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T:\95037\大成西段標\"/>
    </mc:Choice>
  </mc:AlternateContent>
  <bookViews>
    <workbookView xWindow="0" yWindow="0" windowWidth="28800" windowHeight="12456" tabRatio="884" activeTab="3"/>
  </bookViews>
  <sheets>
    <sheet name="平面input" sheetId="1" r:id="rId1"/>
    <sheet name="縱面input" sheetId="5" r:id="rId2"/>
    <sheet name="特殊點運算" sheetId="6" r:id="rId3"/>
    <sheet name="Dynamo佈點資料" sheetId="7" r:id="rId4"/>
    <sheet name="斷面計算" sheetId="70" r:id="rId5"/>
    <sheet name="U1_P1-P2" sheetId="30" r:id="rId6"/>
    <sheet name="U1_P2-P3" sheetId="31" r:id="rId7"/>
    <sheet name="U1_P3-P4" sheetId="32" r:id="rId8"/>
    <sheet name="U2_P4-P5" sheetId="33" r:id="rId9"/>
    <sheet name="U2_P5-P6" sheetId="34" r:id="rId10"/>
    <sheet name="U2_P6-P7" sheetId="35" r:id="rId11"/>
    <sheet name="U2_P7-P8" sheetId="36" r:id="rId12"/>
    <sheet name="U3_P8-P9" sheetId="37" r:id="rId13"/>
    <sheet name="U3_P9-P10" sheetId="38" r:id="rId14"/>
    <sheet name="U3_P10-P11" sheetId="39" r:id="rId15"/>
    <sheet name="U3_P11-P12" sheetId="40" r:id="rId16"/>
    <sheet name="U4_P12-P13" sheetId="41" r:id="rId17"/>
    <sheet name="U4_P13-P14" sheetId="42" r:id="rId18"/>
    <sheet name="U4_P14-P15" sheetId="43" r:id="rId19"/>
    <sheet name="U4_P15-P16" sheetId="44" r:id="rId20"/>
    <sheet name="U4_P16-P17" sheetId="45" r:id="rId21"/>
    <sheet name="U5_P17-P18" sheetId="46" r:id="rId22"/>
    <sheet name="U5_P18-P19" sheetId="47" r:id="rId23"/>
    <sheet name="U5_P19-P20" sheetId="48" r:id="rId24"/>
    <sheet name="U6_P20-P21" sheetId="50" r:id="rId25"/>
    <sheet name="U6_P21-P22" sheetId="51" r:id="rId26"/>
    <sheet name="U6_P22-P23" sheetId="52" r:id="rId27"/>
    <sheet name="U7_P23-P24" sheetId="53" r:id="rId28"/>
    <sheet name="U7_P24-P25" sheetId="54" r:id="rId29"/>
    <sheet name="U7_P25-P26" sheetId="55" r:id="rId30"/>
    <sheet name="U7_P26-P27" sheetId="56" r:id="rId31"/>
    <sheet name="U8_P27-P28" sheetId="57" r:id="rId32"/>
    <sheet name="U8_P28-P29" sheetId="58" r:id="rId33"/>
    <sheet name="U8_P29-P30" sheetId="59" r:id="rId34"/>
    <sheet name="U8_P30-P31" sheetId="60" r:id="rId35"/>
    <sheet name="U8_P31-P32" sheetId="61" r:id="rId36"/>
    <sheet name="U9_P32-P33" sheetId="62" r:id="rId37"/>
    <sheet name="U9_P33-P34" sheetId="63" r:id="rId38"/>
    <sheet name="U9_P34-P35" sheetId="64" r:id="rId39"/>
    <sheet name="U9_P35-P36" sheetId="65" r:id="rId40"/>
    <sheet name="U9_P36-P37" sheetId="66" r:id="rId41"/>
    <sheet name="U10_P37-P38" sheetId="67" r:id="rId42"/>
    <sheet name="U10_P38-P39" sheetId="68" r:id="rId43"/>
    <sheet name="U10_P39-P40" sheetId="69" r:id="rId4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9" i="1" l="1"/>
  <c r="M29" i="1"/>
  <c r="G50" i="44" l="1"/>
  <c r="G51" i="44"/>
  <c r="N84" i="32" l="1"/>
  <c r="K86" i="30" l="1"/>
  <c r="K85" i="30"/>
  <c r="K81" i="30"/>
  <c r="K82" i="30"/>
  <c r="K83" i="30"/>
  <c r="K84" i="30"/>
  <c r="K75" i="30"/>
  <c r="K76" i="30"/>
  <c r="K77" i="30"/>
  <c r="K78" i="30"/>
  <c r="K79" i="30"/>
  <c r="K80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26" i="30"/>
  <c r="AA4" i="30" l="1"/>
  <c r="AB4" i="30"/>
  <c r="AA5" i="30"/>
  <c r="AB5" i="30"/>
  <c r="AA6" i="30"/>
  <c r="AB6" i="30"/>
  <c r="AA7" i="30"/>
  <c r="AB7" i="30"/>
  <c r="AA8" i="30"/>
  <c r="AB8" i="30"/>
  <c r="AA9" i="30"/>
  <c r="AB9" i="30"/>
  <c r="AA10" i="30"/>
  <c r="AB10" i="30"/>
  <c r="AA11" i="30"/>
  <c r="AB11" i="30"/>
  <c r="AA12" i="30"/>
  <c r="AB12" i="30"/>
  <c r="AA13" i="30"/>
  <c r="AB13" i="30"/>
  <c r="AA14" i="30"/>
  <c r="AB14" i="30"/>
  <c r="AA15" i="30"/>
  <c r="AB15" i="30"/>
  <c r="AA16" i="30"/>
  <c r="AB16" i="30"/>
  <c r="AA17" i="30"/>
  <c r="AB17" i="30"/>
  <c r="AA18" i="30"/>
  <c r="AB18" i="30"/>
  <c r="AA19" i="30"/>
  <c r="AB19" i="30"/>
  <c r="AA20" i="30"/>
  <c r="AB20" i="30"/>
  <c r="AA21" i="30"/>
  <c r="AB21" i="30"/>
  <c r="AA22" i="30"/>
  <c r="AB22" i="30"/>
  <c r="AA23" i="30"/>
  <c r="AB23" i="30"/>
  <c r="AA24" i="30"/>
  <c r="AB24" i="30"/>
  <c r="AA25" i="30"/>
  <c r="AB25" i="30"/>
  <c r="AA26" i="30"/>
  <c r="AB26" i="30"/>
  <c r="AC26" i="30" s="1"/>
  <c r="AD26" i="30"/>
  <c r="AG26" i="30"/>
  <c r="AA27" i="30"/>
  <c r="AG27" i="30" s="1"/>
  <c r="AB27" i="30"/>
  <c r="AC27" i="30" s="1"/>
  <c r="AA28" i="30"/>
  <c r="AB28" i="30"/>
  <c r="AA29" i="30"/>
  <c r="AB29" i="30"/>
  <c r="AA30" i="30"/>
  <c r="AG30" i="30" s="1"/>
  <c r="AB30" i="30"/>
  <c r="AA31" i="30"/>
  <c r="AB31" i="30"/>
  <c r="AG31" i="30"/>
  <c r="AA32" i="30"/>
  <c r="AB32" i="30"/>
  <c r="AA33" i="30"/>
  <c r="AK33" i="30" s="1"/>
  <c r="AB33" i="30"/>
  <c r="AA34" i="30"/>
  <c r="AB34" i="30"/>
  <c r="AA35" i="30"/>
  <c r="AB35" i="30"/>
  <c r="AA36" i="30"/>
  <c r="AB36" i="30"/>
  <c r="AA37" i="30"/>
  <c r="AB37" i="30"/>
  <c r="AA38" i="30"/>
  <c r="AB38" i="30"/>
  <c r="AC38" i="30"/>
  <c r="AK38" i="30"/>
  <c r="AA39" i="30"/>
  <c r="AB39" i="30"/>
  <c r="AC39" i="30" s="1"/>
  <c r="AK39" i="30"/>
  <c r="AA40" i="30"/>
  <c r="AB40" i="30"/>
  <c r="AA41" i="30"/>
  <c r="AB41" i="30"/>
  <c r="AH41" i="30" s="1"/>
  <c r="AA42" i="30"/>
  <c r="AB42" i="30"/>
  <c r="AA43" i="30"/>
  <c r="AB43" i="30"/>
  <c r="AD43" i="30" s="1"/>
  <c r="AA44" i="30"/>
  <c r="AG44" i="30" s="1"/>
  <c r="AB44" i="30"/>
  <c r="AA45" i="30"/>
  <c r="AB45" i="30"/>
  <c r="AA46" i="30"/>
  <c r="AB46" i="30"/>
  <c r="AA47" i="30"/>
  <c r="AB47" i="30"/>
  <c r="AH47" i="30" s="1"/>
  <c r="AD47" i="30"/>
  <c r="AA48" i="30"/>
  <c r="AB48" i="30"/>
  <c r="AC48" i="30" s="1"/>
  <c r="AA49" i="30"/>
  <c r="AB49" i="30"/>
  <c r="AA50" i="30"/>
  <c r="AB50" i="30"/>
  <c r="AC50" i="30"/>
  <c r="AA51" i="30"/>
  <c r="AH51" i="30" s="1"/>
  <c r="AB51" i="30"/>
  <c r="AD51" i="30"/>
  <c r="AA52" i="30"/>
  <c r="AB52" i="30"/>
  <c r="AG52" i="30"/>
  <c r="AA53" i="30"/>
  <c r="AB53" i="30"/>
  <c r="AA54" i="30"/>
  <c r="AB54" i="30"/>
  <c r="AG54" i="30" s="1"/>
  <c r="AA55" i="30"/>
  <c r="AB55" i="30"/>
  <c r="AD55" i="30"/>
  <c r="AA56" i="30"/>
  <c r="AB56" i="30"/>
  <c r="AC56" i="30" s="1"/>
  <c r="AA57" i="30"/>
  <c r="AB57" i="30"/>
  <c r="AD57" i="30" s="1"/>
  <c r="AA58" i="30"/>
  <c r="AC58" i="30" s="1"/>
  <c r="AB58" i="30"/>
  <c r="AA59" i="30"/>
  <c r="AD59" i="30" s="1"/>
  <c r="AB59" i="30"/>
  <c r="AA60" i="30"/>
  <c r="AG60" i="30" s="1"/>
  <c r="AB60" i="30"/>
  <c r="AA61" i="30"/>
  <c r="AB61" i="30"/>
  <c r="AG61" i="30" s="1"/>
  <c r="AA62" i="30"/>
  <c r="AK62" i="30" s="1"/>
  <c r="AB62" i="30"/>
  <c r="AA63" i="30"/>
  <c r="AB63" i="30"/>
  <c r="AA64" i="30"/>
  <c r="AB64" i="30"/>
  <c r="AG64" i="30" s="1"/>
  <c r="AA65" i="30"/>
  <c r="AK65" i="30" s="1"/>
  <c r="AB65" i="30"/>
  <c r="AG65" i="30" s="1"/>
  <c r="AC65" i="30"/>
  <c r="AH65" i="30"/>
  <c r="AA66" i="30"/>
  <c r="AB66" i="30"/>
  <c r="AK66" i="30" s="1"/>
  <c r="AD66" i="30"/>
  <c r="AG66" i="30"/>
  <c r="AA67" i="30"/>
  <c r="AB67" i="30"/>
  <c r="AA68" i="30"/>
  <c r="AB68" i="30"/>
  <c r="AK68" i="30"/>
  <c r="AA69" i="30"/>
  <c r="AB69" i="30"/>
  <c r="AA70" i="30"/>
  <c r="AB70" i="30"/>
  <c r="AA71" i="30"/>
  <c r="AH71" i="30" s="1"/>
  <c r="AB71" i="30"/>
  <c r="AA72" i="30"/>
  <c r="AB72" i="30"/>
  <c r="AA73" i="30"/>
  <c r="AC73" i="30" s="1"/>
  <c r="AB73" i="30"/>
  <c r="AK73" i="30" s="1"/>
  <c r="AA74" i="30"/>
  <c r="AB74" i="30"/>
  <c r="AD74" i="30"/>
  <c r="AG74" i="30"/>
  <c r="AK74" i="30"/>
  <c r="AA75" i="30"/>
  <c r="AB75" i="30"/>
  <c r="AA76" i="30"/>
  <c r="AG76" i="30" s="1"/>
  <c r="AB76" i="30"/>
  <c r="AA77" i="30"/>
  <c r="AB77" i="30"/>
  <c r="AA78" i="30"/>
  <c r="AB78" i="30"/>
  <c r="AA79" i="30"/>
  <c r="AB79" i="30"/>
  <c r="AA80" i="30"/>
  <c r="AB80" i="30"/>
  <c r="AA81" i="30"/>
  <c r="AB81" i="30"/>
  <c r="AK81" i="30"/>
  <c r="AA82" i="30"/>
  <c r="AB82" i="30"/>
  <c r="AD82" i="30" s="1"/>
  <c r="AA83" i="30"/>
  <c r="AB83" i="30"/>
  <c r="AA84" i="30"/>
  <c r="AB84" i="30"/>
  <c r="AK84" i="30"/>
  <c r="AA85" i="30"/>
  <c r="AD85" i="30" s="1"/>
  <c r="AB85" i="30"/>
  <c r="AA86" i="30"/>
  <c r="AB86" i="30"/>
  <c r="AA87" i="30"/>
  <c r="AB87" i="30"/>
  <c r="AA88" i="30"/>
  <c r="AB88" i="30"/>
  <c r="AC88" i="30" s="1"/>
  <c r="AA4" i="31"/>
  <c r="AB4" i="31"/>
  <c r="AA5" i="31"/>
  <c r="AD5" i="31" s="1"/>
  <c r="AB5" i="31"/>
  <c r="AA6" i="31"/>
  <c r="AB6" i="31"/>
  <c r="AA7" i="31"/>
  <c r="AB7" i="31"/>
  <c r="AA8" i="31"/>
  <c r="AB8" i="31"/>
  <c r="AA9" i="31"/>
  <c r="AC9" i="31" s="1"/>
  <c r="AB9" i="31"/>
  <c r="AD9" i="31"/>
  <c r="AG9" i="31"/>
  <c r="AA10" i="31"/>
  <c r="AB10" i="31"/>
  <c r="AA11" i="31"/>
  <c r="AB11" i="31"/>
  <c r="AA12" i="31"/>
  <c r="AB12" i="31"/>
  <c r="AA13" i="31"/>
  <c r="AB13" i="31"/>
  <c r="AA14" i="31"/>
  <c r="AB14" i="31"/>
  <c r="AA15" i="31"/>
  <c r="AB15" i="31"/>
  <c r="AA16" i="31"/>
  <c r="AB16" i="31"/>
  <c r="AA17" i="31"/>
  <c r="AB17" i="31"/>
  <c r="AA18" i="31"/>
  <c r="AH18" i="31" s="1"/>
  <c r="AB18" i="31"/>
  <c r="AA19" i="31"/>
  <c r="AB19" i="31"/>
  <c r="AA20" i="31"/>
  <c r="AB20" i="31"/>
  <c r="AA21" i="31"/>
  <c r="AB21" i="31"/>
  <c r="AA22" i="31"/>
  <c r="AB22" i="31"/>
  <c r="AH22" i="31"/>
  <c r="AA23" i="31"/>
  <c r="AB23" i="31"/>
  <c r="AA24" i="31"/>
  <c r="AB24" i="31"/>
  <c r="AA25" i="31"/>
  <c r="AB25" i="31"/>
  <c r="AA26" i="31"/>
  <c r="AB26" i="31"/>
  <c r="AG26" i="31"/>
  <c r="AA27" i="31"/>
  <c r="AB27" i="31"/>
  <c r="AA28" i="31"/>
  <c r="AB28" i="31"/>
  <c r="AC28" i="31" s="1"/>
  <c r="AA29" i="31"/>
  <c r="AB29" i="31"/>
  <c r="AA30" i="31"/>
  <c r="AB30" i="31"/>
  <c r="AG30" i="31"/>
  <c r="AA31" i="31"/>
  <c r="AB31" i="31"/>
  <c r="AA32" i="31"/>
  <c r="AB32" i="31"/>
  <c r="AA33" i="31"/>
  <c r="AB33" i="31"/>
  <c r="AD33" i="31" s="1"/>
  <c r="AA34" i="31"/>
  <c r="AH34" i="31" s="1"/>
  <c r="AB34" i="31"/>
  <c r="AD34" i="31" s="1"/>
  <c r="AA35" i="31"/>
  <c r="AD35" i="31" s="1"/>
  <c r="AB35" i="31"/>
  <c r="AA36" i="31"/>
  <c r="AB36" i="31"/>
  <c r="AG36" i="31" s="1"/>
  <c r="AA37" i="31"/>
  <c r="AB37" i="31"/>
  <c r="AA38" i="31"/>
  <c r="AB38" i="31"/>
  <c r="AA39" i="31"/>
  <c r="AB39" i="31"/>
  <c r="AD39" i="31"/>
  <c r="AA40" i="31"/>
  <c r="AB40" i="31"/>
  <c r="AA41" i="31"/>
  <c r="AB41" i="31"/>
  <c r="AA42" i="31"/>
  <c r="AB42" i="31"/>
  <c r="AA43" i="31"/>
  <c r="AB43" i="31"/>
  <c r="AC43" i="31" s="1"/>
  <c r="AA44" i="31"/>
  <c r="AG44" i="31" s="1"/>
  <c r="AB44" i="31"/>
  <c r="AA45" i="31"/>
  <c r="AB45" i="31"/>
  <c r="AA46" i="31"/>
  <c r="AB46" i="31"/>
  <c r="AA47" i="31"/>
  <c r="AB47" i="31"/>
  <c r="AC47" i="31" s="1"/>
  <c r="AA48" i="31"/>
  <c r="AB48" i="31"/>
  <c r="AA49" i="31"/>
  <c r="AG49" i="31" s="1"/>
  <c r="AB49" i="31"/>
  <c r="AA50" i="31"/>
  <c r="AB50" i="31"/>
  <c r="AA51" i="31"/>
  <c r="AB51" i="31"/>
  <c r="AA52" i="31"/>
  <c r="AB52" i="31"/>
  <c r="AD52" i="31" s="1"/>
  <c r="AC52" i="31"/>
  <c r="AA53" i="31"/>
  <c r="AB53" i="31"/>
  <c r="AD53" i="31" s="1"/>
  <c r="AC53" i="31"/>
  <c r="AG53" i="31"/>
  <c r="AA54" i="31"/>
  <c r="AB54" i="31"/>
  <c r="AH54" i="31" s="1"/>
  <c r="AD54" i="31"/>
  <c r="AA55" i="31"/>
  <c r="AG55" i="31" s="1"/>
  <c r="AB55" i="31"/>
  <c r="AA56" i="31"/>
  <c r="AB56" i="31"/>
  <c r="AA57" i="31"/>
  <c r="AC57" i="31" s="1"/>
  <c r="AB57" i="31"/>
  <c r="AA58" i="31"/>
  <c r="AD58" i="31" s="1"/>
  <c r="AB58" i="31"/>
  <c r="AA59" i="31"/>
  <c r="AB59" i="31"/>
  <c r="AA60" i="31"/>
  <c r="AC60" i="31" s="1"/>
  <c r="AB60" i="31"/>
  <c r="AA61" i="31"/>
  <c r="AB61" i="31"/>
  <c r="AA62" i="31"/>
  <c r="AB62" i="31"/>
  <c r="AA63" i="31"/>
  <c r="AB63" i="31"/>
  <c r="AA64" i="31"/>
  <c r="AB64" i="31"/>
  <c r="AA65" i="31"/>
  <c r="AC65" i="31" s="1"/>
  <c r="AB65" i="31"/>
  <c r="AA66" i="31"/>
  <c r="AB66" i="31"/>
  <c r="AA67" i="31"/>
  <c r="AB67" i="31"/>
  <c r="AA68" i="31"/>
  <c r="AB68" i="31"/>
  <c r="AA69" i="31"/>
  <c r="AB69" i="31"/>
  <c r="AA70" i="31"/>
  <c r="AC70" i="31" s="1"/>
  <c r="AB70" i="31"/>
  <c r="AK70" i="31"/>
  <c r="AA71" i="31"/>
  <c r="AB71" i="31"/>
  <c r="AA72" i="31"/>
  <c r="AG72" i="31" s="1"/>
  <c r="AB72" i="31"/>
  <c r="AA73" i="31"/>
  <c r="AB73" i="31"/>
  <c r="AC73" i="31" s="1"/>
  <c r="AG73" i="31"/>
  <c r="AA74" i="31"/>
  <c r="AG74" i="31" s="1"/>
  <c r="AB74" i="31"/>
  <c r="AA75" i="31"/>
  <c r="AB75" i="31"/>
  <c r="AA76" i="31"/>
  <c r="AC76" i="31" s="1"/>
  <c r="AB76" i="31"/>
  <c r="AA77" i="31"/>
  <c r="AB77" i="31"/>
  <c r="AA78" i="31"/>
  <c r="AB78" i="31"/>
  <c r="AA79" i="31"/>
  <c r="AB79" i="31"/>
  <c r="AA80" i="31"/>
  <c r="AB80" i="31"/>
  <c r="AA81" i="31"/>
  <c r="AB81" i="31"/>
  <c r="AA82" i="31"/>
  <c r="AC82" i="31" s="1"/>
  <c r="AB82" i="31"/>
  <c r="AA83" i="31"/>
  <c r="AB83" i="31"/>
  <c r="AA84" i="31"/>
  <c r="AB84" i="31"/>
  <c r="AA85" i="31"/>
  <c r="AB85" i="31"/>
  <c r="AA86" i="31"/>
  <c r="AC86" i="31" s="1"/>
  <c r="AB86" i="31"/>
  <c r="AA87" i="31"/>
  <c r="AD87" i="31" s="1"/>
  <c r="AB87" i="31"/>
  <c r="AA88" i="31"/>
  <c r="AB88" i="31"/>
  <c r="AA89" i="31"/>
  <c r="AB89" i="31"/>
  <c r="AA90" i="31"/>
  <c r="AB90" i="31"/>
  <c r="AA91" i="31"/>
  <c r="AB91" i="31"/>
  <c r="AA92" i="31"/>
  <c r="AB92" i="31"/>
  <c r="AC92" i="31"/>
  <c r="AA93" i="31"/>
  <c r="AB93" i="31"/>
  <c r="AH93" i="31"/>
  <c r="AA94" i="31"/>
  <c r="AB94" i="31"/>
  <c r="AA95" i="31"/>
  <c r="AB95" i="31"/>
  <c r="AA96" i="31"/>
  <c r="AB96" i="31"/>
  <c r="AA97" i="31"/>
  <c r="AC97" i="31" s="1"/>
  <c r="AB97" i="31"/>
  <c r="AA98" i="31"/>
  <c r="AB98" i="31"/>
  <c r="AC98" i="31"/>
  <c r="AA99" i="31"/>
  <c r="AH99" i="31" s="1"/>
  <c r="AB99" i="31"/>
  <c r="AA100" i="31"/>
  <c r="AB100" i="31"/>
  <c r="AA101" i="31"/>
  <c r="AB101" i="31"/>
  <c r="AC101" i="31" s="1"/>
  <c r="AD101" i="31"/>
  <c r="AA102" i="31"/>
  <c r="AB102" i="31"/>
  <c r="AA103" i="31"/>
  <c r="AD103" i="31" s="1"/>
  <c r="AB103" i="31"/>
  <c r="AA104" i="31"/>
  <c r="AB104" i="31"/>
  <c r="AC104" i="31" s="1"/>
  <c r="AA105" i="31"/>
  <c r="AB105" i="31"/>
  <c r="AA106" i="31"/>
  <c r="AB106" i="31"/>
  <c r="AD106" i="31" s="1"/>
  <c r="AA107" i="31"/>
  <c r="AB107" i="31"/>
  <c r="AA108" i="31"/>
  <c r="AB108" i="31"/>
  <c r="AA109" i="31"/>
  <c r="AB109" i="31"/>
  <c r="AA110" i="31"/>
  <c r="AB110" i="31"/>
  <c r="AA111" i="31"/>
  <c r="AB111" i="31"/>
  <c r="AA112" i="31"/>
  <c r="AB112" i="31"/>
  <c r="AA113" i="31"/>
  <c r="AD113" i="31" s="1"/>
  <c r="AB113" i="31"/>
  <c r="AA114" i="31"/>
  <c r="AB114" i="31"/>
  <c r="AG114" i="31" s="1"/>
  <c r="AA115" i="31"/>
  <c r="AB115" i="31"/>
  <c r="AA116" i="31"/>
  <c r="AB116" i="31"/>
  <c r="AC116" i="31"/>
  <c r="AA117" i="31"/>
  <c r="AB117" i="31"/>
  <c r="AA118" i="31"/>
  <c r="AB118" i="31"/>
  <c r="AA119" i="31"/>
  <c r="AB119" i="31"/>
  <c r="AG119" i="31"/>
  <c r="AA120" i="31"/>
  <c r="AC120" i="31" s="1"/>
  <c r="AB120" i="31"/>
  <c r="AA121" i="31"/>
  <c r="AH121" i="31" s="1"/>
  <c r="AB121" i="31"/>
  <c r="AA122" i="31"/>
  <c r="AB122" i="31"/>
  <c r="AA123" i="31"/>
  <c r="AB123" i="31"/>
  <c r="AA124" i="31"/>
  <c r="AG124" i="31" s="1"/>
  <c r="AB124" i="31"/>
  <c r="AA125" i="31"/>
  <c r="AB125" i="31"/>
  <c r="AA126" i="31"/>
  <c r="AB126" i="31"/>
  <c r="AA127" i="31"/>
  <c r="AB127" i="31"/>
  <c r="AG127" i="31" s="1"/>
  <c r="AA128" i="31"/>
  <c r="AB128" i="31"/>
  <c r="AA129" i="31"/>
  <c r="AB129" i="31"/>
  <c r="AH129" i="31"/>
  <c r="AA130" i="31"/>
  <c r="AC130" i="31" s="1"/>
  <c r="AB130" i="31"/>
  <c r="AA131" i="31"/>
  <c r="AB131" i="31"/>
  <c r="AG131" i="31" s="1"/>
  <c r="AA132" i="31"/>
  <c r="AG132" i="31" s="1"/>
  <c r="AB132" i="31"/>
  <c r="AC132" i="31"/>
  <c r="AD132" i="31"/>
  <c r="AA133" i="31"/>
  <c r="AB133" i="31"/>
  <c r="AA134" i="31"/>
  <c r="AB134" i="31"/>
  <c r="AA4" i="32"/>
  <c r="AB4" i="32"/>
  <c r="AC4" i="32"/>
  <c r="AG4" i="32"/>
  <c r="AK4" i="32"/>
  <c r="AA5" i="32"/>
  <c r="AB5" i="32"/>
  <c r="AD5" i="32"/>
  <c r="AA6" i="32"/>
  <c r="AB6" i="32"/>
  <c r="AA7" i="32"/>
  <c r="AB7" i="32"/>
  <c r="AA8" i="32"/>
  <c r="AG8" i="32" s="1"/>
  <c r="AB8" i="32"/>
  <c r="AA9" i="32"/>
  <c r="AB9" i="32"/>
  <c r="AA10" i="32"/>
  <c r="AB10" i="32"/>
  <c r="AA11" i="32"/>
  <c r="AB11" i="32"/>
  <c r="AA12" i="32"/>
  <c r="AB12" i="32"/>
  <c r="AA13" i="32"/>
  <c r="AC13" i="32" s="1"/>
  <c r="AB13" i="32"/>
  <c r="AA14" i="32"/>
  <c r="AB14" i="32"/>
  <c r="AA15" i="32"/>
  <c r="AB15" i="32"/>
  <c r="AA16" i="32"/>
  <c r="AC16" i="32" s="1"/>
  <c r="AB16" i="32"/>
  <c r="AA17" i="32"/>
  <c r="AB17" i="32"/>
  <c r="AA18" i="32"/>
  <c r="AB18" i="32"/>
  <c r="AA19" i="32"/>
  <c r="AB19" i="32"/>
  <c r="AA20" i="32"/>
  <c r="AB20" i="32"/>
  <c r="AG20" i="32" s="1"/>
  <c r="AA21" i="32"/>
  <c r="AB21" i="32"/>
  <c r="AA22" i="32"/>
  <c r="AB22" i="32"/>
  <c r="AG22" i="32"/>
  <c r="AA23" i="32"/>
  <c r="AD23" i="32" s="1"/>
  <c r="AB23" i="32"/>
  <c r="AA24" i="32"/>
  <c r="AB24" i="32"/>
  <c r="AA25" i="32"/>
  <c r="AB25" i="32"/>
  <c r="AA26" i="32"/>
  <c r="AB26" i="32"/>
  <c r="AA27" i="32"/>
  <c r="AB27" i="32"/>
  <c r="AD27" i="32"/>
  <c r="AH27" i="32"/>
  <c r="AA28" i="32"/>
  <c r="AB28" i="32"/>
  <c r="AA29" i="32"/>
  <c r="AB29" i="32"/>
  <c r="AD29" i="32" s="1"/>
  <c r="AA30" i="32"/>
  <c r="AB30" i="32"/>
  <c r="AG30" i="32" s="1"/>
  <c r="AA31" i="32"/>
  <c r="AB31" i="32"/>
  <c r="AA32" i="32"/>
  <c r="AB32" i="32"/>
  <c r="AG32" i="32"/>
  <c r="AA33" i="32"/>
  <c r="AB33" i="32"/>
  <c r="AA34" i="32"/>
  <c r="AB34" i="32"/>
  <c r="AC34" i="32"/>
  <c r="AA35" i="32"/>
  <c r="AB35" i="32"/>
  <c r="AD35" i="32"/>
  <c r="AA36" i="32"/>
  <c r="AB36" i="32"/>
  <c r="AA37" i="32"/>
  <c r="AB37" i="32"/>
  <c r="AA38" i="32"/>
  <c r="AB38" i="32"/>
  <c r="AA39" i="32"/>
  <c r="AB39" i="32"/>
  <c r="AA40" i="32"/>
  <c r="AB40" i="32"/>
  <c r="AA41" i="32"/>
  <c r="AB41" i="32"/>
  <c r="AH41" i="32" s="1"/>
  <c r="AA42" i="32"/>
  <c r="AB42" i="32"/>
  <c r="AA43" i="32"/>
  <c r="AB43" i="32"/>
  <c r="AA44" i="32"/>
  <c r="AB44" i="32"/>
  <c r="AA45" i="32"/>
  <c r="AB45" i="32"/>
  <c r="AH45" i="32"/>
  <c r="AA46" i="32"/>
  <c r="AB46" i="32"/>
  <c r="AC46" i="32"/>
  <c r="AA47" i="32"/>
  <c r="AB47" i="32"/>
  <c r="AA48" i="32"/>
  <c r="AB48" i="32"/>
  <c r="AA49" i="32"/>
  <c r="AB49" i="32"/>
  <c r="AA50" i="32"/>
  <c r="AB50" i="32"/>
  <c r="AH50" i="32"/>
  <c r="AA51" i="32"/>
  <c r="AB51" i="32"/>
  <c r="AA52" i="32"/>
  <c r="AB52" i="32"/>
  <c r="AA53" i="32"/>
  <c r="AH53" i="32" s="1"/>
  <c r="AB53" i="32"/>
  <c r="AA54" i="32"/>
  <c r="AB54" i="32"/>
  <c r="AD54" i="32"/>
  <c r="AA55" i="32"/>
  <c r="AB55" i="32"/>
  <c r="AD55" i="32"/>
  <c r="AA56" i="32"/>
  <c r="AC56" i="32" s="1"/>
  <c r="AB56" i="32"/>
  <c r="AA57" i="32"/>
  <c r="AB57" i="32"/>
  <c r="AD57" i="32" s="1"/>
  <c r="AA58" i="32"/>
  <c r="AH58" i="32" s="1"/>
  <c r="AB58" i="32"/>
  <c r="AA59" i="32"/>
  <c r="AB59" i="32"/>
  <c r="AA60" i="32"/>
  <c r="AB60" i="32"/>
  <c r="AG60" i="32"/>
  <c r="AA61" i="32"/>
  <c r="AB61" i="32"/>
  <c r="AA62" i="32"/>
  <c r="AB62" i="32"/>
  <c r="AD62" i="32" s="1"/>
  <c r="AA63" i="32"/>
  <c r="AB63" i="32"/>
  <c r="AA64" i="32"/>
  <c r="AB64" i="32"/>
  <c r="AG64" i="32" s="1"/>
  <c r="AA65" i="32"/>
  <c r="AB65" i="32"/>
  <c r="AA66" i="32"/>
  <c r="AC66" i="32" s="1"/>
  <c r="AB66" i="32"/>
  <c r="AA67" i="32"/>
  <c r="AB67" i="32"/>
  <c r="AA68" i="32"/>
  <c r="AB68" i="32"/>
  <c r="AA69" i="32"/>
  <c r="AB69" i="32"/>
  <c r="AA70" i="32"/>
  <c r="AB70" i="32"/>
  <c r="AA71" i="32"/>
  <c r="AB71" i="32"/>
  <c r="AA72" i="32"/>
  <c r="AB72" i="32"/>
  <c r="AA73" i="32"/>
  <c r="AB73" i="32"/>
  <c r="AA74" i="32"/>
  <c r="AB74" i="32"/>
  <c r="AA75" i="32"/>
  <c r="AB75" i="32"/>
  <c r="AA76" i="32"/>
  <c r="AB76" i="32"/>
  <c r="AA77" i="32"/>
  <c r="AB77" i="32"/>
  <c r="AA78" i="32"/>
  <c r="AB78" i="32"/>
  <c r="AA79" i="32"/>
  <c r="AB79" i="32"/>
  <c r="AA80" i="32"/>
  <c r="AB80" i="32"/>
  <c r="AA81" i="32"/>
  <c r="AB81" i="32"/>
  <c r="AA82" i="32"/>
  <c r="AB82" i="32"/>
  <c r="AA83" i="32"/>
  <c r="AB83" i="32"/>
  <c r="AA84" i="32"/>
  <c r="AB84" i="32"/>
  <c r="AA85" i="32"/>
  <c r="AB85" i="32"/>
  <c r="AA86" i="32"/>
  <c r="AB86" i="32"/>
  <c r="AA87" i="32"/>
  <c r="AB87" i="32"/>
  <c r="AA88" i="32"/>
  <c r="AB88" i="32"/>
  <c r="AA4" i="33"/>
  <c r="AB4" i="33"/>
  <c r="AA5" i="33"/>
  <c r="AB5" i="33"/>
  <c r="AA6" i="33"/>
  <c r="AB6" i="33"/>
  <c r="AA7" i="33"/>
  <c r="AB7" i="33"/>
  <c r="AA8" i="33"/>
  <c r="AB8" i="33"/>
  <c r="AA9" i="33"/>
  <c r="AB9" i="33"/>
  <c r="AA10" i="33"/>
  <c r="AB10" i="33"/>
  <c r="AA11" i="33"/>
  <c r="AG11" i="33" s="1"/>
  <c r="AB11" i="33"/>
  <c r="AC11" i="33" s="1"/>
  <c r="AA12" i="33"/>
  <c r="AB12" i="33"/>
  <c r="AA13" i="33"/>
  <c r="AB13" i="33"/>
  <c r="AA14" i="33"/>
  <c r="AB14" i="33"/>
  <c r="AA15" i="33"/>
  <c r="AB15" i="33"/>
  <c r="AD15" i="33"/>
  <c r="AA16" i="33"/>
  <c r="AB16" i="33"/>
  <c r="AA17" i="33"/>
  <c r="AB17" i="33"/>
  <c r="AA18" i="33"/>
  <c r="AB18" i="33"/>
  <c r="AA19" i="33"/>
  <c r="AB19" i="33"/>
  <c r="AK19" i="33" s="1"/>
  <c r="AA20" i="33"/>
  <c r="AB20" i="33"/>
  <c r="AD20" i="33"/>
  <c r="AA21" i="33"/>
  <c r="AB21" i="33"/>
  <c r="AA22" i="33"/>
  <c r="AB22" i="33"/>
  <c r="AA23" i="33"/>
  <c r="AG23" i="33" s="1"/>
  <c r="AB23" i="33"/>
  <c r="AA24" i="33"/>
  <c r="AH24" i="33" s="1"/>
  <c r="AB24" i="33"/>
  <c r="AA25" i="33"/>
  <c r="AB25" i="33"/>
  <c r="AA26" i="33"/>
  <c r="AB26" i="33"/>
  <c r="AG26" i="33" s="1"/>
  <c r="AA27" i="33"/>
  <c r="AB27" i="33"/>
  <c r="AH27" i="33" s="1"/>
  <c r="AC27" i="33"/>
  <c r="AG27" i="33"/>
  <c r="AA28" i="33"/>
  <c r="AB28" i="33"/>
  <c r="AH28" i="33"/>
  <c r="AA29" i="33"/>
  <c r="AB29" i="33"/>
  <c r="AA30" i="33"/>
  <c r="AB30" i="33"/>
  <c r="AA31" i="33"/>
  <c r="AB31" i="33"/>
  <c r="AC31" i="33"/>
  <c r="AG31" i="33"/>
  <c r="AK31" i="33"/>
  <c r="AA32" i="33"/>
  <c r="AB32" i="33"/>
  <c r="AD32" i="33" s="1"/>
  <c r="AA33" i="33"/>
  <c r="AG33" i="33" s="1"/>
  <c r="AB33" i="33"/>
  <c r="AA34" i="33"/>
  <c r="AB34" i="33"/>
  <c r="AA35" i="33"/>
  <c r="AB35" i="33"/>
  <c r="AA36" i="33"/>
  <c r="AB36" i="33"/>
  <c r="AA37" i="33"/>
  <c r="AB37" i="33"/>
  <c r="AG37" i="33"/>
  <c r="AA38" i="33"/>
  <c r="AB38" i="33"/>
  <c r="AC38" i="33" s="1"/>
  <c r="AG38" i="33"/>
  <c r="AA39" i="33"/>
  <c r="AB39" i="33"/>
  <c r="AA40" i="33"/>
  <c r="AB40" i="33"/>
  <c r="AD40" i="33"/>
  <c r="AA41" i="33"/>
  <c r="AB41" i="33"/>
  <c r="AC41" i="33"/>
  <c r="AA42" i="33"/>
  <c r="AB42" i="33"/>
  <c r="AC42" i="33"/>
  <c r="AA43" i="33"/>
  <c r="AB43" i="33"/>
  <c r="AA44" i="33"/>
  <c r="AB44" i="33"/>
  <c r="AK44" i="33"/>
  <c r="AA45" i="33"/>
  <c r="AH45" i="33" s="1"/>
  <c r="AB45" i="33"/>
  <c r="AA46" i="33"/>
  <c r="AB46" i="33"/>
  <c r="AA47" i="33"/>
  <c r="AB47" i="33"/>
  <c r="AA48" i="33"/>
  <c r="AD48" i="33" s="1"/>
  <c r="AB48" i="33"/>
  <c r="AA49" i="33"/>
  <c r="AB49" i="33"/>
  <c r="AA50" i="33"/>
  <c r="AB50" i="33"/>
  <c r="AK50" i="33"/>
  <c r="AA51" i="33"/>
  <c r="AK51" i="33" s="1"/>
  <c r="AB51" i="33"/>
  <c r="AD51" i="33"/>
  <c r="AG51" i="33"/>
  <c r="AA52" i="33"/>
  <c r="AB52" i="33"/>
  <c r="AA53" i="33"/>
  <c r="AB53" i="33"/>
  <c r="AH53" i="33"/>
  <c r="AA54" i="33"/>
  <c r="AB54" i="33"/>
  <c r="AC54" i="33" s="1"/>
  <c r="AA55" i="33"/>
  <c r="AB55" i="33"/>
  <c r="AC55" i="33" s="1"/>
  <c r="AA56" i="33"/>
  <c r="AG56" i="33" s="1"/>
  <c r="AB56" i="33"/>
  <c r="AK56" i="33"/>
  <c r="AA57" i="33"/>
  <c r="AD57" i="33" s="1"/>
  <c r="AB57" i="33"/>
  <c r="AA58" i="33"/>
  <c r="AB58" i="33"/>
  <c r="AA59" i="33"/>
  <c r="AG59" i="33" s="1"/>
  <c r="AB59" i="33"/>
  <c r="AA60" i="33"/>
  <c r="AB60" i="33"/>
  <c r="AA61" i="33"/>
  <c r="AH61" i="33" s="1"/>
  <c r="AB61" i="33"/>
  <c r="AA62" i="33"/>
  <c r="AB62" i="33"/>
  <c r="AA63" i="33"/>
  <c r="AD63" i="33" s="1"/>
  <c r="AB63" i="33"/>
  <c r="AG63" i="33"/>
  <c r="AK63" i="33"/>
  <c r="AA64" i="33"/>
  <c r="AB64" i="33"/>
  <c r="AA65" i="33"/>
  <c r="AB65" i="33"/>
  <c r="AA66" i="33"/>
  <c r="AB66" i="33"/>
  <c r="AA67" i="33"/>
  <c r="AB67" i="33"/>
  <c r="AC67" i="33" s="1"/>
  <c r="AA4" i="34"/>
  <c r="AB4" i="34"/>
  <c r="AA5" i="34"/>
  <c r="AB5" i="34"/>
  <c r="AA6" i="34"/>
  <c r="AB6" i="34"/>
  <c r="AA7" i="34"/>
  <c r="AB7" i="34"/>
  <c r="AA8" i="34"/>
  <c r="AH8" i="34" s="1"/>
  <c r="AB8" i="34"/>
  <c r="AA9" i="34"/>
  <c r="AB9" i="34"/>
  <c r="AA10" i="34"/>
  <c r="AB10" i="34"/>
  <c r="AA11" i="34"/>
  <c r="AB11" i="34"/>
  <c r="AC11" i="34"/>
  <c r="AA12" i="34"/>
  <c r="AD12" i="34" s="1"/>
  <c r="AB12" i="34"/>
  <c r="AH12" i="34"/>
  <c r="AA13" i="34"/>
  <c r="AB13" i="34"/>
  <c r="AA14" i="34"/>
  <c r="AB14" i="34"/>
  <c r="AK14" i="34"/>
  <c r="AA15" i="34"/>
  <c r="AB15" i="34"/>
  <c r="AC15" i="34"/>
  <c r="AG15" i="34"/>
  <c r="AH15" i="34"/>
  <c r="AA16" i="34"/>
  <c r="AB16" i="34"/>
  <c r="AA17" i="34"/>
  <c r="AB17" i="34"/>
  <c r="AA18" i="34"/>
  <c r="AB18" i="34"/>
  <c r="AA19" i="34"/>
  <c r="AB19" i="34"/>
  <c r="AD19" i="34" s="1"/>
  <c r="AA20" i="34"/>
  <c r="AH20" i="34" s="1"/>
  <c r="AB20" i="34"/>
  <c r="AA21" i="34"/>
  <c r="AB21" i="34"/>
  <c r="AA22" i="34"/>
  <c r="AC22" i="34" s="1"/>
  <c r="AB22" i="34"/>
  <c r="AA23" i="34"/>
  <c r="AC23" i="34" s="1"/>
  <c r="AB23" i="34"/>
  <c r="AA24" i="34"/>
  <c r="AH24" i="34" s="1"/>
  <c r="AB24" i="34"/>
  <c r="AA25" i="34"/>
  <c r="AB25" i="34"/>
  <c r="AA26" i="34"/>
  <c r="AK26" i="34" s="1"/>
  <c r="AB26" i="34"/>
  <c r="AC26" i="34"/>
  <c r="AA27" i="34"/>
  <c r="AD27" i="34" s="1"/>
  <c r="AB27" i="34"/>
  <c r="AK27" i="34" s="1"/>
  <c r="AA28" i="34"/>
  <c r="AB28" i="34"/>
  <c r="AH28" i="34" s="1"/>
  <c r="AA29" i="34"/>
  <c r="AB29" i="34"/>
  <c r="AA30" i="34"/>
  <c r="AB30" i="34"/>
  <c r="AK30" i="34" s="1"/>
  <c r="AA31" i="34"/>
  <c r="AB31" i="34"/>
  <c r="AA32" i="34"/>
  <c r="AB32" i="34"/>
  <c r="AD32" i="34"/>
  <c r="AA33" i="34"/>
  <c r="AB33" i="34"/>
  <c r="AA34" i="34"/>
  <c r="AC34" i="34" s="1"/>
  <c r="AB34" i="34"/>
  <c r="AA35" i="34"/>
  <c r="AB35" i="34"/>
  <c r="AD35" i="34"/>
  <c r="AA36" i="34"/>
  <c r="AB36" i="34"/>
  <c r="AA37" i="34"/>
  <c r="AB37" i="34"/>
  <c r="AA38" i="34"/>
  <c r="AB38" i="34"/>
  <c r="AA39" i="34"/>
  <c r="AB39" i="34"/>
  <c r="AH39" i="34" s="1"/>
  <c r="AA40" i="34"/>
  <c r="AD40" i="34" s="1"/>
  <c r="AB40" i="34"/>
  <c r="AH40" i="34"/>
  <c r="AA41" i="34"/>
  <c r="AB41" i="34"/>
  <c r="AG41" i="34" s="1"/>
  <c r="AA42" i="34"/>
  <c r="AH42" i="34" s="1"/>
  <c r="AB42" i="34"/>
  <c r="AA43" i="34"/>
  <c r="AB43" i="34"/>
  <c r="AC43" i="34" s="1"/>
  <c r="AA44" i="34"/>
  <c r="AG44" i="34" s="1"/>
  <c r="AB44" i="34"/>
  <c r="AA45" i="34"/>
  <c r="AK45" i="34" s="1"/>
  <c r="AB45" i="34"/>
  <c r="AD45" i="34" s="1"/>
  <c r="AA46" i="34"/>
  <c r="AB46" i="34"/>
  <c r="AA47" i="34"/>
  <c r="AK47" i="34" s="1"/>
  <c r="AB47" i="34"/>
  <c r="AA48" i="34"/>
  <c r="AB48" i="34"/>
  <c r="AC48" i="34" s="1"/>
  <c r="AA49" i="34"/>
  <c r="AB49" i="34"/>
  <c r="AH49" i="34"/>
  <c r="AA50" i="34"/>
  <c r="AB50" i="34"/>
  <c r="AA51" i="34"/>
  <c r="AB51" i="34"/>
  <c r="AA52" i="34"/>
  <c r="AD52" i="34" s="1"/>
  <c r="AB52" i="34"/>
  <c r="AA53" i="34"/>
  <c r="AK53" i="34" s="1"/>
  <c r="AB53" i="34"/>
  <c r="AG53" i="34"/>
  <c r="AA54" i="34"/>
  <c r="AB54" i="34"/>
  <c r="AD54" i="34" s="1"/>
  <c r="AA55" i="34"/>
  <c r="AB55" i="34"/>
  <c r="AK55" i="34"/>
  <c r="AA56" i="34"/>
  <c r="AB56" i="34"/>
  <c r="AG56" i="34" s="1"/>
  <c r="AA57" i="34"/>
  <c r="AB57" i="34"/>
  <c r="AA58" i="34"/>
  <c r="AH58" i="34" s="1"/>
  <c r="AB58" i="34"/>
  <c r="AA59" i="34"/>
  <c r="AB59" i="34"/>
  <c r="AA60" i="34"/>
  <c r="AK60" i="34" s="1"/>
  <c r="AB60" i="34"/>
  <c r="AA61" i="34"/>
  <c r="AD61" i="34" s="1"/>
  <c r="AB61" i="34"/>
  <c r="AA62" i="34"/>
  <c r="AB62" i="34"/>
  <c r="AA63" i="34"/>
  <c r="AB63" i="34"/>
  <c r="AK63" i="34"/>
  <c r="AA64" i="34"/>
  <c r="AB64" i="34"/>
  <c r="AD64" i="34"/>
  <c r="AA65" i="34"/>
  <c r="AB65" i="34"/>
  <c r="AA66" i="34"/>
  <c r="AB66" i="34"/>
  <c r="AC66" i="34" s="1"/>
  <c r="AA67" i="34"/>
  <c r="AB67" i="34"/>
  <c r="AA68" i="34"/>
  <c r="AC68" i="34" s="1"/>
  <c r="AB68" i="34"/>
  <c r="AA69" i="34"/>
  <c r="AB69" i="34"/>
  <c r="AA70" i="34"/>
  <c r="AB70" i="34"/>
  <c r="AA71" i="34"/>
  <c r="AC71" i="34" s="1"/>
  <c r="AB71" i="34"/>
  <c r="AA72" i="34"/>
  <c r="AC72" i="34" s="1"/>
  <c r="AB72" i="34"/>
  <c r="AA73" i="34"/>
  <c r="AB73" i="34"/>
  <c r="AA4" i="35"/>
  <c r="AB4" i="35"/>
  <c r="AK4" i="35" s="1"/>
  <c r="AA5" i="35"/>
  <c r="AB5" i="35"/>
  <c r="AD5" i="35"/>
  <c r="AA6" i="35"/>
  <c r="AB6" i="35"/>
  <c r="AA7" i="35"/>
  <c r="AB7" i="35"/>
  <c r="AA8" i="35"/>
  <c r="AB8" i="35"/>
  <c r="AA9" i="35"/>
  <c r="AD9" i="35" s="1"/>
  <c r="AB9" i="35"/>
  <c r="AA10" i="35"/>
  <c r="AB10" i="35"/>
  <c r="AA11" i="35"/>
  <c r="AB11" i="35"/>
  <c r="AA12" i="35"/>
  <c r="AG12" i="35" s="1"/>
  <c r="AB12" i="35"/>
  <c r="AC12" i="35"/>
  <c r="AA13" i="35"/>
  <c r="AB13" i="35"/>
  <c r="AA14" i="35"/>
  <c r="AB14" i="35"/>
  <c r="AA15" i="35"/>
  <c r="AB15" i="35"/>
  <c r="AA16" i="35"/>
  <c r="AC16" i="35" s="1"/>
  <c r="AB16" i="35"/>
  <c r="AA17" i="35"/>
  <c r="AB17" i="35"/>
  <c r="AD17" i="35" s="1"/>
  <c r="AA18" i="35"/>
  <c r="AB18" i="35"/>
  <c r="AK18" i="35" s="1"/>
  <c r="AA19" i="35"/>
  <c r="AB19" i="35"/>
  <c r="AA20" i="35"/>
  <c r="AB20" i="35"/>
  <c r="AA21" i="35"/>
  <c r="AB21" i="35"/>
  <c r="AH21" i="35"/>
  <c r="AA22" i="35"/>
  <c r="AG22" i="35" s="1"/>
  <c r="AB22" i="35"/>
  <c r="AC22" i="35" s="1"/>
  <c r="AA23" i="35"/>
  <c r="AB23" i="35"/>
  <c r="AA24" i="35"/>
  <c r="AC24" i="35" s="1"/>
  <c r="AB24" i="35"/>
  <c r="AA25" i="35"/>
  <c r="AB25" i="35"/>
  <c r="AA26" i="35"/>
  <c r="AK26" i="35" s="1"/>
  <c r="AB26" i="35"/>
  <c r="AA27" i="35"/>
  <c r="AB27" i="35"/>
  <c r="AD27" i="35" s="1"/>
  <c r="AA28" i="35"/>
  <c r="AB28" i="35"/>
  <c r="AA29" i="35"/>
  <c r="AB29" i="35"/>
  <c r="AA30" i="35"/>
  <c r="AB30" i="35"/>
  <c r="AC30" i="35"/>
  <c r="AA31" i="35"/>
  <c r="AB31" i="35"/>
  <c r="AA32" i="35"/>
  <c r="AB32" i="35"/>
  <c r="AA33" i="35"/>
  <c r="AB33" i="35"/>
  <c r="AA34" i="35"/>
  <c r="AB34" i="35"/>
  <c r="AA35" i="35"/>
  <c r="AB35" i="35"/>
  <c r="AG35" i="35"/>
  <c r="AA36" i="35"/>
  <c r="AB36" i="35"/>
  <c r="AA37" i="35"/>
  <c r="AB37" i="35"/>
  <c r="AH37" i="35"/>
  <c r="AA38" i="35"/>
  <c r="AB38" i="35"/>
  <c r="AA39" i="35"/>
  <c r="AB39" i="35"/>
  <c r="AG39" i="35"/>
  <c r="AA40" i="35"/>
  <c r="AB40" i="35"/>
  <c r="AG40" i="35" s="1"/>
  <c r="AD40" i="35"/>
  <c r="AA41" i="35"/>
  <c r="AB41" i="35"/>
  <c r="AA42" i="35"/>
  <c r="AB42" i="35"/>
  <c r="AD42" i="35"/>
  <c r="AA43" i="35"/>
  <c r="AB43" i="35"/>
  <c r="AA44" i="35"/>
  <c r="AB44" i="35"/>
  <c r="AA45" i="35"/>
  <c r="AB45" i="35"/>
  <c r="AG45" i="35"/>
  <c r="AA46" i="35"/>
  <c r="AB46" i="35"/>
  <c r="AD46" i="35"/>
  <c r="AA47" i="35"/>
  <c r="AB47" i="35"/>
  <c r="AA48" i="35"/>
  <c r="AH48" i="35" s="1"/>
  <c r="AB48" i="35"/>
  <c r="AD48" i="35"/>
  <c r="AA49" i="35"/>
  <c r="AB49" i="35"/>
  <c r="AA50" i="35"/>
  <c r="AB50" i="35"/>
  <c r="AA51" i="35"/>
  <c r="AB51" i="35"/>
  <c r="AG51" i="35" s="1"/>
  <c r="AA52" i="35"/>
  <c r="AB52" i="35"/>
  <c r="AH52" i="35" s="1"/>
  <c r="AA53" i="35"/>
  <c r="AD53" i="35" s="1"/>
  <c r="AB53" i="35"/>
  <c r="AH53" i="35"/>
  <c r="AA54" i="35"/>
  <c r="AB54" i="35"/>
  <c r="AA55" i="35"/>
  <c r="AB55" i="35"/>
  <c r="AA56" i="35"/>
  <c r="AD56" i="35" s="1"/>
  <c r="AB56" i="35"/>
  <c r="AA57" i="35"/>
  <c r="AB57" i="35"/>
  <c r="AH57" i="35"/>
  <c r="AA58" i="35"/>
  <c r="AB58" i="35"/>
  <c r="AA59" i="35"/>
  <c r="AC59" i="35" s="1"/>
  <c r="AB59" i="35"/>
  <c r="AG59" i="35"/>
  <c r="AA60" i="35"/>
  <c r="AB60" i="35"/>
  <c r="AA61" i="35"/>
  <c r="AK61" i="35" s="1"/>
  <c r="AB61" i="35"/>
  <c r="AD61" i="35" s="1"/>
  <c r="AA62" i="35"/>
  <c r="AD62" i="35" s="1"/>
  <c r="AB62" i="35"/>
  <c r="AA63" i="35"/>
  <c r="AK63" i="35" s="1"/>
  <c r="AB63" i="35"/>
  <c r="AA64" i="35"/>
  <c r="AD64" i="35" s="1"/>
  <c r="AB64" i="35"/>
  <c r="AA65" i="35"/>
  <c r="AB65" i="35"/>
  <c r="AA66" i="35"/>
  <c r="AB66" i="35"/>
  <c r="AC66" i="35"/>
  <c r="AH66" i="35"/>
  <c r="AA67" i="35"/>
  <c r="AB67" i="35"/>
  <c r="AG67" i="35" s="1"/>
  <c r="AA68" i="35"/>
  <c r="AB68" i="35"/>
  <c r="AA69" i="35"/>
  <c r="AB69" i="35"/>
  <c r="AK69" i="35" s="1"/>
  <c r="AA70" i="35"/>
  <c r="AB70" i="35"/>
  <c r="AA71" i="35"/>
  <c r="AG71" i="35" s="1"/>
  <c r="AB71" i="35"/>
  <c r="AA72" i="35"/>
  <c r="AB72" i="35"/>
  <c r="AH72" i="35"/>
  <c r="AA73" i="35"/>
  <c r="AB73" i="35"/>
  <c r="AA74" i="35"/>
  <c r="AC74" i="35" s="1"/>
  <c r="AB74" i="35"/>
  <c r="AA75" i="35"/>
  <c r="AB75" i="35"/>
  <c r="AA76" i="35"/>
  <c r="AB76" i="35"/>
  <c r="AA77" i="35"/>
  <c r="AB77" i="35"/>
  <c r="AA78" i="35"/>
  <c r="AG78" i="35" s="1"/>
  <c r="AB78" i="35"/>
  <c r="AA79" i="35"/>
  <c r="AB79" i="35"/>
  <c r="AH79" i="35"/>
  <c r="AA80" i="35"/>
  <c r="AB80" i="35"/>
  <c r="AA4" i="36"/>
  <c r="AB4" i="36"/>
  <c r="AA5" i="36"/>
  <c r="AB5" i="36"/>
  <c r="AG5" i="36" s="1"/>
  <c r="AA6" i="36"/>
  <c r="AB6" i="36"/>
  <c r="AH6" i="36" s="1"/>
  <c r="AA7" i="36"/>
  <c r="AB7" i="36"/>
  <c r="AA8" i="36"/>
  <c r="AB8" i="36"/>
  <c r="AA9" i="36"/>
  <c r="AB9" i="36"/>
  <c r="AG9" i="36" s="1"/>
  <c r="AA10" i="36"/>
  <c r="AB10" i="36"/>
  <c r="AA11" i="36"/>
  <c r="AB11" i="36"/>
  <c r="AA12" i="36"/>
  <c r="AB12" i="36"/>
  <c r="AA13" i="36"/>
  <c r="AB13" i="36"/>
  <c r="AA14" i="36"/>
  <c r="AB14" i="36"/>
  <c r="AA15" i="36"/>
  <c r="AB15" i="36"/>
  <c r="AA16" i="36"/>
  <c r="AK16" i="36" s="1"/>
  <c r="AB16" i="36"/>
  <c r="AA17" i="36"/>
  <c r="AH17" i="36" s="1"/>
  <c r="AB17" i="36"/>
  <c r="AA18" i="36"/>
  <c r="AH18" i="36" s="1"/>
  <c r="AB18" i="36"/>
  <c r="AA19" i="36"/>
  <c r="AH19" i="36" s="1"/>
  <c r="AB19" i="36"/>
  <c r="AA20" i="36"/>
  <c r="AB20" i="36"/>
  <c r="AA21" i="36"/>
  <c r="AG21" i="36" s="1"/>
  <c r="AB21" i="36"/>
  <c r="AA22" i="36"/>
  <c r="AC22" i="36" s="1"/>
  <c r="AB22" i="36"/>
  <c r="AA23" i="36"/>
  <c r="AB23" i="36"/>
  <c r="AA24" i="36"/>
  <c r="AB24" i="36"/>
  <c r="AA25" i="36"/>
  <c r="AB25" i="36"/>
  <c r="AA26" i="36"/>
  <c r="AB26" i="36"/>
  <c r="AA27" i="36"/>
  <c r="AB27" i="36"/>
  <c r="AA28" i="36"/>
  <c r="AB28" i="36"/>
  <c r="AA29" i="36"/>
  <c r="AB29" i="36"/>
  <c r="AA30" i="36"/>
  <c r="AB30" i="36"/>
  <c r="AK30" i="36"/>
  <c r="AA31" i="36"/>
  <c r="AB31" i="36"/>
  <c r="AA32" i="36"/>
  <c r="AB32" i="36"/>
  <c r="AA33" i="36"/>
  <c r="AK33" i="36" s="1"/>
  <c r="AB33" i="36"/>
  <c r="AA34" i="36"/>
  <c r="AH34" i="36" s="1"/>
  <c r="AB34" i="36"/>
  <c r="AA35" i="36"/>
  <c r="AB35" i="36"/>
  <c r="AA36" i="36"/>
  <c r="AB36" i="36"/>
  <c r="AA37" i="36"/>
  <c r="AB37" i="36"/>
  <c r="AA38" i="36"/>
  <c r="AB38" i="36"/>
  <c r="AA39" i="36"/>
  <c r="AB39" i="36"/>
  <c r="AA40" i="36"/>
  <c r="AB40" i="36"/>
  <c r="AA41" i="36"/>
  <c r="AB41" i="36"/>
  <c r="AA42" i="36"/>
  <c r="AB42" i="36"/>
  <c r="AA43" i="36"/>
  <c r="AB43" i="36"/>
  <c r="AA44" i="36"/>
  <c r="AB44" i="36"/>
  <c r="AA45" i="36"/>
  <c r="AB45" i="36"/>
  <c r="AA46" i="36"/>
  <c r="AB46" i="36"/>
  <c r="AA47" i="36"/>
  <c r="AB47" i="36"/>
  <c r="AA48" i="36"/>
  <c r="AB48" i="36"/>
  <c r="AA49" i="36"/>
  <c r="AB49" i="36"/>
  <c r="AA50" i="36"/>
  <c r="AB50" i="36"/>
  <c r="AA51" i="36"/>
  <c r="AB51" i="36"/>
  <c r="AA52" i="36"/>
  <c r="AK52" i="36" s="1"/>
  <c r="AB52" i="36"/>
  <c r="AH52" i="36" s="1"/>
  <c r="AA53" i="36"/>
  <c r="AB53" i="36"/>
  <c r="AH53" i="36"/>
  <c r="AA54" i="36"/>
  <c r="AB54" i="36"/>
  <c r="AD54" i="36" s="1"/>
  <c r="AH54" i="36"/>
  <c r="AA55" i="36"/>
  <c r="AB55" i="36"/>
  <c r="AA56" i="36"/>
  <c r="AB56" i="36"/>
  <c r="AA57" i="36"/>
  <c r="AB57" i="36"/>
  <c r="AA58" i="36"/>
  <c r="AB58" i="36"/>
  <c r="AA59" i="36"/>
  <c r="AB59" i="36"/>
  <c r="AA60" i="36"/>
  <c r="AB60" i="36"/>
  <c r="AA61" i="36"/>
  <c r="AB61" i="36"/>
  <c r="AA62" i="36"/>
  <c r="AB62" i="36"/>
  <c r="AA63" i="36"/>
  <c r="AB63" i="36"/>
  <c r="AA64" i="36"/>
  <c r="AB64" i="36"/>
  <c r="AA65" i="36"/>
  <c r="AB65" i="36"/>
  <c r="AK65" i="36" s="1"/>
  <c r="AA66" i="36"/>
  <c r="AB66" i="36"/>
  <c r="AA67" i="36"/>
  <c r="AB67" i="36"/>
  <c r="AC67" i="36" s="1"/>
  <c r="AA68" i="36"/>
  <c r="AB68" i="36"/>
  <c r="AA69" i="36"/>
  <c r="AB69" i="36"/>
  <c r="AA70" i="36"/>
  <c r="AB70" i="36"/>
  <c r="AA71" i="36"/>
  <c r="AD71" i="36" s="1"/>
  <c r="AB71" i="36"/>
  <c r="AA72" i="36"/>
  <c r="AB72" i="36"/>
  <c r="AA73" i="36"/>
  <c r="AB73" i="36"/>
  <c r="AA74" i="36"/>
  <c r="AB74" i="36"/>
  <c r="AA4" i="37"/>
  <c r="AB4" i="37"/>
  <c r="AD4" i="37" s="1"/>
  <c r="AA5" i="37"/>
  <c r="AB5" i="37"/>
  <c r="AC5" i="37"/>
  <c r="AG5" i="37"/>
  <c r="AA6" i="37"/>
  <c r="AB6" i="37"/>
  <c r="AD6" i="37" s="1"/>
  <c r="AA7" i="37"/>
  <c r="AG7" i="37" s="1"/>
  <c r="AB7" i="37"/>
  <c r="AA8" i="37"/>
  <c r="AB8" i="37"/>
  <c r="AA9" i="37"/>
  <c r="AB9" i="37"/>
  <c r="AG9" i="37" s="1"/>
  <c r="AA10" i="37"/>
  <c r="AB10" i="37"/>
  <c r="AA11" i="37"/>
  <c r="AB11" i="37"/>
  <c r="AC11" i="37" s="1"/>
  <c r="AA12" i="37"/>
  <c r="AB12" i="37"/>
  <c r="AD12" i="37" s="1"/>
  <c r="AA13" i="37"/>
  <c r="AB13" i="37"/>
  <c r="AA14" i="37"/>
  <c r="AB14" i="37"/>
  <c r="AA15" i="37"/>
  <c r="AK15" i="37" s="1"/>
  <c r="AB15" i="37"/>
  <c r="AA16" i="37"/>
  <c r="AB16" i="37"/>
  <c r="AA17" i="37"/>
  <c r="AB17" i="37"/>
  <c r="AA18" i="37"/>
  <c r="AB18" i="37"/>
  <c r="AK18" i="37" s="1"/>
  <c r="AA19" i="37"/>
  <c r="AB19" i="37"/>
  <c r="AD19" i="37" s="1"/>
  <c r="AA20" i="37"/>
  <c r="AB20" i="37"/>
  <c r="AA21" i="37"/>
  <c r="AB21" i="37"/>
  <c r="AA22" i="37"/>
  <c r="AD22" i="37" s="1"/>
  <c r="AB22" i="37"/>
  <c r="AA23" i="37"/>
  <c r="AH23" i="37" s="1"/>
  <c r="AB23" i="37"/>
  <c r="AA24" i="37"/>
  <c r="AB24" i="37"/>
  <c r="AA25" i="37"/>
  <c r="AB25" i="37"/>
  <c r="AA26" i="37"/>
  <c r="AB26" i="37"/>
  <c r="AH26" i="37"/>
  <c r="AA27" i="37"/>
  <c r="AD27" i="37" s="1"/>
  <c r="AB27" i="37"/>
  <c r="AA28" i="37"/>
  <c r="AB28" i="37"/>
  <c r="AA29" i="37"/>
  <c r="AB29" i="37"/>
  <c r="AA30" i="37"/>
  <c r="AB30" i="37"/>
  <c r="AA31" i="37"/>
  <c r="AK31" i="37" s="1"/>
  <c r="AB31" i="37"/>
  <c r="AA32" i="37"/>
  <c r="AB32" i="37"/>
  <c r="AA33" i="37"/>
  <c r="AC33" i="37" s="1"/>
  <c r="AB33" i="37"/>
  <c r="AA34" i="37"/>
  <c r="AB34" i="37"/>
  <c r="AC34" i="37" s="1"/>
  <c r="AA35" i="37"/>
  <c r="AB35" i="37"/>
  <c r="AD35" i="37"/>
  <c r="AK35" i="37"/>
  <c r="AA36" i="37"/>
  <c r="AB36" i="37"/>
  <c r="AA37" i="37"/>
  <c r="AB37" i="37"/>
  <c r="AA38" i="37"/>
  <c r="AB38" i="37"/>
  <c r="AD38" i="37" s="1"/>
  <c r="AA39" i="37"/>
  <c r="AK39" i="37" s="1"/>
  <c r="AB39" i="37"/>
  <c r="AA40" i="37"/>
  <c r="AB40" i="37"/>
  <c r="AA41" i="37"/>
  <c r="AK41" i="37" s="1"/>
  <c r="AB41" i="37"/>
  <c r="AA42" i="37"/>
  <c r="AB42" i="37"/>
  <c r="AD42" i="37" s="1"/>
  <c r="AA43" i="37"/>
  <c r="AG43" i="37" s="1"/>
  <c r="AB43" i="37"/>
  <c r="AA44" i="37"/>
  <c r="AB44" i="37"/>
  <c r="AA45" i="37"/>
  <c r="AB45" i="37"/>
  <c r="AA46" i="37"/>
  <c r="AB46" i="37"/>
  <c r="AA47" i="37"/>
  <c r="AK47" i="37" s="1"/>
  <c r="AB47" i="37"/>
  <c r="AC47" i="37"/>
  <c r="AA48" i="37"/>
  <c r="AB48" i="37"/>
  <c r="AH48" i="37"/>
  <c r="AA49" i="37"/>
  <c r="AB49" i="37"/>
  <c r="AA50" i="37"/>
  <c r="AH50" i="37" s="1"/>
  <c r="AB50" i="37"/>
  <c r="AA51" i="37"/>
  <c r="AB51" i="37"/>
  <c r="AA52" i="37"/>
  <c r="AB52" i="37"/>
  <c r="AA53" i="37"/>
  <c r="AB53" i="37"/>
  <c r="AA54" i="37"/>
  <c r="AB54" i="37"/>
  <c r="AA55" i="37"/>
  <c r="AG55" i="37" s="1"/>
  <c r="AB55" i="37"/>
  <c r="AC55" i="37" s="1"/>
  <c r="AA56" i="37"/>
  <c r="AB56" i="37"/>
  <c r="AD56" i="37" s="1"/>
  <c r="AA57" i="37"/>
  <c r="AH57" i="37" s="1"/>
  <c r="AB57" i="37"/>
  <c r="AC57" i="37"/>
  <c r="AA58" i="37"/>
  <c r="AH58" i="37" s="1"/>
  <c r="AB58" i="37"/>
  <c r="AA59" i="37"/>
  <c r="AG59" i="37" s="1"/>
  <c r="AB59" i="37"/>
  <c r="AA60" i="37"/>
  <c r="AK60" i="37" s="1"/>
  <c r="AB60" i="37"/>
  <c r="AG60" i="37" s="1"/>
  <c r="AA61" i="37"/>
  <c r="AB61" i="37"/>
  <c r="AA62" i="37"/>
  <c r="AD62" i="37" s="1"/>
  <c r="AB62" i="37"/>
  <c r="AA63" i="37"/>
  <c r="AK63" i="37" s="1"/>
  <c r="AB63" i="37"/>
  <c r="AA64" i="37"/>
  <c r="AG64" i="37" s="1"/>
  <c r="AB64" i="37"/>
  <c r="AA65" i="37"/>
  <c r="AB65" i="37"/>
  <c r="AA66" i="37"/>
  <c r="AB66" i="37"/>
  <c r="AA67" i="37"/>
  <c r="AB67" i="37"/>
  <c r="AA4" i="38"/>
  <c r="AB4" i="38"/>
  <c r="AA5" i="38"/>
  <c r="AB5" i="38"/>
  <c r="AA6" i="38"/>
  <c r="AB6" i="38"/>
  <c r="AA7" i="38"/>
  <c r="AH7" i="38" s="1"/>
  <c r="AB7" i="38"/>
  <c r="AA8" i="38"/>
  <c r="AB8" i="38"/>
  <c r="AA9" i="38"/>
  <c r="AB9" i="38"/>
  <c r="AA10" i="38"/>
  <c r="AB10" i="38"/>
  <c r="AC10" i="38" s="1"/>
  <c r="AA11" i="38"/>
  <c r="AH11" i="38" s="1"/>
  <c r="AB11" i="38"/>
  <c r="AA12" i="38"/>
  <c r="AB12" i="38"/>
  <c r="AA13" i="38"/>
  <c r="AB13" i="38"/>
  <c r="AC13" i="38" s="1"/>
  <c r="AA14" i="38"/>
  <c r="AB14" i="38"/>
  <c r="AA15" i="38"/>
  <c r="AB15" i="38"/>
  <c r="AA16" i="38"/>
  <c r="AK16" i="38" s="1"/>
  <c r="AB16" i="38"/>
  <c r="AA17" i="38"/>
  <c r="AB17" i="38"/>
  <c r="AC17" i="38" s="1"/>
  <c r="AA18" i="38"/>
  <c r="AB18" i="38"/>
  <c r="AK18" i="38" s="1"/>
  <c r="AA19" i="38"/>
  <c r="AH19" i="38" s="1"/>
  <c r="AB19" i="38"/>
  <c r="AA20" i="38"/>
  <c r="AB20" i="38"/>
  <c r="AA21" i="38"/>
  <c r="AB21" i="38"/>
  <c r="AA22" i="38"/>
  <c r="AB22" i="38"/>
  <c r="AH22" i="38"/>
  <c r="AA23" i="38"/>
  <c r="AB23" i="38"/>
  <c r="AD23" i="38"/>
  <c r="AA24" i="38"/>
  <c r="AB24" i="38"/>
  <c r="AA25" i="38"/>
  <c r="AB25" i="38"/>
  <c r="AA26" i="38"/>
  <c r="AD26" i="38" s="1"/>
  <c r="AB26" i="38"/>
  <c r="AA27" i="38"/>
  <c r="AB27" i="38"/>
  <c r="AA28" i="38"/>
  <c r="AB28" i="38"/>
  <c r="AA29" i="38"/>
  <c r="AB29" i="38"/>
  <c r="AA30" i="38"/>
  <c r="AG30" i="38" s="1"/>
  <c r="AB30" i="38"/>
  <c r="AK30" i="38"/>
  <c r="AA31" i="38"/>
  <c r="AB31" i="38"/>
  <c r="AA32" i="38"/>
  <c r="AB32" i="38"/>
  <c r="AA33" i="38"/>
  <c r="AB33" i="38"/>
  <c r="AD33" i="38" s="1"/>
  <c r="AA34" i="38"/>
  <c r="AB34" i="38"/>
  <c r="AA35" i="38"/>
  <c r="AB35" i="38"/>
  <c r="AH35" i="38"/>
  <c r="AA36" i="38"/>
  <c r="AB36" i="38"/>
  <c r="AG36" i="38"/>
  <c r="AA37" i="38"/>
  <c r="AB37" i="38"/>
  <c r="AC37" i="38" s="1"/>
  <c r="AA38" i="38"/>
  <c r="AB38" i="38"/>
  <c r="AA39" i="38"/>
  <c r="AB39" i="38"/>
  <c r="AA40" i="38"/>
  <c r="AB40" i="38"/>
  <c r="AA41" i="38"/>
  <c r="AB41" i="38"/>
  <c r="AA42" i="38"/>
  <c r="AB42" i="38"/>
  <c r="AD42" i="38" s="1"/>
  <c r="AA43" i="38"/>
  <c r="AB43" i="38"/>
  <c r="AA44" i="38"/>
  <c r="AB44" i="38"/>
  <c r="AG44" i="38" s="1"/>
  <c r="AA45" i="38"/>
  <c r="AB45" i="38"/>
  <c r="AK45" i="38" s="1"/>
  <c r="AA46" i="38"/>
  <c r="AH46" i="38" s="1"/>
  <c r="AB46" i="38"/>
  <c r="AA47" i="38"/>
  <c r="AB47" i="38"/>
  <c r="AA48" i="38"/>
  <c r="AB48" i="38"/>
  <c r="AA49" i="38"/>
  <c r="AB49" i="38"/>
  <c r="AD49" i="38" s="1"/>
  <c r="AA50" i="38"/>
  <c r="AB50" i="38"/>
  <c r="AD50" i="38" s="1"/>
  <c r="AA51" i="38"/>
  <c r="AB51" i="38"/>
  <c r="AA52" i="38"/>
  <c r="AB52" i="38"/>
  <c r="AA53" i="38"/>
  <c r="AB53" i="38"/>
  <c r="AD53" i="38" s="1"/>
  <c r="AA54" i="38"/>
  <c r="AB54" i="38"/>
  <c r="AA55" i="38"/>
  <c r="AB55" i="38"/>
  <c r="AA56" i="38"/>
  <c r="AB56" i="38"/>
  <c r="AA57" i="38"/>
  <c r="AB57" i="38"/>
  <c r="AH57" i="38"/>
  <c r="AK57" i="38"/>
  <c r="AA58" i="38"/>
  <c r="AB58" i="38"/>
  <c r="AA59" i="38"/>
  <c r="AB59" i="38"/>
  <c r="AA60" i="38"/>
  <c r="AB60" i="38"/>
  <c r="AG60" i="38" s="1"/>
  <c r="AA61" i="38"/>
  <c r="AB61" i="38"/>
  <c r="AD61" i="38"/>
  <c r="AG61" i="38"/>
  <c r="AA62" i="38"/>
  <c r="AB62" i="38"/>
  <c r="AA63" i="38"/>
  <c r="AB63" i="38"/>
  <c r="AA64" i="38"/>
  <c r="AG64" i="38" s="1"/>
  <c r="AB64" i="38"/>
  <c r="AK64" i="38"/>
  <c r="AA65" i="38"/>
  <c r="AB65" i="38"/>
  <c r="AA66" i="38"/>
  <c r="AB66" i="38"/>
  <c r="AA67" i="38"/>
  <c r="AB67" i="38"/>
  <c r="AA68" i="38"/>
  <c r="AB68" i="38"/>
  <c r="AA69" i="38"/>
  <c r="AB69" i="38"/>
  <c r="AA70" i="38"/>
  <c r="AK70" i="38" s="1"/>
  <c r="AB70" i="38"/>
  <c r="AA71" i="38"/>
  <c r="AB71" i="38"/>
  <c r="AD71" i="38" s="1"/>
  <c r="AA72" i="38"/>
  <c r="AB72" i="38"/>
  <c r="AK72" i="38" s="1"/>
  <c r="AA73" i="38"/>
  <c r="AB73" i="38"/>
  <c r="AA4" i="39"/>
  <c r="AB4" i="39"/>
  <c r="AA5" i="39"/>
  <c r="AB5" i="39"/>
  <c r="AA6" i="39"/>
  <c r="AB6" i="39"/>
  <c r="AA7" i="39"/>
  <c r="AG7" i="39" s="1"/>
  <c r="AB7" i="39"/>
  <c r="AA8" i="39"/>
  <c r="AB8" i="39"/>
  <c r="AD8" i="39" s="1"/>
  <c r="AA9" i="39"/>
  <c r="AB9" i="39"/>
  <c r="AA10" i="39"/>
  <c r="AB10" i="39"/>
  <c r="AA11" i="39"/>
  <c r="AB11" i="39"/>
  <c r="AA12" i="39"/>
  <c r="AB12" i="39"/>
  <c r="AD12" i="39"/>
  <c r="AA13" i="39"/>
  <c r="AB13" i="39"/>
  <c r="AA14" i="39"/>
  <c r="AB14" i="39"/>
  <c r="AA15" i="39"/>
  <c r="AB15" i="39"/>
  <c r="AC15" i="39" s="1"/>
  <c r="AK15" i="39"/>
  <c r="AA16" i="39"/>
  <c r="AH16" i="39" s="1"/>
  <c r="AB16" i="39"/>
  <c r="AA17" i="39"/>
  <c r="AB17" i="39"/>
  <c r="AA18" i="39"/>
  <c r="AB18" i="39"/>
  <c r="AA19" i="39"/>
  <c r="AB19" i="39"/>
  <c r="AC19" i="39" s="1"/>
  <c r="AA20" i="39"/>
  <c r="AD20" i="39" s="1"/>
  <c r="AB20" i="39"/>
  <c r="AA21" i="39"/>
  <c r="AB21" i="39"/>
  <c r="AA22" i="39"/>
  <c r="AB22" i="39"/>
  <c r="AA23" i="39"/>
  <c r="AK23" i="39" s="1"/>
  <c r="AB23" i="39"/>
  <c r="AA24" i="39"/>
  <c r="AB24" i="39"/>
  <c r="AH24" i="39"/>
  <c r="AA25" i="39"/>
  <c r="AB25" i="39"/>
  <c r="AA26" i="39"/>
  <c r="AB26" i="39"/>
  <c r="AA27" i="39"/>
  <c r="AB27" i="39"/>
  <c r="AA28" i="39"/>
  <c r="AH28" i="39" s="1"/>
  <c r="AB28" i="39"/>
  <c r="AA29" i="39"/>
  <c r="AB29" i="39"/>
  <c r="AA30" i="39"/>
  <c r="AB30" i="39"/>
  <c r="AA31" i="39"/>
  <c r="AB31" i="39"/>
  <c r="AG31" i="39" s="1"/>
  <c r="AA32" i="39"/>
  <c r="AB32" i="39"/>
  <c r="AA33" i="39"/>
  <c r="AB33" i="39"/>
  <c r="AA34" i="39"/>
  <c r="AB34" i="39"/>
  <c r="AA35" i="39"/>
  <c r="AB35" i="39"/>
  <c r="AA36" i="39"/>
  <c r="AB36" i="39"/>
  <c r="AA37" i="39"/>
  <c r="AB37" i="39"/>
  <c r="AA38" i="39"/>
  <c r="AB38" i="39"/>
  <c r="AA39" i="39"/>
  <c r="AB39" i="39"/>
  <c r="AC39" i="39"/>
  <c r="AA40" i="39"/>
  <c r="AB40" i="39"/>
  <c r="AH40" i="39" s="1"/>
  <c r="AA41" i="39"/>
  <c r="AB41" i="39"/>
  <c r="AC41" i="39" s="1"/>
  <c r="AA42" i="39"/>
  <c r="AB42" i="39"/>
  <c r="AK42" i="39"/>
  <c r="AA43" i="39"/>
  <c r="AB43" i="39"/>
  <c r="AH43" i="39" s="1"/>
  <c r="AA44" i="39"/>
  <c r="AB44" i="39"/>
  <c r="AA45" i="39"/>
  <c r="AB45" i="39"/>
  <c r="AA46" i="39"/>
  <c r="AB46" i="39"/>
  <c r="AC46" i="39" s="1"/>
  <c r="AA47" i="39"/>
  <c r="AB47" i="39"/>
  <c r="AC47" i="39" s="1"/>
  <c r="AA48" i="39"/>
  <c r="AB48" i="39"/>
  <c r="AA49" i="39"/>
  <c r="AB49" i="39"/>
  <c r="AA50" i="39"/>
  <c r="AB50" i="39"/>
  <c r="AA51" i="39"/>
  <c r="AB51" i="39"/>
  <c r="AA52" i="39"/>
  <c r="AB52" i="39"/>
  <c r="AA53" i="39"/>
  <c r="AB53" i="39"/>
  <c r="AA54" i="39"/>
  <c r="AB54" i="39"/>
  <c r="AG54" i="39" s="1"/>
  <c r="AA55" i="39"/>
  <c r="AB55" i="39"/>
  <c r="AD55" i="39" s="1"/>
  <c r="AA56" i="39"/>
  <c r="AB56" i="39"/>
  <c r="AA57" i="39"/>
  <c r="AB57" i="39"/>
  <c r="AA58" i="39"/>
  <c r="AB58" i="39"/>
  <c r="AA59" i="39"/>
  <c r="AH59" i="39" s="1"/>
  <c r="AB59" i="39"/>
  <c r="AA60" i="39"/>
  <c r="AK60" i="39" s="1"/>
  <c r="AB60" i="39"/>
  <c r="AA61" i="39"/>
  <c r="AB61" i="39"/>
  <c r="AA62" i="39"/>
  <c r="AG62" i="39" s="1"/>
  <c r="AB62" i="39"/>
  <c r="AA63" i="39"/>
  <c r="AB63" i="39"/>
  <c r="AA64" i="39"/>
  <c r="AB64" i="39"/>
  <c r="AG64" i="39" s="1"/>
  <c r="AA65" i="39"/>
  <c r="AB65" i="39"/>
  <c r="AA66" i="39"/>
  <c r="AB66" i="39"/>
  <c r="AK66" i="39" s="1"/>
  <c r="AA67" i="39"/>
  <c r="AH67" i="39" s="1"/>
  <c r="AB67" i="39"/>
  <c r="AA68" i="39"/>
  <c r="AB68" i="39"/>
  <c r="AA69" i="39"/>
  <c r="AH69" i="39" s="1"/>
  <c r="AB69" i="39"/>
  <c r="AA70" i="39"/>
  <c r="AB70" i="39"/>
  <c r="AA71" i="39"/>
  <c r="AB71" i="39"/>
  <c r="AD71" i="39" s="1"/>
  <c r="AA72" i="39"/>
  <c r="AB72" i="39"/>
  <c r="AA73" i="39"/>
  <c r="AB73" i="39"/>
  <c r="AA74" i="39"/>
  <c r="AB74" i="39"/>
  <c r="AA75" i="39"/>
  <c r="AB75" i="39"/>
  <c r="AA76" i="39"/>
  <c r="AB76" i="39"/>
  <c r="AA77" i="39"/>
  <c r="AH77" i="39" s="1"/>
  <c r="AB77" i="39"/>
  <c r="AA78" i="39"/>
  <c r="AB78" i="39"/>
  <c r="AA79" i="39"/>
  <c r="AD79" i="39" s="1"/>
  <c r="AB79" i="39"/>
  <c r="AA80" i="39"/>
  <c r="AB80" i="39"/>
  <c r="AA4" i="40"/>
  <c r="AB4" i="40"/>
  <c r="AC4" i="40" s="1"/>
  <c r="AA5" i="40"/>
  <c r="AC5" i="40" s="1"/>
  <c r="AB5" i="40"/>
  <c r="AA6" i="40"/>
  <c r="AB6" i="40"/>
  <c r="AA7" i="40"/>
  <c r="AB7" i="40"/>
  <c r="AA8" i="40"/>
  <c r="AD8" i="40" s="1"/>
  <c r="AB8" i="40"/>
  <c r="AA9" i="40"/>
  <c r="AB9" i="40"/>
  <c r="AK9" i="40" s="1"/>
  <c r="AA10" i="40"/>
  <c r="AD10" i="40" s="1"/>
  <c r="AB10" i="40"/>
  <c r="AA11" i="40"/>
  <c r="AB11" i="40"/>
  <c r="AA12" i="40"/>
  <c r="AB12" i="40"/>
  <c r="AA13" i="40"/>
  <c r="AB13" i="40"/>
  <c r="AA14" i="40"/>
  <c r="AB14" i="40"/>
  <c r="AA15" i="40"/>
  <c r="AB15" i="40"/>
  <c r="AA16" i="40"/>
  <c r="AB16" i="40"/>
  <c r="AA17" i="40"/>
  <c r="AB17" i="40"/>
  <c r="AD17" i="40" s="1"/>
  <c r="AC17" i="40"/>
  <c r="AA18" i="40"/>
  <c r="AD18" i="40" s="1"/>
  <c r="AB18" i="40"/>
  <c r="AA19" i="40"/>
  <c r="AB19" i="40"/>
  <c r="AA20" i="40"/>
  <c r="AK20" i="40" s="1"/>
  <c r="AB20" i="40"/>
  <c r="AA21" i="40"/>
  <c r="AH21" i="40" s="1"/>
  <c r="AB21" i="40"/>
  <c r="AA22" i="40"/>
  <c r="AH22" i="40" s="1"/>
  <c r="AB22" i="40"/>
  <c r="AA23" i="40"/>
  <c r="AB23" i="40"/>
  <c r="AA24" i="40"/>
  <c r="AC24" i="40" s="1"/>
  <c r="AB24" i="40"/>
  <c r="AA25" i="40"/>
  <c r="AC25" i="40" s="1"/>
  <c r="AB25" i="40"/>
  <c r="AA26" i="40"/>
  <c r="AB26" i="40"/>
  <c r="AA27" i="40"/>
  <c r="AB27" i="40"/>
  <c r="AA28" i="40"/>
  <c r="AB28" i="40"/>
  <c r="AG28" i="40"/>
  <c r="AA29" i="40"/>
  <c r="AC29" i="40" s="1"/>
  <c r="AB29" i="40"/>
  <c r="AH29" i="40" s="1"/>
  <c r="AA30" i="40"/>
  <c r="AB30" i="40"/>
  <c r="AA31" i="40"/>
  <c r="AB31" i="40"/>
  <c r="AH31" i="40" s="1"/>
  <c r="AD31" i="40"/>
  <c r="AA32" i="40"/>
  <c r="AB32" i="40"/>
  <c r="AA33" i="40"/>
  <c r="AB33" i="40"/>
  <c r="AA34" i="40"/>
  <c r="AB34" i="40"/>
  <c r="AK34" i="40"/>
  <c r="AA35" i="40"/>
  <c r="AD35" i="40" s="1"/>
  <c r="AB35" i="40"/>
  <c r="AA36" i="40"/>
  <c r="AG36" i="40" s="1"/>
  <c r="AB36" i="40"/>
  <c r="AA37" i="40"/>
  <c r="AB37" i="40"/>
  <c r="AA38" i="40"/>
  <c r="AB38" i="40"/>
  <c r="AA39" i="40"/>
  <c r="AD39" i="40" s="1"/>
  <c r="AB39" i="40"/>
  <c r="AA40" i="40"/>
  <c r="AB40" i="40"/>
  <c r="AA41" i="40"/>
  <c r="AB41" i="40"/>
  <c r="AA42" i="40"/>
  <c r="AB42" i="40"/>
  <c r="AA43" i="40"/>
  <c r="AD43" i="40" s="1"/>
  <c r="AB43" i="40"/>
  <c r="AK43" i="40" s="1"/>
  <c r="AA44" i="40"/>
  <c r="AD44" i="40" s="1"/>
  <c r="AB44" i="40"/>
  <c r="AA45" i="40"/>
  <c r="AB45" i="40"/>
  <c r="AA46" i="40"/>
  <c r="AG46" i="40" s="1"/>
  <c r="AB46" i="40"/>
  <c r="AA47" i="40"/>
  <c r="AG47" i="40" s="1"/>
  <c r="AB47" i="40"/>
  <c r="AA48" i="40"/>
  <c r="AB48" i="40"/>
  <c r="AA49" i="40"/>
  <c r="AB49" i="40"/>
  <c r="AD49" i="40" s="1"/>
  <c r="AA50" i="40"/>
  <c r="AB50" i="40"/>
  <c r="AK50" i="40" s="1"/>
  <c r="AC50" i="40"/>
  <c r="AA51" i="40"/>
  <c r="AG51" i="40" s="1"/>
  <c r="AB51" i="40"/>
  <c r="AA52" i="40"/>
  <c r="AB52" i="40"/>
  <c r="AA53" i="40"/>
  <c r="AB53" i="40"/>
  <c r="AA54" i="40"/>
  <c r="AB54" i="40"/>
  <c r="AA55" i="40"/>
  <c r="AH55" i="40" s="1"/>
  <c r="AB55" i="40"/>
  <c r="AA56" i="40"/>
  <c r="AB56" i="40"/>
  <c r="AA57" i="40"/>
  <c r="AB57" i="40"/>
  <c r="AA58" i="40"/>
  <c r="AB58" i="40"/>
  <c r="AA59" i="40"/>
  <c r="AB59" i="40"/>
  <c r="AA60" i="40"/>
  <c r="AB60" i="40"/>
  <c r="AA61" i="40"/>
  <c r="AB61" i="40"/>
  <c r="AA62" i="40"/>
  <c r="AB62" i="40"/>
  <c r="AA63" i="40"/>
  <c r="AB63" i="40"/>
  <c r="AD63" i="40"/>
  <c r="AH63" i="40"/>
  <c r="AA64" i="40"/>
  <c r="AB64" i="40"/>
  <c r="AA65" i="40"/>
  <c r="AB65" i="40"/>
  <c r="AA66" i="40"/>
  <c r="AK66" i="40" s="1"/>
  <c r="AB66" i="40"/>
  <c r="AC66" i="40"/>
  <c r="AD66" i="40"/>
  <c r="AA67" i="40"/>
  <c r="AD67" i="40" s="1"/>
  <c r="AB67" i="40"/>
  <c r="AA68" i="40"/>
  <c r="AB68" i="40"/>
  <c r="AA69" i="40"/>
  <c r="AB69" i="40"/>
  <c r="AA70" i="40"/>
  <c r="AB70" i="40"/>
  <c r="AG70" i="40" s="1"/>
  <c r="AA71" i="40"/>
  <c r="AB71" i="40"/>
  <c r="AD71" i="40" s="1"/>
  <c r="AA72" i="40"/>
  <c r="AB72" i="40"/>
  <c r="AA73" i="40"/>
  <c r="AB73" i="40"/>
  <c r="AA74" i="40"/>
  <c r="AC74" i="40" s="1"/>
  <c r="AB74" i="40"/>
  <c r="AA4" i="41"/>
  <c r="AB4" i="41"/>
  <c r="AA5" i="41"/>
  <c r="AB5" i="41"/>
  <c r="AA6" i="41"/>
  <c r="AB6" i="41"/>
  <c r="AA7" i="41"/>
  <c r="AB7" i="41"/>
  <c r="AA8" i="41"/>
  <c r="AB8" i="41"/>
  <c r="AA9" i="41"/>
  <c r="AB9" i="41"/>
  <c r="AA10" i="41"/>
  <c r="AK10" i="41" s="1"/>
  <c r="AB10" i="41"/>
  <c r="AC10" i="41"/>
  <c r="AD10" i="41"/>
  <c r="AH10" i="41"/>
  <c r="AA11" i="41"/>
  <c r="AB11" i="41"/>
  <c r="AA12" i="41"/>
  <c r="AB12" i="41"/>
  <c r="AA13" i="41"/>
  <c r="AB13" i="41"/>
  <c r="AA14" i="41"/>
  <c r="AC14" i="41" s="1"/>
  <c r="AB14" i="41"/>
  <c r="AK14" i="41"/>
  <c r="AA15" i="41"/>
  <c r="AB15" i="41"/>
  <c r="AA16" i="41"/>
  <c r="AB16" i="41"/>
  <c r="AA17" i="41"/>
  <c r="AD17" i="41" s="1"/>
  <c r="AB17" i="41"/>
  <c r="AG17" i="41"/>
  <c r="AA18" i="41"/>
  <c r="AH18" i="41" s="1"/>
  <c r="AB18" i="41"/>
  <c r="AA19" i="41"/>
  <c r="AB19" i="41"/>
  <c r="AA20" i="41"/>
  <c r="AB20" i="41"/>
  <c r="AA21" i="41"/>
  <c r="AB21" i="41"/>
  <c r="AA22" i="41"/>
  <c r="AC22" i="41" s="1"/>
  <c r="AB22" i="41"/>
  <c r="AD22" i="41" s="1"/>
  <c r="AA23" i="41"/>
  <c r="AB23" i="41"/>
  <c r="AA24" i="41"/>
  <c r="AB24" i="41"/>
  <c r="AA25" i="41"/>
  <c r="AB25" i="41"/>
  <c r="AA26" i="41"/>
  <c r="AC26" i="41" s="1"/>
  <c r="AB26" i="41"/>
  <c r="AH26" i="41"/>
  <c r="AA27" i="41"/>
  <c r="AB27" i="41"/>
  <c r="AA28" i="41"/>
  <c r="AB28" i="41"/>
  <c r="AA29" i="41"/>
  <c r="AB29" i="41"/>
  <c r="AA30" i="41"/>
  <c r="AB30" i="41"/>
  <c r="AA31" i="41"/>
  <c r="AB31" i="41"/>
  <c r="AA32" i="41"/>
  <c r="AB32" i="41"/>
  <c r="AA33" i="41"/>
  <c r="AB33" i="41"/>
  <c r="AA34" i="41"/>
  <c r="AB34" i="41"/>
  <c r="AA35" i="41"/>
  <c r="AB35" i="41"/>
  <c r="AA36" i="41"/>
  <c r="AB36" i="41"/>
  <c r="AA37" i="41"/>
  <c r="AC37" i="41" s="1"/>
  <c r="AB37" i="41"/>
  <c r="AA38" i="41"/>
  <c r="AG38" i="41" s="1"/>
  <c r="AB38" i="41"/>
  <c r="AA39" i="41"/>
  <c r="AB39" i="41"/>
  <c r="AA40" i="41"/>
  <c r="AD40" i="41" s="1"/>
  <c r="AB40" i="41"/>
  <c r="AA41" i="41"/>
  <c r="AG41" i="41" s="1"/>
  <c r="AB41" i="41"/>
  <c r="AA42" i="41"/>
  <c r="AB42" i="41"/>
  <c r="AA43" i="41"/>
  <c r="AG43" i="41" s="1"/>
  <c r="AB43" i="41"/>
  <c r="AK43" i="41" s="1"/>
  <c r="AA44" i="41"/>
  <c r="AB44" i="41"/>
  <c r="AD44" i="41" s="1"/>
  <c r="AA45" i="41"/>
  <c r="AK45" i="41" s="1"/>
  <c r="AB45" i="41"/>
  <c r="AG45" i="41" s="1"/>
  <c r="AA46" i="41"/>
  <c r="AD46" i="41" s="1"/>
  <c r="AB46" i="41"/>
  <c r="AA47" i="41"/>
  <c r="AG47" i="41" s="1"/>
  <c r="AB47" i="41"/>
  <c r="AA48" i="41"/>
  <c r="AD48" i="41" s="1"/>
  <c r="AB48" i="41"/>
  <c r="AA49" i="41"/>
  <c r="AG49" i="41" s="1"/>
  <c r="AB49" i="41"/>
  <c r="AA50" i="41"/>
  <c r="AB50" i="41"/>
  <c r="AD50" i="41" s="1"/>
  <c r="AA51" i="41"/>
  <c r="AB51" i="41"/>
  <c r="AA52" i="41"/>
  <c r="AD52" i="41" s="1"/>
  <c r="AB52" i="41"/>
  <c r="AA53" i="41"/>
  <c r="AB53" i="41"/>
  <c r="AC53" i="41"/>
  <c r="AA54" i="41"/>
  <c r="AB54" i="41"/>
  <c r="AA55" i="41"/>
  <c r="AG55" i="41" s="1"/>
  <c r="AB55" i="41"/>
  <c r="AA56" i="41"/>
  <c r="AB56" i="41"/>
  <c r="AD56" i="41"/>
  <c r="AA57" i="41"/>
  <c r="AG57" i="41" s="1"/>
  <c r="AB57" i="41"/>
  <c r="AA58" i="41"/>
  <c r="AB58" i="41"/>
  <c r="AA59" i="41"/>
  <c r="AC59" i="41" s="1"/>
  <c r="AB59" i="41"/>
  <c r="AG59" i="41"/>
  <c r="AK59" i="41"/>
  <c r="AA60" i="41"/>
  <c r="AB60" i="41"/>
  <c r="AA61" i="41"/>
  <c r="AB61" i="41"/>
  <c r="AK61" i="41" s="1"/>
  <c r="AA62" i="41"/>
  <c r="AB62" i="41"/>
  <c r="AA63" i="41"/>
  <c r="AC63" i="41" s="1"/>
  <c r="AB63" i="41"/>
  <c r="AA64" i="41"/>
  <c r="AB64" i="41"/>
  <c r="AA65" i="41"/>
  <c r="AC65" i="41" s="1"/>
  <c r="AB65" i="41"/>
  <c r="AA66" i="41"/>
  <c r="AB66" i="41"/>
  <c r="AC66" i="41" s="1"/>
  <c r="AA67" i="41"/>
  <c r="AK67" i="41" s="1"/>
  <c r="AB67" i="41"/>
  <c r="AA4" i="42"/>
  <c r="AG4" i="42" s="1"/>
  <c r="AB4" i="42"/>
  <c r="AA5" i="42"/>
  <c r="AH5" i="42" s="1"/>
  <c r="AB5" i="42"/>
  <c r="AA6" i="42"/>
  <c r="AC6" i="42" s="1"/>
  <c r="AB6" i="42"/>
  <c r="AA7" i="42"/>
  <c r="AD7" i="42" s="1"/>
  <c r="AB7" i="42"/>
  <c r="AH7" i="42" s="1"/>
  <c r="AA8" i="42"/>
  <c r="AG8" i="42" s="1"/>
  <c r="AB8" i="42"/>
  <c r="AA9" i="42"/>
  <c r="AB9" i="42"/>
  <c r="AA10" i="42"/>
  <c r="AB10" i="42"/>
  <c r="AA11" i="42"/>
  <c r="AB11" i="42"/>
  <c r="AD11" i="42" s="1"/>
  <c r="AA12" i="42"/>
  <c r="AB12" i="42"/>
  <c r="AA13" i="42"/>
  <c r="AB13" i="42"/>
  <c r="AA14" i="42"/>
  <c r="AB14" i="42"/>
  <c r="AK14" i="42" s="1"/>
  <c r="AA15" i="42"/>
  <c r="AB15" i="42"/>
  <c r="AA16" i="42"/>
  <c r="AC16" i="42" s="1"/>
  <c r="AB16" i="42"/>
  <c r="AK16" i="42"/>
  <c r="AA17" i="42"/>
  <c r="AD17" i="42" s="1"/>
  <c r="AB17" i="42"/>
  <c r="AA18" i="42"/>
  <c r="AB18" i="42"/>
  <c r="AA19" i="42"/>
  <c r="AD19" i="42" s="1"/>
  <c r="AB19" i="42"/>
  <c r="AA20" i="42"/>
  <c r="AB20" i="42"/>
  <c r="AA21" i="42"/>
  <c r="AB21" i="42"/>
  <c r="AH21" i="42" s="1"/>
  <c r="AA22" i="42"/>
  <c r="AC22" i="42" s="1"/>
  <c r="AB22" i="42"/>
  <c r="AA23" i="42"/>
  <c r="AB23" i="42"/>
  <c r="AD23" i="42" s="1"/>
  <c r="AA24" i="42"/>
  <c r="AB24" i="42"/>
  <c r="AA25" i="42"/>
  <c r="AB25" i="42"/>
  <c r="AA26" i="42"/>
  <c r="AB26" i="42"/>
  <c r="AA27" i="42"/>
  <c r="AB27" i="42"/>
  <c r="AK27" i="42" s="1"/>
  <c r="AA28" i="42"/>
  <c r="AB28" i="42"/>
  <c r="AC28" i="42" s="1"/>
  <c r="AA29" i="42"/>
  <c r="AB29" i="42"/>
  <c r="AA30" i="42"/>
  <c r="AB30" i="42"/>
  <c r="AA31" i="42"/>
  <c r="AK31" i="42" s="1"/>
  <c r="AB31" i="42"/>
  <c r="AA32" i="42"/>
  <c r="AB32" i="42"/>
  <c r="AD32" i="42"/>
  <c r="AA33" i="42"/>
  <c r="AH33" i="42" s="1"/>
  <c r="AB33" i="42"/>
  <c r="AA34" i="42"/>
  <c r="AB34" i="42"/>
  <c r="AA35" i="42"/>
  <c r="AC35" i="42" s="1"/>
  <c r="AB35" i="42"/>
  <c r="AA36" i="42"/>
  <c r="AB36" i="42"/>
  <c r="AA37" i="42"/>
  <c r="AB37" i="42"/>
  <c r="AA38" i="42"/>
  <c r="AB38" i="42"/>
  <c r="AA39" i="42"/>
  <c r="AB39" i="42"/>
  <c r="AG39" i="42"/>
  <c r="AA40" i="42"/>
  <c r="AC40" i="42" s="1"/>
  <c r="AB40" i="42"/>
  <c r="AA41" i="42"/>
  <c r="AB41" i="42"/>
  <c r="AK41" i="42" s="1"/>
  <c r="AA42" i="42"/>
  <c r="AH42" i="42" s="1"/>
  <c r="AB42" i="42"/>
  <c r="AA43" i="42"/>
  <c r="AB43" i="42"/>
  <c r="AA44" i="42"/>
  <c r="AB44" i="42"/>
  <c r="AC44" i="42" s="1"/>
  <c r="AA45" i="42"/>
  <c r="AB45" i="42"/>
  <c r="AG45" i="42" s="1"/>
  <c r="AH45" i="42"/>
  <c r="AA46" i="42"/>
  <c r="AB46" i="42"/>
  <c r="AD46" i="42" s="1"/>
  <c r="AA47" i="42"/>
  <c r="AB47" i="42"/>
  <c r="AA48" i="42"/>
  <c r="AB48" i="42"/>
  <c r="AA49" i="42"/>
  <c r="AB49" i="42"/>
  <c r="AA50" i="42"/>
  <c r="AB50" i="42"/>
  <c r="AA51" i="42"/>
  <c r="AB51" i="42"/>
  <c r="AA52" i="42"/>
  <c r="AB52" i="42"/>
  <c r="AA53" i="42"/>
  <c r="AB53" i="42"/>
  <c r="AD53" i="42" s="1"/>
  <c r="AA54" i="42"/>
  <c r="AB54" i="42"/>
  <c r="AH54" i="42" s="1"/>
  <c r="AD54" i="42"/>
  <c r="AA55" i="42"/>
  <c r="AB55" i="42"/>
  <c r="AA56" i="42"/>
  <c r="AC56" i="42" s="1"/>
  <c r="AB56" i="42"/>
  <c r="AA57" i="42"/>
  <c r="AB57" i="42"/>
  <c r="AA58" i="42"/>
  <c r="AH58" i="42" s="1"/>
  <c r="AB58" i="42"/>
  <c r="AA59" i="42"/>
  <c r="AB59" i="42"/>
  <c r="AH59" i="42" s="1"/>
  <c r="AA60" i="42"/>
  <c r="AC60" i="42" s="1"/>
  <c r="AB60" i="42"/>
  <c r="AA61" i="42"/>
  <c r="AB61" i="42"/>
  <c r="AA62" i="42"/>
  <c r="AB62" i="42"/>
  <c r="AA63" i="42"/>
  <c r="AB63" i="42"/>
  <c r="AA64" i="42"/>
  <c r="AB64" i="42"/>
  <c r="AK64" i="42"/>
  <c r="AA65" i="42"/>
  <c r="AB65" i="42"/>
  <c r="AA66" i="42"/>
  <c r="AB66" i="42"/>
  <c r="AH66" i="42" s="1"/>
  <c r="AA67" i="42"/>
  <c r="AB67" i="42"/>
  <c r="AA68" i="42"/>
  <c r="AB68" i="42"/>
  <c r="AA69" i="42"/>
  <c r="AK69" i="42" s="1"/>
  <c r="AB69" i="42"/>
  <c r="AA70" i="42"/>
  <c r="AC70" i="42" s="1"/>
  <c r="AB70" i="42"/>
  <c r="AA71" i="42"/>
  <c r="AB71" i="42"/>
  <c r="AH71" i="42" s="1"/>
  <c r="AA72" i="42"/>
  <c r="AB72" i="42"/>
  <c r="AC72" i="42"/>
  <c r="AA73" i="42"/>
  <c r="AB73" i="42"/>
  <c r="AG73" i="42" s="1"/>
  <c r="AA4" i="43"/>
  <c r="AB4" i="43"/>
  <c r="AA5" i="43"/>
  <c r="AB5" i="43"/>
  <c r="AA6" i="43"/>
  <c r="AC6" i="43" s="1"/>
  <c r="AB6" i="43"/>
  <c r="AA7" i="43"/>
  <c r="AB7" i="43"/>
  <c r="AA8" i="43"/>
  <c r="AB8" i="43"/>
  <c r="AA9" i="43"/>
  <c r="AB9" i="43"/>
  <c r="AA10" i="43"/>
  <c r="AB10" i="43"/>
  <c r="AA11" i="43"/>
  <c r="AB11" i="43"/>
  <c r="AA12" i="43"/>
  <c r="AB12" i="43"/>
  <c r="AA13" i="43"/>
  <c r="AB13" i="43"/>
  <c r="AK13" i="43" s="1"/>
  <c r="AA14" i="43"/>
  <c r="AB14" i="43"/>
  <c r="AA15" i="43"/>
  <c r="AB15" i="43"/>
  <c r="AA16" i="43"/>
  <c r="AB16" i="43"/>
  <c r="AA17" i="43"/>
  <c r="AB17" i="43"/>
  <c r="AA18" i="43"/>
  <c r="AB18" i="43"/>
  <c r="AD18" i="43" s="1"/>
  <c r="AA19" i="43"/>
  <c r="AB19" i="43"/>
  <c r="AD19" i="43" s="1"/>
  <c r="AA20" i="43"/>
  <c r="AB20" i="43"/>
  <c r="AA21" i="43"/>
  <c r="AB21" i="43"/>
  <c r="AA22" i="43"/>
  <c r="AC22" i="43" s="1"/>
  <c r="AB22" i="43"/>
  <c r="AA23" i="43"/>
  <c r="AB23" i="43"/>
  <c r="AA24" i="43"/>
  <c r="AB24" i="43"/>
  <c r="AA25" i="43"/>
  <c r="AB25" i="43"/>
  <c r="AG25" i="43" s="1"/>
  <c r="AA26" i="43"/>
  <c r="AB26" i="43"/>
  <c r="AA27" i="43"/>
  <c r="AD27" i="43" s="1"/>
  <c r="AB27" i="43"/>
  <c r="AA28" i="43"/>
  <c r="AB28" i="43"/>
  <c r="AA29" i="43"/>
  <c r="AB29" i="43"/>
  <c r="AG29" i="43"/>
  <c r="AA30" i="43"/>
  <c r="AB30" i="43"/>
  <c r="AK30" i="43" s="1"/>
  <c r="AA31" i="43"/>
  <c r="AB31" i="43"/>
  <c r="AA32" i="43"/>
  <c r="AB32" i="43"/>
  <c r="AA33" i="43"/>
  <c r="AB33" i="43"/>
  <c r="AA34" i="43"/>
  <c r="AB34" i="43"/>
  <c r="AC34" i="43" s="1"/>
  <c r="AG34" i="43"/>
  <c r="AH34" i="43"/>
  <c r="AA35" i="43"/>
  <c r="AD35" i="43" s="1"/>
  <c r="AB35" i="43"/>
  <c r="AA36" i="43"/>
  <c r="AB36" i="43"/>
  <c r="AA37" i="43"/>
  <c r="AB37" i="43"/>
  <c r="AA38" i="43"/>
  <c r="AB38" i="43"/>
  <c r="AD38" i="43" s="1"/>
  <c r="AA39" i="43"/>
  <c r="AG39" i="43" s="1"/>
  <c r="AB39" i="43"/>
  <c r="AA40" i="43"/>
  <c r="AD40" i="43" s="1"/>
  <c r="AB40" i="43"/>
  <c r="AA41" i="43"/>
  <c r="AB41" i="43"/>
  <c r="AH41" i="43"/>
  <c r="AA42" i="43"/>
  <c r="AC42" i="43" s="1"/>
  <c r="AB42" i="43"/>
  <c r="AG42" i="43"/>
  <c r="AA43" i="43"/>
  <c r="AB43" i="43"/>
  <c r="AA44" i="43"/>
  <c r="AC44" i="43" s="1"/>
  <c r="AB44" i="43"/>
  <c r="AK44" i="43"/>
  <c r="AA45" i="43"/>
  <c r="AB45" i="43"/>
  <c r="AA46" i="43"/>
  <c r="AC46" i="43" s="1"/>
  <c r="AB46" i="43"/>
  <c r="AA47" i="43"/>
  <c r="AD47" i="43" s="1"/>
  <c r="AB47" i="43"/>
  <c r="AH47" i="43"/>
  <c r="AA48" i="43"/>
  <c r="AG48" i="43" s="1"/>
  <c r="AB48" i="43"/>
  <c r="AA49" i="43"/>
  <c r="AB49" i="43"/>
  <c r="AA50" i="43"/>
  <c r="AC50" i="43" s="1"/>
  <c r="AB50" i="43"/>
  <c r="AK50" i="43"/>
  <c r="AA51" i="43"/>
  <c r="AH51" i="43" s="1"/>
  <c r="AB51" i="43"/>
  <c r="AA52" i="43"/>
  <c r="AB52" i="43"/>
  <c r="AA53" i="43"/>
  <c r="AB53" i="43"/>
  <c r="AA54" i="43"/>
  <c r="AC54" i="43" s="1"/>
  <c r="AB54" i="43"/>
  <c r="AA55" i="43"/>
  <c r="AB55" i="43"/>
  <c r="AA56" i="43"/>
  <c r="AB56" i="43"/>
  <c r="AA57" i="43"/>
  <c r="AB57" i="43"/>
  <c r="AA58" i="43"/>
  <c r="AG58" i="43" s="1"/>
  <c r="AB58" i="43"/>
  <c r="AA59" i="43"/>
  <c r="AB59" i="43"/>
  <c r="AA60" i="43"/>
  <c r="AG60" i="43" s="1"/>
  <c r="AB60" i="43"/>
  <c r="AA61" i="43"/>
  <c r="AB61" i="43"/>
  <c r="AA62" i="43"/>
  <c r="AB62" i="43"/>
  <c r="AG62" i="43" s="1"/>
  <c r="AA63" i="43"/>
  <c r="AB63" i="43"/>
  <c r="AH63" i="43" s="1"/>
  <c r="AA64" i="43"/>
  <c r="AB64" i="43"/>
  <c r="AG64" i="43"/>
  <c r="AA65" i="43"/>
  <c r="AB65" i="43"/>
  <c r="AH65" i="43" s="1"/>
  <c r="AA66" i="43"/>
  <c r="AB66" i="43"/>
  <c r="AA67" i="43"/>
  <c r="AB67" i="43"/>
  <c r="AC67" i="43" s="1"/>
  <c r="AA68" i="43"/>
  <c r="AB68" i="43"/>
  <c r="AC68" i="43"/>
  <c r="AA69" i="43"/>
  <c r="AB69" i="43"/>
  <c r="AA70" i="43"/>
  <c r="AC70" i="43" s="1"/>
  <c r="AB70" i="43"/>
  <c r="AA71" i="43"/>
  <c r="AB71" i="43"/>
  <c r="AG71" i="43"/>
  <c r="AA72" i="43"/>
  <c r="AB72" i="43"/>
  <c r="AA73" i="43"/>
  <c r="AB73" i="43"/>
  <c r="AD73" i="43" s="1"/>
  <c r="AA74" i="43"/>
  <c r="AB74" i="43"/>
  <c r="AG74" i="43"/>
  <c r="AA75" i="43"/>
  <c r="AB75" i="43"/>
  <c r="AA76" i="43"/>
  <c r="AG76" i="43" s="1"/>
  <c r="AB76" i="43"/>
  <c r="AA77" i="43"/>
  <c r="AB77" i="43"/>
  <c r="AA78" i="43"/>
  <c r="AB78" i="43"/>
  <c r="AA79" i="43"/>
  <c r="AG79" i="43" s="1"/>
  <c r="AB79" i="43"/>
  <c r="AA80" i="43"/>
  <c r="AB80" i="43"/>
  <c r="AA4" i="44"/>
  <c r="AB4" i="44"/>
  <c r="AA5" i="44"/>
  <c r="AB5" i="44"/>
  <c r="AC5" i="44"/>
  <c r="AA50" i="44"/>
  <c r="AB50" i="44"/>
  <c r="AA51" i="44"/>
  <c r="AB51" i="44"/>
  <c r="AA28" i="45"/>
  <c r="AB28" i="45"/>
  <c r="AA29" i="45"/>
  <c r="AB29" i="45"/>
  <c r="AK29" i="45" s="1"/>
  <c r="AA30" i="45"/>
  <c r="AB30" i="45"/>
  <c r="AD30" i="45" s="1"/>
  <c r="AA31" i="45"/>
  <c r="AB31" i="45"/>
  <c r="AC31" i="45" s="1"/>
  <c r="AG31" i="45"/>
  <c r="AA32" i="45"/>
  <c r="AB32" i="45"/>
  <c r="AA33" i="45"/>
  <c r="AB33" i="45"/>
  <c r="AA34" i="45"/>
  <c r="AD34" i="45" s="1"/>
  <c r="AB34" i="45"/>
  <c r="AA35" i="45"/>
  <c r="AB35" i="45"/>
  <c r="AA36" i="45"/>
  <c r="AB36" i="45"/>
  <c r="AA37" i="45"/>
  <c r="AB37" i="45"/>
  <c r="AG37" i="45" s="1"/>
  <c r="AA38" i="45"/>
  <c r="AB38" i="45"/>
  <c r="AH38" i="45" s="1"/>
  <c r="AA39" i="45"/>
  <c r="AK39" i="45" s="1"/>
  <c r="AB39" i="45"/>
  <c r="AA40" i="45"/>
  <c r="AB40" i="45"/>
  <c r="AA41" i="45"/>
  <c r="AH41" i="45" s="1"/>
  <c r="AB41" i="45"/>
  <c r="AA42" i="45"/>
  <c r="AB42" i="45"/>
  <c r="AG42" i="45" s="1"/>
  <c r="AA43" i="45"/>
  <c r="AB43" i="45"/>
  <c r="AA44" i="45"/>
  <c r="AB44" i="45"/>
  <c r="AG44" i="45" s="1"/>
  <c r="AA45" i="45"/>
  <c r="AB45" i="45"/>
  <c r="AD45" i="45" s="1"/>
  <c r="AA46" i="45"/>
  <c r="AB46" i="45"/>
  <c r="AA47" i="45"/>
  <c r="AB47" i="45"/>
  <c r="AA48" i="45"/>
  <c r="AB48" i="45"/>
  <c r="AG48" i="45"/>
  <c r="AA49" i="45"/>
  <c r="AB49" i="45"/>
  <c r="AH49" i="45" s="1"/>
  <c r="AA50" i="45"/>
  <c r="AB50" i="45"/>
  <c r="AA51" i="45"/>
  <c r="AB51" i="45"/>
  <c r="AA52" i="45"/>
  <c r="AB52" i="45"/>
  <c r="AA53" i="45"/>
  <c r="AB53" i="45"/>
  <c r="AH53" i="45" s="1"/>
  <c r="AA54" i="45"/>
  <c r="AB54" i="45"/>
  <c r="AG54" i="45" s="1"/>
  <c r="AA55" i="45"/>
  <c r="AB55" i="45"/>
  <c r="AA56" i="45"/>
  <c r="AG56" i="45" s="1"/>
  <c r="AB56" i="45"/>
  <c r="AA57" i="45"/>
  <c r="AH57" i="45" s="1"/>
  <c r="AB57" i="45"/>
  <c r="AA58" i="45"/>
  <c r="AB58" i="45"/>
  <c r="AA59" i="45"/>
  <c r="AB59" i="45"/>
  <c r="AA60" i="45"/>
  <c r="AB60" i="45"/>
  <c r="AG60" i="45" s="1"/>
  <c r="AA61" i="45"/>
  <c r="AB61" i="45"/>
  <c r="AD61" i="45" s="1"/>
  <c r="AH61" i="45"/>
  <c r="AA62" i="45"/>
  <c r="AB62" i="45"/>
  <c r="AA63" i="45"/>
  <c r="AB63" i="45"/>
  <c r="AA64" i="45"/>
  <c r="AB64" i="45"/>
  <c r="AG64" i="45" s="1"/>
  <c r="AA65" i="45"/>
  <c r="AB65" i="45"/>
  <c r="AH65" i="45" s="1"/>
  <c r="AA66" i="45"/>
  <c r="AB66" i="45"/>
  <c r="AA67" i="45"/>
  <c r="AB67" i="45"/>
  <c r="AA68" i="45"/>
  <c r="AK68" i="45" s="1"/>
  <c r="AB68" i="45"/>
  <c r="AA69" i="45"/>
  <c r="AB69" i="45"/>
  <c r="AD69" i="45" s="1"/>
  <c r="AA70" i="45"/>
  <c r="AB70" i="45"/>
  <c r="AA71" i="45"/>
  <c r="AB71" i="45"/>
  <c r="AG71" i="45"/>
  <c r="AA72" i="45"/>
  <c r="AK72" i="45" s="1"/>
  <c r="AB72" i="45"/>
  <c r="AG72" i="45"/>
  <c r="AA73" i="45"/>
  <c r="AB73" i="45"/>
  <c r="AA74" i="45"/>
  <c r="AB74" i="45"/>
  <c r="AK74" i="45" s="1"/>
  <c r="AC74" i="45"/>
  <c r="AA75" i="45"/>
  <c r="AB75" i="45"/>
  <c r="AA4" i="46"/>
  <c r="AB4" i="46"/>
  <c r="AA5" i="46"/>
  <c r="AB5" i="46"/>
  <c r="AA6" i="46"/>
  <c r="AB6" i="46"/>
  <c r="AA7" i="46"/>
  <c r="AB7" i="46"/>
  <c r="AA8" i="46"/>
  <c r="AB8" i="46"/>
  <c r="AA9" i="46"/>
  <c r="AB9" i="46"/>
  <c r="AA10" i="46"/>
  <c r="AB10" i="46"/>
  <c r="AA11" i="46"/>
  <c r="AB11" i="46"/>
  <c r="AA12" i="46"/>
  <c r="AB12" i="46"/>
  <c r="AA13" i="46"/>
  <c r="AB13" i="46"/>
  <c r="AA14" i="46"/>
  <c r="AB14" i="46"/>
  <c r="AA15" i="46"/>
  <c r="AB15" i="46"/>
  <c r="AA16" i="46"/>
  <c r="AB16" i="46"/>
  <c r="AA17" i="46"/>
  <c r="AB17" i="46"/>
  <c r="AA18" i="46"/>
  <c r="AB18" i="46"/>
  <c r="AA19" i="46"/>
  <c r="AB19" i="46"/>
  <c r="AA20" i="46"/>
  <c r="AB20" i="46"/>
  <c r="AA21" i="46"/>
  <c r="AB21" i="46"/>
  <c r="AA22" i="46"/>
  <c r="AB22" i="46"/>
  <c r="AA23" i="46"/>
  <c r="AB23" i="46"/>
  <c r="AA24" i="46"/>
  <c r="AB24" i="46"/>
  <c r="AA25" i="46"/>
  <c r="AB25" i="46"/>
  <c r="AA26" i="46"/>
  <c r="AB26" i="46"/>
  <c r="AH26" i="46"/>
  <c r="AA27" i="46"/>
  <c r="AB27" i="46"/>
  <c r="AA28" i="46"/>
  <c r="AC28" i="46" s="1"/>
  <c r="AB28" i="46"/>
  <c r="AA29" i="46"/>
  <c r="AB29" i="46"/>
  <c r="AA30" i="46"/>
  <c r="AB30" i="46"/>
  <c r="AA31" i="46"/>
  <c r="AB31" i="46"/>
  <c r="AH31" i="46" s="1"/>
  <c r="AA32" i="46"/>
  <c r="AB32" i="46"/>
  <c r="AA33" i="46"/>
  <c r="AG33" i="46" s="1"/>
  <c r="AB33" i="46"/>
  <c r="AA34" i="46"/>
  <c r="AB34" i="46"/>
  <c r="AD34" i="46"/>
  <c r="AA35" i="46"/>
  <c r="AB35" i="46"/>
  <c r="AA36" i="46"/>
  <c r="AB36" i="46"/>
  <c r="AA37" i="46"/>
  <c r="AB37" i="46"/>
  <c r="AA38" i="46"/>
  <c r="AB38" i="46"/>
  <c r="AA39" i="46"/>
  <c r="AB39" i="46"/>
  <c r="AA40" i="46"/>
  <c r="AB40" i="46"/>
  <c r="AA41" i="46"/>
  <c r="AB41" i="46"/>
  <c r="AA42" i="46"/>
  <c r="AB42" i="46"/>
  <c r="AA43" i="46"/>
  <c r="AB43" i="46"/>
  <c r="AA44" i="46"/>
  <c r="AB44" i="46"/>
  <c r="AA45" i="46"/>
  <c r="AH45" i="46" s="1"/>
  <c r="AB45" i="46"/>
  <c r="AA46" i="46"/>
  <c r="AB46" i="46"/>
  <c r="AA47" i="46"/>
  <c r="AB47" i="46"/>
  <c r="AG47" i="46" s="1"/>
  <c r="AA48" i="46"/>
  <c r="AG48" i="46" s="1"/>
  <c r="AB48" i="46"/>
  <c r="AA49" i="46"/>
  <c r="AB49" i="46"/>
  <c r="AA50" i="46"/>
  <c r="AB50" i="46"/>
  <c r="AA51" i="46"/>
  <c r="AB51" i="46"/>
  <c r="AA52" i="46"/>
  <c r="AB52" i="46"/>
  <c r="AH52" i="46" s="1"/>
  <c r="AA53" i="46"/>
  <c r="AB53" i="46"/>
  <c r="AA54" i="46"/>
  <c r="AG54" i="46" s="1"/>
  <c r="AB54" i="46"/>
  <c r="AA55" i="46"/>
  <c r="AB55" i="46"/>
  <c r="AG55" i="46"/>
  <c r="AA56" i="46"/>
  <c r="AB56" i="46"/>
  <c r="AH56" i="46" s="1"/>
  <c r="AA57" i="46"/>
  <c r="AB57" i="46"/>
  <c r="AA58" i="46"/>
  <c r="AB58" i="46"/>
  <c r="AG58" i="46"/>
  <c r="AA59" i="46"/>
  <c r="AB59" i="46"/>
  <c r="AA60" i="46"/>
  <c r="AB60" i="46"/>
  <c r="AA61" i="46"/>
  <c r="AB61" i="46"/>
  <c r="AA62" i="46"/>
  <c r="AB62" i="46"/>
  <c r="AH62" i="46"/>
  <c r="AA63" i="46"/>
  <c r="AB63" i="46"/>
  <c r="AA64" i="46"/>
  <c r="AB64" i="46"/>
  <c r="AA65" i="46"/>
  <c r="AB65" i="46"/>
  <c r="AC65" i="46"/>
  <c r="AG65" i="46"/>
  <c r="AA66" i="46"/>
  <c r="AB66" i="46"/>
  <c r="AH66" i="46" s="1"/>
  <c r="AA67" i="46"/>
  <c r="AB67" i="46"/>
  <c r="AA68" i="46"/>
  <c r="AB68" i="46"/>
  <c r="AA69" i="46"/>
  <c r="AB69" i="46"/>
  <c r="AG69" i="46" s="1"/>
  <c r="AA70" i="46"/>
  <c r="AB70" i="46"/>
  <c r="AH70" i="46"/>
  <c r="AA71" i="46"/>
  <c r="AB71" i="46"/>
  <c r="AA72" i="46"/>
  <c r="AB72" i="46"/>
  <c r="AA73" i="46"/>
  <c r="AB73" i="46"/>
  <c r="AC73" i="46" s="1"/>
  <c r="AG73" i="46"/>
  <c r="AA74" i="46"/>
  <c r="AB74" i="46"/>
  <c r="AH74" i="46"/>
  <c r="AA75" i="46"/>
  <c r="AB75" i="46"/>
  <c r="AA76" i="46"/>
  <c r="AB76" i="46"/>
  <c r="AA77" i="46"/>
  <c r="AD77" i="46" s="1"/>
  <c r="AB77" i="46"/>
  <c r="AH77" i="46"/>
  <c r="AA78" i="46"/>
  <c r="AH78" i="46" s="1"/>
  <c r="AB78" i="46"/>
  <c r="AA79" i="46"/>
  <c r="AB79" i="46"/>
  <c r="AA80" i="46"/>
  <c r="AG80" i="46" s="1"/>
  <c r="AB80" i="46"/>
  <c r="AD80" i="46"/>
  <c r="AA81" i="46"/>
  <c r="AH81" i="46" s="1"/>
  <c r="AB81" i="46"/>
  <c r="AA82" i="46"/>
  <c r="AB82" i="46"/>
  <c r="AA83" i="46"/>
  <c r="AB83" i="46"/>
  <c r="AG83" i="46"/>
  <c r="AA84" i="46"/>
  <c r="AB84" i="46"/>
  <c r="AG84" i="46" s="1"/>
  <c r="AA85" i="46"/>
  <c r="AB85" i="46"/>
  <c r="AD85" i="46" s="1"/>
  <c r="AA86" i="46"/>
  <c r="AH86" i="46" s="1"/>
  <c r="AB86" i="46"/>
  <c r="AD86" i="46"/>
  <c r="AA87" i="46"/>
  <c r="AB87" i="46"/>
  <c r="AA88" i="46"/>
  <c r="AB88" i="46"/>
  <c r="AA4" i="47"/>
  <c r="AB4" i="47"/>
  <c r="AD4" i="47" s="1"/>
  <c r="AA5" i="47"/>
  <c r="AB5" i="47"/>
  <c r="AA6" i="47"/>
  <c r="AB6" i="47"/>
  <c r="AA7" i="47"/>
  <c r="AB7" i="47"/>
  <c r="AH7" i="47"/>
  <c r="AA8" i="47"/>
  <c r="AH8" i="47" s="1"/>
  <c r="AB8" i="47"/>
  <c r="AD8" i="47"/>
  <c r="AA9" i="47"/>
  <c r="AB9" i="47"/>
  <c r="AA10" i="47"/>
  <c r="AB10" i="47"/>
  <c r="AA11" i="47"/>
  <c r="AH11" i="47" s="1"/>
  <c r="AB11" i="47"/>
  <c r="AC11" i="47"/>
  <c r="AA12" i="47"/>
  <c r="AB12" i="47"/>
  <c r="AA13" i="47"/>
  <c r="AB13" i="47"/>
  <c r="AA14" i="47"/>
  <c r="AB14" i="47"/>
  <c r="AG14" i="47" s="1"/>
  <c r="AA15" i="47"/>
  <c r="AB15" i="47"/>
  <c r="AD15" i="47"/>
  <c r="AA16" i="47"/>
  <c r="AB16" i="47"/>
  <c r="AA17" i="47"/>
  <c r="AB17" i="47"/>
  <c r="AA18" i="47"/>
  <c r="AB18" i="47"/>
  <c r="AA19" i="47"/>
  <c r="AB19" i="47"/>
  <c r="AA20" i="47"/>
  <c r="AB20" i="47"/>
  <c r="AA21" i="47"/>
  <c r="AB21" i="47"/>
  <c r="AA22" i="47"/>
  <c r="AB22" i="47"/>
  <c r="AA23" i="47"/>
  <c r="AB23" i="47"/>
  <c r="AG23" i="47" s="1"/>
  <c r="AA24" i="47"/>
  <c r="AB24" i="47"/>
  <c r="AA25" i="47"/>
  <c r="AB25" i="47"/>
  <c r="AA26" i="47"/>
  <c r="AB26" i="47"/>
  <c r="AA27" i="47"/>
  <c r="AC27" i="47" s="1"/>
  <c r="AB27" i="47"/>
  <c r="AA28" i="47"/>
  <c r="AB28" i="47"/>
  <c r="AA29" i="47"/>
  <c r="AB29" i="47"/>
  <c r="AA30" i="47"/>
  <c r="AB30" i="47"/>
  <c r="AA31" i="47"/>
  <c r="AB31" i="47"/>
  <c r="AA32" i="47"/>
  <c r="AB32" i="47"/>
  <c r="AA33" i="47"/>
  <c r="AB33" i="47"/>
  <c r="AA34" i="47"/>
  <c r="AC34" i="47" s="1"/>
  <c r="AB34" i="47"/>
  <c r="AG34" i="47"/>
  <c r="AA35" i="47"/>
  <c r="AC35" i="47" s="1"/>
  <c r="AB35" i="47"/>
  <c r="AA36" i="47"/>
  <c r="AB36" i="47"/>
  <c r="AH36" i="47"/>
  <c r="AA37" i="47"/>
  <c r="AB37" i="47"/>
  <c r="AA38" i="47"/>
  <c r="AB38" i="47"/>
  <c r="AD38" i="47"/>
  <c r="AA39" i="47"/>
  <c r="AB39" i="47"/>
  <c r="AH39" i="47"/>
  <c r="AA40" i="47"/>
  <c r="AB40" i="47"/>
  <c r="AA41" i="47"/>
  <c r="AB41" i="47"/>
  <c r="AA42" i="47"/>
  <c r="AH42" i="47" s="1"/>
  <c r="AB42" i="47"/>
  <c r="AA43" i="47"/>
  <c r="AB43" i="47"/>
  <c r="AA44" i="47"/>
  <c r="AB44" i="47"/>
  <c r="AA45" i="47"/>
  <c r="AB45" i="47"/>
  <c r="AG45" i="47" s="1"/>
  <c r="AA46" i="47"/>
  <c r="AB46" i="47"/>
  <c r="AD46" i="47"/>
  <c r="AA47" i="47"/>
  <c r="AB47" i="47"/>
  <c r="AA48" i="47"/>
  <c r="AB48" i="47"/>
  <c r="AA49" i="47"/>
  <c r="AC49" i="47" s="1"/>
  <c r="AB49" i="47"/>
  <c r="AA50" i="47"/>
  <c r="AB50" i="47"/>
  <c r="AA51" i="47"/>
  <c r="AB51" i="47"/>
  <c r="AG51" i="47" s="1"/>
  <c r="AA52" i="47"/>
  <c r="AB52" i="47"/>
  <c r="AA53" i="47"/>
  <c r="AB53" i="47"/>
  <c r="AA54" i="47"/>
  <c r="AB54" i="47"/>
  <c r="AA55" i="47"/>
  <c r="AB55" i="47"/>
  <c r="AA56" i="47"/>
  <c r="AB56" i="47"/>
  <c r="AA57" i="47"/>
  <c r="AB57" i="47"/>
  <c r="AC57" i="47"/>
  <c r="AA58" i="47"/>
  <c r="AC58" i="47" s="1"/>
  <c r="AB58" i="47"/>
  <c r="AA59" i="47"/>
  <c r="AB59" i="47"/>
  <c r="AG59" i="47" s="1"/>
  <c r="AA60" i="47"/>
  <c r="AB60" i="47"/>
  <c r="AD60" i="47" s="1"/>
  <c r="AA61" i="47"/>
  <c r="AB61" i="47"/>
  <c r="AA62" i="47"/>
  <c r="AC62" i="47" s="1"/>
  <c r="AB62" i="47"/>
  <c r="AA63" i="47"/>
  <c r="AB63" i="47"/>
  <c r="AA64" i="47"/>
  <c r="AB64" i="47"/>
  <c r="AA65" i="47"/>
  <c r="AB65" i="47"/>
  <c r="AA66" i="47"/>
  <c r="AB66" i="47"/>
  <c r="AA67" i="47"/>
  <c r="AB67" i="47"/>
  <c r="AA68" i="47"/>
  <c r="AB68" i="47"/>
  <c r="AA69" i="47"/>
  <c r="AB69" i="47"/>
  <c r="AA70" i="47"/>
  <c r="AB70" i="47"/>
  <c r="AK70" i="47" s="1"/>
  <c r="AA71" i="47"/>
  <c r="AB71" i="47"/>
  <c r="AA72" i="47"/>
  <c r="AH72" i="47" s="1"/>
  <c r="AB72" i="47"/>
  <c r="AD72" i="47"/>
  <c r="AA73" i="47"/>
  <c r="AB73" i="47"/>
  <c r="AA74" i="47"/>
  <c r="AG74" i="47" s="1"/>
  <c r="AB74" i="47"/>
  <c r="AA75" i="47"/>
  <c r="AG75" i="47" s="1"/>
  <c r="AB75" i="47"/>
  <c r="AA76" i="47"/>
  <c r="AB76" i="47"/>
  <c r="AD76" i="47" s="1"/>
  <c r="AA77" i="47"/>
  <c r="AH77" i="47" s="1"/>
  <c r="AB77" i="47"/>
  <c r="AA78" i="47"/>
  <c r="AG78" i="47" s="1"/>
  <c r="AB78" i="47"/>
  <c r="AA79" i="47"/>
  <c r="AB79" i="47"/>
  <c r="AA80" i="47"/>
  <c r="AB80" i="47"/>
  <c r="AA81" i="47"/>
  <c r="AB81" i="47"/>
  <c r="AA82" i="47"/>
  <c r="AB82" i="47"/>
  <c r="AA83" i="47"/>
  <c r="AB83" i="47"/>
  <c r="AA84" i="47"/>
  <c r="AH84" i="47" s="1"/>
  <c r="AB84" i="47"/>
  <c r="AA85" i="47"/>
  <c r="AB85" i="47"/>
  <c r="AA86" i="47"/>
  <c r="AB86" i="47"/>
  <c r="AA87" i="47"/>
  <c r="AB87" i="47"/>
  <c r="AA88" i="47"/>
  <c r="AB88" i="47"/>
  <c r="AA89" i="47"/>
  <c r="AH89" i="47" s="1"/>
  <c r="AB89" i="47"/>
  <c r="AA90" i="47"/>
  <c r="AB90" i="47"/>
  <c r="AA91" i="47"/>
  <c r="AB91" i="47"/>
  <c r="AA92" i="47"/>
  <c r="AB92" i="47"/>
  <c r="AA93" i="47"/>
  <c r="AB93" i="47"/>
  <c r="AD93" i="47" s="1"/>
  <c r="AH93" i="47"/>
  <c r="AA94" i="47"/>
  <c r="AB94" i="47"/>
  <c r="AA95" i="47"/>
  <c r="AB95" i="47"/>
  <c r="AA96" i="47"/>
  <c r="AB96" i="47"/>
  <c r="AC96" i="47" s="1"/>
  <c r="AD96" i="47"/>
  <c r="AA97" i="47"/>
  <c r="AH97" i="47" s="1"/>
  <c r="AB97" i="47"/>
  <c r="AA98" i="47"/>
  <c r="AB98" i="47"/>
  <c r="AA99" i="47"/>
  <c r="AB99" i="47"/>
  <c r="AA100" i="47"/>
  <c r="AD100" i="47" s="1"/>
  <c r="AB100" i="47"/>
  <c r="AA101" i="47"/>
  <c r="AB101" i="47"/>
  <c r="AA102" i="47"/>
  <c r="AB102" i="47"/>
  <c r="AA103" i="47"/>
  <c r="AB103" i="47"/>
  <c r="AA104" i="47"/>
  <c r="AB104" i="47"/>
  <c r="AA105" i="47"/>
  <c r="AB105" i="47"/>
  <c r="AA106" i="47"/>
  <c r="AB106" i="47"/>
  <c r="AA107" i="47"/>
  <c r="AB107" i="47"/>
  <c r="AA108" i="47"/>
  <c r="AB108" i="47"/>
  <c r="AH108" i="47" s="1"/>
  <c r="AA109" i="47"/>
  <c r="AB109" i="47"/>
  <c r="AH109" i="47" s="1"/>
  <c r="AA110" i="47"/>
  <c r="AB110" i="47"/>
  <c r="AA111" i="47"/>
  <c r="AB111" i="47"/>
  <c r="AA112" i="47"/>
  <c r="AC112" i="47" s="1"/>
  <c r="AB112" i="47"/>
  <c r="AA113" i="47"/>
  <c r="AB113" i="47"/>
  <c r="AH113" i="47" s="1"/>
  <c r="AA114" i="47"/>
  <c r="AB114" i="47"/>
  <c r="AA115" i="47"/>
  <c r="AB115" i="47"/>
  <c r="AA116" i="47"/>
  <c r="AH116" i="47" s="1"/>
  <c r="AB116" i="47"/>
  <c r="AD116" i="47"/>
  <c r="AA117" i="47"/>
  <c r="AB117" i="47"/>
  <c r="AA118" i="47"/>
  <c r="AB118" i="47"/>
  <c r="AA119" i="47"/>
  <c r="AB119" i="47"/>
  <c r="AC119" i="47" s="1"/>
  <c r="AA120" i="47"/>
  <c r="AB120" i="47"/>
  <c r="AA121" i="47"/>
  <c r="AB121" i="47"/>
  <c r="AA122" i="47"/>
  <c r="AB122" i="47"/>
  <c r="AA123" i="47"/>
  <c r="AB123" i="47"/>
  <c r="AA124" i="47"/>
  <c r="AB124" i="47"/>
  <c r="AA125" i="47"/>
  <c r="AB125" i="47"/>
  <c r="AH125" i="47" s="1"/>
  <c r="AA126" i="47"/>
  <c r="AB126" i="47"/>
  <c r="AA127" i="47"/>
  <c r="AB127" i="47"/>
  <c r="AC127" i="47" s="1"/>
  <c r="AA128" i="47"/>
  <c r="AB128" i="47"/>
  <c r="AA129" i="47"/>
  <c r="AB129" i="47"/>
  <c r="AA130" i="47"/>
  <c r="AB130" i="47"/>
  <c r="AA131" i="47"/>
  <c r="AB131" i="47"/>
  <c r="AA132" i="47"/>
  <c r="AB132" i="47"/>
  <c r="AH132" i="47" s="1"/>
  <c r="AA133" i="47"/>
  <c r="AB133" i="47"/>
  <c r="AH133" i="47" s="1"/>
  <c r="AA134" i="47"/>
  <c r="AB134" i="47"/>
  <c r="AA4" i="48"/>
  <c r="AB4" i="48"/>
  <c r="AA5" i="48"/>
  <c r="AD5" i="48" s="1"/>
  <c r="AB5" i="48"/>
  <c r="AA6" i="48"/>
  <c r="AB6" i="48"/>
  <c r="AA7" i="48"/>
  <c r="AB7" i="48"/>
  <c r="AA8" i="48"/>
  <c r="AD8" i="48" s="1"/>
  <c r="AB8" i="48"/>
  <c r="AA9" i="48"/>
  <c r="AD9" i="48" s="1"/>
  <c r="AB9" i="48"/>
  <c r="AA10" i="48"/>
  <c r="AB10" i="48"/>
  <c r="AA11" i="48"/>
  <c r="AB11" i="48"/>
  <c r="AA12" i="48"/>
  <c r="AD12" i="48" s="1"/>
  <c r="AB12" i="48"/>
  <c r="AC12" i="48"/>
  <c r="AA13" i="48"/>
  <c r="AB13" i="48"/>
  <c r="AA14" i="48"/>
  <c r="AB14" i="48"/>
  <c r="AA15" i="48"/>
  <c r="AB15" i="48"/>
  <c r="AA16" i="48"/>
  <c r="AB16" i="48"/>
  <c r="AA17" i="48"/>
  <c r="AC17" i="48" s="1"/>
  <c r="AB17" i="48"/>
  <c r="AG17" i="48" s="1"/>
  <c r="AA18" i="48"/>
  <c r="AD18" i="48" s="1"/>
  <c r="AB18" i="48"/>
  <c r="AA19" i="48"/>
  <c r="AB19" i="48"/>
  <c r="AA20" i="48"/>
  <c r="AB20" i="48"/>
  <c r="AG20" i="48" s="1"/>
  <c r="AA21" i="48"/>
  <c r="AB21" i="48"/>
  <c r="AA22" i="48"/>
  <c r="AB22" i="48"/>
  <c r="AA23" i="48"/>
  <c r="AB23" i="48"/>
  <c r="AD23" i="48" s="1"/>
  <c r="AH23" i="48"/>
  <c r="AA24" i="48"/>
  <c r="AC24" i="48" s="1"/>
  <c r="AB24" i="48"/>
  <c r="AG24" i="48" s="1"/>
  <c r="AA25" i="48"/>
  <c r="AH25" i="48" s="1"/>
  <c r="AB25" i="48"/>
  <c r="AC25" i="48"/>
  <c r="AA26" i="48"/>
  <c r="AG26" i="48" s="1"/>
  <c r="AB26" i="48"/>
  <c r="AA27" i="48"/>
  <c r="AB27" i="48"/>
  <c r="AA28" i="48"/>
  <c r="AB28" i="48"/>
  <c r="AA29" i="48"/>
  <c r="AB29" i="48"/>
  <c r="AA30" i="48"/>
  <c r="AC30" i="48" s="1"/>
  <c r="AB30" i="48"/>
  <c r="AA31" i="48"/>
  <c r="AB31" i="48"/>
  <c r="AA32" i="48"/>
  <c r="AB32" i="48"/>
  <c r="AG32" i="48" s="1"/>
  <c r="AA33" i="48"/>
  <c r="AB33" i="48"/>
  <c r="AA34" i="48"/>
  <c r="AB34" i="48"/>
  <c r="AC34" i="48" s="1"/>
  <c r="AG34" i="48"/>
  <c r="AA35" i="48"/>
  <c r="AH35" i="48" s="1"/>
  <c r="AB35" i="48"/>
  <c r="AD35" i="48" s="1"/>
  <c r="AA36" i="48"/>
  <c r="AC36" i="48" s="1"/>
  <c r="AB36" i="48"/>
  <c r="AA37" i="48"/>
  <c r="AB37" i="48"/>
  <c r="AG37" i="48" s="1"/>
  <c r="AA38" i="48"/>
  <c r="AB38" i="48"/>
  <c r="AA39" i="48"/>
  <c r="AB39" i="48"/>
  <c r="AA40" i="48"/>
  <c r="AB40" i="48"/>
  <c r="AA41" i="48"/>
  <c r="AB41" i="48"/>
  <c r="AA42" i="48"/>
  <c r="AB42" i="48"/>
  <c r="AA43" i="48"/>
  <c r="AB43" i="48"/>
  <c r="AC43" i="48" s="1"/>
  <c r="AA44" i="48"/>
  <c r="AB44" i="48"/>
  <c r="AA45" i="48"/>
  <c r="AB45" i="48"/>
  <c r="AA46" i="48"/>
  <c r="AB46" i="48"/>
  <c r="AA47" i="48"/>
  <c r="AB47" i="48"/>
  <c r="AA48" i="48"/>
  <c r="AB48" i="48"/>
  <c r="AG48" i="48" s="1"/>
  <c r="AA49" i="48"/>
  <c r="AD49" i="48" s="1"/>
  <c r="AB49" i="48"/>
  <c r="AA50" i="48"/>
  <c r="AB50" i="48"/>
  <c r="AA51" i="48"/>
  <c r="AB51" i="48"/>
  <c r="AC51" i="48" s="1"/>
  <c r="AA52" i="48"/>
  <c r="AB52" i="48"/>
  <c r="AD52" i="48" s="1"/>
  <c r="AA53" i="48"/>
  <c r="AD53" i="48" s="1"/>
  <c r="AB53" i="48"/>
  <c r="AA54" i="48"/>
  <c r="AB54" i="48"/>
  <c r="AA55" i="48"/>
  <c r="AB55" i="48"/>
  <c r="AA56" i="48"/>
  <c r="AB56" i="48"/>
  <c r="AH56" i="48"/>
  <c r="AA57" i="48"/>
  <c r="AD57" i="48" s="1"/>
  <c r="AB57" i="48"/>
  <c r="AH57" i="48" s="1"/>
  <c r="AA58" i="48"/>
  <c r="AB58" i="48"/>
  <c r="AA59" i="48"/>
  <c r="AB59" i="48"/>
  <c r="AA60" i="48"/>
  <c r="AB60" i="48"/>
  <c r="AC60" i="48" s="1"/>
  <c r="AA61" i="48"/>
  <c r="AB61" i="48"/>
  <c r="AA62" i="48"/>
  <c r="AB62" i="48"/>
  <c r="AA63" i="48"/>
  <c r="AB63" i="48"/>
  <c r="AA64" i="48"/>
  <c r="AB64" i="48"/>
  <c r="AH64" i="48"/>
  <c r="AA65" i="48"/>
  <c r="AD65" i="48" s="1"/>
  <c r="AB65" i="48"/>
  <c r="AA66" i="48"/>
  <c r="AB66" i="48"/>
  <c r="AA67" i="48"/>
  <c r="AB67" i="48"/>
  <c r="AA68" i="48"/>
  <c r="AB68" i="48"/>
  <c r="AA69" i="48"/>
  <c r="AB69" i="48"/>
  <c r="AA70" i="48"/>
  <c r="AB70" i="48"/>
  <c r="AA71" i="48"/>
  <c r="AB71" i="48"/>
  <c r="AA72" i="48"/>
  <c r="AB72" i="48"/>
  <c r="AA73" i="48"/>
  <c r="AB73" i="48"/>
  <c r="AA74" i="48"/>
  <c r="AB74" i="48"/>
  <c r="AA75" i="48"/>
  <c r="AB75" i="48"/>
  <c r="AA76" i="48"/>
  <c r="AB76" i="48"/>
  <c r="AA77" i="48"/>
  <c r="AB77" i="48"/>
  <c r="AA78" i="48"/>
  <c r="AB78" i="48"/>
  <c r="AA79" i="48"/>
  <c r="AB79" i="48"/>
  <c r="AA80" i="48"/>
  <c r="AB80" i="48"/>
  <c r="AA81" i="48"/>
  <c r="AB81" i="48"/>
  <c r="AA82" i="48"/>
  <c r="AB82" i="48"/>
  <c r="AA83" i="48"/>
  <c r="AB83" i="48"/>
  <c r="AA84" i="48"/>
  <c r="AB84" i="48"/>
  <c r="AA85" i="48"/>
  <c r="AB85" i="48"/>
  <c r="AA86" i="48"/>
  <c r="AB86" i="48"/>
  <c r="AA87" i="48"/>
  <c r="AB87" i="48"/>
  <c r="AA88" i="48"/>
  <c r="AB88" i="48"/>
  <c r="AA4" i="50"/>
  <c r="AB4" i="50"/>
  <c r="AA5" i="50"/>
  <c r="AB5" i="50"/>
  <c r="AA6" i="50"/>
  <c r="AB6" i="50"/>
  <c r="AA7" i="50"/>
  <c r="AB7" i="50"/>
  <c r="AK7" i="50"/>
  <c r="AA8" i="50"/>
  <c r="AB8" i="50"/>
  <c r="AH8" i="50" s="1"/>
  <c r="AA9" i="50"/>
  <c r="AG9" i="50" s="1"/>
  <c r="AB9" i="50"/>
  <c r="AC9" i="50"/>
  <c r="AK9" i="50"/>
  <c r="AA10" i="50"/>
  <c r="AB10" i="50"/>
  <c r="AD10" i="50" s="1"/>
  <c r="AA11" i="50"/>
  <c r="AK11" i="50" s="1"/>
  <c r="AB11" i="50"/>
  <c r="AC11" i="50"/>
  <c r="AA12" i="50"/>
  <c r="AB12" i="50"/>
  <c r="AA13" i="50"/>
  <c r="AB13" i="50"/>
  <c r="AA14" i="50"/>
  <c r="AB14" i="50"/>
  <c r="AA15" i="50"/>
  <c r="AG15" i="50" s="1"/>
  <c r="AB15" i="50"/>
  <c r="AA16" i="50"/>
  <c r="AB16" i="50"/>
  <c r="AA17" i="50"/>
  <c r="AC17" i="50" s="1"/>
  <c r="AB17" i="50"/>
  <c r="AA18" i="50"/>
  <c r="AB18" i="50"/>
  <c r="AA19" i="50"/>
  <c r="AC19" i="50" s="1"/>
  <c r="AB19" i="50"/>
  <c r="AA20" i="50"/>
  <c r="AB20" i="50"/>
  <c r="AA21" i="50"/>
  <c r="AK21" i="50" s="1"/>
  <c r="AB21" i="50"/>
  <c r="AA22" i="50"/>
  <c r="AK22" i="50" s="1"/>
  <c r="AB22" i="50"/>
  <c r="AA23" i="50"/>
  <c r="AB23" i="50"/>
  <c r="AC23" i="50" s="1"/>
  <c r="AK23" i="50"/>
  <c r="AA24" i="50"/>
  <c r="AB24" i="50"/>
  <c r="AA25" i="50"/>
  <c r="AB25" i="50"/>
  <c r="AA26" i="50"/>
  <c r="AG26" i="50" s="1"/>
  <c r="AB26" i="50"/>
  <c r="AA27" i="50"/>
  <c r="AB27" i="50"/>
  <c r="AD27" i="50"/>
  <c r="AA28" i="50"/>
  <c r="AB28" i="50"/>
  <c r="AA29" i="50"/>
  <c r="AC29" i="50" s="1"/>
  <c r="AB29" i="50"/>
  <c r="AK29" i="50"/>
  <c r="AA30" i="50"/>
  <c r="AB30" i="50"/>
  <c r="AA31" i="50"/>
  <c r="AB31" i="50"/>
  <c r="AA32" i="50"/>
  <c r="AB32" i="50"/>
  <c r="AA33" i="50"/>
  <c r="AB33" i="50"/>
  <c r="AA34" i="50"/>
  <c r="AB34" i="50"/>
  <c r="AA35" i="50"/>
  <c r="AG35" i="50" s="1"/>
  <c r="AB35" i="50"/>
  <c r="AA36" i="50"/>
  <c r="AB36" i="50"/>
  <c r="AA37" i="50"/>
  <c r="AB37" i="50"/>
  <c r="AA38" i="50"/>
  <c r="AB38" i="50"/>
  <c r="AA39" i="50"/>
  <c r="AC39" i="50" s="1"/>
  <c r="AB39" i="50"/>
  <c r="AH39" i="50" s="1"/>
  <c r="AK39" i="50"/>
  <c r="AA40" i="50"/>
  <c r="AB40" i="50"/>
  <c r="AA41" i="50"/>
  <c r="AB41" i="50"/>
  <c r="AG41" i="50" s="1"/>
  <c r="AA42" i="50"/>
  <c r="AB42" i="50"/>
  <c r="AA43" i="50"/>
  <c r="AB43" i="50"/>
  <c r="AA44" i="50"/>
  <c r="AB44" i="50"/>
  <c r="AA45" i="50"/>
  <c r="AB45" i="50"/>
  <c r="AH45" i="50" s="1"/>
  <c r="AA46" i="50"/>
  <c r="AB46" i="50"/>
  <c r="AH46" i="50" s="1"/>
  <c r="AA47" i="50"/>
  <c r="AB47" i="50"/>
  <c r="AA48" i="50"/>
  <c r="AG48" i="50" s="1"/>
  <c r="AB48" i="50"/>
  <c r="AA49" i="50"/>
  <c r="AB49" i="50"/>
  <c r="AA50" i="50"/>
  <c r="AB50" i="50"/>
  <c r="AA51" i="50"/>
  <c r="AB51" i="50"/>
  <c r="AA52" i="50"/>
  <c r="AB52" i="50"/>
  <c r="AA53" i="50"/>
  <c r="AB53" i="50"/>
  <c r="AD53" i="50"/>
  <c r="AA54" i="50"/>
  <c r="AB54" i="50"/>
  <c r="AH54" i="50" s="1"/>
  <c r="AA55" i="50"/>
  <c r="AB55" i="50"/>
  <c r="AA56" i="50"/>
  <c r="AC56" i="50" s="1"/>
  <c r="AB56" i="50"/>
  <c r="AA57" i="50"/>
  <c r="AB57" i="50"/>
  <c r="AG57" i="50" s="1"/>
  <c r="AH57" i="50"/>
  <c r="AA58" i="50"/>
  <c r="AB58" i="50"/>
  <c r="AH58" i="50" s="1"/>
  <c r="AA59" i="50"/>
  <c r="AB59" i="50"/>
  <c r="AA60" i="50"/>
  <c r="AB60" i="50"/>
  <c r="AK60" i="50" s="1"/>
  <c r="AA61" i="50"/>
  <c r="AG61" i="50" s="1"/>
  <c r="AB61" i="50"/>
  <c r="AA62" i="50"/>
  <c r="AB62" i="50"/>
  <c r="AD62" i="50" s="1"/>
  <c r="AA63" i="50"/>
  <c r="AC63" i="50" s="1"/>
  <c r="AB63" i="50"/>
  <c r="AA64" i="50"/>
  <c r="AB64" i="50"/>
  <c r="AG64" i="50" s="1"/>
  <c r="AA65" i="50"/>
  <c r="AB65" i="50"/>
  <c r="AK65" i="50"/>
  <c r="AA66" i="50"/>
  <c r="AB66" i="50"/>
  <c r="AH66" i="50" s="1"/>
  <c r="AA67" i="50"/>
  <c r="AB67" i="50"/>
  <c r="AA4" i="51"/>
  <c r="AB4" i="51"/>
  <c r="AA5" i="51"/>
  <c r="AB5" i="51"/>
  <c r="AC5" i="51"/>
  <c r="AA6" i="51"/>
  <c r="AB6" i="51"/>
  <c r="AD6" i="51" s="1"/>
  <c r="AK6" i="51"/>
  <c r="AA7" i="51"/>
  <c r="AB7" i="51"/>
  <c r="AA8" i="51"/>
  <c r="AB8" i="51"/>
  <c r="AA9" i="51"/>
  <c r="AB9" i="51"/>
  <c r="AC9" i="51" s="1"/>
  <c r="AG9" i="51"/>
  <c r="AA10" i="51"/>
  <c r="AB10" i="51"/>
  <c r="AA11" i="51"/>
  <c r="AB11" i="51"/>
  <c r="AA12" i="51"/>
  <c r="AB12" i="51"/>
  <c r="AA13" i="51"/>
  <c r="AB13" i="51"/>
  <c r="AA14" i="51"/>
  <c r="AB14" i="51"/>
  <c r="AK14" i="51"/>
  <c r="AA15" i="51"/>
  <c r="AB15" i="51"/>
  <c r="AA16" i="51"/>
  <c r="AB16" i="51"/>
  <c r="AA17" i="51"/>
  <c r="AB17" i="51"/>
  <c r="AA18" i="51"/>
  <c r="AB18" i="51"/>
  <c r="AA19" i="51"/>
  <c r="AB19" i="51"/>
  <c r="AD19" i="51" s="1"/>
  <c r="AA20" i="51"/>
  <c r="AB20" i="51"/>
  <c r="AA21" i="51"/>
  <c r="AB21" i="51"/>
  <c r="AC21" i="51" s="1"/>
  <c r="AG21" i="51"/>
  <c r="AA22" i="51"/>
  <c r="AB22" i="51"/>
  <c r="AA23" i="51"/>
  <c r="AH23" i="51" s="1"/>
  <c r="AB23" i="51"/>
  <c r="AA24" i="51"/>
  <c r="AB24" i="51"/>
  <c r="AA25" i="51"/>
  <c r="AB25" i="51"/>
  <c r="AA26" i="51"/>
  <c r="AB26" i="51"/>
  <c r="AA27" i="51"/>
  <c r="AB27" i="51"/>
  <c r="AD27" i="51" s="1"/>
  <c r="AA28" i="51"/>
  <c r="AB28" i="51"/>
  <c r="AA29" i="51"/>
  <c r="AB29" i="51"/>
  <c r="AG29" i="51" s="1"/>
  <c r="AA30" i="51"/>
  <c r="AB30" i="51"/>
  <c r="AH30" i="51"/>
  <c r="AA31" i="51"/>
  <c r="AD31" i="51" s="1"/>
  <c r="AB31" i="51"/>
  <c r="AA32" i="51"/>
  <c r="AB32" i="51"/>
  <c r="AA33" i="51"/>
  <c r="AB33" i="51"/>
  <c r="AC33" i="51" s="1"/>
  <c r="AA34" i="51"/>
  <c r="AB34" i="51"/>
  <c r="AH34" i="51" s="1"/>
  <c r="AA35" i="51"/>
  <c r="AH35" i="51" s="1"/>
  <c r="AB35" i="51"/>
  <c r="AA36" i="51"/>
  <c r="AH36" i="51" s="1"/>
  <c r="AB36" i="51"/>
  <c r="AA37" i="51"/>
  <c r="AB37" i="51"/>
  <c r="AA38" i="51"/>
  <c r="AC38" i="51" s="1"/>
  <c r="AB38" i="51"/>
  <c r="AA39" i="51"/>
  <c r="AB39" i="51"/>
  <c r="AG39" i="51" s="1"/>
  <c r="AA40" i="51"/>
  <c r="AB40" i="51"/>
  <c r="AA41" i="51"/>
  <c r="AB41" i="51"/>
  <c r="AH41" i="51" s="1"/>
  <c r="AA42" i="51"/>
  <c r="AG42" i="51" s="1"/>
  <c r="AB42" i="51"/>
  <c r="AA43" i="51"/>
  <c r="AB43" i="51"/>
  <c r="AA44" i="51"/>
  <c r="AG44" i="51" s="1"/>
  <c r="AB44" i="51"/>
  <c r="AA45" i="51"/>
  <c r="AB45" i="51"/>
  <c r="AA46" i="51"/>
  <c r="AB46" i="51"/>
  <c r="AA47" i="51"/>
  <c r="AG47" i="51" s="1"/>
  <c r="AB47" i="51"/>
  <c r="AA48" i="51"/>
  <c r="AB48" i="51"/>
  <c r="AK48" i="51"/>
  <c r="AA49" i="51"/>
  <c r="AB49" i="51"/>
  <c r="AA50" i="51"/>
  <c r="AB50" i="51"/>
  <c r="AA51" i="51"/>
  <c r="AB51" i="51"/>
  <c r="AC51" i="51"/>
  <c r="AA52" i="51"/>
  <c r="AB52" i="51"/>
  <c r="AG52" i="51" s="1"/>
  <c r="AA53" i="51"/>
  <c r="AB53" i="51"/>
  <c r="AA54" i="51"/>
  <c r="AB54" i="51"/>
  <c r="AA55" i="51"/>
  <c r="AB55" i="51"/>
  <c r="AA56" i="51"/>
  <c r="AB56" i="51"/>
  <c r="AA57" i="51"/>
  <c r="AB57" i="51"/>
  <c r="AA58" i="51"/>
  <c r="AB58" i="51"/>
  <c r="AG58" i="51"/>
  <c r="AA59" i="51"/>
  <c r="AB59" i="51"/>
  <c r="AG59" i="51" s="1"/>
  <c r="AK59" i="51"/>
  <c r="AA60" i="51"/>
  <c r="AB60" i="51"/>
  <c r="AD60" i="51" s="1"/>
  <c r="AA61" i="51"/>
  <c r="AB61" i="51"/>
  <c r="AH61" i="51" s="1"/>
  <c r="AA62" i="51"/>
  <c r="AC62" i="51" s="1"/>
  <c r="AB62" i="51"/>
  <c r="AG62" i="51"/>
  <c r="AA63" i="51"/>
  <c r="AB63" i="51"/>
  <c r="AA64" i="51"/>
  <c r="AB64" i="51"/>
  <c r="AA65" i="51"/>
  <c r="AB65" i="51"/>
  <c r="AD65" i="51" s="1"/>
  <c r="AA66" i="51"/>
  <c r="AB66" i="51"/>
  <c r="AA4" i="52"/>
  <c r="AB4" i="52"/>
  <c r="AG4" i="52" s="1"/>
  <c r="AA5" i="52"/>
  <c r="AG5" i="52" s="1"/>
  <c r="AB5" i="52"/>
  <c r="AA6" i="52"/>
  <c r="AK6" i="52" s="1"/>
  <c r="AB6" i="52"/>
  <c r="AA7" i="52"/>
  <c r="AD7" i="52" s="1"/>
  <c r="AB7" i="52"/>
  <c r="AH7" i="52"/>
  <c r="AA8" i="52"/>
  <c r="AB8" i="52"/>
  <c r="AG8" i="52" s="1"/>
  <c r="AA9" i="52"/>
  <c r="AB9" i="52"/>
  <c r="AA10" i="52"/>
  <c r="AB10" i="52"/>
  <c r="AA11" i="52"/>
  <c r="AH11" i="52" s="1"/>
  <c r="AB11" i="52"/>
  <c r="AA12" i="52"/>
  <c r="AB12" i="52"/>
  <c r="AA13" i="52"/>
  <c r="AH13" i="52" s="1"/>
  <c r="AB13" i="52"/>
  <c r="AG13" i="52"/>
  <c r="AA14" i="52"/>
  <c r="AC14" i="52" s="1"/>
  <c r="AB14" i="52"/>
  <c r="AA15" i="52"/>
  <c r="AB15" i="52"/>
  <c r="AA16" i="52"/>
  <c r="AB16" i="52"/>
  <c r="AA17" i="52"/>
  <c r="AB17" i="52"/>
  <c r="AA18" i="52"/>
  <c r="AB18" i="52"/>
  <c r="AH18" i="52" s="1"/>
  <c r="AA19" i="52"/>
  <c r="AB19" i="52"/>
  <c r="AA20" i="52"/>
  <c r="AB20" i="52"/>
  <c r="AA21" i="52"/>
  <c r="AK21" i="52" s="1"/>
  <c r="AB21" i="52"/>
  <c r="AA22" i="52"/>
  <c r="AB22" i="52"/>
  <c r="AA23" i="52"/>
  <c r="AB23" i="52"/>
  <c r="AD23" i="52" s="1"/>
  <c r="AA24" i="52"/>
  <c r="AG24" i="52" s="1"/>
  <c r="AB24" i="52"/>
  <c r="AA25" i="52"/>
  <c r="AB25" i="52"/>
  <c r="AG25" i="52"/>
  <c r="AA26" i="52"/>
  <c r="AB26" i="52"/>
  <c r="AA27" i="52"/>
  <c r="AB27" i="52"/>
  <c r="AA28" i="52"/>
  <c r="AB28" i="52"/>
  <c r="AA29" i="52"/>
  <c r="AB29" i="52"/>
  <c r="AA30" i="52"/>
  <c r="AB30" i="52"/>
  <c r="AA31" i="52"/>
  <c r="AB31" i="52"/>
  <c r="AA32" i="52"/>
  <c r="AB32" i="52"/>
  <c r="AA33" i="52"/>
  <c r="AB33" i="52"/>
  <c r="AG33" i="52"/>
  <c r="AA34" i="52"/>
  <c r="AB34" i="52"/>
  <c r="AH34" i="52" s="1"/>
  <c r="AA35" i="52"/>
  <c r="AB35" i="52"/>
  <c r="AA36" i="52"/>
  <c r="AG36" i="52" s="1"/>
  <c r="AB36" i="52"/>
  <c r="AA37" i="52"/>
  <c r="AB37" i="52"/>
  <c r="AA38" i="52"/>
  <c r="AD38" i="52" s="1"/>
  <c r="AB38" i="52"/>
  <c r="AA39" i="52"/>
  <c r="AH39" i="52" s="1"/>
  <c r="AB39" i="52"/>
  <c r="AD39" i="52"/>
  <c r="AA40" i="52"/>
  <c r="AC40" i="52" s="1"/>
  <c r="AB40" i="52"/>
  <c r="AA41" i="52"/>
  <c r="AB41" i="52"/>
  <c r="AC41" i="52" s="1"/>
  <c r="AA42" i="52"/>
  <c r="AB42" i="52"/>
  <c r="AA43" i="52"/>
  <c r="AB43" i="52"/>
  <c r="AA44" i="52"/>
  <c r="AC44" i="52" s="1"/>
  <c r="AB44" i="52"/>
  <c r="AD44" i="52"/>
  <c r="AK44" i="52"/>
  <c r="AA45" i="52"/>
  <c r="AB45" i="52"/>
  <c r="AA46" i="52"/>
  <c r="AB46" i="52"/>
  <c r="AA47" i="52"/>
  <c r="AB47" i="52"/>
  <c r="AA48" i="52"/>
  <c r="AB48" i="52"/>
  <c r="AG48" i="52" s="1"/>
  <c r="AA49" i="52"/>
  <c r="AB49" i="52"/>
  <c r="AA50" i="52"/>
  <c r="AB50" i="52"/>
  <c r="AA51" i="52"/>
  <c r="AB51" i="52"/>
  <c r="AA52" i="52"/>
  <c r="AB52" i="52"/>
  <c r="AH52" i="52" s="1"/>
  <c r="AA53" i="52"/>
  <c r="AB53" i="52"/>
  <c r="AH53" i="52" s="1"/>
  <c r="AA54" i="52"/>
  <c r="AB54" i="52"/>
  <c r="AA55" i="52"/>
  <c r="AG55" i="52" s="1"/>
  <c r="AB55" i="52"/>
  <c r="AA56" i="52"/>
  <c r="AB56" i="52"/>
  <c r="AD56" i="52" s="1"/>
  <c r="AK56" i="52"/>
  <c r="AA57" i="52"/>
  <c r="AB57" i="52"/>
  <c r="AA58" i="52"/>
  <c r="AD58" i="52" s="1"/>
  <c r="AB58" i="52"/>
  <c r="AA59" i="52"/>
  <c r="AK59" i="52" s="1"/>
  <c r="AB59" i="52"/>
  <c r="AA60" i="52"/>
  <c r="AG60" i="52" s="1"/>
  <c r="AB60" i="52"/>
  <c r="AA61" i="52"/>
  <c r="AB61" i="52"/>
  <c r="AA62" i="52"/>
  <c r="AB62" i="52"/>
  <c r="AA63" i="52"/>
  <c r="AB63" i="52"/>
  <c r="AA64" i="52"/>
  <c r="AC64" i="52" s="1"/>
  <c r="AB64" i="52"/>
  <c r="AH64" i="52"/>
  <c r="AA65" i="52"/>
  <c r="AB65" i="52"/>
  <c r="AA66" i="52"/>
  <c r="AB66" i="52"/>
  <c r="AA67" i="52"/>
  <c r="AB67" i="52"/>
  <c r="AA4" i="53"/>
  <c r="AH4" i="53" s="1"/>
  <c r="AB4" i="53"/>
  <c r="AA5" i="53"/>
  <c r="AB5" i="53"/>
  <c r="AH5" i="53"/>
  <c r="AA6" i="53"/>
  <c r="AB6" i="53"/>
  <c r="AA7" i="53"/>
  <c r="AB7" i="53"/>
  <c r="AA8" i="53"/>
  <c r="AK8" i="53" s="1"/>
  <c r="AB8" i="53"/>
  <c r="AA9" i="53"/>
  <c r="AD9" i="53" s="1"/>
  <c r="AB9" i="53"/>
  <c r="AA10" i="53"/>
  <c r="AB10" i="53"/>
  <c r="AA11" i="53"/>
  <c r="AB11" i="53"/>
  <c r="AA12" i="53"/>
  <c r="AK12" i="53" s="1"/>
  <c r="AB12" i="53"/>
  <c r="AC12" i="53"/>
  <c r="AA13" i="53"/>
  <c r="AB13" i="53"/>
  <c r="AH13" i="53"/>
  <c r="AA14" i="53"/>
  <c r="AB14" i="53"/>
  <c r="AA15" i="53"/>
  <c r="AB15" i="53"/>
  <c r="AA16" i="53"/>
  <c r="AD16" i="53" s="1"/>
  <c r="AB16" i="53"/>
  <c r="AC16" i="53"/>
  <c r="AA17" i="53"/>
  <c r="AH17" i="53" s="1"/>
  <c r="AB17" i="53"/>
  <c r="AA18" i="53"/>
  <c r="AB18" i="53"/>
  <c r="AA19" i="53"/>
  <c r="AB19" i="53"/>
  <c r="AA20" i="53"/>
  <c r="AB20" i="53"/>
  <c r="AA21" i="53"/>
  <c r="AB21" i="53"/>
  <c r="AA22" i="53"/>
  <c r="AB22" i="53"/>
  <c r="AA23" i="53"/>
  <c r="AG23" i="53" s="1"/>
  <c r="AB23" i="53"/>
  <c r="AD23" i="53"/>
  <c r="AK23" i="53"/>
  <c r="AA24" i="53"/>
  <c r="AB24" i="53"/>
  <c r="AH24" i="53" s="1"/>
  <c r="AA25" i="53"/>
  <c r="AB25" i="53"/>
  <c r="AA26" i="53"/>
  <c r="AG26" i="53" s="1"/>
  <c r="AB26" i="53"/>
  <c r="AC26" i="53"/>
  <c r="AA27" i="53"/>
  <c r="AB27" i="53"/>
  <c r="AA28" i="53"/>
  <c r="AB28" i="53"/>
  <c r="AA29" i="53"/>
  <c r="AB29" i="53"/>
  <c r="AD29" i="53" s="1"/>
  <c r="AA30" i="53"/>
  <c r="AB30" i="53"/>
  <c r="AC30" i="53" s="1"/>
  <c r="AK30" i="53"/>
  <c r="AA31" i="53"/>
  <c r="AB31" i="53"/>
  <c r="AA32" i="53"/>
  <c r="AB32" i="53"/>
  <c r="AK32" i="53" s="1"/>
  <c r="AA33" i="53"/>
  <c r="AB33" i="53"/>
  <c r="AA34" i="53"/>
  <c r="AB34" i="53"/>
  <c r="AA35" i="53"/>
  <c r="AH35" i="53" s="1"/>
  <c r="AB35" i="53"/>
  <c r="AG35" i="53"/>
  <c r="AA36" i="53"/>
  <c r="AB36" i="53"/>
  <c r="AC36" i="53" s="1"/>
  <c r="AK36" i="53"/>
  <c r="AA37" i="53"/>
  <c r="AB37" i="53"/>
  <c r="AA38" i="53"/>
  <c r="AB38" i="53"/>
  <c r="AA39" i="53"/>
  <c r="AB39" i="53"/>
  <c r="AA40" i="53"/>
  <c r="AB40" i="53"/>
  <c r="AA41" i="53"/>
  <c r="AB41" i="53"/>
  <c r="AA42" i="53"/>
  <c r="AB42" i="53"/>
  <c r="AA43" i="53"/>
  <c r="AB43" i="53"/>
  <c r="AA44" i="53"/>
  <c r="AB44" i="53"/>
  <c r="AA45" i="53"/>
  <c r="AB45" i="53"/>
  <c r="AH45" i="53" s="1"/>
  <c r="AA46" i="53"/>
  <c r="AB46" i="53"/>
  <c r="AA47" i="53"/>
  <c r="AG47" i="53" s="1"/>
  <c r="AB47" i="53"/>
  <c r="AA48" i="53"/>
  <c r="AB48" i="53"/>
  <c r="AD48" i="53"/>
  <c r="AA49" i="53"/>
  <c r="AD49" i="53" s="1"/>
  <c r="AB49" i="53"/>
  <c r="AA50" i="53"/>
  <c r="AB50" i="53"/>
  <c r="AA51" i="53"/>
  <c r="AB51" i="53"/>
  <c r="AC51" i="53"/>
  <c r="AA39" i="55"/>
  <c r="AB39" i="55"/>
  <c r="AG39" i="55" s="1"/>
  <c r="AA40" i="55"/>
  <c r="AB40" i="55"/>
  <c r="AA41" i="55"/>
  <c r="AB41" i="55"/>
  <c r="AA42" i="55"/>
  <c r="AB42" i="55"/>
  <c r="AC42" i="55" s="1"/>
  <c r="AA43" i="55"/>
  <c r="AK43" i="55" s="1"/>
  <c r="AB43" i="55"/>
  <c r="AC43" i="55" s="1"/>
  <c r="AA44" i="55"/>
  <c r="AH44" i="55" s="1"/>
  <c r="AB44" i="55"/>
  <c r="AA45" i="55"/>
  <c r="AB45" i="55"/>
  <c r="AA46" i="55"/>
  <c r="AB46" i="55"/>
  <c r="AA47" i="55"/>
  <c r="AB47" i="55"/>
  <c r="AG47" i="55"/>
  <c r="AA48" i="55"/>
  <c r="AH48" i="55" s="1"/>
  <c r="AB48" i="55"/>
  <c r="AA49" i="55"/>
  <c r="AB49" i="55"/>
  <c r="AA50" i="55"/>
  <c r="AC50" i="55" s="1"/>
  <c r="AB50" i="55"/>
  <c r="AA51" i="55"/>
  <c r="AB51" i="55"/>
  <c r="AA52" i="55"/>
  <c r="AB52" i="55"/>
  <c r="AH52" i="55"/>
  <c r="AA53" i="55"/>
  <c r="AB53" i="55"/>
  <c r="AD53" i="55" s="1"/>
  <c r="AA54" i="55"/>
  <c r="AB54" i="55"/>
  <c r="AA55" i="55"/>
  <c r="AB55" i="55"/>
  <c r="AC55" i="55" s="1"/>
  <c r="AA56" i="55"/>
  <c r="AB56" i="55"/>
  <c r="AK56" i="55" s="1"/>
  <c r="AA57" i="55"/>
  <c r="AB57" i="55"/>
  <c r="AD57" i="55" s="1"/>
  <c r="AA58" i="55"/>
  <c r="AB58" i="55"/>
  <c r="AA59" i="55"/>
  <c r="AG59" i="55" s="1"/>
  <c r="AB59" i="55"/>
  <c r="AA60" i="55"/>
  <c r="AB60" i="55"/>
  <c r="AA61" i="55"/>
  <c r="AH61" i="55" s="1"/>
  <c r="AB61" i="55"/>
  <c r="AA62" i="55"/>
  <c r="AB62" i="55"/>
  <c r="AA63" i="55"/>
  <c r="AB63" i="55"/>
  <c r="AA64" i="55"/>
  <c r="AH64" i="55" s="1"/>
  <c r="AB64" i="55"/>
  <c r="AA65" i="55"/>
  <c r="AB65" i="55"/>
  <c r="AD65" i="55" s="1"/>
  <c r="AH65" i="55"/>
  <c r="AA66" i="55"/>
  <c r="AB66" i="55"/>
  <c r="AA67" i="55"/>
  <c r="AB67" i="55"/>
  <c r="AA68" i="55"/>
  <c r="AB68" i="55"/>
  <c r="AD68" i="55" s="1"/>
  <c r="AA69" i="55"/>
  <c r="AB69" i="55"/>
  <c r="AA4" i="56"/>
  <c r="AB4" i="56"/>
  <c r="AA5" i="56"/>
  <c r="AD5" i="56" s="1"/>
  <c r="AB5" i="56"/>
  <c r="AA6" i="56"/>
  <c r="AB6" i="56"/>
  <c r="AA7" i="56"/>
  <c r="AB7" i="56"/>
  <c r="AA8" i="56"/>
  <c r="AB8" i="56"/>
  <c r="AC8" i="56" s="1"/>
  <c r="AA9" i="56"/>
  <c r="AH9" i="56" s="1"/>
  <c r="AB9" i="56"/>
  <c r="AD9" i="56"/>
  <c r="AK9" i="56"/>
  <c r="AA10" i="56"/>
  <c r="AB10" i="56"/>
  <c r="AA11" i="56"/>
  <c r="AB11" i="56"/>
  <c r="AA12" i="56"/>
  <c r="AB12" i="56"/>
  <c r="AC12" i="56" s="1"/>
  <c r="AG12" i="56"/>
  <c r="AA13" i="56"/>
  <c r="AB13" i="56"/>
  <c r="AA14" i="56"/>
  <c r="AB14" i="56"/>
  <c r="AA15" i="56"/>
  <c r="AB15" i="56"/>
  <c r="AA16" i="56"/>
  <c r="AB16" i="56"/>
  <c r="AC16" i="56" s="1"/>
  <c r="AA17" i="56"/>
  <c r="AB17" i="56"/>
  <c r="AD17" i="56" s="1"/>
  <c r="AA18" i="56"/>
  <c r="AB18" i="56"/>
  <c r="AA19" i="56"/>
  <c r="AB19" i="56"/>
  <c r="AA20" i="56"/>
  <c r="AB20" i="56"/>
  <c r="AA21" i="56"/>
  <c r="AB21" i="56"/>
  <c r="AA22" i="56"/>
  <c r="AB22" i="56"/>
  <c r="AA23" i="56"/>
  <c r="AB23" i="56"/>
  <c r="AA24" i="56"/>
  <c r="AC24" i="56" s="1"/>
  <c r="AB24" i="56"/>
  <c r="AG24" i="56" s="1"/>
  <c r="AK24" i="56"/>
  <c r="AA25" i="56"/>
  <c r="AB25" i="56"/>
  <c r="AD25" i="56" s="1"/>
  <c r="AA26" i="56"/>
  <c r="AH26" i="56" s="1"/>
  <c r="AB26" i="56"/>
  <c r="AD26" i="56"/>
  <c r="AA27" i="56"/>
  <c r="AB27" i="56"/>
  <c r="AA28" i="56"/>
  <c r="AB28" i="56"/>
  <c r="AA29" i="56"/>
  <c r="AD29" i="56" s="1"/>
  <c r="AB29" i="56"/>
  <c r="AH29" i="56"/>
  <c r="AA30" i="56"/>
  <c r="AH30" i="56" s="1"/>
  <c r="AB30" i="56"/>
  <c r="AA31" i="56"/>
  <c r="AB31" i="56"/>
  <c r="AA32" i="56"/>
  <c r="AB32" i="56"/>
  <c r="AA33" i="56"/>
  <c r="AC33" i="56" s="1"/>
  <c r="AB33" i="56"/>
  <c r="AG33" i="56"/>
  <c r="AA34" i="56"/>
  <c r="AB34" i="56"/>
  <c r="AA35" i="56"/>
  <c r="AB35" i="56"/>
  <c r="AH35" i="56" s="1"/>
  <c r="AA36" i="56"/>
  <c r="AB36" i="56"/>
  <c r="AG36" i="56"/>
  <c r="AA37" i="56"/>
  <c r="AB37" i="56"/>
  <c r="AA38" i="56"/>
  <c r="AB38" i="56"/>
  <c r="AA39" i="56"/>
  <c r="AB39" i="56"/>
  <c r="AD39" i="56" s="1"/>
  <c r="AA40" i="56"/>
  <c r="AB40" i="56"/>
  <c r="AK40" i="56"/>
  <c r="AA41" i="56"/>
  <c r="AB41" i="56"/>
  <c r="AH41" i="56" s="1"/>
  <c r="AA42" i="56"/>
  <c r="AK42" i="56" s="1"/>
  <c r="AB42" i="56"/>
  <c r="AA43" i="56"/>
  <c r="AB43" i="56"/>
  <c r="AA44" i="56"/>
  <c r="AK44" i="56" s="1"/>
  <c r="AB44" i="56"/>
  <c r="AC44" i="56" s="1"/>
  <c r="AD44" i="56"/>
  <c r="AA45" i="56"/>
  <c r="AH45" i="56" s="1"/>
  <c r="AB45" i="56"/>
  <c r="AA46" i="56"/>
  <c r="AB46" i="56"/>
  <c r="AA47" i="56"/>
  <c r="AB47" i="56"/>
  <c r="AG47" i="56" s="1"/>
  <c r="AA48" i="56"/>
  <c r="AB48" i="56"/>
  <c r="AD48" i="56" s="1"/>
  <c r="AA49" i="56"/>
  <c r="AB49" i="56"/>
  <c r="AA50" i="56"/>
  <c r="AB50" i="56"/>
  <c r="AC50" i="56" s="1"/>
  <c r="AA51" i="56"/>
  <c r="AB51" i="56"/>
  <c r="AG51" i="56" s="1"/>
  <c r="AA52" i="56"/>
  <c r="AK52" i="56" s="1"/>
  <c r="AB52" i="56"/>
  <c r="AA53" i="56"/>
  <c r="AB53" i="56"/>
  <c r="AA54" i="56"/>
  <c r="AK54" i="56" s="1"/>
  <c r="AB54" i="56"/>
  <c r="AA55" i="56"/>
  <c r="AK55" i="56" s="1"/>
  <c r="AB55" i="56"/>
  <c r="AA56" i="56"/>
  <c r="AK56" i="56" s="1"/>
  <c r="AB56" i="56"/>
  <c r="AA57" i="56"/>
  <c r="AB57" i="56"/>
  <c r="AA58" i="56"/>
  <c r="AB58" i="56"/>
  <c r="AK58" i="56"/>
  <c r="AA59" i="56"/>
  <c r="AB59" i="56"/>
  <c r="AA60" i="56"/>
  <c r="AB60" i="56"/>
  <c r="AC60" i="56" s="1"/>
  <c r="AA61" i="56"/>
  <c r="AB61" i="56"/>
  <c r="AH61" i="56"/>
  <c r="AA62" i="56"/>
  <c r="AB62" i="56"/>
  <c r="AA63" i="56"/>
  <c r="AB63" i="56"/>
  <c r="AG63" i="56" s="1"/>
  <c r="AA64" i="56"/>
  <c r="AB64" i="56"/>
  <c r="AD64" i="56" s="1"/>
  <c r="AA65" i="56"/>
  <c r="AB65" i="56"/>
  <c r="AA66" i="56"/>
  <c r="AB66" i="56"/>
  <c r="AA67" i="56"/>
  <c r="AB67" i="56"/>
  <c r="AD67" i="56" s="1"/>
  <c r="AA68" i="56"/>
  <c r="AB68" i="56"/>
  <c r="AA39" i="60"/>
  <c r="AB39" i="60"/>
  <c r="AD39" i="60" s="1"/>
  <c r="AK39" i="60"/>
  <c r="AA40" i="60"/>
  <c r="AB40" i="60"/>
  <c r="AA41" i="60"/>
  <c r="AB41" i="60"/>
  <c r="AG41" i="60" s="1"/>
  <c r="AA42" i="60"/>
  <c r="AB42" i="60"/>
  <c r="AA43" i="60"/>
  <c r="AB43" i="60"/>
  <c r="AA44" i="60"/>
  <c r="AB44" i="60"/>
  <c r="AC44" i="60" s="1"/>
  <c r="AA45" i="60"/>
  <c r="AB45" i="60"/>
  <c r="AC45" i="60" s="1"/>
  <c r="AA46" i="60"/>
  <c r="AB46" i="60"/>
  <c r="AH46" i="60" s="1"/>
  <c r="AA47" i="60"/>
  <c r="AB47" i="60"/>
  <c r="AA48" i="60"/>
  <c r="AG48" i="60" s="1"/>
  <c r="AB48" i="60"/>
  <c r="AA49" i="60"/>
  <c r="AK49" i="60" s="1"/>
  <c r="AB49" i="60"/>
  <c r="AA50" i="60"/>
  <c r="AB50" i="60"/>
  <c r="AA51" i="60"/>
  <c r="AB51" i="60"/>
  <c r="AA52" i="60"/>
  <c r="AC52" i="60" s="1"/>
  <c r="AB52" i="60"/>
  <c r="AA53" i="60"/>
  <c r="AB53" i="60"/>
  <c r="AC53" i="60" s="1"/>
  <c r="AA54" i="60"/>
  <c r="AH54" i="60" s="1"/>
  <c r="AB54" i="60"/>
  <c r="AA55" i="60"/>
  <c r="AB55" i="60"/>
  <c r="AA56" i="60"/>
  <c r="AB56" i="60"/>
  <c r="AG56" i="60" s="1"/>
  <c r="AA57" i="60"/>
  <c r="AB57" i="60"/>
  <c r="AA58" i="60"/>
  <c r="AB58" i="60"/>
  <c r="AD58" i="60" s="1"/>
  <c r="AH58" i="60"/>
  <c r="AA59" i="60"/>
  <c r="AB59" i="60"/>
  <c r="AA60" i="60"/>
  <c r="AB60" i="60"/>
  <c r="AA61" i="60"/>
  <c r="AB61" i="60"/>
  <c r="AD61" i="60" s="1"/>
  <c r="AA62" i="60"/>
  <c r="AD62" i="60" s="1"/>
  <c r="AB62" i="60"/>
  <c r="AA63" i="60"/>
  <c r="AB63" i="60"/>
  <c r="AA64" i="60"/>
  <c r="AB64" i="60"/>
  <c r="AA65" i="60"/>
  <c r="AB65" i="60"/>
  <c r="AK65" i="60" s="1"/>
  <c r="AD65" i="60"/>
  <c r="AA66" i="60"/>
  <c r="AB66" i="60"/>
  <c r="AA67" i="60"/>
  <c r="AB67" i="60"/>
  <c r="AK67" i="60" s="1"/>
  <c r="AA68" i="60"/>
  <c r="AB68" i="60"/>
  <c r="AG68" i="60"/>
  <c r="AA69" i="60"/>
  <c r="AB69" i="60"/>
  <c r="AA70" i="60"/>
  <c r="AB70" i="60"/>
  <c r="AA71" i="60"/>
  <c r="AB71" i="60"/>
  <c r="AA72" i="60"/>
  <c r="AC72" i="60" s="1"/>
  <c r="AB72" i="60"/>
  <c r="AG72" i="60"/>
  <c r="AA73" i="60"/>
  <c r="AB73" i="60"/>
  <c r="AD73" i="60" s="1"/>
  <c r="AA4" i="61"/>
  <c r="AB4" i="61"/>
  <c r="AC4" i="61"/>
  <c r="AK4" i="61"/>
  <c r="AA5" i="61"/>
  <c r="AB5" i="61"/>
  <c r="AA6" i="61"/>
  <c r="AB6" i="61"/>
  <c r="AA7" i="61"/>
  <c r="AB7" i="61"/>
  <c r="AA8" i="61"/>
  <c r="AB8" i="61"/>
  <c r="AA9" i="61"/>
  <c r="AB9" i="61"/>
  <c r="AG9" i="61" s="1"/>
  <c r="AC9" i="61"/>
  <c r="AH9" i="61"/>
  <c r="AA10" i="61"/>
  <c r="AD10" i="61" s="1"/>
  <c r="AB10" i="61"/>
  <c r="AA11" i="61"/>
  <c r="AB11" i="61"/>
  <c r="AA12" i="61"/>
  <c r="AB12" i="61"/>
  <c r="AC12" i="61" s="1"/>
  <c r="AA13" i="61"/>
  <c r="AB13" i="61"/>
  <c r="AH13" i="61" s="1"/>
  <c r="AA14" i="61"/>
  <c r="AB14" i="61"/>
  <c r="AA15" i="61"/>
  <c r="AB15" i="61"/>
  <c r="AA16" i="61"/>
  <c r="AB16" i="61"/>
  <c r="AA17" i="61"/>
  <c r="AG17" i="61" s="1"/>
  <c r="AB17" i="61"/>
  <c r="AA18" i="61"/>
  <c r="AB18" i="61"/>
  <c r="AD18" i="61" s="1"/>
  <c r="AA19" i="61"/>
  <c r="AB19" i="61"/>
  <c r="AA20" i="61"/>
  <c r="AB20" i="61"/>
  <c r="AA21" i="61"/>
  <c r="AB21" i="61"/>
  <c r="AD21" i="61" s="1"/>
  <c r="AC21" i="61"/>
  <c r="AG21" i="61"/>
  <c r="AA22" i="61"/>
  <c r="AD22" i="61" s="1"/>
  <c r="AB22" i="61"/>
  <c r="AH22" i="61"/>
  <c r="AA23" i="61"/>
  <c r="AB23" i="61"/>
  <c r="AA24" i="61"/>
  <c r="AG24" i="61" s="1"/>
  <c r="AB24" i="61"/>
  <c r="AA25" i="61"/>
  <c r="AB25" i="61"/>
  <c r="AG25" i="61"/>
  <c r="AA26" i="61"/>
  <c r="AB26" i="61"/>
  <c r="AC26" i="61" s="1"/>
  <c r="AA27" i="61"/>
  <c r="AB27" i="61"/>
  <c r="AD27" i="61" s="1"/>
  <c r="AA28" i="61"/>
  <c r="AG28" i="61" s="1"/>
  <c r="AB28" i="61"/>
  <c r="AA29" i="61"/>
  <c r="AB29" i="61"/>
  <c r="AG29" i="61" s="1"/>
  <c r="AA30" i="61"/>
  <c r="AB30" i="61"/>
  <c r="AK30" i="61" s="1"/>
  <c r="AA31" i="61"/>
  <c r="AD31" i="61" s="1"/>
  <c r="AB31" i="61"/>
  <c r="AA32" i="61"/>
  <c r="AC32" i="61" s="1"/>
  <c r="AB32" i="61"/>
  <c r="AG32" i="61"/>
  <c r="AA33" i="61"/>
  <c r="AG33" i="61" s="1"/>
  <c r="AB33" i="61"/>
  <c r="AC33" i="61" s="1"/>
  <c r="AA34" i="61"/>
  <c r="AC34" i="61" s="1"/>
  <c r="AB34" i="61"/>
  <c r="AG34" i="61"/>
  <c r="AA35" i="61"/>
  <c r="AB35" i="61"/>
  <c r="AA36" i="61"/>
  <c r="AB36" i="61"/>
  <c r="AA37" i="61"/>
  <c r="AB37" i="61"/>
  <c r="AG37" i="61"/>
  <c r="AA38" i="61"/>
  <c r="AB38" i="61"/>
  <c r="AC38" i="61" s="1"/>
  <c r="AA39" i="61"/>
  <c r="AB39" i="61"/>
  <c r="AA40" i="61"/>
  <c r="AG40" i="61" s="1"/>
  <c r="AB40" i="61"/>
  <c r="AA41" i="61"/>
  <c r="AH41" i="61" s="1"/>
  <c r="AB41" i="61"/>
  <c r="AC41" i="61"/>
  <c r="AD41" i="61"/>
  <c r="AA42" i="61"/>
  <c r="AG42" i="61" s="1"/>
  <c r="AB42" i="61"/>
  <c r="AA43" i="61"/>
  <c r="AB43" i="61"/>
  <c r="AA44" i="61"/>
  <c r="AB44" i="61"/>
  <c r="AA45" i="61"/>
  <c r="AB45" i="61"/>
  <c r="AA46" i="61"/>
  <c r="AG46" i="61" s="1"/>
  <c r="AB46" i="61"/>
  <c r="AA47" i="61"/>
  <c r="AB47" i="61"/>
  <c r="AA48" i="61"/>
  <c r="AB48" i="61"/>
  <c r="AA49" i="61"/>
  <c r="AB49" i="61"/>
  <c r="AA50" i="61"/>
  <c r="AB50" i="61"/>
  <c r="AG50" i="61" s="1"/>
  <c r="AA51" i="61"/>
  <c r="AB51" i="61"/>
  <c r="AH51" i="61" s="1"/>
  <c r="AD51" i="61"/>
  <c r="AA52" i="61"/>
  <c r="AB52" i="61"/>
  <c r="AA53" i="61"/>
  <c r="AB53" i="61"/>
  <c r="AA54" i="61"/>
  <c r="AB54" i="61"/>
  <c r="AH54" i="61"/>
  <c r="AA55" i="61"/>
  <c r="AB55" i="61"/>
  <c r="AH55" i="61" s="1"/>
  <c r="AA56" i="61"/>
  <c r="AB56" i="61"/>
  <c r="AA57" i="61"/>
  <c r="AG57" i="61" s="1"/>
  <c r="AB57" i="61"/>
  <c r="AA58" i="61"/>
  <c r="AC58" i="61" s="1"/>
  <c r="AB58" i="61"/>
  <c r="AK58" i="61"/>
  <c r="AA59" i="61"/>
  <c r="AH59" i="61" s="1"/>
  <c r="AB59" i="61"/>
  <c r="AD59" i="61" s="1"/>
  <c r="AA60" i="61"/>
  <c r="AB60" i="61"/>
  <c r="AA61" i="61"/>
  <c r="AB61" i="61"/>
  <c r="AA62" i="61"/>
  <c r="AB62" i="61"/>
  <c r="AH62" i="61" s="1"/>
  <c r="AA63" i="61"/>
  <c r="AB63" i="61"/>
  <c r="AC63" i="61" s="1"/>
  <c r="AA64" i="61"/>
  <c r="AH64" i="61" s="1"/>
  <c r="AB64" i="61"/>
  <c r="AD64" i="61"/>
  <c r="AA65" i="61"/>
  <c r="AC65" i="61" s="1"/>
  <c r="AB65" i="61"/>
  <c r="AA66" i="61"/>
  <c r="AB66" i="61"/>
  <c r="AG66" i="61"/>
  <c r="AA67" i="61"/>
  <c r="AB67" i="61"/>
  <c r="AA68" i="61"/>
  <c r="AD68" i="61" s="1"/>
  <c r="AB68" i="61"/>
  <c r="AH68" i="61"/>
  <c r="AA33" i="63"/>
  <c r="AH33" i="63" s="1"/>
  <c r="AB33" i="63"/>
  <c r="AA34" i="63"/>
  <c r="AB34" i="63"/>
  <c r="AA35" i="63"/>
  <c r="AH35" i="63" s="1"/>
  <c r="AB35" i="63"/>
  <c r="AA36" i="63"/>
  <c r="AC36" i="63" s="1"/>
  <c r="AB36" i="63"/>
  <c r="AK36" i="63"/>
  <c r="AA37" i="63"/>
  <c r="AB37" i="63"/>
  <c r="AA38" i="63"/>
  <c r="AC38" i="63" s="1"/>
  <c r="AB38" i="63"/>
  <c r="AG38" i="63"/>
  <c r="AK38" i="63"/>
  <c r="AA39" i="63"/>
  <c r="AB39" i="63"/>
  <c r="AA40" i="63"/>
  <c r="AB40" i="63"/>
  <c r="AA41" i="63"/>
  <c r="AB41" i="63"/>
  <c r="AH41" i="63"/>
  <c r="AA42" i="63"/>
  <c r="AB42" i="63"/>
  <c r="AA43" i="63"/>
  <c r="AG43" i="63" s="1"/>
  <c r="AB43" i="63"/>
  <c r="AA44" i="63"/>
  <c r="AB44" i="63"/>
  <c r="AA45" i="63"/>
  <c r="AB45" i="63"/>
  <c r="AA46" i="63"/>
  <c r="AK46" i="63" s="1"/>
  <c r="AB46" i="63"/>
  <c r="AC46" i="63"/>
  <c r="AA47" i="63"/>
  <c r="AB47" i="63"/>
  <c r="AA48" i="63"/>
  <c r="AB48" i="63"/>
  <c r="AA49" i="63"/>
  <c r="AH49" i="63" s="1"/>
  <c r="AB49" i="63"/>
  <c r="AA50" i="63"/>
  <c r="AB50" i="63"/>
  <c r="AA51" i="63"/>
  <c r="AG51" i="63" s="1"/>
  <c r="AB51" i="63"/>
  <c r="AA52" i="63"/>
  <c r="AD52" i="63" s="1"/>
  <c r="AB52" i="63"/>
  <c r="AA53" i="63"/>
  <c r="AB53" i="63"/>
  <c r="AA54" i="63"/>
  <c r="AB54" i="63"/>
  <c r="AA55" i="63"/>
  <c r="AB55" i="63"/>
  <c r="AC55" i="63" s="1"/>
  <c r="AD55" i="63"/>
  <c r="AA56" i="63"/>
  <c r="AB56" i="63"/>
  <c r="AA57" i="63"/>
  <c r="AB57" i="63"/>
  <c r="AA58" i="63"/>
  <c r="AB58" i="63"/>
  <c r="AA59" i="63"/>
  <c r="AB59" i="63"/>
  <c r="AA60" i="63"/>
  <c r="AB60" i="63"/>
  <c r="AA61" i="63"/>
  <c r="AH61" i="63" s="1"/>
  <c r="AB61" i="63"/>
  <c r="AA62" i="63"/>
  <c r="AC62" i="63" s="1"/>
  <c r="AB62" i="63"/>
  <c r="AK62" i="63" s="1"/>
  <c r="AA63" i="63"/>
  <c r="AB63" i="63"/>
  <c r="AA64" i="63"/>
  <c r="AD64" i="63" s="1"/>
  <c r="AB64" i="63"/>
  <c r="AA65" i="63"/>
  <c r="AB65" i="63"/>
  <c r="AD65" i="63"/>
  <c r="AA66" i="63"/>
  <c r="AB66" i="63"/>
  <c r="AA67" i="63"/>
  <c r="AB67" i="63"/>
  <c r="AA68" i="63"/>
  <c r="AB68" i="63"/>
  <c r="AG68" i="63" s="1"/>
  <c r="AA69" i="63"/>
  <c r="AH69" i="63" s="1"/>
  <c r="AB69" i="63"/>
  <c r="AA70" i="63"/>
  <c r="AB70" i="63"/>
  <c r="AA71" i="63"/>
  <c r="AB71" i="63"/>
  <c r="AA72" i="63"/>
  <c r="AK72" i="63" s="1"/>
  <c r="AB72" i="63"/>
  <c r="AA73" i="63"/>
  <c r="AB73" i="63"/>
  <c r="AA74" i="63"/>
  <c r="AB74" i="63"/>
  <c r="AA4" i="64"/>
  <c r="AB4" i="64"/>
  <c r="AA5" i="64"/>
  <c r="AK5" i="64" s="1"/>
  <c r="AB5" i="64"/>
  <c r="AG5" i="64"/>
  <c r="AA6" i="64"/>
  <c r="AC6" i="64" s="1"/>
  <c r="AB6" i="64"/>
  <c r="AA7" i="64"/>
  <c r="AB7" i="64"/>
  <c r="AA8" i="64"/>
  <c r="AB8" i="64"/>
  <c r="AA9" i="64"/>
  <c r="AB9" i="64"/>
  <c r="AG9" i="64" s="1"/>
  <c r="AA10" i="64"/>
  <c r="AK10" i="64" s="1"/>
  <c r="AB10" i="64"/>
  <c r="AA11" i="64"/>
  <c r="AB11" i="64"/>
  <c r="AA12" i="64"/>
  <c r="AB12" i="64"/>
  <c r="AA13" i="64"/>
  <c r="AB13" i="64"/>
  <c r="AG13" i="64"/>
  <c r="AA14" i="64"/>
  <c r="AB14" i="64"/>
  <c r="AK14" i="64" s="1"/>
  <c r="AA15" i="64"/>
  <c r="AB15" i="64"/>
  <c r="AA16" i="64"/>
  <c r="AB16" i="64"/>
  <c r="AA17" i="64"/>
  <c r="AD17" i="64" s="1"/>
  <c r="AB17" i="64"/>
  <c r="AG17" i="64"/>
  <c r="AA18" i="64"/>
  <c r="AB18" i="64"/>
  <c r="AK18" i="64" s="1"/>
  <c r="AA19" i="64"/>
  <c r="AB19" i="64"/>
  <c r="AH19" i="64" s="1"/>
  <c r="AA20" i="64"/>
  <c r="AB20" i="64"/>
  <c r="AA21" i="64"/>
  <c r="AB21" i="64"/>
  <c r="AA22" i="64"/>
  <c r="AC22" i="64" s="1"/>
  <c r="AB22" i="64"/>
  <c r="AA23" i="64"/>
  <c r="AB23" i="64"/>
  <c r="AA24" i="64"/>
  <c r="AB24" i="64"/>
  <c r="AA25" i="64"/>
  <c r="AD25" i="64" s="1"/>
  <c r="AB25" i="64"/>
  <c r="AA26" i="64"/>
  <c r="AC26" i="64" s="1"/>
  <c r="AB26" i="64"/>
  <c r="AA27" i="64"/>
  <c r="AB27" i="64"/>
  <c r="AH27" i="64" s="1"/>
  <c r="AA28" i="64"/>
  <c r="AB28" i="64"/>
  <c r="AA29" i="64"/>
  <c r="AB29" i="64"/>
  <c r="AA30" i="64"/>
  <c r="AB30" i="64"/>
  <c r="AA31" i="64"/>
  <c r="AB31" i="64"/>
  <c r="AH31" i="64"/>
  <c r="AA32" i="64"/>
  <c r="AB32" i="64"/>
  <c r="AA33" i="64"/>
  <c r="AB33" i="64"/>
  <c r="AC33" i="64" s="1"/>
  <c r="AA34" i="64"/>
  <c r="AB34" i="64"/>
  <c r="AD34" i="64" s="1"/>
  <c r="AC34" i="64"/>
  <c r="AG34" i="64"/>
  <c r="AK34" i="64"/>
  <c r="AA35" i="64"/>
  <c r="AD35" i="64" s="1"/>
  <c r="AB35" i="64"/>
  <c r="AH35" i="64"/>
  <c r="AA36" i="64"/>
  <c r="AB36" i="64"/>
  <c r="AA37" i="64"/>
  <c r="AB37" i="64"/>
  <c r="AA38" i="64"/>
  <c r="AC38" i="64" s="1"/>
  <c r="AB38" i="64"/>
  <c r="AA39" i="64"/>
  <c r="AB39" i="64"/>
  <c r="AA40" i="64"/>
  <c r="AH40" i="64" s="1"/>
  <c r="AB40" i="64"/>
  <c r="AA41" i="64"/>
  <c r="AB41" i="64"/>
  <c r="AA42" i="64"/>
  <c r="AB42" i="64"/>
  <c r="AA43" i="64"/>
  <c r="AB43" i="64"/>
  <c r="AH43" i="64" s="1"/>
  <c r="AA44" i="64"/>
  <c r="AB44" i="64"/>
  <c r="AA45" i="64"/>
  <c r="AC45" i="64" s="1"/>
  <c r="AB45" i="64"/>
  <c r="AK45" i="64"/>
  <c r="AA46" i="64"/>
  <c r="AB46" i="64"/>
  <c r="AA47" i="64"/>
  <c r="AH47" i="64" s="1"/>
  <c r="AB47" i="64"/>
  <c r="AA48" i="64"/>
  <c r="AB48" i="64"/>
  <c r="AA49" i="64"/>
  <c r="AB49" i="64"/>
  <c r="AG49" i="64"/>
  <c r="AA50" i="64"/>
  <c r="AB50" i="64"/>
  <c r="AK50" i="64" s="1"/>
  <c r="AA51" i="64"/>
  <c r="AD51" i="64" s="1"/>
  <c r="AB51" i="64"/>
  <c r="AA52" i="64"/>
  <c r="AB52" i="64"/>
  <c r="AA53" i="64"/>
  <c r="AB53" i="64"/>
  <c r="AA54" i="64"/>
  <c r="AB54" i="64"/>
  <c r="AA55" i="64"/>
  <c r="AB55" i="64"/>
  <c r="AH55" i="64"/>
  <c r="AA56" i="64"/>
  <c r="AB56" i="64"/>
  <c r="AA57" i="64"/>
  <c r="AB57" i="64"/>
  <c r="AA58" i="64"/>
  <c r="AK58" i="64" s="1"/>
  <c r="AB58" i="64"/>
  <c r="AD58" i="64"/>
  <c r="AH58" i="64"/>
  <c r="AA59" i="64"/>
  <c r="AB59" i="64"/>
  <c r="AA60" i="64"/>
  <c r="AB60" i="64"/>
  <c r="AA61" i="64"/>
  <c r="AC61" i="64" s="1"/>
  <c r="AB61" i="64"/>
  <c r="AA62" i="64"/>
  <c r="AB62" i="64"/>
  <c r="AD62" i="64" s="1"/>
  <c r="AA63" i="64"/>
  <c r="AB63" i="64"/>
  <c r="AH63" i="64" s="1"/>
  <c r="AA64" i="64"/>
  <c r="AB64" i="64"/>
  <c r="AA65" i="64"/>
  <c r="AB65" i="64"/>
  <c r="AC65" i="64"/>
  <c r="AA66" i="64"/>
  <c r="AB66" i="64"/>
  <c r="AA67" i="64"/>
  <c r="AB67" i="64"/>
  <c r="AH67" i="64" s="1"/>
  <c r="AA68" i="64"/>
  <c r="AB68" i="64"/>
  <c r="AG68" i="64"/>
  <c r="AA69" i="64"/>
  <c r="AB69" i="64"/>
  <c r="AA70" i="64"/>
  <c r="AD70" i="64" s="1"/>
  <c r="AB70" i="64"/>
  <c r="AH70" i="64"/>
  <c r="AA71" i="64"/>
  <c r="AB71" i="64"/>
  <c r="AA72" i="64"/>
  <c r="AB72" i="64"/>
  <c r="AA73" i="64"/>
  <c r="AB73" i="64"/>
  <c r="AA74" i="64"/>
  <c r="AB74" i="64"/>
  <c r="AA75" i="64"/>
  <c r="AB75" i="64"/>
  <c r="AD75" i="64" s="1"/>
  <c r="AH75" i="64"/>
  <c r="AA76" i="64"/>
  <c r="AB76" i="64"/>
  <c r="AG76" i="64" s="1"/>
  <c r="AA77" i="64"/>
  <c r="AC77" i="64" s="1"/>
  <c r="AB77" i="64"/>
  <c r="AA78" i="64"/>
  <c r="AB78" i="64"/>
  <c r="AG78" i="64" s="1"/>
  <c r="AA79" i="64"/>
  <c r="AH79" i="64" s="1"/>
  <c r="AB79" i="64"/>
  <c r="AA80" i="64"/>
  <c r="AG80" i="64" s="1"/>
  <c r="AB80" i="64"/>
  <c r="AA4" i="65"/>
  <c r="AC4" i="65" s="1"/>
  <c r="AB4" i="65"/>
  <c r="AA5" i="65"/>
  <c r="AB5" i="65"/>
  <c r="AA6" i="65"/>
  <c r="AB6" i="65"/>
  <c r="AA7" i="65"/>
  <c r="AB7" i="65"/>
  <c r="AG7" i="65" s="1"/>
  <c r="AA8" i="65"/>
  <c r="AD8" i="65" s="1"/>
  <c r="AB8" i="65"/>
  <c r="AA9" i="65"/>
  <c r="AB9" i="65"/>
  <c r="AA10" i="65"/>
  <c r="AB10" i="65"/>
  <c r="AA11" i="65"/>
  <c r="AB11" i="65"/>
  <c r="AD11" i="65" s="1"/>
  <c r="AC11" i="65"/>
  <c r="AA12" i="65"/>
  <c r="AB12" i="65"/>
  <c r="AA13" i="65"/>
  <c r="AB13" i="65"/>
  <c r="AA14" i="65"/>
  <c r="AB14" i="65"/>
  <c r="AA15" i="65"/>
  <c r="AB15" i="65"/>
  <c r="AD15" i="65" s="1"/>
  <c r="AA16" i="65"/>
  <c r="AH16" i="65" s="1"/>
  <c r="AB16" i="65"/>
  <c r="AA17" i="65"/>
  <c r="AB17" i="65"/>
  <c r="AG17" i="65" s="1"/>
  <c r="AA18" i="65"/>
  <c r="AB18" i="65"/>
  <c r="AA19" i="65"/>
  <c r="AB19" i="65"/>
  <c r="AA20" i="65"/>
  <c r="AB20" i="65"/>
  <c r="AA21" i="65"/>
  <c r="AB21" i="65"/>
  <c r="AK21" i="65"/>
  <c r="AA22" i="65"/>
  <c r="AB22" i="65"/>
  <c r="AD22" i="65"/>
  <c r="AG22" i="65"/>
  <c r="AA23" i="65"/>
  <c r="AB23" i="65"/>
  <c r="AH23" i="65" s="1"/>
  <c r="AA24" i="65"/>
  <c r="AB24" i="65"/>
  <c r="AA25" i="65"/>
  <c r="AB25" i="65"/>
  <c r="AA26" i="65"/>
  <c r="AC26" i="65" s="1"/>
  <c r="AB26" i="65"/>
  <c r="AA27" i="65"/>
  <c r="AB27" i="65"/>
  <c r="AA28" i="65"/>
  <c r="AB28" i="65"/>
  <c r="AA29" i="65"/>
  <c r="AB29" i="65"/>
  <c r="AK29" i="65" s="1"/>
  <c r="AA30" i="65"/>
  <c r="AB30" i="65"/>
  <c r="AA31" i="65"/>
  <c r="AB31" i="65"/>
  <c r="AA32" i="65"/>
  <c r="AD32" i="65" s="1"/>
  <c r="AB32" i="65"/>
  <c r="AA33" i="65"/>
  <c r="AB33" i="65"/>
  <c r="AA34" i="65"/>
  <c r="AB34" i="65"/>
  <c r="AA35" i="65"/>
  <c r="AB35" i="65"/>
  <c r="AD35" i="65" s="1"/>
  <c r="AA36" i="65"/>
  <c r="AD36" i="65" s="1"/>
  <c r="AB36" i="65"/>
  <c r="AA37" i="65"/>
  <c r="AB37" i="65"/>
  <c r="AA38" i="65"/>
  <c r="AB38" i="65"/>
  <c r="AA39" i="65"/>
  <c r="AB39" i="65"/>
  <c r="AA40" i="65"/>
  <c r="AB40" i="65"/>
  <c r="AA41" i="65"/>
  <c r="AK41" i="65" s="1"/>
  <c r="AB41" i="65"/>
  <c r="AG41" i="65" s="1"/>
  <c r="AA42" i="65"/>
  <c r="AH42" i="65" s="1"/>
  <c r="AB42" i="65"/>
  <c r="AD42" i="65"/>
  <c r="AA43" i="65"/>
  <c r="AB43" i="65"/>
  <c r="AA44" i="65"/>
  <c r="AB44" i="65"/>
  <c r="AA45" i="65"/>
  <c r="AB45" i="65"/>
  <c r="AA46" i="65"/>
  <c r="AB46" i="65"/>
  <c r="AA47" i="65"/>
  <c r="AB47" i="65"/>
  <c r="AG47" i="65" s="1"/>
  <c r="AA48" i="65"/>
  <c r="AB48" i="65"/>
  <c r="AA49" i="65"/>
  <c r="AB49" i="65"/>
  <c r="AA50" i="65"/>
  <c r="AD50" i="65" s="1"/>
  <c r="AB50" i="65"/>
  <c r="AA51" i="65"/>
  <c r="AB51" i="65"/>
  <c r="AA52" i="65"/>
  <c r="AB52" i="65"/>
  <c r="AA53" i="65"/>
  <c r="AB53" i="65"/>
  <c r="AA54" i="65"/>
  <c r="AB54" i="65"/>
  <c r="AA55" i="65"/>
  <c r="AC55" i="65" s="1"/>
  <c r="AB55" i="65"/>
  <c r="AK55" i="65"/>
  <c r="AA56" i="65"/>
  <c r="AB56" i="65"/>
  <c r="AA57" i="65"/>
  <c r="AC57" i="65" s="1"/>
  <c r="AB57" i="65"/>
  <c r="AK57" i="65" s="1"/>
  <c r="AA58" i="65"/>
  <c r="AB58" i="65"/>
  <c r="AH58" i="65" s="1"/>
  <c r="AA59" i="65"/>
  <c r="AB59" i="65"/>
  <c r="AG59" i="65"/>
  <c r="AA60" i="65"/>
  <c r="AB60" i="65"/>
  <c r="AA61" i="65"/>
  <c r="AB61" i="65"/>
  <c r="AA62" i="65"/>
  <c r="AB62" i="65"/>
  <c r="AA63" i="65"/>
  <c r="AB63" i="65"/>
  <c r="AA64" i="65"/>
  <c r="AB64" i="65"/>
  <c r="AA65" i="65"/>
  <c r="AB65" i="65"/>
  <c r="AG65" i="65" s="1"/>
  <c r="AA66" i="65"/>
  <c r="AB66" i="65"/>
  <c r="AA67" i="65"/>
  <c r="AB67" i="65"/>
  <c r="AK67" i="65"/>
  <c r="AA68" i="65"/>
  <c r="AB68" i="65"/>
  <c r="AC68" i="65" s="1"/>
  <c r="AA69" i="65"/>
  <c r="AH69" i="65" s="1"/>
  <c r="AB69" i="65"/>
  <c r="AA70" i="65"/>
  <c r="AH70" i="65" s="1"/>
  <c r="AB70" i="65"/>
  <c r="AA71" i="65"/>
  <c r="AB71" i="65"/>
  <c r="AA72" i="65"/>
  <c r="AB72" i="65"/>
  <c r="AK72" i="65" s="1"/>
  <c r="AA73" i="65"/>
  <c r="AB73" i="65"/>
  <c r="AG73" i="65" s="1"/>
  <c r="AD73" i="65"/>
  <c r="AA4" i="66"/>
  <c r="AD4" i="66" s="1"/>
  <c r="AB4" i="66"/>
  <c r="AA5" i="66"/>
  <c r="AB5" i="66"/>
  <c r="AA6" i="66"/>
  <c r="AB6" i="66"/>
  <c r="AA7" i="66"/>
  <c r="AK7" i="66" s="1"/>
  <c r="AB7" i="66"/>
  <c r="AA8" i="66"/>
  <c r="AB8" i="66"/>
  <c r="AA9" i="66"/>
  <c r="AB9" i="66"/>
  <c r="AA10" i="66"/>
  <c r="AB10" i="66"/>
  <c r="AA11" i="66"/>
  <c r="AB11" i="66"/>
  <c r="AK11" i="66" s="1"/>
  <c r="AA12" i="66"/>
  <c r="AB12" i="66"/>
  <c r="AH12" i="66"/>
  <c r="AA13" i="66"/>
  <c r="AG13" i="66" s="1"/>
  <c r="AB13" i="66"/>
  <c r="AK13" i="66"/>
  <c r="AA14" i="66"/>
  <c r="AB14" i="66"/>
  <c r="AA15" i="66"/>
  <c r="AB15" i="66"/>
  <c r="AA16" i="66"/>
  <c r="AB16" i="66"/>
  <c r="AA17" i="66"/>
  <c r="AB17" i="66"/>
  <c r="AA18" i="66"/>
  <c r="AB18" i="66"/>
  <c r="AG18" i="66" s="1"/>
  <c r="AA19" i="66"/>
  <c r="AK19" i="66" s="1"/>
  <c r="AB19" i="66"/>
  <c r="AA20" i="66"/>
  <c r="AB20" i="66"/>
  <c r="AA21" i="66"/>
  <c r="AB21" i="66"/>
  <c r="AA22" i="66"/>
  <c r="AB22" i="66"/>
  <c r="AA23" i="66"/>
  <c r="AB23" i="66"/>
  <c r="AA24" i="66"/>
  <c r="AB24" i="66"/>
  <c r="AA25" i="66"/>
  <c r="AK25" i="66" s="1"/>
  <c r="AB25" i="66"/>
  <c r="AA26" i="66"/>
  <c r="AB26" i="66"/>
  <c r="AA27" i="66"/>
  <c r="AB27" i="66"/>
  <c r="AA28" i="66"/>
  <c r="AB28" i="66"/>
  <c r="AA29" i="66"/>
  <c r="AB29" i="66"/>
  <c r="AA30" i="66"/>
  <c r="AB30" i="66"/>
  <c r="AA31" i="66"/>
  <c r="AB31" i="66"/>
  <c r="AA32" i="66"/>
  <c r="AD32" i="66" s="1"/>
  <c r="AB32" i="66"/>
  <c r="AA33" i="66"/>
  <c r="AB33" i="66"/>
  <c r="AK33" i="66" s="1"/>
  <c r="AA34" i="66"/>
  <c r="AB34" i="66"/>
  <c r="AD34" i="66" s="1"/>
  <c r="AA35" i="66"/>
  <c r="AB35" i="66"/>
  <c r="AA36" i="66"/>
  <c r="AD36" i="66" s="1"/>
  <c r="AB36" i="66"/>
  <c r="AA37" i="66"/>
  <c r="AG37" i="66" s="1"/>
  <c r="AB37" i="66"/>
  <c r="AA38" i="66"/>
  <c r="AB38" i="66"/>
  <c r="AD38" i="66" s="1"/>
  <c r="AA39" i="66"/>
  <c r="AD39" i="66" s="1"/>
  <c r="AB39" i="66"/>
  <c r="AA40" i="66"/>
  <c r="AB40" i="66"/>
  <c r="AA41" i="66"/>
  <c r="AB41" i="66"/>
  <c r="AA42" i="66"/>
  <c r="AG42" i="66" s="1"/>
  <c r="AB42" i="66"/>
  <c r="AA43" i="66"/>
  <c r="AB43" i="66"/>
  <c r="AA44" i="66"/>
  <c r="AB44" i="66"/>
  <c r="AA45" i="66"/>
  <c r="AB45" i="66"/>
  <c r="AA46" i="66"/>
  <c r="AG46" i="66" s="1"/>
  <c r="AB46" i="66"/>
  <c r="AA47" i="66"/>
  <c r="AD47" i="66" s="1"/>
  <c r="AB47" i="66"/>
  <c r="AA48" i="66"/>
  <c r="AB48" i="66"/>
  <c r="AA49" i="66"/>
  <c r="AB49" i="66"/>
  <c r="AA50" i="66"/>
  <c r="AB50" i="66"/>
  <c r="AA51" i="66"/>
  <c r="AB51" i="66"/>
  <c r="AA52" i="66"/>
  <c r="AB52" i="66"/>
  <c r="AG52" i="66" s="1"/>
  <c r="AA53" i="66"/>
  <c r="AH53" i="66" s="1"/>
  <c r="AB53" i="66"/>
  <c r="AA54" i="66"/>
  <c r="AG54" i="66" s="1"/>
  <c r="AB54" i="66"/>
  <c r="AA55" i="66"/>
  <c r="AH55" i="66" s="1"/>
  <c r="AB55" i="66"/>
  <c r="AA56" i="66"/>
  <c r="AB56" i="66"/>
  <c r="AA57" i="66"/>
  <c r="AB57" i="66"/>
  <c r="AA58" i="66"/>
  <c r="AB58" i="66"/>
  <c r="AG58" i="66" s="1"/>
  <c r="AA59" i="66"/>
  <c r="AB59" i="66"/>
  <c r="AD59" i="66" s="1"/>
  <c r="AA60" i="66"/>
  <c r="AB60" i="66"/>
  <c r="AA61" i="66"/>
  <c r="AB61" i="66"/>
  <c r="AA62" i="66"/>
  <c r="AB62" i="66"/>
  <c r="AA63" i="66"/>
  <c r="AB63" i="66"/>
  <c r="AH63" i="66"/>
  <c r="AA64" i="66"/>
  <c r="AB64" i="66"/>
  <c r="AC64" i="66" s="1"/>
  <c r="AA65" i="66"/>
  <c r="AB65" i="66"/>
  <c r="AC65" i="66" s="1"/>
  <c r="AA66" i="66"/>
  <c r="AB66" i="66"/>
  <c r="AD66" i="66"/>
  <c r="AA67" i="66"/>
  <c r="AB67" i="66"/>
  <c r="AA68" i="66"/>
  <c r="AC68" i="66" s="1"/>
  <c r="AB68" i="66"/>
  <c r="AA69" i="66"/>
  <c r="AB69" i="66"/>
  <c r="AA70" i="66"/>
  <c r="AB70" i="66"/>
  <c r="AA71" i="66"/>
  <c r="AH71" i="66" s="1"/>
  <c r="AB71" i="66"/>
  <c r="AA72" i="66"/>
  <c r="AB72" i="66"/>
  <c r="AA73" i="66"/>
  <c r="AB73" i="66"/>
  <c r="AA74" i="66"/>
  <c r="AB74" i="66"/>
  <c r="AH74" i="66" s="1"/>
  <c r="AG74" i="66"/>
  <c r="AA4" i="67"/>
  <c r="AB4" i="67"/>
  <c r="AA5" i="67"/>
  <c r="AB5" i="67"/>
  <c r="AA6" i="67"/>
  <c r="AB6" i="67"/>
  <c r="AA7" i="67"/>
  <c r="AB7" i="67"/>
  <c r="AA8" i="67"/>
  <c r="AB8" i="67"/>
  <c r="AA9" i="67"/>
  <c r="AB9" i="67"/>
  <c r="AA10" i="67"/>
  <c r="AB10" i="67"/>
  <c r="AA11" i="67"/>
  <c r="AB11" i="67"/>
  <c r="AA12" i="67"/>
  <c r="AB12" i="67"/>
  <c r="AA13" i="67"/>
  <c r="AB13" i="67"/>
  <c r="AA14" i="67"/>
  <c r="AB14" i="67"/>
  <c r="AA15" i="67"/>
  <c r="AB15" i="67"/>
  <c r="AA16" i="67"/>
  <c r="AB16" i="67"/>
  <c r="AA17" i="67"/>
  <c r="AB17" i="67"/>
  <c r="AA18" i="67"/>
  <c r="AB18" i="67"/>
  <c r="AA19" i="67"/>
  <c r="AB19" i="67"/>
  <c r="AA20" i="67"/>
  <c r="AB20" i="67"/>
  <c r="AA21" i="67"/>
  <c r="AB21" i="67"/>
  <c r="AA22" i="67"/>
  <c r="AB22" i="67"/>
  <c r="AA23" i="67"/>
  <c r="AB23" i="67"/>
  <c r="AA24" i="67"/>
  <c r="AB24" i="67"/>
  <c r="AA25" i="67"/>
  <c r="AB25" i="67"/>
  <c r="AA26" i="67"/>
  <c r="AB26" i="67"/>
  <c r="AA27" i="67"/>
  <c r="AB27" i="67"/>
  <c r="AA28" i="67"/>
  <c r="AB28" i="67"/>
  <c r="AA29" i="67"/>
  <c r="AB29" i="67"/>
  <c r="AA30" i="67"/>
  <c r="AB30" i="67"/>
  <c r="AA31" i="67"/>
  <c r="AB31" i="67"/>
  <c r="AA32" i="67"/>
  <c r="AB32" i="67"/>
  <c r="AA33" i="67"/>
  <c r="AB33" i="67"/>
  <c r="AA34" i="67"/>
  <c r="AB34" i="67"/>
  <c r="AA35" i="67"/>
  <c r="AB35" i="67"/>
  <c r="AA36" i="67"/>
  <c r="AB36" i="67"/>
  <c r="AA37" i="67"/>
  <c r="AB37" i="67"/>
  <c r="AA38" i="67"/>
  <c r="AB38" i="67"/>
  <c r="AA39" i="67"/>
  <c r="AB39" i="67"/>
  <c r="AA40" i="67"/>
  <c r="AB40" i="67"/>
  <c r="AA41" i="67"/>
  <c r="AB41" i="67"/>
  <c r="AA42" i="67"/>
  <c r="AB42" i="67"/>
  <c r="AA43" i="67"/>
  <c r="AB43" i="67"/>
  <c r="AA44" i="67"/>
  <c r="AB44" i="67"/>
  <c r="AA45" i="67"/>
  <c r="AB45" i="67"/>
  <c r="AA46" i="67"/>
  <c r="AB46" i="67"/>
  <c r="AA47" i="67"/>
  <c r="AB47" i="67"/>
  <c r="AA48" i="67"/>
  <c r="AB48" i="67"/>
  <c r="AA49" i="67"/>
  <c r="AB49" i="67"/>
  <c r="AA50" i="67"/>
  <c r="AC50" i="67" s="1"/>
  <c r="AB50" i="67"/>
  <c r="AH50" i="67"/>
  <c r="AA51" i="67"/>
  <c r="AB51" i="67"/>
  <c r="AA52" i="67"/>
  <c r="AB52" i="67"/>
  <c r="AA53" i="67"/>
  <c r="AB53" i="67"/>
  <c r="AA54" i="67"/>
  <c r="AB54" i="67"/>
  <c r="AC54" i="67" s="1"/>
  <c r="AD54" i="67"/>
  <c r="AA55" i="67"/>
  <c r="AB55" i="67"/>
  <c r="AC55" i="67" s="1"/>
  <c r="AA56" i="67"/>
  <c r="AB56" i="67"/>
  <c r="AA57" i="67"/>
  <c r="AB57" i="67"/>
  <c r="AA58" i="67"/>
  <c r="AB58" i="67"/>
  <c r="AD58" i="67" s="1"/>
  <c r="AA59" i="67"/>
  <c r="AB59" i="67"/>
  <c r="AG59" i="67"/>
  <c r="AA60" i="67"/>
  <c r="AB60" i="67"/>
  <c r="AA61" i="67"/>
  <c r="AC61" i="67" s="1"/>
  <c r="AB61" i="67"/>
  <c r="AA62" i="67"/>
  <c r="AG62" i="67" s="1"/>
  <c r="AB62" i="67"/>
  <c r="AA63" i="67"/>
  <c r="AB63" i="67"/>
  <c r="AA64" i="67"/>
  <c r="AB64" i="67"/>
  <c r="AH64" i="67"/>
  <c r="AA65" i="67"/>
  <c r="AB65" i="67"/>
  <c r="AG65" i="67" s="1"/>
  <c r="AA66" i="67"/>
  <c r="AB66" i="67"/>
  <c r="AA67" i="67"/>
  <c r="AB67" i="67"/>
  <c r="AH67" i="67" s="1"/>
  <c r="AA68" i="67"/>
  <c r="AB68" i="67"/>
  <c r="AA69" i="67"/>
  <c r="AB69" i="67"/>
  <c r="AA70" i="67"/>
  <c r="AD70" i="67" s="1"/>
  <c r="AB70" i="67"/>
  <c r="AA71" i="67"/>
  <c r="AB71" i="67"/>
  <c r="AA72" i="67"/>
  <c r="AB72" i="67"/>
  <c r="AA73" i="67"/>
  <c r="AB73" i="67"/>
  <c r="AG73" i="67" s="1"/>
  <c r="AA74" i="67"/>
  <c r="AG74" i="67" s="1"/>
  <c r="AB74" i="67"/>
  <c r="AA75" i="67"/>
  <c r="AB75" i="67"/>
  <c r="AA76" i="67"/>
  <c r="AB76" i="67"/>
  <c r="AD76" i="67" s="1"/>
  <c r="AA77" i="67"/>
  <c r="AB77" i="67"/>
  <c r="AA78" i="67"/>
  <c r="AB78" i="67"/>
  <c r="AA79" i="67"/>
  <c r="AB79" i="67"/>
  <c r="AC79" i="67" s="1"/>
  <c r="AA80" i="67"/>
  <c r="AB80" i="67"/>
  <c r="AA81" i="67"/>
  <c r="AB81" i="67"/>
  <c r="AA82" i="67"/>
  <c r="AD82" i="67" s="1"/>
  <c r="AB82" i="67"/>
  <c r="AA83" i="67"/>
  <c r="AB83" i="67"/>
  <c r="AA84" i="67"/>
  <c r="AB84" i="67"/>
  <c r="AA85" i="67"/>
  <c r="AB85" i="67"/>
  <c r="AA86" i="67"/>
  <c r="AB86" i="67"/>
  <c r="AA87" i="67"/>
  <c r="AB87" i="67"/>
  <c r="AA88" i="67"/>
  <c r="AB88" i="67"/>
  <c r="AA89" i="67"/>
  <c r="AB89" i="67"/>
  <c r="AA90" i="67"/>
  <c r="AB90" i="67"/>
  <c r="AG90" i="67" s="1"/>
  <c r="AA91" i="67"/>
  <c r="AB91" i="67"/>
  <c r="AG91" i="67" s="1"/>
  <c r="AD91" i="67"/>
  <c r="AA92" i="67"/>
  <c r="AB92" i="67"/>
  <c r="AA93" i="67"/>
  <c r="AB93" i="67"/>
  <c r="AA94" i="67"/>
  <c r="AB94" i="67"/>
  <c r="AD94" i="67"/>
  <c r="AH94" i="67"/>
  <c r="AA95" i="67"/>
  <c r="AB95" i="67"/>
  <c r="AA96" i="67"/>
  <c r="AB96" i="67"/>
  <c r="AA97" i="67"/>
  <c r="AB97" i="67"/>
  <c r="AA98" i="67"/>
  <c r="AB98" i="67"/>
  <c r="AA99" i="67"/>
  <c r="AB99" i="67"/>
  <c r="AD99" i="67" s="1"/>
  <c r="AH99" i="67"/>
  <c r="AA100" i="67"/>
  <c r="AB100" i="67"/>
  <c r="AA101" i="67"/>
  <c r="AB101" i="67"/>
  <c r="AA102" i="67"/>
  <c r="AB102" i="67"/>
  <c r="AA103" i="67"/>
  <c r="AB103" i="67"/>
  <c r="AC103" i="67" s="1"/>
  <c r="AA104" i="67"/>
  <c r="AB104" i="67"/>
  <c r="AH104" i="67"/>
  <c r="AA105" i="67"/>
  <c r="AB105" i="67"/>
  <c r="AA106" i="67"/>
  <c r="AG106" i="67" s="1"/>
  <c r="AB106" i="67"/>
  <c r="AA107" i="67"/>
  <c r="AB107" i="67"/>
  <c r="AA108" i="67"/>
  <c r="AB108" i="67"/>
  <c r="AG108" i="67" s="1"/>
  <c r="AA109" i="67"/>
  <c r="AB109" i="67"/>
  <c r="AA110" i="67"/>
  <c r="AB110" i="67"/>
  <c r="AC110" i="67"/>
  <c r="AA111" i="67"/>
  <c r="AB111" i="67"/>
  <c r="AA112" i="67"/>
  <c r="AB112" i="67"/>
  <c r="AA113" i="67"/>
  <c r="AB113" i="67"/>
  <c r="AA114" i="67"/>
  <c r="AG114" i="67" s="1"/>
  <c r="AB114" i="67"/>
  <c r="AA115" i="67"/>
  <c r="AB115" i="67"/>
  <c r="AC115" i="67"/>
  <c r="AD115" i="67"/>
  <c r="AA116" i="67"/>
  <c r="AB116" i="67"/>
  <c r="AG116" i="67"/>
  <c r="AA117" i="67"/>
  <c r="AB117" i="67"/>
  <c r="AA118" i="67"/>
  <c r="AB118" i="67"/>
  <c r="AA119" i="67"/>
  <c r="AB119" i="67"/>
  <c r="AA120" i="67"/>
  <c r="AH120" i="67" s="1"/>
  <c r="AB120" i="67"/>
  <c r="AA121" i="67"/>
  <c r="AH121" i="67" s="1"/>
  <c r="AB121" i="67"/>
  <c r="AA122" i="67"/>
  <c r="AB122" i="67"/>
  <c r="AA123" i="67"/>
  <c r="AB123" i="67"/>
  <c r="AA124" i="67"/>
  <c r="AB124" i="67"/>
  <c r="AA125" i="67"/>
  <c r="AD125" i="67" s="1"/>
  <c r="AB125" i="67"/>
  <c r="AA126" i="67"/>
  <c r="AB126" i="67"/>
  <c r="AK126" i="67"/>
  <c r="AA127" i="67"/>
  <c r="AB127" i="67"/>
  <c r="AG127" i="67"/>
  <c r="AA128" i="67"/>
  <c r="AB128" i="67"/>
  <c r="AK128" i="67"/>
  <c r="AA4" i="68"/>
  <c r="AB4" i="68"/>
  <c r="AA5" i="68"/>
  <c r="AB5" i="68"/>
  <c r="AD5" i="68"/>
  <c r="AG5" i="68"/>
  <c r="AA6" i="68"/>
  <c r="AB6" i="68"/>
  <c r="AA7" i="68"/>
  <c r="AB7" i="68"/>
  <c r="AA8" i="68"/>
  <c r="AB8" i="68"/>
  <c r="AA9" i="68"/>
  <c r="AB9" i="68"/>
  <c r="AA10" i="68"/>
  <c r="AB10" i="68"/>
  <c r="AA11" i="68"/>
  <c r="AB11" i="68"/>
  <c r="AA12" i="68"/>
  <c r="AB12" i="68"/>
  <c r="AA13" i="68"/>
  <c r="AB13" i="68"/>
  <c r="AD13" i="68" s="1"/>
  <c r="AG13" i="68"/>
  <c r="AA14" i="68"/>
  <c r="AH14" i="68" s="1"/>
  <c r="AB14" i="68"/>
  <c r="AA15" i="68"/>
  <c r="AB15" i="68"/>
  <c r="AA16" i="68"/>
  <c r="AB16" i="68"/>
  <c r="AA17" i="68"/>
  <c r="AB17" i="68"/>
  <c r="AA18" i="68"/>
  <c r="AB18" i="68"/>
  <c r="AA19" i="68"/>
  <c r="AB19" i="68"/>
  <c r="AA20" i="68"/>
  <c r="AB20" i="68"/>
  <c r="AA21" i="68"/>
  <c r="AB21" i="68"/>
  <c r="AG21" i="68" s="1"/>
  <c r="AH21" i="68"/>
  <c r="AA22" i="68"/>
  <c r="AB22" i="68"/>
  <c r="AH22" i="68"/>
  <c r="AA23" i="68"/>
  <c r="AH23" i="68" s="1"/>
  <c r="AB23" i="68"/>
  <c r="AA24" i="68"/>
  <c r="AB24" i="68"/>
  <c r="AA25" i="68"/>
  <c r="AB25" i="68"/>
  <c r="AA26" i="68"/>
  <c r="AB26" i="68"/>
  <c r="AA27" i="68"/>
  <c r="AB27" i="68"/>
  <c r="AA28" i="68"/>
  <c r="AB28" i="68"/>
  <c r="AA29" i="68"/>
  <c r="AB29" i="68"/>
  <c r="AA30" i="68"/>
  <c r="AB30" i="68"/>
  <c r="AA31" i="68"/>
  <c r="AB31" i="68"/>
  <c r="AA32" i="68"/>
  <c r="AB32" i="68"/>
  <c r="AA33" i="68"/>
  <c r="AC33" i="68" s="1"/>
  <c r="AB33" i="68"/>
  <c r="AG33" i="68"/>
  <c r="AA34" i="68"/>
  <c r="AB34" i="68"/>
  <c r="AG34" i="68" s="1"/>
  <c r="AH34" i="68"/>
  <c r="AA35" i="68"/>
  <c r="AB35" i="68"/>
  <c r="AA36" i="68"/>
  <c r="AB36" i="68"/>
  <c r="AA37" i="68"/>
  <c r="AB37" i="68"/>
  <c r="AC37" i="68" s="1"/>
  <c r="AA38" i="68"/>
  <c r="AB38" i="68"/>
  <c r="AA39" i="68"/>
  <c r="AB39" i="68"/>
  <c r="AA40" i="68"/>
  <c r="AB40" i="68"/>
  <c r="AA41" i="68"/>
  <c r="AC41" i="68" s="1"/>
  <c r="AB41" i="68"/>
  <c r="AA42" i="68"/>
  <c r="AB42" i="68"/>
  <c r="AA43" i="68"/>
  <c r="AB43" i="68"/>
  <c r="AA44" i="68"/>
  <c r="AB44" i="68"/>
  <c r="AA45" i="68"/>
  <c r="AB45" i="68"/>
  <c r="AA46" i="68"/>
  <c r="AB46" i="68"/>
  <c r="AA47" i="68"/>
  <c r="AB47" i="68"/>
  <c r="AA48" i="68"/>
  <c r="AB48" i="68"/>
  <c r="AA49" i="68"/>
  <c r="AB49" i="68"/>
  <c r="AH49" i="68" s="1"/>
  <c r="AA50" i="68"/>
  <c r="AB50" i="68"/>
  <c r="AA51" i="68"/>
  <c r="AB51" i="68"/>
  <c r="AA52" i="68"/>
  <c r="AB52" i="68"/>
  <c r="AD52" i="68" s="1"/>
  <c r="AH52" i="68"/>
  <c r="AA53" i="68"/>
  <c r="AB53" i="68"/>
  <c r="AG53" i="68"/>
  <c r="AA54" i="68"/>
  <c r="AB54" i="68"/>
  <c r="AD54" i="68" s="1"/>
  <c r="AA55" i="68"/>
  <c r="AB55" i="68"/>
  <c r="AC55" i="68" s="1"/>
  <c r="AA56" i="68"/>
  <c r="AG56" i="68" s="1"/>
  <c r="AB56" i="68"/>
  <c r="AA57" i="68"/>
  <c r="AB57" i="68"/>
  <c r="AA58" i="68"/>
  <c r="AH58" i="68" s="1"/>
  <c r="AB58" i="68"/>
  <c r="AA59" i="68"/>
  <c r="AB59" i="68"/>
  <c r="AA60" i="68"/>
  <c r="AB60" i="68"/>
  <c r="AD60" i="68" s="1"/>
  <c r="AA61" i="68"/>
  <c r="AB61" i="68"/>
  <c r="AA62" i="68"/>
  <c r="AB62" i="68"/>
  <c r="AA63" i="68"/>
  <c r="AB63" i="68"/>
  <c r="AA64" i="68"/>
  <c r="AB64" i="68"/>
  <c r="AA65" i="68"/>
  <c r="AB65" i="68"/>
  <c r="AG65" i="68" s="1"/>
  <c r="AA66" i="68"/>
  <c r="AB66" i="68"/>
  <c r="AD66" i="68" s="1"/>
  <c r="AA67" i="68"/>
  <c r="AB67" i="68"/>
  <c r="AG67" i="68" s="1"/>
  <c r="AA68" i="68"/>
  <c r="AB68" i="68"/>
  <c r="AA69" i="68"/>
  <c r="AB69" i="68"/>
  <c r="AA70" i="68"/>
  <c r="AD70" i="68" s="1"/>
  <c r="AB70" i="68"/>
  <c r="AA71" i="68"/>
  <c r="AC71" i="68" s="1"/>
  <c r="AB71" i="68"/>
  <c r="AA72" i="68"/>
  <c r="AB72" i="68"/>
  <c r="AA73" i="68"/>
  <c r="AB73" i="68"/>
  <c r="AA74" i="68"/>
  <c r="AG74" i="68" s="1"/>
  <c r="AB74" i="68"/>
  <c r="AC74" i="68"/>
  <c r="AA75" i="68"/>
  <c r="AB75" i="68"/>
  <c r="AA76" i="68"/>
  <c r="AB76" i="68"/>
  <c r="AD76" i="68"/>
  <c r="AA77" i="68"/>
  <c r="AG77" i="68" s="1"/>
  <c r="AB77" i="68"/>
  <c r="AA78" i="68"/>
  <c r="AB78" i="68"/>
  <c r="AG78" i="68"/>
  <c r="AA79" i="68"/>
  <c r="AB79" i="68"/>
  <c r="AA80" i="68"/>
  <c r="AD80" i="68" s="1"/>
  <c r="AB80" i="68"/>
  <c r="AA81" i="68"/>
  <c r="AB81" i="68"/>
  <c r="AG81" i="68" s="1"/>
  <c r="AA82" i="68"/>
  <c r="AB82" i="68"/>
  <c r="AA83" i="68"/>
  <c r="AB83" i="68"/>
  <c r="AA84" i="68"/>
  <c r="AB84" i="68"/>
  <c r="AA85" i="68"/>
  <c r="AB85" i="68"/>
  <c r="AA86" i="68"/>
  <c r="AB86" i="68"/>
  <c r="AA87" i="68"/>
  <c r="AH87" i="68" s="1"/>
  <c r="AB87" i="68"/>
  <c r="AA88" i="68"/>
  <c r="AH88" i="68" s="1"/>
  <c r="AB88" i="68"/>
  <c r="AA89" i="68"/>
  <c r="AB89" i="68"/>
  <c r="AA90" i="68"/>
  <c r="AB90" i="68"/>
  <c r="AA91" i="68"/>
  <c r="AB91" i="68"/>
  <c r="AD91" i="68" s="1"/>
  <c r="AG91" i="68"/>
  <c r="AA92" i="68"/>
  <c r="AB92" i="68"/>
  <c r="AA93" i="68"/>
  <c r="AB93" i="68"/>
  <c r="AC93" i="68"/>
  <c r="AA94" i="68"/>
  <c r="AB94" i="68"/>
  <c r="AA95" i="68"/>
  <c r="AB95" i="68"/>
  <c r="AA96" i="68"/>
  <c r="AB96" i="68"/>
  <c r="AA97" i="68"/>
  <c r="AB97" i="68"/>
  <c r="AG97" i="68" s="1"/>
  <c r="AA98" i="68"/>
  <c r="AG98" i="68" s="1"/>
  <c r="AB98" i="68"/>
  <c r="AC98" i="68" s="1"/>
  <c r="AA99" i="68"/>
  <c r="AC99" i="68" s="1"/>
  <c r="AB99" i="68"/>
  <c r="AA100" i="68"/>
  <c r="AB100" i="68"/>
  <c r="AA101" i="68"/>
  <c r="AB101" i="68"/>
  <c r="AA102" i="68"/>
  <c r="AB102" i="68"/>
  <c r="AA103" i="68"/>
  <c r="AC103" i="68" s="1"/>
  <c r="AB103" i="68"/>
  <c r="AA104" i="68"/>
  <c r="AB104" i="68"/>
  <c r="AA105" i="68"/>
  <c r="AB105" i="68"/>
  <c r="AA106" i="68"/>
  <c r="AB106" i="68"/>
  <c r="AA107" i="68"/>
  <c r="AB107" i="68"/>
  <c r="AA108" i="68"/>
  <c r="AD108" i="68" s="1"/>
  <c r="AB108" i="68"/>
  <c r="AA109" i="68"/>
  <c r="AB109" i="68"/>
  <c r="AA110" i="68"/>
  <c r="AB110" i="68"/>
  <c r="AC110" i="68"/>
  <c r="AA111" i="68"/>
  <c r="AB111" i="68"/>
  <c r="AA112" i="68"/>
  <c r="AB112" i="68"/>
  <c r="AA113" i="68"/>
  <c r="AB113" i="68"/>
  <c r="AA114" i="68"/>
  <c r="AD114" i="68" s="1"/>
  <c r="AB114" i="68"/>
  <c r="AG114" i="68"/>
  <c r="AA115" i="68"/>
  <c r="AB115" i="68"/>
  <c r="AA116" i="68"/>
  <c r="AB116" i="68"/>
  <c r="AA117" i="68"/>
  <c r="AB117" i="68"/>
  <c r="AA118" i="68"/>
  <c r="AH118" i="68" s="1"/>
  <c r="AB118" i="68"/>
  <c r="AA119" i="68"/>
  <c r="AB119" i="68"/>
  <c r="AH119" i="68"/>
  <c r="AA120" i="68"/>
  <c r="AB120" i="68"/>
  <c r="AG120" i="68" s="1"/>
  <c r="AA121" i="68"/>
  <c r="AC121" i="68" s="1"/>
  <c r="AB121" i="68"/>
  <c r="AA122" i="68"/>
  <c r="AB122" i="68"/>
  <c r="AG122" i="68"/>
  <c r="AA123" i="68"/>
  <c r="AB123" i="68"/>
  <c r="AA124" i="68"/>
  <c r="AB124" i="68"/>
  <c r="AA125" i="68"/>
  <c r="AG125" i="68" s="1"/>
  <c r="AB125" i="68"/>
  <c r="AA126" i="68"/>
  <c r="AB126" i="68"/>
  <c r="AA127" i="68"/>
  <c r="AB127" i="68"/>
  <c r="AA128" i="68"/>
  <c r="AG128" i="68" s="1"/>
  <c r="AB128" i="68"/>
  <c r="AA129" i="68"/>
  <c r="AG129" i="68" s="1"/>
  <c r="AB129" i="68"/>
  <c r="AC129" i="68"/>
  <c r="AA130" i="68"/>
  <c r="AB130" i="68"/>
  <c r="AA131" i="68"/>
  <c r="AB131" i="68"/>
  <c r="AA132" i="68"/>
  <c r="AB132" i="68"/>
  <c r="AA133" i="68"/>
  <c r="AB133" i="68"/>
  <c r="AA134" i="68"/>
  <c r="AB134" i="68"/>
  <c r="AH134" i="68"/>
  <c r="AA135" i="68"/>
  <c r="AB135" i="68"/>
  <c r="AH135" i="68"/>
  <c r="AA136" i="68"/>
  <c r="AB136" i="68"/>
  <c r="AA137" i="68"/>
  <c r="AC137" i="68" s="1"/>
  <c r="AB137" i="68"/>
  <c r="AG137" i="68"/>
  <c r="AA138" i="68"/>
  <c r="AB138" i="68"/>
  <c r="AG138" i="68" s="1"/>
  <c r="AD138" i="68"/>
  <c r="AA139" i="68"/>
  <c r="AB139" i="68"/>
  <c r="AA140" i="68"/>
  <c r="AC140" i="68" s="1"/>
  <c r="AB140" i="68"/>
  <c r="AA141" i="68"/>
  <c r="AB141" i="68"/>
  <c r="AA142" i="68"/>
  <c r="AB142" i="68"/>
  <c r="AA143" i="68"/>
  <c r="AB143" i="68"/>
  <c r="AA144" i="68"/>
  <c r="AC144" i="68" s="1"/>
  <c r="AB144" i="68"/>
  <c r="AG144" i="68"/>
  <c r="AA145" i="68"/>
  <c r="AB145" i="68"/>
  <c r="AD145" i="68"/>
  <c r="AA146" i="68"/>
  <c r="AB146" i="68"/>
  <c r="AG146" i="68"/>
  <c r="AA147" i="68"/>
  <c r="AB147" i="68"/>
  <c r="AA148" i="68"/>
  <c r="AB148" i="68"/>
  <c r="AA149" i="68"/>
  <c r="AB149" i="68"/>
  <c r="AA150" i="68"/>
  <c r="AG150" i="68" s="1"/>
  <c r="AB150" i="68"/>
  <c r="AA151" i="68"/>
  <c r="AB151" i="68"/>
  <c r="AA152" i="68"/>
  <c r="AG152" i="68" s="1"/>
  <c r="AB152" i="68"/>
  <c r="AA153" i="68"/>
  <c r="AB153" i="68"/>
  <c r="AA154" i="68"/>
  <c r="AB154" i="68"/>
  <c r="AA155" i="68"/>
  <c r="AB155" i="68"/>
  <c r="AA156" i="68"/>
  <c r="AC156" i="68" s="1"/>
  <c r="AB156" i="68"/>
  <c r="AA157" i="68"/>
  <c r="AB157" i="68"/>
  <c r="AA158" i="68"/>
  <c r="AB158" i="68"/>
  <c r="AA159" i="68"/>
  <c r="AB159" i="68"/>
  <c r="AH159" i="68" s="1"/>
  <c r="AA160" i="68"/>
  <c r="AB160" i="68"/>
  <c r="AA161" i="68"/>
  <c r="AB161" i="68"/>
  <c r="AA162" i="68"/>
  <c r="AB162" i="68"/>
  <c r="AA163" i="68"/>
  <c r="AB163" i="68"/>
  <c r="AA164" i="68"/>
  <c r="AB164" i="68"/>
  <c r="AA165" i="68"/>
  <c r="AG165" i="68" s="1"/>
  <c r="AB165" i="68"/>
  <c r="AA166" i="68"/>
  <c r="AB166" i="68"/>
  <c r="AA167" i="68"/>
  <c r="AB167" i="68"/>
  <c r="AH167" i="68" s="1"/>
  <c r="AA168" i="68"/>
  <c r="AB168" i="68"/>
  <c r="AA169" i="68"/>
  <c r="AB169" i="68"/>
  <c r="AC169" i="68"/>
  <c r="AG169" i="68"/>
  <c r="AA170" i="68"/>
  <c r="AB170" i="68"/>
  <c r="AA171" i="68"/>
  <c r="AB171" i="68"/>
  <c r="AA172" i="68"/>
  <c r="AB172" i="68"/>
  <c r="AA173" i="68"/>
  <c r="AB173" i="68"/>
  <c r="AA174" i="68"/>
  <c r="AB174" i="68"/>
  <c r="AA175" i="68"/>
  <c r="AB175" i="68"/>
  <c r="AA176" i="68"/>
  <c r="AB176" i="68"/>
  <c r="AA4" i="69"/>
  <c r="AD4" i="69" s="1"/>
  <c r="AB4" i="69"/>
  <c r="AA5" i="69"/>
  <c r="AB5" i="69"/>
  <c r="AA6" i="69"/>
  <c r="AB6" i="69"/>
  <c r="AA7" i="69"/>
  <c r="AB7" i="69"/>
  <c r="AA8" i="69"/>
  <c r="AH8" i="69" s="1"/>
  <c r="AB8" i="69"/>
  <c r="AA9" i="69"/>
  <c r="AB9" i="69"/>
  <c r="AA10" i="69"/>
  <c r="AB10" i="69"/>
  <c r="AA11" i="69"/>
  <c r="AB11" i="69"/>
  <c r="AA12" i="69"/>
  <c r="AB12" i="69"/>
  <c r="AD12" i="69" s="1"/>
  <c r="AA13" i="69"/>
  <c r="AB13" i="69"/>
  <c r="AA14" i="69"/>
  <c r="AB14" i="69"/>
  <c r="AA15" i="69"/>
  <c r="AB15" i="69"/>
  <c r="AA16" i="69"/>
  <c r="AB16" i="69"/>
  <c r="AA17" i="69"/>
  <c r="AG17" i="69" s="1"/>
  <c r="AB17" i="69"/>
  <c r="AA18" i="69"/>
  <c r="AH18" i="69" s="1"/>
  <c r="AB18" i="69"/>
  <c r="AD18" i="69" s="1"/>
  <c r="AA19" i="69"/>
  <c r="AB19" i="69"/>
  <c r="AA20" i="69"/>
  <c r="AB20" i="69"/>
  <c r="AH20" i="69" s="1"/>
  <c r="AA21" i="69"/>
  <c r="AG21" i="69" s="1"/>
  <c r="AB21" i="69"/>
  <c r="AA22" i="69"/>
  <c r="AB22" i="69"/>
  <c r="AA23" i="69"/>
  <c r="AB23" i="69"/>
  <c r="AA24" i="69"/>
  <c r="AB24" i="69"/>
  <c r="AA25" i="69"/>
  <c r="AB25" i="69"/>
  <c r="AG25" i="69"/>
  <c r="AA26" i="69"/>
  <c r="AD26" i="69" s="1"/>
  <c r="AB26" i="69"/>
  <c r="AG26" i="69" s="1"/>
  <c r="AA27" i="69"/>
  <c r="AB27" i="69"/>
  <c r="AA28" i="69"/>
  <c r="AB28" i="69"/>
  <c r="AA29" i="69"/>
  <c r="AB29" i="69"/>
  <c r="AA30" i="69"/>
  <c r="AB30" i="69"/>
  <c r="AA31" i="69"/>
  <c r="AB31" i="69"/>
  <c r="AD31" i="69" s="1"/>
  <c r="AA32" i="69"/>
  <c r="AB32" i="69"/>
  <c r="AD32" i="69" s="1"/>
  <c r="AA33" i="69"/>
  <c r="AB33" i="69"/>
  <c r="AA34" i="69"/>
  <c r="AB34" i="69"/>
  <c r="AA35" i="69"/>
  <c r="AG35" i="69" s="1"/>
  <c r="AB35" i="69"/>
  <c r="AA36" i="69"/>
  <c r="AB36" i="69"/>
  <c r="AA37" i="69"/>
  <c r="AG37" i="69" s="1"/>
  <c r="AB37" i="69"/>
  <c r="AA38" i="69"/>
  <c r="AB38" i="69"/>
  <c r="AD38" i="69" s="1"/>
  <c r="AA39" i="69"/>
  <c r="AB39" i="69"/>
  <c r="AG39" i="69" s="1"/>
  <c r="AA40" i="69"/>
  <c r="AH40" i="69" s="1"/>
  <c r="AB40" i="69"/>
  <c r="AA41" i="69"/>
  <c r="AB41" i="69"/>
  <c r="AH41" i="69" s="1"/>
  <c r="AA42" i="69"/>
  <c r="AC42" i="69" s="1"/>
  <c r="AB42" i="69"/>
  <c r="AD42" i="69"/>
  <c r="AA43" i="69"/>
  <c r="AB43" i="69"/>
  <c r="AA44" i="69"/>
  <c r="AB44" i="69"/>
  <c r="AA45" i="69"/>
  <c r="AG45" i="69" s="1"/>
  <c r="AB45" i="69"/>
  <c r="AD45" i="69"/>
  <c r="AA46" i="69"/>
  <c r="AB46" i="69"/>
  <c r="AH46" i="69" s="1"/>
  <c r="AA47" i="69"/>
  <c r="AB47" i="69"/>
  <c r="AH47" i="69" s="1"/>
  <c r="AA48" i="69"/>
  <c r="AB48" i="69"/>
  <c r="AA49" i="69"/>
  <c r="AB49" i="69"/>
  <c r="AC49" i="69" s="1"/>
  <c r="AA50" i="69"/>
  <c r="AB50" i="69"/>
  <c r="AA51" i="69"/>
  <c r="AB51" i="69"/>
  <c r="AD51" i="69" s="1"/>
  <c r="AA52" i="69"/>
  <c r="AB52" i="69"/>
  <c r="AA53" i="69"/>
  <c r="AB53" i="69"/>
  <c r="AA54" i="69"/>
  <c r="AB54" i="69"/>
  <c r="AA55" i="69"/>
  <c r="AB55" i="69"/>
  <c r="AA56" i="69"/>
  <c r="AB56" i="69"/>
  <c r="AA57" i="69"/>
  <c r="AB57" i="69"/>
  <c r="AG57" i="69" s="1"/>
  <c r="AA58" i="69"/>
  <c r="AG58" i="69" s="1"/>
  <c r="AB58" i="69"/>
  <c r="AA59" i="69"/>
  <c r="AH59" i="69" s="1"/>
  <c r="AB59" i="69"/>
  <c r="AA60" i="69"/>
  <c r="AB60" i="69"/>
  <c r="AA61" i="69"/>
  <c r="AB61" i="69"/>
  <c r="AA62" i="69"/>
  <c r="AB62" i="69"/>
  <c r="AA63" i="69"/>
  <c r="AB63" i="69"/>
  <c r="AA64" i="69"/>
  <c r="AB64" i="69"/>
  <c r="AG64" i="69" s="1"/>
  <c r="AA65" i="69"/>
  <c r="AC65" i="69" s="1"/>
  <c r="AB65" i="69"/>
  <c r="AA66" i="69"/>
  <c r="AD66" i="69" s="1"/>
  <c r="AB66" i="69"/>
  <c r="AA67" i="69"/>
  <c r="AB67" i="69"/>
  <c r="AA68" i="69"/>
  <c r="AB68" i="69"/>
  <c r="AA69" i="69"/>
  <c r="AB69" i="69"/>
  <c r="AC69" i="69" s="1"/>
  <c r="AG69" i="69"/>
  <c r="AA70" i="69"/>
  <c r="AH70" i="69" s="1"/>
  <c r="AB70" i="69"/>
  <c r="AA71" i="69"/>
  <c r="AH71" i="69" s="1"/>
  <c r="AB71" i="69"/>
  <c r="AA72" i="69"/>
  <c r="AB72" i="69"/>
  <c r="AA73" i="69"/>
  <c r="AB73" i="69"/>
  <c r="AA74" i="69"/>
  <c r="AD74" i="69" s="1"/>
  <c r="AB74" i="69"/>
  <c r="AA75" i="69"/>
  <c r="AB75" i="69"/>
  <c r="AA76" i="69"/>
  <c r="AB76" i="69"/>
  <c r="AA77" i="69"/>
  <c r="AG77" i="69" s="1"/>
  <c r="AB77" i="69"/>
  <c r="AA78" i="69"/>
  <c r="AB78" i="69"/>
  <c r="AA79" i="69"/>
  <c r="AH79" i="69" s="1"/>
  <c r="AB79" i="69"/>
  <c r="AA80" i="69"/>
  <c r="AG80" i="69" s="1"/>
  <c r="AB80" i="69"/>
  <c r="AA81" i="69"/>
  <c r="AG81" i="69" s="1"/>
  <c r="AB81" i="69"/>
  <c r="AD81" i="69"/>
  <c r="AA82" i="69"/>
  <c r="AB82" i="69"/>
  <c r="AG82" i="69" s="1"/>
  <c r="AA83" i="69"/>
  <c r="AB83" i="69"/>
  <c r="AA84" i="69"/>
  <c r="AB84" i="69"/>
  <c r="AA85" i="69"/>
  <c r="AB85" i="69"/>
  <c r="AA86" i="69"/>
  <c r="AH86" i="69" s="1"/>
  <c r="AB86" i="69"/>
  <c r="AA87" i="69"/>
  <c r="AB87" i="69"/>
  <c r="AA88" i="69"/>
  <c r="AB88" i="69"/>
  <c r="AA89" i="69"/>
  <c r="AB89" i="69"/>
  <c r="AA90" i="69"/>
  <c r="AB90" i="69"/>
  <c r="AA91" i="69"/>
  <c r="AB91" i="69"/>
  <c r="AA92" i="69"/>
  <c r="AB92" i="69"/>
  <c r="AA93" i="69"/>
  <c r="AB93" i="69"/>
  <c r="AA94" i="69"/>
  <c r="AB94" i="69"/>
  <c r="AA95" i="69"/>
  <c r="AB95" i="69"/>
  <c r="AA96" i="69"/>
  <c r="AB96" i="69"/>
  <c r="AA97" i="69"/>
  <c r="AB97" i="69"/>
  <c r="AA98" i="69"/>
  <c r="AB98" i="69"/>
  <c r="AA99" i="69"/>
  <c r="AB99" i="69"/>
  <c r="AA100" i="69"/>
  <c r="AB100" i="69"/>
  <c r="AA101" i="69"/>
  <c r="AB101" i="69"/>
  <c r="AA102" i="69"/>
  <c r="AB102" i="69"/>
  <c r="AA103" i="69"/>
  <c r="AB103" i="69"/>
  <c r="AA104" i="69"/>
  <c r="AB104" i="69"/>
  <c r="AA105" i="69"/>
  <c r="AB105" i="69"/>
  <c r="AA106" i="69"/>
  <c r="AB106" i="69"/>
  <c r="AA107" i="69"/>
  <c r="AB107" i="69"/>
  <c r="AA108" i="69"/>
  <c r="AB108" i="69"/>
  <c r="AA109" i="69"/>
  <c r="AB109" i="69"/>
  <c r="AA110" i="69"/>
  <c r="AB110" i="69"/>
  <c r="AA111" i="69"/>
  <c r="AB111" i="69"/>
  <c r="AA112" i="69"/>
  <c r="AB112" i="69"/>
  <c r="AA113" i="69"/>
  <c r="AB113" i="69"/>
  <c r="AA114" i="69"/>
  <c r="AB114" i="69"/>
  <c r="AA115" i="69"/>
  <c r="AB115" i="69"/>
  <c r="AA116" i="69"/>
  <c r="AB116" i="69"/>
  <c r="AA117" i="69"/>
  <c r="AB117" i="69"/>
  <c r="AA118" i="69"/>
  <c r="AB118" i="69"/>
  <c r="AA119" i="69"/>
  <c r="AB119" i="69"/>
  <c r="AA120" i="69"/>
  <c r="AB120" i="69"/>
  <c r="AA121" i="69"/>
  <c r="AB121" i="69"/>
  <c r="AA122" i="69"/>
  <c r="AB122" i="69"/>
  <c r="AA123" i="69"/>
  <c r="AB123" i="69"/>
  <c r="AA124" i="69"/>
  <c r="AB124" i="69"/>
  <c r="AA125" i="69"/>
  <c r="AB125" i="69"/>
  <c r="AA126" i="69"/>
  <c r="AB126" i="69"/>
  <c r="AA127" i="69"/>
  <c r="AB127" i="69"/>
  <c r="AH3" i="69"/>
  <c r="AB3" i="69"/>
  <c r="AA3" i="69"/>
  <c r="AD3" i="69" s="1"/>
  <c r="AB3" i="68"/>
  <c r="AA3" i="68"/>
  <c r="AH3" i="68" s="1"/>
  <c r="AB3" i="67"/>
  <c r="AA3" i="67"/>
  <c r="AB3" i="66"/>
  <c r="AA3" i="66"/>
  <c r="AB3" i="65"/>
  <c r="AA3" i="65"/>
  <c r="AB3" i="64"/>
  <c r="AA3" i="64"/>
  <c r="AK3" i="64" s="1"/>
  <c r="AB3" i="61"/>
  <c r="AA3" i="61"/>
  <c r="AB3" i="59"/>
  <c r="AA3" i="59"/>
  <c r="AA3" i="57"/>
  <c r="AB3" i="56"/>
  <c r="AA3" i="56"/>
  <c r="AB3" i="53"/>
  <c r="AA3" i="53"/>
  <c r="N3" i="53"/>
  <c r="O3" i="53"/>
  <c r="U3" i="53"/>
  <c r="X3" i="53"/>
  <c r="N4" i="53"/>
  <c r="O4" i="53"/>
  <c r="N5" i="53"/>
  <c r="O5" i="53"/>
  <c r="N6" i="53"/>
  <c r="O6" i="53"/>
  <c r="P6" i="53"/>
  <c r="T6" i="53"/>
  <c r="N7" i="53"/>
  <c r="O7" i="53"/>
  <c r="U7" i="53" s="1"/>
  <c r="X7" i="53"/>
  <c r="N8" i="53"/>
  <c r="O8" i="53"/>
  <c r="N9" i="53"/>
  <c r="P9" i="53" s="1"/>
  <c r="O9" i="53"/>
  <c r="N10" i="53"/>
  <c r="O10" i="53"/>
  <c r="P10" i="53" s="1"/>
  <c r="T10" i="53"/>
  <c r="N11" i="53"/>
  <c r="O11" i="53"/>
  <c r="U11" i="53"/>
  <c r="X11" i="53"/>
  <c r="N12" i="53"/>
  <c r="O12" i="53"/>
  <c r="N13" i="53"/>
  <c r="O13" i="53"/>
  <c r="N14" i="53"/>
  <c r="O14" i="53"/>
  <c r="P14" i="53"/>
  <c r="T14" i="53"/>
  <c r="N15" i="53"/>
  <c r="O15" i="53"/>
  <c r="U15" i="53" s="1"/>
  <c r="N16" i="53"/>
  <c r="O16" i="53"/>
  <c r="N17" i="53"/>
  <c r="P17" i="53" s="1"/>
  <c r="O17" i="53"/>
  <c r="N18" i="53"/>
  <c r="O18" i="53"/>
  <c r="P18" i="53" s="1"/>
  <c r="N19" i="53"/>
  <c r="O19" i="53"/>
  <c r="U19" i="53"/>
  <c r="X19" i="53"/>
  <c r="N20" i="53"/>
  <c r="O20" i="53"/>
  <c r="N21" i="53"/>
  <c r="O21" i="53"/>
  <c r="N22" i="53"/>
  <c r="O22" i="53"/>
  <c r="P22" i="53"/>
  <c r="T22" i="53"/>
  <c r="N23" i="53"/>
  <c r="O23" i="53"/>
  <c r="N24" i="53"/>
  <c r="O24" i="53"/>
  <c r="N25" i="53"/>
  <c r="O25" i="53"/>
  <c r="N26" i="53"/>
  <c r="O26" i="53"/>
  <c r="P26" i="53" s="1"/>
  <c r="T26" i="53"/>
  <c r="N27" i="53"/>
  <c r="O27" i="53"/>
  <c r="Q27" i="53" s="1"/>
  <c r="U27" i="53"/>
  <c r="X27" i="53"/>
  <c r="N28" i="53"/>
  <c r="O28" i="53"/>
  <c r="N29" i="53"/>
  <c r="O29" i="53"/>
  <c r="N30" i="53"/>
  <c r="O30" i="53"/>
  <c r="P30" i="53"/>
  <c r="T30" i="53"/>
  <c r="N31" i="53"/>
  <c r="O31" i="53"/>
  <c r="N32" i="53"/>
  <c r="O32" i="53"/>
  <c r="N33" i="53"/>
  <c r="P33" i="53" s="1"/>
  <c r="O33" i="53"/>
  <c r="N34" i="53"/>
  <c r="T34" i="53" s="1"/>
  <c r="O34" i="53"/>
  <c r="P34" i="53"/>
  <c r="N35" i="53"/>
  <c r="O35" i="53"/>
  <c r="Q35" i="53" s="1"/>
  <c r="N36" i="53"/>
  <c r="Q36" i="53" s="1"/>
  <c r="O36" i="53"/>
  <c r="N37" i="53"/>
  <c r="O37" i="53"/>
  <c r="N38" i="53"/>
  <c r="O38" i="53"/>
  <c r="N39" i="53"/>
  <c r="Q39" i="53" s="1"/>
  <c r="O39" i="53"/>
  <c r="N40" i="53"/>
  <c r="U40" i="53" s="1"/>
  <c r="O40" i="53"/>
  <c r="N41" i="53"/>
  <c r="O41" i="53"/>
  <c r="N42" i="53"/>
  <c r="O42" i="53"/>
  <c r="N43" i="53"/>
  <c r="O43" i="53"/>
  <c r="N44" i="53"/>
  <c r="Q44" i="53" s="1"/>
  <c r="O44" i="53"/>
  <c r="N45" i="53"/>
  <c r="O45" i="53"/>
  <c r="N46" i="53"/>
  <c r="O46" i="53"/>
  <c r="T46" i="53" s="1"/>
  <c r="N47" i="53"/>
  <c r="Q47" i="53" s="1"/>
  <c r="O47" i="53"/>
  <c r="N48" i="53"/>
  <c r="O48" i="53"/>
  <c r="N49" i="53"/>
  <c r="O49" i="53"/>
  <c r="N50" i="53"/>
  <c r="O50" i="53"/>
  <c r="T50" i="53" s="1"/>
  <c r="N51" i="53"/>
  <c r="O51" i="53"/>
  <c r="AB3" i="52"/>
  <c r="AA3" i="52"/>
  <c r="AD3" i="52" s="1"/>
  <c r="AB3" i="51"/>
  <c r="AA3" i="51"/>
  <c r="AB3" i="50"/>
  <c r="AA3" i="50"/>
  <c r="AB3" i="48"/>
  <c r="AA3" i="48"/>
  <c r="AB3" i="47"/>
  <c r="AA3" i="47"/>
  <c r="AD3" i="47" s="1"/>
  <c r="AB3" i="46"/>
  <c r="AA3" i="46"/>
  <c r="AB3" i="44"/>
  <c r="AA3" i="44"/>
  <c r="AB3" i="43"/>
  <c r="AA3" i="43"/>
  <c r="AB3" i="42"/>
  <c r="AG3" i="42" s="1"/>
  <c r="AA3" i="42"/>
  <c r="AB3" i="41"/>
  <c r="AA3" i="41"/>
  <c r="AB3" i="40"/>
  <c r="AA3" i="40"/>
  <c r="AB3" i="39"/>
  <c r="AA3" i="39"/>
  <c r="AK3" i="39" s="1"/>
  <c r="AD3" i="38"/>
  <c r="AB3" i="38"/>
  <c r="AA3" i="38"/>
  <c r="AB3" i="37"/>
  <c r="AA3" i="37"/>
  <c r="AK3" i="37" s="1"/>
  <c r="AB3" i="36"/>
  <c r="AA3" i="36"/>
  <c r="AB3" i="35"/>
  <c r="AA3" i="35"/>
  <c r="AB3" i="34"/>
  <c r="AA3" i="34"/>
  <c r="AB3" i="33"/>
  <c r="AA3" i="33"/>
  <c r="AB3" i="32"/>
  <c r="AA3" i="32"/>
  <c r="AK3" i="32" s="1"/>
  <c r="AB3" i="31"/>
  <c r="AA3" i="31"/>
  <c r="AD3" i="31" s="1"/>
  <c r="AB3" i="30"/>
  <c r="AA3" i="30"/>
  <c r="N4" i="32"/>
  <c r="U4" i="32" s="1"/>
  <c r="O4" i="32"/>
  <c r="N5" i="32"/>
  <c r="O5" i="32"/>
  <c r="P5" i="32"/>
  <c r="N6" i="32"/>
  <c r="O6" i="32"/>
  <c r="Q6" i="32" s="1"/>
  <c r="N7" i="32"/>
  <c r="O7" i="32"/>
  <c r="N8" i="32"/>
  <c r="O8" i="32"/>
  <c r="Q8" i="32" s="1"/>
  <c r="N9" i="32"/>
  <c r="O9" i="32"/>
  <c r="N10" i="32"/>
  <c r="O10" i="32"/>
  <c r="N11" i="32"/>
  <c r="O11" i="32"/>
  <c r="N12" i="32"/>
  <c r="O12" i="32"/>
  <c r="N13" i="32"/>
  <c r="O13" i="32"/>
  <c r="T13" i="32"/>
  <c r="N14" i="32"/>
  <c r="O14" i="32"/>
  <c r="Q14" i="32" s="1"/>
  <c r="N15" i="32"/>
  <c r="O15" i="32"/>
  <c r="T15" i="32"/>
  <c r="N16" i="32"/>
  <c r="Q16" i="32" s="1"/>
  <c r="O16" i="32"/>
  <c r="N17" i="32"/>
  <c r="T17" i="32" s="1"/>
  <c r="O17" i="32"/>
  <c r="N18" i="32"/>
  <c r="O18" i="32"/>
  <c r="U18" i="32"/>
  <c r="N19" i="32"/>
  <c r="O19" i="32"/>
  <c r="T19" i="32"/>
  <c r="N20" i="32"/>
  <c r="U20" i="32" s="1"/>
  <c r="O20" i="32"/>
  <c r="Q20" i="32" s="1"/>
  <c r="N21" i="32"/>
  <c r="O21" i="32"/>
  <c r="P21" i="32" s="1"/>
  <c r="N22" i="32"/>
  <c r="O22" i="32"/>
  <c r="N23" i="32"/>
  <c r="O23" i="32"/>
  <c r="T23" i="32"/>
  <c r="N24" i="32"/>
  <c r="O24" i="32"/>
  <c r="Q24" i="32"/>
  <c r="N25" i="32"/>
  <c r="O25" i="32"/>
  <c r="T25" i="32"/>
  <c r="N26" i="32"/>
  <c r="O26" i="32"/>
  <c r="U26" i="32" s="1"/>
  <c r="N27" i="32"/>
  <c r="O27" i="32"/>
  <c r="T27" i="32" s="1"/>
  <c r="P27" i="32"/>
  <c r="N28" i="32"/>
  <c r="O28" i="32"/>
  <c r="U28" i="32"/>
  <c r="N29" i="32"/>
  <c r="O29" i="32"/>
  <c r="N30" i="32"/>
  <c r="O30" i="32"/>
  <c r="T30" i="32"/>
  <c r="N31" i="32"/>
  <c r="U31" i="32" s="1"/>
  <c r="O31" i="32"/>
  <c r="P31" i="32"/>
  <c r="N32" i="32"/>
  <c r="O32" i="32"/>
  <c r="N33" i="32"/>
  <c r="O33" i="32"/>
  <c r="N34" i="32"/>
  <c r="O34" i="32"/>
  <c r="N35" i="32"/>
  <c r="O35" i="32"/>
  <c r="Q35" i="32" s="1"/>
  <c r="N36" i="32"/>
  <c r="O36" i="32"/>
  <c r="Q36" i="32" s="1"/>
  <c r="N37" i="32"/>
  <c r="O37" i="32"/>
  <c r="N38" i="32"/>
  <c r="O38" i="32"/>
  <c r="U38" i="32"/>
  <c r="N39" i="32"/>
  <c r="O39" i="32"/>
  <c r="T39" i="32"/>
  <c r="N40" i="32"/>
  <c r="O40" i="32"/>
  <c r="N41" i="32"/>
  <c r="O41" i="32"/>
  <c r="N42" i="32"/>
  <c r="P42" i="32" s="1"/>
  <c r="O42" i="32"/>
  <c r="N43" i="32"/>
  <c r="O43" i="32"/>
  <c r="N44" i="32"/>
  <c r="U44" i="32" s="1"/>
  <c r="O44" i="32"/>
  <c r="N45" i="32"/>
  <c r="O45" i="32"/>
  <c r="N46" i="32"/>
  <c r="O46" i="32"/>
  <c r="N47" i="32"/>
  <c r="P47" i="32" s="1"/>
  <c r="O47" i="32"/>
  <c r="N48" i="32"/>
  <c r="Q48" i="32" s="1"/>
  <c r="O48" i="32"/>
  <c r="U48" i="32"/>
  <c r="N49" i="32"/>
  <c r="O49" i="32"/>
  <c r="N50" i="32"/>
  <c r="O50" i="32"/>
  <c r="P50" i="32" s="1"/>
  <c r="N51" i="32"/>
  <c r="Q51" i="32" s="1"/>
  <c r="O51" i="32"/>
  <c r="N52" i="32"/>
  <c r="U52" i="32" s="1"/>
  <c r="O52" i="32"/>
  <c r="N53" i="32"/>
  <c r="O53" i="32"/>
  <c r="N54" i="32"/>
  <c r="T54" i="32" s="1"/>
  <c r="O54" i="32"/>
  <c r="N55" i="32"/>
  <c r="O55" i="32"/>
  <c r="Q55" i="32"/>
  <c r="N56" i="32"/>
  <c r="O56" i="32"/>
  <c r="N57" i="32"/>
  <c r="O57" i="32"/>
  <c r="N58" i="32"/>
  <c r="P58" i="32" s="1"/>
  <c r="O58" i="32"/>
  <c r="N59" i="32"/>
  <c r="O59" i="32"/>
  <c r="P59" i="32"/>
  <c r="T59" i="32"/>
  <c r="N60" i="32"/>
  <c r="O60" i="32"/>
  <c r="N61" i="32"/>
  <c r="O61" i="32"/>
  <c r="N62" i="32"/>
  <c r="O62" i="32"/>
  <c r="N63" i="32"/>
  <c r="O63" i="32"/>
  <c r="N64" i="32"/>
  <c r="O64" i="32"/>
  <c r="N65" i="32"/>
  <c r="O65" i="32"/>
  <c r="T65" i="32"/>
  <c r="N66" i="32"/>
  <c r="T66" i="32" s="1"/>
  <c r="O66" i="32"/>
  <c r="Q66" i="32"/>
  <c r="N67" i="32"/>
  <c r="O67" i="32"/>
  <c r="N68" i="32"/>
  <c r="O68" i="32"/>
  <c r="N69" i="32"/>
  <c r="O69" i="32"/>
  <c r="N70" i="32"/>
  <c r="O70" i="32"/>
  <c r="N71" i="32"/>
  <c r="O71" i="32"/>
  <c r="N72" i="32"/>
  <c r="O72" i="32"/>
  <c r="N73" i="32"/>
  <c r="O73" i="32"/>
  <c r="N74" i="32"/>
  <c r="O74" i="32"/>
  <c r="N75" i="32"/>
  <c r="O75" i="32"/>
  <c r="N76" i="32"/>
  <c r="O76" i="32"/>
  <c r="N77" i="32"/>
  <c r="O77" i="32"/>
  <c r="N78" i="32"/>
  <c r="O78" i="32"/>
  <c r="N79" i="32"/>
  <c r="O79" i="32"/>
  <c r="N80" i="32"/>
  <c r="O80" i="32"/>
  <c r="N81" i="32"/>
  <c r="O81" i="32"/>
  <c r="N82" i="32"/>
  <c r="O82" i="32"/>
  <c r="N83" i="32"/>
  <c r="O83" i="32"/>
  <c r="O84" i="32"/>
  <c r="N85" i="32"/>
  <c r="O85" i="32"/>
  <c r="N86" i="32"/>
  <c r="O86" i="32"/>
  <c r="N87" i="32"/>
  <c r="O87" i="32"/>
  <c r="N88" i="32"/>
  <c r="O88" i="32"/>
  <c r="N4" i="33"/>
  <c r="O4" i="33"/>
  <c r="N5" i="33"/>
  <c r="O5" i="33"/>
  <c r="Q5" i="33" s="1"/>
  <c r="N6" i="33"/>
  <c r="O6" i="33"/>
  <c r="T6" i="33"/>
  <c r="N7" i="33"/>
  <c r="O7" i="33"/>
  <c r="N8" i="33"/>
  <c r="O8" i="33"/>
  <c r="N9" i="33"/>
  <c r="O9" i="33"/>
  <c r="N10" i="33"/>
  <c r="O10" i="33"/>
  <c r="N11" i="33"/>
  <c r="O11" i="33"/>
  <c r="N12" i="33"/>
  <c r="O12" i="33"/>
  <c r="N13" i="33"/>
  <c r="O13" i="33"/>
  <c r="Q13" i="33" s="1"/>
  <c r="N14" i="33"/>
  <c r="O14" i="33"/>
  <c r="Q14" i="33" s="1"/>
  <c r="N15" i="33"/>
  <c r="O15" i="33"/>
  <c r="N16" i="33"/>
  <c r="O16" i="33"/>
  <c r="N17" i="33"/>
  <c r="O17" i="33"/>
  <c r="N18" i="33"/>
  <c r="O18" i="33"/>
  <c r="T18" i="33"/>
  <c r="U18" i="33"/>
  <c r="N19" i="33"/>
  <c r="O19" i="33"/>
  <c r="U19" i="33"/>
  <c r="N20" i="33"/>
  <c r="O20" i="33"/>
  <c r="N21" i="33"/>
  <c r="O21" i="33"/>
  <c r="N22" i="33"/>
  <c r="O22" i="33"/>
  <c r="N23" i="33"/>
  <c r="O23" i="33"/>
  <c r="N24" i="33"/>
  <c r="O24" i="33"/>
  <c r="N25" i="33"/>
  <c r="O25" i="33"/>
  <c r="N26" i="33"/>
  <c r="P26" i="33" s="1"/>
  <c r="O26" i="33"/>
  <c r="N27" i="33"/>
  <c r="O27" i="33"/>
  <c r="Q27" i="33" s="1"/>
  <c r="N28" i="33"/>
  <c r="O28" i="33"/>
  <c r="N29" i="33"/>
  <c r="X29" i="33" s="1"/>
  <c r="O29" i="33"/>
  <c r="N30" i="33"/>
  <c r="O30" i="33"/>
  <c r="N31" i="33"/>
  <c r="U31" i="33" s="1"/>
  <c r="O31" i="33"/>
  <c r="N32" i="33"/>
  <c r="O32" i="33"/>
  <c r="N33" i="33"/>
  <c r="O33" i="33"/>
  <c r="N34" i="33"/>
  <c r="O34" i="33"/>
  <c r="N35" i="33"/>
  <c r="O35" i="33"/>
  <c r="U35" i="33" s="1"/>
  <c r="N36" i="33"/>
  <c r="O36" i="33"/>
  <c r="N37" i="33"/>
  <c r="O37" i="33"/>
  <c r="X37" i="33" s="1"/>
  <c r="N38" i="33"/>
  <c r="Q38" i="33" s="1"/>
  <c r="O38" i="33"/>
  <c r="N39" i="33"/>
  <c r="O39" i="33"/>
  <c r="N40" i="33"/>
  <c r="O40" i="33"/>
  <c r="N41" i="33"/>
  <c r="T41" i="33" s="1"/>
  <c r="O41" i="33"/>
  <c r="N42" i="33"/>
  <c r="O42" i="33"/>
  <c r="T42" i="33"/>
  <c r="N43" i="33"/>
  <c r="O43" i="33"/>
  <c r="P43" i="33" s="1"/>
  <c r="N44" i="33"/>
  <c r="O44" i="33"/>
  <c r="X44" i="33" s="1"/>
  <c r="R44" i="33" s="1"/>
  <c r="N45" i="33"/>
  <c r="O45" i="33"/>
  <c r="N46" i="33"/>
  <c r="O46" i="33"/>
  <c r="P46" i="33"/>
  <c r="N47" i="33"/>
  <c r="O47" i="33"/>
  <c r="N48" i="33"/>
  <c r="O48" i="33"/>
  <c r="X48" i="33" s="1"/>
  <c r="N49" i="33"/>
  <c r="O49" i="33"/>
  <c r="N50" i="33"/>
  <c r="O50" i="33"/>
  <c r="X50" i="33" s="1"/>
  <c r="N51" i="33"/>
  <c r="O51" i="33"/>
  <c r="T51" i="33" s="1"/>
  <c r="P51" i="33"/>
  <c r="Q51" i="33"/>
  <c r="N52" i="33"/>
  <c r="O52" i="33"/>
  <c r="P52" i="33"/>
  <c r="N53" i="33"/>
  <c r="Q53" i="33" s="1"/>
  <c r="O53" i="33"/>
  <c r="N54" i="33"/>
  <c r="X54" i="33" s="1"/>
  <c r="O54" i="33"/>
  <c r="N55" i="33"/>
  <c r="O55" i="33"/>
  <c r="N56" i="33"/>
  <c r="O56" i="33"/>
  <c r="N57" i="33"/>
  <c r="O57" i="33"/>
  <c r="N58" i="33"/>
  <c r="T58" i="33" s="1"/>
  <c r="O58" i="33"/>
  <c r="N59" i="33"/>
  <c r="O59" i="33"/>
  <c r="P59" i="33" s="1"/>
  <c r="X59" i="33"/>
  <c r="N60" i="33"/>
  <c r="O60" i="33"/>
  <c r="N61" i="33"/>
  <c r="O61" i="33"/>
  <c r="N62" i="33"/>
  <c r="T62" i="33" s="1"/>
  <c r="O62" i="33"/>
  <c r="P62" i="33"/>
  <c r="N63" i="33"/>
  <c r="O63" i="33"/>
  <c r="N64" i="33"/>
  <c r="O64" i="33"/>
  <c r="N65" i="33"/>
  <c r="O65" i="33"/>
  <c r="N66" i="33"/>
  <c r="O66" i="33"/>
  <c r="X66" i="33" s="1"/>
  <c r="N67" i="33"/>
  <c r="O67" i="33"/>
  <c r="N4" i="34"/>
  <c r="O4" i="34"/>
  <c r="N5" i="34"/>
  <c r="O5" i="34"/>
  <c r="N6" i="34"/>
  <c r="O6" i="34"/>
  <c r="N7" i="34"/>
  <c r="O7" i="34"/>
  <c r="N8" i="34"/>
  <c r="O8" i="34"/>
  <c r="Q8" i="34"/>
  <c r="N9" i="34"/>
  <c r="O9" i="34"/>
  <c r="N10" i="34"/>
  <c r="O10" i="34"/>
  <c r="N11" i="34"/>
  <c r="O11" i="34"/>
  <c r="N12" i="34"/>
  <c r="U12" i="34" s="1"/>
  <c r="O12" i="34"/>
  <c r="N13" i="34"/>
  <c r="O13" i="34"/>
  <c r="N14" i="34"/>
  <c r="O14" i="34"/>
  <c r="N15" i="34"/>
  <c r="O15" i="34"/>
  <c r="T15" i="34" s="1"/>
  <c r="N16" i="34"/>
  <c r="O16" i="34"/>
  <c r="N17" i="34"/>
  <c r="P17" i="34" s="1"/>
  <c r="O17" i="34"/>
  <c r="T17" i="34"/>
  <c r="N18" i="34"/>
  <c r="O18" i="34"/>
  <c r="U18" i="34"/>
  <c r="N19" i="34"/>
  <c r="T19" i="34" s="1"/>
  <c r="O19" i="34"/>
  <c r="N20" i="34"/>
  <c r="O20" i="34"/>
  <c r="N21" i="34"/>
  <c r="X21" i="34" s="1"/>
  <c r="O21" i="34"/>
  <c r="P21" i="34"/>
  <c r="T21" i="34"/>
  <c r="N22" i="34"/>
  <c r="U22" i="34" s="1"/>
  <c r="O22" i="34"/>
  <c r="N23" i="34"/>
  <c r="O23" i="34"/>
  <c r="N24" i="34"/>
  <c r="O24" i="34"/>
  <c r="N25" i="34"/>
  <c r="O25" i="34"/>
  <c r="T25" i="34" s="1"/>
  <c r="N26" i="34"/>
  <c r="O26" i="34"/>
  <c r="N27" i="34"/>
  <c r="O27" i="34"/>
  <c r="N28" i="34"/>
  <c r="O28" i="34"/>
  <c r="Q28" i="34" s="1"/>
  <c r="N29" i="34"/>
  <c r="O29" i="34"/>
  <c r="N30" i="34"/>
  <c r="O30" i="34"/>
  <c r="P30" i="34" s="1"/>
  <c r="T30" i="34"/>
  <c r="N31" i="34"/>
  <c r="U31" i="34" s="1"/>
  <c r="O31" i="34"/>
  <c r="N32" i="34"/>
  <c r="O32" i="34"/>
  <c r="U32" i="34" s="1"/>
  <c r="N33" i="34"/>
  <c r="O33" i="34"/>
  <c r="N34" i="34"/>
  <c r="O34" i="34"/>
  <c r="N35" i="34"/>
  <c r="O35" i="34"/>
  <c r="T35" i="34"/>
  <c r="N36" i="34"/>
  <c r="O36" i="34"/>
  <c r="N37" i="34"/>
  <c r="O37" i="34"/>
  <c r="N38" i="34"/>
  <c r="O38" i="34"/>
  <c r="T38" i="34" s="1"/>
  <c r="N39" i="34"/>
  <c r="O39" i="34"/>
  <c r="N40" i="34"/>
  <c r="O40" i="34"/>
  <c r="N41" i="34"/>
  <c r="O41" i="34"/>
  <c r="X41" i="34"/>
  <c r="N42" i="34"/>
  <c r="O42" i="34"/>
  <c r="N43" i="34"/>
  <c r="O43" i="34"/>
  <c r="N44" i="34"/>
  <c r="O44" i="34"/>
  <c r="N45" i="34"/>
  <c r="O45" i="34"/>
  <c r="N46" i="34"/>
  <c r="O46" i="34"/>
  <c r="U46" i="34" s="1"/>
  <c r="N47" i="34"/>
  <c r="O47" i="34"/>
  <c r="N48" i="34"/>
  <c r="O48" i="34"/>
  <c r="N49" i="34"/>
  <c r="P49" i="34" s="1"/>
  <c r="O49" i="34"/>
  <c r="N50" i="34"/>
  <c r="O50" i="34"/>
  <c r="N51" i="34"/>
  <c r="O51" i="34"/>
  <c r="T51" i="34" s="1"/>
  <c r="N52" i="34"/>
  <c r="O52" i="34"/>
  <c r="N53" i="34"/>
  <c r="P53" i="34" s="1"/>
  <c r="O53" i="34"/>
  <c r="T53" i="34"/>
  <c r="N54" i="34"/>
  <c r="O54" i="34"/>
  <c r="Q54" i="34" s="1"/>
  <c r="U54" i="34"/>
  <c r="N55" i="34"/>
  <c r="O55" i="34"/>
  <c r="N56" i="34"/>
  <c r="O56" i="34"/>
  <c r="N57" i="34"/>
  <c r="X57" i="34" s="1"/>
  <c r="O57" i="34"/>
  <c r="P57" i="34"/>
  <c r="N58" i="34"/>
  <c r="U58" i="34" s="1"/>
  <c r="O58" i="34"/>
  <c r="Q58" i="34"/>
  <c r="N59" i="34"/>
  <c r="O59" i="34"/>
  <c r="T59" i="34" s="1"/>
  <c r="N60" i="34"/>
  <c r="O60" i="34"/>
  <c r="U60" i="34" s="1"/>
  <c r="N61" i="34"/>
  <c r="T61" i="34" s="1"/>
  <c r="O61" i="34"/>
  <c r="N62" i="34"/>
  <c r="O62" i="34"/>
  <c r="P62" i="34" s="1"/>
  <c r="N63" i="34"/>
  <c r="P63" i="34" s="1"/>
  <c r="O63" i="34"/>
  <c r="U63" i="34"/>
  <c r="N64" i="34"/>
  <c r="U64" i="34" s="1"/>
  <c r="O64" i="34"/>
  <c r="N65" i="34"/>
  <c r="O65" i="34"/>
  <c r="P65" i="34" s="1"/>
  <c r="N66" i="34"/>
  <c r="O66" i="34"/>
  <c r="P66" i="34"/>
  <c r="N67" i="34"/>
  <c r="P67" i="34" s="1"/>
  <c r="O67" i="34"/>
  <c r="T67" i="34"/>
  <c r="X67" i="34"/>
  <c r="N68" i="34"/>
  <c r="O68" i="34"/>
  <c r="N69" i="34"/>
  <c r="O69" i="34"/>
  <c r="N70" i="34"/>
  <c r="O70" i="34"/>
  <c r="T70" i="34" s="1"/>
  <c r="N71" i="34"/>
  <c r="P71" i="34" s="1"/>
  <c r="O71" i="34"/>
  <c r="X71" i="34"/>
  <c r="N72" i="34"/>
  <c r="O72" i="34"/>
  <c r="N73" i="34"/>
  <c r="O73" i="34"/>
  <c r="T73" i="34"/>
  <c r="N4" i="35"/>
  <c r="O4" i="35"/>
  <c r="N5" i="35"/>
  <c r="O5" i="35"/>
  <c r="N6" i="35"/>
  <c r="U6" i="35" s="1"/>
  <c r="O6" i="35"/>
  <c r="P6" i="35"/>
  <c r="Q6" i="35"/>
  <c r="T6" i="35"/>
  <c r="N7" i="35"/>
  <c r="O7" i="35"/>
  <c r="N8" i="35"/>
  <c r="O8" i="35"/>
  <c r="N9" i="35"/>
  <c r="O9" i="35"/>
  <c r="N10" i="35"/>
  <c r="O10" i="35"/>
  <c r="Q10" i="35"/>
  <c r="N11" i="35"/>
  <c r="Q11" i="35" s="1"/>
  <c r="O11" i="35"/>
  <c r="U11" i="35"/>
  <c r="N12" i="35"/>
  <c r="O12" i="35"/>
  <c r="N13" i="35"/>
  <c r="O13" i="35"/>
  <c r="N14" i="35"/>
  <c r="O14" i="35"/>
  <c r="N15" i="35"/>
  <c r="O15" i="35"/>
  <c r="Q15" i="35" s="1"/>
  <c r="N16" i="35"/>
  <c r="O16" i="35"/>
  <c r="N17" i="35"/>
  <c r="O17" i="35"/>
  <c r="N18" i="35"/>
  <c r="O18" i="35"/>
  <c r="N19" i="35"/>
  <c r="U19" i="35" s="1"/>
  <c r="O19" i="35"/>
  <c r="N20" i="35"/>
  <c r="O20" i="35"/>
  <c r="N21" i="35"/>
  <c r="P21" i="35" s="1"/>
  <c r="O21" i="35"/>
  <c r="T21" i="35"/>
  <c r="X21" i="35"/>
  <c r="N22" i="35"/>
  <c r="X22" i="35" s="1"/>
  <c r="O22" i="35"/>
  <c r="T22" i="35"/>
  <c r="N23" i="35"/>
  <c r="O23" i="35"/>
  <c r="N24" i="35"/>
  <c r="O24" i="35"/>
  <c r="N25" i="35"/>
  <c r="Q25" i="35" s="1"/>
  <c r="O25" i="35"/>
  <c r="P25" i="35"/>
  <c r="N26" i="35"/>
  <c r="O26" i="35"/>
  <c r="P26" i="35" s="1"/>
  <c r="Q26" i="35"/>
  <c r="U26" i="35"/>
  <c r="N27" i="35"/>
  <c r="O27" i="35"/>
  <c r="N28" i="35"/>
  <c r="O28" i="35"/>
  <c r="N29" i="35"/>
  <c r="O29" i="35"/>
  <c r="T29" i="35" s="1"/>
  <c r="N30" i="35"/>
  <c r="Q30" i="35" s="1"/>
  <c r="O30" i="35"/>
  <c r="P30" i="35"/>
  <c r="N31" i="35"/>
  <c r="O31" i="35"/>
  <c r="Q31" i="35" s="1"/>
  <c r="N32" i="35"/>
  <c r="O32" i="35"/>
  <c r="N33" i="35"/>
  <c r="P33" i="35" s="1"/>
  <c r="O33" i="35"/>
  <c r="N34" i="35"/>
  <c r="X34" i="35" s="1"/>
  <c r="O34" i="35"/>
  <c r="Q34" i="35"/>
  <c r="T34" i="35"/>
  <c r="U34" i="35"/>
  <c r="N35" i="35"/>
  <c r="O35" i="35"/>
  <c r="Q35" i="35" s="1"/>
  <c r="N36" i="35"/>
  <c r="O36" i="35"/>
  <c r="U36" i="35"/>
  <c r="N37" i="35"/>
  <c r="O37" i="35"/>
  <c r="N38" i="35"/>
  <c r="U38" i="35" s="1"/>
  <c r="O38" i="35"/>
  <c r="N39" i="35"/>
  <c r="O39" i="35"/>
  <c r="P39" i="35" s="1"/>
  <c r="N40" i="35"/>
  <c r="O40" i="35"/>
  <c r="N41" i="35"/>
  <c r="O41" i="35"/>
  <c r="N42" i="35"/>
  <c r="Q42" i="35" s="1"/>
  <c r="O42" i="35"/>
  <c r="N43" i="35"/>
  <c r="O43" i="35"/>
  <c r="N44" i="35"/>
  <c r="O44" i="35"/>
  <c r="X44" i="35" s="1"/>
  <c r="N45" i="35"/>
  <c r="O45" i="35"/>
  <c r="N46" i="35"/>
  <c r="T46" i="35" s="1"/>
  <c r="O46" i="35"/>
  <c r="N47" i="35"/>
  <c r="O47" i="35"/>
  <c r="U47" i="35" s="1"/>
  <c r="N48" i="35"/>
  <c r="O48" i="35"/>
  <c r="N49" i="35"/>
  <c r="O49" i="35"/>
  <c r="N50" i="35"/>
  <c r="O50" i="35"/>
  <c r="N51" i="35"/>
  <c r="O51" i="35"/>
  <c r="N52" i="35"/>
  <c r="O52" i="35"/>
  <c r="N53" i="35"/>
  <c r="O53" i="35"/>
  <c r="N54" i="35"/>
  <c r="X54" i="35" s="1"/>
  <c r="O54" i="35"/>
  <c r="N55" i="35"/>
  <c r="O55" i="35"/>
  <c r="Q55" i="35" s="1"/>
  <c r="N56" i="35"/>
  <c r="T56" i="35" s="1"/>
  <c r="O56" i="35"/>
  <c r="N57" i="35"/>
  <c r="O57" i="35"/>
  <c r="Q57" i="35" s="1"/>
  <c r="N58" i="35"/>
  <c r="O58" i="35"/>
  <c r="T58" i="35"/>
  <c r="N59" i="35"/>
  <c r="O59" i="35"/>
  <c r="N60" i="35"/>
  <c r="O60" i="35"/>
  <c r="N61" i="35"/>
  <c r="Q61" i="35" s="1"/>
  <c r="O61" i="35"/>
  <c r="N62" i="35"/>
  <c r="O62" i="35"/>
  <c r="N63" i="35"/>
  <c r="O63" i="35"/>
  <c r="N64" i="35"/>
  <c r="O64" i="35"/>
  <c r="N65" i="35"/>
  <c r="O65" i="35"/>
  <c r="N66" i="35"/>
  <c r="O66" i="35"/>
  <c r="N67" i="35"/>
  <c r="O67" i="35"/>
  <c r="X67" i="35"/>
  <c r="N68" i="35"/>
  <c r="O68" i="35"/>
  <c r="N69" i="35"/>
  <c r="O69" i="35"/>
  <c r="N70" i="35"/>
  <c r="O70" i="35"/>
  <c r="N71" i="35"/>
  <c r="O71" i="35"/>
  <c r="X71" i="35" s="1"/>
  <c r="N72" i="35"/>
  <c r="U72" i="35" s="1"/>
  <c r="O72" i="35"/>
  <c r="Q72" i="35"/>
  <c r="N73" i="35"/>
  <c r="O73" i="35"/>
  <c r="N74" i="35"/>
  <c r="O74" i="35"/>
  <c r="N75" i="35"/>
  <c r="O75" i="35"/>
  <c r="N76" i="35"/>
  <c r="O76" i="35"/>
  <c r="N77" i="35"/>
  <c r="O77" i="35"/>
  <c r="N78" i="35"/>
  <c r="O78" i="35"/>
  <c r="N79" i="35"/>
  <c r="O79" i="35"/>
  <c r="N80" i="35"/>
  <c r="Q80" i="35" s="1"/>
  <c r="O80" i="35"/>
  <c r="N4" i="36"/>
  <c r="O4" i="36"/>
  <c r="N5" i="36"/>
  <c r="U5" i="36" s="1"/>
  <c r="O5" i="36"/>
  <c r="N6" i="36"/>
  <c r="O6" i="36"/>
  <c r="N7" i="36"/>
  <c r="O7" i="36"/>
  <c r="N8" i="36"/>
  <c r="O8" i="36"/>
  <c r="N9" i="36"/>
  <c r="O9" i="36"/>
  <c r="N10" i="36"/>
  <c r="O10" i="36"/>
  <c r="N11" i="36"/>
  <c r="O11" i="36"/>
  <c r="N12" i="36"/>
  <c r="X12" i="36" s="1"/>
  <c r="O12" i="36"/>
  <c r="N13" i="36"/>
  <c r="O13" i="36"/>
  <c r="N14" i="36"/>
  <c r="O14" i="36"/>
  <c r="N15" i="36"/>
  <c r="O15" i="36"/>
  <c r="N16" i="36"/>
  <c r="O16" i="36"/>
  <c r="N17" i="36"/>
  <c r="O17" i="36"/>
  <c r="Q17" i="36"/>
  <c r="N18" i="36"/>
  <c r="O18" i="36"/>
  <c r="N19" i="36"/>
  <c r="O19" i="36"/>
  <c r="N20" i="36"/>
  <c r="P20" i="36" s="1"/>
  <c r="O20" i="36"/>
  <c r="X20" i="36"/>
  <c r="N21" i="36"/>
  <c r="O21" i="36"/>
  <c r="N22" i="36"/>
  <c r="O22" i="36"/>
  <c r="N23" i="36"/>
  <c r="O23" i="36"/>
  <c r="N24" i="36"/>
  <c r="O24" i="36"/>
  <c r="N25" i="36"/>
  <c r="Q25" i="36" s="1"/>
  <c r="O25" i="36"/>
  <c r="N26" i="36"/>
  <c r="O26" i="36"/>
  <c r="N27" i="36"/>
  <c r="O27" i="36"/>
  <c r="N28" i="36"/>
  <c r="O28" i="36"/>
  <c r="N29" i="36"/>
  <c r="O29" i="36"/>
  <c r="N30" i="36"/>
  <c r="O30" i="36"/>
  <c r="N31" i="36"/>
  <c r="O31" i="36"/>
  <c r="N32" i="36"/>
  <c r="O32" i="36"/>
  <c r="N33" i="36"/>
  <c r="Q33" i="36" s="1"/>
  <c r="O33" i="36"/>
  <c r="N34" i="36"/>
  <c r="O34" i="36"/>
  <c r="Q34" i="36" s="1"/>
  <c r="N35" i="36"/>
  <c r="O35" i="36"/>
  <c r="N36" i="36"/>
  <c r="O36" i="36"/>
  <c r="N37" i="36"/>
  <c r="O37" i="36"/>
  <c r="P37" i="36"/>
  <c r="N38" i="36"/>
  <c r="O38" i="36"/>
  <c r="N39" i="36"/>
  <c r="O39" i="36"/>
  <c r="N40" i="36"/>
  <c r="O40" i="36"/>
  <c r="U40" i="36" s="1"/>
  <c r="Q40" i="36"/>
  <c r="N41" i="36"/>
  <c r="O41" i="36"/>
  <c r="Q41" i="36" s="1"/>
  <c r="N42" i="36"/>
  <c r="T42" i="36" s="1"/>
  <c r="O42" i="36"/>
  <c r="N43" i="36"/>
  <c r="O43" i="36"/>
  <c r="N44" i="36"/>
  <c r="O44" i="36"/>
  <c r="N45" i="36"/>
  <c r="O45" i="36"/>
  <c r="N46" i="36"/>
  <c r="O46" i="36"/>
  <c r="N47" i="36"/>
  <c r="U47" i="36" s="1"/>
  <c r="O47" i="36"/>
  <c r="N48" i="36"/>
  <c r="O48" i="36"/>
  <c r="N49" i="36"/>
  <c r="O49" i="36"/>
  <c r="N50" i="36"/>
  <c r="O50" i="36"/>
  <c r="N51" i="36"/>
  <c r="O51" i="36"/>
  <c r="U51" i="36" s="1"/>
  <c r="N52" i="36"/>
  <c r="O52" i="36"/>
  <c r="N53" i="36"/>
  <c r="O53" i="36"/>
  <c r="U53" i="36" s="1"/>
  <c r="N54" i="36"/>
  <c r="O54" i="36"/>
  <c r="N55" i="36"/>
  <c r="O55" i="36"/>
  <c r="N56" i="36"/>
  <c r="O56" i="36"/>
  <c r="N57" i="36"/>
  <c r="O57" i="36"/>
  <c r="N58" i="36"/>
  <c r="O58" i="36"/>
  <c r="T58" i="36" s="1"/>
  <c r="N59" i="36"/>
  <c r="O59" i="36"/>
  <c r="N60" i="36"/>
  <c r="O60" i="36"/>
  <c r="N61" i="36"/>
  <c r="O61" i="36"/>
  <c r="N62" i="36"/>
  <c r="Q62" i="36" s="1"/>
  <c r="O62" i="36"/>
  <c r="U62" i="36" s="1"/>
  <c r="N63" i="36"/>
  <c r="O63" i="36"/>
  <c r="N64" i="36"/>
  <c r="O64" i="36"/>
  <c r="N65" i="36"/>
  <c r="X65" i="36" s="1"/>
  <c r="S65" i="36" s="1"/>
  <c r="O65" i="36"/>
  <c r="T65" i="36"/>
  <c r="N66" i="36"/>
  <c r="O66" i="36"/>
  <c r="X66" i="36" s="1"/>
  <c r="Q66" i="36"/>
  <c r="N67" i="36"/>
  <c r="O67" i="36"/>
  <c r="Q67" i="36" s="1"/>
  <c r="N68" i="36"/>
  <c r="O68" i="36"/>
  <c r="X68" i="36"/>
  <c r="N69" i="36"/>
  <c r="O69" i="36"/>
  <c r="Q69" i="36" s="1"/>
  <c r="N70" i="36"/>
  <c r="Q70" i="36" s="1"/>
  <c r="O70" i="36"/>
  <c r="N71" i="36"/>
  <c r="U71" i="36" s="1"/>
  <c r="O71" i="36"/>
  <c r="N72" i="36"/>
  <c r="O72" i="36"/>
  <c r="N73" i="36"/>
  <c r="O73" i="36"/>
  <c r="Q73" i="36" s="1"/>
  <c r="N74" i="36"/>
  <c r="T74" i="36" s="1"/>
  <c r="O74" i="36"/>
  <c r="N4" i="37"/>
  <c r="O4" i="37"/>
  <c r="N5" i="37"/>
  <c r="U5" i="37" s="1"/>
  <c r="O5" i="37"/>
  <c r="N6" i="37"/>
  <c r="Q6" i="37" s="1"/>
  <c r="O6" i="37"/>
  <c r="N7" i="37"/>
  <c r="O7" i="37"/>
  <c r="N8" i="37"/>
  <c r="O8" i="37"/>
  <c r="N9" i="37"/>
  <c r="P9" i="37" s="1"/>
  <c r="O9" i="37"/>
  <c r="N10" i="37"/>
  <c r="O10" i="37"/>
  <c r="N11" i="37"/>
  <c r="O11" i="37"/>
  <c r="N12" i="37"/>
  <c r="O12" i="37"/>
  <c r="N13" i="37"/>
  <c r="O13" i="37"/>
  <c r="N14" i="37"/>
  <c r="Q14" i="37" s="1"/>
  <c r="O14" i="37"/>
  <c r="U14" i="37"/>
  <c r="N15" i="37"/>
  <c r="O15" i="37"/>
  <c r="N16" i="37"/>
  <c r="X16" i="37" s="1"/>
  <c r="O16" i="37"/>
  <c r="N17" i="37"/>
  <c r="O17" i="37"/>
  <c r="Q17" i="37" s="1"/>
  <c r="N18" i="37"/>
  <c r="X18" i="37" s="1"/>
  <c r="R18" i="37" s="1"/>
  <c r="O18" i="37"/>
  <c r="N19" i="37"/>
  <c r="O19" i="37"/>
  <c r="N20" i="37"/>
  <c r="O20" i="37"/>
  <c r="T20" i="37" s="1"/>
  <c r="N21" i="37"/>
  <c r="O21" i="37"/>
  <c r="T21" i="37" s="1"/>
  <c r="N22" i="37"/>
  <c r="Q22" i="37" s="1"/>
  <c r="O22" i="37"/>
  <c r="N23" i="37"/>
  <c r="O23" i="37"/>
  <c r="Q23" i="37" s="1"/>
  <c r="N24" i="37"/>
  <c r="O24" i="37"/>
  <c r="N25" i="37"/>
  <c r="O25" i="37"/>
  <c r="N26" i="37"/>
  <c r="O26" i="37"/>
  <c r="N27" i="37"/>
  <c r="O27" i="37"/>
  <c r="N28" i="37"/>
  <c r="T28" i="37" s="1"/>
  <c r="O28" i="37"/>
  <c r="N29" i="37"/>
  <c r="O29" i="37"/>
  <c r="N30" i="37"/>
  <c r="X30" i="37" s="1"/>
  <c r="O30" i="37"/>
  <c r="N31" i="37"/>
  <c r="O31" i="37"/>
  <c r="N32" i="37"/>
  <c r="O32" i="37"/>
  <c r="N33" i="37"/>
  <c r="O33" i="37"/>
  <c r="Q33" i="37"/>
  <c r="N34" i="37"/>
  <c r="O34" i="37"/>
  <c r="U34" i="37" s="1"/>
  <c r="T34" i="37"/>
  <c r="N35" i="37"/>
  <c r="O35" i="37"/>
  <c r="U35" i="37" s="1"/>
  <c r="N36" i="37"/>
  <c r="O36" i="37"/>
  <c r="T36" i="37"/>
  <c r="N37" i="37"/>
  <c r="T37" i="37" s="1"/>
  <c r="O37" i="37"/>
  <c r="P37" i="37"/>
  <c r="X37" i="37"/>
  <c r="N38" i="37"/>
  <c r="O38" i="37"/>
  <c r="U38" i="37" s="1"/>
  <c r="Q38" i="37"/>
  <c r="N39" i="37"/>
  <c r="O39" i="37"/>
  <c r="N40" i="37"/>
  <c r="T40" i="37" s="1"/>
  <c r="O40" i="37"/>
  <c r="N41" i="37"/>
  <c r="O41" i="37"/>
  <c r="N42" i="37"/>
  <c r="O42" i="37"/>
  <c r="N43" i="37"/>
  <c r="O43" i="37"/>
  <c r="N44" i="37"/>
  <c r="O44" i="37"/>
  <c r="T44" i="37"/>
  <c r="N45" i="37"/>
  <c r="O45" i="37"/>
  <c r="P45" i="37"/>
  <c r="X45" i="37"/>
  <c r="N46" i="37"/>
  <c r="O46" i="37"/>
  <c r="N47" i="37"/>
  <c r="O47" i="37"/>
  <c r="N48" i="37"/>
  <c r="O48" i="37"/>
  <c r="X48" i="37"/>
  <c r="N49" i="37"/>
  <c r="O49" i="37"/>
  <c r="Q49" i="37" s="1"/>
  <c r="N50" i="37"/>
  <c r="O50" i="37"/>
  <c r="U50" i="37" s="1"/>
  <c r="N51" i="37"/>
  <c r="O51" i="37"/>
  <c r="N52" i="37"/>
  <c r="O52" i="37"/>
  <c r="T52" i="37" s="1"/>
  <c r="N53" i="37"/>
  <c r="O53" i="37"/>
  <c r="T53" i="37" s="1"/>
  <c r="N54" i="37"/>
  <c r="O54" i="37"/>
  <c r="U54" i="37" s="1"/>
  <c r="N55" i="37"/>
  <c r="O55" i="37"/>
  <c r="N56" i="37"/>
  <c r="O56" i="37"/>
  <c r="X56" i="37" s="1"/>
  <c r="N57" i="37"/>
  <c r="O57" i="37"/>
  <c r="N58" i="37"/>
  <c r="O58" i="37"/>
  <c r="N59" i="37"/>
  <c r="O59" i="37"/>
  <c r="N60" i="37"/>
  <c r="O60" i="37"/>
  <c r="T60" i="37" s="1"/>
  <c r="N61" i="37"/>
  <c r="X61" i="37" s="1"/>
  <c r="O61" i="37"/>
  <c r="N62" i="37"/>
  <c r="Q62" i="37" s="1"/>
  <c r="O62" i="37"/>
  <c r="N63" i="37"/>
  <c r="O63" i="37"/>
  <c r="N64" i="37"/>
  <c r="O64" i="37"/>
  <c r="N65" i="37"/>
  <c r="T65" i="37" s="1"/>
  <c r="O65" i="37"/>
  <c r="N66" i="37"/>
  <c r="X66" i="37" s="1"/>
  <c r="O66" i="37"/>
  <c r="N67" i="37"/>
  <c r="O67" i="37"/>
  <c r="Q67" i="37" s="1"/>
  <c r="N4" i="38"/>
  <c r="O4" i="38"/>
  <c r="X4" i="38" s="1"/>
  <c r="N5" i="38"/>
  <c r="O5" i="38"/>
  <c r="T5" i="38"/>
  <c r="N6" i="38"/>
  <c r="O6" i="38"/>
  <c r="N7" i="38"/>
  <c r="O7" i="38"/>
  <c r="N8" i="38"/>
  <c r="O8" i="38"/>
  <c r="N9" i="38"/>
  <c r="O9" i="38"/>
  <c r="N10" i="38"/>
  <c r="U10" i="38" s="1"/>
  <c r="O10" i="38"/>
  <c r="Q10" i="38"/>
  <c r="N11" i="38"/>
  <c r="O11" i="38"/>
  <c r="N12" i="38"/>
  <c r="X12" i="38" s="1"/>
  <c r="O12" i="38"/>
  <c r="N13" i="38"/>
  <c r="O13" i="38"/>
  <c r="X13" i="38" s="1"/>
  <c r="N14" i="38"/>
  <c r="O14" i="38"/>
  <c r="N15" i="38"/>
  <c r="O15" i="38"/>
  <c r="N16" i="38"/>
  <c r="O16" i="38"/>
  <c r="N17" i="38"/>
  <c r="U17" i="38" s="1"/>
  <c r="O17" i="38"/>
  <c r="N18" i="38"/>
  <c r="O18" i="38"/>
  <c r="N19" i="38"/>
  <c r="O19" i="38"/>
  <c r="N20" i="38"/>
  <c r="O20" i="38"/>
  <c r="N21" i="38"/>
  <c r="O21" i="38"/>
  <c r="N22" i="38"/>
  <c r="U22" i="38" s="1"/>
  <c r="O22" i="38"/>
  <c r="N23" i="38"/>
  <c r="O23" i="38"/>
  <c r="N24" i="38"/>
  <c r="O24" i="38"/>
  <c r="N25" i="38"/>
  <c r="O25" i="38"/>
  <c r="N26" i="38"/>
  <c r="U26" i="38" s="1"/>
  <c r="O26" i="38"/>
  <c r="N27" i="38"/>
  <c r="O27" i="38"/>
  <c r="N28" i="38"/>
  <c r="O28" i="38"/>
  <c r="N29" i="38"/>
  <c r="O29" i="38"/>
  <c r="P29" i="38"/>
  <c r="N30" i="38"/>
  <c r="O30" i="38"/>
  <c r="T30" i="38" s="1"/>
  <c r="N31" i="38"/>
  <c r="O31" i="38"/>
  <c r="N32" i="38"/>
  <c r="O32" i="38"/>
  <c r="X32" i="38"/>
  <c r="N33" i="38"/>
  <c r="O33" i="38"/>
  <c r="P33" i="38" s="1"/>
  <c r="N34" i="38"/>
  <c r="O34" i="38"/>
  <c r="P34" i="38"/>
  <c r="N35" i="38"/>
  <c r="O35" i="38"/>
  <c r="N36" i="38"/>
  <c r="O36" i="38"/>
  <c r="N37" i="38"/>
  <c r="O37" i="38"/>
  <c r="Q37" i="38" s="1"/>
  <c r="N38" i="38"/>
  <c r="O38" i="38"/>
  <c r="N39" i="38"/>
  <c r="O39" i="38"/>
  <c r="N40" i="38"/>
  <c r="O40" i="38"/>
  <c r="N41" i="38"/>
  <c r="O41" i="38"/>
  <c r="T41" i="38" s="1"/>
  <c r="N42" i="38"/>
  <c r="O42" i="38"/>
  <c r="N43" i="38"/>
  <c r="O43" i="38"/>
  <c r="N44" i="38"/>
  <c r="O44" i="38"/>
  <c r="N45" i="38"/>
  <c r="O45" i="38"/>
  <c r="P45" i="38" s="1"/>
  <c r="N46" i="38"/>
  <c r="Q46" i="38" s="1"/>
  <c r="O46" i="38"/>
  <c r="N47" i="38"/>
  <c r="O47" i="38"/>
  <c r="N48" i="38"/>
  <c r="X48" i="38" s="1"/>
  <c r="O48" i="38"/>
  <c r="N49" i="38"/>
  <c r="O49" i="38"/>
  <c r="X49" i="38"/>
  <c r="N50" i="38"/>
  <c r="O50" i="38"/>
  <c r="N51" i="38"/>
  <c r="O51" i="38"/>
  <c r="N52" i="38"/>
  <c r="O52" i="38"/>
  <c r="N53" i="38"/>
  <c r="O53" i="38"/>
  <c r="N54" i="38"/>
  <c r="O54" i="38"/>
  <c r="N55" i="38"/>
  <c r="O55" i="38"/>
  <c r="N56" i="38"/>
  <c r="O56" i="38"/>
  <c r="N57" i="38"/>
  <c r="O57" i="38"/>
  <c r="N58" i="38"/>
  <c r="O58" i="38"/>
  <c r="N59" i="38"/>
  <c r="O59" i="38"/>
  <c r="N60" i="38"/>
  <c r="O60" i="38"/>
  <c r="N61" i="38"/>
  <c r="U61" i="38" s="1"/>
  <c r="O61" i="38"/>
  <c r="N62" i="38"/>
  <c r="O62" i="38"/>
  <c r="N63" i="38"/>
  <c r="O63" i="38"/>
  <c r="N64" i="38"/>
  <c r="O64" i="38"/>
  <c r="Q64" i="38" s="1"/>
  <c r="N65" i="38"/>
  <c r="O65" i="38"/>
  <c r="N66" i="38"/>
  <c r="Q66" i="38" s="1"/>
  <c r="O66" i="38"/>
  <c r="N67" i="38"/>
  <c r="O67" i="38"/>
  <c r="N68" i="38"/>
  <c r="O68" i="38"/>
  <c r="N69" i="38"/>
  <c r="O69" i="38"/>
  <c r="N70" i="38"/>
  <c r="O70" i="38"/>
  <c r="Q70" i="38"/>
  <c r="N71" i="38"/>
  <c r="O71" i="38"/>
  <c r="P71" i="38"/>
  <c r="N72" i="38"/>
  <c r="O72" i="38"/>
  <c r="N73" i="38"/>
  <c r="O73" i="38"/>
  <c r="T73" i="38" s="1"/>
  <c r="N4" i="39"/>
  <c r="O4" i="39"/>
  <c r="N5" i="39"/>
  <c r="O5" i="39"/>
  <c r="P5" i="39" s="1"/>
  <c r="N6" i="39"/>
  <c r="O6" i="39"/>
  <c r="N7" i="39"/>
  <c r="O7" i="39"/>
  <c r="N8" i="39"/>
  <c r="O8" i="39"/>
  <c r="P8" i="39"/>
  <c r="X8" i="39"/>
  <c r="N9" i="39"/>
  <c r="O9" i="39"/>
  <c r="P9" i="39" s="1"/>
  <c r="N10" i="39"/>
  <c r="O10" i="39"/>
  <c r="N11" i="39"/>
  <c r="O11" i="39"/>
  <c r="N12" i="39"/>
  <c r="O12" i="39"/>
  <c r="T12" i="39" s="1"/>
  <c r="N13" i="39"/>
  <c r="O13" i="39"/>
  <c r="N14" i="39"/>
  <c r="O14" i="39"/>
  <c r="N15" i="39"/>
  <c r="O15" i="39"/>
  <c r="N16" i="39"/>
  <c r="O16" i="39"/>
  <c r="N17" i="39"/>
  <c r="O17" i="39"/>
  <c r="N18" i="39"/>
  <c r="O18" i="39"/>
  <c r="N19" i="39"/>
  <c r="O19" i="39"/>
  <c r="N20" i="39"/>
  <c r="O20" i="39"/>
  <c r="N21" i="39"/>
  <c r="U21" i="39" s="1"/>
  <c r="O21" i="39"/>
  <c r="N22" i="39"/>
  <c r="O22" i="39"/>
  <c r="N23" i="39"/>
  <c r="O23" i="39"/>
  <c r="N24" i="39"/>
  <c r="O24" i="39"/>
  <c r="P24" i="39"/>
  <c r="N25" i="39"/>
  <c r="O25" i="39"/>
  <c r="P25" i="39" s="1"/>
  <c r="N26" i="39"/>
  <c r="T26" i="39" s="1"/>
  <c r="O26" i="39"/>
  <c r="N27" i="39"/>
  <c r="O27" i="39"/>
  <c r="N28" i="39"/>
  <c r="O28" i="39"/>
  <c r="P28" i="39" s="1"/>
  <c r="X28" i="39"/>
  <c r="N29" i="39"/>
  <c r="O29" i="39"/>
  <c r="N30" i="39"/>
  <c r="O30" i="39"/>
  <c r="N31" i="39"/>
  <c r="O31" i="39"/>
  <c r="N32" i="39"/>
  <c r="O32" i="39"/>
  <c r="T32" i="39" s="1"/>
  <c r="N33" i="39"/>
  <c r="Q33" i="39" s="1"/>
  <c r="O33" i="39"/>
  <c r="N34" i="39"/>
  <c r="O34" i="39"/>
  <c r="N35" i="39"/>
  <c r="O35" i="39"/>
  <c r="N36" i="39"/>
  <c r="T36" i="39" s="1"/>
  <c r="O36" i="39"/>
  <c r="N37" i="39"/>
  <c r="O37" i="39"/>
  <c r="U37" i="39" s="1"/>
  <c r="N38" i="39"/>
  <c r="O38" i="39"/>
  <c r="N39" i="39"/>
  <c r="O39" i="39"/>
  <c r="U39" i="39"/>
  <c r="N40" i="39"/>
  <c r="O40" i="39"/>
  <c r="P40" i="39"/>
  <c r="X40" i="39"/>
  <c r="N41" i="39"/>
  <c r="O41" i="39"/>
  <c r="N42" i="39"/>
  <c r="O42" i="39"/>
  <c r="N43" i="39"/>
  <c r="O43" i="39"/>
  <c r="N44" i="39"/>
  <c r="O44" i="39"/>
  <c r="P44" i="39"/>
  <c r="Q44" i="39"/>
  <c r="N45" i="39"/>
  <c r="O45" i="39"/>
  <c r="N46" i="39"/>
  <c r="O46" i="39"/>
  <c r="N47" i="39"/>
  <c r="O47" i="39"/>
  <c r="T47" i="39"/>
  <c r="N48" i="39"/>
  <c r="O48" i="39"/>
  <c r="U48" i="39" s="1"/>
  <c r="N49" i="39"/>
  <c r="O49" i="39"/>
  <c r="Q49" i="39" s="1"/>
  <c r="N50" i="39"/>
  <c r="O50" i="39"/>
  <c r="N51" i="39"/>
  <c r="O51" i="39"/>
  <c r="N52" i="39"/>
  <c r="T52" i="39" s="1"/>
  <c r="O52" i="39"/>
  <c r="N53" i="39"/>
  <c r="O53" i="39"/>
  <c r="U53" i="39"/>
  <c r="N54" i="39"/>
  <c r="O54" i="39"/>
  <c r="N55" i="39"/>
  <c r="T55" i="39" s="1"/>
  <c r="O55" i="39"/>
  <c r="N56" i="39"/>
  <c r="O56" i="39"/>
  <c r="Q56" i="39"/>
  <c r="N57" i="39"/>
  <c r="O57" i="39"/>
  <c r="U57" i="39" s="1"/>
  <c r="N58" i="39"/>
  <c r="O58" i="39"/>
  <c r="N59" i="39"/>
  <c r="O59" i="39"/>
  <c r="T59" i="39" s="1"/>
  <c r="N60" i="39"/>
  <c r="O60" i="39"/>
  <c r="Q60" i="39" s="1"/>
  <c r="N61" i="39"/>
  <c r="O61" i="39"/>
  <c r="N62" i="39"/>
  <c r="O62" i="39"/>
  <c r="N63" i="39"/>
  <c r="O63" i="39"/>
  <c r="T63" i="39"/>
  <c r="N64" i="39"/>
  <c r="O64" i="39"/>
  <c r="X64" i="39" s="1"/>
  <c r="N65" i="39"/>
  <c r="O65" i="39"/>
  <c r="N66" i="39"/>
  <c r="O66" i="39"/>
  <c r="X66" i="39" s="1"/>
  <c r="S66" i="39" s="1"/>
  <c r="R66" i="39"/>
  <c r="W66" i="39"/>
  <c r="N67" i="39"/>
  <c r="P67" i="39" s="1"/>
  <c r="O67" i="39"/>
  <c r="N68" i="39"/>
  <c r="O68" i="39"/>
  <c r="P68" i="39" s="1"/>
  <c r="N69" i="39"/>
  <c r="O69" i="39"/>
  <c r="U69" i="39"/>
  <c r="N70" i="39"/>
  <c r="O70" i="39"/>
  <c r="Q70" i="39" s="1"/>
  <c r="N71" i="39"/>
  <c r="O71" i="39"/>
  <c r="N72" i="39"/>
  <c r="O72" i="39"/>
  <c r="N73" i="39"/>
  <c r="O73" i="39"/>
  <c r="P73" i="39" s="1"/>
  <c r="X73" i="39"/>
  <c r="N74" i="39"/>
  <c r="O74" i="39"/>
  <c r="N75" i="39"/>
  <c r="O75" i="39"/>
  <c r="N76" i="39"/>
  <c r="O76" i="39"/>
  <c r="P76" i="39" s="1"/>
  <c r="N77" i="39"/>
  <c r="P77" i="39" s="1"/>
  <c r="O77" i="39"/>
  <c r="N78" i="39"/>
  <c r="O78" i="39"/>
  <c r="N79" i="39"/>
  <c r="O79" i="39"/>
  <c r="N80" i="39"/>
  <c r="O80" i="39"/>
  <c r="N4" i="40"/>
  <c r="O4" i="40"/>
  <c r="N5" i="40"/>
  <c r="O5" i="40"/>
  <c r="N6" i="40"/>
  <c r="O6" i="40"/>
  <c r="P6" i="40"/>
  <c r="N7" i="40"/>
  <c r="O7" i="40"/>
  <c r="Q7" i="40"/>
  <c r="U7" i="40"/>
  <c r="N8" i="40"/>
  <c r="O8" i="40"/>
  <c r="N9" i="40"/>
  <c r="O9" i="40"/>
  <c r="N10" i="40"/>
  <c r="O10" i="40"/>
  <c r="X10" i="40" s="1"/>
  <c r="P10" i="40"/>
  <c r="T10" i="40"/>
  <c r="N11" i="40"/>
  <c r="O11" i="40"/>
  <c r="Q11" i="40" s="1"/>
  <c r="N12" i="40"/>
  <c r="O12" i="40"/>
  <c r="N13" i="40"/>
  <c r="O13" i="40"/>
  <c r="N14" i="40"/>
  <c r="X14" i="40" s="1"/>
  <c r="O14" i="40"/>
  <c r="N15" i="40"/>
  <c r="O15" i="40"/>
  <c r="N16" i="40"/>
  <c r="O16" i="40"/>
  <c r="N17" i="40"/>
  <c r="O17" i="40"/>
  <c r="N18" i="40"/>
  <c r="O18" i="40"/>
  <c r="N19" i="40"/>
  <c r="U19" i="40" s="1"/>
  <c r="O19" i="40"/>
  <c r="Q19" i="40"/>
  <c r="N20" i="40"/>
  <c r="O20" i="40"/>
  <c r="N21" i="40"/>
  <c r="O21" i="40"/>
  <c r="N22" i="40"/>
  <c r="O22" i="40"/>
  <c r="P22" i="40"/>
  <c r="N23" i="40"/>
  <c r="O23" i="40"/>
  <c r="N24" i="40"/>
  <c r="O24" i="40"/>
  <c r="N25" i="40"/>
  <c r="O25" i="40"/>
  <c r="N26" i="40"/>
  <c r="O26" i="40"/>
  <c r="N27" i="40"/>
  <c r="U27" i="40" s="1"/>
  <c r="O27" i="40"/>
  <c r="N28" i="40"/>
  <c r="O28" i="40"/>
  <c r="T28" i="40" s="1"/>
  <c r="N29" i="40"/>
  <c r="O29" i="40"/>
  <c r="N30" i="40"/>
  <c r="O30" i="40"/>
  <c r="N31" i="40"/>
  <c r="O31" i="40"/>
  <c r="Q31" i="40" s="1"/>
  <c r="N32" i="40"/>
  <c r="O32" i="40"/>
  <c r="T32" i="40" s="1"/>
  <c r="N33" i="40"/>
  <c r="O33" i="40"/>
  <c r="N34" i="40"/>
  <c r="T34" i="40" s="1"/>
  <c r="O34" i="40"/>
  <c r="P34" i="40"/>
  <c r="N35" i="40"/>
  <c r="O35" i="40"/>
  <c r="N36" i="40"/>
  <c r="O36" i="40"/>
  <c r="N37" i="40"/>
  <c r="O37" i="40"/>
  <c r="N38" i="40"/>
  <c r="P38" i="40" s="1"/>
  <c r="O38" i="40"/>
  <c r="N39" i="40"/>
  <c r="O39" i="40"/>
  <c r="N40" i="40"/>
  <c r="O40" i="40"/>
  <c r="T40" i="40" s="1"/>
  <c r="U40" i="40"/>
  <c r="N41" i="40"/>
  <c r="O41" i="40"/>
  <c r="N42" i="40"/>
  <c r="Q42" i="40" s="1"/>
  <c r="O42" i="40"/>
  <c r="N43" i="40"/>
  <c r="O43" i="40"/>
  <c r="N44" i="40"/>
  <c r="O44" i="40"/>
  <c r="X44" i="40" s="1"/>
  <c r="N45" i="40"/>
  <c r="O45" i="40"/>
  <c r="N46" i="40"/>
  <c r="O46" i="40"/>
  <c r="N47" i="40"/>
  <c r="O47" i="40"/>
  <c r="N48" i="40"/>
  <c r="O48" i="40"/>
  <c r="N49" i="40"/>
  <c r="O49" i="40"/>
  <c r="N50" i="40"/>
  <c r="T50" i="40" s="1"/>
  <c r="O50" i="40"/>
  <c r="N51" i="40"/>
  <c r="O51" i="40"/>
  <c r="N52" i="40"/>
  <c r="P52" i="40" s="1"/>
  <c r="O52" i="40"/>
  <c r="N53" i="40"/>
  <c r="O53" i="40"/>
  <c r="N54" i="40"/>
  <c r="O54" i="40"/>
  <c r="N55" i="40"/>
  <c r="O55" i="40"/>
  <c r="N56" i="40"/>
  <c r="O56" i="40"/>
  <c r="T56" i="40"/>
  <c r="N57" i="40"/>
  <c r="O57" i="40"/>
  <c r="T57" i="40" s="1"/>
  <c r="N58" i="40"/>
  <c r="U58" i="40" s="1"/>
  <c r="O58" i="40"/>
  <c r="N59" i="40"/>
  <c r="O59" i="40"/>
  <c r="N60" i="40"/>
  <c r="O60" i="40"/>
  <c r="N61" i="40"/>
  <c r="Q61" i="40" s="1"/>
  <c r="O61" i="40"/>
  <c r="N62" i="40"/>
  <c r="O62" i="40"/>
  <c r="N63" i="40"/>
  <c r="U63" i="40" s="1"/>
  <c r="O63" i="40"/>
  <c r="N64" i="40"/>
  <c r="O64" i="40"/>
  <c r="N65" i="40"/>
  <c r="O65" i="40"/>
  <c r="N66" i="40"/>
  <c r="O66" i="40"/>
  <c r="Q66" i="40" s="1"/>
  <c r="N67" i="40"/>
  <c r="O67" i="40"/>
  <c r="N68" i="40"/>
  <c r="O68" i="40"/>
  <c r="N69" i="40"/>
  <c r="O69" i="40"/>
  <c r="N70" i="40"/>
  <c r="O70" i="40"/>
  <c r="N71" i="40"/>
  <c r="T71" i="40" s="1"/>
  <c r="O71" i="40"/>
  <c r="N72" i="40"/>
  <c r="P72" i="40" s="1"/>
  <c r="O72" i="40"/>
  <c r="N73" i="40"/>
  <c r="O73" i="40"/>
  <c r="N74" i="40"/>
  <c r="O74" i="40"/>
  <c r="N4" i="41"/>
  <c r="O4" i="41"/>
  <c r="T4" i="41" s="1"/>
  <c r="N5" i="41"/>
  <c r="O5" i="41"/>
  <c r="U5" i="41"/>
  <c r="N6" i="41"/>
  <c r="O6" i="41"/>
  <c r="U6" i="41" s="1"/>
  <c r="N7" i="41"/>
  <c r="O7" i="41"/>
  <c r="N8" i="41"/>
  <c r="O8" i="41"/>
  <c r="P8" i="41" s="1"/>
  <c r="N9" i="41"/>
  <c r="U9" i="41" s="1"/>
  <c r="O9" i="41"/>
  <c r="P9" i="41"/>
  <c r="N10" i="41"/>
  <c r="O10" i="41"/>
  <c r="N11" i="41"/>
  <c r="O11" i="41"/>
  <c r="N12" i="41"/>
  <c r="O12" i="41"/>
  <c r="N13" i="41"/>
  <c r="O13" i="41"/>
  <c r="Q13" i="41" s="1"/>
  <c r="N14" i="41"/>
  <c r="O14" i="41"/>
  <c r="N15" i="41"/>
  <c r="O15" i="41"/>
  <c r="N16" i="41"/>
  <c r="O16" i="41"/>
  <c r="P16" i="41" s="1"/>
  <c r="N17" i="41"/>
  <c r="O17" i="41"/>
  <c r="P17" i="41" s="1"/>
  <c r="N18" i="41"/>
  <c r="O18" i="41"/>
  <c r="Q18" i="41" s="1"/>
  <c r="U18" i="41"/>
  <c r="N19" i="41"/>
  <c r="O19" i="41"/>
  <c r="N20" i="41"/>
  <c r="O20" i="41"/>
  <c r="X20" i="41"/>
  <c r="N21" i="41"/>
  <c r="O21" i="41"/>
  <c r="T21" i="41" s="1"/>
  <c r="P21" i="41"/>
  <c r="N22" i="41"/>
  <c r="O22" i="41"/>
  <c r="N23" i="41"/>
  <c r="O23" i="41"/>
  <c r="N24" i="41"/>
  <c r="O24" i="41"/>
  <c r="N25" i="41"/>
  <c r="X25" i="41" s="1"/>
  <c r="O25" i="41"/>
  <c r="Q25" i="41"/>
  <c r="N26" i="41"/>
  <c r="O26" i="41"/>
  <c r="Q26" i="41" s="1"/>
  <c r="N27" i="41"/>
  <c r="O27" i="41"/>
  <c r="U27" i="41" s="1"/>
  <c r="N28" i="41"/>
  <c r="O28" i="41"/>
  <c r="T28" i="41" s="1"/>
  <c r="N29" i="41"/>
  <c r="O29" i="41"/>
  <c r="N30" i="41"/>
  <c r="O30" i="41"/>
  <c r="N31" i="41"/>
  <c r="O31" i="41"/>
  <c r="Q31" i="41" s="1"/>
  <c r="U31" i="41"/>
  <c r="N32" i="41"/>
  <c r="O32" i="41"/>
  <c r="P32" i="41" s="1"/>
  <c r="N33" i="41"/>
  <c r="X33" i="41" s="1"/>
  <c r="O33" i="41"/>
  <c r="N34" i="41"/>
  <c r="O34" i="41"/>
  <c r="N35" i="41"/>
  <c r="O35" i="41"/>
  <c r="Q35" i="41" s="1"/>
  <c r="N36" i="41"/>
  <c r="O36" i="41"/>
  <c r="N37" i="41"/>
  <c r="O37" i="41"/>
  <c r="N38" i="41"/>
  <c r="P38" i="41" s="1"/>
  <c r="O38" i="41"/>
  <c r="N39" i="41"/>
  <c r="O39" i="41"/>
  <c r="N40" i="41"/>
  <c r="O40" i="41"/>
  <c r="T40" i="41" s="1"/>
  <c r="N41" i="41"/>
  <c r="O41" i="41"/>
  <c r="Q41" i="41" s="1"/>
  <c r="N42" i="41"/>
  <c r="T42" i="41" s="1"/>
  <c r="O42" i="41"/>
  <c r="N43" i="41"/>
  <c r="U43" i="41" s="1"/>
  <c r="O43" i="41"/>
  <c r="N44" i="41"/>
  <c r="O44" i="41"/>
  <c r="N45" i="41"/>
  <c r="O45" i="41"/>
  <c r="N46" i="41"/>
  <c r="O46" i="41"/>
  <c r="X46" i="41"/>
  <c r="N47" i="41"/>
  <c r="O47" i="41"/>
  <c r="Q47" i="41" s="1"/>
  <c r="N48" i="41"/>
  <c r="U48" i="41" s="1"/>
  <c r="O48" i="41"/>
  <c r="Q48" i="41"/>
  <c r="N49" i="41"/>
  <c r="O49" i="41"/>
  <c r="P49" i="41" s="1"/>
  <c r="N50" i="41"/>
  <c r="O50" i="41"/>
  <c r="N51" i="41"/>
  <c r="O51" i="41"/>
  <c r="N52" i="41"/>
  <c r="O52" i="41"/>
  <c r="N53" i="41"/>
  <c r="P53" i="41" s="1"/>
  <c r="O53" i="41"/>
  <c r="N54" i="41"/>
  <c r="Q54" i="41" s="1"/>
  <c r="O54" i="41"/>
  <c r="P54" i="41"/>
  <c r="U54" i="41"/>
  <c r="X54" i="41"/>
  <c r="N55" i="41"/>
  <c r="O55" i="41"/>
  <c r="N56" i="41"/>
  <c r="O56" i="41"/>
  <c r="N57" i="41"/>
  <c r="O57" i="41"/>
  <c r="N58" i="41"/>
  <c r="P58" i="41" s="1"/>
  <c r="O58" i="41"/>
  <c r="N59" i="41"/>
  <c r="O59" i="41"/>
  <c r="U59" i="41"/>
  <c r="N60" i="41"/>
  <c r="O60" i="41"/>
  <c r="N61" i="41"/>
  <c r="O61" i="41"/>
  <c r="N62" i="41"/>
  <c r="T62" i="41" s="1"/>
  <c r="O62" i="41"/>
  <c r="N63" i="41"/>
  <c r="O63" i="41"/>
  <c r="U63" i="41" s="1"/>
  <c r="N64" i="41"/>
  <c r="O64" i="41"/>
  <c r="N65" i="41"/>
  <c r="O65" i="41"/>
  <c r="N66" i="41"/>
  <c r="O66" i="41"/>
  <c r="T66" i="41" s="1"/>
  <c r="N67" i="41"/>
  <c r="O67" i="41"/>
  <c r="Q67" i="41" s="1"/>
  <c r="U67" i="41"/>
  <c r="N4" i="42"/>
  <c r="O4" i="42"/>
  <c r="N5" i="42"/>
  <c r="P5" i="42" s="1"/>
  <c r="O5" i="42"/>
  <c r="N6" i="42"/>
  <c r="O6" i="42"/>
  <c r="N7" i="42"/>
  <c r="O7" i="42"/>
  <c r="N8" i="42"/>
  <c r="P8" i="42" s="1"/>
  <c r="O8" i="42"/>
  <c r="N9" i="42"/>
  <c r="P9" i="42" s="1"/>
  <c r="O9" i="42"/>
  <c r="N10" i="42"/>
  <c r="O10" i="42"/>
  <c r="N11" i="42"/>
  <c r="O11" i="42"/>
  <c r="N12" i="42"/>
  <c r="P12" i="42" s="1"/>
  <c r="O12" i="42"/>
  <c r="N13" i="42"/>
  <c r="O13" i="42"/>
  <c r="N14" i="42"/>
  <c r="U14" i="42" s="1"/>
  <c r="O14" i="42"/>
  <c r="N15" i="42"/>
  <c r="O15" i="42"/>
  <c r="N16" i="42"/>
  <c r="O16" i="42"/>
  <c r="T16" i="42" s="1"/>
  <c r="X16" i="42"/>
  <c r="W16" i="42" s="1"/>
  <c r="N17" i="42"/>
  <c r="X17" i="42" s="1"/>
  <c r="O17" i="42"/>
  <c r="N18" i="42"/>
  <c r="O18" i="42"/>
  <c r="N19" i="42"/>
  <c r="O19" i="42"/>
  <c r="N20" i="42"/>
  <c r="O20" i="42"/>
  <c r="P20" i="42" s="1"/>
  <c r="N21" i="42"/>
  <c r="O21" i="42"/>
  <c r="P21" i="42" s="1"/>
  <c r="N22" i="42"/>
  <c r="U22" i="42" s="1"/>
  <c r="O22" i="42"/>
  <c r="N23" i="42"/>
  <c r="O23" i="42"/>
  <c r="N24" i="42"/>
  <c r="O24" i="42"/>
  <c r="P24" i="42" s="1"/>
  <c r="N25" i="42"/>
  <c r="O25" i="42"/>
  <c r="T25" i="42" s="1"/>
  <c r="N26" i="42"/>
  <c r="Q26" i="42" s="1"/>
  <c r="O26" i="42"/>
  <c r="N27" i="42"/>
  <c r="O27" i="42"/>
  <c r="N28" i="42"/>
  <c r="O28" i="42"/>
  <c r="P28" i="42" s="1"/>
  <c r="N29" i="42"/>
  <c r="O29" i="42"/>
  <c r="N30" i="42"/>
  <c r="O30" i="42"/>
  <c r="N31" i="42"/>
  <c r="O31" i="42"/>
  <c r="N32" i="42"/>
  <c r="T32" i="42" s="1"/>
  <c r="O32" i="42"/>
  <c r="N33" i="42"/>
  <c r="O33" i="42"/>
  <c r="N34" i="42"/>
  <c r="O34" i="42"/>
  <c r="Q34" i="42" s="1"/>
  <c r="N35" i="42"/>
  <c r="O35" i="42"/>
  <c r="N36" i="42"/>
  <c r="O36" i="42"/>
  <c r="P36" i="42" s="1"/>
  <c r="N37" i="42"/>
  <c r="O37" i="42"/>
  <c r="Q37" i="42"/>
  <c r="N38" i="42"/>
  <c r="O38" i="42"/>
  <c r="N39" i="42"/>
  <c r="O39" i="42"/>
  <c r="U39" i="42"/>
  <c r="N40" i="42"/>
  <c r="O40" i="42"/>
  <c r="T40" i="42" s="1"/>
  <c r="N41" i="42"/>
  <c r="T41" i="42" s="1"/>
  <c r="O41" i="42"/>
  <c r="N42" i="42"/>
  <c r="O42" i="42"/>
  <c r="Q42" i="42"/>
  <c r="U42" i="42"/>
  <c r="N43" i="42"/>
  <c r="O43" i="42"/>
  <c r="N44" i="42"/>
  <c r="O44" i="42"/>
  <c r="N45" i="42"/>
  <c r="O45" i="42"/>
  <c r="P45" i="42" s="1"/>
  <c r="T45" i="42"/>
  <c r="N46" i="42"/>
  <c r="O46" i="42"/>
  <c r="Q46" i="42"/>
  <c r="N47" i="42"/>
  <c r="O47" i="42"/>
  <c r="T47" i="42"/>
  <c r="N48" i="42"/>
  <c r="O48" i="42"/>
  <c r="Q48" i="42" s="1"/>
  <c r="N49" i="42"/>
  <c r="O49" i="42"/>
  <c r="T49" i="42" s="1"/>
  <c r="N50" i="42"/>
  <c r="O50" i="42"/>
  <c r="N51" i="42"/>
  <c r="O51" i="42"/>
  <c r="T51" i="42" s="1"/>
  <c r="N52" i="42"/>
  <c r="O52" i="42"/>
  <c r="N53" i="42"/>
  <c r="O53" i="42"/>
  <c r="N54" i="42"/>
  <c r="O54" i="42"/>
  <c r="N55" i="42"/>
  <c r="O55" i="42"/>
  <c r="T55" i="42" s="1"/>
  <c r="N56" i="42"/>
  <c r="O56" i="42"/>
  <c r="N57" i="42"/>
  <c r="O57" i="42"/>
  <c r="T57" i="42" s="1"/>
  <c r="N58" i="42"/>
  <c r="U58" i="42" s="1"/>
  <c r="O58" i="42"/>
  <c r="N59" i="42"/>
  <c r="O59" i="42"/>
  <c r="T59" i="42"/>
  <c r="N60" i="42"/>
  <c r="O60" i="42"/>
  <c r="Q60" i="42" s="1"/>
  <c r="N61" i="42"/>
  <c r="P61" i="42" s="1"/>
  <c r="O61" i="42"/>
  <c r="N62" i="42"/>
  <c r="U62" i="42" s="1"/>
  <c r="O62" i="42"/>
  <c r="N63" i="42"/>
  <c r="O63" i="42"/>
  <c r="N64" i="42"/>
  <c r="O64" i="42"/>
  <c r="N65" i="42"/>
  <c r="O65" i="42"/>
  <c r="N66" i="42"/>
  <c r="O66" i="42"/>
  <c r="Q66" i="42"/>
  <c r="N67" i="42"/>
  <c r="O67" i="42"/>
  <c r="P67" i="42" s="1"/>
  <c r="N68" i="42"/>
  <c r="O68" i="42"/>
  <c r="N69" i="42"/>
  <c r="Q69" i="42" s="1"/>
  <c r="O69" i="42"/>
  <c r="X69" i="42"/>
  <c r="N70" i="42"/>
  <c r="O70" i="42"/>
  <c r="U70" i="42" s="1"/>
  <c r="N71" i="42"/>
  <c r="T71" i="42" s="1"/>
  <c r="O71" i="42"/>
  <c r="N72" i="42"/>
  <c r="O72" i="42"/>
  <c r="N73" i="42"/>
  <c r="O73" i="42"/>
  <c r="N4" i="43"/>
  <c r="O4" i="43"/>
  <c r="N5" i="43"/>
  <c r="P5" i="43" s="1"/>
  <c r="O5" i="43"/>
  <c r="N6" i="43"/>
  <c r="O6" i="43"/>
  <c r="N7" i="43"/>
  <c r="Q7" i="43" s="1"/>
  <c r="O7" i="43"/>
  <c r="N8" i="43"/>
  <c r="O8" i="43"/>
  <c r="N9" i="43"/>
  <c r="O9" i="43"/>
  <c r="N10" i="43"/>
  <c r="O10" i="43"/>
  <c r="N11" i="43"/>
  <c r="O11" i="43"/>
  <c r="N12" i="43"/>
  <c r="O12" i="43"/>
  <c r="N13" i="43"/>
  <c r="Q13" i="43" s="1"/>
  <c r="O13" i="43"/>
  <c r="P13" i="43" s="1"/>
  <c r="N14" i="43"/>
  <c r="O14" i="43"/>
  <c r="Q14" i="43" s="1"/>
  <c r="N15" i="43"/>
  <c r="O15" i="43"/>
  <c r="N16" i="43"/>
  <c r="P16" i="43" s="1"/>
  <c r="O16" i="43"/>
  <c r="N17" i="43"/>
  <c r="O17" i="43"/>
  <c r="N18" i="43"/>
  <c r="O18" i="43"/>
  <c r="N19" i="43"/>
  <c r="O19" i="43"/>
  <c r="N20" i="43"/>
  <c r="O20" i="43"/>
  <c r="N21" i="43"/>
  <c r="U21" i="43" s="1"/>
  <c r="O21" i="43"/>
  <c r="N22" i="43"/>
  <c r="O22" i="43"/>
  <c r="Q22" i="43" s="1"/>
  <c r="N23" i="43"/>
  <c r="O23" i="43"/>
  <c r="N24" i="43"/>
  <c r="O24" i="43"/>
  <c r="T24" i="43" s="1"/>
  <c r="N25" i="43"/>
  <c r="O25" i="43"/>
  <c r="N26" i="43"/>
  <c r="O26" i="43"/>
  <c r="Q26" i="43"/>
  <c r="N27" i="43"/>
  <c r="O27" i="43"/>
  <c r="N28" i="43"/>
  <c r="T28" i="43" s="1"/>
  <c r="O28" i="43"/>
  <c r="N29" i="43"/>
  <c r="Q29" i="43" s="1"/>
  <c r="O29" i="43"/>
  <c r="N30" i="43"/>
  <c r="O30" i="43"/>
  <c r="Q30" i="43" s="1"/>
  <c r="N31" i="43"/>
  <c r="O31" i="43"/>
  <c r="N32" i="43"/>
  <c r="O32" i="43"/>
  <c r="X32" i="43" s="1"/>
  <c r="N33" i="43"/>
  <c r="Q33" i="43" s="1"/>
  <c r="O33" i="43"/>
  <c r="X33" i="43"/>
  <c r="N34" i="43"/>
  <c r="U34" i="43" s="1"/>
  <c r="O34" i="43"/>
  <c r="N35" i="43"/>
  <c r="O35" i="43"/>
  <c r="N36" i="43"/>
  <c r="O36" i="43"/>
  <c r="T36" i="43" s="1"/>
  <c r="N37" i="43"/>
  <c r="O37" i="43"/>
  <c r="N38" i="43"/>
  <c r="O38" i="43"/>
  <c r="N39" i="43"/>
  <c r="O39" i="43"/>
  <c r="N40" i="43"/>
  <c r="O40" i="43"/>
  <c r="T40" i="43"/>
  <c r="N41" i="43"/>
  <c r="O41" i="43"/>
  <c r="U41" i="43" s="1"/>
  <c r="N42" i="43"/>
  <c r="O42" i="43"/>
  <c r="N43" i="43"/>
  <c r="O43" i="43"/>
  <c r="X43" i="43" s="1"/>
  <c r="N44" i="43"/>
  <c r="O44" i="43"/>
  <c r="N45" i="43"/>
  <c r="O45" i="43"/>
  <c r="Q45" i="43" s="1"/>
  <c r="N46" i="43"/>
  <c r="U46" i="43" s="1"/>
  <c r="O46" i="43"/>
  <c r="N47" i="43"/>
  <c r="O47" i="43"/>
  <c r="N48" i="43"/>
  <c r="T48" i="43" s="1"/>
  <c r="O48" i="43"/>
  <c r="N49" i="43"/>
  <c r="O49" i="43"/>
  <c r="Q49" i="43"/>
  <c r="N50" i="43"/>
  <c r="O50" i="43"/>
  <c r="N51" i="43"/>
  <c r="T51" i="43" s="1"/>
  <c r="O51" i="43"/>
  <c r="N52" i="43"/>
  <c r="O52" i="43"/>
  <c r="N53" i="43"/>
  <c r="O53" i="43"/>
  <c r="N54" i="43"/>
  <c r="U54" i="43" s="1"/>
  <c r="O54" i="43"/>
  <c r="N55" i="43"/>
  <c r="O55" i="43"/>
  <c r="N56" i="43"/>
  <c r="O56" i="43"/>
  <c r="P56" i="43" s="1"/>
  <c r="T56" i="43"/>
  <c r="N57" i="43"/>
  <c r="O57" i="43"/>
  <c r="N58" i="43"/>
  <c r="O58" i="43"/>
  <c r="N59" i="43"/>
  <c r="O59" i="43"/>
  <c r="N60" i="43"/>
  <c r="O60" i="43"/>
  <c r="N61" i="43"/>
  <c r="Q61" i="43" s="1"/>
  <c r="O61" i="43"/>
  <c r="N62" i="43"/>
  <c r="O62" i="43"/>
  <c r="N63" i="43"/>
  <c r="X63" i="43" s="1"/>
  <c r="O63" i="43"/>
  <c r="N64" i="43"/>
  <c r="U64" i="43" s="1"/>
  <c r="O64" i="43"/>
  <c r="N65" i="43"/>
  <c r="O65" i="43"/>
  <c r="N66" i="43"/>
  <c r="O66" i="43"/>
  <c r="N67" i="43"/>
  <c r="O67" i="43"/>
  <c r="P67" i="43" s="1"/>
  <c r="N68" i="43"/>
  <c r="O68" i="43"/>
  <c r="N69" i="43"/>
  <c r="O69" i="43"/>
  <c r="N70" i="43"/>
  <c r="O70" i="43"/>
  <c r="N71" i="43"/>
  <c r="O71" i="43"/>
  <c r="N72" i="43"/>
  <c r="U72" i="43" s="1"/>
  <c r="O72" i="43"/>
  <c r="N73" i="43"/>
  <c r="O73" i="43"/>
  <c r="N74" i="43"/>
  <c r="O74" i="43"/>
  <c r="N75" i="43"/>
  <c r="Q75" i="43" s="1"/>
  <c r="O75" i="43"/>
  <c r="N76" i="43"/>
  <c r="O76" i="43"/>
  <c r="U76" i="43"/>
  <c r="N77" i="43"/>
  <c r="O77" i="43"/>
  <c r="N78" i="43"/>
  <c r="O78" i="43"/>
  <c r="N79" i="43"/>
  <c r="T79" i="43" s="1"/>
  <c r="O79" i="43"/>
  <c r="Q79" i="43"/>
  <c r="U79" i="43"/>
  <c r="N80" i="43"/>
  <c r="O80" i="43"/>
  <c r="Q80" i="43" s="1"/>
  <c r="N4" i="44"/>
  <c r="P4" i="44" s="1"/>
  <c r="O4" i="44"/>
  <c r="N5" i="44"/>
  <c r="O5" i="44"/>
  <c r="X5" i="44" s="1"/>
  <c r="N28" i="45"/>
  <c r="O28" i="45"/>
  <c r="U28" i="45" s="1"/>
  <c r="N29" i="45"/>
  <c r="O29" i="45"/>
  <c r="N30" i="45"/>
  <c r="O30" i="45"/>
  <c r="N31" i="45"/>
  <c r="O31" i="45"/>
  <c r="N32" i="45"/>
  <c r="O32" i="45"/>
  <c r="N33" i="45"/>
  <c r="O33" i="45"/>
  <c r="N34" i="45"/>
  <c r="O34" i="45"/>
  <c r="P34" i="45" s="1"/>
  <c r="N35" i="45"/>
  <c r="T35" i="45" s="1"/>
  <c r="O35" i="45"/>
  <c r="P35" i="45"/>
  <c r="N36" i="45"/>
  <c r="O36" i="45"/>
  <c r="N37" i="45"/>
  <c r="O37" i="45"/>
  <c r="T37" i="45" s="1"/>
  <c r="N38" i="45"/>
  <c r="O38" i="45"/>
  <c r="U38" i="45" s="1"/>
  <c r="N39" i="45"/>
  <c r="Q39" i="45" s="1"/>
  <c r="O39" i="45"/>
  <c r="P39" i="45" s="1"/>
  <c r="X39" i="45"/>
  <c r="R39" i="45" s="1"/>
  <c r="N40" i="45"/>
  <c r="O40" i="45"/>
  <c r="N41" i="45"/>
  <c r="O41" i="45"/>
  <c r="N42" i="45"/>
  <c r="X42" i="45" s="1"/>
  <c r="O42" i="45"/>
  <c r="P42" i="45"/>
  <c r="N43" i="45"/>
  <c r="U43" i="45" s="1"/>
  <c r="O43" i="45"/>
  <c r="N44" i="45"/>
  <c r="O44" i="45"/>
  <c r="N45" i="45"/>
  <c r="O45" i="45"/>
  <c r="N46" i="45"/>
  <c r="O46" i="45"/>
  <c r="T46" i="45" s="1"/>
  <c r="N47" i="45"/>
  <c r="U47" i="45" s="1"/>
  <c r="O47" i="45"/>
  <c r="N48" i="45"/>
  <c r="O48" i="45"/>
  <c r="N49" i="45"/>
  <c r="O49" i="45"/>
  <c r="N50" i="45"/>
  <c r="P50" i="45" s="1"/>
  <c r="O50" i="45"/>
  <c r="N51" i="45"/>
  <c r="O51" i="45"/>
  <c r="N52" i="45"/>
  <c r="O52" i="45"/>
  <c r="N53" i="45"/>
  <c r="O53" i="45"/>
  <c r="N54" i="45"/>
  <c r="O54" i="45"/>
  <c r="N55" i="45"/>
  <c r="U55" i="45" s="1"/>
  <c r="O55" i="45"/>
  <c r="N56" i="45"/>
  <c r="O56" i="45"/>
  <c r="N57" i="45"/>
  <c r="O57" i="45"/>
  <c r="N58" i="45"/>
  <c r="X58" i="45" s="1"/>
  <c r="O58" i="45"/>
  <c r="N59" i="45"/>
  <c r="O59" i="45"/>
  <c r="N60" i="45"/>
  <c r="O60" i="45"/>
  <c r="N61" i="45"/>
  <c r="P61" i="45" s="1"/>
  <c r="O61" i="45"/>
  <c r="N62" i="45"/>
  <c r="O62" i="45"/>
  <c r="U62" i="45" s="1"/>
  <c r="N63" i="45"/>
  <c r="O63" i="45"/>
  <c r="Q63" i="45" s="1"/>
  <c r="N64" i="45"/>
  <c r="O64" i="45"/>
  <c r="N65" i="45"/>
  <c r="O65" i="45"/>
  <c r="X65" i="45" s="1"/>
  <c r="N66" i="45"/>
  <c r="O66" i="45"/>
  <c r="Q66" i="45" s="1"/>
  <c r="N67" i="45"/>
  <c r="U67" i="45" s="1"/>
  <c r="O67" i="45"/>
  <c r="N68" i="45"/>
  <c r="O68" i="45"/>
  <c r="N69" i="45"/>
  <c r="O69" i="45"/>
  <c r="T69" i="45" s="1"/>
  <c r="N70" i="45"/>
  <c r="O70" i="45"/>
  <c r="T70" i="45"/>
  <c r="N71" i="45"/>
  <c r="O71" i="45"/>
  <c r="N72" i="45"/>
  <c r="O72" i="45"/>
  <c r="N73" i="45"/>
  <c r="T73" i="45" s="1"/>
  <c r="O73" i="45"/>
  <c r="N74" i="45"/>
  <c r="O74" i="45"/>
  <c r="X74" i="45" s="1"/>
  <c r="R74" i="45" s="1"/>
  <c r="N75" i="45"/>
  <c r="O75" i="45"/>
  <c r="U75" i="45" s="1"/>
  <c r="N4" i="46"/>
  <c r="O4" i="46"/>
  <c r="N5" i="46"/>
  <c r="O5" i="46"/>
  <c r="N6" i="46"/>
  <c r="O6" i="46"/>
  <c r="N7" i="46"/>
  <c r="O7" i="46"/>
  <c r="N8" i="46"/>
  <c r="O8" i="46"/>
  <c r="N9" i="46"/>
  <c r="O9" i="46"/>
  <c r="N10" i="46"/>
  <c r="O10" i="46"/>
  <c r="N11" i="46"/>
  <c r="O11" i="46"/>
  <c r="N12" i="46"/>
  <c r="O12" i="46"/>
  <c r="N13" i="46"/>
  <c r="O13" i="46"/>
  <c r="N14" i="46"/>
  <c r="O14" i="46"/>
  <c r="N15" i="46"/>
  <c r="O15" i="46"/>
  <c r="N16" i="46"/>
  <c r="O16" i="46"/>
  <c r="N17" i="46"/>
  <c r="O17" i="46"/>
  <c r="N18" i="46"/>
  <c r="O18" i="46"/>
  <c r="N19" i="46"/>
  <c r="O19" i="46"/>
  <c r="N20" i="46"/>
  <c r="O20" i="46"/>
  <c r="N21" i="46"/>
  <c r="O21" i="46"/>
  <c r="N22" i="46"/>
  <c r="O22" i="46"/>
  <c r="N23" i="46"/>
  <c r="O23" i="46"/>
  <c r="N24" i="46"/>
  <c r="O24" i="46"/>
  <c r="N25" i="46"/>
  <c r="O25" i="46"/>
  <c r="N26" i="46"/>
  <c r="O26" i="46"/>
  <c r="Q26" i="46"/>
  <c r="N27" i="46"/>
  <c r="O27" i="46"/>
  <c r="N28" i="46"/>
  <c r="O28" i="46"/>
  <c r="N29" i="46"/>
  <c r="O29" i="46"/>
  <c r="U29" i="46" s="1"/>
  <c r="N30" i="46"/>
  <c r="O30" i="46"/>
  <c r="N31" i="46"/>
  <c r="O31" i="46"/>
  <c r="N32" i="46"/>
  <c r="P32" i="46" s="1"/>
  <c r="O32" i="46"/>
  <c r="N33" i="46"/>
  <c r="Q33" i="46" s="1"/>
  <c r="O33" i="46"/>
  <c r="T33" i="46"/>
  <c r="N34" i="46"/>
  <c r="O34" i="46"/>
  <c r="N35" i="46"/>
  <c r="O35" i="46"/>
  <c r="N36" i="46"/>
  <c r="O36" i="46"/>
  <c r="N37" i="46"/>
  <c r="O37" i="46"/>
  <c r="T37" i="46"/>
  <c r="N38" i="46"/>
  <c r="Q38" i="46" s="1"/>
  <c r="O38" i="46"/>
  <c r="N39" i="46"/>
  <c r="O39" i="46"/>
  <c r="Q39" i="46" s="1"/>
  <c r="N40" i="46"/>
  <c r="O40" i="46"/>
  <c r="N41" i="46"/>
  <c r="O41" i="46"/>
  <c r="N42" i="46"/>
  <c r="O42" i="46"/>
  <c r="Q42" i="46"/>
  <c r="N43" i="46"/>
  <c r="O43" i="46"/>
  <c r="N44" i="46"/>
  <c r="T44" i="46" s="1"/>
  <c r="O44" i="46"/>
  <c r="N45" i="46"/>
  <c r="O45" i="46"/>
  <c r="N46" i="46"/>
  <c r="O46" i="46"/>
  <c r="N47" i="46"/>
  <c r="O47" i="46"/>
  <c r="N48" i="46"/>
  <c r="O48" i="46"/>
  <c r="N49" i="46"/>
  <c r="O49" i="46"/>
  <c r="N50" i="46"/>
  <c r="P50" i="46" s="1"/>
  <c r="O50" i="46"/>
  <c r="N51" i="46"/>
  <c r="U51" i="46" s="1"/>
  <c r="O51" i="46"/>
  <c r="N52" i="46"/>
  <c r="O52" i="46"/>
  <c r="N53" i="46"/>
  <c r="U53" i="46" s="1"/>
  <c r="O53" i="46"/>
  <c r="Q53" i="46"/>
  <c r="N54" i="46"/>
  <c r="O54" i="46"/>
  <c r="N55" i="46"/>
  <c r="O55" i="46"/>
  <c r="U55" i="46" s="1"/>
  <c r="N56" i="46"/>
  <c r="O56" i="46"/>
  <c r="N57" i="46"/>
  <c r="O57" i="46"/>
  <c r="N58" i="46"/>
  <c r="Q58" i="46" s="1"/>
  <c r="O58" i="46"/>
  <c r="N59" i="46"/>
  <c r="O59" i="46"/>
  <c r="U59" i="46" s="1"/>
  <c r="N60" i="46"/>
  <c r="O60" i="46"/>
  <c r="N61" i="46"/>
  <c r="O61" i="46"/>
  <c r="N62" i="46"/>
  <c r="O62" i="46"/>
  <c r="N63" i="46"/>
  <c r="O63" i="46"/>
  <c r="N64" i="46"/>
  <c r="O64" i="46"/>
  <c r="P64" i="46" s="1"/>
  <c r="N65" i="46"/>
  <c r="O65" i="46"/>
  <c r="N66" i="46"/>
  <c r="O66" i="46"/>
  <c r="N67" i="46"/>
  <c r="O67" i="46"/>
  <c r="N68" i="46"/>
  <c r="T68" i="46" s="1"/>
  <c r="O68" i="46"/>
  <c r="N69" i="46"/>
  <c r="O69" i="46"/>
  <c r="Q69" i="46" s="1"/>
  <c r="N70" i="46"/>
  <c r="O70" i="46"/>
  <c r="N71" i="46"/>
  <c r="P71" i="46" s="1"/>
  <c r="O71" i="46"/>
  <c r="N72" i="46"/>
  <c r="Q72" i="46" s="1"/>
  <c r="O72" i="46"/>
  <c r="N73" i="46"/>
  <c r="O73" i="46"/>
  <c r="N74" i="46"/>
  <c r="O74" i="46"/>
  <c r="N75" i="46"/>
  <c r="O75" i="46"/>
  <c r="P75" i="46" s="1"/>
  <c r="N76" i="46"/>
  <c r="O76" i="46"/>
  <c r="N77" i="46"/>
  <c r="O77" i="46"/>
  <c r="Q77" i="46"/>
  <c r="U77" i="46"/>
  <c r="N78" i="46"/>
  <c r="O78" i="46"/>
  <c r="N79" i="46"/>
  <c r="P79" i="46" s="1"/>
  <c r="O79" i="46"/>
  <c r="N80" i="46"/>
  <c r="O80" i="46"/>
  <c r="T80" i="46"/>
  <c r="N81" i="46"/>
  <c r="U81" i="46" s="1"/>
  <c r="O81" i="46"/>
  <c r="N82" i="46"/>
  <c r="U82" i="46" s="1"/>
  <c r="O82" i="46"/>
  <c r="Q82" i="46"/>
  <c r="N83" i="46"/>
  <c r="O83" i="46"/>
  <c r="N84" i="46"/>
  <c r="T84" i="46" s="1"/>
  <c r="O84" i="46"/>
  <c r="P84" i="46"/>
  <c r="U84" i="46"/>
  <c r="N85" i="46"/>
  <c r="T85" i="46" s="1"/>
  <c r="O85" i="46"/>
  <c r="N86" i="46"/>
  <c r="O86" i="46"/>
  <c r="N87" i="46"/>
  <c r="O87" i="46"/>
  <c r="N88" i="46"/>
  <c r="O88" i="46"/>
  <c r="T88" i="46" s="1"/>
  <c r="N4" i="47"/>
  <c r="O4" i="47"/>
  <c r="N5" i="47"/>
  <c r="X5" i="47" s="1"/>
  <c r="O5" i="47"/>
  <c r="N6" i="47"/>
  <c r="Q6" i="47" s="1"/>
  <c r="O6" i="47"/>
  <c r="N7" i="47"/>
  <c r="O7" i="47"/>
  <c r="N8" i="47"/>
  <c r="O8" i="47"/>
  <c r="N9" i="47"/>
  <c r="O9" i="47"/>
  <c r="N10" i="47"/>
  <c r="O10" i="47"/>
  <c r="T10" i="47"/>
  <c r="N11" i="47"/>
  <c r="O11" i="47"/>
  <c r="N12" i="47"/>
  <c r="P12" i="47" s="1"/>
  <c r="O12" i="47"/>
  <c r="N13" i="47"/>
  <c r="O13" i="47"/>
  <c r="U13" i="47" s="1"/>
  <c r="N14" i="47"/>
  <c r="O14" i="47"/>
  <c r="N15" i="47"/>
  <c r="O15" i="47"/>
  <c r="N16" i="47"/>
  <c r="O16" i="47"/>
  <c r="N17" i="47"/>
  <c r="O17" i="47"/>
  <c r="P17" i="47"/>
  <c r="T17" i="47"/>
  <c r="N18" i="47"/>
  <c r="O18" i="47"/>
  <c r="U18" i="47" s="1"/>
  <c r="N19" i="47"/>
  <c r="O19" i="47"/>
  <c r="N20" i="47"/>
  <c r="O20" i="47"/>
  <c r="N21" i="47"/>
  <c r="O21" i="47"/>
  <c r="N22" i="47"/>
  <c r="O22" i="47"/>
  <c r="T22" i="47" s="1"/>
  <c r="N23" i="47"/>
  <c r="O23" i="47"/>
  <c r="Q23" i="47" s="1"/>
  <c r="N24" i="47"/>
  <c r="O24" i="47"/>
  <c r="N25" i="47"/>
  <c r="O25" i="47"/>
  <c r="T25" i="47"/>
  <c r="N26" i="47"/>
  <c r="Q26" i="47" s="1"/>
  <c r="O26" i="47"/>
  <c r="P26" i="47"/>
  <c r="N27" i="47"/>
  <c r="O27" i="47"/>
  <c r="N28" i="47"/>
  <c r="O28" i="47"/>
  <c r="N29" i="47"/>
  <c r="O29" i="47"/>
  <c r="N30" i="47"/>
  <c r="P30" i="47" s="1"/>
  <c r="O30" i="47"/>
  <c r="U30" i="47"/>
  <c r="N31" i="47"/>
  <c r="Q31" i="47" s="1"/>
  <c r="O31" i="47"/>
  <c r="N32" i="47"/>
  <c r="O32" i="47"/>
  <c r="N33" i="47"/>
  <c r="O33" i="47"/>
  <c r="P33" i="47" s="1"/>
  <c r="N34" i="47"/>
  <c r="O34" i="47"/>
  <c r="N35" i="47"/>
  <c r="O35" i="47"/>
  <c r="N36" i="47"/>
  <c r="O36" i="47"/>
  <c r="N37" i="47"/>
  <c r="O37" i="47"/>
  <c r="P37" i="47" s="1"/>
  <c r="N38" i="47"/>
  <c r="O38" i="47"/>
  <c r="N39" i="47"/>
  <c r="O39" i="47"/>
  <c r="N40" i="47"/>
  <c r="O40" i="47"/>
  <c r="N41" i="47"/>
  <c r="U41" i="47" s="1"/>
  <c r="O41" i="47"/>
  <c r="T41" i="47"/>
  <c r="N42" i="47"/>
  <c r="O42" i="47"/>
  <c r="N43" i="47"/>
  <c r="O43" i="47"/>
  <c r="N44" i="47"/>
  <c r="O44" i="47"/>
  <c r="U44" i="47" s="1"/>
  <c r="N45" i="47"/>
  <c r="O45" i="47"/>
  <c r="P45" i="47" s="1"/>
  <c r="N46" i="47"/>
  <c r="O46" i="47"/>
  <c r="Q46" i="47" s="1"/>
  <c r="N47" i="47"/>
  <c r="O47" i="47"/>
  <c r="P47" i="47" s="1"/>
  <c r="N48" i="47"/>
  <c r="O48" i="47"/>
  <c r="N49" i="47"/>
  <c r="O49" i="47"/>
  <c r="N50" i="47"/>
  <c r="O50" i="47"/>
  <c r="N51" i="47"/>
  <c r="O51" i="47"/>
  <c r="N52" i="47"/>
  <c r="O52" i="47"/>
  <c r="N53" i="47"/>
  <c r="P53" i="47" s="1"/>
  <c r="O53" i="47"/>
  <c r="N54" i="47"/>
  <c r="P54" i="47" s="1"/>
  <c r="O54" i="47"/>
  <c r="Q54" i="47"/>
  <c r="N55" i="47"/>
  <c r="O55" i="47"/>
  <c r="N56" i="47"/>
  <c r="O56" i="47"/>
  <c r="N57" i="47"/>
  <c r="O57" i="47"/>
  <c r="N58" i="47"/>
  <c r="O58" i="47"/>
  <c r="N59" i="47"/>
  <c r="O59" i="47"/>
  <c r="N60" i="47"/>
  <c r="U60" i="47" s="1"/>
  <c r="O60" i="47"/>
  <c r="N61" i="47"/>
  <c r="P61" i="47" s="1"/>
  <c r="O61" i="47"/>
  <c r="T61" i="47"/>
  <c r="N62" i="47"/>
  <c r="O62" i="47"/>
  <c r="N63" i="47"/>
  <c r="T63" i="47" s="1"/>
  <c r="O63" i="47"/>
  <c r="N64" i="47"/>
  <c r="O64" i="47"/>
  <c r="N65" i="47"/>
  <c r="O65" i="47"/>
  <c r="N66" i="47"/>
  <c r="O66" i="47"/>
  <c r="N67" i="47"/>
  <c r="T67" i="47" s="1"/>
  <c r="O67" i="47"/>
  <c r="N68" i="47"/>
  <c r="O68" i="47"/>
  <c r="U68" i="47"/>
  <c r="N69" i="47"/>
  <c r="O69" i="47"/>
  <c r="N70" i="47"/>
  <c r="O70" i="47"/>
  <c r="N71" i="47"/>
  <c r="O71" i="47"/>
  <c r="P71" i="47" s="1"/>
  <c r="N72" i="47"/>
  <c r="O72" i="47"/>
  <c r="N73" i="47"/>
  <c r="T73" i="47" s="1"/>
  <c r="O73" i="47"/>
  <c r="N74" i="47"/>
  <c r="O74" i="47"/>
  <c r="Q74" i="47"/>
  <c r="N75" i="47"/>
  <c r="P75" i="47" s="1"/>
  <c r="O75" i="47"/>
  <c r="N76" i="47"/>
  <c r="U76" i="47" s="1"/>
  <c r="O76" i="47"/>
  <c r="N77" i="47"/>
  <c r="O77" i="47"/>
  <c r="U77" i="47"/>
  <c r="N78" i="47"/>
  <c r="O78" i="47"/>
  <c r="N79" i="47"/>
  <c r="T79" i="47" s="1"/>
  <c r="O79" i="47"/>
  <c r="N80" i="47"/>
  <c r="P80" i="47" s="1"/>
  <c r="O80" i="47"/>
  <c r="N81" i="47"/>
  <c r="Q81" i="47" s="1"/>
  <c r="O81" i="47"/>
  <c r="N82" i="47"/>
  <c r="U82" i="47" s="1"/>
  <c r="O82" i="47"/>
  <c r="N83" i="47"/>
  <c r="T83" i="47" s="1"/>
  <c r="O83" i="47"/>
  <c r="N84" i="47"/>
  <c r="O84" i="47"/>
  <c r="N85" i="47"/>
  <c r="O85" i="47"/>
  <c r="P85" i="47" s="1"/>
  <c r="N86" i="47"/>
  <c r="O86" i="47"/>
  <c r="N87" i="47"/>
  <c r="O87" i="47"/>
  <c r="P87" i="47" s="1"/>
  <c r="N88" i="47"/>
  <c r="T88" i="47" s="1"/>
  <c r="O88" i="47"/>
  <c r="N89" i="47"/>
  <c r="O89" i="47"/>
  <c r="T89" i="47"/>
  <c r="N90" i="47"/>
  <c r="O90" i="47"/>
  <c r="N91" i="47"/>
  <c r="P91" i="47" s="1"/>
  <c r="O91" i="47"/>
  <c r="N92" i="47"/>
  <c r="Q92" i="47" s="1"/>
  <c r="O92" i="47"/>
  <c r="N93" i="47"/>
  <c r="O93" i="47"/>
  <c r="N94" i="47"/>
  <c r="O94" i="47"/>
  <c r="N95" i="47"/>
  <c r="O95" i="47"/>
  <c r="N96" i="47"/>
  <c r="P96" i="47" s="1"/>
  <c r="O96" i="47"/>
  <c r="N97" i="47"/>
  <c r="O97" i="47"/>
  <c r="T97" i="47" s="1"/>
  <c r="N98" i="47"/>
  <c r="O98" i="47"/>
  <c r="U98" i="47" s="1"/>
  <c r="N99" i="47"/>
  <c r="O99" i="47"/>
  <c r="U99" i="47" s="1"/>
  <c r="N100" i="47"/>
  <c r="O100" i="47"/>
  <c r="N101" i="47"/>
  <c r="O101" i="47"/>
  <c r="U101" i="47" s="1"/>
  <c r="N102" i="47"/>
  <c r="T102" i="47" s="1"/>
  <c r="O102" i="47"/>
  <c r="N103" i="47"/>
  <c r="U103" i="47" s="1"/>
  <c r="O103" i="47"/>
  <c r="N104" i="47"/>
  <c r="O104" i="47"/>
  <c r="N105" i="47"/>
  <c r="O105" i="47"/>
  <c r="N106" i="47"/>
  <c r="O106" i="47"/>
  <c r="N107" i="47"/>
  <c r="O107" i="47"/>
  <c r="N108" i="47"/>
  <c r="O108" i="47"/>
  <c r="N109" i="47"/>
  <c r="O109" i="47"/>
  <c r="N110" i="47"/>
  <c r="T110" i="47" s="1"/>
  <c r="O110" i="47"/>
  <c r="N111" i="47"/>
  <c r="O111" i="47"/>
  <c r="N112" i="47"/>
  <c r="O112" i="47"/>
  <c r="P112" i="47" s="1"/>
  <c r="N113" i="47"/>
  <c r="O113" i="47"/>
  <c r="U113" i="47" s="1"/>
  <c r="N114" i="47"/>
  <c r="O114" i="47"/>
  <c r="P114" i="47" s="1"/>
  <c r="N115" i="47"/>
  <c r="O115" i="47"/>
  <c r="N116" i="47"/>
  <c r="Q116" i="47" s="1"/>
  <c r="O116" i="47"/>
  <c r="N117" i="47"/>
  <c r="O117" i="47"/>
  <c r="N118" i="47"/>
  <c r="O118" i="47"/>
  <c r="P118" i="47" s="1"/>
  <c r="N119" i="47"/>
  <c r="O119" i="47"/>
  <c r="T119" i="47" s="1"/>
  <c r="N120" i="47"/>
  <c r="O120" i="47"/>
  <c r="N121" i="47"/>
  <c r="O121" i="47"/>
  <c r="N122" i="47"/>
  <c r="T122" i="47" s="1"/>
  <c r="O122" i="47"/>
  <c r="N123" i="47"/>
  <c r="O123" i="47"/>
  <c r="N124" i="47"/>
  <c r="O124" i="47"/>
  <c r="N125" i="47"/>
  <c r="O125" i="47"/>
  <c r="N126" i="47"/>
  <c r="O126" i="47"/>
  <c r="N127" i="47"/>
  <c r="O127" i="47"/>
  <c r="P127" i="47" s="1"/>
  <c r="N128" i="47"/>
  <c r="O128" i="47"/>
  <c r="N129" i="47"/>
  <c r="O129" i="47"/>
  <c r="N130" i="47"/>
  <c r="T130" i="47" s="1"/>
  <c r="O130" i="47"/>
  <c r="N131" i="47"/>
  <c r="T131" i="47" s="1"/>
  <c r="O131" i="47"/>
  <c r="N132" i="47"/>
  <c r="O132" i="47"/>
  <c r="N133" i="47"/>
  <c r="Q133" i="47" s="1"/>
  <c r="O133" i="47"/>
  <c r="N134" i="47"/>
  <c r="T134" i="47" s="1"/>
  <c r="O134" i="47"/>
  <c r="P134" i="47"/>
  <c r="N4" i="48"/>
  <c r="Q4" i="48" s="1"/>
  <c r="O4" i="48"/>
  <c r="N5" i="48"/>
  <c r="X5" i="48" s="1"/>
  <c r="O5" i="48"/>
  <c r="U5" i="48"/>
  <c r="N6" i="48"/>
  <c r="O6" i="48"/>
  <c r="U6" i="48" s="1"/>
  <c r="N7" i="48"/>
  <c r="O7" i="48"/>
  <c r="N8" i="48"/>
  <c r="O8" i="48"/>
  <c r="N9" i="48"/>
  <c r="O9" i="48"/>
  <c r="Q9" i="48"/>
  <c r="U9" i="48"/>
  <c r="N10" i="48"/>
  <c r="O10" i="48"/>
  <c r="N11" i="48"/>
  <c r="O11" i="48"/>
  <c r="N12" i="48"/>
  <c r="O12" i="48"/>
  <c r="N13" i="48"/>
  <c r="Q13" i="48" s="1"/>
  <c r="O13" i="48"/>
  <c r="U13" i="48"/>
  <c r="N14" i="48"/>
  <c r="U14" i="48" s="1"/>
  <c r="O14" i="48"/>
  <c r="N15" i="48"/>
  <c r="O15" i="48"/>
  <c r="N16" i="48"/>
  <c r="O16" i="48"/>
  <c r="P16" i="48" s="1"/>
  <c r="N17" i="48"/>
  <c r="O17" i="48"/>
  <c r="N18" i="48"/>
  <c r="Q18" i="48" s="1"/>
  <c r="O18" i="48"/>
  <c r="N19" i="48"/>
  <c r="O19" i="48"/>
  <c r="N20" i="48"/>
  <c r="O20" i="48"/>
  <c r="N21" i="48"/>
  <c r="O21" i="48"/>
  <c r="Q21" i="48" s="1"/>
  <c r="N22" i="48"/>
  <c r="O22" i="48"/>
  <c r="Q22" i="48"/>
  <c r="N23" i="48"/>
  <c r="U23" i="48" s="1"/>
  <c r="O23" i="48"/>
  <c r="N24" i="48"/>
  <c r="O24" i="48"/>
  <c r="N25" i="48"/>
  <c r="O25" i="48"/>
  <c r="N26" i="48"/>
  <c r="O26" i="48"/>
  <c r="Q26" i="48" s="1"/>
  <c r="N27" i="48"/>
  <c r="O27" i="48"/>
  <c r="N28" i="48"/>
  <c r="O28" i="48"/>
  <c r="N29" i="48"/>
  <c r="P29" i="48" s="1"/>
  <c r="O29" i="48"/>
  <c r="N30" i="48"/>
  <c r="O30" i="48"/>
  <c r="N31" i="48"/>
  <c r="O31" i="48"/>
  <c r="N32" i="48"/>
  <c r="O32" i="48"/>
  <c r="N33" i="48"/>
  <c r="T33" i="48" s="1"/>
  <c r="O33" i="48"/>
  <c r="P33" i="48"/>
  <c r="N34" i="48"/>
  <c r="O34" i="48"/>
  <c r="N35" i="48"/>
  <c r="O35" i="48"/>
  <c r="Q35" i="48" s="1"/>
  <c r="N36" i="48"/>
  <c r="O36" i="48"/>
  <c r="T36" i="48" s="1"/>
  <c r="N37" i="48"/>
  <c r="O37" i="48"/>
  <c r="N38" i="48"/>
  <c r="P38" i="48" s="1"/>
  <c r="O38" i="48"/>
  <c r="N39" i="48"/>
  <c r="Q39" i="48" s="1"/>
  <c r="O39" i="48"/>
  <c r="N40" i="48"/>
  <c r="O40" i="48"/>
  <c r="N41" i="48"/>
  <c r="P41" i="48" s="1"/>
  <c r="O41" i="48"/>
  <c r="N42" i="48"/>
  <c r="O42" i="48"/>
  <c r="N43" i="48"/>
  <c r="O43" i="48"/>
  <c r="N44" i="48"/>
  <c r="O44" i="48"/>
  <c r="P44" i="48" s="1"/>
  <c r="N45" i="48"/>
  <c r="O45" i="48"/>
  <c r="Q45" i="48"/>
  <c r="U45" i="48"/>
  <c r="N46" i="48"/>
  <c r="O46" i="48"/>
  <c r="N47" i="48"/>
  <c r="O47" i="48"/>
  <c r="N48" i="48"/>
  <c r="O48" i="48"/>
  <c r="N49" i="48"/>
  <c r="Q49" i="48" s="1"/>
  <c r="O49" i="48"/>
  <c r="N50" i="48"/>
  <c r="Q50" i="48" s="1"/>
  <c r="O50" i="48"/>
  <c r="N51" i="48"/>
  <c r="O51" i="48"/>
  <c r="P51" i="48" s="1"/>
  <c r="N52" i="48"/>
  <c r="O52" i="48"/>
  <c r="N53" i="48"/>
  <c r="T53" i="48" s="1"/>
  <c r="O53" i="48"/>
  <c r="N54" i="48"/>
  <c r="O54" i="48"/>
  <c r="Q54" i="48"/>
  <c r="N55" i="48"/>
  <c r="O55" i="48"/>
  <c r="N56" i="48"/>
  <c r="P56" i="48" s="1"/>
  <c r="O56" i="48"/>
  <c r="N57" i="48"/>
  <c r="O57" i="48"/>
  <c r="T57" i="48" s="1"/>
  <c r="N58" i="48"/>
  <c r="O58" i="48"/>
  <c r="T58" i="48" s="1"/>
  <c r="N59" i="48"/>
  <c r="O59" i="48"/>
  <c r="N60" i="48"/>
  <c r="O60" i="48"/>
  <c r="N61" i="48"/>
  <c r="Q61" i="48" s="1"/>
  <c r="O61" i="48"/>
  <c r="P61" i="48"/>
  <c r="N62" i="48"/>
  <c r="Q62" i="48" s="1"/>
  <c r="O62" i="48"/>
  <c r="N63" i="48"/>
  <c r="O63" i="48"/>
  <c r="N64" i="48"/>
  <c r="O64" i="48"/>
  <c r="N65" i="48"/>
  <c r="O65" i="48"/>
  <c r="N66" i="48"/>
  <c r="O66" i="48"/>
  <c r="N67" i="48"/>
  <c r="O67" i="48"/>
  <c r="N68" i="48"/>
  <c r="O68" i="48"/>
  <c r="N69" i="48"/>
  <c r="O69" i="48"/>
  <c r="N70" i="48"/>
  <c r="O70" i="48"/>
  <c r="N71" i="48"/>
  <c r="O71" i="48"/>
  <c r="N72" i="48"/>
  <c r="O72" i="48"/>
  <c r="N73" i="48"/>
  <c r="O73" i="48"/>
  <c r="N74" i="48"/>
  <c r="O74" i="48"/>
  <c r="N75" i="48"/>
  <c r="O75" i="48"/>
  <c r="N76" i="48"/>
  <c r="O76" i="48"/>
  <c r="N77" i="48"/>
  <c r="O77" i="48"/>
  <c r="N78" i="48"/>
  <c r="O78" i="48"/>
  <c r="N79" i="48"/>
  <c r="O79" i="48"/>
  <c r="N80" i="48"/>
  <c r="O80" i="48"/>
  <c r="N81" i="48"/>
  <c r="O81" i="48"/>
  <c r="N82" i="48"/>
  <c r="O82" i="48"/>
  <c r="N83" i="48"/>
  <c r="O83" i="48"/>
  <c r="N84" i="48"/>
  <c r="O84" i="48"/>
  <c r="N85" i="48"/>
  <c r="O85" i="48"/>
  <c r="N86" i="48"/>
  <c r="O86" i="48"/>
  <c r="N87" i="48"/>
  <c r="O87" i="48"/>
  <c r="N88" i="48"/>
  <c r="O88" i="48"/>
  <c r="N4" i="50"/>
  <c r="O4" i="50"/>
  <c r="N5" i="50"/>
  <c r="P5" i="50" s="1"/>
  <c r="O5" i="50"/>
  <c r="N6" i="50"/>
  <c r="P6" i="50" s="1"/>
  <c r="O6" i="50"/>
  <c r="N7" i="50"/>
  <c r="O7" i="50"/>
  <c r="N8" i="50"/>
  <c r="O8" i="50"/>
  <c r="N9" i="50"/>
  <c r="P9" i="50" s="1"/>
  <c r="O9" i="50"/>
  <c r="N10" i="50"/>
  <c r="P10" i="50" s="1"/>
  <c r="O10" i="50"/>
  <c r="N11" i="50"/>
  <c r="O11" i="50"/>
  <c r="N12" i="50"/>
  <c r="O12" i="50"/>
  <c r="N13" i="50"/>
  <c r="P13" i="50" s="1"/>
  <c r="O13" i="50"/>
  <c r="N14" i="50"/>
  <c r="P14" i="50" s="1"/>
  <c r="O14" i="50"/>
  <c r="N15" i="50"/>
  <c r="O15" i="50"/>
  <c r="N16" i="50"/>
  <c r="O16" i="50"/>
  <c r="N17" i="50"/>
  <c r="P17" i="50" s="1"/>
  <c r="O17" i="50"/>
  <c r="N18" i="50"/>
  <c r="P18" i="50" s="1"/>
  <c r="O18" i="50"/>
  <c r="N19" i="50"/>
  <c r="O19" i="50"/>
  <c r="N20" i="50"/>
  <c r="O20" i="50"/>
  <c r="N21" i="50"/>
  <c r="P21" i="50" s="1"/>
  <c r="O21" i="50"/>
  <c r="X21" i="50"/>
  <c r="N22" i="50"/>
  <c r="O22" i="50"/>
  <c r="P22" i="50" s="1"/>
  <c r="N23" i="50"/>
  <c r="O23" i="50"/>
  <c r="N24" i="50"/>
  <c r="O24" i="50"/>
  <c r="N25" i="50"/>
  <c r="Q25" i="50" s="1"/>
  <c r="O25" i="50"/>
  <c r="P25" i="50"/>
  <c r="N26" i="50"/>
  <c r="O26" i="50"/>
  <c r="N27" i="50"/>
  <c r="O27" i="50"/>
  <c r="Q27" i="50" s="1"/>
  <c r="N28" i="50"/>
  <c r="O28" i="50"/>
  <c r="N29" i="50"/>
  <c r="O29" i="50"/>
  <c r="N30" i="50"/>
  <c r="P30" i="50" s="1"/>
  <c r="O30" i="50"/>
  <c r="U30" i="50"/>
  <c r="N31" i="50"/>
  <c r="O31" i="50"/>
  <c r="U31" i="50"/>
  <c r="N32" i="50"/>
  <c r="O32" i="50"/>
  <c r="N33" i="50"/>
  <c r="P33" i="50" s="1"/>
  <c r="O33" i="50"/>
  <c r="N34" i="50"/>
  <c r="X34" i="50" s="1"/>
  <c r="O34" i="50"/>
  <c r="N35" i="50"/>
  <c r="O35" i="50"/>
  <c r="N36" i="50"/>
  <c r="O36" i="50"/>
  <c r="N37" i="50"/>
  <c r="O37" i="50"/>
  <c r="N38" i="50"/>
  <c r="O38" i="50"/>
  <c r="U38" i="50" s="1"/>
  <c r="N39" i="50"/>
  <c r="P39" i="50" s="1"/>
  <c r="O39" i="50"/>
  <c r="N40" i="50"/>
  <c r="O40" i="50"/>
  <c r="U40" i="50"/>
  <c r="N41" i="50"/>
  <c r="O41" i="50"/>
  <c r="N42" i="50"/>
  <c r="O42" i="50"/>
  <c r="N43" i="50"/>
  <c r="X43" i="50" s="1"/>
  <c r="O43" i="50"/>
  <c r="N44" i="50"/>
  <c r="O44" i="50"/>
  <c r="N45" i="50"/>
  <c r="O45" i="50"/>
  <c r="N46" i="50"/>
  <c r="O46" i="50"/>
  <c r="N47" i="50"/>
  <c r="P47" i="50" s="1"/>
  <c r="O47" i="50"/>
  <c r="N48" i="50"/>
  <c r="O48" i="50"/>
  <c r="N49" i="50"/>
  <c r="O49" i="50"/>
  <c r="N50" i="50"/>
  <c r="Q50" i="50" s="1"/>
  <c r="O50" i="50"/>
  <c r="N51" i="50"/>
  <c r="O51" i="50"/>
  <c r="T51" i="50"/>
  <c r="N52" i="50"/>
  <c r="O52" i="50"/>
  <c r="N53" i="50"/>
  <c r="P53" i="50" s="1"/>
  <c r="O53" i="50"/>
  <c r="T53" i="50"/>
  <c r="N54" i="50"/>
  <c r="O54" i="50"/>
  <c r="Q54" i="50" s="1"/>
  <c r="T54" i="50"/>
  <c r="N55" i="50"/>
  <c r="O55" i="50"/>
  <c r="N56" i="50"/>
  <c r="O56" i="50"/>
  <c r="N57" i="50"/>
  <c r="O57" i="50"/>
  <c r="N58" i="50"/>
  <c r="O58" i="50"/>
  <c r="N59" i="50"/>
  <c r="X59" i="50" s="1"/>
  <c r="O59" i="50"/>
  <c r="N60" i="50"/>
  <c r="Q60" i="50" s="1"/>
  <c r="O60" i="50"/>
  <c r="N61" i="50"/>
  <c r="O61" i="50"/>
  <c r="N62" i="50"/>
  <c r="U62" i="50" s="1"/>
  <c r="O62" i="50"/>
  <c r="N63" i="50"/>
  <c r="O63" i="50"/>
  <c r="N64" i="50"/>
  <c r="O64" i="50"/>
  <c r="N65" i="50"/>
  <c r="O65" i="50"/>
  <c r="N66" i="50"/>
  <c r="X66" i="50" s="1"/>
  <c r="O66" i="50"/>
  <c r="T66" i="50"/>
  <c r="N67" i="50"/>
  <c r="O67" i="50"/>
  <c r="P67" i="50" s="1"/>
  <c r="X67" i="50"/>
  <c r="N4" i="51"/>
  <c r="O4" i="51"/>
  <c r="N5" i="51"/>
  <c r="O5" i="51"/>
  <c r="U5" i="51"/>
  <c r="N6" i="51"/>
  <c r="P6" i="51" s="1"/>
  <c r="O6" i="51"/>
  <c r="Q6" i="51"/>
  <c r="N7" i="51"/>
  <c r="O7" i="51"/>
  <c r="N8" i="51"/>
  <c r="O8" i="51"/>
  <c r="N9" i="51"/>
  <c r="T9" i="51" s="1"/>
  <c r="O9" i="51"/>
  <c r="N10" i="51"/>
  <c r="O10" i="51"/>
  <c r="N11" i="51"/>
  <c r="O11" i="51"/>
  <c r="N12" i="51"/>
  <c r="O12" i="51"/>
  <c r="N13" i="51"/>
  <c r="U13" i="51" s="1"/>
  <c r="O13" i="51"/>
  <c r="Q13" i="51"/>
  <c r="N14" i="51"/>
  <c r="O14" i="51"/>
  <c r="N15" i="51"/>
  <c r="O15" i="51"/>
  <c r="N16" i="51"/>
  <c r="O16" i="51"/>
  <c r="N17" i="51"/>
  <c r="U17" i="51" s="1"/>
  <c r="O17" i="51"/>
  <c r="N18" i="51"/>
  <c r="U18" i="51" s="1"/>
  <c r="O18" i="51"/>
  <c r="N19" i="51"/>
  <c r="O19" i="51"/>
  <c r="N20" i="51"/>
  <c r="O20" i="51"/>
  <c r="N21" i="51"/>
  <c r="O21" i="51"/>
  <c r="N22" i="51"/>
  <c r="U22" i="51" s="1"/>
  <c r="O22" i="51"/>
  <c r="N23" i="51"/>
  <c r="O23" i="51"/>
  <c r="N24" i="51"/>
  <c r="O24" i="51"/>
  <c r="N25" i="51"/>
  <c r="O25" i="51"/>
  <c r="N26" i="51"/>
  <c r="O26" i="51"/>
  <c r="N27" i="51"/>
  <c r="O27" i="51"/>
  <c r="N28" i="51"/>
  <c r="O28" i="51"/>
  <c r="N29" i="51"/>
  <c r="P29" i="51" s="1"/>
  <c r="O29" i="51"/>
  <c r="U29" i="51"/>
  <c r="N30" i="51"/>
  <c r="O30" i="51"/>
  <c r="U30" i="51" s="1"/>
  <c r="N31" i="51"/>
  <c r="O31" i="51"/>
  <c r="N32" i="51"/>
  <c r="O32" i="51"/>
  <c r="N33" i="51"/>
  <c r="O33" i="51"/>
  <c r="Q33" i="51"/>
  <c r="N34" i="51"/>
  <c r="O34" i="51"/>
  <c r="N35" i="51"/>
  <c r="O35" i="51"/>
  <c r="N36" i="51"/>
  <c r="O36" i="51"/>
  <c r="P36" i="51" s="1"/>
  <c r="N37" i="51"/>
  <c r="X37" i="51" s="1"/>
  <c r="O37" i="51"/>
  <c r="N38" i="51"/>
  <c r="O38" i="51"/>
  <c r="N39" i="51"/>
  <c r="O39" i="51"/>
  <c r="N40" i="51"/>
  <c r="O40" i="51"/>
  <c r="T40" i="51" s="1"/>
  <c r="N41" i="51"/>
  <c r="O41" i="51"/>
  <c r="T41" i="51" s="1"/>
  <c r="N42" i="51"/>
  <c r="O42" i="51"/>
  <c r="N43" i="51"/>
  <c r="O43" i="51"/>
  <c r="N44" i="51"/>
  <c r="O44" i="51"/>
  <c r="N45" i="51"/>
  <c r="Q45" i="51" s="1"/>
  <c r="O45" i="51"/>
  <c r="N46" i="51"/>
  <c r="O46" i="51"/>
  <c r="N47" i="51"/>
  <c r="O47" i="51"/>
  <c r="T47" i="51" s="1"/>
  <c r="X47" i="51"/>
  <c r="N48" i="51"/>
  <c r="O48" i="51"/>
  <c r="N49" i="51"/>
  <c r="O49" i="51"/>
  <c r="N50" i="51"/>
  <c r="O50" i="51"/>
  <c r="N51" i="51"/>
  <c r="O51" i="51"/>
  <c r="P51" i="51" s="1"/>
  <c r="N52" i="51"/>
  <c r="P52" i="51" s="1"/>
  <c r="O52" i="51"/>
  <c r="U52" i="51"/>
  <c r="N53" i="51"/>
  <c r="O53" i="51"/>
  <c r="Q53" i="51"/>
  <c r="N54" i="51"/>
  <c r="O54" i="51"/>
  <c r="N55" i="51"/>
  <c r="O55" i="51"/>
  <c r="N56" i="51"/>
  <c r="T56" i="51" s="1"/>
  <c r="O56" i="51"/>
  <c r="N57" i="51"/>
  <c r="O57" i="51"/>
  <c r="N58" i="51"/>
  <c r="O58" i="51"/>
  <c r="N59" i="51"/>
  <c r="O59" i="51"/>
  <c r="N60" i="51"/>
  <c r="X60" i="51" s="1"/>
  <c r="O60" i="51"/>
  <c r="P60" i="51"/>
  <c r="N61" i="51"/>
  <c r="O61" i="51"/>
  <c r="Q61" i="51" s="1"/>
  <c r="N62" i="51"/>
  <c r="O62" i="51"/>
  <c r="N63" i="51"/>
  <c r="O63" i="51"/>
  <c r="N64" i="51"/>
  <c r="O64" i="51"/>
  <c r="U64" i="51" s="1"/>
  <c r="N65" i="51"/>
  <c r="Q65" i="51" s="1"/>
  <c r="O65" i="51"/>
  <c r="U65" i="51"/>
  <c r="N66" i="51"/>
  <c r="O66" i="51"/>
  <c r="N4" i="52"/>
  <c r="P4" i="52" s="1"/>
  <c r="O4" i="52"/>
  <c r="N5" i="52"/>
  <c r="T5" i="52" s="1"/>
  <c r="O5" i="52"/>
  <c r="N6" i="52"/>
  <c r="O6" i="52"/>
  <c r="U6" i="52" s="1"/>
  <c r="N7" i="52"/>
  <c r="O7" i="52"/>
  <c r="N8" i="52"/>
  <c r="O8" i="52"/>
  <c r="T8" i="52"/>
  <c r="N9" i="52"/>
  <c r="O9" i="52"/>
  <c r="P9" i="52"/>
  <c r="X9" i="52"/>
  <c r="N10" i="52"/>
  <c r="O10" i="52"/>
  <c r="N11" i="52"/>
  <c r="O11" i="52"/>
  <c r="N12" i="52"/>
  <c r="O12" i="52"/>
  <c r="P12" i="52" s="1"/>
  <c r="N13" i="52"/>
  <c r="O13" i="52"/>
  <c r="U13" i="52" s="1"/>
  <c r="N14" i="52"/>
  <c r="O14" i="52"/>
  <c r="Q14" i="52" s="1"/>
  <c r="N15" i="52"/>
  <c r="O15" i="52"/>
  <c r="N16" i="52"/>
  <c r="O16" i="52"/>
  <c r="N17" i="52"/>
  <c r="T17" i="52" s="1"/>
  <c r="O17" i="52"/>
  <c r="Q17" i="52"/>
  <c r="N18" i="52"/>
  <c r="O18" i="52"/>
  <c r="U18" i="52"/>
  <c r="N19" i="52"/>
  <c r="O19" i="52"/>
  <c r="N20" i="52"/>
  <c r="O20" i="52"/>
  <c r="N21" i="52"/>
  <c r="O21" i="52"/>
  <c r="N22" i="52"/>
  <c r="O22" i="52"/>
  <c r="N23" i="52"/>
  <c r="O23" i="52"/>
  <c r="N24" i="52"/>
  <c r="O24" i="52"/>
  <c r="N25" i="52"/>
  <c r="O25" i="52"/>
  <c r="T25" i="52"/>
  <c r="N26" i="52"/>
  <c r="O26" i="52"/>
  <c r="U26" i="52"/>
  <c r="X26" i="52"/>
  <c r="N27" i="52"/>
  <c r="O27" i="52"/>
  <c r="Q27" i="52" s="1"/>
  <c r="N28" i="52"/>
  <c r="O28" i="52"/>
  <c r="P28" i="52" s="1"/>
  <c r="N29" i="52"/>
  <c r="O29" i="52"/>
  <c r="N30" i="52"/>
  <c r="X30" i="52" s="1"/>
  <c r="O30" i="52"/>
  <c r="N31" i="52"/>
  <c r="U31" i="52" s="1"/>
  <c r="O31" i="52"/>
  <c r="N32" i="52"/>
  <c r="O32" i="52"/>
  <c r="N33" i="52"/>
  <c r="O33" i="52"/>
  <c r="N34" i="52"/>
  <c r="P34" i="52" s="1"/>
  <c r="O34" i="52"/>
  <c r="Q34" i="52"/>
  <c r="N35" i="52"/>
  <c r="O35" i="52"/>
  <c r="N36" i="52"/>
  <c r="X36" i="52" s="1"/>
  <c r="O36" i="52"/>
  <c r="P36" i="52"/>
  <c r="N37" i="52"/>
  <c r="O37" i="52"/>
  <c r="N38" i="52"/>
  <c r="U38" i="52" s="1"/>
  <c r="O38" i="52"/>
  <c r="N39" i="52"/>
  <c r="O39" i="52"/>
  <c r="N40" i="52"/>
  <c r="O40" i="52"/>
  <c r="N41" i="52"/>
  <c r="O41" i="52"/>
  <c r="U41" i="52"/>
  <c r="N42" i="52"/>
  <c r="O42" i="52"/>
  <c r="Q42" i="52" s="1"/>
  <c r="N43" i="52"/>
  <c r="O43" i="52"/>
  <c r="P43" i="52"/>
  <c r="N44" i="52"/>
  <c r="Q44" i="52" s="1"/>
  <c r="O44" i="52"/>
  <c r="N45" i="52"/>
  <c r="O45" i="52"/>
  <c r="N46" i="52"/>
  <c r="O46" i="52"/>
  <c r="Q46" i="52" s="1"/>
  <c r="N47" i="52"/>
  <c r="O47" i="52"/>
  <c r="N48" i="52"/>
  <c r="O48" i="52"/>
  <c r="Q48" i="52" s="1"/>
  <c r="N49" i="52"/>
  <c r="O49" i="52"/>
  <c r="N50" i="52"/>
  <c r="O50" i="52"/>
  <c r="N51" i="52"/>
  <c r="P51" i="52" s="1"/>
  <c r="O51" i="52"/>
  <c r="N52" i="52"/>
  <c r="Q52" i="52" s="1"/>
  <c r="O52" i="52"/>
  <c r="N53" i="52"/>
  <c r="O53" i="52"/>
  <c r="N54" i="52"/>
  <c r="O54" i="52"/>
  <c r="N55" i="52"/>
  <c r="T55" i="52" s="1"/>
  <c r="O55" i="52"/>
  <c r="N56" i="52"/>
  <c r="O56" i="52"/>
  <c r="Q56" i="52" s="1"/>
  <c r="N57" i="52"/>
  <c r="X57" i="52" s="1"/>
  <c r="O57" i="52"/>
  <c r="N58" i="52"/>
  <c r="O58" i="52"/>
  <c r="U58" i="52" s="1"/>
  <c r="N59" i="52"/>
  <c r="T59" i="52" s="1"/>
  <c r="O59" i="52"/>
  <c r="N60" i="52"/>
  <c r="O60" i="52"/>
  <c r="N61" i="52"/>
  <c r="P61" i="52" s="1"/>
  <c r="O61" i="52"/>
  <c r="N62" i="52"/>
  <c r="O62" i="52"/>
  <c r="N63" i="52"/>
  <c r="O63" i="52"/>
  <c r="N64" i="52"/>
  <c r="U64" i="52" s="1"/>
  <c r="O64" i="52"/>
  <c r="N65" i="52"/>
  <c r="O65" i="52"/>
  <c r="P65" i="52" s="1"/>
  <c r="N66" i="52"/>
  <c r="O66" i="52"/>
  <c r="N67" i="52"/>
  <c r="O67" i="52"/>
  <c r="N39" i="55"/>
  <c r="P39" i="55" s="1"/>
  <c r="O39" i="55"/>
  <c r="T39" i="55"/>
  <c r="N40" i="55"/>
  <c r="T40" i="55" s="1"/>
  <c r="O40" i="55"/>
  <c r="N41" i="55"/>
  <c r="U41" i="55" s="1"/>
  <c r="O41" i="55"/>
  <c r="N42" i="55"/>
  <c r="Q42" i="55" s="1"/>
  <c r="O42" i="55"/>
  <c r="U42" i="55"/>
  <c r="N43" i="55"/>
  <c r="O43" i="55"/>
  <c r="N44" i="55"/>
  <c r="O44" i="55"/>
  <c r="N45" i="55"/>
  <c r="O45" i="55"/>
  <c r="N46" i="55"/>
  <c r="O46" i="55"/>
  <c r="N47" i="55"/>
  <c r="O47" i="55"/>
  <c r="P47" i="55" s="1"/>
  <c r="N48" i="55"/>
  <c r="O48" i="55"/>
  <c r="N49" i="55"/>
  <c r="O49" i="55"/>
  <c r="N50" i="55"/>
  <c r="O50" i="55"/>
  <c r="Q50" i="55" s="1"/>
  <c r="N51" i="55"/>
  <c r="T51" i="55" s="1"/>
  <c r="O51" i="55"/>
  <c r="N52" i="55"/>
  <c r="O52" i="55"/>
  <c r="T52" i="55" s="1"/>
  <c r="N53" i="55"/>
  <c r="O53" i="55"/>
  <c r="T53" i="55"/>
  <c r="N54" i="55"/>
  <c r="O54" i="55"/>
  <c r="N55" i="55"/>
  <c r="O55" i="55"/>
  <c r="X55" i="55"/>
  <c r="N56" i="55"/>
  <c r="O56" i="55"/>
  <c r="T56" i="55"/>
  <c r="N57" i="55"/>
  <c r="X57" i="55" s="1"/>
  <c r="O57" i="55"/>
  <c r="N58" i="55"/>
  <c r="O58" i="55"/>
  <c r="N59" i="55"/>
  <c r="O59" i="55"/>
  <c r="N60" i="55"/>
  <c r="O60" i="55"/>
  <c r="T60" i="55"/>
  <c r="N61" i="55"/>
  <c r="O61" i="55"/>
  <c r="P61" i="55" s="1"/>
  <c r="N62" i="55"/>
  <c r="O62" i="55"/>
  <c r="N63" i="55"/>
  <c r="O63" i="55"/>
  <c r="N64" i="55"/>
  <c r="O64" i="55"/>
  <c r="P64" i="55" s="1"/>
  <c r="N65" i="55"/>
  <c r="O65" i="55"/>
  <c r="N66" i="55"/>
  <c r="O66" i="55"/>
  <c r="N67" i="55"/>
  <c r="O67" i="55"/>
  <c r="N68" i="55"/>
  <c r="P68" i="55" s="1"/>
  <c r="O68" i="55"/>
  <c r="N69" i="55"/>
  <c r="O69" i="55"/>
  <c r="N4" i="56"/>
  <c r="O4" i="56"/>
  <c r="U4" i="56" s="1"/>
  <c r="N5" i="56"/>
  <c r="O5" i="56"/>
  <c r="N6" i="56"/>
  <c r="O6" i="56"/>
  <c r="N7" i="56"/>
  <c r="P7" i="56" s="1"/>
  <c r="O7" i="56"/>
  <c r="N8" i="56"/>
  <c r="O8" i="56"/>
  <c r="N9" i="56"/>
  <c r="O9" i="56"/>
  <c r="N10" i="56"/>
  <c r="O10" i="56"/>
  <c r="N11" i="56"/>
  <c r="P11" i="56" s="1"/>
  <c r="O11" i="56"/>
  <c r="N12" i="56"/>
  <c r="O12" i="56"/>
  <c r="N13" i="56"/>
  <c r="O13" i="56"/>
  <c r="N14" i="56"/>
  <c r="O14" i="56"/>
  <c r="N15" i="56"/>
  <c r="X15" i="56" s="1"/>
  <c r="O15" i="56"/>
  <c r="N16" i="56"/>
  <c r="O16" i="56"/>
  <c r="Q16" i="56" s="1"/>
  <c r="N17" i="56"/>
  <c r="O17" i="56"/>
  <c r="N18" i="56"/>
  <c r="O18" i="56"/>
  <c r="N19" i="56"/>
  <c r="P19" i="56" s="1"/>
  <c r="O19" i="56"/>
  <c r="N20" i="56"/>
  <c r="Q20" i="56" s="1"/>
  <c r="O20" i="56"/>
  <c r="N21" i="56"/>
  <c r="O21" i="56"/>
  <c r="X21" i="56" s="1"/>
  <c r="N22" i="56"/>
  <c r="O22" i="56"/>
  <c r="N23" i="56"/>
  <c r="O23" i="56"/>
  <c r="N24" i="56"/>
  <c r="O24" i="56"/>
  <c r="N25" i="56"/>
  <c r="O25" i="56"/>
  <c r="P25" i="56"/>
  <c r="N26" i="56"/>
  <c r="O26" i="56"/>
  <c r="N27" i="56"/>
  <c r="O27" i="56"/>
  <c r="X27" i="56" s="1"/>
  <c r="N28" i="56"/>
  <c r="O28" i="56"/>
  <c r="Q28" i="56" s="1"/>
  <c r="U28" i="56"/>
  <c r="N29" i="56"/>
  <c r="O29" i="56"/>
  <c r="T29" i="56" s="1"/>
  <c r="N30" i="56"/>
  <c r="O30" i="56"/>
  <c r="N31" i="56"/>
  <c r="O31" i="56"/>
  <c r="N32" i="56"/>
  <c r="O32" i="56"/>
  <c r="N33" i="56"/>
  <c r="T33" i="56" s="1"/>
  <c r="O33" i="56"/>
  <c r="N34" i="56"/>
  <c r="O34" i="56"/>
  <c r="N35" i="56"/>
  <c r="O35" i="56"/>
  <c r="X35" i="56" s="1"/>
  <c r="N36" i="56"/>
  <c r="O36" i="56"/>
  <c r="N37" i="56"/>
  <c r="O37" i="56"/>
  <c r="T37" i="56" s="1"/>
  <c r="N38" i="56"/>
  <c r="O38" i="56"/>
  <c r="N39" i="56"/>
  <c r="O39" i="56"/>
  <c r="N40" i="56"/>
  <c r="O40" i="56"/>
  <c r="N41" i="56"/>
  <c r="O41" i="56"/>
  <c r="N42" i="56"/>
  <c r="O42" i="56"/>
  <c r="N43" i="56"/>
  <c r="T43" i="56" s="1"/>
  <c r="O43" i="56"/>
  <c r="N44" i="56"/>
  <c r="O44" i="56"/>
  <c r="N45" i="56"/>
  <c r="O45" i="56"/>
  <c r="N46" i="56"/>
  <c r="O46" i="56"/>
  <c r="N47" i="56"/>
  <c r="O47" i="56"/>
  <c r="Q47" i="56"/>
  <c r="N48" i="56"/>
  <c r="O48" i="56"/>
  <c r="T48" i="56" s="1"/>
  <c r="N49" i="56"/>
  <c r="O49" i="56"/>
  <c r="N50" i="56"/>
  <c r="O50" i="56"/>
  <c r="N51" i="56"/>
  <c r="O51" i="56"/>
  <c r="N52" i="56"/>
  <c r="O52" i="56"/>
  <c r="Q52" i="56" s="1"/>
  <c r="N53" i="56"/>
  <c r="U53" i="56" s="1"/>
  <c r="O53" i="56"/>
  <c r="N54" i="56"/>
  <c r="O54" i="56"/>
  <c r="N55" i="56"/>
  <c r="O55" i="56"/>
  <c r="N56" i="56"/>
  <c r="O56" i="56"/>
  <c r="N57" i="56"/>
  <c r="O57" i="56"/>
  <c r="N58" i="56"/>
  <c r="O58" i="56"/>
  <c r="P58" i="56" s="1"/>
  <c r="N59" i="56"/>
  <c r="O59" i="56"/>
  <c r="N60" i="56"/>
  <c r="O60" i="56"/>
  <c r="N61" i="56"/>
  <c r="O61" i="56"/>
  <c r="N62" i="56"/>
  <c r="O62" i="56"/>
  <c r="X62" i="56" s="1"/>
  <c r="N63" i="56"/>
  <c r="O63" i="56"/>
  <c r="P63" i="56" s="1"/>
  <c r="N64" i="56"/>
  <c r="O64" i="56"/>
  <c r="N65" i="56"/>
  <c r="O65" i="56"/>
  <c r="N66" i="56"/>
  <c r="Q66" i="56" s="1"/>
  <c r="O66" i="56"/>
  <c r="N67" i="56"/>
  <c r="P67" i="56" s="1"/>
  <c r="O67" i="56"/>
  <c r="N68" i="56"/>
  <c r="O68" i="56"/>
  <c r="U68" i="56" s="1"/>
  <c r="N39" i="60"/>
  <c r="O39" i="60"/>
  <c r="N40" i="60"/>
  <c r="O40" i="60"/>
  <c r="N41" i="60"/>
  <c r="T41" i="60" s="1"/>
  <c r="O41" i="60"/>
  <c r="N42" i="60"/>
  <c r="O42" i="60"/>
  <c r="T42" i="60" s="1"/>
  <c r="N43" i="60"/>
  <c r="O43" i="60"/>
  <c r="T43" i="60" s="1"/>
  <c r="N44" i="60"/>
  <c r="T44" i="60" s="1"/>
  <c r="O44" i="60"/>
  <c r="N45" i="60"/>
  <c r="O45" i="60"/>
  <c r="N46" i="60"/>
  <c r="P46" i="60" s="1"/>
  <c r="O46" i="60"/>
  <c r="N47" i="60"/>
  <c r="O47" i="60"/>
  <c r="N48" i="60"/>
  <c r="O48" i="60"/>
  <c r="N49" i="60"/>
  <c r="O49" i="60"/>
  <c r="N50" i="60"/>
  <c r="T50" i="60" s="1"/>
  <c r="O50" i="60"/>
  <c r="N51" i="60"/>
  <c r="O51" i="60"/>
  <c r="N52" i="60"/>
  <c r="O52" i="60"/>
  <c r="X52" i="60" s="1"/>
  <c r="N53" i="60"/>
  <c r="Q53" i="60" s="1"/>
  <c r="O53" i="60"/>
  <c r="N54" i="60"/>
  <c r="O54" i="60"/>
  <c r="N55" i="60"/>
  <c r="O55" i="60"/>
  <c r="T55" i="60"/>
  <c r="N56" i="60"/>
  <c r="O56" i="60"/>
  <c r="N57" i="60"/>
  <c r="O57" i="60"/>
  <c r="Q57" i="60" s="1"/>
  <c r="N58" i="60"/>
  <c r="O58" i="60"/>
  <c r="T58" i="60"/>
  <c r="N59" i="60"/>
  <c r="O59" i="60"/>
  <c r="N60" i="60"/>
  <c r="T60" i="60" s="1"/>
  <c r="O60" i="60"/>
  <c r="N61" i="60"/>
  <c r="O61" i="60"/>
  <c r="Q61" i="60" s="1"/>
  <c r="N62" i="60"/>
  <c r="O62" i="60"/>
  <c r="T62" i="60" s="1"/>
  <c r="N63" i="60"/>
  <c r="O63" i="60"/>
  <c r="N64" i="60"/>
  <c r="P64" i="60" s="1"/>
  <c r="O64" i="60"/>
  <c r="T64" i="60"/>
  <c r="N65" i="60"/>
  <c r="O65" i="60"/>
  <c r="N66" i="60"/>
  <c r="X66" i="60" s="1"/>
  <c r="O66" i="60"/>
  <c r="T66" i="60"/>
  <c r="N67" i="60"/>
  <c r="O67" i="60"/>
  <c r="N68" i="60"/>
  <c r="X68" i="60" s="1"/>
  <c r="O68" i="60"/>
  <c r="N69" i="60"/>
  <c r="O69" i="60"/>
  <c r="Q69" i="60" s="1"/>
  <c r="U69" i="60"/>
  <c r="N70" i="60"/>
  <c r="O70" i="60"/>
  <c r="T70" i="60" s="1"/>
  <c r="N71" i="60"/>
  <c r="O71" i="60"/>
  <c r="N72" i="60"/>
  <c r="P72" i="60" s="1"/>
  <c r="O72" i="60"/>
  <c r="N73" i="60"/>
  <c r="O73" i="60"/>
  <c r="U73" i="60" s="1"/>
  <c r="N4" i="61"/>
  <c r="O4" i="61"/>
  <c r="N5" i="61"/>
  <c r="O5" i="61"/>
  <c r="N6" i="61"/>
  <c r="O6" i="61"/>
  <c r="N7" i="61"/>
  <c r="O7" i="61"/>
  <c r="N8" i="61"/>
  <c r="O8" i="61"/>
  <c r="U8" i="61"/>
  <c r="N9" i="61"/>
  <c r="O9" i="61"/>
  <c r="N10" i="61"/>
  <c r="O10" i="61"/>
  <c r="N11" i="61"/>
  <c r="O11" i="61"/>
  <c r="N12" i="61"/>
  <c r="O12" i="61"/>
  <c r="Q12" i="61" s="1"/>
  <c r="N13" i="61"/>
  <c r="O13" i="61"/>
  <c r="N14" i="61"/>
  <c r="O14" i="61"/>
  <c r="N15" i="61"/>
  <c r="O15" i="61"/>
  <c r="T15" i="61"/>
  <c r="N16" i="61"/>
  <c r="O16" i="61"/>
  <c r="N17" i="61"/>
  <c r="P17" i="61" s="1"/>
  <c r="O17" i="61"/>
  <c r="N18" i="61"/>
  <c r="Q18" i="61" s="1"/>
  <c r="O18" i="61"/>
  <c r="N19" i="61"/>
  <c r="O19" i="61"/>
  <c r="N20" i="61"/>
  <c r="O20" i="61"/>
  <c r="N21" i="61"/>
  <c r="O21" i="61"/>
  <c r="N22" i="61"/>
  <c r="O22" i="61"/>
  <c r="N23" i="61"/>
  <c r="O23" i="61"/>
  <c r="X23" i="61" s="1"/>
  <c r="N24" i="61"/>
  <c r="U24" i="61" s="1"/>
  <c r="O24" i="61"/>
  <c r="N25" i="61"/>
  <c r="O25" i="61"/>
  <c r="N26" i="61"/>
  <c r="O26" i="61"/>
  <c r="N27" i="61"/>
  <c r="O27" i="61"/>
  <c r="P27" i="61" s="1"/>
  <c r="N28" i="61"/>
  <c r="U28" i="61" s="1"/>
  <c r="O28" i="61"/>
  <c r="Q28" i="61"/>
  <c r="N29" i="61"/>
  <c r="O29" i="61"/>
  <c r="N30" i="61"/>
  <c r="O30" i="61"/>
  <c r="P30" i="61"/>
  <c r="N31" i="61"/>
  <c r="Q31" i="61" s="1"/>
  <c r="O31" i="61"/>
  <c r="N32" i="61"/>
  <c r="O32" i="61"/>
  <c r="N33" i="61"/>
  <c r="O33" i="61"/>
  <c r="N34" i="61"/>
  <c r="O34" i="61"/>
  <c r="N35" i="61"/>
  <c r="O35" i="61"/>
  <c r="T35" i="61"/>
  <c r="N36" i="61"/>
  <c r="O36" i="61"/>
  <c r="N37" i="61"/>
  <c r="O37" i="61"/>
  <c r="N38" i="61"/>
  <c r="U38" i="61" s="1"/>
  <c r="O38" i="61"/>
  <c r="N39" i="61"/>
  <c r="P39" i="61" s="1"/>
  <c r="O39" i="61"/>
  <c r="N40" i="61"/>
  <c r="O40" i="61"/>
  <c r="N41" i="61"/>
  <c r="O41" i="61"/>
  <c r="U41" i="61" s="1"/>
  <c r="N42" i="61"/>
  <c r="O42" i="61"/>
  <c r="Q42" i="61"/>
  <c r="N43" i="61"/>
  <c r="O43" i="61"/>
  <c r="N44" i="61"/>
  <c r="O44" i="61"/>
  <c r="N45" i="61"/>
  <c r="T45" i="61" s="1"/>
  <c r="O45" i="61"/>
  <c r="N46" i="61"/>
  <c r="P46" i="61" s="1"/>
  <c r="O46" i="61"/>
  <c r="X46" i="61"/>
  <c r="N47" i="61"/>
  <c r="O47" i="61"/>
  <c r="N48" i="61"/>
  <c r="O48" i="61"/>
  <c r="N49" i="61"/>
  <c r="X49" i="61" s="1"/>
  <c r="O49" i="61"/>
  <c r="N50" i="61"/>
  <c r="O50" i="61"/>
  <c r="T50" i="61" s="1"/>
  <c r="N51" i="61"/>
  <c r="O51" i="61"/>
  <c r="N52" i="61"/>
  <c r="P52" i="61" s="1"/>
  <c r="O52" i="61"/>
  <c r="N53" i="61"/>
  <c r="O53" i="61"/>
  <c r="N54" i="61"/>
  <c r="O54" i="61"/>
  <c r="N55" i="61"/>
  <c r="U55" i="61" s="1"/>
  <c r="O55" i="61"/>
  <c r="N56" i="61"/>
  <c r="O56" i="61"/>
  <c r="N57" i="61"/>
  <c r="O57" i="61"/>
  <c r="U57" i="61" s="1"/>
  <c r="N58" i="61"/>
  <c r="P58" i="61" s="1"/>
  <c r="O58" i="61"/>
  <c r="N59" i="61"/>
  <c r="O59" i="61"/>
  <c r="P59" i="61" s="1"/>
  <c r="N60" i="61"/>
  <c r="U60" i="61" s="1"/>
  <c r="O60" i="61"/>
  <c r="Q60" i="61"/>
  <c r="N61" i="61"/>
  <c r="O61" i="61"/>
  <c r="T61" i="61" s="1"/>
  <c r="N62" i="61"/>
  <c r="O62" i="61"/>
  <c r="U62" i="61" s="1"/>
  <c r="N63" i="61"/>
  <c r="O63" i="61"/>
  <c r="N64" i="61"/>
  <c r="U64" i="61" s="1"/>
  <c r="O64" i="61"/>
  <c r="N65" i="61"/>
  <c r="T65" i="61" s="1"/>
  <c r="O65" i="61"/>
  <c r="N66" i="61"/>
  <c r="O66" i="61"/>
  <c r="Q66" i="61" s="1"/>
  <c r="N67" i="61"/>
  <c r="O67" i="61"/>
  <c r="N68" i="61"/>
  <c r="O68" i="61"/>
  <c r="U68" i="61"/>
  <c r="N33" i="63"/>
  <c r="U33" i="63" s="1"/>
  <c r="O33" i="63"/>
  <c r="N34" i="63"/>
  <c r="O34" i="63"/>
  <c r="N35" i="63"/>
  <c r="O35" i="63"/>
  <c r="X35" i="63" s="1"/>
  <c r="N36" i="63"/>
  <c r="O36" i="63"/>
  <c r="N37" i="63"/>
  <c r="O37" i="63"/>
  <c r="U37" i="63"/>
  <c r="N38" i="63"/>
  <c r="O38" i="63"/>
  <c r="N39" i="63"/>
  <c r="O39" i="63"/>
  <c r="N40" i="63"/>
  <c r="T40" i="63" s="1"/>
  <c r="O40" i="63"/>
  <c r="N41" i="63"/>
  <c r="O41" i="63"/>
  <c r="N42" i="63"/>
  <c r="P42" i="63" s="1"/>
  <c r="O42" i="63"/>
  <c r="U42" i="63"/>
  <c r="N43" i="63"/>
  <c r="U43" i="63" s="1"/>
  <c r="O43" i="63"/>
  <c r="N44" i="63"/>
  <c r="O44" i="63"/>
  <c r="N45" i="63"/>
  <c r="O45" i="63"/>
  <c r="P45" i="63" s="1"/>
  <c r="N46" i="63"/>
  <c r="O46" i="63"/>
  <c r="N47" i="63"/>
  <c r="O47" i="63"/>
  <c r="N48" i="63"/>
  <c r="P48" i="63" s="1"/>
  <c r="O48" i="63"/>
  <c r="N49" i="63"/>
  <c r="O49" i="63"/>
  <c r="N50" i="63"/>
  <c r="O50" i="63"/>
  <c r="X50" i="63" s="1"/>
  <c r="N51" i="63"/>
  <c r="O51" i="63"/>
  <c r="N52" i="63"/>
  <c r="O52" i="63"/>
  <c r="N53" i="63"/>
  <c r="O53" i="63"/>
  <c r="N54" i="63"/>
  <c r="O54" i="63"/>
  <c r="T54" i="63"/>
  <c r="N55" i="63"/>
  <c r="O55" i="63"/>
  <c r="N56" i="63"/>
  <c r="O56" i="63"/>
  <c r="N57" i="63"/>
  <c r="Q57" i="63" s="1"/>
  <c r="O57" i="63"/>
  <c r="N58" i="63"/>
  <c r="O58" i="63"/>
  <c r="N59" i="63"/>
  <c r="O59" i="63"/>
  <c r="N60" i="63"/>
  <c r="T60" i="63" s="1"/>
  <c r="O60" i="63"/>
  <c r="N61" i="63"/>
  <c r="X61" i="63" s="1"/>
  <c r="O61" i="63"/>
  <c r="P61" i="63" s="1"/>
  <c r="N62" i="63"/>
  <c r="O62" i="63"/>
  <c r="N63" i="63"/>
  <c r="O63" i="63"/>
  <c r="Q63" i="63"/>
  <c r="N64" i="63"/>
  <c r="O64" i="63"/>
  <c r="N65" i="63"/>
  <c r="O65" i="63"/>
  <c r="Q65" i="63" s="1"/>
  <c r="N66" i="63"/>
  <c r="O66" i="63"/>
  <c r="N67" i="63"/>
  <c r="O67" i="63"/>
  <c r="N68" i="63"/>
  <c r="Q68" i="63" s="1"/>
  <c r="O68" i="63"/>
  <c r="U68" i="63"/>
  <c r="N69" i="63"/>
  <c r="O69" i="63"/>
  <c r="Q69" i="63" s="1"/>
  <c r="N70" i="63"/>
  <c r="O70" i="63"/>
  <c r="N71" i="63"/>
  <c r="O71" i="63"/>
  <c r="N72" i="63"/>
  <c r="O72" i="63"/>
  <c r="N73" i="63"/>
  <c r="O73" i="63"/>
  <c r="N74" i="63"/>
  <c r="O74" i="63"/>
  <c r="N4" i="64"/>
  <c r="X4" i="64" s="1"/>
  <c r="O4" i="64"/>
  <c r="P4" i="64"/>
  <c r="N5" i="64"/>
  <c r="O5" i="64"/>
  <c r="Q5" i="64" s="1"/>
  <c r="N6" i="64"/>
  <c r="O6" i="64"/>
  <c r="N7" i="64"/>
  <c r="O7" i="64"/>
  <c r="N8" i="64"/>
  <c r="P8" i="64" s="1"/>
  <c r="O8" i="64"/>
  <c r="N9" i="64"/>
  <c r="O9" i="64"/>
  <c r="U9" i="64" s="1"/>
  <c r="Q9" i="64"/>
  <c r="N10" i="64"/>
  <c r="O10" i="64"/>
  <c r="N11" i="64"/>
  <c r="O11" i="64"/>
  <c r="N12" i="64"/>
  <c r="O12" i="64"/>
  <c r="N13" i="64"/>
  <c r="O13" i="64"/>
  <c r="T13" i="64" s="1"/>
  <c r="N14" i="64"/>
  <c r="Q14" i="64" s="1"/>
  <c r="O14" i="64"/>
  <c r="N15" i="64"/>
  <c r="O15" i="64"/>
  <c r="N16" i="64"/>
  <c r="O16" i="64"/>
  <c r="N17" i="64"/>
  <c r="U17" i="64" s="1"/>
  <c r="O17" i="64"/>
  <c r="N18" i="64"/>
  <c r="O18" i="64"/>
  <c r="N19" i="64"/>
  <c r="O19" i="64"/>
  <c r="N20" i="64"/>
  <c r="O20" i="64"/>
  <c r="N21" i="64"/>
  <c r="T21" i="64" s="1"/>
  <c r="O21" i="64"/>
  <c r="N22" i="64"/>
  <c r="O22" i="64"/>
  <c r="N23" i="64"/>
  <c r="O23" i="64"/>
  <c r="N24" i="64"/>
  <c r="O24" i="64"/>
  <c r="N25" i="64"/>
  <c r="O25" i="64"/>
  <c r="X25" i="64"/>
  <c r="N26" i="64"/>
  <c r="Q26" i="64" s="1"/>
  <c r="O26" i="64"/>
  <c r="N27" i="64"/>
  <c r="O27" i="64"/>
  <c r="N28" i="64"/>
  <c r="O28" i="64"/>
  <c r="P28" i="64" s="1"/>
  <c r="N29" i="64"/>
  <c r="O29" i="64"/>
  <c r="N30" i="64"/>
  <c r="U30" i="64" s="1"/>
  <c r="O30" i="64"/>
  <c r="N31" i="64"/>
  <c r="O31" i="64"/>
  <c r="N32" i="64"/>
  <c r="O32" i="64"/>
  <c r="N33" i="64"/>
  <c r="O33" i="64"/>
  <c r="U33" i="64" s="1"/>
  <c r="N34" i="64"/>
  <c r="O34" i="64"/>
  <c r="N35" i="64"/>
  <c r="O35" i="64"/>
  <c r="N36" i="64"/>
  <c r="O36" i="64"/>
  <c r="P36" i="64" s="1"/>
  <c r="N37" i="64"/>
  <c r="U37" i="64" s="1"/>
  <c r="O37" i="64"/>
  <c r="N38" i="64"/>
  <c r="O38" i="64"/>
  <c r="N39" i="64"/>
  <c r="O39" i="64"/>
  <c r="U39" i="64" s="1"/>
  <c r="N40" i="64"/>
  <c r="O40" i="64"/>
  <c r="T40" i="64"/>
  <c r="N41" i="64"/>
  <c r="O41" i="64"/>
  <c r="N42" i="64"/>
  <c r="O42" i="64"/>
  <c r="N43" i="64"/>
  <c r="O43" i="64"/>
  <c r="N44" i="64"/>
  <c r="O44" i="64"/>
  <c r="N45" i="64"/>
  <c r="O45" i="64"/>
  <c r="N46" i="64"/>
  <c r="O46" i="64"/>
  <c r="N47" i="64"/>
  <c r="P47" i="64" s="1"/>
  <c r="O47" i="64"/>
  <c r="N48" i="64"/>
  <c r="O48" i="64"/>
  <c r="N49" i="64"/>
  <c r="O49" i="64"/>
  <c r="N50" i="64"/>
  <c r="O50" i="64"/>
  <c r="N51" i="64"/>
  <c r="O51" i="64"/>
  <c r="T51" i="64" s="1"/>
  <c r="N52" i="64"/>
  <c r="O52" i="64"/>
  <c r="N53" i="64"/>
  <c r="T53" i="64" s="1"/>
  <c r="O53" i="64"/>
  <c r="N54" i="64"/>
  <c r="P54" i="64" s="1"/>
  <c r="O54" i="64"/>
  <c r="N55" i="64"/>
  <c r="Q55" i="64" s="1"/>
  <c r="O55" i="64"/>
  <c r="T55" i="64"/>
  <c r="N56" i="64"/>
  <c r="U56" i="64" s="1"/>
  <c r="O56" i="64"/>
  <c r="N57" i="64"/>
  <c r="O57" i="64"/>
  <c r="P57" i="64"/>
  <c r="N58" i="64"/>
  <c r="T58" i="64" s="1"/>
  <c r="O58" i="64"/>
  <c r="N59" i="64"/>
  <c r="X59" i="64" s="1"/>
  <c r="O59" i="64"/>
  <c r="N60" i="64"/>
  <c r="Q60" i="64" s="1"/>
  <c r="O60" i="64"/>
  <c r="N61" i="64"/>
  <c r="O61" i="64"/>
  <c r="N62" i="64"/>
  <c r="O62" i="64"/>
  <c r="X62" i="64" s="1"/>
  <c r="P62" i="64"/>
  <c r="N63" i="64"/>
  <c r="O63" i="64"/>
  <c r="N64" i="64"/>
  <c r="O64" i="64"/>
  <c r="N65" i="64"/>
  <c r="O65" i="64"/>
  <c r="N66" i="64"/>
  <c r="O66" i="64"/>
  <c r="N67" i="64"/>
  <c r="P67" i="64" s="1"/>
  <c r="O67" i="64"/>
  <c r="N68" i="64"/>
  <c r="O68" i="64"/>
  <c r="N69" i="64"/>
  <c r="O69" i="64"/>
  <c r="P69" i="64" s="1"/>
  <c r="N70" i="64"/>
  <c r="Q70" i="64" s="1"/>
  <c r="O70" i="64"/>
  <c r="N71" i="64"/>
  <c r="Q71" i="64" s="1"/>
  <c r="O71" i="64"/>
  <c r="U71" i="64"/>
  <c r="N72" i="64"/>
  <c r="O72" i="64"/>
  <c r="N73" i="64"/>
  <c r="O73" i="64"/>
  <c r="N74" i="64"/>
  <c r="P74" i="64" s="1"/>
  <c r="O74" i="64"/>
  <c r="T74" i="64"/>
  <c r="N75" i="64"/>
  <c r="O75" i="64"/>
  <c r="N76" i="64"/>
  <c r="O76" i="64"/>
  <c r="N77" i="64"/>
  <c r="O77" i="64"/>
  <c r="N78" i="64"/>
  <c r="O78" i="64"/>
  <c r="N79" i="64"/>
  <c r="O79" i="64"/>
  <c r="N80" i="64"/>
  <c r="O80" i="64"/>
  <c r="N4" i="65"/>
  <c r="O4" i="65"/>
  <c r="N5" i="65"/>
  <c r="O5" i="65"/>
  <c r="N6" i="65"/>
  <c r="O6" i="65"/>
  <c r="Q6" i="65" s="1"/>
  <c r="N7" i="65"/>
  <c r="O7" i="65"/>
  <c r="N8" i="65"/>
  <c r="O8" i="65"/>
  <c r="N9" i="65"/>
  <c r="Q9" i="65" s="1"/>
  <c r="O9" i="65"/>
  <c r="P9" i="65"/>
  <c r="N10" i="65"/>
  <c r="U10" i="65" s="1"/>
  <c r="O10" i="65"/>
  <c r="N11" i="65"/>
  <c r="O11" i="65"/>
  <c r="N12" i="65"/>
  <c r="O12" i="65"/>
  <c r="N13" i="65"/>
  <c r="O13" i="65"/>
  <c r="T13" i="65"/>
  <c r="N14" i="65"/>
  <c r="O14" i="65"/>
  <c r="N15" i="65"/>
  <c r="O15" i="65"/>
  <c r="N16" i="65"/>
  <c r="O16" i="65"/>
  <c r="N17" i="65"/>
  <c r="X17" i="65" s="1"/>
  <c r="O17" i="65"/>
  <c r="U17" i="65"/>
  <c r="N18" i="65"/>
  <c r="O18" i="65"/>
  <c r="N19" i="65"/>
  <c r="O19" i="65"/>
  <c r="N20" i="65"/>
  <c r="O20" i="65"/>
  <c r="N21" i="65"/>
  <c r="O21" i="65"/>
  <c r="P21" i="65" s="1"/>
  <c r="N22" i="65"/>
  <c r="X22" i="65" s="1"/>
  <c r="O22" i="65"/>
  <c r="N23" i="65"/>
  <c r="O23" i="65"/>
  <c r="N24" i="65"/>
  <c r="O24" i="65"/>
  <c r="N25" i="65"/>
  <c r="O25" i="65"/>
  <c r="N26" i="65"/>
  <c r="U26" i="65" s="1"/>
  <c r="O26" i="65"/>
  <c r="P26" i="65"/>
  <c r="N27" i="65"/>
  <c r="O27" i="65"/>
  <c r="N28" i="65"/>
  <c r="O28" i="65"/>
  <c r="N29" i="65"/>
  <c r="O29" i="65"/>
  <c r="T29" i="65" s="1"/>
  <c r="N30" i="65"/>
  <c r="U30" i="65" s="1"/>
  <c r="O30" i="65"/>
  <c r="Q30" i="65"/>
  <c r="N31" i="65"/>
  <c r="U31" i="65" s="1"/>
  <c r="O31" i="65"/>
  <c r="N32" i="65"/>
  <c r="P32" i="65" s="1"/>
  <c r="O32" i="65"/>
  <c r="N33" i="65"/>
  <c r="O33" i="65"/>
  <c r="N34" i="65"/>
  <c r="O34" i="65"/>
  <c r="N35" i="65"/>
  <c r="O35" i="65"/>
  <c r="N36" i="65"/>
  <c r="O36" i="65"/>
  <c r="P36" i="65" s="1"/>
  <c r="T36" i="65"/>
  <c r="N37" i="65"/>
  <c r="O37" i="65"/>
  <c r="X37" i="65" s="1"/>
  <c r="N38" i="65"/>
  <c r="Q38" i="65" s="1"/>
  <c r="O38" i="65"/>
  <c r="N39" i="65"/>
  <c r="O39" i="65"/>
  <c r="N40" i="65"/>
  <c r="O40" i="65"/>
  <c r="N41" i="65"/>
  <c r="U41" i="65" s="1"/>
  <c r="O41" i="65"/>
  <c r="N42" i="65"/>
  <c r="O42" i="65"/>
  <c r="P42" i="65" s="1"/>
  <c r="N43" i="65"/>
  <c r="U43" i="65" s="1"/>
  <c r="O43" i="65"/>
  <c r="N44" i="65"/>
  <c r="O44" i="65"/>
  <c r="N45" i="65"/>
  <c r="O45" i="65"/>
  <c r="N46" i="65"/>
  <c r="O46" i="65"/>
  <c r="N47" i="65"/>
  <c r="O47" i="65"/>
  <c r="Q47" i="65" s="1"/>
  <c r="N48" i="65"/>
  <c r="T48" i="65" s="1"/>
  <c r="O48" i="65"/>
  <c r="P48" i="65"/>
  <c r="N49" i="65"/>
  <c r="O49" i="65"/>
  <c r="N50" i="65"/>
  <c r="O50" i="65"/>
  <c r="N51" i="65"/>
  <c r="O51" i="65"/>
  <c r="P51" i="65" s="1"/>
  <c r="N52" i="65"/>
  <c r="O52" i="65"/>
  <c r="N53" i="65"/>
  <c r="O53" i="65"/>
  <c r="N54" i="65"/>
  <c r="O54" i="65"/>
  <c r="P54" i="65" s="1"/>
  <c r="N55" i="65"/>
  <c r="O55" i="65"/>
  <c r="N56" i="65"/>
  <c r="O56" i="65"/>
  <c r="N57" i="65"/>
  <c r="O57" i="65"/>
  <c r="N58" i="65"/>
  <c r="O58" i="65"/>
  <c r="T58" i="65" s="1"/>
  <c r="N59" i="65"/>
  <c r="O59" i="65"/>
  <c r="N60" i="65"/>
  <c r="O60" i="65"/>
  <c r="N61" i="65"/>
  <c r="T61" i="65" s="1"/>
  <c r="O61" i="65"/>
  <c r="N62" i="65"/>
  <c r="O62" i="65"/>
  <c r="N63" i="65"/>
  <c r="O63" i="65"/>
  <c r="N64" i="65"/>
  <c r="O64" i="65"/>
  <c r="N65" i="65"/>
  <c r="O65" i="65"/>
  <c r="N66" i="65"/>
  <c r="O66" i="65"/>
  <c r="N67" i="65"/>
  <c r="P67" i="65" s="1"/>
  <c r="O67" i="65"/>
  <c r="X67" i="65"/>
  <c r="N68" i="65"/>
  <c r="U68" i="65" s="1"/>
  <c r="O68" i="65"/>
  <c r="N69" i="65"/>
  <c r="O69" i="65"/>
  <c r="N70" i="65"/>
  <c r="O70" i="65"/>
  <c r="T70" i="65" s="1"/>
  <c r="N71" i="65"/>
  <c r="O71" i="65"/>
  <c r="N72" i="65"/>
  <c r="O72" i="65"/>
  <c r="N73" i="65"/>
  <c r="O73" i="65"/>
  <c r="N4" i="66"/>
  <c r="O4" i="66"/>
  <c r="N5" i="66"/>
  <c r="O5" i="66"/>
  <c r="N6" i="66"/>
  <c r="O6" i="66"/>
  <c r="N7" i="66"/>
  <c r="O7" i="66"/>
  <c r="N8" i="66"/>
  <c r="O8" i="66"/>
  <c r="N9" i="66"/>
  <c r="P9" i="66" s="1"/>
  <c r="O9" i="66"/>
  <c r="N10" i="66"/>
  <c r="O10" i="66"/>
  <c r="N11" i="66"/>
  <c r="O11" i="66"/>
  <c r="N12" i="66"/>
  <c r="O12" i="66"/>
  <c r="N13" i="66"/>
  <c r="O13" i="66"/>
  <c r="N14" i="66"/>
  <c r="U14" i="66" s="1"/>
  <c r="O14" i="66"/>
  <c r="P14" i="66"/>
  <c r="X14" i="66"/>
  <c r="N15" i="66"/>
  <c r="O15" i="66"/>
  <c r="N16" i="66"/>
  <c r="O16" i="66"/>
  <c r="N17" i="66"/>
  <c r="O17" i="66"/>
  <c r="N18" i="66"/>
  <c r="U18" i="66" s="1"/>
  <c r="O18" i="66"/>
  <c r="N19" i="66"/>
  <c r="Q19" i="66" s="1"/>
  <c r="O19" i="66"/>
  <c r="N20" i="66"/>
  <c r="O20" i="66"/>
  <c r="N21" i="66"/>
  <c r="O21" i="66"/>
  <c r="N22" i="66"/>
  <c r="O22" i="66"/>
  <c r="U22" i="66"/>
  <c r="N23" i="66"/>
  <c r="O23" i="66"/>
  <c r="N24" i="66"/>
  <c r="O24" i="66"/>
  <c r="N25" i="66"/>
  <c r="O25" i="66"/>
  <c r="T25" i="66" s="1"/>
  <c r="N26" i="66"/>
  <c r="X26" i="66" s="1"/>
  <c r="O26" i="66"/>
  <c r="N27" i="66"/>
  <c r="O27" i="66"/>
  <c r="N28" i="66"/>
  <c r="O28" i="66"/>
  <c r="N29" i="66"/>
  <c r="X29" i="66" s="1"/>
  <c r="O29" i="66"/>
  <c r="N30" i="66"/>
  <c r="X30" i="66" s="1"/>
  <c r="O30" i="66"/>
  <c r="N31" i="66"/>
  <c r="O31" i="66"/>
  <c r="N32" i="66"/>
  <c r="O32" i="66"/>
  <c r="N33" i="66"/>
  <c r="O33" i="66"/>
  <c r="N34" i="66"/>
  <c r="O34" i="66"/>
  <c r="T34" i="66" s="1"/>
  <c r="N35" i="66"/>
  <c r="U35" i="66" s="1"/>
  <c r="O35" i="66"/>
  <c r="N36" i="66"/>
  <c r="O36" i="66"/>
  <c r="N37" i="66"/>
  <c r="O37" i="66"/>
  <c r="N38" i="66"/>
  <c r="O38" i="66"/>
  <c r="N39" i="66"/>
  <c r="O39" i="66"/>
  <c r="N40" i="66"/>
  <c r="P40" i="66" s="1"/>
  <c r="O40" i="66"/>
  <c r="N41" i="66"/>
  <c r="O41" i="66"/>
  <c r="N42" i="66"/>
  <c r="O42" i="66"/>
  <c r="X42" i="66" s="1"/>
  <c r="N43" i="66"/>
  <c r="O43" i="66"/>
  <c r="N44" i="66"/>
  <c r="O44" i="66"/>
  <c r="N45" i="66"/>
  <c r="P45" i="66" s="1"/>
  <c r="O45" i="66"/>
  <c r="N46" i="66"/>
  <c r="O46" i="66"/>
  <c r="N47" i="66"/>
  <c r="O47" i="66"/>
  <c r="N48" i="66"/>
  <c r="O48" i="66"/>
  <c r="N49" i="66"/>
  <c r="Q49" i="66" s="1"/>
  <c r="O49" i="66"/>
  <c r="N50" i="66"/>
  <c r="O50" i="66"/>
  <c r="X50" i="66" s="1"/>
  <c r="N51" i="66"/>
  <c r="Q51" i="66" s="1"/>
  <c r="O51" i="66"/>
  <c r="N52" i="66"/>
  <c r="O52" i="66"/>
  <c r="N53" i="66"/>
  <c r="O53" i="66"/>
  <c r="N54" i="66"/>
  <c r="O54" i="66"/>
  <c r="N55" i="66"/>
  <c r="O55" i="66"/>
  <c r="N56" i="66"/>
  <c r="T56" i="66" s="1"/>
  <c r="O56" i="66"/>
  <c r="N57" i="66"/>
  <c r="O57" i="66"/>
  <c r="N58" i="66"/>
  <c r="O58" i="66"/>
  <c r="N59" i="66"/>
  <c r="U59" i="66" s="1"/>
  <c r="O59" i="66"/>
  <c r="N60" i="66"/>
  <c r="T60" i="66" s="1"/>
  <c r="O60" i="66"/>
  <c r="N61" i="66"/>
  <c r="O61" i="66"/>
  <c r="N62" i="66"/>
  <c r="Q62" i="66" s="1"/>
  <c r="O62" i="66"/>
  <c r="N63" i="66"/>
  <c r="O63" i="66"/>
  <c r="N64" i="66"/>
  <c r="O64" i="66"/>
  <c r="N65" i="66"/>
  <c r="O65" i="66"/>
  <c r="N66" i="66"/>
  <c r="O66" i="66"/>
  <c r="N67" i="66"/>
  <c r="O67" i="66"/>
  <c r="N68" i="66"/>
  <c r="O68" i="66"/>
  <c r="N69" i="66"/>
  <c r="O69" i="66"/>
  <c r="N70" i="66"/>
  <c r="O70" i="66"/>
  <c r="N71" i="66"/>
  <c r="O71" i="66"/>
  <c r="N72" i="66"/>
  <c r="O72" i="66"/>
  <c r="N73" i="66"/>
  <c r="Q73" i="66" s="1"/>
  <c r="O73" i="66"/>
  <c r="P73" i="66" s="1"/>
  <c r="U73" i="66"/>
  <c r="N74" i="66"/>
  <c r="O74" i="66"/>
  <c r="N4" i="67"/>
  <c r="O4" i="67"/>
  <c r="N5" i="67"/>
  <c r="O5" i="67"/>
  <c r="N6" i="67"/>
  <c r="O6" i="67"/>
  <c r="N7" i="67"/>
  <c r="O7" i="67"/>
  <c r="N8" i="67"/>
  <c r="O8" i="67"/>
  <c r="N9" i="67"/>
  <c r="O9" i="67"/>
  <c r="N10" i="67"/>
  <c r="O10" i="67"/>
  <c r="N11" i="67"/>
  <c r="O11" i="67"/>
  <c r="N12" i="67"/>
  <c r="O12" i="67"/>
  <c r="N13" i="67"/>
  <c r="O13" i="67"/>
  <c r="N14" i="67"/>
  <c r="O14" i="67"/>
  <c r="N15" i="67"/>
  <c r="O15" i="67"/>
  <c r="N16" i="67"/>
  <c r="O16" i="67"/>
  <c r="N17" i="67"/>
  <c r="O17" i="67"/>
  <c r="N18" i="67"/>
  <c r="O18" i="67"/>
  <c r="N19" i="67"/>
  <c r="O19" i="67"/>
  <c r="N20" i="67"/>
  <c r="O20" i="67"/>
  <c r="N21" i="67"/>
  <c r="O21" i="67"/>
  <c r="N22" i="67"/>
  <c r="O22" i="67"/>
  <c r="N23" i="67"/>
  <c r="O23" i="67"/>
  <c r="N24" i="67"/>
  <c r="O24" i="67"/>
  <c r="N25" i="67"/>
  <c r="O25" i="67"/>
  <c r="N26" i="67"/>
  <c r="O26" i="67"/>
  <c r="N27" i="67"/>
  <c r="O27" i="67"/>
  <c r="N28" i="67"/>
  <c r="O28" i="67"/>
  <c r="N29" i="67"/>
  <c r="O29" i="67"/>
  <c r="N30" i="67"/>
  <c r="O30" i="67"/>
  <c r="N31" i="67"/>
  <c r="O31" i="67"/>
  <c r="N32" i="67"/>
  <c r="O32" i="67"/>
  <c r="N33" i="67"/>
  <c r="O33" i="67"/>
  <c r="N34" i="67"/>
  <c r="O34" i="67"/>
  <c r="N35" i="67"/>
  <c r="O35" i="67"/>
  <c r="N36" i="67"/>
  <c r="O36" i="67"/>
  <c r="N37" i="67"/>
  <c r="O37" i="67"/>
  <c r="N38" i="67"/>
  <c r="O38" i="67"/>
  <c r="N39" i="67"/>
  <c r="O39" i="67"/>
  <c r="N40" i="67"/>
  <c r="O40" i="67"/>
  <c r="N41" i="67"/>
  <c r="O41" i="67"/>
  <c r="N42" i="67"/>
  <c r="O42" i="67"/>
  <c r="N43" i="67"/>
  <c r="O43" i="67"/>
  <c r="N44" i="67"/>
  <c r="O44" i="67"/>
  <c r="N45" i="67"/>
  <c r="O45" i="67"/>
  <c r="N46" i="67"/>
  <c r="O46" i="67"/>
  <c r="N47" i="67"/>
  <c r="O47" i="67"/>
  <c r="N48" i="67"/>
  <c r="O48" i="67"/>
  <c r="N49" i="67"/>
  <c r="T49" i="67" s="1"/>
  <c r="O49" i="67"/>
  <c r="N50" i="67"/>
  <c r="P50" i="67" s="1"/>
  <c r="O50" i="67"/>
  <c r="N51" i="67"/>
  <c r="O51" i="67"/>
  <c r="N52" i="67"/>
  <c r="Q52" i="67" s="1"/>
  <c r="O52" i="67"/>
  <c r="N53" i="67"/>
  <c r="U53" i="67" s="1"/>
  <c r="O53" i="67"/>
  <c r="N54" i="67"/>
  <c r="O54" i="67"/>
  <c r="U54" i="67" s="1"/>
  <c r="N55" i="67"/>
  <c r="O55" i="67"/>
  <c r="N56" i="67"/>
  <c r="O56" i="67"/>
  <c r="N57" i="67"/>
  <c r="O57" i="67"/>
  <c r="P57" i="67" s="1"/>
  <c r="N58" i="67"/>
  <c r="O58" i="67"/>
  <c r="N59" i="67"/>
  <c r="O59" i="67"/>
  <c r="N60" i="67"/>
  <c r="O60" i="67"/>
  <c r="Q60" i="67" s="1"/>
  <c r="N61" i="67"/>
  <c r="O61" i="67"/>
  <c r="U61" i="67" s="1"/>
  <c r="N62" i="67"/>
  <c r="O62" i="67"/>
  <c r="N63" i="67"/>
  <c r="T63" i="67" s="1"/>
  <c r="O63" i="67"/>
  <c r="N64" i="67"/>
  <c r="O64" i="67"/>
  <c r="N65" i="67"/>
  <c r="O65" i="67"/>
  <c r="N66" i="67"/>
  <c r="O66" i="67"/>
  <c r="N67" i="67"/>
  <c r="O67" i="67"/>
  <c r="N68" i="67"/>
  <c r="P68" i="67" s="1"/>
  <c r="O68" i="67"/>
  <c r="N69" i="67"/>
  <c r="P69" i="67" s="1"/>
  <c r="O69" i="67"/>
  <c r="N70" i="67"/>
  <c r="O70" i="67"/>
  <c r="N71" i="67"/>
  <c r="T71" i="67" s="1"/>
  <c r="O71" i="67"/>
  <c r="N72" i="67"/>
  <c r="O72" i="67"/>
  <c r="P72" i="67" s="1"/>
  <c r="N73" i="67"/>
  <c r="Q73" i="67" s="1"/>
  <c r="O73" i="67"/>
  <c r="U73" i="67"/>
  <c r="N74" i="67"/>
  <c r="O74" i="67"/>
  <c r="U74" i="67"/>
  <c r="N75" i="67"/>
  <c r="T75" i="67" s="1"/>
  <c r="O75" i="67"/>
  <c r="N76" i="67"/>
  <c r="O76" i="67"/>
  <c r="N77" i="67"/>
  <c r="P77" i="67" s="1"/>
  <c r="O77" i="67"/>
  <c r="N78" i="67"/>
  <c r="O78" i="67"/>
  <c r="N79" i="67"/>
  <c r="O79" i="67"/>
  <c r="N80" i="67"/>
  <c r="O80" i="67"/>
  <c r="U80" i="67" s="1"/>
  <c r="N81" i="67"/>
  <c r="O81" i="67"/>
  <c r="T81" i="67"/>
  <c r="N82" i="67"/>
  <c r="O82" i="67"/>
  <c r="N83" i="67"/>
  <c r="P83" i="67" s="1"/>
  <c r="O83" i="67"/>
  <c r="N84" i="67"/>
  <c r="O84" i="67"/>
  <c r="N85" i="67"/>
  <c r="O85" i="67"/>
  <c r="N86" i="67"/>
  <c r="O86" i="67"/>
  <c r="N87" i="67"/>
  <c r="O87" i="67"/>
  <c r="N88" i="67"/>
  <c r="O88" i="67"/>
  <c r="N89" i="67"/>
  <c r="P89" i="67" s="1"/>
  <c r="O89" i="67"/>
  <c r="N90" i="67"/>
  <c r="O90" i="67"/>
  <c r="U90" i="67" s="1"/>
  <c r="N91" i="67"/>
  <c r="O91" i="67"/>
  <c r="N92" i="67"/>
  <c r="O92" i="67"/>
  <c r="Q92" i="67" s="1"/>
  <c r="N93" i="67"/>
  <c r="O93" i="67"/>
  <c r="N94" i="67"/>
  <c r="O94" i="67"/>
  <c r="N95" i="67"/>
  <c r="O95" i="67"/>
  <c r="N96" i="67"/>
  <c r="Q96" i="67" s="1"/>
  <c r="O96" i="67"/>
  <c r="T96" i="67" s="1"/>
  <c r="N97" i="67"/>
  <c r="O97" i="67"/>
  <c r="N98" i="67"/>
  <c r="O98" i="67"/>
  <c r="N99" i="67"/>
  <c r="O99" i="67"/>
  <c r="T99" i="67" s="1"/>
  <c r="N100" i="67"/>
  <c r="P100" i="67" s="1"/>
  <c r="O100" i="67"/>
  <c r="N101" i="67"/>
  <c r="O101" i="67"/>
  <c r="N102" i="67"/>
  <c r="O102" i="67"/>
  <c r="N103" i="67"/>
  <c r="O103" i="67"/>
  <c r="U103" i="67"/>
  <c r="N104" i="67"/>
  <c r="O104" i="67"/>
  <c r="N105" i="67"/>
  <c r="O105" i="67"/>
  <c r="N106" i="67"/>
  <c r="O106" i="67"/>
  <c r="N107" i="67"/>
  <c r="O107" i="67"/>
  <c r="N108" i="67"/>
  <c r="O108" i="67"/>
  <c r="N109" i="67"/>
  <c r="O109" i="67"/>
  <c r="N110" i="67"/>
  <c r="O110" i="67"/>
  <c r="T110" i="67"/>
  <c r="N111" i="67"/>
  <c r="O111" i="67"/>
  <c r="Q111" i="67"/>
  <c r="U111" i="67"/>
  <c r="N112" i="67"/>
  <c r="O112" i="67"/>
  <c r="T112" i="67" s="1"/>
  <c r="N113" i="67"/>
  <c r="O113" i="67"/>
  <c r="N114" i="67"/>
  <c r="O114" i="67"/>
  <c r="Q114" i="67"/>
  <c r="N115" i="67"/>
  <c r="O115" i="67"/>
  <c r="N116" i="67"/>
  <c r="O116" i="67"/>
  <c r="N117" i="67"/>
  <c r="Q117" i="67" s="1"/>
  <c r="O117" i="67"/>
  <c r="N118" i="67"/>
  <c r="O118" i="67"/>
  <c r="N119" i="67"/>
  <c r="U119" i="67" s="1"/>
  <c r="O119" i="67"/>
  <c r="N120" i="67"/>
  <c r="T120" i="67" s="1"/>
  <c r="O120" i="67"/>
  <c r="N121" i="67"/>
  <c r="O121" i="67"/>
  <c r="N122" i="67"/>
  <c r="O122" i="67"/>
  <c r="Q122" i="67" s="1"/>
  <c r="N123" i="67"/>
  <c r="Q123" i="67" s="1"/>
  <c r="O123" i="67"/>
  <c r="N124" i="67"/>
  <c r="P124" i="67" s="1"/>
  <c r="O124" i="67"/>
  <c r="N125" i="67"/>
  <c r="O125" i="67"/>
  <c r="T125" i="67"/>
  <c r="N126" i="67"/>
  <c r="O126" i="67"/>
  <c r="N127" i="67"/>
  <c r="Q127" i="67" s="1"/>
  <c r="O127" i="67"/>
  <c r="N128" i="67"/>
  <c r="O128" i="67"/>
  <c r="T128" i="67" s="1"/>
  <c r="N4" i="68"/>
  <c r="O4" i="68"/>
  <c r="N5" i="68"/>
  <c r="Q5" i="68" s="1"/>
  <c r="O5" i="68"/>
  <c r="T5" i="68"/>
  <c r="N6" i="68"/>
  <c r="O6" i="68"/>
  <c r="U6" i="68"/>
  <c r="N7" i="68"/>
  <c r="O7" i="68"/>
  <c r="N8" i="68"/>
  <c r="O8" i="68"/>
  <c r="N9" i="68"/>
  <c r="P9" i="68" s="1"/>
  <c r="O9" i="68"/>
  <c r="Q9" i="68"/>
  <c r="U9" i="68"/>
  <c r="N10" i="68"/>
  <c r="O10" i="68"/>
  <c r="U10" i="68" s="1"/>
  <c r="N11" i="68"/>
  <c r="O11" i="68"/>
  <c r="N12" i="68"/>
  <c r="O12" i="68"/>
  <c r="N13" i="68"/>
  <c r="O13" i="68"/>
  <c r="N14" i="68"/>
  <c r="O14" i="68"/>
  <c r="N15" i="68"/>
  <c r="O15" i="68"/>
  <c r="N16" i="68"/>
  <c r="O16" i="68"/>
  <c r="N17" i="68"/>
  <c r="Q17" i="68" s="1"/>
  <c r="O17" i="68"/>
  <c r="N18" i="68"/>
  <c r="O18" i="68"/>
  <c r="N19" i="68"/>
  <c r="O19" i="68"/>
  <c r="N20" i="68"/>
  <c r="O20" i="68"/>
  <c r="P20" i="68"/>
  <c r="N21" i="68"/>
  <c r="T21" i="68" s="1"/>
  <c r="O21" i="68"/>
  <c r="N22" i="68"/>
  <c r="O22" i="68"/>
  <c r="U22" i="68" s="1"/>
  <c r="N23" i="68"/>
  <c r="O23" i="68"/>
  <c r="N24" i="68"/>
  <c r="O24" i="68"/>
  <c r="N25" i="68"/>
  <c r="O25" i="68"/>
  <c r="N26" i="68"/>
  <c r="O26" i="68"/>
  <c r="N27" i="68"/>
  <c r="Q27" i="68" s="1"/>
  <c r="O27" i="68"/>
  <c r="N28" i="68"/>
  <c r="O28" i="68"/>
  <c r="N29" i="68"/>
  <c r="O29" i="68"/>
  <c r="Q29" i="68" s="1"/>
  <c r="N30" i="68"/>
  <c r="U30" i="68" s="1"/>
  <c r="O30" i="68"/>
  <c r="N31" i="68"/>
  <c r="O31" i="68"/>
  <c r="N32" i="68"/>
  <c r="P32" i="68" s="1"/>
  <c r="O32" i="68"/>
  <c r="N33" i="68"/>
  <c r="O33" i="68"/>
  <c r="U33" i="68"/>
  <c r="N34" i="68"/>
  <c r="O34" i="68"/>
  <c r="N35" i="68"/>
  <c r="O35" i="68"/>
  <c r="N36" i="68"/>
  <c r="O36" i="68"/>
  <c r="N37" i="68"/>
  <c r="O37" i="68"/>
  <c r="N38" i="68"/>
  <c r="O38" i="68"/>
  <c r="N39" i="68"/>
  <c r="U39" i="68" s="1"/>
  <c r="O39" i="68"/>
  <c r="N40" i="68"/>
  <c r="O40" i="68"/>
  <c r="N41" i="68"/>
  <c r="O41" i="68"/>
  <c r="P41" i="68" s="1"/>
  <c r="N42" i="68"/>
  <c r="O42" i="68"/>
  <c r="N43" i="68"/>
  <c r="O43" i="68"/>
  <c r="T43" i="68" s="1"/>
  <c r="N44" i="68"/>
  <c r="O44" i="68"/>
  <c r="P44" i="68" s="1"/>
  <c r="N45" i="68"/>
  <c r="O45" i="68"/>
  <c r="N46" i="68"/>
  <c r="O46" i="68"/>
  <c r="N47" i="68"/>
  <c r="O47" i="68"/>
  <c r="N48" i="68"/>
  <c r="O48" i="68"/>
  <c r="T48" i="68" s="1"/>
  <c r="N49" i="68"/>
  <c r="O49" i="68"/>
  <c r="N50" i="68"/>
  <c r="O50" i="68"/>
  <c r="N51" i="68"/>
  <c r="O51" i="68"/>
  <c r="N52" i="68"/>
  <c r="O52" i="68"/>
  <c r="N53" i="68"/>
  <c r="U53" i="68" s="1"/>
  <c r="O53" i="68"/>
  <c r="T53" i="68"/>
  <c r="N54" i="68"/>
  <c r="O54" i="68"/>
  <c r="N55" i="68"/>
  <c r="T55" i="68" s="1"/>
  <c r="O55" i="68"/>
  <c r="N56" i="68"/>
  <c r="O56" i="68"/>
  <c r="Q56" i="68" s="1"/>
  <c r="N57" i="68"/>
  <c r="O57" i="68"/>
  <c r="P57" i="68" s="1"/>
  <c r="N58" i="68"/>
  <c r="O58" i="68"/>
  <c r="N59" i="68"/>
  <c r="O59" i="68"/>
  <c r="N60" i="68"/>
  <c r="U60" i="68" s="1"/>
  <c r="O60" i="68"/>
  <c r="N61" i="68"/>
  <c r="O61" i="68"/>
  <c r="U61" i="68" s="1"/>
  <c r="N62" i="68"/>
  <c r="O62" i="68"/>
  <c r="N63" i="68"/>
  <c r="O63" i="68"/>
  <c r="N64" i="68"/>
  <c r="O64" i="68"/>
  <c r="P64" i="68" s="1"/>
  <c r="N65" i="68"/>
  <c r="O65" i="68"/>
  <c r="N66" i="68"/>
  <c r="O66" i="68"/>
  <c r="N67" i="68"/>
  <c r="O67" i="68"/>
  <c r="P67" i="68" s="1"/>
  <c r="N68" i="68"/>
  <c r="O68" i="68"/>
  <c r="Q68" i="68" s="1"/>
  <c r="N69" i="68"/>
  <c r="O69" i="68"/>
  <c r="N70" i="68"/>
  <c r="O70" i="68"/>
  <c r="N71" i="68"/>
  <c r="O71" i="68"/>
  <c r="N72" i="68"/>
  <c r="O72" i="68"/>
  <c r="P72" i="68" s="1"/>
  <c r="N73" i="68"/>
  <c r="O73" i="68"/>
  <c r="U73" i="68" s="1"/>
  <c r="N74" i="68"/>
  <c r="O74" i="68"/>
  <c r="N75" i="68"/>
  <c r="O75" i="68"/>
  <c r="N76" i="68"/>
  <c r="O76" i="68"/>
  <c r="P76" i="68"/>
  <c r="N77" i="68"/>
  <c r="O77" i="68"/>
  <c r="N78" i="68"/>
  <c r="O78" i="68"/>
  <c r="N79" i="68"/>
  <c r="O79" i="68"/>
  <c r="N80" i="68"/>
  <c r="O80" i="68"/>
  <c r="N81" i="68"/>
  <c r="O81" i="68"/>
  <c r="N82" i="68"/>
  <c r="O82" i="68"/>
  <c r="N83" i="68"/>
  <c r="O83" i="68"/>
  <c r="T83" i="68"/>
  <c r="N84" i="68"/>
  <c r="O84" i="68"/>
  <c r="Q84" i="68" s="1"/>
  <c r="N85" i="68"/>
  <c r="O85" i="68"/>
  <c r="N86" i="68"/>
  <c r="O86" i="68"/>
  <c r="N87" i="68"/>
  <c r="O87" i="68"/>
  <c r="N88" i="68"/>
  <c r="O88" i="68"/>
  <c r="N89" i="68"/>
  <c r="O89" i="68"/>
  <c r="N90" i="68"/>
  <c r="O90" i="68"/>
  <c r="N91" i="68"/>
  <c r="O91" i="68"/>
  <c r="N92" i="68"/>
  <c r="X92" i="68" s="1"/>
  <c r="O92" i="68"/>
  <c r="T92" i="68"/>
  <c r="N93" i="68"/>
  <c r="O93" i="68"/>
  <c r="N94" i="68"/>
  <c r="O94" i="68"/>
  <c r="N95" i="68"/>
  <c r="O95" i="68"/>
  <c r="T95" i="68" s="1"/>
  <c r="N96" i="68"/>
  <c r="O96" i="68"/>
  <c r="U96" i="68" s="1"/>
  <c r="N97" i="68"/>
  <c r="O97" i="68"/>
  <c r="N98" i="68"/>
  <c r="O98" i="68"/>
  <c r="N99" i="68"/>
  <c r="U99" i="68" s="1"/>
  <c r="O99" i="68"/>
  <c r="N100" i="68"/>
  <c r="O100" i="68"/>
  <c r="N101" i="68"/>
  <c r="O101" i="68"/>
  <c r="U101" i="68" s="1"/>
  <c r="T101" i="68"/>
  <c r="N102" i="68"/>
  <c r="O102" i="68"/>
  <c r="N103" i="68"/>
  <c r="O103" i="68"/>
  <c r="N104" i="68"/>
  <c r="O104" i="68"/>
  <c r="N105" i="68"/>
  <c r="P105" i="68" s="1"/>
  <c r="O105" i="68"/>
  <c r="N106" i="68"/>
  <c r="O106" i="68"/>
  <c r="N107" i="68"/>
  <c r="O107" i="68"/>
  <c r="N108" i="68"/>
  <c r="O108" i="68"/>
  <c r="N109" i="68"/>
  <c r="O109" i="68"/>
  <c r="P109" i="68" s="1"/>
  <c r="N110" i="68"/>
  <c r="O110" i="68"/>
  <c r="U110" i="68" s="1"/>
  <c r="N111" i="68"/>
  <c r="O111" i="68"/>
  <c r="U111" i="68" s="1"/>
  <c r="N112" i="68"/>
  <c r="O112" i="68"/>
  <c r="N113" i="68"/>
  <c r="O113" i="68"/>
  <c r="T113" i="68" s="1"/>
  <c r="N114" i="68"/>
  <c r="O114" i="68"/>
  <c r="P114" i="68" s="1"/>
  <c r="N115" i="68"/>
  <c r="O115" i="68"/>
  <c r="Q115" i="68" s="1"/>
  <c r="N116" i="68"/>
  <c r="O116" i="68"/>
  <c r="P116" i="68" s="1"/>
  <c r="N117" i="68"/>
  <c r="O117" i="68"/>
  <c r="N118" i="68"/>
  <c r="O118" i="68"/>
  <c r="N119" i="68"/>
  <c r="O119" i="68"/>
  <c r="N120" i="68"/>
  <c r="O120" i="68"/>
  <c r="N121" i="68"/>
  <c r="U121" i="68" s="1"/>
  <c r="O121" i="68"/>
  <c r="T121" i="68"/>
  <c r="N122" i="68"/>
  <c r="O122" i="68"/>
  <c r="N123" i="68"/>
  <c r="O123" i="68"/>
  <c r="N124" i="68"/>
  <c r="O124" i="68"/>
  <c r="N125" i="68"/>
  <c r="T125" i="68" s="1"/>
  <c r="O125" i="68"/>
  <c r="N126" i="68"/>
  <c r="O126" i="68"/>
  <c r="N127" i="68"/>
  <c r="Q127" i="68" s="1"/>
  <c r="O127" i="68"/>
  <c r="N128" i="68"/>
  <c r="O128" i="68"/>
  <c r="N129" i="68"/>
  <c r="T129" i="68" s="1"/>
  <c r="O129" i="68"/>
  <c r="U129" i="68"/>
  <c r="N130" i="68"/>
  <c r="O130" i="68"/>
  <c r="T130" i="68" s="1"/>
  <c r="N131" i="68"/>
  <c r="O131" i="68"/>
  <c r="N132" i="68"/>
  <c r="O132" i="68"/>
  <c r="P132" i="68"/>
  <c r="N133" i="68"/>
  <c r="O133" i="68"/>
  <c r="N134" i="68"/>
  <c r="O134" i="68"/>
  <c r="N135" i="68"/>
  <c r="O135" i="68"/>
  <c r="N136" i="68"/>
  <c r="O136" i="68"/>
  <c r="N137" i="68"/>
  <c r="P137" i="68" s="1"/>
  <c r="O137" i="68"/>
  <c r="T137" i="68"/>
  <c r="N138" i="68"/>
  <c r="O138" i="68"/>
  <c r="N139" i="68"/>
  <c r="O139" i="68"/>
  <c r="N140" i="68"/>
  <c r="O140" i="68"/>
  <c r="N141" i="68"/>
  <c r="O141" i="68"/>
  <c r="Q141" i="68" s="1"/>
  <c r="N142" i="68"/>
  <c r="O142" i="68"/>
  <c r="N143" i="68"/>
  <c r="O143" i="68"/>
  <c r="N144" i="68"/>
  <c r="O144" i="68"/>
  <c r="N145" i="68"/>
  <c r="P145" i="68" s="1"/>
  <c r="O145" i="68"/>
  <c r="N146" i="68"/>
  <c r="O146" i="68"/>
  <c r="P146" i="68"/>
  <c r="T146" i="68"/>
  <c r="U146" i="68"/>
  <c r="N147" i="68"/>
  <c r="O147" i="68"/>
  <c r="N148" i="68"/>
  <c r="O148" i="68"/>
  <c r="Q148" i="68" s="1"/>
  <c r="N149" i="68"/>
  <c r="O149" i="68"/>
  <c r="P149" i="68"/>
  <c r="N150" i="68"/>
  <c r="O150" i="68"/>
  <c r="U150" i="68"/>
  <c r="N151" i="68"/>
  <c r="O151" i="68"/>
  <c r="N152" i="68"/>
  <c r="O152" i="68"/>
  <c r="U152" i="68" s="1"/>
  <c r="N153" i="68"/>
  <c r="T153" i="68" s="1"/>
  <c r="O153" i="68"/>
  <c r="N154" i="68"/>
  <c r="O154" i="68"/>
  <c r="N155" i="68"/>
  <c r="T155" i="68" s="1"/>
  <c r="O155" i="68"/>
  <c r="N156" i="68"/>
  <c r="O156" i="68"/>
  <c r="Q156" i="68" s="1"/>
  <c r="N157" i="68"/>
  <c r="O157" i="68"/>
  <c r="P157" i="68" s="1"/>
  <c r="N158" i="68"/>
  <c r="O158" i="68"/>
  <c r="N159" i="68"/>
  <c r="O159" i="68"/>
  <c r="N160" i="68"/>
  <c r="O160" i="68"/>
  <c r="N161" i="68"/>
  <c r="O161" i="68"/>
  <c r="N162" i="68"/>
  <c r="O162" i="68"/>
  <c r="N163" i="68"/>
  <c r="O163" i="68"/>
  <c r="P163" i="68" s="1"/>
  <c r="N164" i="68"/>
  <c r="U164" i="68" s="1"/>
  <c r="O164" i="68"/>
  <c r="N165" i="68"/>
  <c r="O165" i="68"/>
  <c r="P165" i="68"/>
  <c r="N166" i="68"/>
  <c r="O166" i="68"/>
  <c r="U166" i="68"/>
  <c r="N167" i="68"/>
  <c r="T167" i="68" s="1"/>
  <c r="O167" i="68"/>
  <c r="N168" i="68"/>
  <c r="O168" i="68"/>
  <c r="N169" i="68"/>
  <c r="T169" i="68" s="1"/>
  <c r="O169" i="68"/>
  <c r="N170" i="68"/>
  <c r="O170" i="68"/>
  <c r="N171" i="68"/>
  <c r="P171" i="68" s="1"/>
  <c r="O171" i="68"/>
  <c r="N172" i="68"/>
  <c r="O172" i="68"/>
  <c r="N173" i="68"/>
  <c r="O173" i="68"/>
  <c r="N174" i="68"/>
  <c r="U174" i="68" s="1"/>
  <c r="O174" i="68"/>
  <c r="N175" i="68"/>
  <c r="O175" i="68"/>
  <c r="N176" i="68"/>
  <c r="O176" i="68"/>
  <c r="N4" i="69"/>
  <c r="Q4" i="69" s="1"/>
  <c r="O4" i="69"/>
  <c r="N5" i="69"/>
  <c r="O5" i="69"/>
  <c r="N6" i="69"/>
  <c r="O6" i="69"/>
  <c r="N7" i="69"/>
  <c r="O7" i="69"/>
  <c r="N8" i="69"/>
  <c r="Q8" i="69" s="1"/>
  <c r="O8" i="69"/>
  <c r="P8" i="69"/>
  <c r="N9" i="69"/>
  <c r="Q9" i="69" s="1"/>
  <c r="O9" i="69"/>
  <c r="U9" i="69"/>
  <c r="N10" i="69"/>
  <c r="O10" i="69"/>
  <c r="N11" i="69"/>
  <c r="O11" i="69"/>
  <c r="N12" i="69"/>
  <c r="Q12" i="69" s="1"/>
  <c r="O12" i="69"/>
  <c r="T12" i="69"/>
  <c r="N13" i="69"/>
  <c r="U13" i="69" s="1"/>
  <c r="O13" i="69"/>
  <c r="N14" i="69"/>
  <c r="O14" i="69"/>
  <c r="N15" i="69"/>
  <c r="T15" i="69" s="1"/>
  <c r="O15" i="69"/>
  <c r="N16" i="69"/>
  <c r="O16" i="69"/>
  <c r="P16" i="69" s="1"/>
  <c r="N17" i="69"/>
  <c r="U17" i="69" s="1"/>
  <c r="O17" i="69"/>
  <c r="N18" i="69"/>
  <c r="O18" i="69"/>
  <c r="N19" i="69"/>
  <c r="O19" i="69"/>
  <c r="T19" i="69"/>
  <c r="N20" i="69"/>
  <c r="O20" i="69"/>
  <c r="N21" i="69"/>
  <c r="U21" i="69" s="1"/>
  <c r="O21" i="69"/>
  <c r="N22" i="69"/>
  <c r="O22" i="69"/>
  <c r="N23" i="69"/>
  <c r="T23" i="69" s="1"/>
  <c r="O23" i="69"/>
  <c r="N24" i="69"/>
  <c r="O24" i="69"/>
  <c r="U24" i="69" s="1"/>
  <c r="N25" i="69"/>
  <c r="O25" i="69"/>
  <c r="Q25" i="69"/>
  <c r="N26" i="69"/>
  <c r="O26" i="69"/>
  <c r="N27" i="69"/>
  <c r="T27" i="69" s="1"/>
  <c r="O27" i="69"/>
  <c r="P27" i="69"/>
  <c r="N28" i="69"/>
  <c r="O28" i="69"/>
  <c r="T28" i="69" s="1"/>
  <c r="P28" i="69"/>
  <c r="Q28" i="69"/>
  <c r="N29" i="69"/>
  <c r="U29" i="69" s="1"/>
  <c r="O29" i="69"/>
  <c r="N30" i="69"/>
  <c r="O30" i="69"/>
  <c r="N31" i="69"/>
  <c r="T31" i="69" s="1"/>
  <c r="O31" i="69"/>
  <c r="N32" i="69"/>
  <c r="O32" i="69"/>
  <c r="Q32" i="69" s="1"/>
  <c r="N33" i="69"/>
  <c r="O33" i="69"/>
  <c r="N34" i="69"/>
  <c r="O34" i="69"/>
  <c r="N35" i="69"/>
  <c r="O35" i="69"/>
  <c r="N36" i="69"/>
  <c r="Q36" i="69" s="1"/>
  <c r="O36" i="69"/>
  <c r="N37" i="69"/>
  <c r="U37" i="69" s="1"/>
  <c r="O37" i="69"/>
  <c r="N38" i="69"/>
  <c r="O38" i="69"/>
  <c r="N39" i="69"/>
  <c r="O39" i="69"/>
  <c r="N40" i="69"/>
  <c r="O40" i="69"/>
  <c r="Q40" i="69" s="1"/>
  <c r="N41" i="69"/>
  <c r="Q41" i="69" s="1"/>
  <c r="O41" i="69"/>
  <c r="N42" i="69"/>
  <c r="O42" i="69"/>
  <c r="N43" i="69"/>
  <c r="U43" i="69" s="1"/>
  <c r="O43" i="69"/>
  <c r="N44" i="69"/>
  <c r="O44" i="69"/>
  <c r="U44" i="69" s="1"/>
  <c r="N45" i="69"/>
  <c r="O45" i="69"/>
  <c r="N46" i="69"/>
  <c r="O46" i="69"/>
  <c r="N47" i="69"/>
  <c r="O47" i="69"/>
  <c r="T47" i="69" s="1"/>
  <c r="N48" i="69"/>
  <c r="O48" i="69"/>
  <c r="N49" i="69"/>
  <c r="O49" i="69"/>
  <c r="N50" i="69"/>
  <c r="O50" i="69"/>
  <c r="N51" i="69"/>
  <c r="O51" i="69"/>
  <c r="P51" i="69" s="1"/>
  <c r="N52" i="69"/>
  <c r="O52" i="69"/>
  <c r="N53" i="69"/>
  <c r="O53" i="69"/>
  <c r="N54" i="69"/>
  <c r="O54" i="69"/>
  <c r="N55" i="69"/>
  <c r="O55" i="69"/>
  <c r="N56" i="69"/>
  <c r="T56" i="69" s="1"/>
  <c r="O56" i="69"/>
  <c r="N57" i="69"/>
  <c r="O57" i="69"/>
  <c r="Q57" i="69" s="1"/>
  <c r="N58" i="69"/>
  <c r="O58" i="69"/>
  <c r="N59" i="69"/>
  <c r="O59" i="69"/>
  <c r="N60" i="69"/>
  <c r="P60" i="69" s="1"/>
  <c r="O60" i="69"/>
  <c r="T60" i="69"/>
  <c r="N61" i="69"/>
  <c r="U61" i="69" s="1"/>
  <c r="O61" i="69"/>
  <c r="N62" i="69"/>
  <c r="O62" i="69"/>
  <c r="N63" i="69"/>
  <c r="O63" i="69"/>
  <c r="N64" i="69"/>
  <c r="O64" i="69"/>
  <c r="N65" i="69"/>
  <c r="O65" i="69"/>
  <c r="N66" i="69"/>
  <c r="O66" i="69"/>
  <c r="N67" i="69"/>
  <c r="O67" i="69"/>
  <c r="T67" i="69" s="1"/>
  <c r="N68" i="69"/>
  <c r="P68" i="69" s="1"/>
  <c r="O68" i="69"/>
  <c r="N69" i="69"/>
  <c r="O69" i="69"/>
  <c r="Q69" i="69" s="1"/>
  <c r="N70" i="69"/>
  <c r="O70" i="69"/>
  <c r="N71" i="69"/>
  <c r="O71" i="69"/>
  <c r="T71" i="69"/>
  <c r="N72" i="69"/>
  <c r="O72" i="69"/>
  <c r="N73" i="69"/>
  <c r="O73" i="69"/>
  <c r="U73" i="69" s="1"/>
  <c r="N74" i="69"/>
  <c r="O74" i="69"/>
  <c r="N75" i="69"/>
  <c r="U75" i="69" s="1"/>
  <c r="O75" i="69"/>
  <c r="N76" i="69"/>
  <c r="O76" i="69"/>
  <c r="P76" i="69" s="1"/>
  <c r="N77" i="69"/>
  <c r="U77" i="69" s="1"/>
  <c r="O77" i="69"/>
  <c r="N78" i="69"/>
  <c r="O78" i="69"/>
  <c r="N79" i="69"/>
  <c r="O79" i="69"/>
  <c r="N80" i="69"/>
  <c r="U80" i="69" s="1"/>
  <c r="O80" i="69"/>
  <c r="Q80" i="69"/>
  <c r="N81" i="69"/>
  <c r="O81" i="69"/>
  <c r="Q81" i="69" s="1"/>
  <c r="N82" i="69"/>
  <c r="T82" i="69" s="1"/>
  <c r="O82" i="69"/>
  <c r="N83" i="69"/>
  <c r="O83" i="69"/>
  <c r="N84" i="69"/>
  <c r="O84" i="69"/>
  <c r="N85" i="69"/>
  <c r="O85" i="69"/>
  <c r="N86" i="69"/>
  <c r="O86" i="69"/>
  <c r="N87" i="69"/>
  <c r="O87" i="69"/>
  <c r="N88" i="69"/>
  <c r="O88" i="69"/>
  <c r="N89" i="69"/>
  <c r="O89" i="69"/>
  <c r="N90" i="69"/>
  <c r="O90" i="69"/>
  <c r="N91" i="69"/>
  <c r="O91" i="69"/>
  <c r="N92" i="69"/>
  <c r="O92" i="69"/>
  <c r="N93" i="69"/>
  <c r="O93" i="69"/>
  <c r="N94" i="69"/>
  <c r="O94" i="69"/>
  <c r="N95" i="69"/>
  <c r="O95" i="69"/>
  <c r="N96" i="69"/>
  <c r="O96" i="69"/>
  <c r="N97" i="69"/>
  <c r="O97" i="69"/>
  <c r="N98" i="69"/>
  <c r="O98" i="69"/>
  <c r="N99" i="69"/>
  <c r="O99" i="69"/>
  <c r="N100" i="69"/>
  <c r="O100" i="69"/>
  <c r="N101" i="69"/>
  <c r="O101" i="69"/>
  <c r="N102" i="69"/>
  <c r="O102" i="69"/>
  <c r="N103" i="69"/>
  <c r="O103" i="69"/>
  <c r="N104" i="69"/>
  <c r="O104" i="69"/>
  <c r="N105" i="69"/>
  <c r="O105" i="69"/>
  <c r="N106" i="69"/>
  <c r="O106" i="69"/>
  <c r="N107" i="69"/>
  <c r="O107" i="69"/>
  <c r="N108" i="69"/>
  <c r="O108" i="69"/>
  <c r="N109" i="69"/>
  <c r="O109" i="69"/>
  <c r="N110" i="69"/>
  <c r="O110" i="69"/>
  <c r="N111" i="69"/>
  <c r="O111" i="69"/>
  <c r="N112" i="69"/>
  <c r="O112" i="69"/>
  <c r="N113" i="69"/>
  <c r="O113" i="69"/>
  <c r="N114" i="69"/>
  <c r="O114" i="69"/>
  <c r="N115" i="69"/>
  <c r="O115" i="69"/>
  <c r="N116" i="69"/>
  <c r="O116" i="69"/>
  <c r="N117" i="69"/>
  <c r="O117" i="69"/>
  <c r="N118" i="69"/>
  <c r="O118" i="69"/>
  <c r="N119" i="69"/>
  <c r="O119" i="69"/>
  <c r="N120" i="69"/>
  <c r="O120" i="69"/>
  <c r="N121" i="69"/>
  <c r="O121" i="69"/>
  <c r="N122" i="69"/>
  <c r="O122" i="69"/>
  <c r="N123" i="69"/>
  <c r="O123" i="69"/>
  <c r="N124" i="69"/>
  <c r="O124" i="69"/>
  <c r="N125" i="69"/>
  <c r="O125" i="69"/>
  <c r="N126" i="69"/>
  <c r="O126" i="69"/>
  <c r="N127" i="69"/>
  <c r="O127" i="69"/>
  <c r="O3" i="69"/>
  <c r="X3" i="69" s="1"/>
  <c r="N3" i="69"/>
  <c r="O3" i="68"/>
  <c r="N3" i="68"/>
  <c r="O3" i="67"/>
  <c r="N3" i="67"/>
  <c r="O3" i="66"/>
  <c r="X3" i="66" s="1"/>
  <c r="N3" i="66"/>
  <c r="O3" i="65"/>
  <c r="N3" i="65"/>
  <c r="O3" i="64"/>
  <c r="N3" i="64"/>
  <c r="O3" i="61"/>
  <c r="N3" i="61"/>
  <c r="N3" i="59"/>
  <c r="N3" i="57"/>
  <c r="O3" i="56"/>
  <c r="N3" i="56"/>
  <c r="O3" i="52"/>
  <c r="N3" i="52"/>
  <c r="O3" i="51"/>
  <c r="N3" i="51"/>
  <c r="O3" i="50"/>
  <c r="X3" i="50" s="1"/>
  <c r="N3" i="50"/>
  <c r="O3" i="48"/>
  <c r="X3" i="48" s="1"/>
  <c r="N3" i="48"/>
  <c r="O3" i="47"/>
  <c r="N3" i="47"/>
  <c r="O3" i="46"/>
  <c r="N3" i="46"/>
  <c r="O3" i="44"/>
  <c r="N3" i="44"/>
  <c r="Q3" i="44" s="1"/>
  <c r="O3" i="43"/>
  <c r="N3" i="43"/>
  <c r="O3" i="42"/>
  <c r="N3" i="42"/>
  <c r="O3" i="41"/>
  <c r="N3" i="41"/>
  <c r="Q3" i="41" s="1"/>
  <c r="Q3" i="40"/>
  <c r="O3" i="40"/>
  <c r="N3" i="40"/>
  <c r="Q3" i="39"/>
  <c r="O3" i="39"/>
  <c r="N3" i="39"/>
  <c r="U3" i="39" s="1"/>
  <c r="O3" i="38"/>
  <c r="N3" i="38"/>
  <c r="X3" i="38" s="1"/>
  <c r="O3" i="37"/>
  <c r="N3" i="37"/>
  <c r="O3" i="36"/>
  <c r="N3" i="36"/>
  <c r="O3" i="35"/>
  <c r="N3" i="35"/>
  <c r="O3" i="34"/>
  <c r="N3" i="34"/>
  <c r="O3" i="33"/>
  <c r="N3" i="33"/>
  <c r="O3" i="32"/>
  <c r="N3" i="32"/>
  <c r="N4" i="31"/>
  <c r="O4" i="31"/>
  <c r="Q4" i="31"/>
  <c r="N5" i="31"/>
  <c r="O5" i="31"/>
  <c r="N6" i="31"/>
  <c r="O6" i="31"/>
  <c r="N7" i="31"/>
  <c r="P7" i="31" s="1"/>
  <c r="O7" i="31"/>
  <c r="N8" i="31"/>
  <c r="O8" i="31"/>
  <c r="N9" i="31"/>
  <c r="O9" i="31"/>
  <c r="N10" i="31"/>
  <c r="O10" i="31"/>
  <c r="N11" i="31"/>
  <c r="O11" i="31"/>
  <c r="N12" i="31"/>
  <c r="O12" i="31"/>
  <c r="N13" i="31"/>
  <c r="P13" i="31" s="1"/>
  <c r="O13" i="31"/>
  <c r="N14" i="31"/>
  <c r="O14" i="31"/>
  <c r="Q14" i="31" s="1"/>
  <c r="N15" i="31"/>
  <c r="O15" i="31"/>
  <c r="T15" i="31" s="1"/>
  <c r="N16" i="31"/>
  <c r="O16" i="31"/>
  <c r="Q16" i="31"/>
  <c r="N17" i="31"/>
  <c r="O17" i="31"/>
  <c r="T17" i="31"/>
  <c r="N18" i="31"/>
  <c r="O18" i="31"/>
  <c r="Q18" i="31" s="1"/>
  <c r="N19" i="31"/>
  <c r="O19" i="31"/>
  <c r="N20" i="31"/>
  <c r="O20" i="31"/>
  <c r="N21" i="31"/>
  <c r="O21" i="31"/>
  <c r="T21" i="31"/>
  <c r="N22" i="31"/>
  <c r="O22" i="31"/>
  <c r="U22" i="31" s="1"/>
  <c r="N23" i="31"/>
  <c r="Q23" i="31" s="1"/>
  <c r="O23" i="31"/>
  <c r="N24" i="31"/>
  <c r="Q24" i="31" s="1"/>
  <c r="O24" i="31"/>
  <c r="N25" i="31"/>
  <c r="T25" i="31" s="1"/>
  <c r="O25" i="31"/>
  <c r="N26" i="31"/>
  <c r="O26" i="31"/>
  <c r="N27" i="31"/>
  <c r="O27" i="31"/>
  <c r="T27" i="31" s="1"/>
  <c r="N28" i="31"/>
  <c r="O28" i="31"/>
  <c r="Q28" i="31" s="1"/>
  <c r="N29" i="31"/>
  <c r="O29" i="31"/>
  <c r="N30" i="31"/>
  <c r="Q30" i="31" s="1"/>
  <c r="O30" i="31"/>
  <c r="U30" i="31"/>
  <c r="N31" i="31"/>
  <c r="O31" i="31"/>
  <c r="T31" i="31" s="1"/>
  <c r="N32" i="31"/>
  <c r="U32" i="31" s="1"/>
  <c r="O32" i="31"/>
  <c r="N33" i="31"/>
  <c r="O33" i="31"/>
  <c r="N34" i="31"/>
  <c r="O34" i="31"/>
  <c r="Q34" i="31" s="1"/>
  <c r="N35" i="31"/>
  <c r="O35" i="31"/>
  <c r="N36" i="31"/>
  <c r="O36" i="31"/>
  <c r="N37" i="31"/>
  <c r="T37" i="31" s="1"/>
  <c r="O37" i="31"/>
  <c r="N38" i="31"/>
  <c r="O38" i="31"/>
  <c r="N39" i="31"/>
  <c r="O39" i="31"/>
  <c r="Q39" i="31"/>
  <c r="N40" i="31"/>
  <c r="O40" i="31"/>
  <c r="Q40" i="31" s="1"/>
  <c r="N41" i="31"/>
  <c r="O41" i="31"/>
  <c r="T41" i="31"/>
  <c r="N42" i="31"/>
  <c r="O42" i="31"/>
  <c r="N43" i="31"/>
  <c r="T43" i="31" s="1"/>
  <c r="O43" i="31"/>
  <c r="N44" i="31"/>
  <c r="O44" i="31"/>
  <c r="P44" i="31"/>
  <c r="N45" i="31"/>
  <c r="O45" i="31"/>
  <c r="N46" i="31"/>
  <c r="O46" i="31"/>
  <c r="N47" i="31"/>
  <c r="O47" i="31"/>
  <c r="N48" i="31"/>
  <c r="O48" i="31"/>
  <c r="P48" i="31" s="1"/>
  <c r="N49" i="31"/>
  <c r="O49" i="31"/>
  <c r="N50" i="31"/>
  <c r="U50" i="31" s="1"/>
  <c r="O50" i="31"/>
  <c r="N51" i="31"/>
  <c r="O51" i="31"/>
  <c r="N52" i="31"/>
  <c r="O52" i="31"/>
  <c r="T52" i="31" s="1"/>
  <c r="N53" i="31"/>
  <c r="T53" i="31" s="1"/>
  <c r="O53" i="31"/>
  <c r="N54" i="31"/>
  <c r="O54" i="31"/>
  <c r="N55" i="31"/>
  <c r="T55" i="31" s="1"/>
  <c r="O55" i="31"/>
  <c r="N56" i="31"/>
  <c r="T56" i="31" s="1"/>
  <c r="O56" i="31"/>
  <c r="N57" i="31"/>
  <c r="O57" i="31"/>
  <c r="N58" i="31"/>
  <c r="O58" i="31"/>
  <c r="N59" i="31"/>
  <c r="T59" i="31" s="1"/>
  <c r="O59" i="31"/>
  <c r="N60" i="31"/>
  <c r="T60" i="31" s="1"/>
  <c r="O60" i="31"/>
  <c r="N61" i="31"/>
  <c r="O61" i="31"/>
  <c r="N62" i="31"/>
  <c r="O62" i="31"/>
  <c r="N63" i="31"/>
  <c r="O63" i="31"/>
  <c r="N64" i="31"/>
  <c r="Q64" i="31" s="1"/>
  <c r="O64" i="31"/>
  <c r="N65" i="31"/>
  <c r="O65" i="31"/>
  <c r="U65" i="31" s="1"/>
  <c r="N66" i="31"/>
  <c r="O66" i="31"/>
  <c r="N67" i="31"/>
  <c r="O67" i="31"/>
  <c r="N68" i="31"/>
  <c r="U68" i="31" s="1"/>
  <c r="O68" i="31"/>
  <c r="P68" i="31"/>
  <c r="X68" i="31"/>
  <c r="N69" i="31"/>
  <c r="O69" i="31"/>
  <c r="N70" i="31"/>
  <c r="O70" i="31"/>
  <c r="N71" i="31"/>
  <c r="O71" i="31"/>
  <c r="N72" i="31"/>
  <c r="O72" i="31"/>
  <c r="N73" i="31"/>
  <c r="U73" i="31" s="1"/>
  <c r="O73" i="31"/>
  <c r="N74" i="31"/>
  <c r="O74" i="31"/>
  <c r="N75" i="31"/>
  <c r="O75" i="31"/>
  <c r="P75" i="31" s="1"/>
  <c r="N76" i="31"/>
  <c r="O76" i="31"/>
  <c r="P76" i="31" s="1"/>
  <c r="N77" i="31"/>
  <c r="U77" i="31" s="1"/>
  <c r="O77" i="31"/>
  <c r="N78" i="31"/>
  <c r="O78" i="31"/>
  <c r="N79" i="31"/>
  <c r="T79" i="31" s="1"/>
  <c r="O79" i="31"/>
  <c r="N80" i="31"/>
  <c r="O80" i="31"/>
  <c r="N81" i="31"/>
  <c r="U81" i="31" s="1"/>
  <c r="O81" i="31"/>
  <c r="N82" i="31"/>
  <c r="O82" i="31"/>
  <c r="N83" i="31"/>
  <c r="O83" i="31"/>
  <c r="T83" i="31" s="1"/>
  <c r="N84" i="31"/>
  <c r="O84" i="31"/>
  <c r="N85" i="31"/>
  <c r="O85" i="31"/>
  <c r="N86" i="31"/>
  <c r="O86" i="31"/>
  <c r="N87" i="31"/>
  <c r="O87" i="31"/>
  <c r="Q87" i="31" s="1"/>
  <c r="N88" i="31"/>
  <c r="O88" i="31"/>
  <c r="U88" i="31"/>
  <c r="N89" i="31"/>
  <c r="O89" i="31"/>
  <c r="N90" i="31"/>
  <c r="O90" i="31"/>
  <c r="N91" i="31"/>
  <c r="T91" i="31" s="1"/>
  <c r="O91" i="31"/>
  <c r="N92" i="31"/>
  <c r="Q92" i="31" s="1"/>
  <c r="O92" i="31"/>
  <c r="U92" i="31" s="1"/>
  <c r="P92" i="31"/>
  <c r="N93" i="31"/>
  <c r="O93" i="31"/>
  <c r="N94" i="31"/>
  <c r="O94" i="31"/>
  <c r="P94" i="31" s="1"/>
  <c r="T94" i="31"/>
  <c r="N95" i="31"/>
  <c r="T95" i="31" s="1"/>
  <c r="O95" i="31"/>
  <c r="N96" i="31"/>
  <c r="Q96" i="31" s="1"/>
  <c r="O96" i="31"/>
  <c r="N97" i="31"/>
  <c r="O97" i="31"/>
  <c r="N98" i="31"/>
  <c r="P98" i="31" s="1"/>
  <c r="O98" i="31"/>
  <c r="N99" i="31"/>
  <c r="T99" i="31" s="1"/>
  <c r="O99" i="31"/>
  <c r="N100" i="31"/>
  <c r="O100" i="31"/>
  <c r="N101" i="31"/>
  <c r="O101" i="31"/>
  <c r="N102" i="31"/>
  <c r="T102" i="31" s="1"/>
  <c r="O102" i="31"/>
  <c r="N103" i="31"/>
  <c r="P103" i="31" s="1"/>
  <c r="O103" i="31"/>
  <c r="N104" i="31"/>
  <c r="Q104" i="31" s="1"/>
  <c r="O104" i="31"/>
  <c r="N105" i="31"/>
  <c r="O105" i="31"/>
  <c r="N106" i="31"/>
  <c r="O106" i="31"/>
  <c r="N107" i="31"/>
  <c r="Q107" i="31" s="1"/>
  <c r="O107" i="31"/>
  <c r="N108" i="31"/>
  <c r="O108" i="31"/>
  <c r="N109" i="31"/>
  <c r="O109" i="31"/>
  <c r="Q109" i="31" s="1"/>
  <c r="N110" i="31"/>
  <c r="O110" i="31"/>
  <c r="N111" i="31"/>
  <c r="O111" i="31"/>
  <c r="N112" i="31"/>
  <c r="Q112" i="31" s="1"/>
  <c r="O112" i="31"/>
  <c r="N113" i="31"/>
  <c r="U113" i="31" s="1"/>
  <c r="O113" i="31"/>
  <c r="Q113" i="31"/>
  <c r="N114" i="31"/>
  <c r="O114" i="31"/>
  <c r="N115" i="31"/>
  <c r="O115" i="31"/>
  <c r="N116" i="31"/>
  <c r="Q116" i="31" s="1"/>
  <c r="O116" i="31"/>
  <c r="U116" i="31" s="1"/>
  <c r="P116" i="31"/>
  <c r="N117" i="31"/>
  <c r="Q117" i="31" s="1"/>
  <c r="O117" i="31"/>
  <c r="N118" i="31"/>
  <c r="O118" i="31"/>
  <c r="N119" i="31"/>
  <c r="O119" i="31"/>
  <c r="N120" i="31"/>
  <c r="P120" i="31" s="1"/>
  <c r="O120" i="31"/>
  <c r="N121" i="31"/>
  <c r="Q121" i="31" s="1"/>
  <c r="O121" i="31"/>
  <c r="N122" i="31"/>
  <c r="O122" i="31"/>
  <c r="N123" i="31"/>
  <c r="O123" i="31"/>
  <c r="N124" i="31"/>
  <c r="Q124" i="31" s="1"/>
  <c r="O124" i="31"/>
  <c r="N125" i="31"/>
  <c r="O125" i="31"/>
  <c r="N126" i="31"/>
  <c r="O126" i="31"/>
  <c r="N127" i="31"/>
  <c r="O127" i="31"/>
  <c r="N128" i="31"/>
  <c r="T128" i="31" s="1"/>
  <c r="O128" i="31"/>
  <c r="U128" i="31" s="1"/>
  <c r="N129" i="31"/>
  <c r="O129" i="31"/>
  <c r="Q129" i="31" s="1"/>
  <c r="N130" i="31"/>
  <c r="O130" i="31"/>
  <c r="N131" i="31"/>
  <c r="O131" i="31"/>
  <c r="N132" i="31"/>
  <c r="O132" i="31"/>
  <c r="P132" i="31" s="1"/>
  <c r="U132" i="31"/>
  <c r="N133" i="31"/>
  <c r="Q133" i="31" s="1"/>
  <c r="O133" i="31"/>
  <c r="N134" i="31"/>
  <c r="O134" i="31"/>
  <c r="O3" i="31"/>
  <c r="N3" i="31"/>
  <c r="N4" i="30"/>
  <c r="O4" i="30"/>
  <c r="N5" i="30"/>
  <c r="O5" i="30"/>
  <c r="N6" i="30"/>
  <c r="O6" i="30"/>
  <c r="N7" i="30"/>
  <c r="O7" i="30"/>
  <c r="N8" i="30"/>
  <c r="O8" i="30"/>
  <c r="N9" i="30"/>
  <c r="O9" i="30"/>
  <c r="N10" i="30"/>
  <c r="O10" i="30"/>
  <c r="N11" i="30"/>
  <c r="O11" i="30"/>
  <c r="N12" i="30"/>
  <c r="O12" i="30"/>
  <c r="N13" i="30"/>
  <c r="O13" i="30"/>
  <c r="N14" i="30"/>
  <c r="O14" i="30"/>
  <c r="N15" i="30"/>
  <c r="O15" i="30"/>
  <c r="N16" i="30"/>
  <c r="O16" i="30"/>
  <c r="N17" i="30"/>
  <c r="O17" i="30"/>
  <c r="N18" i="30"/>
  <c r="O18" i="30"/>
  <c r="N19" i="30"/>
  <c r="O19" i="30"/>
  <c r="N20" i="30"/>
  <c r="O20" i="30"/>
  <c r="N21" i="30"/>
  <c r="O21" i="30"/>
  <c r="N22" i="30"/>
  <c r="O22" i="30"/>
  <c r="N23" i="30"/>
  <c r="O23" i="30"/>
  <c r="N24" i="30"/>
  <c r="O24" i="30"/>
  <c r="N25" i="30"/>
  <c r="O25" i="30"/>
  <c r="N26" i="30"/>
  <c r="T26" i="30" s="1"/>
  <c r="O26" i="30"/>
  <c r="N27" i="30"/>
  <c r="P27" i="30" s="1"/>
  <c r="O27" i="30"/>
  <c r="U27" i="30"/>
  <c r="X27" i="30"/>
  <c r="N28" i="30"/>
  <c r="O28" i="30"/>
  <c r="Q28" i="30" s="1"/>
  <c r="N29" i="30"/>
  <c r="O29" i="30"/>
  <c r="N30" i="30"/>
  <c r="O30" i="30"/>
  <c r="N31" i="30"/>
  <c r="U31" i="30" s="1"/>
  <c r="O31" i="30"/>
  <c r="P31" i="30" s="1"/>
  <c r="N32" i="30"/>
  <c r="O32" i="30"/>
  <c r="N33" i="30"/>
  <c r="O33" i="30"/>
  <c r="N34" i="30"/>
  <c r="T34" i="30" s="1"/>
  <c r="O34" i="30"/>
  <c r="P34" i="30" s="1"/>
  <c r="N35" i="30"/>
  <c r="P35" i="30" s="1"/>
  <c r="O35" i="30"/>
  <c r="N36" i="30"/>
  <c r="Q36" i="30" s="1"/>
  <c r="O36" i="30"/>
  <c r="N37" i="30"/>
  <c r="O37" i="30"/>
  <c r="N38" i="30"/>
  <c r="X38" i="30" s="1"/>
  <c r="O38" i="30"/>
  <c r="N39" i="30"/>
  <c r="O39" i="30"/>
  <c r="N40" i="30"/>
  <c r="O40" i="30"/>
  <c r="Q40" i="30" s="1"/>
  <c r="N41" i="30"/>
  <c r="O41" i="30"/>
  <c r="P41" i="30" s="1"/>
  <c r="N42" i="30"/>
  <c r="O42" i="30"/>
  <c r="N43" i="30"/>
  <c r="O43" i="30"/>
  <c r="N44" i="30"/>
  <c r="O44" i="30"/>
  <c r="P44" i="30" s="1"/>
  <c r="U44" i="30"/>
  <c r="X44" i="30"/>
  <c r="N45" i="30"/>
  <c r="O45" i="30"/>
  <c r="N46" i="30"/>
  <c r="O46" i="30"/>
  <c r="N47" i="30"/>
  <c r="O47" i="30"/>
  <c r="N48" i="30"/>
  <c r="O48" i="30"/>
  <c r="N49" i="30"/>
  <c r="O49" i="30"/>
  <c r="N50" i="30"/>
  <c r="O50" i="30"/>
  <c r="N51" i="30"/>
  <c r="O51" i="30"/>
  <c r="P51" i="30"/>
  <c r="N52" i="30"/>
  <c r="P52" i="30" s="1"/>
  <c r="O52" i="30"/>
  <c r="N53" i="30"/>
  <c r="U53" i="30" s="1"/>
  <c r="O53" i="30"/>
  <c r="N54" i="30"/>
  <c r="O54" i="30"/>
  <c r="N55" i="30"/>
  <c r="T55" i="30" s="1"/>
  <c r="O55" i="30"/>
  <c r="X55" i="30" s="1"/>
  <c r="P55" i="30"/>
  <c r="N56" i="30"/>
  <c r="U56" i="30" s="1"/>
  <c r="O56" i="30"/>
  <c r="P56" i="30" s="1"/>
  <c r="N57" i="30"/>
  <c r="O57" i="30"/>
  <c r="N58" i="30"/>
  <c r="O58" i="30"/>
  <c r="N59" i="30"/>
  <c r="O59" i="30"/>
  <c r="P59" i="30" s="1"/>
  <c r="N60" i="30"/>
  <c r="O60" i="30"/>
  <c r="P60" i="30" s="1"/>
  <c r="U60" i="30"/>
  <c r="X60" i="30"/>
  <c r="N61" i="30"/>
  <c r="O61" i="30"/>
  <c r="N62" i="30"/>
  <c r="O62" i="30"/>
  <c r="N63" i="30"/>
  <c r="O63" i="30"/>
  <c r="X63" i="30" s="1"/>
  <c r="P63" i="30"/>
  <c r="T63" i="30"/>
  <c r="N64" i="30"/>
  <c r="Q64" i="30" s="1"/>
  <c r="O64" i="30"/>
  <c r="N65" i="30"/>
  <c r="O65" i="30"/>
  <c r="N66" i="30"/>
  <c r="X66" i="30" s="1"/>
  <c r="AI66" i="30" s="1"/>
  <c r="O66" i="30"/>
  <c r="N67" i="30"/>
  <c r="P67" i="30" s="1"/>
  <c r="O67" i="30"/>
  <c r="N68" i="30"/>
  <c r="O68" i="30"/>
  <c r="P68" i="30" s="1"/>
  <c r="N69" i="30"/>
  <c r="O69" i="30"/>
  <c r="N70" i="30"/>
  <c r="T70" i="30" s="1"/>
  <c r="O70" i="30"/>
  <c r="N71" i="30"/>
  <c r="O71" i="30"/>
  <c r="N72" i="30"/>
  <c r="Q72" i="30" s="1"/>
  <c r="O72" i="30"/>
  <c r="X72" i="30" s="1"/>
  <c r="P72" i="30"/>
  <c r="N73" i="30"/>
  <c r="O73" i="30"/>
  <c r="Q73" i="30" s="1"/>
  <c r="N74" i="30"/>
  <c r="O74" i="30"/>
  <c r="P74" i="30" s="1"/>
  <c r="T74" i="30"/>
  <c r="N75" i="30"/>
  <c r="T75" i="30" s="1"/>
  <c r="O75" i="30"/>
  <c r="N76" i="30"/>
  <c r="Q76" i="30" s="1"/>
  <c r="O76" i="30"/>
  <c r="N77" i="30"/>
  <c r="O77" i="30"/>
  <c r="N78" i="30"/>
  <c r="X78" i="30" s="1"/>
  <c r="O78" i="30"/>
  <c r="N79" i="30"/>
  <c r="O79" i="30"/>
  <c r="N80" i="30"/>
  <c r="O80" i="30"/>
  <c r="T80" i="30"/>
  <c r="N81" i="30"/>
  <c r="O81" i="30"/>
  <c r="N82" i="30"/>
  <c r="T82" i="30" s="1"/>
  <c r="O82" i="30"/>
  <c r="N83" i="30"/>
  <c r="X83" i="30" s="1"/>
  <c r="O83" i="30"/>
  <c r="N84" i="30"/>
  <c r="O84" i="30"/>
  <c r="N85" i="30"/>
  <c r="O85" i="30"/>
  <c r="N86" i="30"/>
  <c r="P86" i="30" s="1"/>
  <c r="O86" i="30"/>
  <c r="U86" i="30" s="1"/>
  <c r="N87" i="30"/>
  <c r="T87" i="30" s="1"/>
  <c r="O87" i="30"/>
  <c r="U87" i="30" s="1"/>
  <c r="N88" i="30"/>
  <c r="O88" i="30"/>
  <c r="O3" i="30"/>
  <c r="N3" i="30"/>
  <c r="F4" i="63"/>
  <c r="F5" i="63"/>
  <c r="F6" i="63"/>
  <c r="F7" i="63"/>
  <c r="F8" i="63"/>
  <c r="F9" i="63"/>
  <c r="F10" i="63"/>
  <c r="F11" i="63"/>
  <c r="F12" i="63"/>
  <c r="F13" i="63"/>
  <c r="F14" i="63"/>
  <c r="F15" i="63"/>
  <c r="F16" i="63"/>
  <c r="F17" i="63"/>
  <c r="F18" i="63"/>
  <c r="F19" i="63"/>
  <c r="F20" i="63"/>
  <c r="F21" i="63"/>
  <c r="F22" i="63"/>
  <c r="F23" i="63"/>
  <c r="F24" i="63"/>
  <c r="F25" i="63"/>
  <c r="F26" i="63"/>
  <c r="F27" i="63"/>
  <c r="F28" i="63"/>
  <c r="F29" i="63"/>
  <c r="F30" i="63"/>
  <c r="F31" i="63"/>
  <c r="F32" i="63"/>
  <c r="F3" i="63"/>
  <c r="O3" i="63" s="1"/>
  <c r="F41" i="62"/>
  <c r="F42" i="62"/>
  <c r="F43" i="62"/>
  <c r="F44" i="62"/>
  <c r="F45" i="62"/>
  <c r="F46" i="62"/>
  <c r="F47" i="62"/>
  <c r="F48" i="62"/>
  <c r="F49" i="62"/>
  <c r="F50" i="62"/>
  <c r="F51" i="62"/>
  <c r="F52" i="62"/>
  <c r="F53" i="62"/>
  <c r="F54" i="62"/>
  <c r="F55" i="62"/>
  <c r="F56" i="62"/>
  <c r="F57" i="62"/>
  <c r="F58" i="62"/>
  <c r="F59" i="62"/>
  <c r="F60" i="62"/>
  <c r="F61" i="62"/>
  <c r="F62" i="62"/>
  <c r="F63" i="62"/>
  <c r="F64" i="62"/>
  <c r="F65" i="62"/>
  <c r="F66" i="62"/>
  <c r="F67" i="62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49" i="58"/>
  <c r="F50" i="58"/>
  <c r="F51" i="58"/>
  <c r="F52" i="58"/>
  <c r="F53" i="58"/>
  <c r="F54" i="58"/>
  <c r="F55" i="58"/>
  <c r="F56" i="58"/>
  <c r="F57" i="58"/>
  <c r="F58" i="58"/>
  <c r="F59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3" i="58"/>
  <c r="N3" i="58" s="1"/>
  <c r="F28" i="57"/>
  <c r="F29" i="57"/>
  <c r="F30" i="57"/>
  <c r="F31" i="57"/>
  <c r="F32" i="57"/>
  <c r="F33" i="57"/>
  <c r="F34" i="57"/>
  <c r="F35" i="57"/>
  <c r="F36" i="57"/>
  <c r="F37" i="57"/>
  <c r="F38" i="57"/>
  <c r="F39" i="57"/>
  <c r="F40" i="57"/>
  <c r="F41" i="57"/>
  <c r="F42" i="57"/>
  <c r="F43" i="57"/>
  <c r="F44" i="57"/>
  <c r="F45" i="57"/>
  <c r="F46" i="57"/>
  <c r="F47" i="57"/>
  <c r="F48" i="57"/>
  <c r="F49" i="57"/>
  <c r="F50" i="57"/>
  <c r="F51" i="57"/>
  <c r="F52" i="57"/>
  <c r="F53" i="57"/>
  <c r="F54" i="57"/>
  <c r="F55" i="57"/>
  <c r="F56" i="57"/>
  <c r="F57" i="57"/>
  <c r="F58" i="57"/>
  <c r="F59" i="57"/>
  <c r="F60" i="57"/>
  <c r="F61" i="57"/>
  <c r="F62" i="57"/>
  <c r="F63" i="57"/>
  <c r="F64" i="57"/>
  <c r="F65" i="57"/>
  <c r="F66" i="57"/>
  <c r="F67" i="57"/>
  <c r="F68" i="57"/>
  <c r="F69" i="57"/>
  <c r="F27" i="57"/>
  <c r="F4" i="55"/>
  <c r="F5" i="55"/>
  <c r="F6" i="55"/>
  <c r="F7" i="55"/>
  <c r="F8" i="55"/>
  <c r="F9" i="55"/>
  <c r="F10" i="55"/>
  <c r="F11" i="55"/>
  <c r="F12" i="55"/>
  <c r="F13" i="55"/>
  <c r="F14" i="55"/>
  <c r="F15" i="55"/>
  <c r="F16" i="55"/>
  <c r="F17" i="55"/>
  <c r="F18" i="55"/>
  <c r="F19" i="55"/>
  <c r="F20" i="55"/>
  <c r="F21" i="55"/>
  <c r="F22" i="55"/>
  <c r="F23" i="55"/>
  <c r="F24" i="55"/>
  <c r="F25" i="55"/>
  <c r="F26" i="55"/>
  <c r="F27" i="55"/>
  <c r="F28" i="55"/>
  <c r="F29" i="55"/>
  <c r="F30" i="55"/>
  <c r="F31" i="55"/>
  <c r="F32" i="55"/>
  <c r="F33" i="55"/>
  <c r="F34" i="55"/>
  <c r="F35" i="55"/>
  <c r="F36" i="55"/>
  <c r="F37" i="55"/>
  <c r="F38" i="55"/>
  <c r="F3" i="55"/>
  <c r="O3" i="55" s="1"/>
  <c r="F46" i="54"/>
  <c r="F47" i="54"/>
  <c r="F48" i="54"/>
  <c r="F49" i="54"/>
  <c r="F50" i="54"/>
  <c r="F51" i="54"/>
  <c r="F52" i="54"/>
  <c r="F53" i="54"/>
  <c r="F54" i="54"/>
  <c r="F55" i="54"/>
  <c r="F56" i="54"/>
  <c r="F57" i="54"/>
  <c r="F58" i="54"/>
  <c r="F59" i="54"/>
  <c r="F60" i="54"/>
  <c r="F61" i="54"/>
  <c r="F62" i="54"/>
  <c r="F63" i="54"/>
  <c r="F64" i="54"/>
  <c r="F65" i="54"/>
  <c r="F66" i="54"/>
  <c r="F67" i="54"/>
  <c r="F68" i="54"/>
  <c r="F45" i="54"/>
  <c r="G7" i="44"/>
  <c r="G8" i="44"/>
  <c r="G9" i="44"/>
  <c r="G10" i="44"/>
  <c r="G11" i="44"/>
  <c r="G12" i="44"/>
  <c r="G13" i="44"/>
  <c r="G14" i="44"/>
  <c r="G15" i="44"/>
  <c r="G16" i="44"/>
  <c r="G17" i="44"/>
  <c r="G18" i="44"/>
  <c r="G19" i="44"/>
  <c r="G20" i="44"/>
  <c r="G21" i="44"/>
  <c r="G22" i="44"/>
  <c r="G23" i="44"/>
  <c r="G24" i="44"/>
  <c r="G25" i="44"/>
  <c r="G26" i="44"/>
  <c r="G27" i="44"/>
  <c r="G28" i="44"/>
  <c r="G29" i="44"/>
  <c r="G30" i="44"/>
  <c r="G31" i="44"/>
  <c r="G32" i="44"/>
  <c r="G33" i="44"/>
  <c r="G34" i="44"/>
  <c r="G35" i="44"/>
  <c r="G36" i="44"/>
  <c r="G37" i="44"/>
  <c r="G38" i="44"/>
  <c r="G39" i="44"/>
  <c r="G40" i="44"/>
  <c r="G41" i="44"/>
  <c r="G42" i="44"/>
  <c r="G43" i="44"/>
  <c r="G44" i="44"/>
  <c r="G45" i="44"/>
  <c r="G46" i="44"/>
  <c r="G47" i="44"/>
  <c r="G48" i="44"/>
  <c r="G49" i="44"/>
  <c r="G52" i="44"/>
  <c r="G53" i="44"/>
  <c r="G54" i="44"/>
  <c r="G55" i="44"/>
  <c r="G56" i="44"/>
  <c r="G57" i="44"/>
  <c r="G58" i="44"/>
  <c r="G59" i="44"/>
  <c r="G60" i="44"/>
  <c r="G61" i="44"/>
  <c r="G62" i="44"/>
  <c r="G63" i="44"/>
  <c r="G64" i="44"/>
  <c r="G65" i="44"/>
  <c r="G66" i="44"/>
  <c r="G67" i="44"/>
  <c r="G68" i="44"/>
  <c r="G69" i="44"/>
  <c r="G70" i="44"/>
  <c r="G71" i="44"/>
  <c r="G72" i="44"/>
  <c r="G73" i="44"/>
  <c r="G74" i="44"/>
  <c r="G75" i="44"/>
  <c r="G76" i="44"/>
  <c r="G77" i="44"/>
  <c r="G78" i="44"/>
  <c r="G79" i="44"/>
  <c r="G80" i="44"/>
  <c r="G81" i="44"/>
  <c r="G6" i="44"/>
  <c r="P39" i="69" l="1"/>
  <c r="T39" i="69"/>
  <c r="U20" i="69"/>
  <c r="T20" i="69"/>
  <c r="Q87" i="30"/>
  <c r="T66" i="30"/>
  <c r="X31" i="30"/>
  <c r="U121" i="31"/>
  <c r="P43" i="69"/>
  <c r="P20" i="69"/>
  <c r="T4" i="69"/>
  <c r="P87" i="30"/>
  <c r="T85" i="30"/>
  <c r="Q49" i="30"/>
  <c r="Q45" i="30"/>
  <c r="P38" i="30"/>
  <c r="U28" i="30"/>
  <c r="P124" i="31"/>
  <c r="P72" i="31"/>
  <c r="Q68" i="31"/>
  <c r="P55" i="31"/>
  <c r="P35" i="31"/>
  <c r="P29" i="31"/>
  <c r="T68" i="69"/>
  <c r="U65" i="69"/>
  <c r="Q47" i="69"/>
  <c r="T40" i="69"/>
  <c r="P120" i="68"/>
  <c r="U113" i="68"/>
  <c r="T105" i="68"/>
  <c r="P95" i="68"/>
  <c r="U52" i="68"/>
  <c r="T40" i="68"/>
  <c r="Q10" i="68"/>
  <c r="T92" i="67"/>
  <c r="P63" i="67"/>
  <c r="P56" i="60"/>
  <c r="U56" i="60"/>
  <c r="Q45" i="31"/>
  <c r="T45" i="31"/>
  <c r="P68" i="66"/>
  <c r="X68" i="66"/>
  <c r="Q57" i="30"/>
  <c r="T98" i="31"/>
  <c r="P32" i="69"/>
  <c r="T7" i="69"/>
  <c r="Q58" i="68"/>
  <c r="P41" i="65"/>
  <c r="T41" i="65"/>
  <c r="Q86" i="30"/>
  <c r="Q77" i="30"/>
  <c r="T120" i="31"/>
  <c r="T116" i="31"/>
  <c r="U109" i="31"/>
  <c r="U101" i="31"/>
  <c r="T92" i="31"/>
  <c r="Q81" i="31"/>
  <c r="U41" i="31"/>
  <c r="U14" i="31"/>
  <c r="U8" i="31"/>
  <c r="U3" i="34"/>
  <c r="X3" i="41"/>
  <c r="U3" i="44"/>
  <c r="Q76" i="69"/>
  <c r="T16" i="69"/>
  <c r="P101" i="68"/>
  <c r="T87" i="68"/>
  <c r="T80" i="68"/>
  <c r="U72" i="68"/>
  <c r="U23" i="68"/>
  <c r="Q20" i="68"/>
  <c r="T20" i="68"/>
  <c r="P88" i="67"/>
  <c r="T88" i="67"/>
  <c r="U88" i="67"/>
  <c r="P73" i="67"/>
  <c r="U129" i="31"/>
  <c r="U64" i="69"/>
  <c r="Q68" i="30"/>
  <c r="U65" i="30"/>
  <c r="X56" i="30"/>
  <c r="T27" i="30"/>
  <c r="T76" i="30"/>
  <c r="X64" i="30"/>
  <c r="Q60" i="30"/>
  <c r="Q44" i="30"/>
  <c r="Q132" i="31"/>
  <c r="Q125" i="31"/>
  <c r="Q120" i="31"/>
  <c r="U117" i="31"/>
  <c r="T112" i="31"/>
  <c r="T104" i="31"/>
  <c r="U97" i="31"/>
  <c r="P91" i="31"/>
  <c r="P88" i="31"/>
  <c r="U85" i="31"/>
  <c r="P60" i="31"/>
  <c r="U56" i="31"/>
  <c r="Q54" i="31"/>
  <c r="T44" i="31"/>
  <c r="U3" i="41"/>
  <c r="P82" i="69"/>
  <c r="P70" i="69"/>
  <c r="Q52" i="69"/>
  <c r="U52" i="69"/>
  <c r="P31" i="69"/>
  <c r="T161" i="68"/>
  <c r="P144" i="68"/>
  <c r="T144" i="68"/>
  <c r="P140" i="68"/>
  <c r="T79" i="68"/>
  <c r="U79" i="68"/>
  <c r="U76" i="68"/>
  <c r="Q76" i="68"/>
  <c r="T76" i="68"/>
  <c r="Q69" i="68"/>
  <c r="Q65" i="68"/>
  <c r="U34" i="68"/>
  <c r="P110" i="67"/>
  <c r="U84" i="30"/>
  <c r="U41" i="30"/>
  <c r="Q61" i="31"/>
  <c r="U61" i="31"/>
  <c r="X3" i="44"/>
  <c r="P84" i="68"/>
  <c r="X87" i="30"/>
  <c r="U64" i="30"/>
  <c r="T87" i="31"/>
  <c r="Q53" i="31"/>
  <c r="T79" i="69"/>
  <c r="Q79" i="69"/>
  <c r="T76" i="69"/>
  <c r="U76" i="69"/>
  <c r="T96" i="68"/>
  <c r="P96" i="68"/>
  <c r="Q96" i="68"/>
  <c r="T88" i="68"/>
  <c r="Q88" i="68"/>
  <c r="P48" i="30"/>
  <c r="Q31" i="30"/>
  <c r="P15" i="31"/>
  <c r="P176" i="68"/>
  <c r="T176" i="68"/>
  <c r="Q95" i="68"/>
  <c r="P92" i="67"/>
  <c r="U124" i="31"/>
  <c r="T86" i="30"/>
  <c r="Q79" i="30"/>
  <c r="X76" i="30"/>
  <c r="U73" i="30"/>
  <c r="P64" i="30"/>
  <c r="Q56" i="30"/>
  <c r="T39" i="30"/>
  <c r="U32" i="30"/>
  <c r="P128" i="31"/>
  <c r="T124" i="31"/>
  <c r="U120" i="31"/>
  <c r="U93" i="31"/>
  <c r="Q69" i="31"/>
  <c r="U69" i="31"/>
  <c r="U45" i="31"/>
  <c r="Q36" i="31"/>
  <c r="P30" i="31"/>
  <c r="T30" i="31"/>
  <c r="T22" i="31"/>
  <c r="U33" i="69"/>
  <c r="U5" i="69"/>
  <c r="P129" i="68"/>
  <c r="Q129" i="68"/>
  <c r="U103" i="68"/>
  <c r="T72" i="68"/>
  <c r="X126" i="67"/>
  <c r="R126" i="67" s="1"/>
  <c r="T68" i="67"/>
  <c r="Q68" i="67"/>
  <c r="U68" i="67"/>
  <c r="P49" i="67"/>
  <c r="Q46" i="67"/>
  <c r="T38" i="30"/>
  <c r="P45" i="31"/>
  <c r="T13" i="31"/>
  <c r="P155" i="68"/>
  <c r="U105" i="68"/>
  <c r="U95" i="68"/>
  <c r="U89" i="68"/>
  <c r="Q89" i="68"/>
  <c r="P97" i="67"/>
  <c r="U97" i="67"/>
  <c r="U89" i="67"/>
  <c r="Q77" i="31"/>
  <c r="P67" i="31"/>
  <c r="T64" i="31"/>
  <c r="T57" i="31"/>
  <c r="U40" i="31"/>
  <c r="X3" i="32"/>
  <c r="P86" i="69"/>
  <c r="P75" i="69"/>
  <c r="P55" i="69"/>
  <c r="U48" i="69"/>
  <c r="T35" i="69"/>
  <c r="P11" i="69"/>
  <c r="U172" i="68"/>
  <c r="U158" i="68"/>
  <c r="Q154" i="68"/>
  <c r="T151" i="68"/>
  <c r="Q138" i="68"/>
  <c r="T128" i="68"/>
  <c r="P121" i="68"/>
  <c r="P104" i="68"/>
  <c r="U46" i="68"/>
  <c r="P5" i="68"/>
  <c r="U113" i="67"/>
  <c r="P107" i="67"/>
  <c r="P93" i="67"/>
  <c r="T87" i="67"/>
  <c r="U64" i="67"/>
  <c r="Q61" i="67"/>
  <c r="P60" i="66"/>
  <c r="P5" i="66"/>
  <c r="X5" i="66"/>
  <c r="X30" i="65"/>
  <c r="U21" i="65"/>
  <c r="T17" i="65"/>
  <c r="Q14" i="65"/>
  <c r="Q22" i="64"/>
  <c r="Q36" i="63"/>
  <c r="P7" i="61"/>
  <c r="Q32" i="56"/>
  <c r="T64" i="55"/>
  <c r="U61" i="55"/>
  <c r="U57" i="55"/>
  <c r="P44" i="55"/>
  <c r="P40" i="55"/>
  <c r="P45" i="52"/>
  <c r="T45" i="52"/>
  <c r="P21" i="52"/>
  <c r="Q25" i="51"/>
  <c r="X25" i="51"/>
  <c r="T21" i="51"/>
  <c r="Q10" i="51"/>
  <c r="U10" i="51"/>
  <c r="Q26" i="50"/>
  <c r="U26" i="50"/>
  <c r="T43" i="48"/>
  <c r="U21" i="48"/>
  <c r="P13" i="48"/>
  <c r="P131" i="47"/>
  <c r="T128" i="47"/>
  <c r="P128" i="47"/>
  <c r="T112" i="47"/>
  <c r="P105" i="47"/>
  <c r="U105" i="47"/>
  <c r="P81" i="47"/>
  <c r="T26" i="47"/>
  <c r="U26" i="47"/>
  <c r="X57" i="45"/>
  <c r="T57" i="45"/>
  <c r="Q38" i="45"/>
  <c r="X38" i="43"/>
  <c r="V38" i="43" s="1"/>
  <c r="Q38" i="43"/>
  <c r="U38" i="42"/>
  <c r="X38" i="42"/>
  <c r="X20" i="42"/>
  <c r="Q54" i="63"/>
  <c r="P54" i="63"/>
  <c r="U54" i="63"/>
  <c r="Q39" i="63"/>
  <c r="U39" i="63"/>
  <c r="U25" i="52"/>
  <c r="P25" i="52"/>
  <c r="X25" i="52"/>
  <c r="P65" i="48"/>
  <c r="T65" i="48"/>
  <c r="T24" i="48"/>
  <c r="P24" i="48"/>
  <c r="T64" i="46"/>
  <c r="U64" i="46"/>
  <c r="P31" i="45"/>
  <c r="Q31" i="45"/>
  <c r="T31" i="45"/>
  <c r="U31" i="45"/>
  <c r="X31" i="45"/>
  <c r="Q73" i="42"/>
  <c r="T73" i="42"/>
  <c r="X73" i="42"/>
  <c r="Q10" i="41"/>
  <c r="U10" i="41"/>
  <c r="U56" i="32"/>
  <c r="Q56" i="32"/>
  <c r="X3" i="37"/>
  <c r="X3" i="40"/>
  <c r="X3" i="43"/>
  <c r="X3" i="64"/>
  <c r="X3" i="68"/>
  <c r="Q65" i="69"/>
  <c r="T51" i="69"/>
  <c r="U41" i="69"/>
  <c r="U32" i="69"/>
  <c r="Q17" i="69"/>
  <c r="T8" i="69"/>
  <c r="T175" i="68"/>
  <c r="T147" i="68"/>
  <c r="T133" i="68"/>
  <c r="U130" i="68"/>
  <c r="U41" i="68"/>
  <c r="T26" i="68"/>
  <c r="Q13" i="68"/>
  <c r="Q126" i="67"/>
  <c r="P106" i="67"/>
  <c r="Q82" i="67"/>
  <c r="T73" i="67"/>
  <c r="P67" i="67"/>
  <c r="T36" i="66"/>
  <c r="X18" i="66"/>
  <c r="T18" i="66"/>
  <c r="X51" i="65"/>
  <c r="P30" i="65"/>
  <c r="Q66" i="64"/>
  <c r="X66" i="64"/>
  <c r="X55" i="64"/>
  <c r="U48" i="64"/>
  <c r="Q44" i="64"/>
  <c r="X33" i="64"/>
  <c r="X42" i="63"/>
  <c r="T38" i="63"/>
  <c r="X38" i="63"/>
  <c r="S38" i="63" s="1"/>
  <c r="P49" i="61"/>
  <c r="T49" i="61"/>
  <c r="Q45" i="61"/>
  <c r="Q24" i="61"/>
  <c r="Q51" i="60"/>
  <c r="T47" i="60"/>
  <c r="U20" i="56"/>
  <c r="X47" i="55"/>
  <c r="U62" i="52"/>
  <c r="P63" i="51"/>
  <c r="U50" i="50"/>
  <c r="U39" i="50"/>
  <c r="X25" i="50"/>
  <c r="Q22" i="50"/>
  <c r="P49" i="48"/>
  <c r="Q123" i="47"/>
  <c r="U123" i="47"/>
  <c r="U15" i="47"/>
  <c r="Q15" i="47"/>
  <c r="Q64" i="46"/>
  <c r="T24" i="41"/>
  <c r="X24" i="41"/>
  <c r="Q25" i="38"/>
  <c r="U25" i="38"/>
  <c r="P25" i="38"/>
  <c r="T21" i="38"/>
  <c r="P21" i="38"/>
  <c r="T75" i="35"/>
  <c r="P75" i="35"/>
  <c r="X75" i="35"/>
  <c r="P62" i="65"/>
  <c r="X62" i="65"/>
  <c r="Q33" i="65"/>
  <c r="X33" i="65"/>
  <c r="U13" i="65"/>
  <c r="Q13" i="65"/>
  <c r="X13" i="65"/>
  <c r="U60" i="55"/>
  <c r="P60" i="55"/>
  <c r="X60" i="55"/>
  <c r="X48" i="51"/>
  <c r="Q48" i="51"/>
  <c r="U115" i="47"/>
  <c r="Q115" i="47"/>
  <c r="U37" i="46"/>
  <c r="Q44" i="43"/>
  <c r="T44" i="43"/>
  <c r="T43" i="42"/>
  <c r="U92" i="67"/>
  <c r="Q66" i="67"/>
  <c r="P59" i="67"/>
  <c r="T55" i="67"/>
  <c r="P69" i="65"/>
  <c r="Q21" i="64"/>
  <c r="U21" i="64"/>
  <c r="X13" i="64"/>
  <c r="T49" i="63"/>
  <c r="T38" i="61"/>
  <c r="Q38" i="61"/>
  <c r="T68" i="60"/>
  <c r="P68" i="60"/>
  <c r="Q12" i="56"/>
  <c r="U12" i="56"/>
  <c r="Q46" i="55"/>
  <c r="X13" i="52"/>
  <c r="U48" i="51"/>
  <c r="Q37" i="51"/>
  <c r="P37" i="51"/>
  <c r="Q26" i="51"/>
  <c r="U26" i="51"/>
  <c r="U9" i="51"/>
  <c r="X9" i="51"/>
  <c r="P9" i="51"/>
  <c r="T67" i="50"/>
  <c r="T63" i="50"/>
  <c r="X63" i="50"/>
  <c r="U34" i="48"/>
  <c r="P34" i="48"/>
  <c r="T34" i="48"/>
  <c r="X69" i="47"/>
  <c r="P69" i="47"/>
  <c r="U69" i="47"/>
  <c r="P21" i="47"/>
  <c r="T21" i="47"/>
  <c r="P40" i="46"/>
  <c r="T40" i="46"/>
  <c r="P32" i="43"/>
  <c r="T5" i="43"/>
  <c r="Q5" i="43"/>
  <c r="P53" i="42"/>
  <c r="X53" i="42"/>
  <c r="T53" i="42"/>
  <c r="U29" i="42"/>
  <c r="P29" i="42"/>
  <c r="Q29" i="42"/>
  <c r="T29" i="42"/>
  <c r="X29" i="42"/>
  <c r="T49" i="40"/>
  <c r="X49" i="40"/>
  <c r="P49" i="40"/>
  <c r="P38" i="38"/>
  <c r="Q38" i="38"/>
  <c r="Q9" i="36"/>
  <c r="U9" i="36"/>
  <c r="T116" i="68"/>
  <c r="Q83" i="68"/>
  <c r="U54" i="68"/>
  <c r="Q22" i="68"/>
  <c r="U118" i="67"/>
  <c r="T85" i="67"/>
  <c r="U48" i="67"/>
  <c r="Q65" i="66"/>
  <c r="T14" i="66"/>
  <c r="Q14" i="66"/>
  <c r="P61" i="64"/>
  <c r="U45" i="56"/>
  <c r="U41" i="56"/>
  <c r="T15" i="56"/>
  <c r="T45" i="55"/>
  <c r="U45" i="55"/>
  <c r="Q64" i="52"/>
  <c r="T44" i="51"/>
  <c r="P40" i="51"/>
  <c r="Q18" i="51"/>
  <c r="P55" i="50"/>
  <c r="U55" i="50"/>
  <c r="T34" i="50"/>
  <c r="Q63" i="48"/>
  <c r="U63" i="48"/>
  <c r="U52" i="48"/>
  <c r="P30" i="48"/>
  <c r="V39" i="45"/>
  <c r="U17" i="43"/>
  <c r="X17" i="43"/>
  <c r="P17" i="43"/>
  <c r="X25" i="42"/>
  <c r="U30" i="41"/>
  <c r="P30" i="41"/>
  <c r="U74" i="39"/>
  <c r="Q74" i="39"/>
  <c r="X57" i="38"/>
  <c r="R57" i="38" s="1"/>
  <c r="T57" i="38"/>
  <c r="P39" i="36"/>
  <c r="T39" i="36"/>
  <c r="T78" i="31"/>
  <c r="P49" i="31"/>
  <c r="T34" i="31"/>
  <c r="X3" i="39"/>
  <c r="T83" i="69"/>
  <c r="Q56" i="69"/>
  <c r="T32" i="69"/>
  <c r="U25" i="69"/>
  <c r="T173" i="68"/>
  <c r="Q162" i="68"/>
  <c r="T149" i="68"/>
  <c r="Q143" i="68"/>
  <c r="Q139" i="68"/>
  <c r="U119" i="68"/>
  <c r="U85" i="68"/>
  <c r="T68" i="68"/>
  <c r="T51" i="68"/>
  <c r="P28" i="68"/>
  <c r="Q18" i="68"/>
  <c r="T104" i="67"/>
  <c r="Q94" i="67"/>
  <c r="Q81" i="67"/>
  <c r="Q74" i="67"/>
  <c r="P61" i="67"/>
  <c r="Q44" i="67"/>
  <c r="X64" i="66"/>
  <c r="X45" i="66"/>
  <c r="X9" i="66"/>
  <c r="X57" i="65"/>
  <c r="S57" i="65" s="1"/>
  <c r="X38" i="65"/>
  <c r="Q29" i="65"/>
  <c r="P29" i="65"/>
  <c r="X21" i="65"/>
  <c r="W21" i="65" s="1"/>
  <c r="P5" i="65"/>
  <c r="Q78" i="64"/>
  <c r="U34" i="64"/>
  <c r="T72" i="63"/>
  <c r="X68" i="63"/>
  <c r="T11" i="61"/>
  <c r="X7" i="61"/>
  <c r="P64" i="56"/>
  <c r="Q36" i="56"/>
  <c r="U36" i="56"/>
  <c r="T7" i="56"/>
  <c r="P69" i="55"/>
  <c r="T49" i="55"/>
  <c r="U50" i="52"/>
  <c r="Q50" i="52"/>
  <c r="U39" i="52"/>
  <c r="T32" i="52"/>
  <c r="Q26" i="52"/>
  <c r="U9" i="52"/>
  <c r="T9" i="52"/>
  <c r="U61" i="51"/>
  <c r="P25" i="51"/>
  <c r="T49" i="50"/>
  <c r="X49" i="50"/>
  <c r="P4" i="48"/>
  <c r="U128" i="47"/>
  <c r="T71" i="47"/>
  <c r="P38" i="47"/>
  <c r="T54" i="45"/>
  <c r="P54" i="45"/>
  <c r="Q46" i="45"/>
  <c r="T32" i="43"/>
  <c r="U37" i="41"/>
  <c r="Q37" i="41"/>
  <c r="X69" i="38"/>
  <c r="P69" i="38"/>
  <c r="T29" i="37"/>
  <c r="P29" i="37"/>
  <c r="P53" i="52"/>
  <c r="T53" i="52"/>
  <c r="P66" i="48"/>
  <c r="U66" i="48"/>
  <c r="T38" i="47"/>
  <c r="Q38" i="47"/>
  <c r="T83" i="46"/>
  <c r="P83" i="46"/>
  <c r="Q32" i="45"/>
  <c r="U32" i="45"/>
  <c r="Q57" i="43"/>
  <c r="U57" i="43"/>
  <c r="X20" i="39"/>
  <c r="P20" i="39"/>
  <c r="T20" i="39"/>
  <c r="U43" i="66"/>
  <c r="U39" i="66"/>
  <c r="P22" i="66"/>
  <c r="Q15" i="66"/>
  <c r="T72" i="65"/>
  <c r="Q18" i="65"/>
  <c r="T9" i="65"/>
  <c r="U6" i="65"/>
  <c r="Q75" i="64"/>
  <c r="P65" i="64"/>
  <c r="P52" i="64"/>
  <c r="U41" i="64"/>
  <c r="U5" i="64"/>
  <c r="Q73" i="63"/>
  <c r="U63" i="63"/>
  <c r="Q59" i="63"/>
  <c r="X56" i="63"/>
  <c r="T53" i="63"/>
  <c r="Q46" i="63"/>
  <c r="X59" i="61"/>
  <c r="Q4" i="61"/>
  <c r="X54" i="60"/>
  <c r="X46" i="60"/>
  <c r="Q39" i="60"/>
  <c r="Q65" i="56"/>
  <c r="Q57" i="56"/>
  <c r="T46" i="56"/>
  <c r="U65" i="55"/>
  <c r="Q56" i="55"/>
  <c r="X53" i="55"/>
  <c r="T43" i="55"/>
  <c r="T66" i="52"/>
  <c r="P63" i="52"/>
  <c r="U59" i="52"/>
  <c r="U52" i="52"/>
  <c r="T49" i="52"/>
  <c r="T43" i="52"/>
  <c r="T29" i="52"/>
  <c r="P17" i="52"/>
  <c r="U14" i="52"/>
  <c r="U10" i="52"/>
  <c r="P8" i="52"/>
  <c r="T4" i="52"/>
  <c r="P64" i="51"/>
  <c r="P41" i="51"/>
  <c r="P28" i="51"/>
  <c r="X61" i="50"/>
  <c r="T58" i="50"/>
  <c r="X55" i="50"/>
  <c r="U52" i="50"/>
  <c r="P46" i="50"/>
  <c r="P42" i="50"/>
  <c r="X29" i="50"/>
  <c r="P26" i="50"/>
  <c r="Q23" i="50"/>
  <c r="Q46" i="48"/>
  <c r="U44" i="48"/>
  <c r="P40" i="48"/>
  <c r="P17" i="48"/>
  <c r="Q10" i="48"/>
  <c r="Q132" i="47"/>
  <c r="P113" i="47"/>
  <c r="Q99" i="47"/>
  <c r="P88" i="47"/>
  <c r="U85" i="47"/>
  <c r="U78" i="47"/>
  <c r="U72" i="47"/>
  <c r="T59" i="47"/>
  <c r="U52" i="47"/>
  <c r="T29" i="47"/>
  <c r="Q18" i="47"/>
  <c r="P8" i="47"/>
  <c r="T71" i="46"/>
  <c r="Q43" i="46"/>
  <c r="Q31" i="46"/>
  <c r="T66" i="45"/>
  <c r="U63" i="45"/>
  <c r="X71" i="43"/>
  <c r="Q67" i="43"/>
  <c r="T63" i="43"/>
  <c r="P57" i="43"/>
  <c r="Q50" i="43"/>
  <c r="P44" i="43"/>
  <c r="T41" i="43"/>
  <c r="U30" i="43"/>
  <c r="Q24" i="43"/>
  <c r="T20" i="43"/>
  <c r="P9" i="43"/>
  <c r="Q14" i="42"/>
  <c r="P4" i="42"/>
  <c r="T54" i="41"/>
  <c r="U33" i="41"/>
  <c r="Q27" i="41"/>
  <c r="X46" i="40"/>
  <c r="P28" i="40"/>
  <c r="X67" i="39"/>
  <c r="Q61" i="39"/>
  <c r="P41" i="39"/>
  <c r="Q17" i="39"/>
  <c r="U46" i="38"/>
  <c r="Q39" i="38"/>
  <c r="X21" i="38"/>
  <c r="P18" i="37"/>
  <c r="P32" i="36"/>
  <c r="Q5" i="36"/>
  <c r="U50" i="53"/>
  <c r="Q77" i="39"/>
  <c r="U77" i="39"/>
  <c r="T16" i="39"/>
  <c r="P20" i="38"/>
  <c r="X20" i="38"/>
  <c r="X9" i="38"/>
  <c r="Q9" i="38"/>
  <c r="P62" i="37"/>
  <c r="U62" i="37"/>
  <c r="U58" i="37"/>
  <c r="X35" i="36"/>
  <c r="Q11" i="34"/>
  <c r="X11" i="34"/>
  <c r="T11" i="34"/>
  <c r="P11" i="34"/>
  <c r="P33" i="32"/>
  <c r="T33" i="32"/>
  <c r="Q41" i="66"/>
  <c r="P30" i="66"/>
  <c r="U23" i="66"/>
  <c r="U60" i="65"/>
  <c r="U49" i="65"/>
  <c r="T32" i="65"/>
  <c r="T30" i="65"/>
  <c r="Q27" i="65"/>
  <c r="X74" i="64"/>
  <c r="X57" i="64"/>
  <c r="Q54" i="64"/>
  <c r="P51" i="64"/>
  <c r="X43" i="64"/>
  <c r="Q33" i="64"/>
  <c r="T25" i="64"/>
  <c r="P71" i="63"/>
  <c r="U65" i="63"/>
  <c r="Q58" i="63"/>
  <c r="P44" i="63"/>
  <c r="U47" i="61"/>
  <c r="Q40" i="61"/>
  <c r="U34" i="61"/>
  <c r="Q20" i="61"/>
  <c r="Q16" i="61"/>
  <c r="P66" i="60"/>
  <c r="U49" i="60"/>
  <c r="U45" i="60"/>
  <c r="P60" i="56"/>
  <c r="Q56" i="56"/>
  <c r="T27" i="56"/>
  <c r="T23" i="56"/>
  <c r="X64" i="55"/>
  <c r="Q58" i="55"/>
  <c r="P48" i="55"/>
  <c r="T65" i="52"/>
  <c r="Q58" i="52"/>
  <c r="Q54" i="52"/>
  <c r="U44" i="52"/>
  <c r="U42" i="52"/>
  <c r="U23" i="52"/>
  <c r="X16" i="52"/>
  <c r="Q60" i="51"/>
  <c r="U53" i="51"/>
  <c r="U39" i="51"/>
  <c r="P33" i="51"/>
  <c r="Q30" i="51"/>
  <c r="Q17" i="51"/>
  <c r="U67" i="50"/>
  <c r="X54" i="50"/>
  <c r="X51" i="50"/>
  <c r="Q44" i="50"/>
  <c r="T22" i="50"/>
  <c r="T64" i="48"/>
  <c r="U57" i="48"/>
  <c r="Q48" i="48"/>
  <c r="P45" i="48"/>
  <c r="U42" i="48"/>
  <c r="U35" i="48"/>
  <c r="U33" i="48"/>
  <c r="P22" i="48"/>
  <c r="P9" i="48"/>
  <c r="Q6" i="48"/>
  <c r="T127" i="47"/>
  <c r="U121" i="47"/>
  <c r="T118" i="47"/>
  <c r="T114" i="47"/>
  <c r="T108" i="47"/>
  <c r="Q90" i="47"/>
  <c r="T77" i="47"/>
  <c r="U46" i="47"/>
  <c r="P41" i="47"/>
  <c r="P34" i="47"/>
  <c r="T30" i="47"/>
  <c r="Q14" i="47"/>
  <c r="Q10" i="47"/>
  <c r="Q60" i="46"/>
  <c r="T49" i="46"/>
  <c r="Q37" i="46"/>
  <c r="Q75" i="45"/>
  <c r="T65" i="45"/>
  <c r="X61" i="45"/>
  <c r="U59" i="45"/>
  <c r="X53" i="45"/>
  <c r="U39" i="45"/>
  <c r="U5" i="44"/>
  <c r="Q76" i="43"/>
  <c r="P40" i="43"/>
  <c r="T37" i="43"/>
  <c r="U33" i="43"/>
  <c r="X28" i="43"/>
  <c r="U26" i="43"/>
  <c r="U22" i="43"/>
  <c r="X16" i="43"/>
  <c r="X4" i="43"/>
  <c r="U46" i="42"/>
  <c r="P37" i="42"/>
  <c r="X28" i="42"/>
  <c r="P25" i="42"/>
  <c r="Q25" i="42"/>
  <c r="U25" i="42"/>
  <c r="X21" i="42"/>
  <c r="T20" i="42"/>
  <c r="P13" i="42"/>
  <c r="U9" i="42"/>
  <c r="U46" i="41"/>
  <c r="P46" i="41"/>
  <c r="X36" i="41"/>
  <c r="U23" i="41"/>
  <c r="T16" i="41"/>
  <c r="X13" i="41"/>
  <c r="T56" i="39"/>
  <c r="U44" i="39"/>
  <c r="T44" i="39"/>
  <c r="Q34" i="38"/>
  <c r="T34" i="38"/>
  <c r="Q27" i="38"/>
  <c r="Q5" i="38"/>
  <c r="U5" i="38"/>
  <c r="P61" i="37"/>
  <c r="T24" i="37"/>
  <c r="P24" i="37"/>
  <c r="Q57" i="36"/>
  <c r="U49" i="36"/>
  <c r="X8" i="36"/>
  <c r="U39" i="35"/>
  <c r="P13" i="35"/>
  <c r="T13" i="35"/>
  <c r="T37" i="32"/>
  <c r="P37" i="32"/>
  <c r="Q23" i="53"/>
  <c r="U23" i="53"/>
  <c r="X23" i="53"/>
  <c r="R23" i="53" s="1"/>
  <c r="Q30" i="47"/>
  <c r="U38" i="46"/>
  <c r="T61" i="45"/>
  <c r="P58" i="45"/>
  <c r="T39" i="45"/>
  <c r="U75" i="43"/>
  <c r="X61" i="43"/>
  <c r="P33" i="43"/>
  <c r="T16" i="43"/>
  <c r="T13" i="43"/>
  <c r="U21" i="42"/>
  <c r="X62" i="41"/>
  <c r="T53" i="41"/>
  <c r="X47" i="41"/>
  <c r="T38" i="41"/>
  <c r="T58" i="40"/>
  <c r="P56" i="39"/>
  <c r="X56" i="39"/>
  <c r="P53" i="37"/>
  <c r="Q53" i="37"/>
  <c r="X53" i="37"/>
  <c r="U6" i="37"/>
  <c r="P62" i="35"/>
  <c r="X62" i="35"/>
  <c r="Q17" i="35"/>
  <c r="P17" i="35"/>
  <c r="X17" i="35"/>
  <c r="U10" i="35"/>
  <c r="P10" i="35"/>
  <c r="T10" i="35"/>
  <c r="P34" i="33"/>
  <c r="Q34" i="33"/>
  <c r="P44" i="66"/>
  <c r="P26" i="66"/>
  <c r="X22" i="66"/>
  <c r="T66" i="65"/>
  <c r="Q55" i="65"/>
  <c r="U48" i="65"/>
  <c r="Q22" i="65"/>
  <c r="P63" i="64"/>
  <c r="Q10" i="64"/>
  <c r="P57" i="63"/>
  <c r="U51" i="63"/>
  <c r="P57" i="61"/>
  <c r="X33" i="61"/>
  <c r="P23" i="61"/>
  <c r="T19" i="61"/>
  <c r="P15" i="61"/>
  <c r="Q65" i="60"/>
  <c r="P52" i="60"/>
  <c r="X44" i="60"/>
  <c r="X55" i="56"/>
  <c r="S55" i="56" s="1"/>
  <c r="P51" i="56"/>
  <c r="U47" i="56"/>
  <c r="P15" i="56"/>
  <c r="Q8" i="56"/>
  <c r="Q4" i="56"/>
  <c r="P57" i="55"/>
  <c r="X67" i="52"/>
  <c r="U60" i="52"/>
  <c r="P57" i="52"/>
  <c r="T47" i="52"/>
  <c r="X43" i="52"/>
  <c r="Q41" i="52"/>
  <c r="P22" i="52"/>
  <c r="Q12" i="52"/>
  <c r="X36" i="51"/>
  <c r="X13" i="51"/>
  <c r="P66" i="50"/>
  <c r="T33" i="50"/>
  <c r="Q30" i="50"/>
  <c r="U27" i="50"/>
  <c r="T21" i="50"/>
  <c r="T17" i="50"/>
  <c r="T13" i="50"/>
  <c r="T9" i="50"/>
  <c r="T5" i="50"/>
  <c r="T51" i="48"/>
  <c r="T47" i="48"/>
  <c r="T44" i="48"/>
  <c r="T41" i="48"/>
  <c r="T37" i="48"/>
  <c r="U18" i="48"/>
  <c r="P8" i="48"/>
  <c r="Q129" i="47"/>
  <c r="Q117" i="47"/>
  <c r="U111" i="47"/>
  <c r="Q107" i="47"/>
  <c r="T100" i="47"/>
  <c r="U97" i="47"/>
  <c r="Q89" i="47"/>
  <c r="Q82" i="47"/>
  <c r="T43" i="47"/>
  <c r="T37" i="47"/>
  <c r="U19" i="47"/>
  <c r="Q5" i="47"/>
  <c r="Q84" i="46"/>
  <c r="P76" i="46"/>
  <c r="U72" i="46"/>
  <c r="U65" i="46"/>
  <c r="P63" i="46"/>
  <c r="T52" i="46"/>
  <c r="P44" i="46"/>
  <c r="T36" i="46"/>
  <c r="U66" i="45"/>
  <c r="Q55" i="45"/>
  <c r="T34" i="45"/>
  <c r="Q72" i="43"/>
  <c r="Q64" i="43"/>
  <c r="Q56" i="43"/>
  <c r="P28" i="43"/>
  <c r="T25" i="43"/>
  <c r="P71" i="42"/>
  <c r="T68" i="42"/>
  <c r="P65" i="42"/>
  <c r="Q58" i="42"/>
  <c r="X55" i="42"/>
  <c r="T24" i="42"/>
  <c r="P55" i="41"/>
  <c r="Q55" i="41"/>
  <c r="X49" i="41"/>
  <c r="T47" i="41"/>
  <c r="T45" i="41"/>
  <c r="X41" i="41"/>
  <c r="X22" i="41"/>
  <c r="P5" i="41"/>
  <c r="T5" i="41"/>
  <c r="X5" i="41"/>
  <c r="Q72" i="40"/>
  <c r="Q51" i="40"/>
  <c r="Q22" i="40"/>
  <c r="T22" i="40"/>
  <c r="X22" i="40"/>
  <c r="P14" i="40"/>
  <c r="X36" i="38"/>
  <c r="T64" i="37"/>
  <c r="P64" i="37"/>
  <c r="U49" i="37"/>
  <c r="Q46" i="37"/>
  <c r="T9" i="37"/>
  <c r="U25" i="36"/>
  <c r="U45" i="51"/>
  <c r="X50" i="50"/>
  <c r="Q66" i="48"/>
  <c r="Q56" i="48"/>
  <c r="Q53" i="48"/>
  <c r="U50" i="48"/>
  <c r="U31" i="48"/>
  <c r="P123" i="47"/>
  <c r="P92" i="47"/>
  <c r="P63" i="47"/>
  <c r="Q56" i="47"/>
  <c r="T45" i="47"/>
  <c r="U39" i="47"/>
  <c r="P18" i="47"/>
  <c r="T54" i="46"/>
  <c r="Q51" i="45"/>
  <c r="P75" i="43"/>
  <c r="P61" i="43"/>
  <c r="P21" i="43"/>
  <c r="P58" i="39"/>
  <c r="T13" i="37"/>
  <c r="P13" i="37"/>
  <c r="P38" i="35"/>
  <c r="T38" i="35"/>
  <c r="P10" i="33"/>
  <c r="T10" i="33"/>
  <c r="AD133" i="68"/>
  <c r="AG133" i="68"/>
  <c r="AD39" i="68"/>
  <c r="AH39" i="68"/>
  <c r="AG107" i="67"/>
  <c r="AC107" i="67"/>
  <c r="X77" i="39"/>
  <c r="Q48" i="39"/>
  <c r="T48" i="39"/>
  <c r="P36" i="39"/>
  <c r="X36" i="39"/>
  <c r="P17" i="39"/>
  <c r="U17" i="39"/>
  <c r="Q18" i="38"/>
  <c r="U18" i="38"/>
  <c r="U63" i="37"/>
  <c r="Q63" i="37"/>
  <c r="T18" i="37"/>
  <c r="P12" i="37"/>
  <c r="T12" i="37"/>
  <c r="T69" i="34"/>
  <c r="P69" i="34"/>
  <c r="X69" i="34"/>
  <c r="AG19" i="69"/>
  <c r="AC19" i="69"/>
  <c r="P61" i="35"/>
  <c r="P50" i="35"/>
  <c r="P8" i="34"/>
  <c r="U8" i="34"/>
  <c r="P22" i="33"/>
  <c r="Q22" i="33"/>
  <c r="X22" i="33"/>
  <c r="P46" i="32"/>
  <c r="T46" i="32"/>
  <c r="Q31" i="53"/>
  <c r="X31" i="53"/>
  <c r="AK3" i="61"/>
  <c r="AH3" i="61"/>
  <c r="AD106" i="68"/>
  <c r="AG106" i="68"/>
  <c r="AD42" i="68"/>
  <c r="AH42" i="68"/>
  <c r="AC23" i="66"/>
  <c r="AD23" i="66"/>
  <c r="AC18" i="65"/>
  <c r="AK18" i="65"/>
  <c r="AD18" i="65"/>
  <c r="AG124" i="68"/>
  <c r="AC124" i="68"/>
  <c r="AD117" i="68"/>
  <c r="AG117" i="68"/>
  <c r="AH83" i="68"/>
  <c r="AD83" i="68"/>
  <c r="AG45" i="68"/>
  <c r="AD45" i="68"/>
  <c r="AG88" i="46"/>
  <c r="AH88" i="46"/>
  <c r="AC88" i="46"/>
  <c r="AG72" i="43"/>
  <c r="AK72" i="43"/>
  <c r="AC33" i="43"/>
  <c r="AK33" i="43"/>
  <c r="AC49" i="42"/>
  <c r="AG49" i="42"/>
  <c r="AG33" i="41"/>
  <c r="AK33" i="41"/>
  <c r="AD58" i="38"/>
  <c r="AH58" i="38"/>
  <c r="AG12" i="32"/>
  <c r="AC12" i="32"/>
  <c r="T53" i="40"/>
  <c r="T48" i="40"/>
  <c r="Q37" i="40"/>
  <c r="T18" i="40"/>
  <c r="U78" i="39"/>
  <c r="U49" i="39"/>
  <c r="T71" i="38"/>
  <c r="X53" i="38"/>
  <c r="Q49" i="38"/>
  <c r="U42" i="38"/>
  <c r="X30" i="38"/>
  <c r="P24" i="38"/>
  <c r="P57" i="37"/>
  <c r="U39" i="37"/>
  <c r="U27" i="37"/>
  <c r="P21" i="37"/>
  <c r="U18" i="37"/>
  <c r="X9" i="37"/>
  <c r="X56" i="36"/>
  <c r="T52" i="36"/>
  <c r="T48" i="36"/>
  <c r="U45" i="36"/>
  <c r="Q38" i="36"/>
  <c r="X57" i="35"/>
  <c r="X39" i="35"/>
  <c r="U18" i="35"/>
  <c r="T65" i="34"/>
  <c r="T56" i="33"/>
  <c r="P56" i="33"/>
  <c r="T38" i="32"/>
  <c r="P38" i="32"/>
  <c r="AK3" i="31"/>
  <c r="AK3" i="35"/>
  <c r="AC3" i="42"/>
  <c r="P25" i="53"/>
  <c r="AG113" i="68"/>
  <c r="AC113" i="68"/>
  <c r="AD113" i="68"/>
  <c r="AH113" i="68"/>
  <c r="AD90" i="68"/>
  <c r="AH90" i="68"/>
  <c r="AG27" i="65"/>
  <c r="AD27" i="65"/>
  <c r="AC54" i="64"/>
  <c r="AG54" i="64"/>
  <c r="AK54" i="64"/>
  <c r="Q27" i="36"/>
  <c r="P17" i="36"/>
  <c r="Q7" i="36"/>
  <c r="P74" i="35"/>
  <c r="T53" i="35"/>
  <c r="X30" i="35"/>
  <c r="P73" i="34"/>
  <c r="Q67" i="34"/>
  <c r="X61" i="34"/>
  <c r="U26" i="34"/>
  <c r="Q26" i="34"/>
  <c r="U52" i="33"/>
  <c r="T52" i="33"/>
  <c r="Q52" i="33"/>
  <c r="T46" i="33"/>
  <c r="X46" i="33"/>
  <c r="Q35" i="33"/>
  <c r="P62" i="32"/>
  <c r="Q59" i="32"/>
  <c r="X15" i="53"/>
  <c r="AC166" i="68"/>
  <c r="AH166" i="68"/>
  <c r="AH150" i="68"/>
  <c r="AC101" i="68"/>
  <c r="AH82" i="68"/>
  <c r="AC82" i="68"/>
  <c r="AG59" i="68"/>
  <c r="AD59" i="68"/>
  <c r="AC39" i="65"/>
  <c r="AH39" i="65"/>
  <c r="AH74" i="64"/>
  <c r="AK74" i="64"/>
  <c r="AC74" i="64"/>
  <c r="T30" i="40"/>
  <c r="T28" i="39"/>
  <c r="Q52" i="38"/>
  <c r="U13" i="38"/>
  <c r="P4" i="38"/>
  <c r="U42" i="37"/>
  <c r="X26" i="37"/>
  <c r="U23" i="37"/>
  <c r="X12" i="37"/>
  <c r="U30" i="35"/>
  <c r="X25" i="35"/>
  <c r="X55" i="33"/>
  <c r="T55" i="33"/>
  <c r="Q18" i="33"/>
  <c r="P18" i="33"/>
  <c r="X18" i="33"/>
  <c r="P14" i="33"/>
  <c r="T14" i="33"/>
  <c r="P55" i="32"/>
  <c r="U55" i="32"/>
  <c r="T55" i="32"/>
  <c r="T18" i="53"/>
  <c r="AG73" i="69"/>
  <c r="AH73" i="69"/>
  <c r="AD154" i="68"/>
  <c r="AD130" i="68"/>
  <c r="AG130" i="68"/>
  <c r="AG78" i="67"/>
  <c r="AD78" i="67"/>
  <c r="AC46" i="65"/>
  <c r="AH46" i="65"/>
  <c r="X12" i="43"/>
  <c r="X8" i="43"/>
  <c r="T67" i="42"/>
  <c r="X63" i="42"/>
  <c r="U33" i="42"/>
  <c r="U18" i="42"/>
  <c r="Q52" i="41"/>
  <c r="U44" i="41"/>
  <c r="U14" i="41"/>
  <c r="T73" i="40"/>
  <c r="P62" i="40"/>
  <c r="P56" i="40"/>
  <c r="T36" i="40"/>
  <c r="P13" i="40"/>
  <c r="Q69" i="39"/>
  <c r="T34" i="39"/>
  <c r="T24" i="39"/>
  <c r="U62" i="38"/>
  <c r="U48" i="38"/>
  <c r="U29" i="38"/>
  <c r="T16" i="38"/>
  <c r="T9" i="38"/>
  <c r="Q45" i="37"/>
  <c r="U33" i="37"/>
  <c r="U19" i="37"/>
  <c r="X8" i="37"/>
  <c r="P5" i="37"/>
  <c r="P9" i="36"/>
  <c r="U80" i="35"/>
  <c r="T30" i="35"/>
  <c r="T25" i="35"/>
  <c r="X63" i="34"/>
  <c r="T57" i="34"/>
  <c r="Q12" i="34"/>
  <c r="T38" i="33"/>
  <c r="P38" i="33"/>
  <c r="T34" i="33"/>
  <c r="U51" i="32"/>
  <c r="P51" i="32"/>
  <c r="T51" i="32"/>
  <c r="Q47" i="32"/>
  <c r="AC11" i="69"/>
  <c r="AG11" i="69"/>
  <c r="AG17" i="68"/>
  <c r="AH17" i="68"/>
  <c r="AD17" i="68"/>
  <c r="AG86" i="67"/>
  <c r="AD86" i="67"/>
  <c r="AC34" i="65"/>
  <c r="AH34" i="65"/>
  <c r="AK34" i="65"/>
  <c r="AK41" i="64"/>
  <c r="AG41" i="64"/>
  <c r="U14" i="43"/>
  <c r="Q72" i="42"/>
  <c r="Q62" i="42"/>
  <c r="Q41" i="42"/>
  <c r="Q17" i="42"/>
  <c r="P37" i="41"/>
  <c r="P20" i="41"/>
  <c r="T17" i="41"/>
  <c r="T69" i="40"/>
  <c r="T65" i="40"/>
  <c r="P61" i="40"/>
  <c r="T39" i="40"/>
  <c r="U35" i="40"/>
  <c r="T77" i="39"/>
  <c r="X59" i="39"/>
  <c r="Q39" i="39"/>
  <c r="U29" i="39"/>
  <c r="Q9" i="39"/>
  <c r="T65" i="38"/>
  <c r="U54" i="38"/>
  <c r="T37" i="38"/>
  <c r="T28" i="38"/>
  <c r="P8" i="38"/>
  <c r="U67" i="37"/>
  <c r="U53" i="37"/>
  <c r="X44" i="37"/>
  <c r="X21" i="37"/>
  <c r="X72" i="36"/>
  <c r="T54" i="36"/>
  <c r="P50" i="36"/>
  <c r="Q22" i="36"/>
  <c r="P68" i="35"/>
  <c r="T62" i="35"/>
  <c r="Q58" i="35"/>
  <c r="U51" i="35"/>
  <c r="T39" i="35"/>
  <c r="X38" i="35"/>
  <c r="U35" i="35"/>
  <c r="X26" i="35"/>
  <c r="X13" i="35"/>
  <c r="Q68" i="34"/>
  <c r="U22" i="33"/>
  <c r="P13" i="33"/>
  <c r="Q10" i="33"/>
  <c r="Q6" i="33"/>
  <c r="P6" i="33"/>
  <c r="Q50" i="53"/>
  <c r="P50" i="53"/>
  <c r="U31" i="53"/>
  <c r="AD149" i="68"/>
  <c r="AG149" i="68"/>
  <c r="AH9" i="68"/>
  <c r="AD9" i="68"/>
  <c r="AC9" i="68"/>
  <c r="AG9" i="68"/>
  <c r="AG69" i="64"/>
  <c r="AH69" i="64"/>
  <c r="AK69" i="64"/>
  <c r="AD69" i="64"/>
  <c r="AC69" i="64"/>
  <c r="Q50" i="34"/>
  <c r="T43" i="34"/>
  <c r="X39" i="34"/>
  <c r="Q36" i="34"/>
  <c r="P55" i="33"/>
  <c r="U51" i="33"/>
  <c r="T47" i="33"/>
  <c r="U38" i="33"/>
  <c r="U9" i="33"/>
  <c r="U47" i="32"/>
  <c r="AK3" i="43"/>
  <c r="AK3" i="48"/>
  <c r="X38" i="53"/>
  <c r="Q30" i="53"/>
  <c r="T27" i="53"/>
  <c r="Q22" i="53"/>
  <c r="Q19" i="53"/>
  <c r="Q14" i="53"/>
  <c r="Q11" i="53"/>
  <c r="Q6" i="53"/>
  <c r="Q3" i="53"/>
  <c r="AD3" i="61"/>
  <c r="AD85" i="69"/>
  <c r="AG72" i="69"/>
  <c r="AG65" i="69"/>
  <c r="AH34" i="69"/>
  <c r="AC30" i="69"/>
  <c r="AC7" i="69"/>
  <c r="AC176" i="68"/>
  <c r="AH169" i="68"/>
  <c r="AD162" i="68"/>
  <c r="AH145" i="68"/>
  <c r="AG141" i="68"/>
  <c r="AD129" i="68"/>
  <c r="AD123" i="68"/>
  <c r="AC114" i="68"/>
  <c r="AG112" i="68"/>
  <c r="AG105" i="68"/>
  <c r="AD98" i="68"/>
  <c r="AC95" i="68"/>
  <c r="AK91" i="68"/>
  <c r="AG82" i="68"/>
  <c r="AH76" i="68"/>
  <c r="AH72" i="68"/>
  <c r="AC52" i="68"/>
  <c r="AD48" i="68"/>
  <c r="AH5" i="68"/>
  <c r="AC5" i="68"/>
  <c r="AK5" i="68"/>
  <c r="AD116" i="67"/>
  <c r="AH116" i="67"/>
  <c r="AH113" i="67"/>
  <c r="AH88" i="67"/>
  <c r="AD22" i="66"/>
  <c r="AC22" i="66"/>
  <c r="AH22" i="66"/>
  <c r="AG26" i="65"/>
  <c r="Q46" i="34"/>
  <c r="Q42" i="34"/>
  <c r="Q22" i="34"/>
  <c r="Q61" i="33"/>
  <c r="Q57" i="33"/>
  <c r="Q44" i="33"/>
  <c r="P25" i="33"/>
  <c r="Q19" i="33"/>
  <c r="U6" i="33"/>
  <c r="U64" i="32"/>
  <c r="P4" i="32"/>
  <c r="AC3" i="44"/>
  <c r="AK3" i="50"/>
  <c r="P51" i="53"/>
  <c r="P29" i="53"/>
  <c r="P21" i="53"/>
  <c r="P13" i="53"/>
  <c r="P5" i="53"/>
  <c r="AC81" i="69"/>
  <c r="AG42" i="69"/>
  <c r="AG29" i="69"/>
  <c r="AH26" i="69"/>
  <c r="AD22" i="69"/>
  <c r="AD165" i="68"/>
  <c r="AG157" i="68"/>
  <c r="AG154" i="68"/>
  <c r="AD137" i="68"/>
  <c r="AC134" i="68"/>
  <c r="AD122" i="68"/>
  <c r="AC111" i="68"/>
  <c r="AD94" i="68"/>
  <c r="AD75" i="68"/>
  <c r="AC65" i="68"/>
  <c r="AH33" i="68"/>
  <c r="AC13" i="68"/>
  <c r="AK4" i="68"/>
  <c r="AH58" i="67"/>
  <c r="AD12" i="65"/>
  <c r="AH12" i="65"/>
  <c r="AD43" i="64"/>
  <c r="AC69" i="60"/>
  <c r="AH69" i="60"/>
  <c r="AD14" i="56"/>
  <c r="AH14" i="56"/>
  <c r="AD20" i="53"/>
  <c r="AC20" i="53"/>
  <c r="AG126" i="67"/>
  <c r="AC126" i="67"/>
  <c r="AC87" i="67"/>
  <c r="AH87" i="67"/>
  <c r="AC19" i="65"/>
  <c r="AG19" i="65"/>
  <c r="AK19" i="65"/>
  <c r="AG16" i="61"/>
  <c r="AC16" i="61"/>
  <c r="AG5" i="61"/>
  <c r="AC5" i="61"/>
  <c r="AH5" i="61"/>
  <c r="AK5" i="61"/>
  <c r="AD5" i="61"/>
  <c r="AC21" i="56"/>
  <c r="AD21" i="56"/>
  <c r="P55" i="34"/>
  <c r="T41" i="34"/>
  <c r="Q34" i="34"/>
  <c r="X19" i="34"/>
  <c r="T63" i="33"/>
  <c r="P54" i="33"/>
  <c r="T43" i="33"/>
  <c r="U14" i="33"/>
  <c r="P5" i="33"/>
  <c r="P66" i="32"/>
  <c r="P63" i="32"/>
  <c r="Q31" i="32"/>
  <c r="Q28" i="32"/>
  <c r="Q22" i="32"/>
  <c r="P19" i="32"/>
  <c r="U6" i="32"/>
  <c r="U36" i="53"/>
  <c r="T31" i="53"/>
  <c r="Q26" i="53"/>
  <c r="T23" i="53"/>
  <c r="Q18" i="53"/>
  <c r="Q15" i="53"/>
  <c r="Q10" i="53"/>
  <c r="Q7" i="53"/>
  <c r="AK3" i="68"/>
  <c r="AC60" i="69"/>
  <c r="AG49" i="69"/>
  <c r="AC45" i="69"/>
  <c r="AH42" i="69"/>
  <c r="AC25" i="69"/>
  <c r="AH12" i="69"/>
  <c r="AK174" i="68"/>
  <c r="AC160" i="68"/>
  <c r="AD139" i="68"/>
  <c r="AG136" i="68"/>
  <c r="AD110" i="68"/>
  <c r="AC107" i="68"/>
  <c r="AD100" i="68"/>
  <c r="AC91" i="68"/>
  <c r="AD74" i="68"/>
  <c r="AH115" i="67"/>
  <c r="AG115" i="67"/>
  <c r="AC108" i="67"/>
  <c r="AD108" i="67"/>
  <c r="AH27" i="66"/>
  <c r="AC27" i="66"/>
  <c r="AD16" i="66"/>
  <c r="AC47" i="65"/>
  <c r="AC86" i="69"/>
  <c r="AD8" i="69"/>
  <c r="AD173" i="68"/>
  <c r="AC149" i="68"/>
  <c r="AC130" i="68"/>
  <c r="AD121" i="68"/>
  <c r="AC118" i="68"/>
  <c r="AG8" i="61"/>
  <c r="AK8" i="61"/>
  <c r="AC8" i="61"/>
  <c r="AC68" i="63"/>
  <c r="AD57" i="60"/>
  <c r="AH57" i="60"/>
  <c r="P47" i="34"/>
  <c r="Q18" i="34"/>
  <c r="T59" i="33"/>
  <c r="Q48" i="33"/>
  <c r="P30" i="33"/>
  <c r="U27" i="33"/>
  <c r="Q23" i="33"/>
  <c r="U15" i="33"/>
  <c r="U10" i="33"/>
  <c r="U59" i="32"/>
  <c r="T5" i="32"/>
  <c r="AK3" i="52"/>
  <c r="AD159" i="68"/>
  <c r="AD155" i="68"/>
  <c r="AH129" i="68"/>
  <c r="AH127" i="68"/>
  <c r="AD102" i="68"/>
  <c r="AD92" i="68"/>
  <c r="AC90" i="68"/>
  <c r="AC45" i="68"/>
  <c r="AK22" i="66"/>
  <c r="AC12" i="66"/>
  <c r="AD12" i="66"/>
  <c r="AK27" i="65"/>
  <c r="AC60" i="63"/>
  <c r="AH60" i="63"/>
  <c r="AG64" i="60"/>
  <c r="AD64" i="60"/>
  <c r="AC64" i="60"/>
  <c r="AK64" i="60"/>
  <c r="AH56" i="51"/>
  <c r="AC56" i="51"/>
  <c r="AG56" i="51"/>
  <c r="AK56" i="51"/>
  <c r="AC61" i="68"/>
  <c r="AH57" i="68"/>
  <c r="AG44" i="68"/>
  <c r="AC28" i="68"/>
  <c r="AH13" i="68"/>
  <c r="AD103" i="67"/>
  <c r="AG83" i="67"/>
  <c r="AD59" i="67"/>
  <c r="AG65" i="66"/>
  <c r="AC61" i="66"/>
  <c r="AK31" i="66"/>
  <c r="AD68" i="65"/>
  <c r="AK65" i="65"/>
  <c r="AC58" i="65"/>
  <c r="AK47" i="65"/>
  <c r="AG45" i="65"/>
  <c r="AD7" i="65"/>
  <c r="AD71" i="64"/>
  <c r="AC57" i="64"/>
  <c r="AH34" i="64"/>
  <c r="AC18" i="64"/>
  <c r="AD9" i="64"/>
  <c r="AH73" i="63"/>
  <c r="AH56" i="63"/>
  <c r="AG50" i="63"/>
  <c r="AC43" i="63"/>
  <c r="AC37" i="63"/>
  <c r="AC34" i="63"/>
  <c r="AC62" i="61"/>
  <c r="AD38" i="61"/>
  <c r="AK34" i="61"/>
  <c r="AK21" i="61"/>
  <c r="AC20" i="61"/>
  <c r="AD13" i="61"/>
  <c r="AK9" i="61"/>
  <c r="AK73" i="60"/>
  <c r="AK60" i="56"/>
  <c r="AG48" i="53"/>
  <c r="AK48" i="53"/>
  <c r="AC48" i="53"/>
  <c r="AC7" i="53"/>
  <c r="AG7" i="53"/>
  <c r="AG65" i="52"/>
  <c r="AD65" i="52"/>
  <c r="AK65" i="52"/>
  <c r="AH41" i="52"/>
  <c r="AH30" i="52"/>
  <c r="AC30" i="52"/>
  <c r="AH49" i="51"/>
  <c r="AD49" i="51"/>
  <c r="AC43" i="51"/>
  <c r="AG43" i="51"/>
  <c r="AC44" i="50"/>
  <c r="AG124" i="47"/>
  <c r="AC124" i="47"/>
  <c r="AD124" i="47"/>
  <c r="AH124" i="47"/>
  <c r="AC100" i="47"/>
  <c r="AG100" i="47"/>
  <c r="AC47" i="47"/>
  <c r="AG47" i="47"/>
  <c r="AH64" i="68"/>
  <c r="AD56" i="68"/>
  <c r="AD53" i="68"/>
  <c r="AG37" i="68"/>
  <c r="AC34" i="68"/>
  <c r="AC21" i="68"/>
  <c r="AC123" i="67"/>
  <c r="AG89" i="67"/>
  <c r="AC65" i="67"/>
  <c r="AD51" i="67"/>
  <c r="AH44" i="67"/>
  <c r="AG64" i="66"/>
  <c r="AK60" i="66"/>
  <c r="AD53" i="66"/>
  <c r="AG34" i="66"/>
  <c r="AG17" i="66"/>
  <c r="AG71" i="65"/>
  <c r="AD64" i="65"/>
  <c r="AG60" i="65"/>
  <c r="AC35" i="65"/>
  <c r="AC29" i="65"/>
  <c r="AD26" i="65"/>
  <c r="AG23" i="65"/>
  <c r="AH15" i="65"/>
  <c r="AH11" i="65"/>
  <c r="AG74" i="64"/>
  <c r="AC66" i="64"/>
  <c r="AD59" i="64"/>
  <c r="AG53" i="64"/>
  <c r="AC50" i="64"/>
  <c r="AD46" i="64"/>
  <c r="AC14" i="64"/>
  <c r="AC72" i="63"/>
  <c r="AH65" i="63"/>
  <c r="AG55" i="63"/>
  <c r="AC45" i="61"/>
  <c r="AG41" i="61"/>
  <c r="AK12" i="61"/>
  <c r="AD9" i="61"/>
  <c r="AD8" i="61"/>
  <c r="AD53" i="60"/>
  <c r="AC13" i="56"/>
  <c r="AK13" i="56"/>
  <c r="AK4" i="56"/>
  <c r="AD44" i="55"/>
  <c r="AK19" i="53"/>
  <c r="AC19" i="53"/>
  <c r="AH9" i="53"/>
  <c r="AC36" i="52"/>
  <c r="AD5" i="51"/>
  <c r="AG5" i="51"/>
  <c r="AK5" i="51"/>
  <c r="AD58" i="50"/>
  <c r="AH49" i="48"/>
  <c r="AD84" i="47"/>
  <c r="AC39" i="60"/>
  <c r="AH39" i="60"/>
  <c r="AD30" i="51"/>
  <c r="AK30" i="51"/>
  <c r="AC22" i="51"/>
  <c r="AK22" i="51"/>
  <c r="AD92" i="47"/>
  <c r="AH92" i="47"/>
  <c r="AD68" i="43"/>
  <c r="AG68" i="43"/>
  <c r="AH68" i="43"/>
  <c r="AK68" i="43"/>
  <c r="AC63" i="65"/>
  <c r="AC14" i="65"/>
  <c r="AH8" i="65"/>
  <c r="AD73" i="64"/>
  <c r="AC10" i="64"/>
  <c r="AK64" i="63"/>
  <c r="AH51" i="63"/>
  <c r="AG65" i="61"/>
  <c r="AK38" i="61"/>
  <c r="AH33" i="61"/>
  <c r="AH31" i="61"/>
  <c r="AG22" i="61"/>
  <c r="AC71" i="60"/>
  <c r="AG71" i="60"/>
  <c r="AC68" i="60"/>
  <c r="AD68" i="60"/>
  <c r="AC65" i="60"/>
  <c r="AG65" i="60"/>
  <c r="AK56" i="60"/>
  <c r="AK53" i="60"/>
  <c r="AK47" i="55"/>
  <c r="AC47" i="55"/>
  <c r="AC15" i="53"/>
  <c r="AG15" i="53"/>
  <c r="AG64" i="52"/>
  <c r="AD64" i="52"/>
  <c r="AK64" i="52"/>
  <c r="AD14" i="51"/>
  <c r="AC14" i="51"/>
  <c r="AC33" i="48"/>
  <c r="AH33" i="48"/>
  <c r="AH66" i="68"/>
  <c r="AC17" i="68"/>
  <c r="AH100" i="67"/>
  <c r="AH97" i="67"/>
  <c r="AG81" i="67"/>
  <c r="AC67" i="67"/>
  <c r="AG57" i="67"/>
  <c r="AK74" i="66"/>
  <c r="AK70" i="66"/>
  <c r="AG48" i="66"/>
  <c r="AG44" i="66"/>
  <c r="AD40" i="66"/>
  <c r="AC33" i="66"/>
  <c r="AG29" i="66"/>
  <c r="AC73" i="65"/>
  <c r="AH62" i="65"/>
  <c r="AC59" i="65"/>
  <c r="AD56" i="65"/>
  <c r="AC53" i="65"/>
  <c r="AG43" i="65"/>
  <c r="AH40" i="65"/>
  <c r="AC37" i="65"/>
  <c r="AG25" i="65"/>
  <c r="AC22" i="65"/>
  <c r="AK7" i="65"/>
  <c r="AH4" i="65"/>
  <c r="AK72" i="64"/>
  <c r="AG65" i="64"/>
  <c r="AC49" i="64"/>
  <c r="AD42" i="64"/>
  <c r="AC39" i="64"/>
  <c r="AH23" i="64"/>
  <c r="AD19" i="64"/>
  <c r="AD13" i="64"/>
  <c r="AK9" i="64"/>
  <c r="AK6" i="64"/>
  <c r="AC71" i="63"/>
  <c r="AC64" i="63"/>
  <c r="AG58" i="63"/>
  <c r="AH45" i="63"/>
  <c r="AD41" i="63"/>
  <c r="AD54" i="61"/>
  <c r="AH47" i="61"/>
  <c r="AD44" i="61"/>
  <c r="AG38" i="61"/>
  <c r="AC28" i="61"/>
  <c r="AC22" i="61"/>
  <c r="AH21" i="61"/>
  <c r="AH10" i="61"/>
  <c r="AG52" i="60"/>
  <c r="AH5" i="56"/>
  <c r="AC58" i="55"/>
  <c r="AD43" i="55"/>
  <c r="AC8" i="53"/>
  <c r="AH65" i="52"/>
  <c r="AC59" i="52"/>
  <c r="AK43" i="51"/>
  <c r="AD25" i="51"/>
  <c r="AG25" i="51"/>
  <c r="AC10" i="51"/>
  <c r="AK10" i="51"/>
  <c r="AG53" i="50"/>
  <c r="AH53" i="50"/>
  <c r="AK53" i="50"/>
  <c r="AC53" i="50"/>
  <c r="AG34" i="50"/>
  <c r="AD33" i="48"/>
  <c r="AH68" i="47"/>
  <c r="AK68" i="47"/>
  <c r="AC68" i="47"/>
  <c r="AG68" i="47"/>
  <c r="AC19" i="47"/>
  <c r="AG19" i="47"/>
  <c r="AC62" i="45"/>
  <c r="AG62" i="45"/>
  <c r="AG66" i="67"/>
  <c r="AH73" i="66"/>
  <c r="AG69" i="66"/>
  <c r="AD62" i="66"/>
  <c r="AD51" i="66"/>
  <c r="AD48" i="65"/>
  <c r="AD34" i="65"/>
  <c r="AG30" i="65"/>
  <c r="AH24" i="65"/>
  <c r="AD19" i="65"/>
  <c r="AD77" i="64"/>
  <c r="AH51" i="64"/>
  <c r="AG33" i="64"/>
  <c r="AD30" i="64"/>
  <c r="AD22" i="64"/>
  <c r="AH50" i="61"/>
  <c r="AK20" i="61"/>
  <c r="AD4" i="61"/>
  <c r="AG4" i="61"/>
  <c r="AG44" i="60"/>
  <c r="AD60" i="56"/>
  <c r="AC5" i="56"/>
  <c r="AG68" i="55"/>
  <c r="AC68" i="55"/>
  <c r="AK11" i="53"/>
  <c r="AC11" i="53"/>
  <c r="AC65" i="52"/>
  <c r="AH48" i="52"/>
  <c r="AK60" i="51"/>
  <c r="AD43" i="51"/>
  <c r="AD121" i="47"/>
  <c r="AH121" i="47"/>
  <c r="AC26" i="47"/>
  <c r="AG26" i="47"/>
  <c r="AG15" i="47"/>
  <c r="AC15" i="47"/>
  <c r="AH15" i="47"/>
  <c r="AC25" i="56"/>
  <c r="AK25" i="56"/>
  <c r="AC50" i="51"/>
  <c r="AG50" i="51"/>
  <c r="AD13" i="51"/>
  <c r="AC13" i="51"/>
  <c r="AG13" i="51"/>
  <c r="AK13" i="51"/>
  <c r="AK44" i="50"/>
  <c r="AG44" i="50"/>
  <c r="AC120" i="47"/>
  <c r="AH120" i="47"/>
  <c r="AH71" i="47"/>
  <c r="AD71" i="47"/>
  <c r="AK71" i="47"/>
  <c r="AC67" i="47"/>
  <c r="AG67" i="47"/>
  <c r="AC65" i="42"/>
  <c r="AD65" i="42"/>
  <c r="AG65" i="42"/>
  <c r="AH65" i="42"/>
  <c r="AC56" i="60"/>
  <c r="AG39" i="60"/>
  <c r="AC65" i="56"/>
  <c r="AD59" i="56"/>
  <c r="AC55" i="56"/>
  <c r="AG25" i="56"/>
  <c r="AD22" i="56"/>
  <c r="AD7" i="56"/>
  <c r="AG54" i="55"/>
  <c r="AG51" i="53"/>
  <c r="AC23" i="53"/>
  <c r="AH57" i="52"/>
  <c r="AG44" i="52"/>
  <c r="AG55" i="51"/>
  <c r="AD51" i="51"/>
  <c r="AG18" i="51"/>
  <c r="AK9" i="51"/>
  <c r="AD66" i="50"/>
  <c r="AK63" i="50"/>
  <c r="AK27" i="50"/>
  <c r="AH24" i="50"/>
  <c r="AG11" i="50"/>
  <c r="AG25" i="48"/>
  <c r="AC13" i="48"/>
  <c r="AH117" i="47"/>
  <c r="AD107" i="47"/>
  <c r="AH96" i="47"/>
  <c r="AC88" i="47"/>
  <c r="AD54" i="47"/>
  <c r="AH50" i="47"/>
  <c r="AC43" i="47"/>
  <c r="AG30" i="47"/>
  <c r="AC30" i="47"/>
  <c r="AG22" i="47"/>
  <c r="AD51" i="46"/>
  <c r="AH51" i="46"/>
  <c r="AG58" i="45"/>
  <c r="AC29" i="45"/>
  <c r="AH26" i="43"/>
  <c r="AG10" i="43"/>
  <c r="AC10" i="43"/>
  <c r="AK4" i="40"/>
  <c r="AK14" i="38"/>
  <c r="AG14" i="38"/>
  <c r="AC61" i="60"/>
  <c r="AD50" i="60"/>
  <c r="AK44" i="60"/>
  <c r="AC68" i="56"/>
  <c r="AC32" i="56"/>
  <c r="AC29" i="56"/>
  <c r="AD12" i="56"/>
  <c r="AC9" i="56"/>
  <c r="AD4" i="56"/>
  <c r="AH53" i="55"/>
  <c r="AH47" i="55"/>
  <c r="AK28" i="53"/>
  <c r="AK22" i="53"/>
  <c r="AC56" i="52"/>
  <c r="AD35" i="52"/>
  <c r="AG29" i="52"/>
  <c r="AC25" i="52"/>
  <c r="AK22" i="52"/>
  <c r="AK12" i="52"/>
  <c r="AC59" i="51"/>
  <c r="AC54" i="51"/>
  <c r="AG26" i="51"/>
  <c r="AD21" i="51"/>
  <c r="AC6" i="51"/>
  <c r="AC57" i="50"/>
  <c r="AG49" i="50"/>
  <c r="AH23" i="50"/>
  <c r="AH60" i="48"/>
  <c r="AH52" i="48"/>
  <c r="AC48" i="48"/>
  <c r="AD34" i="48"/>
  <c r="AG8" i="48"/>
  <c r="AH129" i="47"/>
  <c r="AD120" i="47"/>
  <c r="AD113" i="47"/>
  <c r="AD109" i="47"/>
  <c r="AG79" i="47"/>
  <c r="AD62" i="47"/>
  <c r="AH35" i="47"/>
  <c r="AH4" i="47"/>
  <c r="AC46" i="45"/>
  <c r="AG46" i="45"/>
  <c r="AD21" i="43"/>
  <c r="AC21" i="43"/>
  <c r="AG21" i="43"/>
  <c r="AK21" i="43"/>
  <c r="AD72" i="39"/>
  <c r="AH72" i="39"/>
  <c r="AG68" i="39"/>
  <c r="AG33" i="39"/>
  <c r="AK33" i="39"/>
  <c r="AC65" i="35"/>
  <c r="AG65" i="35"/>
  <c r="AC48" i="50"/>
  <c r="AD23" i="50"/>
  <c r="AD60" i="48"/>
  <c r="AG36" i="48"/>
  <c r="AH18" i="48"/>
  <c r="AC8" i="48"/>
  <c r="AG11" i="47"/>
  <c r="AD11" i="47"/>
  <c r="AD30" i="46"/>
  <c r="AH30" i="46"/>
  <c r="AG14" i="42"/>
  <c r="AG66" i="41"/>
  <c r="AH56" i="40"/>
  <c r="AC56" i="40"/>
  <c r="AD56" i="40"/>
  <c r="AG56" i="40"/>
  <c r="AK56" i="40"/>
  <c r="AG63" i="60"/>
  <c r="AC60" i="60"/>
  <c r="AC57" i="60"/>
  <c r="AG46" i="56"/>
  <c r="AD41" i="56"/>
  <c r="AD38" i="56"/>
  <c r="AD35" i="56"/>
  <c r="AH21" i="56"/>
  <c r="AD11" i="56"/>
  <c r="AD69" i="55"/>
  <c r="AC47" i="53"/>
  <c r="AK44" i="53"/>
  <c r="AG43" i="52"/>
  <c r="AG40" i="52"/>
  <c r="AK37" i="52"/>
  <c r="AG18" i="52"/>
  <c r="AH14" i="52"/>
  <c r="AC8" i="52"/>
  <c r="AD61" i="51"/>
  <c r="AH38" i="51"/>
  <c r="AH31" i="51"/>
  <c r="AD29" i="51"/>
  <c r="AD22" i="51"/>
  <c r="AD9" i="51"/>
  <c r="AD57" i="50"/>
  <c r="AG52" i="50"/>
  <c r="AH32" i="50"/>
  <c r="AK17" i="50"/>
  <c r="AG13" i="50"/>
  <c r="AH10" i="50"/>
  <c r="AC40" i="48"/>
  <c r="AD31" i="48"/>
  <c r="AC4" i="48"/>
  <c r="AD132" i="47"/>
  <c r="AC128" i="47"/>
  <c r="AD112" i="47"/>
  <c r="AH105" i="47"/>
  <c r="AD101" i="47"/>
  <c r="AG96" i="47"/>
  <c r="AD89" i="47"/>
  <c r="AD28" i="47"/>
  <c r="AH28" i="47"/>
  <c r="AH24" i="47"/>
  <c r="AD24" i="47"/>
  <c r="AD16" i="47"/>
  <c r="AH16" i="47"/>
  <c r="AD52" i="46"/>
  <c r="AH45" i="45"/>
  <c r="AD51" i="43"/>
  <c r="AD70" i="42"/>
  <c r="AG70" i="42"/>
  <c r="AG48" i="40"/>
  <c r="AD48" i="40"/>
  <c r="AD36" i="39"/>
  <c r="AC38" i="38"/>
  <c r="AH38" i="38"/>
  <c r="AC46" i="37"/>
  <c r="AH46" i="37"/>
  <c r="AG62" i="47"/>
  <c r="AH62" i="47"/>
  <c r="AG35" i="47"/>
  <c r="AD35" i="47"/>
  <c r="AC29" i="46"/>
  <c r="AG29" i="46"/>
  <c r="AD27" i="41"/>
  <c r="AH27" i="41"/>
  <c r="AC6" i="41"/>
  <c r="AD6" i="41"/>
  <c r="AG6" i="41"/>
  <c r="AH6" i="41"/>
  <c r="AK6" i="41"/>
  <c r="AK4" i="36"/>
  <c r="AG4" i="36"/>
  <c r="AH65" i="60"/>
  <c r="AC48" i="60"/>
  <c r="AD42" i="60"/>
  <c r="AC66" i="56"/>
  <c r="AG62" i="56"/>
  <c r="AC56" i="56"/>
  <c r="AH49" i="56"/>
  <c r="AD43" i="56"/>
  <c r="AG37" i="56"/>
  <c r="AD20" i="56"/>
  <c r="AD8" i="56"/>
  <c r="AC51" i="55"/>
  <c r="AK39" i="55"/>
  <c r="AH36" i="53"/>
  <c r="AC55" i="52"/>
  <c r="AH45" i="52"/>
  <c r="AG17" i="52"/>
  <c r="AG63" i="51"/>
  <c r="AK21" i="51"/>
  <c r="AD10" i="51"/>
  <c r="AG56" i="50"/>
  <c r="AD28" i="50"/>
  <c r="AG23" i="50"/>
  <c r="AC8" i="50"/>
  <c r="AG60" i="48"/>
  <c r="AH30" i="48"/>
  <c r="AC21" i="48"/>
  <c r="AH14" i="48"/>
  <c r="AD108" i="47"/>
  <c r="AC104" i="47"/>
  <c r="AD97" i="47"/>
  <c r="AC92" i="47"/>
  <c r="AG88" i="47"/>
  <c r="AD85" i="47"/>
  <c r="AD77" i="47"/>
  <c r="AC81" i="46"/>
  <c r="AC72" i="46"/>
  <c r="AD69" i="46"/>
  <c r="AK56" i="45"/>
  <c r="AC56" i="45"/>
  <c r="AD69" i="43"/>
  <c r="AG78" i="39"/>
  <c r="AG58" i="39"/>
  <c r="AG45" i="38"/>
  <c r="AD30" i="41"/>
  <c r="AG30" i="41"/>
  <c r="AC62" i="40"/>
  <c r="AH62" i="40"/>
  <c r="AK62" i="40"/>
  <c r="AG56" i="38"/>
  <c r="AC56" i="38"/>
  <c r="AG58" i="47"/>
  <c r="AC55" i="47"/>
  <c r="AH32" i="47"/>
  <c r="AC23" i="47"/>
  <c r="AC14" i="47"/>
  <c r="AH47" i="46"/>
  <c r="AD35" i="46"/>
  <c r="AD72" i="45"/>
  <c r="AG39" i="45"/>
  <c r="AD75" i="43"/>
  <c r="AD65" i="43"/>
  <c r="AK34" i="43"/>
  <c r="AG30" i="43"/>
  <c r="AC14" i="43"/>
  <c r="AH46" i="42"/>
  <c r="AK24" i="42"/>
  <c r="AH54" i="41"/>
  <c r="AG51" i="41"/>
  <c r="AC45" i="41"/>
  <c r="AH15" i="41"/>
  <c r="AK13" i="41"/>
  <c r="AG10" i="41"/>
  <c r="AH17" i="40"/>
  <c r="AH61" i="39"/>
  <c r="AH47" i="39"/>
  <c r="AC33" i="39"/>
  <c r="AC27" i="39"/>
  <c r="AH69" i="38"/>
  <c r="AC69" i="38"/>
  <c r="AG65" i="38"/>
  <c r="AK71" i="35"/>
  <c r="AG37" i="43"/>
  <c r="AC26" i="43"/>
  <c r="AD23" i="43"/>
  <c r="AK17" i="43"/>
  <c r="AK70" i="42"/>
  <c r="AC61" i="42"/>
  <c r="AC47" i="41"/>
  <c r="AC21" i="41"/>
  <c r="AH14" i="41"/>
  <c r="AK55" i="40"/>
  <c r="AK47" i="40"/>
  <c r="AK21" i="40"/>
  <c r="AG4" i="40"/>
  <c r="AK78" i="39"/>
  <c r="AG60" i="39"/>
  <c r="AC36" i="39"/>
  <c r="AH36" i="39"/>
  <c r="AC23" i="39"/>
  <c r="AD45" i="38"/>
  <c r="AC45" i="38"/>
  <c r="AG41" i="38"/>
  <c r="AH27" i="38"/>
  <c r="AD27" i="38"/>
  <c r="AG17" i="38"/>
  <c r="AK56" i="37"/>
  <c r="W56" i="37" s="1"/>
  <c r="AH10" i="37"/>
  <c r="AD10" i="37"/>
  <c r="AC57" i="35"/>
  <c r="AK57" i="35"/>
  <c r="AC44" i="35"/>
  <c r="AG44" i="35"/>
  <c r="AC8" i="35"/>
  <c r="AK8" i="35"/>
  <c r="AH41" i="34"/>
  <c r="AG19" i="34"/>
  <c r="AD52" i="33"/>
  <c r="AH52" i="33"/>
  <c r="AK52" i="33"/>
  <c r="AH51" i="32"/>
  <c r="AD66" i="31"/>
  <c r="AG57" i="47"/>
  <c r="AG53" i="47"/>
  <c r="AH46" i="47"/>
  <c r="AD36" i="47"/>
  <c r="AG18" i="47"/>
  <c r="AG7" i="47"/>
  <c r="AD74" i="46"/>
  <c r="AC68" i="46"/>
  <c r="AC58" i="46"/>
  <c r="AD45" i="46"/>
  <c r="AG74" i="45"/>
  <c r="AK71" i="45"/>
  <c r="AH34" i="45"/>
  <c r="AG5" i="44"/>
  <c r="AC74" i="43"/>
  <c r="AC71" i="43"/>
  <c r="AK38" i="43"/>
  <c r="AD34" i="43"/>
  <c r="AC29" i="43"/>
  <c r="AK25" i="43"/>
  <c r="AG72" i="42"/>
  <c r="AD69" i="42"/>
  <c r="AC48" i="42"/>
  <c r="AC45" i="42"/>
  <c r="AH39" i="42"/>
  <c r="AD29" i="42"/>
  <c r="AK6" i="42"/>
  <c r="AD62" i="41"/>
  <c r="AH44" i="41"/>
  <c r="AG35" i="41"/>
  <c r="AG14" i="41"/>
  <c r="AG55" i="40"/>
  <c r="AG50" i="40"/>
  <c r="AC41" i="40"/>
  <c r="AC34" i="40"/>
  <c r="AK28" i="40"/>
  <c r="AG21" i="40"/>
  <c r="AC74" i="39"/>
  <c r="AD63" i="39"/>
  <c r="AC60" i="39"/>
  <c r="AD57" i="39"/>
  <c r="AC42" i="39"/>
  <c r="AH32" i="39"/>
  <c r="AH12" i="39"/>
  <c r="AH4" i="39"/>
  <c r="AD37" i="38"/>
  <c r="AH37" i="38"/>
  <c r="AG37" i="38"/>
  <c r="AK26" i="38"/>
  <c r="AK20" i="38"/>
  <c r="AD10" i="38"/>
  <c r="AH10" i="38"/>
  <c r="AD58" i="37"/>
  <c r="AC37" i="37"/>
  <c r="AK34" i="37"/>
  <c r="AH60" i="35"/>
  <c r="AG30" i="34"/>
  <c r="AH12" i="33"/>
  <c r="AG61" i="32"/>
  <c r="AD42" i="47"/>
  <c r="AG27" i="47"/>
  <c r="AD61" i="46"/>
  <c r="AH37" i="46"/>
  <c r="AD57" i="45"/>
  <c r="AH30" i="45"/>
  <c r="AK4" i="44"/>
  <c r="AG52" i="43"/>
  <c r="AG50" i="43"/>
  <c r="AH38" i="43"/>
  <c r="AC25" i="43"/>
  <c r="AD71" i="42"/>
  <c r="AH69" i="42"/>
  <c r="AK53" i="42"/>
  <c r="AK44" i="42"/>
  <c r="AH35" i="42"/>
  <c r="AK28" i="42"/>
  <c r="AG6" i="42"/>
  <c r="AG65" i="41"/>
  <c r="AC61" i="41"/>
  <c r="AH46" i="41"/>
  <c r="AH31" i="41"/>
  <c r="AD26" i="41"/>
  <c r="AH22" i="41"/>
  <c r="AD14" i="41"/>
  <c r="AD55" i="40"/>
  <c r="AC30" i="40"/>
  <c r="AD21" i="40"/>
  <c r="AH18" i="40"/>
  <c r="AG8" i="40"/>
  <c r="AH5" i="40"/>
  <c r="AD77" i="39"/>
  <c r="AC35" i="39"/>
  <c r="AG35" i="39"/>
  <c r="AK19" i="37"/>
  <c r="AD35" i="33"/>
  <c r="AK35" i="33"/>
  <c r="AC21" i="31"/>
  <c r="AG38" i="43"/>
  <c r="AK35" i="43"/>
  <c r="AG53" i="42"/>
  <c r="AG44" i="42"/>
  <c r="AD28" i="42"/>
  <c r="AK41" i="41"/>
  <c r="AH67" i="40"/>
  <c r="AC55" i="40"/>
  <c r="AC21" i="40"/>
  <c r="AC8" i="40"/>
  <c r="AG5" i="40"/>
  <c r="AC28" i="39"/>
  <c r="AD28" i="39"/>
  <c r="AG9" i="38"/>
  <c r="AK9" i="38"/>
  <c r="AG61" i="36"/>
  <c r="AK61" i="36"/>
  <c r="AG65" i="34"/>
  <c r="AG54" i="33"/>
  <c r="AH35" i="33"/>
  <c r="AH7" i="33"/>
  <c r="AK7" i="33"/>
  <c r="AC42" i="30"/>
  <c r="AG42" i="30"/>
  <c r="AK42" i="30"/>
  <c r="AH65" i="47"/>
  <c r="AD59" i="47"/>
  <c r="AC76" i="46"/>
  <c r="AH57" i="46"/>
  <c r="AH53" i="46"/>
  <c r="AC36" i="46"/>
  <c r="AD33" i="46"/>
  <c r="AG70" i="45"/>
  <c r="AC60" i="45"/>
  <c r="AC44" i="45"/>
  <c r="AH80" i="43"/>
  <c r="AH73" i="43"/>
  <c r="AD63" i="43"/>
  <c r="AD59" i="43"/>
  <c r="AH43" i="43"/>
  <c r="AC38" i="43"/>
  <c r="AD15" i="43"/>
  <c r="AH63" i="42"/>
  <c r="AC53" i="42"/>
  <c r="AH50" i="42"/>
  <c r="AG31" i="42"/>
  <c r="AK8" i="42"/>
  <c r="AD64" i="41"/>
  <c r="AH52" i="41"/>
  <c r="AC44" i="41"/>
  <c r="AH59" i="40"/>
  <c r="AK40" i="40"/>
  <c r="AG56" i="39"/>
  <c r="AK52" i="39"/>
  <c r="AG41" i="39"/>
  <c r="AC31" i="39"/>
  <c r="AG27" i="39"/>
  <c r="AK69" i="38"/>
  <c r="AD50" i="37"/>
  <c r="AD64" i="33"/>
  <c r="AH64" i="33"/>
  <c r="AK64" i="33"/>
  <c r="AG105" i="31"/>
  <c r="AC24" i="39"/>
  <c r="AD24" i="39"/>
  <c r="AC54" i="37"/>
  <c r="AH54" i="37"/>
  <c r="AD79" i="35"/>
  <c r="AK79" i="35"/>
  <c r="AC52" i="35"/>
  <c r="AG39" i="34"/>
  <c r="AD47" i="33"/>
  <c r="AG47" i="33"/>
  <c r="AD49" i="32"/>
  <c r="AG49" i="32"/>
  <c r="AD16" i="39"/>
  <c r="AH66" i="38"/>
  <c r="AG62" i="38"/>
  <c r="AH54" i="38"/>
  <c r="AC40" i="38"/>
  <c r="AC24" i="38"/>
  <c r="AK65" i="37"/>
  <c r="AC51" i="37"/>
  <c r="AG45" i="37"/>
  <c r="AH28" i="37"/>
  <c r="AH72" i="36"/>
  <c r="AC43" i="36"/>
  <c r="AG39" i="36"/>
  <c r="AH10" i="36"/>
  <c r="AC78" i="35"/>
  <c r="AD75" i="35"/>
  <c r="AD72" i="35"/>
  <c r="AC55" i="35"/>
  <c r="AG30" i="35"/>
  <c r="AH19" i="35"/>
  <c r="AK12" i="35"/>
  <c r="AG73" i="34"/>
  <c r="AG69" i="34"/>
  <c r="AG60" i="34"/>
  <c r="AC41" i="34"/>
  <c r="AC39" i="34"/>
  <c r="AC30" i="34"/>
  <c r="AC14" i="34"/>
  <c r="AH41" i="33"/>
  <c r="AC35" i="33"/>
  <c r="AK27" i="33"/>
  <c r="AC23" i="33"/>
  <c r="AD16" i="33"/>
  <c r="AH55" i="32"/>
  <c r="AH35" i="32"/>
  <c r="AC93" i="31"/>
  <c r="AG78" i="31"/>
  <c r="AC66" i="31"/>
  <c r="AD57" i="31"/>
  <c r="AC48" i="31"/>
  <c r="AC40" i="31"/>
  <c r="AD37" i="31"/>
  <c r="AC34" i="31"/>
  <c r="AD27" i="31"/>
  <c r="AH10" i="31"/>
  <c r="AC4" i="31"/>
  <c r="AH70" i="30"/>
  <c r="AD65" i="30"/>
  <c r="AD60" i="36"/>
  <c r="AG53" i="36"/>
  <c r="AH42" i="36"/>
  <c r="AC17" i="36"/>
  <c r="AD54" i="35"/>
  <c r="AD52" i="35"/>
  <c r="AD39" i="35"/>
  <c r="AH29" i="35"/>
  <c r="AH25" i="35"/>
  <c r="AC27" i="34"/>
  <c r="AD24" i="34"/>
  <c r="AC19" i="34"/>
  <c r="AH57" i="33"/>
  <c r="AD12" i="33"/>
  <c r="AC61" i="32"/>
  <c r="AD21" i="32"/>
  <c r="AH63" i="31"/>
  <c r="AG21" i="31"/>
  <c r="AH73" i="30"/>
  <c r="AK58" i="30"/>
  <c r="AK61" i="34"/>
  <c r="AH53" i="34"/>
  <c r="AK35" i="34"/>
  <c r="AH32" i="34"/>
  <c r="AG23" i="34"/>
  <c r="AK48" i="33"/>
  <c r="R48" i="33" s="1"/>
  <c r="AC37" i="33"/>
  <c r="AC15" i="33"/>
  <c r="AK11" i="33"/>
  <c r="AD45" i="32"/>
  <c r="AG34" i="32"/>
  <c r="AG16" i="32"/>
  <c r="AH13" i="32"/>
  <c r="AD85" i="31"/>
  <c r="AD70" i="31"/>
  <c r="AG65" i="31"/>
  <c r="AH59" i="31"/>
  <c r="AH35" i="31"/>
  <c r="AG13" i="31"/>
  <c r="AC81" i="30"/>
  <c r="AG58" i="30"/>
  <c r="AG15" i="39"/>
  <c r="AG11" i="39"/>
  <c r="AG73" i="38"/>
  <c r="AD56" i="38"/>
  <c r="AC48" i="38"/>
  <c r="AH23" i="38"/>
  <c r="AG53" i="37"/>
  <c r="AC22" i="37"/>
  <c r="AH6" i="37"/>
  <c r="AD67" i="36"/>
  <c r="AD59" i="36"/>
  <c r="AG55" i="36"/>
  <c r="AD70" i="35"/>
  <c r="AD57" i="35"/>
  <c r="AK51" i="35"/>
  <c r="AD21" i="35"/>
  <c r="AH5" i="35"/>
  <c r="AC64" i="34"/>
  <c r="AG59" i="34"/>
  <c r="AC49" i="34"/>
  <c r="AG43" i="34"/>
  <c r="AK38" i="34"/>
  <c r="AG31" i="34"/>
  <c r="AK18" i="34"/>
  <c r="AD53" i="33"/>
  <c r="AC51" i="33"/>
  <c r="AG48" i="33"/>
  <c r="AG34" i="33"/>
  <c r="AD28" i="33"/>
  <c r="AH8" i="33"/>
  <c r="AG66" i="32"/>
  <c r="AH63" i="32"/>
  <c r="AC50" i="32"/>
  <c r="AG44" i="32"/>
  <c r="AD13" i="32"/>
  <c r="AD129" i="31"/>
  <c r="AH125" i="31"/>
  <c r="AD119" i="31"/>
  <c r="AH111" i="31"/>
  <c r="AD107" i="31"/>
  <c r="AD91" i="31"/>
  <c r="AH58" i="31"/>
  <c r="AC29" i="31"/>
  <c r="AD22" i="31"/>
  <c r="AH5" i="31"/>
  <c r="AC76" i="30"/>
  <c r="AG72" i="30"/>
  <c r="AC66" i="30"/>
  <c r="AK30" i="30"/>
  <c r="AG66" i="36"/>
  <c r="AG62" i="36"/>
  <c r="AG8" i="36"/>
  <c r="AH64" i="35"/>
  <c r="AK44" i="35"/>
  <c r="S44" i="35" s="1"/>
  <c r="AG8" i="35"/>
  <c r="AD58" i="34"/>
  <c r="AD48" i="34"/>
  <c r="AD42" i="34"/>
  <c r="AK34" i="34"/>
  <c r="AD23" i="34"/>
  <c r="AG100" i="31"/>
  <c r="AH87" i="31"/>
  <c r="AK66" i="31"/>
  <c r="AD65" i="31"/>
  <c r="AG52" i="31"/>
  <c r="AC38" i="31"/>
  <c r="AG32" i="31"/>
  <c r="AH87" i="30"/>
  <c r="AC74" i="30"/>
  <c r="AH30" i="30"/>
  <c r="AH27" i="30"/>
  <c r="AH66" i="31"/>
  <c r="AH21" i="31"/>
  <c r="AC28" i="38"/>
  <c r="AC22" i="38"/>
  <c r="AK13" i="38"/>
  <c r="AK55" i="37"/>
  <c r="AC18" i="37"/>
  <c r="AD52" i="36"/>
  <c r="AH36" i="36"/>
  <c r="AG52" i="35"/>
  <c r="AC17" i="35"/>
  <c r="AD66" i="34"/>
  <c r="AG51" i="34"/>
  <c r="AG48" i="34"/>
  <c r="AK19" i="34"/>
  <c r="AH30" i="33"/>
  <c r="AD4" i="33"/>
  <c r="AD59" i="32"/>
  <c r="AD9" i="32"/>
  <c r="AH75" i="31"/>
  <c r="AD21" i="31"/>
  <c r="AD79" i="30"/>
  <c r="AG73" i="30"/>
  <c r="AF38" i="30"/>
  <c r="S38" i="30"/>
  <c r="AA37" i="44"/>
  <c r="AD37" i="44" s="1"/>
  <c r="AB37" i="44"/>
  <c r="X59" i="30"/>
  <c r="P26" i="30"/>
  <c r="P112" i="31"/>
  <c r="P104" i="31"/>
  <c r="Q91" i="31"/>
  <c r="P59" i="31"/>
  <c r="T48" i="31"/>
  <c r="P8" i="31"/>
  <c r="Q8" i="31"/>
  <c r="Q3" i="50"/>
  <c r="N3" i="63"/>
  <c r="X3" i="63" s="1"/>
  <c r="U3" i="69"/>
  <c r="P35" i="69"/>
  <c r="Q24" i="69"/>
  <c r="P15" i="69"/>
  <c r="P166" i="68"/>
  <c r="Q166" i="68"/>
  <c r="Q119" i="68"/>
  <c r="Q109" i="68"/>
  <c r="T104" i="68"/>
  <c r="T90" i="68"/>
  <c r="X90" i="68"/>
  <c r="P90" i="68"/>
  <c r="P80" i="68"/>
  <c r="Q80" i="68"/>
  <c r="P78" i="68"/>
  <c r="T78" i="68"/>
  <c r="Q12" i="68"/>
  <c r="P12" i="68"/>
  <c r="T12" i="68"/>
  <c r="P120" i="67"/>
  <c r="P114" i="67"/>
  <c r="T114" i="67"/>
  <c r="U114" i="67"/>
  <c r="Q101" i="67"/>
  <c r="P95" i="67"/>
  <c r="AA29" i="44"/>
  <c r="AB29" i="44"/>
  <c r="N22" i="55"/>
  <c r="O22" i="55"/>
  <c r="O27" i="63"/>
  <c r="N27" i="63"/>
  <c r="AA62" i="44"/>
  <c r="AB62" i="44"/>
  <c r="AA12" i="44"/>
  <c r="AB12" i="44"/>
  <c r="N5" i="55"/>
  <c r="O5" i="55"/>
  <c r="N65" i="62"/>
  <c r="O65" i="62"/>
  <c r="U85" i="69"/>
  <c r="Q85" i="69"/>
  <c r="U142" i="68"/>
  <c r="Q114" i="68"/>
  <c r="T114" i="68"/>
  <c r="P75" i="68"/>
  <c r="Q64" i="68"/>
  <c r="T64" i="68"/>
  <c r="U64" i="68"/>
  <c r="P56" i="68"/>
  <c r="T56" i="68"/>
  <c r="P52" i="68"/>
  <c r="Q52" i="68"/>
  <c r="P108" i="67"/>
  <c r="T80" i="67"/>
  <c r="T51" i="67"/>
  <c r="P37" i="66"/>
  <c r="Q37" i="66"/>
  <c r="T37" i="66"/>
  <c r="U37" i="66"/>
  <c r="X37" i="66"/>
  <c r="Q27" i="66"/>
  <c r="U27" i="66"/>
  <c r="P71" i="65"/>
  <c r="Q71" i="65"/>
  <c r="U71" i="65"/>
  <c r="P24" i="65"/>
  <c r="X24" i="65"/>
  <c r="S21" i="65"/>
  <c r="N38" i="55"/>
  <c r="O38" i="55"/>
  <c r="AB44" i="44"/>
  <c r="AA44" i="44"/>
  <c r="N51" i="54"/>
  <c r="O51" i="54"/>
  <c r="N41" i="62"/>
  <c r="O41" i="62"/>
  <c r="N10" i="63"/>
  <c r="O10" i="63"/>
  <c r="AA27" i="44"/>
  <c r="AB27" i="44"/>
  <c r="N20" i="55"/>
  <c r="O20" i="55"/>
  <c r="U40" i="30"/>
  <c r="T88" i="31"/>
  <c r="Q76" i="31"/>
  <c r="U72" i="31"/>
  <c r="U49" i="31"/>
  <c r="Q48" i="31"/>
  <c r="T33" i="31"/>
  <c r="Q3" i="35"/>
  <c r="U3" i="40"/>
  <c r="U3" i="50"/>
  <c r="N3" i="55"/>
  <c r="Q75" i="69"/>
  <c r="T64" i="69"/>
  <c r="U57" i="69"/>
  <c r="Q44" i="69"/>
  <c r="U36" i="69"/>
  <c r="P24" i="69"/>
  <c r="T163" i="68"/>
  <c r="T157" i="68"/>
  <c r="P154" i="68"/>
  <c r="U154" i="68"/>
  <c r="U148" i="68"/>
  <c r="Q131" i="68"/>
  <c r="P106" i="68"/>
  <c r="Q106" i="68"/>
  <c r="T106" i="68"/>
  <c r="Q77" i="68"/>
  <c r="U77" i="68"/>
  <c r="U18" i="68"/>
  <c r="T57" i="67"/>
  <c r="U57" i="67"/>
  <c r="AA55" i="44"/>
  <c r="AB55" i="44"/>
  <c r="N52" i="54"/>
  <c r="O52" i="54"/>
  <c r="N19" i="63"/>
  <c r="O19" i="63"/>
  <c r="AB28" i="44"/>
  <c r="AA28" i="44"/>
  <c r="N29" i="55"/>
  <c r="O29" i="55"/>
  <c r="O57" i="62"/>
  <c r="N57" i="62"/>
  <c r="N26" i="63"/>
  <c r="O26" i="63"/>
  <c r="AB77" i="44"/>
  <c r="AA77" i="44"/>
  <c r="AB53" i="44"/>
  <c r="AA53" i="44"/>
  <c r="AA11" i="44"/>
  <c r="AB11" i="44"/>
  <c r="N36" i="55"/>
  <c r="O36" i="55"/>
  <c r="N4" i="55"/>
  <c r="O4" i="55"/>
  <c r="O56" i="62"/>
  <c r="N56" i="62"/>
  <c r="O17" i="63"/>
  <c r="N17" i="63"/>
  <c r="X52" i="30"/>
  <c r="X48" i="30"/>
  <c r="AA68" i="44"/>
  <c r="AH68" i="44" s="1"/>
  <c r="AB68" i="44"/>
  <c r="AB52" i="44"/>
  <c r="AA52" i="44"/>
  <c r="AB34" i="44"/>
  <c r="AA34" i="44"/>
  <c r="AB18" i="44"/>
  <c r="AA18" i="44"/>
  <c r="N65" i="54"/>
  <c r="O65" i="54"/>
  <c r="O49" i="54"/>
  <c r="N49" i="54"/>
  <c r="N27" i="55"/>
  <c r="O27" i="55"/>
  <c r="N11" i="55"/>
  <c r="O11" i="55"/>
  <c r="N55" i="62"/>
  <c r="U55" i="62" s="1"/>
  <c r="O55" i="62"/>
  <c r="N32" i="63"/>
  <c r="O32" i="63"/>
  <c r="N16" i="63"/>
  <c r="O16" i="63"/>
  <c r="T60" i="30"/>
  <c r="T56" i="30"/>
  <c r="T44" i="30"/>
  <c r="X39" i="30"/>
  <c r="R39" i="30" s="1"/>
  <c r="U35" i="30"/>
  <c r="Q128" i="31"/>
  <c r="T107" i="31"/>
  <c r="Q88" i="31"/>
  <c r="P25" i="31"/>
  <c r="P4" i="31"/>
  <c r="U4" i="31"/>
  <c r="X3" i="35"/>
  <c r="V3" i="35" s="1"/>
  <c r="Q64" i="69"/>
  <c r="Q60" i="69"/>
  <c r="U56" i="69"/>
  <c r="U51" i="69"/>
  <c r="P47" i="69"/>
  <c r="T36" i="69"/>
  <c r="P19" i="69"/>
  <c r="U16" i="69"/>
  <c r="P12" i="69"/>
  <c r="U173" i="68"/>
  <c r="T159" i="68"/>
  <c r="T141" i="68"/>
  <c r="T126" i="68"/>
  <c r="P126" i="68"/>
  <c r="U126" i="68"/>
  <c r="Q111" i="68"/>
  <c r="U69" i="68"/>
  <c r="U42" i="68"/>
  <c r="Q39" i="68"/>
  <c r="Q35" i="68"/>
  <c r="U35" i="68"/>
  <c r="P33" i="68"/>
  <c r="Q33" i="68"/>
  <c r="T33" i="68"/>
  <c r="P26" i="68"/>
  <c r="Q26" i="68"/>
  <c r="U70" i="67"/>
  <c r="Q57" i="67"/>
  <c r="Q69" i="66"/>
  <c r="U69" i="66"/>
  <c r="X62" i="66"/>
  <c r="U55" i="66"/>
  <c r="Q55" i="66"/>
  <c r="T44" i="66"/>
  <c r="P63" i="65"/>
  <c r="Q63" i="65"/>
  <c r="T63" i="65"/>
  <c r="X63" i="65"/>
  <c r="P52" i="65"/>
  <c r="Q52" i="65"/>
  <c r="T52" i="65"/>
  <c r="U52" i="65"/>
  <c r="X52" i="65"/>
  <c r="AA71" i="44"/>
  <c r="AB71" i="44"/>
  <c r="AB13" i="44"/>
  <c r="AA13" i="44"/>
  <c r="N6" i="55"/>
  <c r="O6" i="55"/>
  <c r="O50" i="62"/>
  <c r="N50" i="62"/>
  <c r="AA78" i="44"/>
  <c r="AB78" i="44"/>
  <c r="AB36" i="44"/>
  <c r="AA36" i="44"/>
  <c r="N67" i="54"/>
  <c r="O67" i="54"/>
  <c r="P67" i="54" s="1"/>
  <c r="N13" i="55"/>
  <c r="O13" i="55"/>
  <c r="N49" i="62"/>
  <c r="O49" i="62"/>
  <c r="O18" i="63"/>
  <c r="N18" i="63"/>
  <c r="AB69" i="44"/>
  <c r="AA69" i="44"/>
  <c r="AG69" i="44" s="1"/>
  <c r="N66" i="54"/>
  <c r="O66" i="54"/>
  <c r="N12" i="55"/>
  <c r="O12" i="55"/>
  <c r="X35" i="30"/>
  <c r="AA76" i="44"/>
  <c r="AB76" i="44"/>
  <c r="AB60" i="44"/>
  <c r="AA60" i="44"/>
  <c r="AA42" i="44"/>
  <c r="AB42" i="44"/>
  <c r="AA26" i="44"/>
  <c r="AB26" i="44"/>
  <c r="AB10" i="44"/>
  <c r="AA10" i="44"/>
  <c r="O57" i="54"/>
  <c r="N57" i="54"/>
  <c r="O35" i="55"/>
  <c r="N35" i="55"/>
  <c r="N19" i="55"/>
  <c r="O19" i="55"/>
  <c r="O63" i="62"/>
  <c r="N63" i="62"/>
  <c r="N47" i="62"/>
  <c r="O47" i="62"/>
  <c r="N24" i="63"/>
  <c r="O24" i="63"/>
  <c r="O8" i="63"/>
  <c r="N8" i="63"/>
  <c r="X67" i="30"/>
  <c r="T64" i="30"/>
  <c r="U52" i="30"/>
  <c r="U48" i="30"/>
  <c r="T31" i="30"/>
  <c r="Q27" i="30"/>
  <c r="T132" i="31"/>
  <c r="U125" i="31"/>
  <c r="Q100" i="31"/>
  <c r="P87" i="31"/>
  <c r="T80" i="31"/>
  <c r="Q80" i="31"/>
  <c r="T72" i="31"/>
  <c r="U60" i="31"/>
  <c r="Q49" i="31"/>
  <c r="Q44" i="31"/>
  <c r="U34" i="31"/>
  <c r="P21" i="31"/>
  <c r="AA75" i="44"/>
  <c r="AB75" i="44"/>
  <c r="AB67" i="44"/>
  <c r="AA67" i="44"/>
  <c r="AA59" i="44"/>
  <c r="AB59" i="44"/>
  <c r="AB49" i="44"/>
  <c r="AA49" i="44"/>
  <c r="AB41" i="44"/>
  <c r="AA41" i="44"/>
  <c r="AA33" i="44"/>
  <c r="AB33" i="44"/>
  <c r="AA25" i="44"/>
  <c r="AB25" i="44"/>
  <c r="AA17" i="44"/>
  <c r="AB17" i="44"/>
  <c r="AB9" i="44"/>
  <c r="AA9" i="44"/>
  <c r="N64" i="54"/>
  <c r="O64" i="54"/>
  <c r="O56" i="54"/>
  <c r="N56" i="54"/>
  <c r="N48" i="54"/>
  <c r="O48" i="54"/>
  <c r="N34" i="55"/>
  <c r="O34" i="55"/>
  <c r="N26" i="55"/>
  <c r="O26" i="55"/>
  <c r="N18" i="55"/>
  <c r="O18" i="55"/>
  <c r="N10" i="55"/>
  <c r="O10" i="55"/>
  <c r="N62" i="62"/>
  <c r="O62" i="62"/>
  <c r="N54" i="62"/>
  <c r="O54" i="62"/>
  <c r="O46" i="62"/>
  <c r="N46" i="62"/>
  <c r="N31" i="63"/>
  <c r="O31" i="63"/>
  <c r="O23" i="63"/>
  <c r="P23" i="63" s="1"/>
  <c r="N23" i="63"/>
  <c r="N15" i="63"/>
  <c r="O15" i="63"/>
  <c r="N7" i="63"/>
  <c r="O7" i="63"/>
  <c r="X85" i="30"/>
  <c r="U79" i="30"/>
  <c r="U72" i="30"/>
  <c r="X68" i="30"/>
  <c r="U67" i="30"/>
  <c r="T52" i="30"/>
  <c r="T48" i="30"/>
  <c r="Q39" i="30"/>
  <c r="T35" i="30"/>
  <c r="U108" i="31"/>
  <c r="U103" i="31"/>
  <c r="T96" i="31"/>
  <c r="T82" i="31"/>
  <c r="P82" i="31"/>
  <c r="T75" i="31"/>
  <c r="Q72" i="31"/>
  <c r="T67" i="31"/>
  <c r="U39" i="31"/>
  <c r="P39" i="31"/>
  <c r="U36" i="31"/>
  <c r="U24" i="31"/>
  <c r="Q22" i="31"/>
  <c r="Q7" i="31"/>
  <c r="T7" i="31"/>
  <c r="U3" i="35"/>
  <c r="X3" i="47"/>
  <c r="X3" i="51"/>
  <c r="U81" i="69"/>
  <c r="T80" i="69"/>
  <c r="P80" i="69"/>
  <c r="T74" i="69"/>
  <c r="U69" i="69"/>
  <c r="P64" i="69"/>
  <c r="Q48" i="69"/>
  <c r="T43" i="69"/>
  <c r="P36" i="69"/>
  <c r="Q20" i="69"/>
  <c r="X4" i="69"/>
  <c r="X176" i="68"/>
  <c r="P173" i="68"/>
  <c r="T171" i="68"/>
  <c r="T165" i="68"/>
  <c r="P162" i="68"/>
  <c r="U162" i="68"/>
  <c r="U156" i="68"/>
  <c r="P150" i="68"/>
  <c r="Q150" i="68"/>
  <c r="P147" i="68"/>
  <c r="Q146" i="68"/>
  <c r="Q125" i="68"/>
  <c r="T120" i="68"/>
  <c r="P110" i="68"/>
  <c r="Q103" i="68"/>
  <c r="Q72" i="68"/>
  <c r="U65" i="68"/>
  <c r="U57" i="68"/>
  <c r="P53" i="68"/>
  <c r="Q53" i="68"/>
  <c r="T45" i="68"/>
  <c r="Q45" i="68"/>
  <c r="T41" i="68"/>
  <c r="Q25" i="68"/>
  <c r="P25" i="68"/>
  <c r="T25" i="68"/>
  <c r="U25" i="68"/>
  <c r="P122" i="67"/>
  <c r="T122" i="67"/>
  <c r="T106" i="67"/>
  <c r="Q100" i="67"/>
  <c r="T100" i="67"/>
  <c r="U100" i="67"/>
  <c r="P50" i="66"/>
  <c r="P59" i="65"/>
  <c r="U59" i="65"/>
  <c r="AB79" i="44"/>
  <c r="AA79" i="44"/>
  <c r="N68" i="54"/>
  <c r="O68" i="54"/>
  <c r="N14" i="55"/>
  <c r="O14" i="55"/>
  <c r="N58" i="62"/>
  <c r="O58" i="62"/>
  <c r="AA20" i="44"/>
  <c r="AB20" i="44"/>
  <c r="N21" i="55"/>
  <c r="O21" i="55"/>
  <c r="AA43" i="44"/>
  <c r="AB43" i="44"/>
  <c r="N50" i="54"/>
  <c r="O50" i="54"/>
  <c r="O64" i="62"/>
  <c r="N64" i="62"/>
  <c r="O48" i="62"/>
  <c r="N48" i="62"/>
  <c r="N25" i="63"/>
  <c r="O25" i="63"/>
  <c r="O9" i="63"/>
  <c r="N9" i="63"/>
  <c r="AB6" i="44"/>
  <c r="AA6" i="44"/>
  <c r="AB74" i="44"/>
  <c r="AA74" i="44"/>
  <c r="AA66" i="44"/>
  <c r="AB66" i="44"/>
  <c r="AA58" i="44"/>
  <c r="AB58" i="44"/>
  <c r="AB48" i="44"/>
  <c r="AA48" i="44"/>
  <c r="AB40" i="44"/>
  <c r="AA40" i="44"/>
  <c r="AA32" i="44"/>
  <c r="AB32" i="44"/>
  <c r="AA24" i="44"/>
  <c r="AB24" i="44"/>
  <c r="AB16" i="44"/>
  <c r="AA16" i="44"/>
  <c r="AA8" i="44"/>
  <c r="AB8" i="44"/>
  <c r="N63" i="54"/>
  <c r="O63" i="54"/>
  <c r="N55" i="54"/>
  <c r="O55" i="54"/>
  <c r="N47" i="54"/>
  <c r="O47" i="54"/>
  <c r="N33" i="55"/>
  <c r="O33" i="55"/>
  <c r="N25" i="55"/>
  <c r="O25" i="55"/>
  <c r="N17" i="55"/>
  <c r="O17" i="55"/>
  <c r="N9" i="55"/>
  <c r="O9" i="55"/>
  <c r="N61" i="62"/>
  <c r="O61" i="62"/>
  <c r="O53" i="62"/>
  <c r="N53" i="62"/>
  <c r="O45" i="62"/>
  <c r="N45" i="62"/>
  <c r="N30" i="63"/>
  <c r="O30" i="63"/>
  <c r="N22" i="63"/>
  <c r="O22" i="63"/>
  <c r="N14" i="63"/>
  <c r="O14" i="63"/>
  <c r="O6" i="63"/>
  <c r="N6" i="63"/>
  <c r="X86" i="30"/>
  <c r="T79" i="30"/>
  <c r="U75" i="30"/>
  <c r="U68" i="30"/>
  <c r="T67" i="30"/>
  <c r="U57" i="30"/>
  <c r="Q52" i="30"/>
  <c r="Q48" i="30"/>
  <c r="U45" i="30"/>
  <c r="Q35" i="30"/>
  <c r="U112" i="31"/>
  <c r="T108" i="31"/>
  <c r="P107" i="31"/>
  <c r="U104" i="31"/>
  <c r="T103" i="31"/>
  <c r="Q93" i="31"/>
  <c r="P79" i="31"/>
  <c r="U64" i="31"/>
  <c r="T51" i="31"/>
  <c r="U35" i="31"/>
  <c r="Q3" i="36"/>
  <c r="X3" i="56"/>
  <c r="Q3" i="56"/>
  <c r="U68" i="69"/>
  <c r="Q43" i="69"/>
  <c r="P7" i="69"/>
  <c r="U4" i="69"/>
  <c r="P175" i="68"/>
  <c r="Q170" i="68"/>
  <c r="Q164" i="68"/>
  <c r="U145" i="68"/>
  <c r="U80" i="68"/>
  <c r="P79" i="68"/>
  <c r="Q79" i="68"/>
  <c r="P60" i="68"/>
  <c r="Q60" i="68"/>
  <c r="T60" i="68"/>
  <c r="U38" i="68"/>
  <c r="P38" i="68"/>
  <c r="Q38" i="68"/>
  <c r="P17" i="68"/>
  <c r="T17" i="68"/>
  <c r="U17" i="68"/>
  <c r="Q8" i="68"/>
  <c r="T8" i="68"/>
  <c r="R5" i="68"/>
  <c r="U5" i="68"/>
  <c r="X5" i="68"/>
  <c r="S5" i="68" s="1"/>
  <c r="P103" i="67"/>
  <c r="Q103" i="67"/>
  <c r="Q84" i="67"/>
  <c r="U84" i="67"/>
  <c r="Q78" i="67"/>
  <c r="U78" i="67"/>
  <c r="T59" i="67"/>
  <c r="P56" i="67"/>
  <c r="Q56" i="67"/>
  <c r="T56" i="67"/>
  <c r="U56" i="67"/>
  <c r="P72" i="66"/>
  <c r="T72" i="66"/>
  <c r="X72" i="66"/>
  <c r="P64" i="66"/>
  <c r="P54" i="66"/>
  <c r="Q54" i="66"/>
  <c r="T54" i="66"/>
  <c r="U54" i="66"/>
  <c r="X54" i="66"/>
  <c r="P10" i="66"/>
  <c r="Q10" i="66"/>
  <c r="T10" i="66"/>
  <c r="U10" i="66"/>
  <c r="X10" i="66"/>
  <c r="Q44" i="65"/>
  <c r="T44" i="65"/>
  <c r="X44" i="65"/>
  <c r="AA63" i="44"/>
  <c r="AB63" i="44"/>
  <c r="AA21" i="44"/>
  <c r="AB21" i="44"/>
  <c r="O30" i="55"/>
  <c r="N30" i="55"/>
  <c r="O66" i="62"/>
  <c r="N66" i="62"/>
  <c r="O42" i="62"/>
  <c r="N42" i="62"/>
  <c r="AA70" i="44"/>
  <c r="AB70" i="44"/>
  <c r="O37" i="55"/>
  <c r="N37" i="55"/>
  <c r="AB35" i="44"/>
  <c r="AA35" i="44"/>
  <c r="N58" i="54"/>
  <c r="O58" i="54"/>
  <c r="Q58" i="54" s="1"/>
  <c r="AA81" i="44"/>
  <c r="AB81" i="44"/>
  <c r="AA57" i="44"/>
  <c r="AB57" i="44"/>
  <c r="AA39" i="44"/>
  <c r="AH39" i="44" s="1"/>
  <c r="AB39" i="44"/>
  <c r="AB15" i="44"/>
  <c r="AA15" i="44"/>
  <c r="N54" i="54"/>
  <c r="O54" i="54"/>
  <c r="N32" i="55"/>
  <c r="O32" i="55"/>
  <c r="N16" i="55"/>
  <c r="O16" i="55"/>
  <c r="O60" i="62"/>
  <c r="N60" i="62"/>
  <c r="O29" i="63"/>
  <c r="N29" i="63"/>
  <c r="O5" i="63"/>
  <c r="N5" i="63"/>
  <c r="Q108" i="31"/>
  <c r="Q103" i="31"/>
  <c r="U76" i="31"/>
  <c r="T49" i="31"/>
  <c r="T35" i="31"/>
  <c r="P170" i="68"/>
  <c r="U170" i="68"/>
  <c r="P158" i="68"/>
  <c r="Q158" i="68"/>
  <c r="T145" i="68"/>
  <c r="P138" i="68"/>
  <c r="T138" i="68"/>
  <c r="P122" i="68"/>
  <c r="Q122" i="68"/>
  <c r="T122" i="68"/>
  <c r="T47" i="68"/>
  <c r="P47" i="68"/>
  <c r="P13" i="68"/>
  <c r="T13" i="68"/>
  <c r="U13" i="68"/>
  <c r="T124" i="67"/>
  <c r="T118" i="67"/>
  <c r="P118" i="67"/>
  <c r="P102" i="67"/>
  <c r="T102" i="67"/>
  <c r="T72" i="67"/>
  <c r="U72" i="67"/>
  <c r="P61" i="66"/>
  <c r="T61" i="66"/>
  <c r="U61" i="66"/>
  <c r="X61" i="66"/>
  <c r="P46" i="66"/>
  <c r="Q46" i="66"/>
  <c r="T46" i="66"/>
  <c r="X46" i="66"/>
  <c r="P6" i="66"/>
  <c r="Q6" i="66"/>
  <c r="T6" i="66"/>
  <c r="U6" i="66"/>
  <c r="X6" i="66"/>
  <c r="X34" i="65"/>
  <c r="AJ34" i="65" s="1"/>
  <c r="Q34" i="65"/>
  <c r="U34" i="65"/>
  <c r="AA45" i="44"/>
  <c r="AB45" i="44"/>
  <c r="N60" i="54"/>
  <c r="O60" i="54"/>
  <c r="Q60" i="54" s="1"/>
  <c r="N11" i="63"/>
  <c r="O11" i="63"/>
  <c r="AA54" i="44"/>
  <c r="AB54" i="44"/>
  <c r="O59" i="54"/>
  <c r="N59" i="54"/>
  <c r="AA61" i="44"/>
  <c r="AB61" i="44"/>
  <c r="AB19" i="44"/>
  <c r="AA19" i="44"/>
  <c r="N28" i="55"/>
  <c r="O28" i="55"/>
  <c r="AA73" i="44"/>
  <c r="AB73" i="44"/>
  <c r="AB65" i="44"/>
  <c r="AA65" i="44"/>
  <c r="AA47" i="44"/>
  <c r="AB47" i="44"/>
  <c r="AB31" i="44"/>
  <c r="AA31" i="44"/>
  <c r="AH31" i="44" s="1"/>
  <c r="AB23" i="44"/>
  <c r="AA23" i="44"/>
  <c r="AA7" i="44"/>
  <c r="AB7" i="44"/>
  <c r="N62" i="54"/>
  <c r="O62" i="54"/>
  <c r="N46" i="54"/>
  <c r="O46" i="54"/>
  <c r="N24" i="55"/>
  <c r="O24" i="55"/>
  <c r="N8" i="55"/>
  <c r="O8" i="55"/>
  <c r="O52" i="62"/>
  <c r="N52" i="62"/>
  <c r="N44" i="62"/>
  <c r="O44" i="62"/>
  <c r="N21" i="63"/>
  <c r="O21" i="63"/>
  <c r="N13" i="63"/>
  <c r="O13" i="63"/>
  <c r="T68" i="30"/>
  <c r="Q67" i="30"/>
  <c r="U49" i="30"/>
  <c r="U36" i="30"/>
  <c r="U133" i="31"/>
  <c r="Q97" i="31"/>
  <c r="AB80" i="44"/>
  <c r="AA80" i="44"/>
  <c r="AA72" i="44"/>
  <c r="AB72" i="44"/>
  <c r="AA64" i="44"/>
  <c r="AB64" i="44"/>
  <c r="AB56" i="44"/>
  <c r="AA56" i="44"/>
  <c r="AA46" i="44"/>
  <c r="AB46" i="44"/>
  <c r="AD46" i="44" s="1"/>
  <c r="AA38" i="44"/>
  <c r="AB38" i="44"/>
  <c r="AB30" i="44"/>
  <c r="AA30" i="44"/>
  <c r="AB22" i="44"/>
  <c r="AA22" i="44"/>
  <c r="AB14" i="44"/>
  <c r="AA14" i="44"/>
  <c r="AH14" i="44" s="1"/>
  <c r="N45" i="54"/>
  <c r="O45" i="54"/>
  <c r="N61" i="54"/>
  <c r="O61" i="54"/>
  <c r="O53" i="54"/>
  <c r="N53" i="54"/>
  <c r="N31" i="55"/>
  <c r="O31" i="55"/>
  <c r="P31" i="55" s="1"/>
  <c r="N23" i="55"/>
  <c r="O23" i="55"/>
  <c r="N15" i="55"/>
  <c r="O15" i="55"/>
  <c r="N7" i="55"/>
  <c r="O7" i="55"/>
  <c r="N67" i="62"/>
  <c r="O67" i="62"/>
  <c r="P67" i="62" s="1"/>
  <c r="O59" i="62"/>
  <c r="N59" i="62"/>
  <c r="N51" i="62"/>
  <c r="O51" i="62"/>
  <c r="N43" i="62"/>
  <c r="O43" i="62"/>
  <c r="N28" i="63"/>
  <c r="O28" i="63"/>
  <c r="O20" i="63"/>
  <c r="N20" i="63"/>
  <c r="N12" i="63"/>
  <c r="O12" i="63"/>
  <c r="N4" i="63"/>
  <c r="O4" i="63"/>
  <c r="P79" i="30"/>
  <c r="P75" i="30"/>
  <c r="Q41" i="30"/>
  <c r="P108" i="31"/>
  <c r="P95" i="31"/>
  <c r="U87" i="31"/>
  <c r="T86" i="31"/>
  <c r="T76" i="31"/>
  <c r="T68" i="31"/>
  <c r="P64" i="31"/>
  <c r="Q60" i="31"/>
  <c r="U44" i="31"/>
  <c r="Q35" i="31"/>
  <c r="P34" i="31"/>
  <c r="U16" i="31"/>
  <c r="X3" i="33"/>
  <c r="U3" i="56"/>
  <c r="Q3" i="69"/>
  <c r="T86" i="69"/>
  <c r="P79" i="69"/>
  <c r="T75" i="69"/>
  <c r="Q68" i="69"/>
  <c r="P63" i="69"/>
  <c r="U60" i="69"/>
  <c r="P56" i="69"/>
  <c r="Q51" i="69"/>
  <c r="U47" i="69"/>
  <c r="Q33" i="69"/>
  <c r="U28" i="69"/>
  <c r="T24" i="69"/>
  <c r="Q16" i="69"/>
  <c r="U12" i="69"/>
  <c r="T11" i="69"/>
  <c r="U8" i="69"/>
  <c r="P4" i="69"/>
  <c r="Q172" i="68"/>
  <c r="Q145" i="68"/>
  <c r="P142" i="68"/>
  <c r="U137" i="68"/>
  <c r="P130" i="68"/>
  <c r="Q130" i="68"/>
  <c r="U127" i="68"/>
  <c r="U114" i="68"/>
  <c r="P113" i="68"/>
  <c r="Q113" i="68"/>
  <c r="T109" i="68"/>
  <c r="P83" i="68"/>
  <c r="P68" i="68"/>
  <c r="U68" i="68"/>
  <c r="Q61" i="68"/>
  <c r="T52" i="68"/>
  <c r="Q46" i="68"/>
  <c r="T44" i="68"/>
  <c r="P34" i="68"/>
  <c r="Q34" i="68"/>
  <c r="T34" i="68"/>
  <c r="P21" i="68"/>
  <c r="Q21" i="68"/>
  <c r="U21" i="68"/>
  <c r="Q16" i="68"/>
  <c r="P16" i="68"/>
  <c r="T16" i="68"/>
  <c r="P4" i="68"/>
  <c r="T4" i="68"/>
  <c r="X4" i="68"/>
  <c r="P121" i="67"/>
  <c r="T121" i="67"/>
  <c r="U121" i="67"/>
  <c r="T108" i="67"/>
  <c r="P80" i="67"/>
  <c r="Q72" i="67"/>
  <c r="P51" i="67"/>
  <c r="T64" i="66"/>
  <c r="P53" i="66"/>
  <c r="Q53" i="66"/>
  <c r="T53" i="66"/>
  <c r="U53" i="66"/>
  <c r="X53" i="66"/>
  <c r="P38" i="66"/>
  <c r="Q38" i="66"/>
  <c r="T38" i="66"/>
  <c r="U38" i="66"/>
  <c r="X38" i="66"/>
  <c r="X65" i="65"/>
  <c r="U53" i="65"/>
  <c r="T50" i="65"/>
  <c r="P79" i="64"/>
  <c r="P29" i="64"/>
  <c r="X29" i="64"/>
  <c r="P64" i="63"/>
  <c r="X64" i="63"/>
  <c r="R64" i="63" s="1"/>
  <c r="P53" i="63"/>
  <c r="X53" i="63"/>
  <c r="X45" i="63"/>
  <c r="X73" i="60"/>
  <c r="W73" i="60" s="1"/>
  <c r="P58" i="60"/>
  <c r="X58" i="60"/>
  <c r="Q68" i="56"/>
  <c r="T54" i="56"/>
  <c r="P52" i="56"/>
  <c r="X44" i="56"/>
  <c r="R44" i="56" s="1"/>
  <c r="X45" i="55"/>
  <c r="P62" i="52"/>
  <c r="T24" i="52"/>
  <c r="Q21" i="52"/>
  <c r="Q6" i="52"/>
  <c r="Q5" i="51"/>
  <c r="T5" i="51"/>
  <c r="T42" i="50"/>
  <c r="U58" i="68"/>
  <c r="T57" i="68"/>
  <c r="U50" i="68"/>
  <c r="T36" i="68"/>
  <c r="P128" i="67"/>
  <c r="T117" i="67"/>
  <c r="U107" i="67"/>
  <c r="P99" i="67"/>
  <c r="T93" i="67"/>
  <c r="T89" i="67"/>
  <c r="Q88" i="67"/>
  <c r="U69" i="67"/>
  <c r="T53" i="67"/>
  <c r="P71" i="66"/>
  <c r="T68" i="66"/>
  <c r="U65" i="66"/>
  <c r="P62" i="66"/>
  <c r="T50" i="66"/>
  <c r="U45" i="66"/>
  <c r="X40" i="66"/>
  <c r="P34" i="66"/>
  <c r="U30" i="66"/>
  <c r="U26" i="66"/>
  <c r="T22" i="66"/>
  <c r="Q18" i="66"/>
  <c r="U15" i="66"/>
  <c r="T9" i="66"/>
  <c r="T5" i="66"/>
  <c r="U67" i="65"/>
  <c r="U62" i="65"/>
  <c r="U51" i="65"/>
  <c r="T38" i="65"/>
  <c r="T33" i="65"/>
  <c r="Q23" i="65"/>
  <c r="T21" i="65"/>
  <c r="Q17" i="65"/>
  <c r="U14" i="65"/>
  <c r="P13" i="65"/>
  <c r="X78" i="64"/>
  <c r="T66" i="64"/>
  <c r="U63" i="64"/>
  <c r="Q62" i="64"/>
  <c r="P48" i="64"/>
  <c r="Q48" i="64"/>
  <c r="X37" i="64"/>
  <c r="T33" i="64"/>
  <c r="Q30" i="64"/>
  <c r="U25" i="64"/>
  <c r="P21" i="64"/>
  <c r="Q18" i="64"/>
  <c r="U18" i="64"/>
  <c r="U13" i="64"/>
  <c r="P9" i="64"/>
  <c r="X9" i="64"/>
  <c r="X72" i="63"/>
  <c r="T68" i="63"/>
  <c r="X58" i="63"/>
  <c r="T57" i="63"/>
  <c r="X52" i="63"/>
  <c r="U47" i="63"/>
  <c r="Q47" i="63"/>
  <c r="T39" i="63"/>
  <c r="X65" i="61"/>
  <c r="T63" i="61"/>
  <c r="Q51" i="61"/>
  <c r="X30" i="61"/>
  <c r="T30" i="61"/>
  <c r="T23" i="61"/>
  <c r="T72" i="60"/>
  <c r="X60" i="60"/>
  <c r="T52" i="60"/>
  <c r="U41" i="60"/>
  <c r="X67" i="56"/>
  <c r="Q63" i="56"/>
  <c r="U63" i="56"/>
  <c r="T59" i="56"/>
  <c r="X56" i="56"/>
  <c r="R56" i="56" s="1"/>
  <c r="X51" i="56"/>
  <c r="P47" i="56"/>
  <c r="P27" i="56"/>
  <c r="X25" i="56"/>
  <c r="R25" i="56" s="1"/>
  <c r="P21" i="56"/>
  <c r="X11" i="56"/>
  <c r="T68" i="55"/>
  <c r="X68" i="55"/>
  <c r="Q53" i="55"/>
  <c r="U50" i="55"/>
  <c r="T44" i="55"/>
  <c r="T61" i="52"/>
  <c r="P59" i="52"/>
  <c r="P41" i="52"/>
  <c r="X56" i="51"/>
  <c r="P56" i="51"/>
  <c r="Q56" i="51"/>
  <c r="U56" i="51"/>
  <c r="Q49" i="51"/>
  <c r="U49" i="51"/>
  <c r="Q39" i="51"/>
  <c r="P20" i="51"/>
  <c r="X20" i="51"/>
  <c r="P17" i="51"/>
  <c r="X5" i="51"/>
  <c r="P57" i="50"/>
  <c r="T57" i="50"/>
  <c r="P45" i="50"/>
  <c r="X45" i="50"/>
  <c r="P56" i="31"/>
  <c r="U54" i="31"/>
  <c r="P52" i="31"/>
  <c r="P41" i="31"/>
  <c r="P17" i="31"/>
  <c r="X3" i="42"/>
  <c r="X3" i="52"/>
  <c r="AI3" i="52" s="1"/>
  <c r="X3" i="65"/>
  <c r="T78" i="69"/>
  <c r="U53" i="69"/>
  <c r="T38" i="69"/>
  <c r="P23" i="69"/>
  <c r="Q174" i="68"/>
  <c r="Q121" i="68"/>
  <c r="Q105" i="68"/>
  <c r="U97" i="68"/>
  <c r="T84" i="68"/>
  <c r="Q73" i="68"/>
  <c r="U127" i="67"/>
  <c r="U123" i="67"/>
  <c r="Q119" i="67"/>
  <c r="P111" i="67"/>
  <c r="Q109" i="67"/>
  <c r="Q107" i="67"/>
  <c r="Q93" i="67"/>
  <c r="Q89" i="67"/>
  <c r="P79" i="67"/>
  <c r="U77" i="67"/>
  <c r="T69" i="67"/>
  <c r="U50" i="67"/>
  <c r="X56" i="66"/>
  <c r="U51" i="66"/>
  <c r="T49" i="66"/>
  <c r="T45" i="66"/>
  <c r="Q43" i="66"/>
  <c r="T40" i="66"/>
  <c r="T33" i="66"/>
  <c r="T30" i="66"/>
  <c r="T26" i="66"/>
  <c r="Q22" i="66"/>
  <c r="U19" i="66"/>
  <c r="P18" i="66"/>
  <c r="P70" i="65"/>
  <c r="Q64" i="65"/>
  <c r="T62" i="65"/>
  <c r="X54" i="65"/>
  <c r="T51" i="65"/>
  <c r="U47" i="65"/>
  <c r="Q45" i="65"/>
  <c r="U35" i="65"/>
  <c r="P17" i="65"/>
  <c r="Q10" i="65"/>
  <c r="X5" i="65"/>
  <c r="T78" i="64"/>
  <c r="U75" i="64"/>
  <c r="Q74" i="64"/>
  <c r="P71" i="64"/>
  <c r="P66" i="64"/>
  <c r="Q63" i="64"/>
  <c r="T61" i="64"/>
  <c r="Q59" i="64"/>
  <c r="T57" i="64"/>
  <c r="P55" i="64"/>
  <c r="P53" i="64"/>
  <c r="X47" i="64"/>
  <c r="P33" i="64"/>
  <c r="Q25" i="64"/>
  <c r="U22" i="64"/>
  <c r="X17" i="64"/>
  <c r="Q13" i="64"/>
  <c r="U10" i="64"/>
  <c r="X8" i="64"/>
  <c r="Q4" i="64"/>
  <c r="T4" i="64"/>
  <c r="U72" i="63"/>
  <c r="P68" i="63"/>
  <c r="T61" i="63"/>
  <c r="U58" i="63"/>
  <c r="X46" i="63"/>
  <c r="R46" i="63" s="1"/>
  <c r="T44" i="63"/>
  <c r="T42" i="63"/>
  <c r="Q42" i="63"/>
  <c r="Q68" i="61"/>
  <c r="P65" i="61"/>
  <c r="T59" i="61"/>
  <c r="X50" i="61"/>
  <c r="P38" i="61"/>
  <c r="X38" i="61"/>
  <c r="W38" i="61" s="1"/>
  <c r="Q32" i="61"/>
  <c r="X15" i="61"/>
  <c r="Q8" i="61"/>
  <c r="P60" i="60"/>
  <c r="U57" i="60"/>
  <c r="Q44" i="60"/>
  <c r="P41" i="60"/>
  <c r="T67" i="56"/>
  <c r="U64" i="56"/>
  <c r="T51" i="56"/>
  <c r="X48" i="56"/>
  <c r="X46" i="56"/>
  <c r="P40" i="56"/>
  <c r="Q40" i="56"/>
  <c r="U40" i="56"/>
  <c r="X49" i="55"/>
  <c r="T28" i="52"/>
  <c r="X28" i="52"/>
  <c r="Q52" i="51"/>
  <c r="T52" i="51"/>
  <c r="Q29" i="51"/>
  <c r="Q137" i="68"/>
  <c r="P40" i="68"/>
  <c r="P117" i="67"/>
  <c r="T60" i="67"/>
  <c r="U52" i="67"/>
  <c r="Q50" i="67"/>
  <c r="P65" i="66"/>
  <c r="P56" i="66"/>
  <c r="Q30" i="66"/>
  <c r="Q26" i="66"/>
  <c r="Q9" i="66"/>
  <c r="Q5" i="66"/>
  <c r="T69" i="65"/>
  <c r="T54" i="65"/>
  <c r="Q51" i="65"/>
  <c r="T47" i="65"/>
  <c r="T42" i="65"/>
  <c r="X29" i="65"/>
  <c r="T22" i="65"/>
  <c r="Q21" i="65"/>
  <c r="U18" i="65"/>
  <c r="X9" i="65"/>
  <c r="U5" i="65"/>
  <c r="P78" i="64"/>
  <c r="P73" i="64"/>
  <c r="X70" i="64"/>
  <c r="Q56" i="64"/>
  <c r="X54" i="64"/>
  <c r="S54" i="64" s="1"/>
  <c r="U50" i="64"/>
  <c r="X41" i="64"/>
  <c r="W41" i="64" s="1"/>
  <c r="T37" i="64"/>
  <c r="P25" i="64"/>
  <c r="T17" i="64"/>
  <c r="P13" i="64"/>
  <c r="T5" i="64"/>
  <c r="Q72" i="63"/>
  <c r="U69" i="63"/>
  <c r="U36" i="63"/>
  <c r="X67" i="61"/>
  <c r="T57" i="61"/>
  <c r="X57" i="61"/>
  <c r="U50" i="61"/>
  <c r="Q49" i="61"/>
  <c r="U49" i="61"/>
  <c r="T46" i="61"/>
  <c r="U46" i="61"/>
  <c r="X39" i="61"/>
  <c r="Q34" i="61"/>
  <c r="T31" i="61"/>
  <c r="P54" i="60"/>
  <c r="X43" i="60"/>
  <c r="T58" i="56"/>
  <c r="P33" i="56"/>
  <c r="X33" i="56"/>
  <c r="P24" i="56"/>
  <c r="Q24" i="56"/>
  <c r="U24" i="56"/>
  <c r="P8" i="56"/>
  <c r="U8" i="56"/>
  <c r="Q52" i="55"/>
  <c r="P52" i="55"/>
  <c r="U52" i="55"/>
  <c r="X52" i="55"/>
  <c r="Q39" i="55"/>
  <c r="U39" i="55"/>
  <c r="X39" i="55"/>
  <c r="S39" i="55" s="1"/>
  <c r="P49" i="52"/>
  <c r="X49" i="52"/>
  <c r="U33" i="52"/>
  <c r="X5" i="52"/>
  <c r="P5" i="52"/>
  <c r="Q5" i="52"/>
  <c r="U5" i="52"/>
  <c r="P55" i="51"/>
  <c r="X55" i="51"/>
  <c r="Q56" i="50"/>
  <c r="U56" i="50"/>
  <c r="P8" i="68"/>
  <c r="Q121" i="67"/>
  <c r="P64" i="67"/>
  <c r="Q59" i="66"/>
  <c r="P49" i="66"/>
  <c r="Q45" i="66"/>
  <c r="Q66" i="65"/>
  <c r="Q62" i="65"/>
  <c r="AI57" i="65"/>
  <c r="X48" i="65"/>
  <c r="P47" i="65"/>
  <c r="U29" i="65"/>
  <c r="U9" i="65"/>
  <c r="T5" i="65"/>
  <c r="T70" i="64"/>
  <c r="U67" i="64"/>
  <c r="U54" i="64"/>
  <c r="U52" i="64"/>
  <c r="P44" i="64"/>
  <c r="U44" i="64"/>
  <c r="T41" i="64"/>
  <c r="Q37" i="64"/>
  <c r="U29" i="64"/>
  <c r="Q17" i="64"/>
  <c r="U14" i="64"/>
  <c r="P72" i="63"/>
  <c r="U64" i="63"/>
  <c r="X62" i="63"/>
  <c r="R62" i="63" s="1"/>
  <c r="U53" i="63"/>
  <c r="T52" i="63"/>
  <c r="AI46" i="63"/>
  <c r="T36" i="63"/>
  <c r="P56" i="61"/>
  <c r="T56" i="61"/>
  <c r="Q50" i="61"/>
  <c r="T39" i="61"/>
  <c r="U23" i="61"/>
  <c r="Q23" i="61"/>
  <c r="T17" i="61"/>
  <c r="X17" i="61"/>
  <c r="U65" i="60"/>
  <c r="Q52" i="60"/>
  <c r="U52" i="60"/>
  <c r="T56" i="56"/>
  <c r="V56" i="56"/>
  <c r="P48" i="56"/>
  <c r="U48" i="56"/>
  <c r="Q11" i="56"/>
  <c r="T11" i="56"/>
  <c r="U69" i="55"/>
  <c r="Q44" i="55"/>
  <c r="U44" i="55"/>
  <c r="X44" i="55"/>
  <c r="U22" i="52"/>
  <c r="X22" i="52"/>
  <c r="Q13" i="52"/>
  <c r="T13" i="52"/>
  <c r="Q64" i="51"/>
  <c r="T64" i="51"/>
  <c r="T28" i="51"/>
  <c r="X28" i="51"/>
  <c r="S22" i="66"/>
  <c r="P17" i="66"/>
  <c r="X32" i="65"/>
  <c r="Q5" i="65"/>
  <c r="U79" i="64"/>
  <c r="P75" i="64"/>
  <c r="P70" i="64"/>
  <c r="Q67" i="64"/>
  <c r="U60" i="64"/>
  <c r="T54" i="64"/>
  <c r="Q52" i="64"/>
  <c r="Q47" i="64"/>
  <c r="T47" i="64"/>
  <c r="T43" i="64"/>
  <c r="Q41" i="64"/>
  <c r="P37" i="64"/>
  <c r="T29" i="64"/>
  <c r="U26" i="64"/>
  <c r="P17" i="64"/>
  <c r="Q8" i="64"/>
  <c r="T8" i="64"/>
  <c r="U73" i="63"/>
  <c r="T64" i="63"/>
  <c r="T58" i="63"/>
  <c r="P58" i="63"/>
  <c r="T46" i="63"/>
  <c r="Q33" i="63"/>
  <c r="P67" i="61"/>
  <c r="T67" i="61"/>
  <c r="Q64" i="61"/>
  <c r="U58" i="61"/>
  <c r="P4" i="61"/>
  <c r="U4" i="61"/>
  <c r="U51" i="60"/>
  <c r="Q45" i="60"/>
  <c r="Q43" i="60"/>
  <c r="P43" i="60"/>
  <c r="U43" i="60"/>
  <c r="Q67" i="56"/>
  <c r="U67" i="56"/>
  <c r="Q64" i="56"/>
  <c r="T64" i="56"/>
  <c r="X64" i="56"/>
  <c r="T55" i="56"/>
  <c r="U52" i="56"/>
  <c r="Q51" i="56"/>
  <c r="U51" i="56"/>
  <c r="P42" i="56"/>
  <c r="T42" i="56"/>
  <c r="Q63" i="52"/>
  <c r="T63" i="52"/>
  <c r="U63" i="52"/>
  <c r="X63" i="52"/>
  <c r="Q33" i="52"/>
  <c r="T33" i="52"/>
  <c r="Q16" i="52"/>
  <c r="P16" i="52"/>
  <c r="T16" i="52"/>
  <c r="P62" i="50"/>
  <c r="T62" i="50"/>
  <c r="Q84" i="31"/>
  <c r="P78" i="31"/>
  <c r="U42" i="31"/>
  <c r="U31" i="31"/>
  <c r="X3" i="61"/>
  <c r="Q72" i="69"/>
  <c r="T70" i="69"/>
  <c r="P59" i="69"/>
  <c r="P128" i="68"/>
  <c r="U115" i="68"/>
  <c r="T110" i="68"/>
  <c r="P87" i="68"/>
  <c r="U84" i="68"/>
  <c r="P59" i="68"/>
  <c r="Q57" i="68"/>
  <c r="T9" i="68"/>
  <c r="Q4" i="68"/>
  <c r="AI126" i="67"/>
  <c r="P84" i="67"/>
  <c r="U44" i="67"/>
  <c r="P69" i="66"/>
  <c r="T62" i="66"/>
  <c r="Q61" i="66"/>
  <c r="U50" i="66"/>
  <c r="U34" i="66"/>
  <c r="Q23" i="66"/>
  <c r="P22" i="65"/>
  <c r="Q79" i="64"/>
  <c r="P77" i="64"/>
  <c r="T62" i="64"/>
  <c r="T49" i="64"/>
  <c r="P43" i="64"/>
  <c r="P41" i="64"/>
  <c r="Q39" i="64"/>
  <c r="Q29" i="64"/>
  <c r="X21" i="64"/>
  <c r="P12" i="64"/>
  <c r="T9" i="64"/>
  <c r="P5" i="64"/>
  <c r="X5" i="64"/>
  <c r="S5" i="64" s="1"/>
  <c r="Q64" i="63"/>
  <c r="AI62" i="63"/>
  <c r="U59" i="63"/>
  <c r="X57" i="63"/>
  <c r="X54" i="63"/>
  <c r="Q53" i="63"/>
  <c r="T45" i="63"/>
  <c r="P50" i="61"/>
  <c r="P42" i="61"/>
  <c r="T42" i="61"/>
  <c r="X42" i="61"/>
  <c r="P33" i="61"/>
  <c r="U30" i="61"/>
  <c r="U22" i="61"/>
  <c r="Q7" i="61"/>
  <c r="T7" i="61"/>
  <c r="U61" i="60"/>
  <c r="T63" i="56"/>
  <c r="X60" i="56"/>
  <c r="R60" i="56" s="1"/>
  <c r="U57" i="56"/>
  <c r="X50" i="56"/>
  <c r="P41" i="56"/>
  <c r="P35" i="56"/>
  <c r="T35" i="56"/>
  <c r="P32" i="56"/>
  <c r="U32" i="56"/>
  <c r="T25" i="56"/>
  <c r="P16" i="56"/>
  <c r="U16" i="56"/>
  <c r="Q69" i="55"/>
  <c r="Q65" i="55"/>
  <c r="Q45" i="55"/>
  <c r="X59" i="52"/>
  <c r="T51" i="52"/>
  <c r="X51" i="52"/>
  <c r="X33" i="52"/>
  <c r="T21" i="52"/>
  <c r="T63" i="51"/>
  <c r="X63" i="51"/>
  <c r="U57" i="51"/>
  <c r="Q34" i="51"/>
  <c r="U34" i="51"/>
  <c r="Q46" i="50"/>
  <c r="T46" i="50"/>
  <c r="U46" i="50"/>
  <c r="T62" i="63"/>
  <c r="Q62" i="63"/>
  <c r="T48" i="63"/>
  <c r="X48" i="63"/>
  <c r="P36" i="63"/>
  <c r="X36" i="63"/>
  <c r="AE36" i="63" s="1"/>
  <c r="T52" i="61"/>
  <c r="X52" i="61"/>
  <c r="Q39" i="61"/>
  <c r="U39" i="61"/>
  <c r="P16" i="61"/>
  <c r="U16" i="61"/>
  <c r="S73" i="60"/>
  <c r="Q73" i="60"/>
  <c r="P51" i="60"/>
  <c r="T51" i="60"/>
  <c r="X51" i="60"/>
  <c r="Q19" i="56"/>
  <c r="T19" i="56"/>
  <c r="X19" i="56"/>
  <c r="Q40" i="55"/>
  <c r="U40" i="55"/>
  <c r="X40" i="55"/>
  <c r="Q62" i="52"/>
  <c r="T62" i="52"/>
  <c r="X44" i="51"/>
  <c r="P44" i="51"/>
  <c r="Q44" i="51"/>
  <c r="U44" i="51"/>
  <c r="X21" i="51"/>
  <c r="P21" i="51"/>
  <c r="Q21" i="51"/>
  <c r="U21" i="51"/>
  <c r="Q14" i="51"/>
  <c r="U14" i="51"/>
  <c r="Q43" i="64"/>
  <c r="Q34" i="64"/>
  <c r="S72" i="63"/>
  <c r="P67" i="63"/>
  <c r="Q50" i="63"/>
  <c r="Q43" i="63"/>
  <c r="P39" i="63"/>
  <c r="P35" i="63"/>
  <c r="P41" i="61"/>
  <c r="T25" i="61"/>
  <c r="T21" i="61"/>
  <c r="U18" i="61"/>
  <c r="P62" i="60"/>
  <c r="X56" i="60"/>
  <c r="R56" i="60" s="1"/>
  <c r="T62" i="56"/>
  <c r="P55" i="56"/>
  <c r="X52" i="56"/>
  <c r="V52" i="56" s="1"/>
  <c r="T50" i="56"/>
  <c r="Q48" i="56"/>
  <c r="Q43" i="56"/>
  <c r="P36" i="56"/>
  <c r="X29" i="56"/>
  <c r="P23" i="56"/>
  <c r="Q60" i="55"/>
  <c r="P45" i="55"/>
  <c r="X62" i="52"/>
  <c r="T57" i="52"/>
  <c r="X41" i="52"/>
  <c r="T34" i="52"/>
  <c r="P33" i="52"/>
  <c r="T26" i="52"/>
  <c r="Q25" i="52"/>
  <c r="P13" i="52"/>
  <c r="Q9" i="52"/>
  <c r="Q8" i="52"/>
  <c r="X64" i="51"/>
  <c r="P59" i="51"/>
  <c r="T55" i="51"/>
  <c r="X52" i="51"/>
  <c r="T48" i="51"/>
  <c r="X29" i="51"/>
  <c r="AF29" i="51" s="1"/>
  <c r="T20" i="51"/>
  <c r="X17" i="51"/>
  <c r="T13" i="51"/>
  <c r="Q9" i="51"/>
  <c r="U6" i="51"/>
  <c r="P5" i="51"/>
  <c r="Q67" i="50"/>
  <c r="P63" i="50"/>
  <c r="Q55" i="50"/>
  <c r="U51" i="50"/>
  <c r="T50" i="50"/>
  <c r="X39" i="50"/>
  <c r="R39" i="50" s="1"/>
  <c r="U34" i="50"/>
  <c r="X30" i="50"/>
  <c r="P29" i="50"/>
  <c r="AE29" i="50"/>
  <c r="AJ29" i="50"/>
  <c r="X26" i="50"/>
  <c r="T25" i="50"/>
  <c r="U65" i="48"/>
  <c r="P64" i="48"/>
  <c r="U49" i="48"/>
  <c r="T45" i="48"/>
  <c r="Q44" i="48"/>
  <c r="P36" i="48"/>
  <c r="Q34" i="48"/>
  <c r="Q33" i="48"/>
  <c r="T26" i="48"/>
  <c r="U22" i="48"/>
  <c r="T21" i="48"/>
  <c r="U17" i="48"/>
  <c r="Q16" i="48"/>
  <c r="T13" i="48"/>
  <c r="T9" i="48"/>
  <c r="P5" i="48"/>
  <c r="X134" i="47"/>
  <c r="P130" i="47"/>
  <c r="Q128" i="47"/>
  <c r="U124" i="47"/>
  <c r="T123" i="47"/>
  <c r="Q86" i="47"/>
  <c r="U86" i="47"/>
  <c r="U81" i="47"/>
  <c r="T69" i="47"/>
  <c r="T47" i="47"/>
  <c r="Q39" i="47"/>
  <c r="U34" i="47"/>
  <c r="T33" i="47"/>
  <c r="P29" i="47"/>
  <c r="Q13" i="47"/>
  <c r="P13" i="47"/>
  <c r="T13" i="47"/>
  <c r="P10" i="47"/>
  <c r="U10" i="47"/>
  <c r="T6" i="47"/>
  <c r="U60" i="46"/>
  <c r="Q55" i="46"/>
  <c r="T53" i="46"/>
  <c r="P53" i="46"/>
  <c r="P37" i="46"/>
  <c r="U71" i="45"/>
  <c r="Q71" i="45"/>
  <c r="P65" i="45"/>
  <c r="U51" i="45"/>
  <c r="P46" i="45"/>
  <c r="Q60" i="43"/>
  <c r="T60" i="43"/>
  <c r="X60" i="43"/>
  <c r="T17" i="48"/>
  <c r="T124" i="47"/>
  <c r="U96" i="47"/>
  <c r="T76" i="47"/>
  <c r="T34" i="47"/>
  <c r="P22" i="47"/>
  <c r="Q22" i="47"/>
  <c r="U88" i="46"/>
  <c r="U76" i="46"/>
  <c r="Q50" i="46"/>
  <c r="U50" i="46"/>
  <c r="T41" i="46"/>
  <c r="Q41" i="46"/>
  <c r="X62" i="45"/>
  <c r="P62" i="45"/>
  <c r="Q55" i="61"/>
  <c r="Q47" i="61"/>
  <c r="P45" i="61"/>
  <c r="P34" i="61"/>
  <c r="P11" i="61"/>
  <c r="P8" i="61"/>
  <c r="Q59" i="60"/>
  <c r="Q55" i="60"/>
  <c r="Q41" i="60"/>
  <c r="U61" i="56"/>
  <c r="T52" i="56"/>
  <c r="T47" i="56"/>
  <c r="P20" i="56"/>
  <c r="X7" i="56"/>
  <c r="Q61" i="55"/>
  <c r="P53" i="55"/>
  <c r="P51" i="55"/>
  <c r="T48" i="55"/>
  <c r="Q59" i="52"/>
  <c r="T41" i="52"/>
  <c r="P26" i="52"/>
  <c r="X17" i="52"/>
  <c r="R17" i="52" s="1"/>
  <c r="Q4" i="52"/>
  <c r="U60" i="51"/>
  <c r="P48" i="51"/>
  <c r="U41" i="51"/>
  <c r="U37" i="51"/>
  <c r="T36" i="51"/>
  <c r="X33" i="51"/>
  <c r="T29" i="51"/>
  <c r="U25" i="51"/>
  <c r="T17" i="51"/>
  <c r="P13" i="51"/>
  <c r="Q65" i="50"/>
  <c r="P61" i="50"/>
  <c r="Q51" i="50"/>
  <c r="P50" i="50"/>
  <c r="X47" i="50"/>
  <c r="T39" i="50"/>
  <c r="P37" i="50"/>
  <c r="Q34" i="50"/>
  <c r="Q33" i="50"/>
  <c r="T30" i="50"/>
  <c r="T26" i="50"/>
  <c r="X22" i="50"/>
  <c r="W21" i="50"/>
  <c r="Q19" i="50"/>
  <c r="X17" i="50"/>
  <c r="X13" i="50"/>
  <c r="X9" i="50"/>
  <c r="X5" i="50"/>
  <c r="T66" i="48"/>
  <c r="Q65" i="48"/>
  <c r="U61" i="48"/>
  <c r="T60" i="48"/>
  <c r="P47" i="48"/>
  <c r="U41" i="48"/>
  <c r="U39" i="48"/>
  <c r="U30" i="48"/>
  <c r="P21" i="48"/>
  <c r="Q17" i="48"/>
  <c r="U10" i="48"/>
  <c r="T132" i="47"/>
  <c r="U129" i="47"/>
  <c r="Q124" i="47"/>
  <c r="T116" i="47"/>
  <c r="P104" i="47"/>
  <c r="T104" i="47"/>
  <c r="Q98" i="47"/>
  <c r="T96" i="47"/>
  <c r="Q80" i="47"/>
  <c r="Q76" i="47"/>
  <c r="T53" i="47"/>
  <c r="Q34" i="47"/>
  <c r="T14" i="47"/>
  <c r="Q9" i="47"/>
  <c r="Q73" i="46"/>
  <c r="U73" i="46"/>
  <c r="U68" i="46"/>
  <c r="P68" i="46"/>
  <c r="Q68" i="46"/>
  <c r="U43" i="46"/>
  <c r="U34" i="46"/>
  <c r="P34" i="46"/>
  <c r="T29" i="46"/>
  <c r="P29" i="46"/>
  <c r="Q70" i="45"/>
  <c r="X70" i="45"/>
  <c r="Q62" i="45"/>
  <c r="P38" i="45"/>
  <c r="T38" i="45"/>
  <c r="X38" i="45"/>
  <c r="U17" i="52"/>
  <c r="X12" i="52"/>
  <c r="S12" i="52" s="1"/>
  <c r="T60" i="51"/>
  <c r="T37" i="51"/>
  <c r="U33" i="51"/>
  <c r="T25" i="51"/>
  <c r="P51" i="50"/>
  <c r="T47" i="50"/>
  <c r="P34" i="50"/>
  <c r="U22" i="50"/>
  <c r="X18" i="50"/>
  <c r="X14" i="50"/>
  <c r="X10" i="50"/>
  <c r="X6" i="50"/>
  <c r="T61" i="48"/>
  <c r="T30" i="48"/>
  <c r="X4" i="48"/>
  <c r="P124" i="47"/>
  <c r="Q96" i="47"/>
  <c r="P76" i="47"/>
  <c r="P55" i="47"/>
  <c r="T55" i="47"/>
  <c r="U38" i="47"/>
  <c r="U31" i="47"/>
  <c r="P9" i="47"/>
  <c r="T9" i="47"/>
  <c r="P6" i="47"/>
  <c r="U6" i="47"/>
  <c r="T60" i="46"/>
  <c r="P60" i="46"/>
  <c r="Q54" i="45"/>
  <c r="U54" i="45"/>
  <c r="X54" i="45"/>
  <c r="T50" i="45"/>
  <c r="Q47" i="45"/>
  <c r="Q42" i="45"/>
  <c r="T42" i="45"/>
  <c r="U42" i="45"/>
  <c r="P30" i="45"/>
  <c r="T30" i="45"/>
  <c r="P40" i="64"/>
  <c r="P20" i="64"/>
  <c r="P60" i="63"/>
  <c r="Q57" i="61"/>
  <c r="P29" i="61"/>
  <c r="U27" i="61"/>
  <c r="P70" i="60"/>
  <c r="U63" i="60"/>
  <c r="X37" i="56"/>
  <c r="Q30" i="56"/>
  <c r="P28" i="56"/>
  <c r="Q15" i="56"/>
  <c r="P12" i="56"/>
  <c r="P43" i="55"/>
  <c r="T67" i="52"/>
  <c r="Q60" i="52"/>
  <c r="U27" i="52"/>
  <c r="T12" i="52"/>
  <c r="X8" i="52"/>
  <c r="T33" i="51"/>
  <c r="P10" i="51"/>
  <c r="Q62" i="50"/>
  <c r="U18" i="50"/>
  <c r="U14" i="50"/>
  <c r="U10" i="50"/>
  <c r="U6" i="50"/>
  <c r="U59" i="48"/>
  <c r="P57" i="48"/>
  <c r="U46" i="48"/>
  <c r="T22" i="48"/>
  <c r="T4" i="48"/>
  <c r="P106" i="47"/>
  <c r="T106" i="47"/>
  <c r="Q103" i="47"/>
  <c r="U88" i="47"/>
  <c r="T81" i="47"/>
  <c r="U54" i="47"/>
  <c r="Q48" i="47"/>
  <c r="U23" i="47"/>
  <c r="P88" i="46"/>
  <c r="Q88" i="46"/>
  <c r="Q76" i="46"/>
  <c r="T57" i="46"/>
  <c r="U54" i="46"/>
  <c r="P54" i="46"/>
  <c r="Q54" i="46"/>
  <c r="U49" i="46"/>
  <c r="P49" i="46"/>
  <c r="Q49" i="46"/>
  <c r="P38" i="46"/>
  <c r="T38" i="46"/>
  <c r="Q35" i="45"/>
  <c r="U35" i="45"/>
  <c r="X35" i="45"/>
  <c r="Q68" i="43"/>
  <c r="U68" i="43"/>
  <c r="T18" i="50"/>
  <c r="T14" i="50"/>
  <c r="T10" i="50"/>
  <c r="R9" i="50"/>
  <c r="T6" i="50"/>
  <c r="U62" i="48"/>
  <c r="U56" i="48"/>
  <c r="T80" i="47"/>
  <c r="U80" i="47"/>
  <c r="P14" i="47"/>
  <c r="U14" i="47"/>
  <c r="P56" i="46"/>
  <c r="T45" i="46"/>
  <c r="P45" i="46"/>
  <c r="P72" i="45"/>
  <c r="X72" i="45"/>
  <c r="S72" i="45" s="1"/>
  <c r="Q69" i="45"/>
  <c r="U69" i="45"/>
  <c r="P63" i="61"/>
  <c r="U51" i="61"/>
  <c r="Q67" i="60"/>
  <c r="Q49" i="60"/>
  <c r="T46" i="60"/>
  <c r="P44" i="60"/>
  <c r="P68" i="56"/>
  <c r="P44" i="56"/>
  <c r="T21" i="56"/>
  <c r="Q7" i="56"/>
  <c r="P4" i="56"/>
  <c r="P65" i="55"/>
  <c r="U58" i="55"/>
  <c r="P66" i="52"/>
  <c r="Q37" i="52"/>
  <c r="X34" i="52"/>
  <c r="T22" i="52"/>
  <c r="X4" i="52"/>
  <c r="Q57" i="51"/>
  <c r="P47" i="51"/>
  <c r="T43" i="51"/>
  <c r="Q22" i="51"/>
  <c r="Q12" i="51"/>
  <c r="Q52" i="50"/>
  <c r="Q35" i="50"/>
  <c r="X33" i="50"/>
  <c r="U23" i="50"/>
  <c r="Q21" i="50"/>
  <c r="Q18" i="50"/>
  <c r="Q17" i="50"/>
  <c r="Q14" i="50"/>
  <c r="Q13" i="50"/>
  <c r="Q10" i="50"/>
  <c r="Q9" i="50"/>
  <c r="Q6" i="50"/>
  <c r="Q5" i="50"/>
  <c r="T62" i="48"/>
  <c r="T56" i="48"/>
  <c r="P52" i="48"/>
  <c r="U38" i="48"/>
  <c r="T16" i="48"/>
  <c r="T5" i="48"/>
  <c r="U133" i="47"/>
  <c r="Q127" i="47"/>
  <c r="U117" i="47"/>
  <c r="Q113" i="47"/>
  <c r="U107" i="47"/>
  <c r="Q105" i="47"/>
  <c r="T95" i="47"/>
  <c r="U92" i="47"/>
  <c r="P62" i="47"/>
  <c r="Q62" i="47"/>
  <c r="U62" i="47"/>
  <c r="U22" i="47"/>
  <c r="P5" i="47"/>
  <c r="T5" i="47"/>
  <c r="T87" i="46"/>
  <c r="X87" i="46"/>
  <c r="T72" i="46"/>
  <c r="P72" i="46"/>
  <c r="U69" i="46"/>
  <c r="Q59" i="46"/>
  <c r="T50" i="46"/>
  <c r="Q30" i="46"/>
  <c r="T30" i="46"/>
  <c r="P69" i="45"/>
  <c r="Q50" i="45"/>
  <c r="U50" i="45"/>
  <c r="X50" i="45"/>
  <c r="P71" i="43"/>
  <c r="Q71" i="43"/>
  <c r="T71" i="43"/>
  <c r="R22" i="50"/>
  <c r="P62" i="48"/>
  <c r="Q5" i="48"/>
  <c r="P97" i="47"/>
  <c r="Q97" i="47"/>
  <c r="Q25" i="47"/>
  <c r="P25" i="47"/>
  <c r="U80" i="46"/>
  <c r="P80" i="46"/>
  <c r="Q80" i="46"/>
  <c r="Q61" i="46"/>
  <c r="U61" i="46"/>
  <c r="Q58" i="45"/>
  <c r="T58" i="45"/>
  <c r="U58" i="45"/>
  <c r="Q43" i="45"/>
  <c r="T5" i="44"/>
  <c r="Q4" i="44"/>
  <c r="X4" i="44"/>
  <c r="X67" i="43"/>
  <c r="T45" i="43"/>
  <c r="P45" i="43"/>
  <c r="X61" i="42"/>
  <c r="T61" i="42"/>
  <c r="X33" i="42"/>
  <c r="Q32" i="42"/>
  <c r="P32" i="42"/>
  <c r="X32" i="42"/>
  <c r="U13" i="42"/>
  <c r="T9" i="42"/>
  <c r="X9" i="42"/>
  <c r="U5" i="42"/>
  <c r="P59" i="41"/>
  <c r="Q59" i="41"/>
  <c r="T43" i="41"/>
  <c r="P43" i="41"/>
  <c r="X34" i="41"/>
  <c r="X21" i="41"/>
  <c r="Q21" i="41"/>
  <c r="U21" i="41"/>
  <c r="X67" i="40"/>
  <c r="T67" i="40"/>
  <c r="T46" i="40"/>
  <c r="P46" i="40"/>
  <c r="U46" i="40"/>
  <c r="T42" i="40"/>
  <c r="T93" i="47"/>
  <c r="P77" i="47"/>
  <c r="P46" i="47"/>
  <c r="Q21" i="47"/>
  <c r="T18" i="47"/>
  <c r="U86" i="46"/>
  <c r="T76" i="46"/>
  <c r="Q74" i="45"/>
  <c r="T72" i="45"/>
  <c r="P70" i="45"/>
  <c r="P66" i="45"/>
  <c r="T62" i="45"/>
  <c r="P57" i="45"/>
  <c r="X46" i="45"/>
  <c r="U36" i="45"/>
  <c r="X34" i="45"/>
  <c r="Q5" i="44"/>
  <c r="U80" i="43"/>
  <c r="P79" i="43"/>
  <c r="X75" i="43"/>
  <c r="U67" i="43"/>
  <c r="X51" i="43"/>
  <c r="X44" i="43"/>
  <c r="W44" i="43" s="1"/>
  <c r="P38" i="43"/>
  <c r="P36" i="43"/>
  <c r="T33" i="43"/>
  <c r="X29" i="43"/>
  <c r="X25" i="43"/>
  <c r="P24" i="43"/>
  <c r="Q8" i="43"/>
  <c r="T8" i="43"/>
  <c r="P8" i="43"/>
  <c r="T63" i="42"/>
  <c r="P63" i="42"/>
  <c r="P58" i="42"/>
  <c r="P55" i="42"/>
  <c r="R53" i="42"/>
  <c r="U41" i="42"/>
  <c r="T33" i="42"/>
  <c r="Q16" i="42"/>
  <c r="P16" i="42"/>
  <c r="Q13" i="42"/>
  <c r="Q11" i="42"/>
  <c r="Q5" i="42"/>
  <c r="Q62" i="41"/>
  <c r="P62" i="41"/>
  <c r="T58" i="41"/>
  <c r="X55" i="41"/>
  <c r="U52" i="41"/>
  <c r="Q42" i="41"/>
  <c r="X26" i="41"/>
  <c r="U13" i="41"/>
  <c r="P13" i="41"/>
  <c r="T13" i="41"/>
  <c r="X9" i="41"/>
  <c r="X69" i="40"/>
  <c r="X57" i="40"/>
  <c r="P57" i="40"/>
  <c r="Q57" i="40"/>
  <c r="U57" i="40"/>
  <c r="P45" i="40"/>
  <c r="U15" i="40"/>
  <c r="X62" i="39"/>
  <c r="P62" i="39"/>
  <c r="T30" i="39"/>
  <c r="P30" i="39"/>
  <c r="X30" i="39"/>
  <c r="Q111" i="47"/>
  <c r="P72" i="47"/>
  <c r="Q64" i="47"/>
  <c r="Q41" i="47"/>
  <c r="Q17" i="47"/>
  <c r="U26" i="46"/>
  <c r="X69" i="45"/>
  <c r="U46" i="45"/>
  <c r="X37" i="45"/>
  <c r="P5" i="44"/>
  <c r="X56" i="43"/>
  <c r="T55" i="43"/>
  <c r="X55" i="43"/>
  <c r="P51" i="43"/>
  <c r="T49" i="43"/>
  <c r="X49" i="43"/>
  <c r="AF38" i="43"/>
  <c r="Q32" i="43"/>
  <c r="U29" i="43"/>
  <c r="U25" i="43"/>
  <c r="T17" i="43"/>
  <c r="Q17" i="43"/>
  <c r="X13" i="43"/>
  <c r="U13" i="43"/>
  <c r="T9" i="43"/>
  <c r="X5" i="43"/>
  <c r="U5" i="43"/>
  <c r="T65" i="42"/>
  <c r="Q50" i="42"/>
  <c r="P47" i="42"/>
  <c r="X47" i="42"/>
  <c r="Q36" i="42"/>
  <c r="X36" i="42"/>
  <c r="T36" i="42"/>
  <c r="Q33" i="42"/>
  <c r="Q22" i="42"/>
  <c r="U55" i="41"/>
  <c r="P42" i="41"/>
  <c r="U25" i="41"/>
  <c r="P25" i="41"/>
  <c r="T25" i="41"/>
  <c r="U22" i="41"/>
  <c r="P69" i="40"/>
  <c r="Q45" i="40"/>
  <c r="T45" i="40"/>
  <c r="U23" i="40"/>
  <c r="Q23" i="40"/>
  <c r="Q6" i="40"/>
  <c r="T6" i="40"/>
  <c r="X6" i="40"/>
  <c r="U67" i="39"/>
  <c r="U13" i="39"/>
  <c r="Q13" i="39"/>
  <c r="X57" i="43"/>
  <c r="U56" i="43"/>
  <c r="X48" i="43"/>
  <c r="T29" i="43"/>
  <c r="Q25" i="43"/>
  <c r="T21" i="43"/>
  <c r="Q9" i="43"/>
  <c r="U72" i="42"/>
  <c r="X67" i="42"/>
  <c r="U37" i="42"/>
  <c r="P33" i="42"/>
  <c r="Q8" i="42"/>
  <c r="X8" i="42"/>
  <c r="T8" i="42"/>
  <c r="T55" i="41"/>
  <c r="Q44" i="41"/>
  <c r="Q34" i="41"/>
  <c r="T34" i="41"/>
  <c r="X4" i="41"/>
  <c r="P4" i="41"/>
  <c r="P50" i="40"/>
  <c r="Q50" i="40"/>
  <c r="X50" i="40"/>
  <c r="R50" i="40" s="1"/>
  <c r="X42" i="40"/>
  <c r="P42" i="40"/>
  <c r="U42" i="40"/>
  <c r="P39" i="40"/>
  <c r="Q39" i="40"/>
  <c r="U39" i="40"/>
  <c r="Q18" i="40"/>
  <c r="P18" i="40"/>
  <c r="X18" i="40"/>
  <c r="X45" i="43"/>
  <c r="P29" i="43"/>
  <c r="P25" i="43"/>
  <c r="Q21" i="43"/>
  <c r="T72" i="42"/>
  <c r="Q70" i="42"/>
  <c r="U30" i="42"/>
  <c r="Q30" i="42"/>
  <c r="T13" i="42"/>
  <c r="X13" i="42"/>
  <c r="T5" i="42"/>
  <c r="X5" i="42"/>
  <c r="Q58" i="41"/>
  <c r="X58" i="41"/>
  <c r="T26" i="40"/>
  <c r="P26" i="40"/>
  <c r="P85" i="46"/>
  <c r="P67" i="46"/>
  <c r="T63" i="46"/>
  <c r="X66" i="45"/>
  <c r="T4" i="44"/>
  <c r="X79" i="43"/>
  <c r="T75" i="43"/>
  <c r="T67" i="43"/>
  <c r="U61" i="43"/>
  <c r="P60" i="43"/>
  <c r="T57" i="43"/>
  <c r="P48" i="43"/>
  <c r="U45" i="43"/>
  <c r="U18" i="43"/>
  <c r="Q12" i="43"/>
  <c r="T12" i="43"/>
  <c r="P12" i="43"/>
  <c r="Q4" i="43"/>
  <c r="T4" i="43"/>
  <c r="P4" i="43"/>
  <c r="P72" i="42"/>
  <c r="Q64" i="42"/>
  <c r="P62" i="42"/>
  <c r="Q54" i="42"/>
  <c r="P49" i="42"/>
  <c r="X41" i="42"/>
  <c r="Q24" i="42"/>
  <c r="X24" i="42"/>
  <c r="S24" i="42" s="1"/>
  <c r="U17" i="42"/>
  <c r="P17" i="42"/>
  <c r="T17" i="42"/>
  <c r="Q9" i="42"/>
  <c r="Q7" i="42"/>
  <c r="P63" i="41"/>
  <c r="Q63" i="41"/>
  <c r="P51" i="41"/>
  <c r="X51" i="41"/>
  <c r="T46" i="41"/>
  <c r="X43" i="41"/>
  <c r="R43" i="41" s="1"/>
  <c r="U26" i="41"/>
  <c r="P26" i="41"/>
  <c r="T26" i="41"/>
  <c r="X17" i="41"/>
  <c r="Q17" i="41"/>
  <c r="U17" i="41"/>
  <c r="Q14" i="41"/>
  <c r="T9" i="41"/>
  <c r="Q9" i="41"/>
  <c r="P58" i="40"/>
  <c r="U55" i="40"/>
  <c r="T52" i="40"/>
  <c r="X52" i="40"/>
  <c r="Q14" i="40"/>
  <c r="T14" i="40"/>
  <c r="P38" i="39"/>
  <c r="T38" i="39"/>
  <c r="X38" i="39"/>
  <c r="P4" i="39"/>
  <c r="X4" i="39"/>
  <c r="T4" i="39"/>
  <c r="Q34" i="43"/>
  <c r="T34" i="43"/>
  <c r="X9" i="43"/>
  <c r="U9" i="43"/>
  <c r="AI28" i="42"/>
  <c r="Q66" i="41"/>
  <c r="P66" i="41"/>
  <c r="X66" i="41"/>
  <c r="S33" i="41"/>
  <c r="P68" i="40"/>
  <c r="U68" i="40"/>
  <c r="Q68" i="40"/>
  <c r="Q73" i="39"/>
  <c r="T73" i="39"/>
  <c r="U73" i="39"/>
  <c r="Q52" i="39"/>
  <c r="X52" i="39"/>
  <c r="P52" i="39"/>
  <c r="U52" i="39"/>
  <c r="Q31" i="39"/>
  <c r="U31" i="39"/>
  <c r="P63" i="38"/>
  <c r="X63" i="38"/>
  <c r="T63" i="38"/>
  <c r="T79" i="46"/>
  <c r="U27" i="46"/>
  <c r="Q59" i="45"/>
  <c r="R4" i="44"/>
  <c r="U71" i="43"/>
  <c r="U50" i="43"/>
  <c r="U38" i="43"/>
  <c r="X24" i="43"/>
  <c r="X21" i="43"/>
  <c r="R21" i="43" s="1"/>
  <c r="Q11" i="43"/>
  <c r="X72" i="42"/>
  <c r="V53" i="42"/>
  <c r="X45" i="42"/>
  <c r="P41" i="42"/>
  <c r="T37" i="42"/>
  <c r="X37" i="42"/>
  <c r="Q28" i="42"/>
  <c r="T28" i="42"/>
  <c r="T21" i="42"/>
  <c r="Q21" i="42"/>
  <c r="Q12" i="42"/>
  <c r="X12" i="42"/>
  <c r="T12" i="42"/>
  <c r="Q4" i="42"/>
  <c r="X4" i="42"/>
  <c r="T4" i="42"/>
  <c r="P65" i="41"/>
  <c r="T50" i="41"/>
  <c r="Q46" i="41"/>
  <c r="U41" i="41"/>
  <c r="P41" i="41"/>
  <c r="T41" i="41"/>
  <c r="T33" i="41"/>
  <c r="P67" i="40"/>
  <c r="T61" i="43"/>
  <c r="P41" i="43"/>
  <c r="Q37" i="43"/>
  <c r="R33" i="43"/>
  <c r="Q16" i="43"/>
  <c r="U66" i="42"/>
  <c r="Q56" i="42"/>
  <c r="P46" i="42"/>
  <c r="Q44" i="42"/>
  <c r="P42" i="42"/>
  <c r="U34" i="42"/>
  <c r="Q20" i="42"/>
  <c r="S16" i="42"/>
  <c r="Q57" i="41"/>
  <c r="T49" i="41"/>
  <c r="P47" i="41"/>
  <c r="P45" i="41"/>
  <c r="P33" i="41"/>
  <c r="Q5" i="41"/>
  <c r="U31" i="40"/>
  <c r="Q78" i="39"/>
  <c r="U65" i="39"/>
  <c r="T60" i="39"/>
  <c r="X60" i="39"/>
  <c r="R60" i="39" s="1"/>
  <c r="P55" i="39"/>
  <c r="P48" i="39"/>
  <c r="X48" i="39"/>
  <c r="X44" i="39"/>
  <c r="X24" i="39"/>
  <c r="Q21" i="39"/>
  <c r="P16" i="39"/>
  <c r="T8" i="39"/>
  <c r="X71" i="38"/>
  <c r="R69" i="38"/>
  <c r="X61" i="38"/>
  <c r="U57" i="38"/>
  <c r="Q56" i="38"/>
  <c r="U53" i="38"/>
  <c r="Q42" i="38"/>
  <c r="X37" i="38"/>
  <c r="P28" i="38"/>
  <c r="Q21" i="38"/>
  <c r="X5" i="38"/>
  <c r="P48" i="37"/>
  <c r="T45" i="37"/>
  <c r="P38" i="37"/>
  <c r="T38" i="37"/>
  <c r="X38" i="37"/>
  <c r="P16" i="37"/>
  <c r="P8" i="37"/>
  <c r="T69" i="36"/>
  <c r="U32" i="36"/>
  <c r="X28" i="36"/>
  <c r="Q21" i="36"/>
  <c r="U21" i="36"/>
  <c r="U17" i="36"/>
  <c r="P79" i="35"/>
  <c r="T79" i="35"/>
  <c r="X79" i="35"/>
  <c r="P67" i="35"/>
  <c r="T67" i="35"/>
  <c r="Q63" i="35"/>
  <c r="U63" i="35"/>
  <c r="P46" i="35"/>
  <c r="P29" i="35"/>
  <c r="P22" i="35"/>
  <c r="Q22" i="35"/>
  <c r="U22" i="35"/>
  <c r="Q9" i="35"/>
  <c r="P9" i="35"/>
  <c r="T9" i="35"/>
  <c r="X9" i="35"/>
  <c r="Q62" i="34"/>
  <c r="U50" i="34"/>
  <c r="P34" i="34"/>
  <c r="P67" i="33"/>
  <c r="Q67" i="33"/>
  <c r="T67" i="33"/>
  <c r="U67" i="33"/>
  <c r="X67" i="33"/>
  <c r="T45" i="38"/>
  <c r="X45" i="38"/>
  <c r="AE45" i="38" s="1"/>
  <c r="T33" i="38"/>
  <c r="X33" i="38"/>
  <c r="T57" i="37"/>
  <c r="X57" i="37"/>
  <c r="Q4" i="37"/>
  <c r="T4" i="37"/>
  <c r="Q49" i="35"/>
  <c r="T49" i="35"/>
  <c r="U49" i="35"/>
  <c r="Q14" i="35"/>
  <c r="T14" i="35"/>
  <c r="U14" i="35"/>
  <c r="Q40" i="34"/>
  <c r="U40" i="34"/>
  <c r="T37" i="34"/>
  <c r="X37" i="34"/>
  <c r="P27" i="34"/>
  <c r="T27" i="34"/>
  <c r="X27" i="34"/>
  <c r="P54" i="42"/>
  <c r="Q52" i="42"/>
  <c r="P50" i="42"/>
  <c r="U26" i="42"/>
  <c r="P61" i="41"/>
  <c r="P36" i="41"/>
  <c r="U72" i="40"/>
  <c r="T62" i="40"/>
  <c r="U62" i="40"/>
  <c r="AE50" i="40"/>
  <c r="X26" i="40"/>
  <c r="Q15" i="40"/>
  <c r="P69" i="39"/>
  <c r="X69" i="39"/>
  <c r="Q67" i="39"/>
  <c r="P59" i="39"/>
  <c r="U56" i="39"/>
  <c r="U41" i="39"/>
  <c r="X12" i="39"/>
  <c r="U9" i="39"/>
  <c r="Q60" i="38"/>
  <c r="Q57" i="38"/>
  <c r="U56" i="38"/>
  <c r="T49" i="38"/>
  <c r="Q24" i="38"/>
  <c r="T24" i="38"/>
  <c r="T13" i="38"/>
  <c r="R9" i="38"/>
  <c r="T61" i="37"/>
  <c r="Q54" i="37"/>
  <c r="T49" i="37"/>
  <c r="Q39" i="37"/>
  <c r="P30" i="37"/>
  <c r="T30" i="37"/>
  <c r="Q27" i="37"/>
  <c r="P22" i="37"/>
  <c r="T22" i="37"/>
  <c r="X22" i="37"/>
  <c r="U17" i="37"/>
  <c r="Q5" i="37"/>
  <c r="T50" i="36"/>
  <c r="P24" i="36"/>
  <c r="X24" i="36"/>
  <c r="T71" i="35"/>
  <c r="U68" i="35"/>
  <c r="P66" i="35"/>
  <c r="P57" i="35"/>
  <c r="T57" i="35"/>
  <c r="U57" i="35"/>
  <c r="Q50" i="35"/>
  <c r="Q72" i="34"/>
  <c r="U72" i="34"/>
  <c r="P80" i="39"/>
  <c r="X41" i="38"/>
  <c r="Q13" i="38"/>
  <c r="Q52" i="37"/>
  <c r="P52" i="37"/>
  <c r="X52" i="37"/>
  <c r="U46" i="37"/>
  <c r="X34" i="37"/>
  <c r="P33" i="37"/>
  <c r="T33" i="37"/>
  <c r="U29" i="37"/>
  <c r="Q13" i="37"/>
  <c r="U13" i="37"/>
  <c r="P68" i="36"/>
  <c r="P47" i="36"/>
  <c r="Q13" i="36"/>
  <c r="U13" i="36"/>
  <c r="P71" i="35"/>
  <c r="Q68" i="35"/>
  <c r="T48" i="35"/>
  <c r="Q5" i="35"/>
  <c r="P5" i="35"/>
  <c r="T5" i="35"/>
  <c r="X5" i="35"/>
  <c r="T55" i="34"/>
  <c r="V57" i="38"/>
  <c r="X17" i="38"/>
  <c r="Q16" i="38"/>
  <c r="P16" i="38"/>
  <c r="X16" i="38"/>
  <c r="P13" i="38"/>
  <c r="X8" i="38"/>
  <c r="Q4" i="38"/>
  <c r="T4" i="38"/>
  <c r="S56" i="37"/>
  <c r="P56" i="37"/>
  <c r="T5" i="37"/>
  <c r="X5" i="37"/>
  <c r="P26" i="36"/>
  <c r="T26" i="36"/>
  <c r="T50" i="35"/>
  <c r="U50" i="35"/>
  <c r="X50" i="35"/>
  <c r="Q45" i="35"/>
  <c r="T45" i="35"/>
  <c r="P42" i="35"/>
  <c r="T42" i="35"/>
  <c r="X42" i="35"/>
  <c r="Q33" i="35"/>
  <c r="T33" i="35"/>
  <c r="X33" i="35"/>
  <c r="U23" i="35"/>
  <c r="Q23" i="35"/>
  <c r="P18" i="35"/>
  <c r="Q18" i="35"/>
  <c r="T18" i="35"/>
  <c r="X18" i="35"/>
  <c r="R18" i="35" s="1"/>
  <c r="Q74" i="40"/>
  <c r="T61" i="40"/>
  <c r="P32" i="40"/>
  <c r="X32" i="40"/>
  <c r="P30" i="40"/>
  <c r="X30" i="40"/>
  <c r="Q27" i="40"/>
  <c r="U11" i="40"/>
  <c r="U70" i="39"/>
  <c r="U61" i="39"/>
  <c r="T58" i="39"/>
  <c r="U25" i="39"/>
  <c r="P12" i="39"/>
  <c r="Q5" i="39"/>
  <c r="X56" i="38"/>
  <c r="U34" i="38"/>
  <c r="X34" i="38"/>
  <c r="X26" i="38"/>
  <c r="V26" i="38" s="1"/>
  <c r="T25" i="38"/>
  <c r="X25" i="38"/>
  <c r="T17" i="38"/>
  <c r="Q61" i="37"/>
  <c r="U61" i="37"/>
  <c r="X49" i="37"/>
  <c r="P44" i="37"/>
  <c r="Q37" i="37"/>
  <c r="U37" i="37"/>
  <c r="P34" i="37"/>
  <c r="P17" i="37"/>
  <c r="T17" i="37"/>
  <c r="T73" i="36"/>
  <c r="Q16" i="36"/>
  <c r="P16" i="36"/>
  <c r="X16" i="36"/>
  <c r="W16" i="36" s="1"/>
  <c r="P76" i="35"/>
  <c r="T49" i="34"/>
  <c r="X49" i="34"/>
  <c r="X35" i="34"/>
  <c r="R35" i="34" s="1"/>
  <c r="Q35" i="34"/>
  <c r="P70" i="38"/>
  <c r="U70" i="38"/>
  <c r="T56" i="38"/>
  <c r="U45" i="38"/>
  <c r="U38" i="38"/>
  <c r="X38" i="38"/>
  <c r="U33" i="38"/>
  <c r="T26" i="38"/>
  <c r="Q17" i="38"/>
  <c r="U57" i="37"/>
  <c r="X4" i="37"/>
  <c r="Q76" i="35"/>
  <c r="U76" i="35"/>
  <c r="T52" i="35"/>
  <c r="P52" i="35"/>
  <c r="X52" i="35"/>
  <c r="X49" i="35"/>
  <c r="X46" i="35"/>
  <c r="AF44" i="35"/>
  <c r="U27" i="35"/>
  <c r="Q27" i="35"/>
  <c r="X14" i="35"/>
  <c r="T66" i="34"/>
  <c r="U66" i="34"/>
  <c r="X66" i="34"/>
  <c r="P45" i="34"/>
  <c r="T45" i="34"/>
  <c r="Q64" i="33"/>
  <c r="X64" i="33"/>
  <c r="R64" i="33" s="1"/>
  <c r="P73" i="42"/>
  <c r="P57" i="42"/>
  <c r="U54" i="42"/>
  <c r="U50" i="42"/>
  <c r="P38" i="42"/>
  <c r="P67" i="41"/>
  <c r="X62" i="40"/>
  <c r="X58" i="40"/>
  <c r="Q58" i="40"/>
  <c r="Q49" i="40"/>
  <c r="U49" i="40"/>
  <c r="T69" i="39"/>
  <c r="T67" i="39"/>
  <c r="U45" i="39"/>
  <c r="Q25" i="39"/>
  <c r="X16" i="39"/>
  <c r="U5" i="39"/>
  <c r="Q72" i="38"/>
  <c r="T69" i="38"/>
  <c r="P67" i="38"/>
  <c r="T67" i="38"/>
  <c r="Q45" i="38"/>
  <c r="Q33" i="38"/>
  <c r="X28" i="38"/>
  <c r="Q26" i="38"/>
  <c r="X24" i="38"/>
  <c r="U21" i="38"/>
  <c r="P17" i="38"/>
  <c r="P12" i="38"/>
  <c r="U9" i="38"/>
  <c r="Q8" i="38"/>
  <c r="T8" i="38"/>
  <c r="T62" i="37"/>
  <c r="X62" i="37"/>
  <c r="P60" i="37"/>
  <c r="X60" i="37"/>
  <c r="W60" i="37" s="1"/>
  <c r="Q57" i="37"/>
  <c r="U45" i="37"/>
  <c r="P40" i="37"/>
  <c r="P28" i="37"/>
  <c r="U22" i="37"/>
  <c r="Q21" i="37"/>
  <c r="U21" i="37"/>
  <c r="X13" i="37"/>
  <c r="Q9" i="37"/>
  <c r="U9" i="37"/>
  <c r="P4" i="37"/>
  <c r="U63" i="36"/>
  <c r="T61" i="35"/>
  <c r="Q51" i="35"/>
  <c r="P49" i="35"/>
  <c r="U46" i="35"/>
  <c r="Q19" i="35"/>
  <c r="P14" i="35"/>
  <c r="P37" i="34"/>
  <c r="X31" i="34"/>
  <c r="P31" i="34"/>
  <c r="Q66" i="34"/>
  <c r="U44" i="34"/>
  <c r="P19" i="34"/>
  <c r="Q7" i="34"/>
  <c r="P4" i="34"/>
  <c r="T60" i="33"/>
  <c r="U57" i="33"/>
  <c r="U49" i="33"/>
  <c r="U45" i="33"/>
  <c r="Q9" i="33"/>
  <c r="T43" i="32"/>
  <c r="P11" i="32"/>
  <c r="X42" i="53"/>
  <c r="P42" i="53"/>
  <c r="T42" i="53"/>
  <c r="P39" i="53"/>
  <c r="X39" i="53"/>
  <c r="AG52" i="69"/>
  <c r="AC52" i="69"/>
  <c r="AH3" i="31"/>
  <c r="AC3" i="47"/>
  <c r="AC82" i="69"/>
  <c r="AD82" i="69"/>
  <c r="AH30" i="69"/>
  <c r="AC161" i="68"/>
  <c r="AD161" i="68"/>
  <c r="AG161" i="68"/>
  <c r="AH161" i="68"/>
  <c r="Q4" i="41"/>
  <c r="Q55" i="40"/>
  <c r="P40" i="40"/>
  <c r="P35" i="40"/>
  <c r="P29" i="40"/>
  <c r="Q10" i="40"/>
  <c r="P72" i="39"/>
  <c r="T62" i="39"/>
  <c r="Q57" i="39"/>
  <c r="P47" i="39"/>
  <c r="P31" i="39"/>
  <c r="P59" i="38"/>
  <c r="P57" i="38"/>
  <c r="P56" i="38"/>
  <c r="P51" i="38"/>
  <c r="P49" i="38"/>
  <c r="S45" i="38"/>
  <c r="U39" i="38"/>
  <c r="T38" i="38"/>
  <c r="U35" i="38"/>
  <c r="P9" i="38"/>
  <c r="P5" i="38"/>
  <c r="P49" i="37"/>
  <c r="Q44" i="37"/>
  <c r="Q34" i="37"/>
  <c r="X32" i="37"/>
  <c r="Q18" i="37"/>
  <c r="U74" i="36"/>
  <c r="X62" i="36"/>
  <c r="T60" i="36"/>
  <c r="X46" i="36"/>
  <c r="P80" i="35"/>
  <c r="U62" i="35"/>
  <c r="P58" i="35"/>
  <c r="P56" i="35"/>
  <c r="Q39" i="35"/>
  <c r="Q38" i="35"/>
  <c r="P34" i="35"/>
  <c r="Q29" i="35"/>
  <c r="T26" i="35"/>
  <c r="T17" i="35"/>
  <c r="U15" i="35"/>
  <c r="P8" i="35"/>
  <c r="Q48" i="34"/>
  <c r="P35" i="34"/>
  <c r="T31" i="34"/>
  <c r="T66" i="33"/>
  <c r="P42" i="33"/>
  <c r="X30" i="33"/>
  <c r="X26" i="33"/>
  <c r="T22" i="33"/>
  <c r="U63" i="32"/>
  <c r="U62" i="32"/>
  <c r="U32" i="32"/>
  <c r="P30" i="32"/>
  <c r="Q30" i="32"/>
  <c r="P13" i="32"/>
  <c r="AC3" i="35"/>
  <c r="AK3" i="38"/>
  <c r="AH3" i="38"/>
  <c r="AK3" i="42"/>
  <c r="AI3" i="42" s="1"/>
  <c r="AD3" i="42"/>
  <c r="AH3" i="47"/>
  <c r="U47" i="53"/>
  <c r="X35" i="53"/>
  <c r="Q34" i="53"/>
  <c r="X34" i="53"/>
  <c r="AK3" i="66"/>
  <c r="AH3" i="66"/>
  <c r="AD3" i="66"/>
  <c r="AG76" i="69"/>
  <c r="AC76" i="69"/>
  <c r="AG61" i="69"/>
  <c r="AC58" i="69"/>
  <c r="AD58" i="69"/>
  <c r="AH58" i="69"/>
  <c r="AC39" i="69"/>
  <c r="AD39" i="69"/>
  <c r="AH39" i="69"/>
  <c r="AC29" i="69"/>
  <c r="AD20" i="69"/>
  <c r="AG15" i="69"/>
  <c r="AI61" i="34"/>
  <c r="X34" i="34"/>
  <c r="S34" i="34" s="1"/>
  <c r="X62" i="33"/>
  <c r="X56" i="33"/>
  <c r="R56" i="33" s="1"/>
  <c r="U30" i="33"/>
  <c r="U26" i="33"/>
  <c r="T63" i="32"/>
  <c r="T62" i="32"/>
  <c r="T34" i="32"/>
  <c r="Q12" i="32"/>
  <c r="U12" i="32"/>
  <c r="AG3" i="35"/>
  <c r="X46" i="53"/>
  <c r="U35" i="53"/>
  <c r="AC73" i="69"/>
  <c r="AG70" i="69"/>
  <c r="AC70" i="69"/>
  <c r="AC170" i="68"/>
  <c r="AD170" i="68"/>
  <c r="AG170" i="68"/>
  <c r="AD153" i="68"/>
  <c r="AH153" i="68"/>
  <c r="P21" i="39"/>
  <c r="U14" i="38"/>
  <c r="Q29" i="37"/>
  <c r="P65" i="36"/>
  <c r="P62" i="36"/>
  <c r="P55" i="36"/>
  <c r="U30" i="36"/>
  <c r="U22" i="36"/>
  <c r="Q11" i="36"/>
  <c r="T5" i="36"/>
  <c r="P72" i="35"/>
  <c r="T64" i="35"/>
  <c r="U55" i="35"/>
  <c r="P48" i="35"/>
  <c r="Q40" i="35"/>
  <c r="Q21" i="35"/>
  <c r="T63" i="34"/>
  <c r="P61" i="34"/>
  <c r="Q56" i="34"/>
  <c r="X47" i="34"/>
  <c r="P43" i="34"/>
  <c r="P41" i="34"/>
  <c r="U36" i="34"/>
  <c r="U34" i="34"/>
  <c r="Q30" i="34"/>
  <c r="Q20" i="34"/>
  <c r="X7" i="34"/>
  <c r="U65" i="33"/>
  <c r="U61" i="33"/>
  <c r="V56" i="33"/>
  <c r="Q55" i="33"/>
  <c r="X52" i="33"/>
  <c r="R52" i="33" s="1"/>
  <c r="X51" i="33"/>
  <c r="S51" i="33" s="1"/>
  <c r="T44" i="33"/>
  <c r="U41" i="33"/>
  <c r="X38" i="33"/>
  <c r="X34" i="33"/>
  <c r="T30" i="33"/>
  <c r="T26" i="33"/>
  <c r="Q15" i="33"/>
  <c r="X13" i="33"/>
  <c r="X9" i="33"/>
  <c r="X5" i="33"/>
  <c r="Q63" i="32"/>
  <c r="Q62" i="32"/>
  <c r="U43" i="32"/>
  <c r="U22" i="32"/>
  <c r="U14" i="32"/>
  <c r="AK3" i="33"/>
  <c r="AH3" i="35"/>
  <c r="U51" i="53"/>
  <c r="P43" i="53"/>
  <c r="Q43" i="53"/>
  <c r="U43" i="53"/>
  <c r="Q38" i="53"/>
  <c r="P38" i="53"/>
  <c r="T38" i="53"/>
  <c r="AH75" i="69"/>
  <c r="AD75" i="69"/>
  <c r="AG23" i="69"/>
  <c r="AD14" i="69"/>
  <c r="X10" i="35"/>
  <c r="X6" i="35"/>
  <c r="T62" i="34"/>
  <c r="T47" i="34"/>
  <c r="U42" i="34"/>
  <c r="T34" i="34"/>
  <c r="T7" i="34"/>
  <c r="U4" i="34"/>
  <c r="X60" i="33"/>
  <c r="U56" i="33"/>
  <c r="V52" i="33"/>
  <c r="X43" i="33"/>
  <c r="U34" i="33"/>
  <c r="Q30" i="33"/>
  <c r="Q26" i="33"/>
  <c r="U23" i="33"/>
  <c r="X14" i="33"/>
  <c r="T13" i="33"/>
  <c r="X10" i="33"/>
  <c r="T9" i="33"/>
  <c r="X6" i="33"/>
  <c r="T5" i="33"/>
  <c r="Q43" i="32"/>
  <c r="Q51" i="53"/>
  <c r="U42" i="53"/>
  <c r="AC57" i="69"/>
  <c r="AD57" i="69"/>
  <c r="AH57" i="69"/>
  <c r="AG50" i="69"/>
  <c r="AD50" i="69"/>
  <c r="AH38" i="69"/>
  <c r="AC38" i="69"/>
  <c r="AG38" i="69"/>
  <c r="Q6" i="41"/>
  <c r="P71" i="40"/>
  <c r="U51" i="40"/>
  <c r="U47" i="40"/>
  <c r="U41" i="40"/>
  <c r="X28" i="40"/>
  <c r="R28" i="40" s="1"/>
  <c r="Q26" i="40"/>
  <c r="T66" i="39"/>
  <c r="P39" i="39"/>
  <c r="P32" i="39"/>
  <c r="P13" i="39"/>
  <c r="P11" i="39"/>
  <c r="P37" i="38"/>
  <c r="T29" i="38"/>
  <c r="U27" i="38"/>
  <c r="Q60" i="37"/>
  <c r="Q12" i="37"/>
  <c r="U73" i="36"/>
  <c r="P64" i="36"/>
  <c r="T44" i="36"/>
  <c r="U41" i="36"/>
  <c r="P35" i="36"/>
  <c r="Q29" i="36"/>
  <c r="P13" i="36"/>
  <c r="X58" i="35"/>
  <c r="P45" i="35"/>
  <c r="U31" i="35"/>
  <c r="X29" i="35"/>
  <c r="Q13" i="35"/>
  <c r="U68" i="34"/>
  <c r="Q64" i="34"/>
  <c r="X55" i="34"/>
  <c r="V55" i="34" s="1"/>
  <c r="P51" i="34"/>
  <c r="V35" i="34"/>
  <c r="P25" i="34"/>
  <c r="P12" i="34"/>
  <c r="P7" i="34"/>
  <c r="Q4" i="34"/>
  <c r="Q60" i="33"/>
  <c r="P58" i="33"/>
  <c r="Q56" i="33"/>
  <c r="T50" i="33"/>
  <c r="Q45" i="33"/>
  <c r="P41" i="33"/>
  <c r="P17" i="33"/>
  <c r="P9" i="33"/>
  <c r="P54" i="32"/>
  <c r="T47" i="32"/>
  <c r="P43" i="32"/>
  <c r="U36" i="32"/>
  <c r="T21" i="32"/>
  <c r="T11" i="32"/>
  <c r="AK3" i="40"/>
  <c r="AH3" i="42"/>
  <c r="P46" i="53"/>
  <c r="Q46" i="53"/>
  <c r="U46" i="53"/>
  <c r="Q42" i="53"/>
  <c r="T39" i="53"/>
  <c r="T35" i="53"/>
  <c r="AG85" i="69"/>
  <c r="AH82" i="69"/>
  <c r="AH66" i="69"/>
  <c r="AC66" i="69"/>
  <c r="AG66" i="69"/>
  <c r="AG46" i="69"/>
  <c r="AC46" i="69"/>
  <c r="AD46" i="69"/>
  <c r="AG31" i="69"/>
  <c r="AH28" i="69"/>
  <c r="AC17" i="69"/>
  <c r="AH162" i="68"/>
  <c r="AH143" i="68"/>
  <c r="AD63" i="69"/>
  <c r="AH63" i="69"/>
  <c r="AD34" i="69"/>
  <c r="AG34" i="69"/>
  <c r="AC172" i="68"/>
  <c r="P12" i="32"/>
  <c r="Q4" i="32"/>
  <c r="AJ3" i="35"/>
  <c r="X50" i="53"/>
  <c r="P35" i="53"/>
  <c r="P31" i="53"/>
  <c r="P27" i="53"/>
  <c r="P23" i="53"/>
  <c r="P19" i="53"/>
  <c r="P15" i="53"/>
  <c r="P11" i="53"/>
  <c r="P7" i="53"/>
  <c r="P3" i="53"/>
  <c r="AK3" i="56"/>
  <c r="AK3" i="59"/>
  <c r="AI3" i="66"/>
  <c r="AD3" i="68"/>
  <c r="AG86" i="69"/>
  <c r="AD73" i="69"/>
  <c r="AD65" i="69"/>
  <c r="AH51" i="69"/>
  <c r="AC34" i="69"/>
  <c r="AG30" i="69"/>
  <c r="AD28" i="69"/>
  <c r="AD11" i="69"/>
  <c r="AC8" i="69"/>
  <c r="AG166" i="68"/>
  <c r="AC162" i="68"/>
  <c r="AC153" i="68"/>
  <c r="AH146" i="68"/>
  <c r="AG145" i="68"/>
  <c r="AH139" i="68"/>
  <c r="AH137" i="68"/>
  <c r="AG134" i="68"/>
  <c r="AC122" i="68"/>
  <c r="AG118" i="68"/>
  <c r="AK90" i="68"/>
  <c r="AF90" i="68" s="1"/>
  <c r="AG83" i="68"/>
  <c r="AD82" i="68"/>
  <c r="AC70" i="68"/>
  <c r="AH67" i="68"/>
  <c r="AG66" i="68"/>
  <c r="AH60" i="68"/>
  <c r="AC57" i="68"/>
  <c r="AG48" i="68"/>
  <c r="AH45" i="68"/>
  <c r="AC44" i="68"/>
  <c r="AC116" i="67"/>
  <c r="AG100" i="67"/>
  <c r="AC98" i="67"/>
  <c r="AG98" i="67"/>
  <c r="AC66" i="67"/>
  <c r="AH60" i="67"/>
  <c r="AD60" i="67"/>
  <c r="AD48" i="67"/>
  <c r="AH48" i="67"/>
  <c r="AC60" i="66"/>
  <c r="AG50" i="66"/>
  <c r="AD43" i="66"/>
  <c r="AH43" i="66"/>
  <c r="AH30" i="66"/>
  <c r="AK30" i="66"/>
  <c r="AF30" i="66" s="1"/>
  <c r="AC30" i="66"/>
  <c r="AG30" i="66"/>
  <c r="AC26" i="66"/>
  <c r="AG26" i="66"/>
  <c r="AD26" i="66"/>
  <c r="AC21" i="66"/>
  <c r="AG21" i="66"/>
  <c r="AC72" i="65"/>
  <c r="AG72" i="65"/>
  <c r="AH72" i="65"/>
  <c r="AH65" i="65"/>
  <c r="AC24" i="68"/>
  <c r="AG24" i="68"/>
  <c r="AD16" i="68"/>
  <c r="AG16" i="68"/>
  <c r="AD8" i="68"/>
  <c r="AC8" i="68"/>
  <c r="AG8" i="68"/>
  <c r="AC124" i="67"/>
  <c r="AD124" i="67"/>
  <c r="AC75" i="67"/>
  <c r="AG75" i="67"/>
  <c r="AH62" i="66"/>
  <c r="AC62" i="66"/>
  <c r="AC74" i="69"/>
  <c r="AG60" i="69"/>
  <c r="AG7" i="69"/>
  <c r="AH4" i="69"/>
  <c r="AH174" i="68"/>
  <c r="AG160" i="68"/>
  <c r="AG156" i="68"/>
  <c r="AC150" i="68"/>
  <c r="AD146" i="68"/>
  <c r="AC145" i="68"/>
  <c r="AD143" i="68"/>
  <c r="AC128" i="68"/>
  <c r="AH123" i="68"/>
  <c r="AH121" i="68"/>
  <c r="AH110" i="68"/>
  <c r="AC97" i="68"/>
  <c r="AG90" i="68"/>
  <c r="AC85" i="68"/>
  <c r="AC83" i="68"/>
  <c r="AC77" i="68"/>
  <c r="AG75" i="68"/>
  <c r="AH71" i="68"/>
  <c r="AD67" i="68"/>
  <c r="AC66" i="68"/>
  <c r="AD64" i="68"/>
  <c r="AD44" i="68"/>
  <c r="AD18" i="68"/>
  <c r="AG123" i="67"/>
  <c r="AC100" i="67"/>
  <c r="AC83" i="67"/>
  <c r="AH80" i="67"/>
  <c r="AH56" i="67"/>
  <c r="AC44" i="67"/>
  <c r="AD44" i="67"/>
  <c r="AG68" i="66"/>
  <c r="AK68" i="66"/>
  <c r="AF68" i="66" s="1"/>
  <c r="AC46" i="66"/>
  <c r="AK46" i="66"/>
  <c r="AE46" i="66" s="1"/>
  <c r="AH39" i="66"/>
  <c r="AK39" i="66"/>
  <c r="AC39" i="66"/>
  <c r="AG39" i="66"/>
  <c r="AD20" i="66"/>
  <c r="AH20" i="66"/>
  <c r="AF67" i="65"/>
  <c r="AK61" i="65"/>
  <c r="T31" i="32"/>
  <c r="P20" i="32"/>
  <c r="AD3" i="35"/>
  <c r="AI3" i="38"/>
  <c r="AK3" i="41"/>
  <c r="AH3" i="52"/>
  <c r="U39" i="53"/>
  <c r="X30" i="53"/>
  <c r="X26" i="53"/>
  <c r="X22" i="53"/>
  <c r="X18" i="53"/>
  <c r="X14" i="53"/>
  <c r="X10" i="53"/>
  <c r="X6" i="53"/>
  <c r="AK3" i="53"/>
  <c r="AK3" i="69"/>
  <c r="AI3" i="69" s="1"/>
  <c r="AC85" i="69"/>
  <c r="AH81" i="69"/>
  <c r="AC80" i="69"/>
  <c r="AC21" i="69"/>
  <c r="AC12" i="69"/>
  <c r="AD171" i="68"/>
  <c r="AC165" i="68"/>
  <c r="AC154" i="68"/>
  <c r="AC146" i="68"/>
  <c r="AC133" i="68"/>
  <c r="AH130" i="68"/>
  <c r="AG121" i="68"/>
  <c r="AC117" i="68"/>
  <c r="AH114" i="68"/>
  <c r="AG110" i="68"/>
  <c r="AH106" i="68"/>
  <c r="AG102" i="68"/>
  <c r="AH98" i="68"/>
  <c r="AG94" i="68"/>
  <c r="AC67" i="68"/>
  <c r="AG52" i="68"/>
  <c r="AC47" i="68"/>
  <c r="AG41" i="68"/>
  <c r="AH41" i="68"/>
  <c r="AH27" i="68"/>
  <c r="AD27" i="68"/>
  <c r="AD113" i="67"/>
  <c r="AH79" i="67"/>
  <c r="AG70" i="67"/>
  <c r="AH55" i="67"/>
  <c r="AG73" i="66"/>
  <c r="AK52" i="66"/>
  <c r="AC52" i="66"/>
  <c r="AD45" i="66"/>
  <c r="AH45" i="66"/>
  <c r="AC35" i="66"/>
  <c r="AC7" i="66"/>
  <c r="AH111" i="68"/>
  <c r="AH99" i="68"/>
  <c r="AC43" i="68"/>
  <c r="AG43" i="68"/>
  <c r="AD123" i="67"/>
  <c r="AH123" i="67"/>
  <c r="AC74" i="67"/>
  <c r="AH74" i="67"/>
  <c r="AD50" i="67"/>
  <c r="AG50" i="67"/>
  <c r="AH67" i="66"/>
  <c r="AD67" i="66"/>
  <c r="AC55" i="66"/>
  <c r="AD55" i="66"/>
  <c r="AH64" i="65"/>
  <c r="AK64" i="65"/>
  <c r="AC64" i="65"/>
  <c r="AG64" i="65"/>
  <c r="AC51" i="65"/>
  <c r="AG51" i="65"/>
  <c r="AD7" i="69"/>
  <c r="AC4" i="69"/>
  <c r="AH155" i="68"/>
  <c r="AG140" i="68"/>
  <c r="AD127" i="68"/>
  <c r="AG111" i="68"/>
  <c r="AG99" i="68"/>
  <c r="AC75" i="68"/>
  <c r="AG71" i="68"/>
  <c r="AG61" i="68"/>
  <c r="AD37" i="68"/>
  <c r="AD12" i="68"/>
  <c r="AC12" i="68"/>
  <c r="AG12" i="68"/>
  <c r="AF126" i="67"/>
  <c r="AG120" i="67"/>
  <c r="AC120" i="67"/>
  <c r="AD109" i="67"/>
  <c r="AD67" i="67"/>
  <c r="AG67" i="67"/>
  <c r="AK73" i="66"/>
  <c r="AD61" i="66"/>
  <c r="AC41" i="66"/>
  <c r="AH41" i="66"/>
  <c r="AG38" i="66"/>
  <c r="AH38" i="66"/>
  <c r="AK38" i="66"/>
  <c r="AJ38" i="66" s="1"/>
  <c r="AC38" i="66"/>
  <c r="AD31" i="66"/>
  <c r="P28" i="32"/>
  <c r="U10" i="32"/>
  <c r="AK3" i="34"/>
  <c r="AJ3" i="42"/>
  <c r="AK3" i="47"/>
  <c r="AK3" i="51"/>
  <c r="P47" i="53"/>
  <c r="U34" i="53"/>
  <c r="U30" i="53"/>
  <c r="U26" i="53"/>
  <c r="U22" i="53"/>
  <c r="T19" i="53"/>
  <c r="U18" i="53"/>
  <c r="T15" i="53"/>
  <c r="U14" i="53"/>
  <c r="T11" i="53"/>
  <c r="U10" i="53"/>
  <c r="T7" i="53"/>
  <c r="U6" i="53"/>
  <c r="T3" i="53"/>
  <c r="AI3" i="61"/>
  <c r="AK3" i="65"/>
  <c r="AI3" i="68"/>
  <c r="AD79" i="69"/>
  <c r="AD69" i="69"/>
  <c r="AH65" i="69"/>
  <c r="AC64" i="69"/>
  <c r="AD169" i="68"/>
  <c r="AG162" i="68"/>
  <c r="AG153" i="68"/>
  <c r="AH151" i="68"/>
  <c r="AC138" i="68"/>
  <c r="AG107" i="68"/>
  <c r="AC106" i="68"/>
  <c r="AH103" i="68"/>
  <c r="AD99" i="68"/>
  <c r="AH95" i="68"/>
  <c r="AC81" i="68"/>
  <c r="AG70" i="68"/>
  <c r="AC59" i="68"/>
  <c r="AG57" i="68"/>
  <c r="AH44" i="68"/>
  <c r="AD4" i="68"/>
  <c r="AC4" i="68"/>
  <c r="AG4" i="68"/>
  <c r="AC119" i="67"/>
  <c r="AD107" i="67"/>
  <c r="AH107" i="67"/>
  <c r="AC99" i="67"/>
  <c r="AG99" i="67"/>
  <c r="AC95" i="67"/>
  <c r="AG95" i="67"/>
  <c r="AD84" i="67"/>
  <c r="AC82" i="67"/>
  <c r="AG82" i="67"/>
  <c r="AH82" i="67"/>
  <c r="AG61" i="67"/>
  <c r="AC58" i="67"/>
  <c r="AC49" i="67"/>
  <c r="AG49" i="67"/>
  <c r="AK54" i="66"/>
  <c r="AE54" i="66" s="1"/>
  <c r="AC54" i="66"/>
  <c r="AH51" i="66"/>
  <c r="AC15" i="66"/>
  <c r="AG15" i="66"/>
  <c r="AK15" i="66"/>
  <c r="AE57" i="65"/>
  <c r="AC54" i="65"/>
  <c r="AD54" i="65"/>
  <c r="AH54" i="65"/>
  <c r="AG38" i="65"/>
  <c r="AD38" i="65"/>
  <c r="AC33" i="65"/>
  <c r="AG33" i="65"/>
  <c r="AG74" i="69"/>
  <c r="AD107" i="68"/>
  <c r="AH80" i="68"/>
  <c r="AH74" i="68"/>
  <c r="AG124" i="67"/>
  <c r="AD119" i="67"/>
  <c r="AG119" i="67"/>
  <c r="AG104" i="67"/>
  <c r="AC104" i="67"/>
  <c r="AC90" i="67"/>
  <c r="AH90" i="67"/>
  <c r="AD75" i="67"/>
  <c r="AG51" i="67"/>
  <c r="AH51" i="67"/>
  <c r="AC51" i="67"/>
  <c r="AK72" i="66"/>
  <c r="AG66" i="66"/>
  <c r="AK66" i="66"/>
  <c r="AK62" i="66"/>
  <c r="AE62" i="66" s="1"/>
  <c r="AC47" i="66"/>
  <c r="AH47" i="66"/>
  <c r="AC44" i="66"/>
  <c r="AK44" i="66"/>
  <c r="AG69" i="65"/>
  <c r="AC69" i="65"/>
  <c r="AK69" i="65"/>
  <c r="AG45" i="67"/>
  <c r="AC59" i="66"/>
  <c r="AC56" i="66"/>
  <c r="AH36" i="66"/>
  <c r="AK23" i="66"/>
  <c r="AJ22" i="66"/>
  <c r="AD11" i="66"/>
  <c r="AC8" i="66"/>
  <c r="AD72" i="65"/>
  <c r="AG49" i="65"/>
  <c r="AK35" i="65"/>
  <c r="AH28" i="65"/>
  <c r="AH26" i="65"/>
  <c r="AG15" i="65"/>
  <c r="AK11" i="65"/>
  <c r="AH7" i="65"/>
  <c r="AD78" i="64"/>
  <c r="AG70" i="64"/>
  <c r="AD67" i="64"/>
  <c r="AC62" i="64"/>
  <c r="AG58" i="64"/>
  <c r="AH54" i="64"/>
  <c r="AC53" i="64"/>
  <c r="AK49" i="64"/>
  <c r="AC42" i="64"/>
  <c r="AH36" i="64"/>
  <c r="AC30" i="64"/>
  <c r="AD27" i="64"/>
  <c r="AK17" i="64"/>
  <c r="AE17" i="64" s="1"/>
  <c r="AK13" i="64"/>
  <c r="AE13" i="64" s="1"/>
  <c r="AF9" i="64"/>
  <c r="AD7" i="64"/>
  <c r="AF5" i="64"/>
  <c r="AC63" i="63"/>
  <c r="AC56" i="63"/>
  <c r="AI38" i="63"/>
  <c r="AC67" i="61"/>
  <c r="AK67" i="61"/>
  <c r="AE67" i="61" s="1"/>
  <c r="AG58" i="61"/>
  <c r="AH58" i="61"/>
  <c r="AK36" i="61"/>
  <c r="AH18" i="61"/>
  <c r="AD70" i="60"/>
  <c r="AH70" i="60"/>
  <c r="AC59" i="63"/>
  <c r="AD59" i="63"/>
  <c r="AK59" i="63"/>
  <c r="AF46" i="63"/>
  <c r="AD44" i="63"/>
  <c r="AG44" i="63"/>
  <c r="AK44" i="63"/>
  <c r="AC50" i="61"/>
  <c r="AD50" i="61"/>
  <c r="AC25" i="61"/>
  <c r="AD25" i="61"/>
  <c r="AH25" i="61"/>
  <c r="AK25" i="61"/>
  <c r="AD34" i="68"/>
  <c r="AD33" i="68"/>
  <c r="AD23" i="68"/>
  <c r="AD21" i="68"/>
  <c r="AH18" i="68"/>
  <c r="AD11" i="68"/>
  <c r="AD7" i="68"/>
  <c r="AE5" i="68"/>
  <c r="AG110" i="67"/>
  <c r="AD100" i="67"/>
  <c r="AD97" i="67"/>
  <c r="AC94" i="67"/>
  <c r="AC81" i="67"/>
  <c r="AC59" i="67"/>
  <c r="AG55" i="67"/>
  <c r="AG46" i="67"/>
  <c r="AD74" i="66"/>
  <c r="AD73" i="66"/>
  <c r="AG72" i="66"/>
  <c r="AK65" i="66"/>
  <c r="AD63" i="66"/>
  <c r="AG62" i="66"/>
  <c r="AG60" i="66"/>
  <c r="AC43" i="66"/>
  <c r="AH35" i="66"/>
  <c r="AG31" i="66"/>
  <c r="AK27" i="66"/>
  <c r="AH23" i="66"/>
  <c r="AG22" i="66"/>
  <c r="AH16" i="66"/>
  <c r="AD14" i="66"/>
  <c r="AG7" i="66"/>
  <c r="AH4" i="66"/>
  <c r="AD65" i="65"/>
  <c r="AD62" i="65"/>
  <c r="AG57" i="65"/>
  <c r="AG55" i="65"/>
  <c r="AG53" i="65"/>
  <c r="AH50" i="65"/>
  <c r="AC49" i="65"/>
  <c r="AC45" i="65"/>
  <c r="AH35" i="65"/>
  <c r="AG34" i="65"/>
  <c r="AH32" i="65"/>
  <c r="AH18" i="65"/>
  <c r="AC17" i="65"/>
  <c r="AC15" i="65"/>
  <c r="AG11" i="65"/>
  <c r="AC7" i="65"/>
  <c r="AD4" i="65"/>
  <c r="AD79" i="64"/>
  <c r="AC78" i="64"/>
  <c r="AC76" i="64"/>
  <c r="AC70" i="64"/>
  <c r="AK65" i="64"/>
  <c r="AH59" i="64"/>
  <c r="AC58" i="64"/>
  <c r="AD54" i="64"/>
  <c r="AH50" i="64"/>
  <c r="AK46" i="64"/>
  <c r="AG45" i="64"/>
  <c r="AK39" i="64"/>
  <c r="AK38" i="64"/>
  <c r="AK37" i="64"/>
  <c r="AF37" i="64" s="1"/>
  <c r="AG25" i="64"/>
  <c r="AK22" i="64"/>
  <c r="AH18" i="64"/>
  <c r="AC17" i="64"/>
  <c r="AH14" i="64"/>
  <c r="AC13" i="64"/>
  <c r="AH10" i="64"/>
  <c r="AC9" i="64"/>
  <c r="AH6" i="64"/>
  <c r="AE5" i="64"/>
  <c r="AD73" i="63"/>
  <c r="AG60" i="63"/>
  <c r="AD45" i="63"/>
  <c r="AH43" i="63"/>
  <c r="AK34" i="63"/>
  <c r="AG34" i="63"/>
  <c r="AG54" i="61"/>
  <c r="AD90" i="67"/>
  <c r="AH83" i="67"/>
  <c r="AH72" i="67"/>
  <c r="AC70" i="67"/>
  <c r="AH66" i="67"/>
  <c r="AG54" i="67"/>
  <c r="AC74" i="66"/>
  <c r="AC73" i="66"/>
  <c r="AK61" i="66"/>
  <c r="AF61" i="66" s="1"/>
  <c r="AD30" i="66"/>
  <c r="AG23" i="66"/>
  <c r="AK17" i="66"/>
  <c r="AC71" i="65"/>
  <c r="AE67" i="65"/>
  <c r="AC65" i="65"/>
  <c r="AH44" i="65"/>
  <c r="AC42" i="65"/>
  <c r="AK39" i="65"/>
  <c r="AG35" i="65"/>
  <c r="AK23" i="65"/>
  <c r="AH19" i="65"/>
  <c r="AG18" i="65"/>
  <c r="AK77" i="64"/>
  <c r="AK66" i="64"/>
  <c r="R66" i="64" s="1"/>
  <c r="AK61" i="64"/>
  <c r="AG50" i="64"/>
  <c r="AH46" i="64"/>
  <c r="AK26" i="64"/>
  <c r="AC25" i="64"/>
  <c r="AH22" i="64"/>
  <c r="AG18" i="64"/>
  <c r="AG14" i="64"/>
  <c r="AG10" i="64"/>
  <c r="AE9" i="64"/>
  <c r="AG6" i="64"/>
  <c r="AD5" i="64"/>
  <c r="AC5" i="64"/>
  <c r="AD69" i="63"/>
  <c r="AG64" i="63"/>
  <c r="AF62" i="63"/>
  <c r="AC51" i="63"/>
  <c r="AK51" i="63"/>
  <c r="AG36" i="63"/>
  <c r="AI36" i="63"/>
  <c r="AD33" i="63"/>
  <c r="AC49" i="61"/>
  <c r="AK46" i="61"/>
  <c r="AF46" i="61" s="1"/>
  <c r="AC46" i="61"/>
  <c r="AD46" i="61"/>
  <c r="AH46" i="61"/>
  <c r="AH27" i="61"/>
  <c r="AK17" i="61"/>
  <c r="AE17" i="61" s="1"/>
  <c r="AC17" i="61"/>
  <c r="AD17" i="61"/>
  <c r="AH17" i="61"/>
  <c r="AF21" i="65"/>
  <c r="AH77" i="64"/>
  <c r="AG73" i="64"/>
  <c r="AH66" i="64"/>
  <c r="AK62" i="64"/>
  <c r="R62" i="64" s="1"/>
  <c r="AG61" i="64"/>
  <c r="AD50" i="64"/>
  <c r="AG46" i="64"/>
  <c r="AK42" i="64"/>
  <c r="AH39" i="64"/>
  <c r="AH38" i="64"/>
  <c r="AK30" i="64"/>
  <c r="AH26" i="64"/>
  <c r="AG22" i="64"/>
  <c r="AD18" i="64"/>
  <c r="AD14" i="64"/>
  <c r="AD10" i="64"/>
  <c r="AD6" i="64"/>
  <c r="AK52" i="63"/>
  <c r="AG47" i="63"/>
  <c r="AH37" i="63"/>
  <c r="AD62" i="61"/>
  <c r="AG62" i="61"/>
  <c r="AK62" i="61"/>
  <c r="AD57" i="61"/>
  <c r="AC57" i="61"/>
  <c r="AK57" i="61"/>
  <c r="AD49" i="61"/>
  <c r="AG49" i="61"/>
  <c r="AK42" i="61"/>
  <c r="AF42" i="61" s="1"/>
  <c r="AC42" i="61"/>
  <c r="AD42" i="61"/>
  <c r="AH42" i="61"/>
  <c r="AH26" i="61"/>
  <c r="AC13" i="61"/>
  <c r="AG13" i="61"/>
  <c r="AK13" i="61"/>
  <c r="AE56" i="56"/>
  <c r="AG28" i="68"/>
  <c r="AF5" i="68"/>
  <c r="AH109" i="67"/>
  <c r="AG103" i="67"/>
  <c r="AD83" i="67"/>
  <c r="AH71" i="67"/>
  <c r="AD66" i="67"/>
  <c r="AG58" i="67"/>
  <c r="AG61" i="66"/>
  <c r="AC51" i="66"/>
  <c r="AK35" i="66"/>
  <c r="AC31" i="66"/>
  <c r="AC17" i="66"/>
  <c r="AG11" i="66"/>
  <c r="AH8" i="66"/>
  <c r="AD7" i="66"/>
  <c r="AC4" i="66"/>
  <c r="AG68" i="65"/>
  <c r="AG63" i="65"/>
  <c r="AD58" i="65"/>
  <c r="AC50" i="65"/>
  <c r="AD46" i="65"/>
  <c r="AK37" i="65"/>
  <c r="AI37" i="65" s="1"/>
  <c r="AG29" i="65"/>
  <c r="AC23" i="65"/>
  <c r="AD16" i="65"/>
  <c r="AK14" i="65"/>
  <c r="AK80" i="64"/>
  <c r="AK78" i="64"/>
  <c r="AE78" i="64" s="1"/>
  <c r="AG77" i="64"/>
  <c r="AK70" i="64"/>
  <c r="AG66" i="64"/>
  <c r="AH62" i="64"/>
  <c r="AK57" i="64"/>
  <c r="AJ57" i="64" s="1"/>
  <c r="AF54" i="64"/>
  <c r="AH42" i="64"/>
  <c r="AJ41" i="64"/>
  <c r="AG39" i="64"/>
  <c r="AG38" i="64"/>
  <c r="AH30" i="64"/>
  <c r="AG26" i="64"/>
  <c r="AD61" i="63"/>
  <c r="AD60" i="63"/>
  <c r="AK60" i="63"/>
  <c r="AD37" i="63"/>
  <c r="AD63" i="61"/>
  <c r="AC61" i="61"/>
  <c r="AK54" i="61"/>
  <c r="AC54" i="61"/>
  <c r="AC53" i="68"/>
  <c r="AG51" i="68"/>
  <c r="AC49" i="68"/>
  <c r="AD46" i="68"/>
  <c r="AC16" i="68"/>
  <c r="AH125" i="67"/>
  <c r="AC114" i="67"/>
  <c r="AC93" i="67"/>
  <c r="AC91" i="67"/>
  <c r="AD74" i="67"/>
  <c r="AC71" i="67"/>
  <c r="AD64" i="67"/>
  <c r="AC45" i="67"/>
  <c r="AH59" i="66"/>
  <c r="AG56" i="66"/>
  <c r="AG27" i="66"/>
  <c r="AC11" i="66"/>
  <c r="AD8" i="66"/>
  <c r="AK73" i="65"/>
  <c r="AD70" i="65"/>
  <c r="AK49" i="65"/>
  <c r="AD28" i="65"/>
  <c r="AC27" i="65"/>
  <c r="AK15" i="65"/>
  <c r="AG14" i="65"/>
  <c r="AC73" i="64"/>
  <c r="AC68" i="64"/>
  <c r="AD66" i="64"/>
  <c r="AG62" i="64"/>
  <c r="AG57" i="64"/>
  <c r="AK53" i="64"/>
  <c r="AC46" i="64"/>
  <c r="AG42" i="64"/>
  <c r="AF41" i="64"/>
  <c r="AD39" i="64"/>
  <c r="AD38" i="64"/>
  <c r="AG37" i="64"/>
  <c r="AD33" i="64"/>
  <c r="AG30" i="64"/>
  <c r="AD26" i="64"/>
  <c r="AC8" i="64"/>
  <c r="AD72" i="63"/>
  <c r="AG72" i="63"/>
  <c r="AH59" i="63"/>
  <c r="AH44" i="63"/>
  <c r="AD43" i="63"/>
  <c r="AK43" i="63"/>
  <c r="AK61" i="61"/>
  <c r="AD58" i="61"/>
  <c r="AK50" i="61"/>
  <c r="AC37" i="61"/>
  <c r="AD37" i="61"/>
  <c r="AH37" i="61"/>
  <c r="AD26" i="61"/>
  <c r="AF55" i="56"/>
  <c r="AK26" i="65"/>
  <c r="AC80" i="64"/>
  <c r="AE74" i="64"/>
  <c r="AG59" i="63"/>
  <c r="AK54" i="63"/>
  <c r="V54" i="63" s="1"/>
  <c r="AG52" i="63"/>
  <c r="AC44" i="63"/>
  <c r="AG63" i="61"/>
  <c r="AH63" i="61"/>
  <c r="AK63" i="61"/>
  <c r="AC53" i="61"/>
  <c r="AK53" i="61"/>
  <c r="AE73" i="60"/>
  <c r="AF44" i="60"/>
  <c r="AH49" i="60"/>
  <c r="AK45" i="60"/>
  <c r="AH68" i="56"/>
  <c r="AC59" i="56"/>
  <c r="AI56" i="56"/>
  <c r="AJ55" i="56"/>
  <c r="AC43" i="56"/>
  <c r="AC41" i="56"/>
  <c r="AK38" i="56"/>
  <c r="AD56" i="55"/>
  <c r="AC54" i="55"/>
  <c r="AG42" i="55"/>
  <c r="AC39" i="53"/>
  <c r="AG39" i="53"/>
  <c r="AK39" i="53"/>
  <c r="AE34" i="53"/>
  <c r="AK34" i="53"/>
  <c r="AJ34" i="53" s="1"/>
  <c r="AK60" i="60"/>
  <c r="AF60" i="60" s="1"/>
  <c r="AG49" i="60"/>
  <c r="AH45" i="60"/>
  <c r="AG68" i="56"/>
  <c r="AH56" i="56"/>
  <c r="AH55" i="56"/>
  <c r="AD64" i="55"/>
  <c r="AG52" i="55"/>
  <c r="AD45" i="61"/>
  <c r="AE38" i="61"/>
  <c r="AC73" i="60"/>
  <c r="AK61" i="60"/>
  <c r="AG60" i="60"/>
  <c r="AD49" i="60"/>
  <c r="AG45" i="60"/>
  <c r="AK41" i="60"/>
  <c r="AD68" i="56"/>
  <c r="AH65" i="56"/>
  <c r="AG56" i="56"/>
  <c r="AG55" i="56"/>
  <c r="AG50" i="56"/>
  <c r="AG38" i="56"/>
  <c r="AK32" i="56"/>
  <c r="AE25" i="56"/>
  <c r="AH17" i="56"/>
  <c r="AD16" i="56"/>
  <c r="AG16" i="56"/>
  <c r="AH13" i="56"/>
  <c r="AH69" i="55"/>
  <c r="AD60" i="55"/>
  <c r="AK60" i="55"/>
  <c r="AE60" i="55" s="1"/>
  <c r="AK51" i="55"/>
  <c r="AE30" i="53"/>
  <c r="AC4" i="64"/>
  <c r="AD68" i="63"/>
  <c r="AG56" i="63"/>
  <c r="AG42" i="63"/>
  <c r="AH38" i="61"/>
  <c r="AD33" i="61"/>
  <c r="AK26" i="61"/>
  <c r="AD16" i="61"/>
  <c r="AK72" i="60"/>
  <c r="AG69" i="60"/>
  <c r="AH61" i="60"/>
  <c r="AJ56" i="60"/>
  <c r="AH50" i="60"/>
  <c r="AC49" i="60"/>
  <c r="AD45" i="60"/>
  <c r="AH41" i="60"/>
  <c r="AD65" i="56"/>
  <c r="AK63" i="56"/>
  <c r="AG60" i="56"/>
  <c r="AD56" i="56"/>
  <c r="AD55" i="56"/>
  <c r="AD49" i="56"/>
  <c r="AK47" i="56"/>
  <c r="AG44" i="56"/>
  <c r="AC36" i="56"/>
  <c r="AK33" i="56"/>
  <c r="R33" i="56" s="1"/>
  <c r="AG32" i="56"/>
  <c r="AK28" i="56"/>
  <c r="AH22" i="56"/>
  <c r="AG17" i="56"/>
  <c r="AD13" i="56"/>
  <c r="AG5" i="56"/>
  <c r="AK55" i="55"/>
  <c r="S55" i="55" s="1"/>
  <c r="AK38" i="53"/>
  <c r="AE46" i="61"/>
  <c r="AH72" i="60"/>
  <c r="AG61" i="60"/>
  <c r="AK57" i="60"/>
  <c r="AK52" i="60"/>
  <c r="AF52" i="60" s="1"/>
  <c r="AC41" i="60"/>
  <c r="AK59" i="56"/>
  <c r="AK50" i="56"/>
  <c r="AF50" i="56" s="1"/>
  <c r="AK43" i="56"/>
  <c r="AH33" i="56"/>
  <c r="AK29" i="56"/>
  <c r="AG9" i="56"/>
  <c r="AC67" i="55"/>
  <c r="AK64" i="55"/>
  <c r="AE64" i="55" s="1"/>
  <c r="AG55" i="55"/>
  <c r="AK52" i="55"/>
  <c r="AD51" i="55"/>
  <c r="AE60" i="56"/>
  <c r="AE44" i="56"/>
  <c r="AG13" i="56"/>
  <c r="V47" i="55"/>
  <c r="AD44" i="53"/>
  <c r="AH44" i="53"/>
  <c r="AC44" i="53"/>
  <c r="AG44" i="53"/>
  <c r="AC35" i="63"/>
  <c r="AD55" i="61"/>
  <c r="AK45" i="61"/>
  <c r="AK41" i="61"/>
  <c r="AG26" i="61"/>
  <c r="AK16" i="61"/>
  <c r="AI73" i="60"/>
  <c r="AH64" i="60"/>
  <c r="AC63" i="60"/>
  <c r="AG57" i="60"/>
  <c r="AF56" i="60"/>
  <c r="AH53" i="60"/>
  <c r="AK48" i="60"/>
  <c r="AH42" i="60"/>
  <c r="AK64" i="56"/>
  <c r="AE64" i="56" s="1"/>
  <c r="AI60" i="56"/>
  <c r="AG59" i="56"/>
  <c r="AI50" i="56"/>
  <c r="AK48" i="56"/>
  <c r="AE48" i="56" s="1"/>
  <c r="AI44" i="56"/>
  <c r="AG43" i="56"/>
  <c r="AG41" i="56"/>
  <c r="AH37" i="56"/>
  <c r="AD33" i="56"/>
  <c r="AD32" i="56"/>
  <c r="AG29" i="56"/>
  <c r="AD28" i="56"/>
  <c r="AH25" i="56"/>
  <c r="AK21" i="56"/>
  <c r="AE21" i="56" s="1"/>
  <c r="AC17" i="56"/>
  <c r="AK17" i="56"/>
  <c r="AK8" i="56"/>
  <c r="AG4" i="56"/>
  <c r="AK68" i="55"/>
  <c r="AE68" i="55" s="1"/>
  <c r="AG64" i="55"/>
  <c r="AD61" i="55"/>
  <c r="AK58" i="55"/>
  <c r="AH57" i="55"/>
  <c r="AD52" i="55"/>
  <c r="AG51" i="55"/>
  <c r="AG43" i="55"/>
  <c r="AH43" i="55"/>
  <c r="AD40" i="53"/>
  <c r="AJ63" i="52"/>
  <c r="AK68" i="63"/>
  <c r="AG62" i="63"/>
  <c r="AK56" i="63"/>
  <c r="AE56" i="63" s="1"/>
  <c r="AG46" i="63"/>
  <c r="AG45" i="61"/>
  <c r="AK22" i="61"/>
  <c r="AH14" i="61"/>
  <c r="AG73" i="60"/>
  <c r="AD72" i="60"/>
  <c r="AK69" i="60"/>
  <c r="AH62" i="60"/>
  <c r="AG53" i="60"/>
  <c r="AK68" i="56"/>
  <c r="AH60" i="56"/>
  <c r="AE50" i="56"/>
  <c r="AH44" i="56"/>
  <c r="AG21" i="56"/>
  <c r="AK16" i="56"/>
  <c r="AK12" i="56"/>
  <c r="AG8" i="56"/>
  <c r="AK5" i="56"/>
  <c r="AC4" i="56"/>
  <c r="AH68" i="55"/>
  <c r="AC64" i="55"/>
  <c r="AC52" i="55"/>
  <c r="AD47" i="55"/>
  <c r="AK43" i="53"/>
  <c r="AC43" i="53"/>
  <c r="AD39" i="53"/>
  <c r="AG24" i="53"/>
  <c r="AC24" i="53"/>
  <c r="AD24" i="53"/>
  <c r="AK24" i="53"/>
  <c r="AE67" i="52"/>
  <c r="AK67" i="52"/>
  <c r="AF67" i="52" s="1"/>
  <c r="AK52" i="52"/>
  <c r="AH35" i="52"/>
  <c r="AC33" i="52"/>
  <c r="AD33" i="52"/>
  <c r="AK33" i="52"/>
  <c r="AF33" i="52" s="1"/>
  <c r="AH29" i="52"/>
  <c r="AJ12" i="52"/>
  <c r="AH65" i="51"/>
  <c r="AC44" i="51"/>
  <c r="AD44" i="51"/>
  <c r="AK44" i="51"/>
  <c r="AC60" i="50"/>
  <c r="AG60" i="50"/>
  <c r="AH49" i="50"/>
  <c r="AE17" i="50"/>
  <c r="AF68" i="55"/>
  <c r="AC63" i="55"/>
  <c r="AK51" i="53"/>
  <c r="AH48" i="53"/>
  <c r="AH41" i="53"/>
  <c r="AK35" i="53"/>
  <c r="AF35" i="53" s="1"/>
  <c r="AF23" i="53"/>
  <c r="AH21" i="53"/>
  <c r="AH16" i="53"/>
  <c r="AK16" i="53"/>
  <c r="AG16" i="53"/>
  <c r="AG8" i="53"/>
  <c r="AH8" i="53"/>
  <c r="AD8" i="53"/>
  <c r="AH49" i="52"/>
  <c r="AG26" i="52"/>
  <c r="AH23" i="52"/>
  <c r="AC5" i="52"/>
  <c r="AK5" i="52"/>
  <c r="R5" i="52" s="1"/>
  <c r="AH60" i="51"/>
  <c r="AI60" i="51"/>
  <c r="AC60" i="51"/>
  <c r="AG60" i="51"/>
  <c r="AK52" i="51"/>
  <c r="AE52" i="51" s="1"/>
  <c r="AK33" i="51"/>
  <c r="AH41" i="50"/>
  <c r="AK35" i="50"/>
  <c r="AC35" i="50"/>
  <c r="AD35" i="50"/>
  <c r="AH35" i="50"/>
  <c r="AC20" i="50"/>
  <c r="AD20" i="50"/>
  <c r="AH20" i="50"/>
  <c r="AD39" i="48"/>
  <c r="AH39" i="48"/>
  <c r="AD19" i="52"/>
  <c r="AH19" i="52"/>
  <c r="AC17" i="52"/>
  <c r="AD17" i="52"/>
  <c r="AK17" i="52"/>
  <c r="AF17" i="52" s="1"/>
  <c r="AG65" i="51"/>
  <c r="AD57" i="51"/>
  <c r="AH57" i="51"/>
  <c r="AC55" i="51"/>
  <c r="AD55" i="51"/>
  <c r="AH55" i="51"/>
  <c r="AC46" i="51"/>
  <c r="AG46" i="51"/>
  <c r="AJ21" i="51"/>
  <c r="AD38" i="50"/>
  <c r="AG38" i="50"/>
  <c r="AK38" i="50"/>
  <c r="AD16" i="50"/>
  <c r="AH16" i="50"/>
  <c r="AF30" i="53"/>
  <c r="AK4" i="53"/>
  <c r="AG63" i="52"/>
  <c r="AK63" i="52"/>
  <c r="AF63" i="52" s="1"/>
  <c r="AK57" i="52"/>
  <c r="AI57" i="52" s="1"/>
  <c r="AD57" i="52"/>
  <c r="AD52" i="52"/>
  <c r="AC29" i="52"/>
  <c r="AD29" i="52"/>
  <c r="AK65" i="51"/>
  <c r="AH27" i="51"/>
  <c r="AH19" i="51"/>
  <c r="AC67" i="50"/>
  <c r="AG67" i="50"/>
  <c r="AC52" i="50"/>
  <c r="AK52" i="50"/>
  <c r="AC49" i="50"/>
  <c r="AD49" i="50"/>
  <c r="AK49" i="50"/>
  <c r="S49" i="50" s="1"/>
  <c r="AF22" i="50"/>
  <c r="AD12" i="50"/>
  <c r="AC4" i="50"/>
  <c r="AD4" i="50"/>
  <c r="AH4" i="50"/>
  <c r="AC56" i="48"/>
  <c r="AD56" i="48"/>
  <c r="AG56" i="48"/>
  <c r="AD42" i="55"/>
  <c r="AE39" i="55"/>
  <c r="AH49" i="53"/>
  <c r="AH40" i="53"/>
  <c r="AG36" i="53"/>
  <c r="AD35" i="53"/>
  <c r="AJ30" i="53"/>
  <c r="AH25" i="53"/>
  <c r="AD25" i="53"/>
  <c r="AG12" i="53"/>
  <c r="AH12" i="53"/>
  <c r="AD12" i="53"/>
  <c r="AD34" i="52"/>
  <c r="AH25" i="52"/>
  <c r="AE48" i="51"/>
  <c r="AD45" i="51"/>
  <c r="AH45" i="51"/>
  <c r="AK34" i="51"/>
  <c r="AD15" i="51"/>
  <c r="AH15" i="51"/>
  <c r="AK45" i="50"/>
  <c r="AE39" i="50"/>
  <c r="AK34" i="50"/>
  <c r="AF34" i="50" s="1"/>
  <c r="AC34" i="50"/>
  <c r="AD34" i="50"/>
  <c r="AH34" i="50"/>
  <c r="AC22" i="50"/>
  <c r="AD22" i="50"/>
  <c r="AJ22" i="50"/>
  <c r="AD24" i="56"/>
  <c r="AG58" i="55"/>
  <c r="AG56" i="55"/>
  <c r="AG43" i="53"/>
  <c r="AD36" i="53"/>
  <c r="AC35" i="53"/>
  <c r="AH20" i="53"/>
  <c r="AK20" i="53"/>
  <c r="AG20" i="53"/>
  <c r="AD17" i="53"/>
  <c r="AC48" i="52"/>
  <c r="AD48" i="52"/>
  <c r="AK48" i="52"/>
  <c r="AH33" i="52"/>
  <c r="AC13" i="52"/>
  <c r="AD13" i="52"/>
  <c r="AK4" i="52"/>
  <c r="AF4" i="52" s="1"/>
  <c r="AC4" i="52"/>
  <c r="AC64" i="51"/>
  <c r="AK64" i="51"/>
  <c r="AE64" i="51" s="1"/>
  <c r="AH44" i="51"/>
  <c r="AC61" i="50"/>
  <c r="AK61" i="50"/>
  <c r="AD61" i="50"/>
  <c r="AK48" i="50"/>
  <c r="AF29" i="50"/>
  <c r="AG22" i="50"/>
  <c r="AD18" i="50"/>
  <c r="AH18" i="50"/>
  <c r="AD7" i="50"/>
  <c r="AC7" i="50"/>
  <c r="AG7" i="50"/>
  <c r="AC64" i="48"/>
  <c r="AG64" i="48"/>
  <c r="AH45" i="48"/>
  <c r="AC41" i="48"/>
  <c r="AH41" i="48"/>
  <c r="AF22" i="53"/>
  <c r="AD4" i="53"/>
  <c r="AG4" i="53"/>
  <c r="AC4" i="53"/>
  <c r="AC18" i="52"/>
  <c r="AD18" i="52"/>
  <c r="AK18" i="52"/>
  <c r="AE60" i="51"/>
  <c r="AK39" i="51"/>
  <c r="AK26" i="51"/>
  <c r="AC26" i="51"/>
  <c r="AD26" i="51"/>
  <c r="AH26" i="51"/>
  <c r="AK18" i="51"/>
  <c r="AC18" i="51"/>
  <c r="AD18" i="51"/>
  <c r="AH18" i="51"/>
  <c r="AF63" i="50"/>
  <c r="AC29" i="48"/>
  <c r="AD29" i="48"/>
  <c r="AG29" i="48"/>
  <c r="AH29" i="48"/>
  <c r="AG40" i="53"/>
  <c r="AK40" i="53"/>
  <c r="AC40" i="53"/>
  <c r="AI30" i="53"/>
  <c r="AG22" i="53"/>
  <c r="AJ11" i="53"/>
  <c r="AD61" i="52"/>
  <c r="AK61" i="52"/>
  <c r="AD47" i="52"/>
  <c r="AG47" i="52"/>
  <c r="AH17" i="52"/>
  <c r="AF12" i="52"/>
  <c r="AG6" i="52"/>
  <c r="AD6" i="52"/>
  <c r="AD39" i="51"/>
  <c r="AD34" i="51"/>
  <c r="AH50" i="50"/>
  <c r="AC45" i="50"/>
  <c r="AD42" i="50"/>
  <c r="AH42" i="50"/>
  <c r="AI29" i="50"/>
  <c r="AF21" i="50"/>
  <c r="AC44" i="48"/>
  <c r="AD44" i="48"/>
  <c r="AG44" i="48"/>
  <c r="AH44" i="48"/>
  <c r="AC52" i="52"/>
  <c r="AD49" i="52"/>
  <c r="AC34" i="52"/>
  <c r="AG30" i="52"/>
  <c r="AE26" i="52"/>
  <c r="AC24" i="52"/>
  <c r="AG14" i="52"/>
  <c r="AD59" i="51"/>
  <c r="AG51" i="51"/>
  <c r="AD47" i="51"/>
  <c r="AC34" i="51"/>
  <c r="AC30" i="51"/>
  <c r="AI63" i="50"/>
  <c r="AK57" i="50"/>
  <c r="AD50" i="50"/>
  <c r="AC41" i="50"/>
  <c r="AD39" i="50"/>
  <c r="AC38" i="50"/>
  <c r="AK26" i="50"/>
  <c r="AG19" i="50"/>
  <c r="AG17" i="50"/>
  <c r="AG65" i="48"/>
  <c r="AD64" i="48"/>
  <c r="AD61" i="48"/>
  <c r="AC59" i="48"/>
  <c r="AG52" i="48"/>
  <c r="AD48" i="48"/>
  <c r="AG41" i="48"/>
  <c r="AG30" i="48"/>
  <c r="AD17" i="48"/>
  <c r="AC9" i="48"/>
  <c r="AC5" i="48"/>
  <c r="AC132" i="47"/>
  <c r="AD129" i="47"/>
  <c r="AG116" i="47"/>
  <c r="AC108" i="47"/>
  <c r="AD105" i="47"/>
  <c r="AD91" i="47"/>
  <c r="AH88" i="47"/>
  <c r="AG84" i="47"/>
  <c r="AD82" i="47"/>
  <c r="AC78" i="47"/>
  <c r="AG72" i="47"/>
  <c r="AG71" i="47"/>
  <c r="AH67" i="47"/>
  <c r="AD50" i="47"/>
  <c r="AD32" i="47"/>
  <c r="AD27" i="47"/>
  <c r="AH23" i="47"/>
  <c r="AC22" i="47"/>
  <c r="AH19" i="47"/>
  <c r="AC18" i="47"/>
  <c r="AH73" i="46"/>
  <c r="AD73" i="46"/>
  <c r="AH69" i="46"/>
  <c r="AC64" i="46"/>
  <c r="AG64" i="46"/>
  <c r="AC56" i="46"/>
  <c r="AD44" i="46"/>
  <c r="AD65" i="45"/>
  <c r="AD53" i="45"/>
  <c r="AD49" i="45"/>
  <c r="AC61" i="46"/>
  <c r="AG61" i="46"/>
  <c r="AE56" i="51"/>
  <c r="AD53" i="51"/>
  <c r="AG33" i="50"/>
  <c r="AH28" i="50"/>
  <c r="AC12" i="50"/>
  <c r="AD8" i="50"/>
  <c r="AC52" i="48"/>
  <c r="AD45" i="48"/>
  <c r="AG40" i="48"/>
  <c r="AC26" i="48"/>
  <c r="AD14" i="48"/>
  <c r="AK4" i="48"/>
  <c r="R4" i="48" s="1"/>
  <c r="AG120" i="47"/>
  <c r="AC116" i="47"/>
  <c r="AD99" i="47"/>
  <c r="AG92" i="47"/>
  <c r="AD88" i="47"/>
  <c r="AH85" i="47"/>
  <c r="AC84" i="47"/>
  <c r="AH81" i="47"/>
  <c r="AC72" i="47"/>
  <c r="AC71" i="47"/>
  <c r="AD67" i="47"/>
  <c r="AG66" i="47"/>
  <c r="AH54" i="47"/>
  <c r="AD23" i="47"/>
  <c r="AD19" i="47"/>
  <c r="AD7" i="47"/>
  <c r="AH82" i="46"/>
  <c r="AG72" i="46"/>
  <c r="AD66" i="46"/>
  <c r="AC46" i="46"/>
  <c r="AD71" i="45"/>
  <c r="AH71" i="45"/>
  <c r="AG68" i="45"/>
  <c r="AH68" i="45"/>
  <c r="AC68" i="45"/>
  <c r="AC52" i="45"/>
  <c r="AG52" i="45"/>
  <c r="AG35" i="45"/>
  <c r="AC31" i="53"/>
  <c r="AG30" i="53"/>
  <c r="AJ23" i="53"/>
  <c r="AD60" i="52"/>
  <c r="AG59" i="52"/>
  <c r="AC47" i="52"/>
  <c r="AH44" i="52"/>
  <c r="AK34" i="52"/>
  <c r="AI34" i="52" s="1"/>
  <c r="AD30" i="52"/>
  <c r="AD14" i="52"/>
  <c r="AC63" i="51"/>
  <c r="AH43" i="51"/>
  <c r="AC42" i="51"/>
  <c r="AD35" i="51"/>
  <c r="AK29" i="51"/>
  <c r="AJ29" i="51" s="1"/>
  <c r="AD65" i="50"/>
  <c r="AG63" i="50"/>
  <c r="AD46" i="50"/>
  <c r="AG39" i="50"/>
  <c r="AC26" i="50"/>
  <c r="AC65" i="48"/>
  <c r="AH53" i="48"/>
  <c r="AH34" i="48"/>
  <c r="AG33" i="48"/>
  <c r="AH31" i="48"/>
  <c r="AD30" i="48"/>
  <c r="AG12" i="48"/>
  <c r="AG4" i="48"/>
  <c r="AG131" i="47"/>
  <c r="AH100" i="47"/>
  <c r="AG76" i="47"/>
  <c r="AH73" i="47"/>
  <c r="AC7" i="47"/>
  <c r="AC87" i="46"/>
  <c r="AK87" i="46"/>
  <c r="AF87" i="46" s="1"/>
  <c r="AC77" i="46"/>
  <c r="AG77" i="46"/>
  <c r="AC69" i="46"/>
  <c r="AC55" i="46"/>
  <c r="AD55" i="46"/>
  <c r="AC51" i="46"/>
  <c r="AG51" i="46"/>
  <c r="AG43" i="46"/>
  <c r="AG36" i="46"/>
  <c r="AC34" i="46"/>
  <c r="AH34" i="46"/>
  <c r="AD73" i="45"/>
  <c r="AC71" i="45"/>
  <c r="AK64" i="45"/>
  <c r="AC64" i="45"/>
  <c r="AC48" i="45"/>
  <c r="AK48" i="45"/>
  <c r="AD38" i="45"/>
  <c r="AE9" i="50"/>
  <c r="AH21" i="48"/>
  <c r="AC20" i="48"/>
  <c r="AH13" i="48"/>
  <c r="AK5" i="48"/>
  <c r="AH128" i="47"/>
  <c r="AH104" i="47"/>
  <c r="AH31" i="47"/>
  <c r="AH29" i="46"/>
  <c r="AD29" i="46"/>
  <c r="AE72" i="45"/>
  <c r="AG21" i="48"/>
  <c r="AG13" i="48"/>
  <c r="AH9" i="48"/>
  <c r="AH5" i="48"/>
  <c r="AG128" i="47"/>
  <c r="AG104" i="47"/>
  <c r="AG49" i="47"/>
  <c r="AC41" i="47"/>
  <c r="AG31" i="47"/>
  <c r="AG75" i="45"/>
  <c r="AH29" i="53"/>
  <c r="AJ19" i="53"/>
  <c r="AH62" i="52"/>
  <c r="AH58" i="52"/>
  <c r="AH56" i="52"/>
  <c r="AD55" i="52"/>
  <c r="AG52" i="52"/>
  <c r="AG34" i="52"/>
  <c r="AK30" i="52"/>
  <c r="AE30" i="52" s="1"/>
  <c r="AK26" i="52"/>
  <c r="R26" i="52" s="1"/>
  <c r="AK14" i="52"/>
  <c r="AG12" i="52"/>
  <c r="AC66" i="51"/>
  <c r="AH59" i="51"/>
  <c r="AC58" i="51"/>
  <c r="AK54" i="51"/>
  <c r="AC52" i="51"/>
  <c r="AG48" i="51"/>
  <c r="AC41" i="51"/>
  <c r="AG34" i="51"/>
  <c r="AG30" i="51"/>
  <c r="AC29" i="51"/>
  <c r="AH22" i="51"/>
  <c r="AH14" i="51"/>
  <c r="AH10" i="51"/>
  <c r="AH6" i="51"/>
  <c r="AH62" i="50"/>
  <c r="AG45" i="50"/>
  <c r="AK41" i="50"/>
  <c r="AI39" i="50"/>
  <c r="AK33" i="50"/>
  <c r="AK19" i="50"/>
  <c r="AC16" i="50"/>
  <c r="AH61" i="48"/>
  <c r="AH48" i="48"/>
  <c r="AD25" i="48"/>
  <c r="AD21" i="48"/>
  <c r="AH17" i="48"/>
  <c r="AD13" i="48"/>
  <c r="AG9" i="48"/>
  <c r="AG5" i="48"/>
  <c r="AD4" i="48"/>
  <c r="AG132" i="47"/>
  <c r="AD128" i="47"/>
  <c r="AH112" i="47"/>
  <c r="AG108" i="47"/>
  <c r="AD104" i="47"/>
  <c r="AH101" i="47"/>
  <c r="AD83" i="47"/>
  <c r="AC75" i="47"/>
  <c r="AH58" i="47"/>
  <c r="AC51" i="47"/>
  <c r="AD31" i="47"/>
  <c r="AH27" i="47"/>
  <c r="AD56" i="46"/>
  <c r="AC52" i="46"/>
  <c r="AG52" i="46"/>
  <c r="AD38" i="46"/>
  <c r="AG38" i="46"/>
  <c r="AC30" i="46"/>
  <c r="AG30" i="46"/>
  <c r="AF74" i="45"/>
  <c r="AG66" i="45"/>
  <c r="AC54" i="45"/>
  <c r="AG50" i="45"/>
  <c r="AC37" i="45"/>
  <c r="AE37" i="45"/>
  <c r="AK37" i="45"/>
  <c r="V37" i="45" s="1"/>
  <c r="AC33" i="45"/>
  <c r="AG33" i="45"/>
  <c r="AG56" i="52"/>
  <c r="AH51" i="51"/>
  <c r="AK38" i="51"/>
  <c r="AG22" i="51"/>
  <c r="AG14" i="51"/>
  <c r="AE13" i="51"/>
  <c r="AG10" i="51"/>
  <c r="AE9" i="51"/>
  <c r="AG6" i="51"/>
  <c r="AE5" i="51"/>
  <c r="AK56" i="50"/>
  <c r="AD45" i="50"/>
  <c r="AG29" i="50"/>
  <c r="AG27" i="50"/>
  <c r="AH12" i="50"/>
  <c r="AG112" i="47"/>
  <c r="AC31" i="47"/>
  <c r="AG81" i="46"/>
  <c r="AD81" i="46"/>
  <c r="AD65" i="46"/>
  <c r="AH65" i="46"/>
  <c r="AH61" i="46"/>
  <c r="AG29" i="45"/>
  <c r="AK80" i="43"/>
  <c r="AG78" i="43"/>
  <c r="AK78" i="43"/>
  <c r="AG54" i="43"/>
  <c r="AH67" i="42"/>
  <c r="AC62" i="42"/>
  <c r="AG62" i="42"/>
  <c r="AK62" i="42"/>
  <c r="AI24" i="42"/>
  <c r="AG87" i="46"/>
  <c r="AC72" i="45"/>
  <c r="AC70" i="45"/>
  <c r="AH59" i="45"/>
  <c r="AC57" i="45"/>
  <c r="AD55" i="45"/>
  <c r="AK46" i="45"/>
  <c r="S46" i="45" s="1"/>
  <c r="AC45" i="45"/>
  <c r="AC42" i="45"/>
  <c r="AC39" i="45"/>
  <c r="AC80" i="43"/>
  <c r="AH75" i="43"/>
  <c r="AC58" i="43"/>
  <c r="AG46" i="43"/>
  <c r="AC39" i="43"/>
  <c r="AD39" i="43"/>
  <c r="AK39" i="43"/>
  <c r="AK66" i="42"/>
  <c r="AD61" i="42"/>
  <c r="AG61" i="42"/>
  <c r="AC60" i="43"/>
  <c r="AK60" i="43"/>
  <c r="W60" i="43" s="1"/>
  <c r="AD22" i="43"/>
  <c r="AG22" i="43"/>
  <c r="AH22" i="43"/>
  <c r="AD17" i="43"/>
  <c r="AC17" i="43"/>
  <c r="AG17" i="43"/>
  <c r="AH14" i="43"/>
  <c r="AK14" i="43"/>
  <c r="AD14" i="43"/>
  <c r="AH57" i="42"/>
  <c r="AD57" i="42"/>
  <c r="AD52" i="42"/>
  <c r="AG52" i="42"/>
  <c r="AK52" i="42"/>
  <c r="AC52" i="42"/>
  <c r="AG79" i="46"/>
  <c r="AD57" i="46"/>
  <c r="AG56" i="46"/>
  <c r="AH73" i="45"/>
  <c r="AH69" i="45"/>
  <c r="AH67" i="45"/>
  <c r="AC65" i="45"/>
  <c r="AD63" i="45"/>
  <c r="AK54" i="45"/>
  <c r="AC53" i="45"/>
  <c r="AK76" i="43"/>
  <c r="AK67" i="43"/>
  <c r="AJ67" i="43" s="1"/>
  <c r="AD43" i="43"/>
  <c r="AD33" i="43"/>
  <c r="AG33" i="43"/>
  <c r="AC30" i="43"/>
  <c r="AD30" i="43"/>
  <c r="AH30" i="43"/>
  <c r="AG6" i="43"/>
  <c r="AK57" i="42"/>
  <c r="AH5" i="44"/>
  <c r="AK5" i="44"/>
  <c r="AF5" i="44" s="1"/>
  <c r="AD5" i="44"/>
  <c r="AD79" i="43"/>
  <c r="AG67" i="43"/>
  <c r="AH10" i="43"/>
  <c r="AK10" i="43"/>
  <c r="AD10" i="43"/>
  <c r="AJ69" i="42"/>
  <c r="AI87" i="46"/>
  <c r="AC47" i="46"/>
  <c r="AG46" i="46"/>
  <c r="AD31" i="46"/>
  <c r="AG28" i="46"/>
  <c r="AC26" i="46"/>
  <c r="AI74" i="45"/>
  <c r="AI72" i="45"/>
  <c r="AK62" i="45"/>
  <c r="AI62" i="45" s="1"/>
  <c r="AC61" i="45"/>
  <c r="AK31" i="45"/>
  <c r="AG51" i="44"/>
  <c r="AC51" i="44"/>
  <c r="AK70" i="43"/>
  <c r="AK58" i="43"/>
  <c r="AG56" i="43"/>
  <c r="AG26" i="43"/>
  <c r="AK26" i="43"/>
  <c r="AK9" i="43"/>
  <c r="AC76" i="43"/>
  <c r="AD76" i="43"/>
  <c r="AD67" i="43"/>
  <c r="AH67" i="43"/>
  <c r="AK18" i="43"/>
  <c r="AC18" i="43"/>
  <c r="AH6" i="43"/>
  <c r="AK6" i="43"/>
  <c r="AD6" i="43"/>
  <c r="AC68" i="42"/>
  <c r="AG68" i="42"/>
  <c r="AC80" i="46"/>
  <c r="AI54" i="45"/>
  <c r="AH51" i="45"/>
  <c r="AC49" i="45"/>
  <c r="AD47" i="45"/>
  <c r="AG75" i="43"/>
  <c r="AD55" i="43"/>
  <c r="AK52" i="43"/>
  <c r="AK42" i="43"/>
  <c r="AD31" i="43"/>
  <c r="AK22" i="43"/>
  <c r="AG18" i="43"/>
  <c r="AG14" i="43"/>
  <c r="AK5" i="43"/>
  <c r="AE5" i="43" s="1"/>
  <c r="AD4" i="44"/>
  <c r="AC75" i="43"/>
  <c r="AC66" i="43"/>
  <c r="AD57" i="43"/>
  <c r="AC52" i="43"/>
  <c r="AK29" i="43"/>
  <c r="AJ29" i="43" s="1"/>
  <c r="AD13" i="43"/>
  <c r="AD9" i="43"/>
  <c r="AD5" i="43"/>
  <c r="AH70" i="42"/>
  <c r="AG69" i="42"/>
  <c r="AD66" i="42"/>
  <c r="AH61" i="42"/>
  <c r="AG57" i="42"/>
  <c r="AH53" i="42"/>
  <c r="AK48" i="42"/>
  <c r="AC34" i="42"/>
  <c r="AG34" i="42"/>
  <c r="AE28" i="42"/>
  <c r="AC15" i="42"/>
  <c r="AD15" i="42"/>
  <c r="AH15" i="42"/>
  <c r="AC8" i="42"/>
  <c r="AD54" i="41"/>
  <c r="AK26" i="41"/>
  <c r="AC18" i="41"/>
  <c r="AK18" i="41"/>
  <c r="AG13" i="41"/>
  <c r="AD5" i="41"/>
  <c r="AC5" i="41"/>
  <c r="AD70" i="40"/>
  <c r="AD59" i="40"/>
  <c r="AG54" i="40"/>
  <c r="AD41" i="40"/>
  <c r="AG41" i="40"/>
  <c r="AD25" i="40"/>
  <c r="AG25" i="40"/>
  <c r="AC13" i="40"/>
  <c r="AH13" i="40"/>
  <c r="AK13" i="40"/>
  <c r="AF9" i="38"/>
  <c r="AK49" i="42"/>
  <c r="AH40" i="42"/>
  <c r="AK40" i="42"/>
  <c r="AD33" i="42"/>
  <c r="AI8" i="42"/>
  <c r="AH36" i="41"/>
  <c r="AD36" i="41"/>
  <c r="AG34" i="41"/>
  <c r="AH34" i="41"/>
  <c r="AD29" i="41"/>
  <c r="AC29" i="41"/>
  <c r="AG29" i="41"/>
  <c r="AD25" i="41"/>
  <c r="AK25" i="41"/>
  <c r="AD9" i="41"/>
  <c r="AC9" i="41"/>
  <c r="AD38" i="40"/>
  <c r="AG38" i="40"/>
  <c r="AF28" i="40"/>
  <c r="AC9" i="40"/>
  <c r="AD9" i="40"/>
  <c r="AH9" i="40"/>
  <c r="AK75" i="39"/>
  <c r="AD75" i="39"/>
  <c r="AG75" i="39"/>
  <c r="AK50" i="39"/>
  <c r="AC50" i="39"/>
  <c r="AE5" i="44"/>
  <c r="AJ21" i="43"/>
  <c r="AC69" i="42"/>
  <c r="AD67" i="42"/>
  <c r="AC57" i="42"/>
  <c r="AH49" i="42"/>
  <c r="AK45" i="42"/>
  <c r="AE45" i="42" s="1"/>
  <c r="AG26" i="42"/>
  <c r="AC23" i="42"/>
  <c r="AH23" i="42"/>
  <c r="AC14" i="42"/>
  <c r="AJ33" i="41"/>
  <c r="AG22" i="41"/>
  <c r="AD13" i="41"/>
  <c r="AC13" i="41"/>
  <c r="AH70" i="40"/>
  <c r="AK70" i="40"/>
  <c r="AC70" i="40"/>
  <c r="AD62" i="40"/>
  <c r="AG62" i="40"/>
  <c r="AH45" i="40"/>
  <c r="AC43" i="40"/>
  <c r="AG43" i="40"/>
  <c r="AC37" i="40"/>
  <c r="AK17" i="40"/>
  <c r="AF20" i="38"/>
  <c r="AG36" i="42"/>
  <c r="AE36" i="42"/>
  <c r="AK36" i="42"/>
  <c r="AI16" i="42"/>
  <c r="AI43" i="41"/>
  <c r="AD19" i="41"/>
  <c r="AH19" i="41"/>
  <c r="AH74" i="40"/>
  <c r="AG37" i="40"/>
  <c r="AH37" i="40"/>
  <c r="AD34" i="40"/>
  <c r="AC20" i="40"/>
  <c r="AD29" i="43"/>
  <c r="AE53" i="42"/>
  <c r="AD49" i="42"/>
  <c r="AD25" i="42"/>
  <c r="AH64" i="41"/>
  <c r="AE41" i="41"/>
  <c r="AK37" i="41"/>
  <c r="AH35" i="41"/>
  <c r="AD35" i="41"/>
  <c r="AG26" i="41"/>
  <c r="AG21" i="41"/>
  <c r="AG74" i="40"/>
  <c r="AK58" i="40"/>
  <c r="AF58" i="40" s="1"/>
  <c r="AK52" i="40"/>
  <c r="AE52" i="40" s="1"/>
  <c r="AH44" i="40"/>
  <c r="AK29" i="40"/>
  <c r="AD29" i="40"/>
  <c r="AG29" i="40"/>
  <c r="AD14" i="40"/>
  <c r="AH14" i="40"/>
  <c r="AC53" i="39"/>
  <c r="AD53" i="39"/>
  <c r="AH53" i="39"/>
  <c r="AG4" i="44"/>
  <c r="AK75" i="43"/>
  <c r="AF75" i="43" s="1"/>
  <c r="AC62" i="43"/>
  <c r="AH59" i="43"/>
  <c r="AH55" i="43"/>
  <c r="AG44" i="43"/>
  <c r="AD26" i="43"/>
  <c r="AD25" i="43"/>
  <c r="AH18" i="43"/>
  <c r="AG13" i="43"/>
  <c r="AG9" i="43"/>
  <c r="AG5" i="43"/>
  <c r="AG66" i="42"/>
  <c r="AG60" i="42"/>
  <c r="AK56" i="42"/>
  <c r="AD45" i="42"/>
  <c r="AC39" i="42"/>
  <c r="AD39" i="42"/>
  <c r="AG28" i="42"/>
  <c r="AH28" i="42"/>
  <c r="AG63" i="41"/>
  <c r="AG61" i="41"/>
  <c r="AK51" i="41"/>
  <c r="AI51" i="41" s="1"/>
  <c r="AC51" i="41"/>
  <c r="AH40" i="41"/>
  <c r="AK34" i="41"/>
  <c r="V34" i="41" s="1"/>
  <c r="AD33" i="41"/>
  <c r="AC33" i="41"/>
  <c r="AG18" i="41"/>
  <c r="AK5" i="41"/>
  <c r="S5" i="41" s="1"/>
  <c r="AK54" i="40"/>
  <c r="AH30" i="40"/>
  <c r="AH26" i="40"/>
  <c r="AG26" i="40"/>
  <c r="AG13" i="40"/>
  <c r="AH10" i="40"/>
  <c r="AC70" i="39"/>
  <c r="AG70" i="39"/>
  <c r="AC4" i="44"/>
  <c r="AH77" i="43"/>
  <c r="AG66" i="43"/>
  <c r="AD49" i="43"/>
  <c r="AC41" i="43"/>
  <c r="AC13" i="43"/>
  <c r="AC9" i="43"/>
  <c r="AC5" i="43"/>
  <c r="AC66" i="42"/>
  <c r="AD44" i="42"/>
  <c r="AG40" i="42"/>
  <c r="AG35" i="42"/>
  <c r="AK32" i="42"/>
  <c r="AI32" i="42" s="1"/>
  <c r="AD27" i="42"/>
  <c r="AG22" i="42"/>
  <c r="AK22" i="42"/>
  <c r="AG16" i="42"/>
  <c r="AD9" i="42"/>
  <c r="AH58" i="41"/>
  <c r="AC43" i="41"/>
  <c r="AE43" i="41"/>
  <c r="AD34" i="41"/>
  <c r="AH30" i="41"/>
  <c r="AK30" i="41"/>
  <c r="AC30" i="41"/>
  <c r="AG25" i="41"/>
  <c r="AK22" i="41"/>
  <c r="R22" i="41" s="1"/>
  <c r="AD18" i="41"/>
  <c r="AK9" i="41"/>
  <c r="AG5" i="41"/>
  <c r="AH71" i="40"/>
  <c r="AG66" i="40"/>
  <c r="AH66" i="40"/>
  <c r="AH41" i="40"/>
  <c r="AK38" i="40"/>
  <c r="AH35" i="40"/>
  <c r="AH25" i="40"/>
  <c r="AH23" i="40"/>
  <c r="AG17" i="40"/>
  <c r="AD13" i="40"/>
  <c r="AE66" i="39"/>
  <c r="AC24" i="42"/>
  <c r="AG24" i="42"/>
  <c r="AC60" i="41"/>
  <c r="AD60" i="41"/>
  <c r="AH60" i="41"/>
  <c r="AG37" i="41"/>
  <c r="AC34" i="41"/>
  <c r="AK29" i="41"/>
  <c r="AC25" i="41"/>
  <c r="AD21" i="41"/>
  <c r="AK21" i="41"/>
  <c r="AG9" i="41"/>
  <c r="AK74" i="40"/>
  <c r="AD74" i="40"/>
  <c r="AF50" i="40"/>
  <c r="AG44" i="40"/>
  <c r="AK44" i="40"/>
  <c r="AE44" i="40" s="1"/>
  <c r="AC44" i="40"/>
  <c r="AK30" i="40"/>
  <c r="AE30" i="40" s="1"/>
  <c r="AD30" i="40"/>
  <c r="AG30" i="40"/>
  <c r="AH76" i="39"/>
  <c r="AC76" i="39"/>
  <c r="AD76" i="39"/>
  <c r="AK76" i="39"/>
  <c r="AC51" i="39"/>
  <c r="AD51" i="39"/>
  <c r="AG79" i="39"/>
  <c r="AC70" i="38"/>
  <c r="AG70" i="38"/>
  <c r="AH70" i="38"/>
  <c r="AC68" i="38"/>
  <c r="AG68" i="38"/>
  <c r="AD57" i="38"/>
  <c r="AG57" i="38"/>
  <c r="AG25" i="38"/>
  <c r="AC18" i="38"/>
  <c r="AC14" i="38"/>
  <c r="AH14" i="38"/>
  <c r="AC6" i="38"/>
  <c r="AG6" i="38"/>
  <c r="AH6" i="38"/>
  <c r="AF56" i="37"/>
  <c r="AG49" i="37"/>
  <c r="AK49" i="37"/>
  <c r="AE49" i="37" s="1"/>
  <c r="AJ34" i="37"/>
  <c r="AD16" i="37"/>
  <c r="AH16" i="37"/>
  <c r="AC11" i="39"/>
  <c r="AK11" i="39"/>
  <c r="AD52" i="38"/>
  <c r="AC52" i="38"/>
  <c r="AC44" i="38"/>
  <c r="AK44" i="38"/>
  <c r="AD34" i="38"/>
  <c r="AH34" i="38"/>
  <c r="AC34" i="38"/>
  <c r="AD21" i="38"/>
  <c r="AG21" i="38"/>
  <c r="AK21" i="38"/>
  <c r="AG67" i="37"/>
  <c r="AD61" i="37"/>
  <c r="AK61" i="37"/>
  <c r="AE61" i="37" s="1"/>
  <c r="AJ18" i="37"/>
  <c r="AF47" i="34"/>
  <c r="AH29" i="42"/>
  <c r="AC7" i="42"/>
  <c r="AC55" i="41"/>
  <c r="AD42" i="41"/>
  <c r="AC17" i="41"/>
  <c r="AC78" i="39"/>
  <c r="AG74" i="39"/>
  <c r="AG66" i="39"/>
  <c r="AC61" i="39"/>
  <c r="AD61" i="39"/>
  <c r="AG50" i="39"/>
  <c r="AK46" i="39"/>
  <c r="AC20" i="39"/>
  <c r="AH20" i="39"/>
  <c r="AK7" i="39"/>
  <c r="AG72" i="38"/>
  <c r="AC72" i="38"/>
  <c r="AJ69" i="38"/>
  <c r="AD67" i="38"/>
  <c r="AH67" i="38"/>
  <c r="AK53" i="38"/>
  <c r="AE53" i="38" s="1"/>
  <c r="AG49" i="38"/>
  <c r="AK49" i="38"/>
  <c r="R49" i="38" s="1"/>
  <c r="AC49" i="38"/>
  <c r="AG40" i="38"/>
  <c r="AG24" i="38"/>
  <c r="AG18" i="38"/>
  <c r="AG10" i="38"/>
  <c r="AK21" i="37"/>
  <c r="W21" i="37" s="1"/>
  <c r="AC36" i="40"/>
  <c r="AK79" i="39"/>
  <c r="AG72" i="39"/>
  <c r="AK72" i="39"/>
  <c r="AC72" i="39"/>
  <c r="AC66" i="39"/>
  <c r="AC58" i="39"/>
  <c r="AK58" i="39"/>
  <c r="AG46" i="39"/>
  <c r="AC43" i="39"/>
  <c r="AD43" i="39"/>
  <c r="AK39" i="39"/>
  <c r="AG39" i="39"/>
  <c r="AD31" i="39"/>
  <c r="AK31" i="39"/>
  <c r="AD23" i="39"/>
  <c r="AG23" i="39"/>
  <c r="AK19" i="39"/>
  <c r="AC61" i="38"/>
  <c r="AH61" i="38"/>
  <c r="AD38" i="38"/>
  <c r="AG38" i="38"/>
  <c r="AK38" i="38"/>
  <c r="AE38" i="38" s="1"/>
  <c r="AC33" i="38"/>
  <c r="AG33" i="38"/>
  <c r="AH33" i="38"/>
  <c r="AD7" i="38"/>
  <c r="AC63" i="37"/>
  <c r="AF60" i="37"/>
  <c r="AG56" i="37"/>
  <c r="AJ56" i="37"/>
  <c r="AH42" i="37"/>
  <c r="AH39" i="37"/>
  <c r="AD34" i="37"/>
  <c r="AG34" i="37"/>
  <c r="AH34" i="37"/>
  <c r="AK59" i="36"/>
  <c r="AD5" i="40"/>
  <c r="AK5" i="40"/>
  <c r="AH79" i="39"/>
  <c r="AC69" i="39"/>
  <c r="AD69" i="39"/>
  <c r="AC4" i="39"/>
  <c r="AD4" i="39"/>
  <c r="AC53" i="38"/>
  <c r="AG53" i="38"/>
  <c r="AH53" i="38"/>
  <c r="AE26" i="38"/>
  <c r="AD22" i="38"/>
  <c r="AG22" i="38"/>
  <c r="AK22" i="38"/>
  <c r="AC27" i="37"/>
  <c r="AG27" i="37"/>
  <c r="AK27" i="37"/>
  <c r="AC23" i="37"/>
  <c r="AK23" i="37"/>
  <c r="AD18" i="37"/>
  <c r="AG18" i="37"/>
  <c r="AH18" i="37"/>
  <c r="AD7" i="39"/>
  <c r="AC7" i="39"/>
  <c r="AG66" i="38"/>
  <c r="AK66" i="38"/>
  <c r="AC66" i="38"/>
  <c r="AD48" i="38"/>
  <c r="AG48" i="38"/>
  <c r="AK48" i="38"/>
  <c r="AF48" i="38" s="1"/>
  <c r="AC29" i="37"/>
  <c r="AK29" i="37"/>
  <c r="AG10" i="42"/>
  <c r="AK53" i="41"/>
  <c r="AC52" i="41"/>
  <c r="AC12" i="41"/>
  <c r="AC8" i="41"/>
  <c r="AH53" i="40"/>
  <c r="AJ50" i="40"/>
  <c r="AH49" i="40"/>
  <c r="AH34" i="40"/>
  <c r="AG9" i="40"/>
  <c r="AC79" i="39"/>
  <c r="AD73" i="39"/>
  <c r="AH73" i="39"/>
  <c r="AH71" i="39"/>
  <c r="AD65" i="39"/>
  <c r="AI60" i="39"/>
  <c r="AH51" i="39"/>
  <c r="AG42" i="39"/>
  <c r="AC40" i="39"/>
  <c r="AD40" i="39"/>
  <c r="AG19" i="39"/>
  <c r="AD69" i="38"/>
  <c r="AG69" i="38"/>
  <c r="AC65" i="38"/>
  <c r="AD65" i="38"/>
  <c r="AD60" i="38"/>
  <c r="AK60" i="38"/>
  <c r="AC60" i="38"/>
  <c r="AC57" i="38"/>
  <c r="AK52" i="38"/>
  <c r="AH50" i="38"/>
  <c r="AH45" i="38"/>
  <c r="AH42" i="38"/>
  <c r="AK34" i="38"/>
  <c r="AE34" i="38" s="1"/>
  <c r="AK32" i="38"/>
  <c r="AG28" i="38"/>
  <c r="AH21" i="38"/>
  <c r="AD17" i="38"/>
  <c r="AH17" i="38"/>
  <c r="AD14" i="38"/>
  <c r="AD11" i="38"/>
  <c r="AK6" i="38"/>
  <c r="AK67" i="37"/>
  <c r="AC49" i="37"/>
  <c r="AC35" i="37"/>
  <c r="AG35" i="37"/>
  <c r="AH35" i="37"/>
  <c r="AG22" i="37"/>
  <c r="AG17" i="37"/>
  <c r="AH11" i="37"/>
  <c r="AG11" i="37"/>
  <c r="AH13" i="42"/>
  <c r="AH62" i="41"/>
  <c r="AG53" i="41"/>
  <c r="AI41" i="41"/>
  <c r="AF33" i="41"/>
  <c r="AI50" i="40"/>
  <c r="AK48" i="40"/>
  <c r="AC47" i="40"/>
  <c r="AK24" i="40"/>
  <c r="AK68" i="39"/>
  <c r="AC68" i="39"/>
  <c r="AD47" i="39"/>
  <c r="AC32" i="39"/>
  <c r="AD32" i="39"/>
  <c r="AD27" i="39"/>
  <c r="AK27" i="39"/>
  <c r="AH8" i="39"/>
  <c r="AD70" i="38"/>
  <c r="AK61" i="38"/>
  <c r="AG52" i="38"/>
  <c r="AH49" i="38"/>
  <c r="AI38" i="38"/>
  <c r="AG34" i="38"/>
  <c r="AK25" i="38"/>
  <c r="AC21" i="38"/>
  <c r="AH18" i="38"/>
  <c r="AE16" i="38"/>
  <c r="AJ9" i="38"/>
  <c r="AD6" i="38"/>
  <c r="AG57" i="37"/>
  <c r="AD57" i="37"/>
  <c r="AK57" i="37"/>
  <c r="AE57" i="37" s="1"/>
  <c r="AG51" i="37"/>
  <c r="AG47" i="37"/>
  <c r="AD28" i="37"/>
  <c r="AC26" i="37"/>
  <c r="AG26" i="37"/>
  <c r="AK26" i="37"/>
  <c r="AF26" i="37" s="1"/>
  <c r="AC19" i="37"/>
  <c r="AG19" i="37"/>
  <c r="AH19" i="37"/>
  <c r="AC13" i="37"/>
  <c r="AK13" i="37"/>
  <c r="AF13" i="37" s="1"/>
  <c r="AK8" i="40"/>
  <c r="AC80" i="39"/>
  <c r="AG37" i="39"/>
  <c r="AD11" i="39"/>
  <c r="AC8" i="39"/>
  <c r="AH71" i="38"/>
  <c r="AK56" i="38"/>
  <c r="AF56" i="38" s="1"/>
  <c r="AD44" i="38"/>
  <c r="AK37" i="38"/>
  <c r="AF37" i="38" s="1"/>
  <c r="AH29" i="38"/>
  <c r="AK10" i="38"/>
  <c r="AG63" i="37"/>
  <c r="AG61" i="37"/>
  <c r="AC42" i="37"/>
  <c r="AD36" i="37"/>
  <c r="AG30" i="37"/>
  <c r="AH24" i="37"/>
  <c r="AG13" i="37"/>
  <c r="AK5" i="37"/>
  <c r="AE5" i="37" s="1"/>
  <c r="AH71" i="36"/>
  <c r="AG67" i="36"/>
  <c r="AC61" i="36"/>
  <c r="AG59" i="36"/>
  <c r="AH46" i="36"/>
  <c r="AD46" i="36"/>
  <c r="AK20" i="36"/>
  <c r="S20" i="36" s="1"/>
  <c r="AG20" i="36"/>
  <c r="AH14" i="36"/>
  <c r="AG79" i="35"/>
  <c r="AC79" i="35"/>
  <c r="AD66" i="35"/>
  <c r="AG66" i="35"/>
  <c r="AH58" i="35"/>
  <c r="AD58" i="35"/>
  <c r="AC48" i="35"/>
  <c r="AG43" i="35"/>
  <c r="AC43" i="35"/>
  <c r="AC39" i="35"/>
  <c r="AK65" i="34"/>
  <c r="AC65" i="34"/>
  <c r="AC60" i="34"/>
  <c r="AH60" i="34"/>
  <c r="AC53" i="34"/>
  <c r="AD53" i="34"/>
  <c r="AC45" i="34"/>
  <c r="AG45" i="34"/>
  <c r="AC18" i="34"/>
  <c r="AH7" i="34"/>
  <c r="AK75" i="35"/>
  <c r="AD74" i="35"/>
  <c r="AK74" i="35"/>
  <c r="AC36" i="35"/>
  <c r="AH36" i="35"/>
  <c r="AK36" i="35"/>
  <c r="AG32" i="35"/>
  <c r="AK32" i="35"/>
  <c r="AI18" i="35"/>
  <c r="AC13" i="35"/>
  <c r="AH13" i="35"/>
  <c r="AC4" i="35"/>
  <c r="AG4" i="35"/>
  <c r="AE61" i="34"/>
  <c r="AF55" i="34"/>
  <c r="AK31" i="34"/>
  <c r="AC31" i="34"/>
  <c r="AD31" i="34"/>
  <c r="AC17" i="37"/>
  <c r="AK58" i="36"/>
  <c r="AG58" i="36"/>
  <c r="AD17" i="36"/>
  <c r="AH13" i="36"/>
  <c r="AH75" i="35"/>
  <c r="AD71" i="35"/>
  <c r="AH71" i="35"/>
  <c r="AC71" i="35"/>
  <c r="AH68" i="35"/>
  <c r="AI57" i="35"/>
  <c r="AG53" i="35"/>
  <c r="AK53" i="35"/>
  <c r="AC53" i="35"/>
  <c r="AI26" i="35"/>
  <c r="AG24" i="35"/>
  <c r="AK24" i="35"/>
  <c r="AC18" i="35"/>
  <c r="AG18" i="35"/>
  <c r="AG16" i="35"/>
  <c r="AK16" i="35"/>
  <c r="AC70" i="34"/>
  <c r="AH70" i="34"/>
  <c r="AI55" i="34"/>
  <c r="AK52" i="34"/>
  <c r="AC54" i="39"/>
  <c r="AD15" i="39"/>
  <c r="AC12" i="39"/>
  <c r="AH63" i="38"/>
  <c r="AG20" i="38"/>
  <c r="AD18" i="38"/>
  <c r="AH66" i="37"/>
  <c r="AH62" i="37"/>
  <c r="AC60" i="37"/>
  <c r="AH52" i="37"/>
  <c r="AC50" i="37"/>
  <c r="AD48" i="37"/>
  <c r="AD46" i="37"/>
  <c r="AH12" i="37"/>
  <c r="AG52" i="36"/>
  <c r="AH33" i="36"/>
  <c r="AG33" i="36"/>
  <c r="AK5" i="36"/>
  <c r="AG70" i="35"/>
  <c r="AC47" i="35"/>
  <c r="AK47" i="35"/>
  <c r="AC40" i="35"/>
  <c r="AG38" i="35"/>
  <c r="AK38" i="35"/>
  <c r="AH31" i="35"/>
  <c r="AK73" i="34"/>
  <c r="AD70" i="34"/>
  <c r="AH66" i="34"/>
  <c r="AH44" i="34"/>
  <c r="AK44" i="34"/>
  <c r="AC44" i="34"/>
  <c r="AD65" i="33"/>
  <c r="AH65" i="33"/>
  <c r="AE61" i="38"/>
  <c r="AD26" i="37"/>
  <c r="AK53" i="36"/>
  <c r="AD22" i="36"/>
  <c r="AG22" i="36"/>
  <c r="AJ16" i="36"/>
  <c r="AC5" i="36"/>
  <c r="AF79" i="35"/>
  <c r="AD78" i="35"/>
  <c r="AK78" i="35"/>
  <c r="AH35" i="35"/>
  <c r="AC35" i="35"/>
  <c r="AH17" i="35"/>
  <c r="AF63" i="34"/>
  <c r="AD8" i="34"/>
  <c r="AG75" i="35"/>
  <c r="AC75" i="35"/>
  <c r="AG52" i="34"/>
  <c r="AH52" i="34"/>
  <c r="AC52" i="34"/>
  <c r="AD4" i="34"/>
  <c r="AH4" i="34"/>
  <c r="AD4" i="40"/>
  <c r="AC62" i="39"/>
  <c r="AD19" i="39"/>
  <c r="AC16" i="39"/>
  <c r="AH62" i="38"/>
  <c r="AE57" i="38"/>
  <c r="AC59" i="37"/>
  <c r="AC56" i="37"/>
  <c r="AD54" i="37"/>
  <c r="AK37" i="37"/>
  <c r="AG29" i="37"/>
  <c r="AG23" i="37"/>
  <c r="AC9" i="37"/>
  <c r="AD66" i="36"/>
  <c r="AC66" i="36"/>
  <c r="AH56" i="36"/>
  <c r="AD53" i="36"/>
  <c r="AD8" i="36"/>
  <c r="AC8" i="36"/>
  <c r="AG74" i="35"/>
  <c r="AC70" i="35"/>
  <c r="AH49" i="35"/>
  <c r="AG49" i="35"/>
  <c r="AC34" i="35"/>
  <c r="AD19" i="35"/>
  <c r="AC69" i="34"/>
  <c r="AK22" i="34"/>
  <c r="AG22" i="34"/>
  <c r="AH16" i="34"/>
  <c r="AD16" i="34"/>
  <c r="AK62" i="33"/>
  <c r="AF62" i="33" s="1"/>
  <c r="AG35" i="36"/>
  <c r="AK35" i="36"/>
  <c r="AF35" i="36" s="1"/>
  <c r="AD21" i="36"/>
  <c r="AC21" i="36"/>
  <c r="AE71" i="35"/>
  <c r="AK56" i="35"/>
  <c r="AG36" i="35"/>
  <c r="AD13" i="35"/>
  <c r="AC38" i="34"/>
  <c r="AG38" i="34"/>
  <c r="AG35" i="34"/>
  <c r="AH35" i="34"/>
  <c r="AC35" i="34"/>
  <c r="AH11" i="34"/>
  <c r="AK11" i="34"/>
  <c r="AD11" i="34"/>
  <c r="AG11" i="34"/>
  <c r="AG7" i="34"/>
  <c r="AK7" i="34"/>
  <c r="AC7" i="34"/>
  <c r="AD7" i="34"/>
  <c r="AC25" i="35"/>
  <c r="AD57" i="34"/>
  <c r="AG55" i="34"/>
  <c r="AD50" i="34"/>
  <c r="AH27" i="34"/>
  <c r="AK23" i="34"/>
  <c r="AD60" i="33"/>
  <c r="AG58" i="33"/>
  <c r="AK58" i="33"/>
  <c r="AK47" i="33"/>
  <c r="AG43" i="33"/>
  <c r="AG22" i="33"/>
  <c r="AC22" i="33"/>
  <c r="AG19" i="33"/>
  <c r="AH16" i="33"/>
  <c r="AD7" i="33"/>
  <c r="AG7" i="33"/>
  <c r="AH40" i="32"/>
  <c r="AG40" i="32"/>
  <c r="AC40" i="32"/>
  <c r="AG109" i="31"/>
  <c r="AH109" i="31"/>
  <c r="AG94" i="31"/>
  <c r="AC81" i="31"/>
  <c r="AD81" i="31"/>
  <c r="AG81" i="31"/>
  <c r="AD75" i="31"/>
  <c r="AH75" i="30"/>
  <c r="AD75" i="30"/>
  <c r="AH32" i="30"/>
  <c r="AD32" i="30"/>
  <c r="AC4" i="36"/>
  <c r="AE79" i="35"/>
  <c r="AD77" i="35"/>
  <c r="AD73" i="35"/>
  <c r="AC67" i="35"/>
  <c r="AG63" i="35"/>
  <c r="AH54" i="35"/>
  <c r="AD45" i="35"/>
  <c r="AK40" i="35"/>
  <c r="AK39" i="35"/>
  <c r="AC21" i="35"/>
  <c r="AC9" i="35"/>
  <c r="AD72" i="34"/>
  <c r="AK69" i="34"/>
  <c r="AF69" i="34" s="1"/>
  <c r="AC67" i="34"/>
  <c r="AE63" i="34"/>
  <c r="AC61" i="34"/>
  <c r="AC59" i="34"/>
  <c r="AK49" i="34"/>
  <c r="AE49" i="34" s="1"/>
  <c r="AD44" i="34"/>
  <c r="AK41" i="34"/>
  <c r="AG27" i="34"/>
  <c r="AH23" i="34"/>
  <c r="AC64" i="33"/>
  <c r="AD59" i="33"/>
  <c r="AK55" i="33"/>
  <c r="W55" i="33" s="1"/>
  <c r="AG46" i="33"/>
  <c r="AE46" i="33"/>
  <c r="AH38" i="33"/>
  <c r="AD31" i="33"/>
  <c r="AH31" i="33"/>
  <c r="AK23" i="33"/>
  <c r="AD19" i="33"/>
  <c r="AD8" i="33"/>
  <c r="AC62" i="32"/>
  <c r="AG62" i="32"/>
  <c r="AC54" i="32"/>
  <c r="AG54" i="32"/>
  <c r="AH46" i="32"/>
  <c r="AD46" i="32"/>
  <c r="AG46" i="32"/>
  <c r="AD43" i="32"/>
  <c r="AH43" i="32"/>
  <c r="AD36" i="32"/>
  <c r="AG36" i="32"/>
  <c r="AG123" i="31"/>
  <c r="AC123" i="31"/>
  <c r="AH123" i="31"/>
  <c r="AG120" i="31"/>
  <c r="AH120" i="31"/>
  <c r="AD97" i="31"/>
  <c r="AG97" i="31"/>
  <c r="AH97" i="31"/>
  <c r="AD14" i="31"/>
  <c r="AH14" i="31"/>
  <c r="AE52" i="33"/>
  <c r="AE48" i="33"/>
  <c r="AC9" i="32"/>
  <c r="AH9" i="32"/>
  <c r="AD69" i="30"/>
  <c r="AG69" i="30"/>
  <c r="AG74" i="36"/>
  <c r="AK70" i="36"/>
  <c r="AC80" i="35"/>
  <c r="AC76" i="35"/>
  <c r="AH70" i="35"/>
  <c r="AG69" i="35"/>
  <c r="AG60" i="35"/>
  <c r="AK52" i="35"/>
  <c r="AF52" i="35" s="1"/>
  <c r="AH44" i="35"/>
  <c r="AH40" i="35"/>
  <c r="AH39" i="35"/>
  <c r="AD32" i="35"/>
  <c r="AG64" i="34"/>
  <c r="AH54" i="34"/>
  <c r="AK39" i="34"/>
  <c r="AF39" i="34" s="1"/>
  <c r="AH36" i="34"/>
  <c r="AF31" i="34"/>
  <c r="AH19" i="34"/>
  <c r="AK15" i="34"/>
  <c r="AG14" i="34"/>
  <c r="AG62" i="33"/>
  <c r="AG55" i="33"/>
  <c r="AI52" i="33"/>
  <c r="AI48" i="33"/>
  <c r="AK30" i="33"/>
  <c r="AF30" i="33" s="1"/>
  <c r="AH19" i="33"/>
  <c r="AC19" i="33"/>
  <c r="AH15" i="33"/>
  <c r="AD11" i="33"/>
  <c r="AH11" i="33"/>
  <c r="AD53" i="32"/>
  <c r="AC53" i="32"/>
  <c r="AD116" i="31"/>
  <c r="AG116" i="31"/>
  <c r="AH116" i="31"/>
  <c r="AC108" i="31"/>
  <c r="AG102" i="31"/>
  <c r="AC102" i="31"/>
  <c r="AD102" i="31"/>
  <c r="AH102" i="31"/>
  <c r="AC77" i="31"/>
  <c r="AG77" i="31"/>
  <c r="AH77" i="31"/>
  <c r="AD69" i="31"/>
  <c r="AG69" i="31"/>
  <c r="AK69" i="31"/>
  <c r="AH46" i="31"/>
  <c r="AD46" i="31"/>
  <c r="AH17" i="31"/>
  <c r="AC17" i="31"/>
  <c r="AD17" i="31"/>
  <c r="AG17" i="31"/>
  <c r="AG77" i="30"/>
  <c r="AI64" i="33"/>
  <c r="AE56" i="33"/>
  <c r="AF51" i="33"/>
  <c r="V44" i="33"/>
  <c r="AD23" i="33"/>
  <c r="AH23" i="33"/>
  <c r="AC17" i="32"/>
  <c r="AD17" i="32"/>
  <c r="AH17" i="32"/>
  <c r="AC51" i="34"/>
  <c r="AG49" i="34"/>
  <c r="AJ34" i="34"/>
  <c r="R50" i="33"/>
  <c r="AH47" i="33"/>
  <c r="AC47" i="33"/>
  <c r="AC30" i="33"/>
  <c r="AD63" i="32"/>
  <c r="AD61" i="32"/>
  <c r="AH61" i="32"/>
  <c r="AC58" i="32"/>
  <c r="AG45" i="32"/>
  <c r="AC45" i="32"/>
  <c r="AC26" i="32"/>
  <c r="AG26" i="32"/>
  <c r="AH115" i="31"/>
  <c r="AC115" i="31"/>
  <c r="AD115" i="31"/>
  <c r="AG115" i="31"/>
  <c r="AK63" i="36"/>
  <c r="AD45" i="36"/>
  <c r="AG24" i="36"/>
  <c r="AD10" i="36"/>
  <c r="AD5" i="36"/>
  <c r="AK67" i="35"/>
  <c r="AE67" i="35" s="1"/>
  <c r="AG61" i="35"/>
  <c r="AG55" i="35"/>
  <c r="AH50" i="35"/>
  <c r="AG48" i="35"/>
  <c r="AD25" i="35"/>
  <c r="AK22" i="35"/>
  <c r="AH9" i="35"/>
  <c r="AC5" i="35"/>
  <c r="AC73" i="34"/>
  <c r="AD68" i="34"/>
  <c r="AG61" i="34"/>
  <c r="AD60" i="34"/>
  <c r="AK57" i="34"/>
  <c r="AC55" i="34"/>
  <c r="AH50" i="34"/>
  <c r="AD39" i="34"/>
  <c r="AH31" i="34"/>
  <c r="AD15" i="34"/>
  <c r="AG64" i="33"/>
  <c r="AK60" i="33"/>
  <c r="AC58" i="33"/>
  <c r="AD56" i="33"/>
  <c r="AK46" i="33"/>
  <c r="AF46" i="33" s="1"/>
  <c r="AG42" i="33"/>
  <c r="AK42" i="33"/>
  <c r="AD39" i="33"/>
  <c r="AG39" i="33"/>
  <c r="AD34" i="33"/>
  <c r="AK22" i="33"/>
  <c r="AH20" i="33"/>
  <c r="AC7" i="33"/>
  <c r="AH62" i="32"/>
  <c r="AD98" i="31"/>
  <c r="AG98" i="31"/>
  <c r="AH98" i="31"/>
  <c r="AG86" i="31"/>
  <c r="AH86" i="31"/>
  <c r="AD86" i="31"/>
  <c r="AH63" i="33"/>
  <c r="AC63" i="33"/>
  <c r="AG52" i="33"/>
  <c r="AC52" i="33"/>
  <c r="AH48" i="33"/>
  <c r="AC48" i="33"/>
  <c r="AG15" i="33"/>
  <c r="AK15" i="33"/>
  <c r="AC4" i="33"/>
  <c r="AH4" i="33"/>
  <c r="AH31" i="32"/>
  <c r="AD31" i="32"/>
  <c r="AD19" i="32"/>
  <c r="AH19" i="32"/>
  <c r="AH110" i="31"/>
  <c r="AC110" i="31"/>
  <c r="AG110" i="31"/>
  <c r="AH82" i="31"/>
  <c r="AD82" i="31"/>
  <c r="AG82" i="31"/>
  <c r="AD8" i="31"/>
  <c r="AC8" i="31"/>
  <c r="AG8" i="31"/>
  <c r="AG86" i="30"/>
  <c r="AC86" i="30"/>
  <c r="AH86" i="30"/>
  <c r="AK86" i="30"/>
  <c r="AD63" i="30"/>
  <c r="AH63" i="30"/>
  <c r="AD131" i="31"/>
  <c r="AG126" i="31"/>
  <c r="AC124" i="31"/>
  <c r="AD90" i="31"/>
  <c r="AG33" i="31"/>
  <c r="AG88" i="30"/>
  <c r="AG85" i="30"/>
  <c r="AH81" i="30"/>
  <c r="AC80" i="30"/>
  <c r="AK70" i="30"/>
  <c r="V68" i="30"/>
  <c r="AG39" i="30"/>
  <c r="AE50" i="33"/>
  <c r="AD27" i="33"/>
  <c r="AG57" i="32"/>
  <c r="AC8" i="32"/>
  <c r="AG130" i="31"/>
  <c r="AD125" i="31"/>
  <c r="AH113" i="31"/>
  <c r="AG101" i="31"/>
  <c r="AG92" i="31"/>
  <c r="AG85" i="31"/>
  <c r="AD74" i="31"/>
  <c r="AG58" i="31"/>
  <c r="AD45" i="31"/>
  <c r="AH39" i="31"/>
  <c r="AG34" i="31"/>
  <c r="AH30" i="31"/>
  <c r="AD18" i="31"/>
  <c r="AH13" i="31"/>
  <c r="AC5" i="31"/>
  <c r="AK82" i="30"/>
  <c r="AG81" i="30"/>
  <c r="AH79" i="30"/>
  <c r="AK76" i="30"/>
  <c r="R76" i="30" s="1"/>
  <c r="AD73" i="30"/>
  <c r="AC55" i="30"/>
  <c r="AH55" i="30"/>
  <c r="AK50" i="30"/>
  <c r="AD39" i="30"/>
  <c r="AG38" i="30"/>
  <c r="AH38" i="30"/>
  <c r="AG29" i="30"/>
  <c r="AC5" i="32"/>
  <c r="AH5" i="32"/>
  <c r="AG104" i="31"/>
  <c r="AG93" i="31"/>
  <c r="AG89" i="31"/>
  <c r="AG70" i="31"/>
  <c r="AH70" i="31"/>
  <c r="AH29" i="31"/>
  <c r="AD13" i="31"/>
  <c r="AK4" i="31"/>
  <c r="AD87" i="30"/>
  <c r="AC85" i="30"/>
  <c r="AH82" i="30"/>
  <c r="AD81" i="30"/>
  <c r="AC59" i="30"/>
  <c r="AH59" i="30"/>
  <c r="AK56" i="30"/>
  <c r="S56" i="30" s="1"/>
  <c r="AD49" i="30"/>
  <c r="AC31" i="30"/>
  <c r="AD31" i="30"/>
  <c r="AK31" i="30"/>
  <c r="AD59" i="31"/>
  <c r="AH48" i="31"/>
  <c r="AD38" i="31"/>
  <c r="AG29" i="31"/>
  <c r="AC13" i="31"/>
  <c r="AG4" i="31"/>
  <c r="AG82" i="30"/>
  <c r="AG70" i="30"/>
  <c r="AC70" i="30"/>
  <c r="AG56" i="30"/>
  <c r="AH39" i="30"/>
  <c r="AI39" i="30"/>
  <c r="AG53" i="32"/>
  <c r="AC24" i="32"/>
  <c r="AG24" i="32"/>
  <c r="AH131" i="31"/>
  <c r="AD123" i="31"/>
  <c r="AG76" i="31"/>
  <c r="AH65" i="31"/>
  <c r="AH53" i="31"/>
  <c r="AH52" i="31"/>
  <c r="AG48" i="31"/>
  <c r="AG47" i="31"/>
  <c r="AG40" i="31"/>
  <c r="AH33" i="31"/>
  <c r="AD10" i="31"/>
  <c r="AK5" i="31"/>
  <c r="AC64" i="30"/>
  <c r="AC54" i="30"/>
  <c r="AC46" i="30"/>
  <c r="AG46" i="30"/>
  <c r="AC43" i="30"/>
  <c r="AH43" i="30"/>
  <c r="AC41" i="30"/>
  <c r="AG33" i="30"/>
  <c r="AC33" i="30"/>
  <c r="AG64" i="31"/>
  <c r="AD78" i="30"/>
  <c r="AK78" i="30"/>
  <c r="AE78" i="30" s="1"/>
  <c r="AD36" i="30"/>
  <c r="AH36" i="30"/>
  <c r="AG30" i="33"/>
  <c r="AG50" i="32"/>
  <c r="AC44" i="32"/>
  <c r="AC38" i="32"/>
  <c r="AH23" i="32"/>
  <c r="AH132" i="31"/>
  <c r="AC131" i="31"/>
  <c r="AC126" i="31"/>
  <c r="AD124" i="31"/>
  <c r="AC118" i="31"/>
  <c r="AD112" i="31"/>
  <c r="AH103" i="31"/>
  <c r="AH81" i="31"/>
  <c r="AC69" i="31"/>
  <c r="AG66" i="31"/>
  <c r="AC33" i="31"/>
  <c r="AH31" i="31"/>
  <c r="AD29" i="31"/>
  <c r="AC12" i="31"/>
  <c r="AH9" i="31"/>
  <c r="AG5" i="31"/>
  <c r="AD4" i="31"/>
  <c r="AC82" i="30"/>
  <c r="AG80" i="30"/>
  <c r="AD71" i="30"/>
  <c r="AC69" i="30"/>
  <c r="AH66" i="30"/>
  <c r="AG50" i="30"/>
  <c r="AG48" i="30"/>
  <c r="AK48" i="30"/>
  <c r="AD38" i="30"/>
  <c r="AD30" i="30"/>
  <c r="AC30" i="30"/>
  <c r="AD40" i="30"/>
  <c r="AK27" i="30"/>
  <c r="AH59" i="32"/>
  <c r="AC49" i="32"/>
  <c r="AC32" i="32"/>
  <c r="AC20" i="32"/>
  <c r="AC119" i="31"/>
  <c r="AC114" i="31"/>
  <c r="AH107" i="31"/>
  <c r="AH91" i="31"/>
  <c r="AC85" i="31"/>
  <c r="AG60" i="31"/>
  <c r="AH57" i="31"/>
  <c r="AH38" i="31"/>
  <c r="AC20" i="31"/>
  <c r="AC51" i="30"/>
  <c r="AC47" i="30"/>
  <c r="AC72" i="30"/>
  <c r="AK51" i="44"/>
  <c r="Q61" i="36"/>
  <c r="Q4" i="36"/>
  <c r="P4" i="36"/>
  <c r="T4" i="36"/>
  <c r="AH3" i="36"/>
  <c r="AD3" i="36"/>
  <c r="AC57" i="36"/>
  <c r="AG57" i="36"/>
  <c r="AG44" i="36"/>
  <c r="AK44" i="36"/>
  <c r="AG41" i="36"/>
  <c r="AC41" i="36"/>
  <c r="AK41" i="36"/>
  <c r="AD41" i="36"/>
  <c r="AC37" i="36"/>
  <c r="AD37" i="36"/>
  <c r="AK37" i="36"/>
  <c r="AG37" i="36"/>
  <c r="AD32" i="36"/>
  <c r="AG32" i="36"/>
  <c r="AD27" i="36"/>
  <c r="AH27" i="36"/>
  <c r="X3" i="36"/>
  <c r="X74" i="36"/>
  <c r="Q74" i="36"/>
  <c r="X73" i="36"/>
  <c r="P73" i="36"/>
  <c r="X70" i="36"/>
  <c r="R70" i="36" s="1"/>
  <c r="U67" i="36"/>
  <c r="P58" i="36"/>
  <c r="P46" i="36"/>
  <c r="P40" i="36"/>
  <c r="X40" i="36"/>
  <c r="T40" i="36"/>
  <c r="P28" i="36"/>
  <c r="T25" i="36"/>
  <c r="P25" i="36"/>
  <c r="X25" i="36"/>
  <c r="Q8" i="36"/>
  <c r="P8" i="36"/>
  <c r="T8" i="36"/>
  <c r="AK69" i="36"/>
  <c r="AG49" i="36"/>
  <c r="AD38" i="36"/>
  <c r="AH38" i="36"/>
  <c r="AC32" i="36"/>
  <c r="AC16" i="36"/>
  <c r="AF16" i="36"/>
  <c r="AG16" i="36"/>
  <c r="AC13" i="36"/>
  <c r="AK13" i="36"/>
  <c r="AD13" i="36"/>
  <c r="AG13" i="36"/>
  <c r="P74" i="36"/>
  <c r="T72" i="36"/>
  <c r="T68" i="36"/>
  <c r="T66" i="36"/>
  <c r="T62" i="36"/>
  <c r="U57" i="36"/>
  <c r="T56" i="36"/>
  <c r="U55" i="36"/>
  <c r="X54" i="36"/>
  <c r="P54" i="36"/>
  <c r="Q49" i="36"/>
  <c r="X48" i="36"/>
  <c r="P48" i="36"/>
  <c r="X37" i="36"/>
  <c r="U37" i="36"/>
  <c r="P33" i="36"/>
  <c r="T33" i="36"/>
  <c r="X33" i="36"/>
  <c r="X32" i="36"/>
  <c r="T32" i="36"/>
  <c r="U26" i="36"/>
  <c r="Q26" i="36"/>
  <c r="X26" i="36"/>
  <c r="Q24" i="36"/>
  <c r="T24" i="36"/>
  <c r="P21" i="36"/>
  <c r="X21" i="36"/>
  <c r="R21" i="36" s="1"/>
  <c r="T21" i="36"/>
  <c r="X17" i="36"/>
  <c r="T17" i="36"/>
  <c r="Q12" i="36"/>
  <c r="P12" i="36"/>
  <c r="T12" i="36"/>
  <c r="X4" i="36"/>
  <c r="AC73" i="36"/>
  <c r="AG73" i="36"/>
  <c r="AC70" i="36"/>
  <c r="AG70" i="36"/>
  <c r="AJ70" i="36"/>
  <c r="AJ65" i="36"/>
  <c r="AH41" i="36"/>
  <c r="AC28" i="36"/>
  <c r="AG28" i="36"/>
  <c r="AD26" i="36"/>
  <c r="AK26" i="36"/>
  <c r="T64" i="36"/>
  <c r="Q63" i="36"/>
  <c r="U61" i="36"/>
  <c r="P56" i="36"/>
  <c r="T46" i="36"/>
  <c r="Q36" i="36"/>
  <c r="T36" i="36"/>
  <c r="Q20" i="36"/>
  <c r="T20" i="36"/>
  <c r="Q14" i="36"/>
  <c r="U14" i="36"/>
  <c r="AD70" i="36"/>
  <c r="AF65" i="36"/>
  <c r="AK49" i="36"/>
  <c r="AG48" i="36"/>
  <c r="AH48" i="36"/>
  <c r="AH37" i="36"/>
  <c r="AC36" i="36"/>
  <c r="AD36" i="36"/>
  <c r="AK36" i="36"/>
  <c r="AG36" i="36"/>
  <c r="AH32" i="36"/>
  <c r="AG25" i="36"/>
  <c r="AK25" i="36"/>
  <c r="AK18" i="36"/>
  <c r="AC18" i="36"/>
  <c r="AG18" i="36"/>
  <c r="AH9" i="36"/>
  <c r="AC9" i="36"/>
  <c r="AK9" i="36"/>
  <c r="AD9" i="36"/>
  <c r="Q55" i="36"/>
  <c r="Q53" i="36"/>
  <c r="Q47" i="36"/>
  <c r="Q45" i="36"/>
  <c r="U31" i="36"/>
  <c r="X30" i="36"/>
  <c r="X13" i="36"/>
  <c r="R13" i="36" s="1"/>
  <c r="X9" i="36"/>
  <c r="X5" i="36"/>
  <c r="P5" i="36"/>
  <c r="AK3" i="36"/>
  <c r="AK74" i="36"/>
  <c r="AC74" i="36"/>
  <c r="AK71" i="36"/>
  <c r="AC71" i="36"/>
  <c r="AH67" i="36"/>
  <c r="AH66" i="36"/>
  <c r="AE65" i="36"/>
  <c r="AH64" i="36"/>
  <c r="AH60" i="36"/>
  <c r="AC58" i="36"/>
  <c r="AC53" i="36"/>
  <c r="AC52" i="36"/>
  <c r="AK47" i="36"/>
  <c r="AC47" i="36"/>
  <c r="AK45" i="36"/>
  <c r="AC33" i="36"/>
  <c r="AD23" i="36"/>
  <c r="AH22" i="36"/>
  <c r="AH21" i="36"/>
  <c r="AF20" i="36"/>
  <c r="AK17" i="36"/>
  <c r="AD16" i="36"/>
  <c r="AK8" i="36"/>
  <c r="AJ8" i="36" s="1"/>
  <c r="AH5" i="36"/>
  <c r="AE33" i="36"/>
  <c r="Q32" i="36"/>
  <c r="T16" i="36"/>
  <c r="T13" i="36"/>
  <c r="T9" i="36"/>
  <c r="AD72" i="36"/>
  <c r="AG71" i="36"/>
  <c r="AK67" i="36"/>
  <c r="AK66" i="36"/>
  <c r="AF66" i="36" s="1"/>
  <c r="AG65" i="36"/>
  <c r="AD56" i="36"/>
  <c r="AC48" i="36"/>
  <c r="AG47" i="36"/>
  <c r="AC24" i="36"/>
  <c r="AK22" i="36"/>
  <c r="AK21" i="36"/>
  <c r="AG17" i="36"/>
  <c r="AD4" i="36"/>
  <c r="W86" i="30"/>
  <c r="AE86" i="30"/>
  <c r="AF76" i="30"/>
  <c r="V78" i="30"/>
  <c r="AI76" i="30"/>
  <c r="S66" i="30"/>
  <c r="AE39" i="30"/>
  <c r="AJ38" i="30"/>
  <c r="S27" i="30"/>
  <c r="AE66" i="30"/>
  <c r="AI56" i="30"/>
  <c r="V39" i="30"/>
  <c r="AI48" i="30"/>
  <c r="AE27" i="30"/>
  <c r="AC83" i="30"/>
  <c r="AG83" i="30"/>
  <c r="AK83" i="30"/>
  <c r="AF83" i="30" s="1"/>
  <c r="AF68" i="30"/>
  <c r="AD68" i="30"/>
  <c r="AH68" i="30"/>
  <c r="AC67" i="30"/>
  <c r="AG67" i="30"/>
  <c r="AK67" i="30"/>
  <c r="AE67" i="30" s="1"/>
  <c r="AC45" i="30"/>
  <c r="AG45" i="30"/>
  <c r="AK45" i="30"/>
  <c r="AK88" i="30"/>
  <c r="AD88" i="30"/>
  <c r="AH88" i="30"/>
  <c r="AC87" i="30"/>
  <c r="AG87" i="30"/>
  <c r="AK87" i="30"/>
  <c r="V87" i="30" s="1"/>
  <c r="AH85" i="30"/>
  <c r="AE83" i="30"/>
  <c r="AI78" i="30"/>
  <c r="AK77" i="30"/>
  <c r="AH74" i="30"/>
  <c r="AK72" i="30"/>
  <c r="R72" i="30" s="1"/>
  <c r="AD72" i="30"/>
  <c r="AH72" i="30"/>
  <c r="AC71" i="30"/>
  <c r="AG71" i="30"/>
  <c r="AK71" i="30"/>
  <c r="AH69" i="30"/>
  <c r="AJ68" i="30"/>
  <c r="AE68" i="30"/>
  <c r="AJ67" i="30"/>
  <c r="AF66" i="30"/>
  <c r="AJ66" i="30"/>
  <c r="AD62" i="30"/>
  <c r="AK61" i="30"/>
  <c r="AD58" i="30"/>
  <c r="AH58" i="30"/>
  <c r="AK54" i="30"/>
  <c r="AH53" i="30"/>
  <c r="AD50" i="30"/>
  <c r="AH50" i="30"/>
  <c r="AK46" i="30"/>
  <c r="AH45" i="30"/>
  <c r="AD42" i="30"/>
  <c r="AH42" i="30"/>
  <c r="AC37" i="30"/>
  <c r="AC29" i="30"/>
  <c r="AK29" i="30"/>
  <c r="AD84" i="30"/>
  <c r="AH84" i="30"/>
  <c r="AF78" i="30"/>
  <c r="AJ78" i="30"/>
  <c r="AD60" i="30"/>
  <c r="AH60" i="30"/>
  <c r="AD52" i="30"/>
  <c r="AH52" i="30"/>
  <c r="AD44" i="30"/>
  <c r="AH44" i="30"/>
  <c r="AK37" i="30"/>
  <c r="AD28" i="30"/>
  <c r="R83" i="30"/>
  <c r="S78" i="30"/>
  <c r="R68" i="30"/>
  <c r="S48" i="30"/>
  <c r="AF86" i="30"/>
  <c r="AJ86" i="30"/>
  <c r="AC84" i="30"/>
  <c r="AD83" i="30"/>
  <c r="AH78" i="30"/>
  <c r="AC78" i="30"/>
  <c r="AD77" i="30"/>
  <c r="AD76" i="30"/>
  <c r="AH76" i="30"/>
  <c r="AC75" i="30"/>
  <c r="AG75" i="30"/>
  <c r="AK75" i="30"/>
  <c r="AE72" i="30"/>
  <c r="AI68" i="30"/>
  <c r="AC68" i="30"/>
  <c r="AD67" i="30"/>
  <c r="AH62" i="30"/>
  <c r="AC62" i="30"/>
  <c r="AD61" i="30"/>
  <c r="AK60" i="30"/>
  <c r="AF60" i="30" s="1"/>
  <c r="AC60" i="30"/>
  <c r="AC57" i="30"/>
  <c r="AG57" i="30"/>
  <c r="AK57" i="30"/>
  <c r="AF56" i="30"/>
  <c r="AJ56" i="30"/>
  <c r="AD56" i="30"/>
  <c r="AH56" i="30"/>
  <c r="AK52" i="30"/>
  <c r="AF52" i="30" s="1"/>
  <c r="AC52" i="30"/>
  <c r="AC49" i="30"/>
  <c r="AG49" i="30"/>
  <c r="AK49" i="30"/>
  <c r="AF48" i="30"/>
  <c r="AJ48" i="30"/>
  <c r="AD48" i="30"/>
  <c r="AH48" i="30"/>
  <c r="AK44" i="30"/>
  <c r="S44" i="30" s="1"/>
  <c r="AC44" i="30"/>
  <c r="AG37" i="30"/>
  <c r="AG35" i="30"/>
  <c r="AC35" i="30"/>
  <c r="AH35" i="30"/>
  <c r="AD35" i="30"/>
  <c r="AC53" i="30"/>
  <c r="AG53" i="30"/>
  <c r="AK53" i="30"/>
  <c r="AC40" i="30"/>
  <c r="AG40" i="30"/>
  <c r="AK40" i="30"/>
  <c r="AH40" i="30"/>
  <c r="AC34" i="30"/>
  <c r="AH34" i="30"/>
  <c r="AD34" i="30"/>
  <c r="AK34" i="30"/>
  <c r="AI86" i="30"/>
  <c r="AD86" i="30"/>
  <c r="AK85" i="30"/>
  <c r="AE85" i="30" s="1"/>
  <c r="AG84" i="30"/>
  <c r="AH83" i="30"/>
  <c r="AK80" i="30"/>
  <c r="AD80" i="30"/>
  <c r="AH80" i="30"/>
  <c r="AC79" i="30"/>
  <c r="AG79" i="30"/>
  <c r="AK79" i="30"/>
  <c r="AG78" i="30"/>
  <c r="AH77" i="30"/>
  <c r="AC77" i="30"/>
  <c r="AJ76" i="30"/>
  <c r="AE76" i="30"/>
  <c r="AD70" i="30"/>
  <c r="AK69" i="30"/>
  <c r="AG68" i="30"/>
  <c r="AH67" i="30"/>
  <c r="AK64" i="30"/>
  <c r="AF64" i="30" s="1"/>
  <c r="AD64" i="30"/>
  <c r="AH64" i="30"/>
  <c r="AC63" i="30"/>
  <c r="AG63" i="30"/>
  <c r="AK63" i="30"/>
  <c r="AF63" i="30" s="1"/>
  <c r="AG62" i="30"/>
  <c r="AH61" i="30"/>
  <c r="AC61" i="30"/>
  <c r="AH57" i="30"/>
  <c r="AE56" i="30"/>
  <c r="AD54" i="30"/>
  <c r="AH54" i="30"/>
  <c r="AD53" i="30"/>
  <c r="AH49" i="30"/>
  <c r="AE48" i="30"/>
  <c r="AD46" i="30"/>
  <c r="AH46" i="30"/>
  <c r="AD45" i="30"/>
  <c r="AD41" i="30"/>
  <c r="AG41" i="30"/>
  <c r="AK41" i="30"/>
  <c r="AK35" i="30"/>
  <c r="AE35" i="30" s="1"/>
  <c r="AG34" i="30"/>
  <c r="AH28" i="30"/>
  <c r="AK59" i="30"/>
  <c r="AE59" i="30" s="1"/>
  <c r="AG59" i="30"/>
  <c r="AK55" i="30"/>
  <c r="R55" i="30" s="1"/>
  <c r="AG55" i="30"/>
  <c r="AK51" i="30"/>
  <c r="AG51" i="30"/>
  <c r="AK47" i="30"/>
  <c r="AG47" i="30"/>
  <c r="AK43" i="30"/>
  <c r="AG43" i="30"/>
  <c r="AF39" i="30"/>
  <c r="AJ39" i="30"/>
  <c r="AE38" i="30"/>
  <c r="AI38" i="30"/>
  <c r="AH31" i="30"/>
  <c r="AD29" i="30"/>
  <c r="AH29" i="30"/>
  <c r="AC28" i="30"/>
  <c r="AG28" i="30"/>
  <c r="AK28" i="30"/>
  <c r="AH26" i="30"/>
  <c r="AD33" i="30"/>
  <c r="AH33" i="30"/>
  <c r="AC32" i="30"/>
  <c r="AG32" i="30"/>
  <c r="AK32" i="30"/>
  <c r="AF27" i="30"/>
  <c r="AJ27" i="30"/>
  <c r="AD37" i="30"/>
  <c r="AH37" i="30"/>
  <c r="AC36" i="30"/>
  <c r="AG36" i="30"/>
  <c r="AK36" i="30"/>
  <c r="AF31" i="30"/>
  <c r="AJ31" i="30"/>
  <c r="AI27" i="30"/>
  <c r="AD27" i="30"/>
  <c r="AK26" i="30"/>
  <c r="AC133" i="31"/>
  <c r="AG133" i="31"/>
  <c r="AK133" i="31"/>
  <c r="AH133" i="31"/>
  <c r="AD133" i="31"/>
  <c r="AD134" i="31"/>
  <c r="AH134" i="31"/>
  <c r="AG134" i="31"/>
  <c r="AC134" i="31"/>
  <c r="AG128" i="31"/>
  <c r="AC128" i="31"/>
  <c r="AH128" i="31"/>
  <c r="AD128" i="31"/>
  <c r="AK134" i="31"/>
  <c r="AC122" i="31"/>
  <c r="AC127" i="31"/>
  <c r="AH127" i="31"/>
  <c r="AD127" i="31"/>
  <c r="AG122" i="31"/>
  <c r="AD121" i="31"/>
  <c r="AH124" i="31"/>
  <c r="AD122" i="31"/>
  <c r="AH122" i="31"/>
  <c r="AC121" i="31"/>
  <c r="AG121" i="31"/>
  <c r="AH119" i="31"/>
  <c r="AD108" i="31"/>
  <c r="AH108" i="31"/>
  <c r="AG108" i="31"/>
  <c r="AG106" i="31"/>
  <c r="AC106" i="31"/>
  <c r="AH106" i="31"/>
  <c r="AC105" i="31"/>
  <c r="AH105" i="31"/>
  <c r="AD105" i="31"/>
  <c r="AD96" i="31"/>
  <c r="AH96" i="31"/>
  <c r="AG96" i="31"/>
  <c r="AC96" i="31"/>
  <c r="AD84" i="31"/>
  <c r="AH84" i="31"/>
  <c r="AC84" i="31"/>
  <c r="AC83" i="31"/>
  <c r="AG83" i="31"/>
  <c r="AD83" i="31"/>
  <c r="AC78" i="31"/>
  <c r="AH78" i="31"/>
  <c r="AD78" i="31"/>
  <c r="AD77" i="31"/>
  <c r="AC72" i="31"/>
  <c r="AC67" i="31"/>
  <c r="AG67" i="31"/>
  <c r="AK67" i="31"/>
  <c r="AH67" i="31"/>
  <c r="AD67" i="31"/>
  <c r="AD41" i="31"/>
  <c r="AC41" i="31"/>
  <c r="AG41" i="31"/>
  <c r="AH41" i="31"/>
  <c r="AC117" i="31"/>
  <c r="AG117" i="31"/>
  <c r="AC61" i="31"/>
  <c r="AH61" i="31"/>
  <c r="AD61" i="31"/>
  <c r="AD126" i="31"/>
  <c r="AH126" i="31"/>
  <c r="AC125" i="31"/>
  <c r="AG125" i="31"/>
  <c r="AD117" i="31"/>
  <c r="AH112" i="31"/>
  <c r="AC112" i="31"/>
  <c r="AD110" i="31"/>
  <c r="AD109" i="31"/>
  <c r="AC95" i="31"/>
  <c r="AG95" i="31"/>
  <c r="AH95" i="31"/>
  <c r="AD95" i="31"/>
  <c r="AG88" i="31"/>
  <c r="AG84" i="31"/>
  <c r="AH83" i="31"/>
  <c r="AD68" i="31"/>
  <c r="AH68" i="31"/>
  <c r="AG68" i="31"/>
  <c r="AC68" i="31"/>
  <c r="AG62" i="31"/>
  <c r="AC62" i="31"/>
  <c r="AH62" i="31"/>
  <c r="AD62" i="31"/>
  <c r="AD51" i="31"/>
  <c r="AH51" i="31"/>
  <c r="AG51" i="31"/>
  <c r="AC51" i="31"/>
  <c r="AD118" i="31"/>
  <c r="AH118" i="31"/>
  <c r="AC79" i="31"/>
  <c r="AG79" i="31"/>
  <c r="AH79" i="31"/>
  <c r="AD79" i="31"/>
  <c r="AD71" i="31"/>
  <c r="AD130" i="31"/>
  <c r="AH130" i="31"/>
  <c r="AC129" i="31"/>
  <c r="AG129" i="31"/>
  <c r="AD120" i="31"/>
  <c r="AG118" i="31"/>
  <c r="AH117" i="31"/>
  <c r="AD114" i="31"/>
  <c r="AH114" i="31"/>
  <c r="AC113" i="31"/>
  <c r="AG113" i="31"/>
  <c r="AG112" i="31"/>
  <c r="AC111" i="31"/>
  <c r="AG111" i="31"/>
  <c r="AD111" i="31"/>
  <c r="AC109" i="31"/>
  <c r="AD100" i="31"/>
  <c r="AH100" i="31"/>
  <c r="AC100" i="31"/>
  <c r="AC99" i="31"/>
  <c r="AG99" i="31"/>
  <c r="AD99" i="31"/>
  <c r="AC94" i="31"/>
  <c r="AH94" i="31"/>
  <c r="AD94" i="31"/>
  <c r="AD93" i="31"/>
  <c r="AG90" i="31"/>
  <c r="AC90" i="31"/>
  <c r="AH90" i="31"/>
  <c r="AC89" i="31"/>
  <c r="AH89" i="31"/>
  <c r="AD89" i="31"/>
  <c r="AC88" i="31"/>
  <c r="AD80" i="31"/>
  <c r="AH80" i="31"/>
  <c r="AG80" i="31"/>
  <c r="AC80" i="31"/>
  <c r="AH71" i="31"/>
  <c r="AK68" i="31"/>
  <c r="AG61" i="31"/>
  <c r="AC56" i="31"/>
  <c r="AH56" i="31"/>
  <c r="AD56" i="31"/>
  <c r="AG56" i="31"/>
  <c r="AD55" i="31"/>
  <c r="AH55" i="31"/>
  <c r="AC55" i="31"/>
  <c r="AD42" i="31"/>
  <c r="AH42" i="31"/>
  <c r="AD104" i="31"/>
  <c r="AH104" i="31"/>
  <c r="AC103" i="31"/>
  <c r="AG103" i="31"/>
  <c r="AH101" i="31"/>
  <c r="AD88" i="31"/>
  <c r="AH88" i="31"/>
  <c r="AC87" i="31"/>
  <c r="AG87" i="31"/>
  <c r="AH85" i="31"/>
  <c r="AH74" i="31"/>
  <c r="AC74" i="31"/>
  <c r="AD73" i="31"/>
  <c r="AD72" i="31"/>
  <c r="AH72" i="31"/>
  <c r="AC71" i="31"/>
  <c r="AG71" i="31"/>
  <c r="AK71" i="31"/>
  <c r="AH69" i="31"/>
  <c r="AC64" i="31"/>
  <c r="AD63" i="31"/>
  <c r="AC50" i="31"/>
  <c r="AG50" i="31"/>
  <c r="AH50" i="31"/>
  <c r="AD50" i="31"/>
  <c r="AG43" i="31"/>
  <c r="AC37" i="31"/>
  <c r="AH37" i="31"/>
  <c r="AG37" i="31"/>
  <c r="AC24" i="31"/>
  <c r="AG24" i="31"/>
  <c r="AC107" i="31"/>
  <c r="AG107" i="31"/>
  <c r="AD92" i="31"/>
  <c r="AH92" i="31"/>
  <c r="AC91" i="31"/>
  <c r="AG91" i="31"/>
  <c r="AD76" i="31"/>
  <c r="AH76" i="31"/>
  <c r="AC75" i="31"/>
  <c r="AG75" i="31"/>
  <c r="AH73" i="31"/>
  <c r="AD60" i="31"/>
  <c r="AH60" i="31"/>
  <c r="AC59" i="31"/>
  <c r="AG59" i="31"/>
  <c r="AG57" i="31"/>
  <c r="AC54" i="31"/>
  <c r="AG54" i="31"/>
  <c r="AC49" i="31"/>
  <c r="AH49" i="31"/>
  <c r="AD49" i="31"/>
  <c r="AD48" i="31"/>
  <c r="AG45" i="31"/>
  <c r="AC45" i="31"/>
  <c r="AH45" i="31"/>
  <c r="AC44" i="31"/>
  <c r="AH44" i="31"/>
  <c r="AD44" i="31"/>
  <c r="AD36" i="31"/>
  <c r="AH36" i="31"/>
  <c r="AC36" i="31"/>
  <c r="AC26" i="31"/>
  <c r="AH26" i="31"/>
  <c r="AD26" i="31"/>
  <c r="AD64" i="31"/>
  <c r="AH64" i="31"/>
  <c r="AC63" i="31"/>
  <c r="AG63" i="31"/>
  <c r="AC31" i="31"/>
  <c r="AG31" i="31"/>
  <c r="AD31" i="31"/>
  <c r="AC25" i="31"/>
  <c r="AH25" i="31"/>
  <c r="AD25" i="31"/>
  <c r="AG25" i="31"/>
  <c r="AC58" i="31"/>
  <c r="AD43" i="31"/>
  <c r="AH43" i="31"/>
  <c r="AC42" i="31"/>
  <c r="AG42" i="31"/>
  <c r="AC30" i="31"/>
  <c r="AC27" i="31"/>
  <c r="AG27" i="31"/>
  <c r="AH27" i="31"/>
  <c r="AD47" i="31"/>
  <c r="AH47" i="31"/>
  <c r="AC46" i="31"/>
  <c r="AG46" i="31"/>
  <c r="AG38" i="31"/>
  <c r="AC35" i="31"/>
  <c r="AG35" i="31"/>
  <c r="AD32" i="31"/>
  <c r="AH32" i="31"/>
  <c r="AC32" i="31"/>
  <c r="AD28" i="31"/>
  <c r="AH28" i="31"/>
  <c r="AG28" i="31"/>
  <c r="AD30" i="31"/>
  <c r="AC16" i="31"/>
  <c r="AG16" i="31"/>
  <c r="AD40" i="31"/>
  <c r="AH40" i="31"/>
  <c r="AC39" i="31"/>
  <c r="AG39" i="31"/>
  <c r="AD24" i="31"/>
  <c r="AH24" i="31"/>
  <c r="AC22" i="31"/>
  <c r="AG22" i="31"/>
  <c r="AD19" i="31"/>
  <c r="AH19" i="31"/>
  <c r="AC19" i="31"/>
  <c r="AG19" i="31"/>
  <c r="AD16" i="31"/>
  <c r="AC14" i="31"/>
  <c r="AG14" i="31"/>
  <c r="AD11" i="31"/>
  <c r="AH11" i="31"/>
  <c r="AC11" i="31"/>
  <c r="AG11" i="31"/>
  <c r="AD23" i="31"/>
  <c r="AH23" i="31"/>
  <c r="AC23" i="31"/>
  <c r="AG23" i="31"/>
  <c r="AG20" i="31"/>
  <c r="AD20" i="31"/>
  <c r="AC18" i="31"/>
  <c r="AG18" i="31"/>
  <c r="AD15" i="31"/>
  <c r="AH15" i="31"/>
  <c r="AC15" i="31"/>
  <c r="AG15" i="31"/>
  <c r="AG12" i="31"/>
  <c r="AD12" i="31"/>
  <c r="AC10" i="31"/>
  <c r="AG10" i="31"/>
  <c r="AD7" i="31"/>
  <c r="AC6" i="31"/>
  <c r="AG6" i="31"/>
  <c r="AD6" i="31"/>
  <c r="AH6" i="31"/>
  <c r="AH20" i="31"/>
  <c r="AH16" i="31"/>
  <c r="AH12" i="31"/>
  <c r="AH8" i="31"/>
  <c r="AG7" i="31"/>
  <c r="AC7" i="31"/>
  <c r="AH4" i="31"/>
  <c r="AH7" i="31"/>
  <c r="AD64" i="32"/>
  <c r="AH64" i="32"/>
  <c r="AC52" i="32"/>
  <c r="AC39" i="32"/>
  <c r="AD39" i="32"/>
  <c r="AG39" i="32"/>
  <c r="AD33" i="32"/>
  <c r="AH33" i="32"/>
  <c r="AH65" i="32"/>
  <c r="AC65" i="32"/>
  <c r="AD56" i="32"/>
  <c r="AH56" i="32"/>
  <c r="AG56" i="32"/>
  <c r="AC47" i="32"/>
  <c r="AG47" i="32"/>
  <c r="AH47" i="32"/>
  <c r="AD47" i="32"/>
  <c r="AC37" i="32"/>
  <c r="AG37" i="32"/>
  <c r="AH37" i="32"/>
  <c r="AD37" i="32"/>
  <c r="AD25" i="32"/>
  <c r="AH25" i="32"/>
  <c r="AD11" i="32"/>
  <c r="AH11" i="32"/>
  <c r="AC11" i="32"/>
  <c r="AG11" i="32"/>
  <c r="AC64" i="32"/>
  <c r="AC63" i="32"/>
  <c r="AG63" i="32"/>
  <c r="AG58" i="32"/>
  <c r="AD58" i="32"/>
  <c r="AC57" i="32"/>
  <c r="AH57" i="32"/>
  <c r="AD48" i="32"/>
  <c r="AH48" i="32"/>
  <c r="AG48" i="32"/>
  <c r="AC48" i="32"/>
  <c r="AG42" i="32"/>
  <c r="AC42" i="32"/>
  <c r="AH42" i="32"/>
  <c r="AD42" i="32"/>
  <c r="AD66" i="32"/>
  <c r="AH66" i="32"/>
  <c r="AD65" i="32"/>
  <c r="AC60" i="32"/>
  <c r="AG52" i="32"/>
  <c r="AD51" i="32"/>
  <c r="AH39" i="32"/>
  <c r="AD28" i="32"/>
  <c r="AH28" i="32"/>
  <c r="AC28" i="32"/>
  <c r="AG28" i="32"/>
  <c r="AG65" i="32"/>
  <c r="AH54" i="32"/>
  <c r="AD52" i="32"/>
  <c r="AH52" i="32"/>
  <c r="AC51" i="32"/>
  <c r="AG51" i="32"/>
  <c r="AH49" i="32"/>
  <c r="AD38" i="32"/>
  <c r="AH38" i="32"/>
  <c r="AG38" i="32"/>
  <c r="AC33" i="32"/>
  <c r="AD30" i="32"/>
  <c r="AH30" i="32"/>
  <c r="AC30" i="32"/>
  <c r="AH29" i="32"/>
  <c r="AC25" i="32"/>
  <c r="AD22" i="32"/>
  <c r="AH22" i="32"/>
  <c r="AC22" i="32"/>
  <c r="AH21" i="32"/>
  <c r="AC55" i="32"/>
  <c r="AG55" i="32"/>
  <c r="AD40" i="32"/>
  <c r="AC14" i="32"/>
  <c r="AG14" i="32"/>
  <c r="AD14" i="32"/>
  <c r="AH14" i="32"/>
  <c r="AD60" i="32"/>
  <c r="AH60" i="32"/>
  <c r="AC59" i="32"/>
  <c r="AG59" i="32"/>
  <c r="AD50" i="32"/>
  <c r="AD44" i="32"/>
  <c r="AH44" i="32"/>
  <c r="AC43" i="32"/>
  <c r="AG43" i="32"/>
  <c r="AC41" i="32"/>
  <c r="AG41" i="32"/>
  <c r="AD41" i="32"/>
  <c r="AC36" i="32"/>
  <c r="AH36" i="32"/>
  <c r="AD32" i="32"/>
  <c r="AH32" i="32"/>
  <c r="AC31" i="32"/>
  <c r="AG31" i="32"/>
  <c r="AD24" i="32"/>
  <c r="AH24" i="32"/>
  <c r="AC23" i="32"/>
  <c r="AG23" i="32"/>
  <c r="AD20" i="32"/>
  <c r="AH20" i="32"/>
  <c r="AC35" i="32"/>
  <c r="AG35" i="32"/>
  <c r="AD34" i="32"/>
  <c r="AH34" i="32"/>
  <c r="AC29" i="32"/>
  <c r="AC27" i="32"/>
  <c r="AG27" i="32"/>
  <c r="AD26" i="32"/>
  <c r="AH26" i="32"/>
  <c r="AC21" i="32"/>
  <c r="AC19" i="32"/>
  <c r="AG19" i="32"/>
  <c r="AC10" i="32"/>
  <c r="AG10" i="32"/>
  <c r="AD10" i="32"/>
  <c r="AH10" i="32"/>
  <c r="AD7" i="32"/>
  <c r="AH7" i="32"/>
  <c r="AC7" i="32"/>
  <c r="AG7" i="32"/>
  <c r="AC6" i="32"/>
  <c r="AG6" i="32"/>
  <c r="AD6" i="32"/>
  <c r="AH6" i="32"/>
  <c r="AC18" i="32"/>
  <c r="AG18" i="32"/>
  <c r="AD18" i="32"/>
  <c r="AH18" i="32"/>
  <c r="AD15" i="32"/>
  <c r="AH15" i="32"/>
  <c r="AC15" i="32"/>
  <c r="AG15" i="32"/>
  <c r="AH16" i="32"/>
  <c r="AD16" i="32"/>
  <c r="AH12" i="32"/>
  <c r="AD12" i="32"/>
  <c r="AH8" i="32"/>
  <c r="AD8" i="32"/>
  <c r="AH4" i="32"/>
  <c r="AD4" i="32"/>
  <c r="AG33" i="32"/>
  <c r="AG29" i="32"/>
  <c r="AG25" i="32"/>
  <c r="AG21" i="32"/>
  <c r="AG17" i="32"/>
  <c r="AG13" i="32"/>
  <c r="AG9" i="32"/>
  <c r="AG5" i="32"/>
  <c r="AF55" i="33"/>
  <c r="AE44" i="33"/>
  <c r="AF44" i="33"/>
  <c r="AJ44" i="33"/>
  <c r="V60" i="33"/>
  <c r="S50" i="33"/>
  <c r="AH66" i="33"/>
  <c r="AD66" i="33"/>
  <c r="AK65" i="33"/>
  <c r="AG65" i="33"/>
  <c r="AC65" i="33"/>
  <c r="AJ64" i="33"/>
  <c r="AE64" i="33"/>
  <c r="AF64" i="33"/>
  <c r="AI62" i="33"/>
  <c r="AC62" i="33"/>
  <c r="AD61" i="33"/>
  <c r="AI60" i="33"/>
  <c r="AK59" i="33"/>
  <c r="S59" i="33" s="1"/>
  <c r="AF59" i="33"/>
  <c r="AH56" i="33"/>
  <c r="AC56" i="33"/>
  <c r="AJ55" i="33"/>
  <c r="AD55" i="33"/>
  <c r="AK54" i="33"/>
  <c r="AF54" i="33"/>
  <c r="AD54" i="33"/>
  <c r="AH54" i="33"/>
  <c r="AC53" i="33"/>
  <c r="AG53" i="33"/>
  <c r="AK53" i="33"/>
  <c r="AH51" i="33"/>
  <c r="AJ50" i="33"/>
  <c r="AF48" i="33"/>
  <c r="AJ48" i="33"/>
  <c r="AI46" i="33"/>
  <c r="AC46" i="33"/>
  <c r="AD45" i="33"/>
  <c r="AI44" i="33"/>
  <c r="AD44" i="33"/>
  <c r="AK43" i="33"/>
  <c r="AF43" i="33" s="1"/>
  <c r="AC40" i="33"/>
  <c r="AG40" i="33"/>
  <c r="AK40" i="33"/>
  <c r="AH40" i="33"/>
  <c r="AK38" i="33"/>
  <c r="AK37" i="33"/>
  <c r="S37" i="33" s="1"/>
  <c r="AH36" i="33"/>
  <c r="AG35" i="33"/>
  <c r="AK33" i="33"/>
  <c r="AC33" i="33"/>
  <c r="AH32" i="33"/>
  <c r="AC32" i="33"/>
  <c r="AG32" i="33"/>
  <c r="AK32" i="33"/>
  <c r="AC14" i="33"/>
  <c r="AG14" i="33"/>
  <c r="AK14" i="33"/>
  <c r="AJ14" i="33" s="1"/>
  <c r="AD14" i="33"/>
  <c r="AH14" i="33"/>
  <c r="AF60" i="33"/>
  <c r="AJ60" i="33"/>
  <c r="AD50" i="33"/>
  <c r="AH50" i="33"/>
  <c r="AC49" i="33"/>
  <c r="AG49" i="33"/>
  <c r="AK49" i="33"/>
  <c r="AI43" i="33"/>
  <c r="AC29" i="33"/>
  <c r="AG29" i="33"/>
  <c r="AK29" i="33"/>
  <c r="S29" i="33" s="1"/>
  <c r="AD29" i="33"/>
  <c r="AH29" i="33"/>
  <c r="S55" i="33"/>
  <c r="W50" i="33"/>
  <c r="AH67" i="33"/>
  <c r="AD67" i="33"/>
  <c r="AK66" i="33"/>
  <c r="S66" i="33" s="1"/>
  <c r="AG66" i="33"/>
  <c r="AC66" i="33"/>
  <c r="AH60" i="33"/>
  <c r="AC60" i="33"/>
  <c r="AJ59" i="33"/>
  <c r="AD58" i="33"/>
  <c r="AH58" i="33"/>
  <c r="AC57" i="33"/>
  <c r="AG57" i="33"/>
  <c r="AK57" i="33"/>
  <c r="AH55" i="33"/>
  <c r="AJ54" i="33"/>
  <c r="AE54" i="33"/>
  <c r="AF52" i="33"/>
  <c r="AJ52" i="33"/>
  <c r="AE51" i="33"/>
  <c r="AI51" i="33"/>
  <c r="AI50" i="33"/>
  <c r="AC50" i="33"/>
  <c r="AD49" i="33"/>
  <c r="AH44" i="33"/>
  <c r="AC44" i="33"/>
  <c r="AJ43" i="33"/>
  <c r="AD43" i="33"/>
  <c r="AD42" i="33"/>
  <c r="AH42" i="33"/>
  <c r="AD41" i="33"/>
  <c r="AG41" i="33"/>
  <c r="AK41" i="33"/>
  <c r="AK39" i="33"/>
  <c r="AD38" i="33"/>
  <c r="AK34" i="33"/>
  <c r="AJ34" i="33" s="1"/>
  <c r="S54" i="33"/>
  <c r="AE59" i="33"/>
  <c r="AI59" i="33"/>
  <c r="AF50" i="33"/>
  <c r="AC39" i="33"/>
  <c r="AH39" i="33"/>
  <c r="AC24" i="33"/>
  <c r="AG24" i="33"/>
  <c r="AK24" i="33"/>
  <c r="AD24" i="33"/>
  <c r="AK67" i="33"/>
  <c r="AG67" i="33"/>
  <c r="AD62" i="33"/>
  <c r="AH62" i="33"/>
  <c r="AC61" i="33"/>
  <c r="AG61" i="33"/>
  <c r="AK61" i="33"/>
  <c r="AG60" i="33"/>
  <c r="AH59" i="33"/>
  <c r="AC59" i="33"/>
  <c r="AF56" i="33"/>
  <c r="AJ56" i="33"/>
  <c r="AE55" i="33"/>
  <c r="AI55" i="33"/>
  <c r="AI54" i="33"/>
  <c r="AG50" i="33"/>
  <c r="AH49" i="33"/>
  <c r="AD46" i="33"/>
  <c r="AH46" i="33"/>
  <c r="AC45" i="33"/>
  <c r="AG45" i="33"/>
  <c r="AK45" i="33"/>
  <c r="AG44" i="33"/>
  <c r="AH43" i="33"/>
  <c r="AC43" i="33"/>
  <c r="AD36" i="33"/>
  <c r="AC34" i="33"/>
  <c r="AH34" i="33"/>
  <c r="AD33" i="33"/>
  <c r="AH33" i="33"/>
  <c r="AD26" i="33"/>
  <c r="AH26" i="33"/>
  <c r="AC26" i="33"/>
  <c r="AK26" i="33"/>
  <c r="AJ9" i="33"/>
  <c r="AC9" i="33"/>
  <c r="AG9" i="33"/>
  <c r="AK9" i="33"/>
  <c r="AF9" i="33" s="1"/>
  <c r="AD9" i="33"/>
  <c r="AH9" i="33"/>
  <c r="AI9" i="33"/>
  <c r="AD37" i="33"/>
  <c r="AH37" i="33"/>
  <c r="AC36" i="33"/>
  <c r="AG36" i="33"/>
  <c r="AK36" i="33"/>
  <c r="AC28" i="33"/>
  <c r="AG28" i="33"/>
  <c r="AK28" i="33"/>
  <c r="AC25" i="33"/>
  <c r="AG25" i="33"/>
  <c r="AK25" i="33"/>
  <c r="AD25" i="33"/>
  <c r="AH25" i="33"/>
  <c r="AC20" i="33"/>
  <c r="AG20" i="33"/>
  <c r="AK20" i="33"/>
  <c r="AC10" i="33"/>
  <c r="AG10" i="33"/>
  <c r="AK10" i="33"/>
  <c r="S10" i="33" s="1"/>
  <c r="AD10" i="33"/>
  <c r="AH10" i="33"/>
  <c r="AC21" i="33"/>
  <c r="AG21" i="33"/>
  <c r="AK21" i="33"/>
  <c r="AD21" i="33"/>
  <c r="AH21" i="33"/>
  <c r="AC18" i="33"/>
  <c r="AG18" i="33"/>
  <c r="AK18" i="33"/>
  <c r="AF18" i="33" s="1"/>
  <c r="AD18" i="33"/>
  <c r="AH18" i="33"/>
  <c r="AC13" i="33"/>
  <c r="AG13" i="33"/>
  <c r="AK13" i="33"/>
  <c r="AF13" i="33" s="1"/>
  <c r="AD13" i="33"/>
  <c r="AH13" i="33"/>
  <c r="AC6" i="33"/>
  <c r="AG6" i="33"/>
  <c r="AK6" i="33"/>
  <c r="AF6" i="33" s="1"/>
  <c r="AD6" i="33"/>
  <c r="AH6" i="33"/>
  <c r="AD30" i="33"/>
  <c r="AE30" i="33"/>
  <c r="AI30" i="33"/>
  <c r="AD22" i="33"/>
  <c r="AH22" i="33"/>
  <c r="AE22" i="33"/>
  <c r="AI22" i="33"/>
  <c r="AC17" i="33"/>
  <c r="AG17" i="33"/>
  <c r="AK17" i="33"/>
  <c r="AD17" i="33"/>
  <c r="AH17" i="33"/>
  <c r="AC5" i="33"/>
  <c r="AG5" i="33"/>
  <c r="AK5" i="33"/>
  <c r="AE5" i="33" s="1"/>
  <c r="AD5" i="33"/>
  <c r="AH5" i="33"/>
  <c r="AK16" i="33"/>
  <c r="AG16" i="33"/>
  <c r="AC16" i="33"/>
  <c r="AK12" i="33"/>
  <c r="AG12" i="33"/>
  <c r="AC12" i="33"/>
  <c r="AK8" i="33"/>
  <c r="AG8" i="33"/>
  <c r="AC8" i="33"/>
  <c r="AK4" i="33"/>
  <c r="AG4" i="33"/>
  <c r="AD47" i="34"/>
  <c r="AH47" i="34"/>
  <c r="AC46" i="34"/>
  <c r="AG46" i="34"/>
  <c r="AK46" i="34"/>
  <c r="AE41" i="34"/>
  <c r="AC25" i="34"/>
  <c r="AG25" i="34"/>
  <c r="AK25" i="34"/>
  <c r="AD25" i="34"/>
  <c r="AH25" i="34"/>
  <c r="S69" i="34"/>
  <c r="AH73" i="34"/>
  <c r="AD73" i="34"/>
  <c r="AK72" i="34"/>
  <c r="AG72" i="34"/>
  <c r="AH69" i="34"/>
  <c r="AD69" i="34"/>
  <c r="AK68" i="34"/>
  <c r="AG68" i="34"/>
  <c r="AH65" i="34"/>
  <c r="AD65" i="34"/>
  <c r="AK64" i="34"/>
  <c r="AG63" i="34"/>
  <c r="AH62" i="34"/>
  <c r="AH61" i="34"/>
  <c r="AK59" i="34"/>
  <c r="AD59" i="34"/>
  <c r="AH59" i="34"/>
  <c r="AC58" i="34"/>
  <c r="AG58" i="34"/>
  <c r="AK58" i="34"/>
  <c r="AG57" i="34"/>
  <c r="AH56" i="34"/>
  <c r="AC56" i="34"/>
  <c r="AJ55" i="34"/>
  <c r="AE55" i="34"/>
  <c r="AI49" i="34"/>
  <c r="AD49" i="34"/>
  <c r="AK48" i="34"/>
  <c r="AG47" i="34"/>
  <c r="AH46" i="34"/>
  <c r="AH45" i="34"/>
  <c r="AK43" i="34"/>
  <c r="AD43" i="34"/>
  <c r="AH43" i="34"/>
  <c r="AC42" i="34"/>
  <c r="AG42" i="34"/>
  <c r="AK42" i="34"/>
  <c r="AE35" i="34"/>
  <c r="AI35" i="34"/>
  <c r="AC20" i="34"/>
  <c r="AG20" i="34"/>
  <c r="AK20" i="34"/>
  <c r="AD20" i="34"/>
  <c r="R63" i="34"/>
  <c r="R41" i="34"/>
  <c r="AH71" i="34"/>
  <c r="AD71" i="34"/>
  <c r="AK70" i="34"/>
  <c r="AG70" i="34"/>
  <c r="AJ69" i="34"/>
  <c r="AH67" i="34"/>
  <c r="AD67" i="34"/>
  <c r="AK66" i="34"/>
  <c r="AI66" i="34" s="1"/>
  <c r="AG66" i="34"/>
  <c r="AH64" i="34"/>
  <c r="AJ63" i="34"/>
  <c r="AF61" i="34"/>
  <c r="AJ61" i="34"/>
  <c r="AI57" i="34"/>
  <c r="AK56" i="34"/>
  <c r="AK51" i="34"/>
  <c r="AD51" i="34"/>
  <c r="AH51" i="34"/>
  <c r="AC50" i="34"/>
  <c r="AG50" i="34"/>
  <c r="AK50" i="34"/>
  <c r="AH48" i="34"/>
  <c r="AJ47" i="34"/>
  <c r="AE47" i="34"/>
  <c r="AD34" i="34"/>
  <c r="AH34" i="34"/>
  <c r="AE34" i="34"/>
  <c r="AI34" i="34"/>
  <c r="AG34" i="34"/>
  <c r="AF34" i="34"/>
  <c r="AC17" i="34"/>
  <c r="AG17" i="34"/>
  <c r="AK17" i="34"/>
  <c r="AD17" i="34"/>
  <c r="AH17" i="34"/>
  <c r="AD63" i="34"/>
  <c r="AH63" i="34"/>
  <c r="AC62" i="34"/>
  <c r="AG62" i="34"/>
  <c r="AK62" i="34"/>
  <c r="AE57" i="34"/>
  <c r="AF57" i="34"/>
  <c r="AJ57" i="34"/>
  <c r="AC13" i="34"/>
  <c r="AG13" i="34"/>
  <c r="AK13" i="34"/>
  <c r="AD13" i="34"/>
  <c r="AH13" i="34"/>
  <c r="V47" i="34"/>
  <c r="AH72" i="34"/>
  <c r="AK71" i="34"/>
  <c r="AJ71" i="34" s="1"/>
  <c r="AG71" i="34"/>
  <c r="AI69" i="34"/>
  <c r="AH68" i="34"/>
  <c r="AK67" i="34"/>
  <c r="AF67" i="34" s="1"/>
  <c r="AG67" i="34"/>
  <c r="AI63" i="34"/>
  <c r="AC63" i="34"/>
  <c r="AD62" i="34"/>
  <c r="AH57" i="34"/>
  <c r="AC57" i="34"/>
  <c r="AD56" i="34"/>
  <c r="AD55" i="34"/>
  <c r="AH55" i="34"/>
  <c r="AC54" i="34"/>
  <c r="AG54" i="34"/>
  <c r="AK54" i="34"/>
  <c r="AF49" i="34"/>
  <c r="AJ49" i="34"/>
  <c r="AI47" i="34"/>
  <c r="AC47" i="34"/>
  <c r="AD46" i="34"/>
  <c r="AF41" i="34"/>
  <c r="AC36" i="34"/>
  <c r="AG36" i="34"/>
  <c r="AK36" i="34"/>
  <c r="AD36" i="34"/>
  <c r="AC33" i="34"/>
  <c r="AG33" i="34"/>
  <c r="AK33" i="34"/>
  <c r="AD33" i="34"/>
  <c r="AH33" i="34"/>
  <c r="AC28" i="34"/>
  <c r="AG28" i="34"/>
  <c r="AK28" i="34"/>
  <c r="AD28" i="34"/>
  <c r="AE7" i="34"/>
  <c r="AI7" i="34"/>
  <c r="AF7" i="34"/>
  <c r="AJ7" i="34"/>
  <c r="AJ41" i="34"/>
  <c r="AD41" i="34"/>
  <c r="AE39" i="34"/>
  <c r="AI39" i="34"/>
  <c r="AD38" i="34"/>
  <c r="AH38" i="34"/>
  <c r="AF35" i="34"/>
  <c r="AE31" i="34"/>
  <c r="AI31" i="34"/>
  <c r="AJ31" i="34"/>
  <c r="AD30" i="34"/>
  <c r="AH30" i="34"/>
  <c r="AF27" i="34"/>
  <c r="AD22" i="34"/>
  <c r="AH22" i="34"/>
  <c r="AF19" i="34"/>
  <c r="AD14" i="34"/>
  <c r="AH14" i="34"/>
  <c r="AD10" i="34"/>
  <c r="AC9" i="34"/>
  <c r="AG9" i="34"/>
  <c r="AK9" i="34"/>
  <c r="AD9" i="34"/>
  <c r="AH9" i="34"/>
  <c r="AE27" i="34"/>
  <c r="AI27" i="34"/>
  <c r="AJ27" i="34"/>
  <c r="AD26" i="34"/>
  <c r="AH26" i="34"/>
  <c r="AE19" i="34"/>
  <c r="AI19" i="34"/>
  <c r="AJ19" i="34"/>
  <c r="AD18" i="34"/>
  <c r="AH18" i="34"/>
  <c r="AE11" i="34"/>
  <c r="AI11" i="34"/>
  <c r="AF11" i="34"/>
  <c r="AJ11" i="34"/>
  <c r="AC6" i="34"/>
  <c r="AG6" i="34"/>
  <c r="AK6" i="34"/>
  <c r="AD6" i="34"/>
  <c r="AH6" i="34"/>
  <c r="AC40" i="34"/>
  <c r="AG40" i="34"/>
  <c r="AK40" i="34"/>
  <c r="AC37" i="34"/>
  <c r="AG37" i="34"/>
  <c r="AK37" i="34"/>
  <c r="AJ37" i="34" s="1"/>
  <c r="AD37" i="34"/>
  <c r="AH37" i="34"/>
  <c r="AC32" i="34"/>
  <c r="AG32" i="34"/>
  <c r="AK32" i="34"/>
  <c r="AC29" i="34"/>
  <c r="AG29" i="34"/>
  <c r="AK29" i="34"/>
  <c r="AD29" i="34"/>
  <c r="AH29" i="34"/>
  <c r="AG26" i="34"/>
  <c r="AC24" i="34"/>
  <c r="AG24" i="34"/>
  <c r="AK24" i="34"/>
  <c r="AC21" i="34"/>
  <c r="AG21" i="34"/>
  <c r="AK21" i="34"/>
  <c r="AI21" i="34" s="1"/>
  <c r="AD21" i="34"/>
  <c r="AH21" i="34"/>
  <c r="AG18" i="34"/>
  <c r="AC16" i="34"/>
  <c r="AG16" i="34"/>
  <c r="AK16" i="34"/>
  <c r="AC10" i="34"/>
  <c r="AG10" i="34"/>
  <c r="AK10" i="34"/>
  <c r="AH10" i="34"/>
  <c r="AC5" i="34"/>
  <c r="AG5" i="34"/>
  <c r="AK5" i="34"/>
  <c r="AD5" i="34"/>
  <c r="AH5" i="34"/>
  <c r="AJ39" i="34"/>
  <c r="AJ35" i="34"/>
  <c r="AK12" i="34"/>
  <c r="AG12" i="34"/>
  <c r="AC12" i="34"/>
  <c r="AK8" i="34"/>
  <c r="AG8" i="34"/>
  <c r="AC8" i="34"/>
  <c r="AK4" i="34"/>
  <c r="AG4" i="34"/>
  <c r="AC4" i="34"/>
  <c r="AC41" i="35"/>
  <c r="AG41" i="35"/>
  <c r="V52" i="35"/>
  <c r="AI79" i="35"/>
  <c r="AH78" i="35"/>
  <c r="AK77" i="35"/>
  <c r="AG77" i="35"/>
  <c r="AC77" i="35"/>
  <c r="AI75" i="35"/>
  <c r="AH74" i="35"/>
  <c r="AK73" i="35"/>
  <c r="AG73" i="35"/>
  <c r="AC73" i="35"/>
  <c r="AI71" i="35"/>
  <c r="AK70" i="35"/>
  <c r="AH67" i="35"/>
  <c r="AK65" i="35"/>
  <c r="AD65" i="35"/>
  <c r="AH65" i="35"/>
  <c r="AC64" i="35"/>
  <c r="AG64" i="35"/>
  <c r="AK64" i="35"/>
  <c r="AC62" i="35"/>
  <c r="AG62" i="35"/>
  <c r="AK62" i="35"/>
  <c r="AH62" i="35"/>
  <c r="AK60" i="35"/>
  <c r="AC60" i="35"/>
  <c r="AK59" i="35"/>
  <c r="AE57" i="35"/>
  <c r="AF57" i="35"/>
  <c r="AJ57" i="35"/>
  <c r="AG57" i="35"/>
  <c r="AK55" i="35"/>
  <c r="AC54" i="35"/>
  <c r="AG54" i="35"/>
  <c r="AK54" i="35"/>
  <c r="AD51" i="35"/>
  <c r="AH51" i="35"/>
  <c r="AC51" i="35"/>
  <c r="AD47" i="35"/>
  <c r="AH47" i="35"/>
  <c r="AG47" i="35"/>
  <c r="AK45" i="35"/>
  <c r="AE44" i="35"/>
  <c r="AI44" i="35"/>
  <c r="AD44" i="35"/>
  <c r="AJ44" i="35"/>
  <c r="AK41" i="35"/>
  <c r="AC37" i="35"/>
  <c r="AG37" i="35"/>
  <c r="AK37" i="35"/>
  <c r="AD37" i="35"/>
  <c r="AK35" i="35"/>
  <c r="AD35" i="35"/>
  <c r="AC33" i="35"/>
  <c r="AG33" i="35"/>
  <c r="AK33" i="35"/>
  <c r="AJ33" i="35" s="1"/>
  <c r="AH33" i="35"/>
  <c r="AD33" i="35"/>
  <c r="AD30" i="35"/>
  <c r="AH30" i="35"/>
  <c r="AK30" i="35"/>
  <c r="AC29" i="35"/>
  <c r="AD28" i="35"/>
  <c r="AH28" i="35"/>
  <c r="AC28" i="35"/>
  <c r="AK28" i="35"/>
  <c r="AG28" i="35"/>
  <c r="AD69" i="35"/>
  <c r="AH69" i="35"/>
  <c r="AC68" i="35"/>
  <c r="AG68" i="35"/>
  <c r="AK68" i="35"/>
  <c r="AD49" i="35"/>
  <c r="R62" i="35"/>
  <c r="R26" i="35"/>
  <c r="AH80" i="35"/>
  <c r="AD80" i="35"/>
  <c r="AH76" i="35"/>
  <c r="AD76" i="35"/>
  <c r="AC72" i="35"/>
  <c r="AG72" i="35"/>
  <c r="AK72" i="35"/>
  <c r="AF67" i="35"/>
  <c r="AJ67" i="35"/>
  <c r="AD63" i="35"/>
  <c r="AC56" i="35"/>
  <c r="AH56" i="35"/>
  <c r="AD55" i="35"/>
  <c r="AH55" i="35"/>
  <c r="AJ52" i="35"/>
  <c r="AC50" i="35"/>
  <c r="AG50" i="35"/>
  <c r="AK50" i="35"/>
  <c r="AJ50" i="35" s="1"/>
  <c r="AD50" i="35"/>
  <c r="AC45" i="35"/>
  <c r="AH45" i="35"/>
  <c r="AH41" i="35"/>
  <c r="AC32" i="35"/>
  <c r="AH32" i="35"/>
  <c r="AC31" i="35"/>
  <c r="AD31" i="35"/>
  <c r="AG31" i="35"/>
  <c r="AC23" i="35"/>
  <c r="AG23" i="35"/>
  <c r="AK23" i="35"/>
  <c r="AD23" i="35"/>
  <c r="AH23" i="35"/>
  <c r="AD60" i="35"/>
  <c r="AD26" i="35"/>
  <c r="AH26" i="35"/>
  <c r="AF26" i="35"/>
  <c r="AJ26" i="35"/>
  <c r="AE26" i="35"/>
  <c r="AC26" i="35"/>
  <c r="S52" i="35"/>
  <c r="AK80" i="35"/>
  <c r="AG80" i="35"/>
  <c r="AJ79" i="35"/>
  <c r="AH77" i="35"/>
  <c r="AK76" i="35"/>
  <c r="AG76" i="35"/>
  <c r="AJ75" i="35"/>
  <c r="AH73" i="35"/>
  <c r="AF71" i="35"/>
  <c r="AJ71" i="35"/>
  <c r="AC69" i="35"/>
  <c r="AD68" i="35"/>
  <c r="AI67" i="35"/>
  <c r="AD67" i="35"/>
  <c r="AK66" i="35"/>
  <c r="AH63" i="35"/>
  <c r="AC63" i="35"/>
  <c r="AC61" i="35"/>
  <c r="AH61" i="35"/>
  <c r="AG56" i="35"/>
  <c r="AK49" i="35"/>
  <c r="AI49" i="35" s="1"/>
  <c r="AC49" i="35"/>
  <c r="AK48" i="35"/>
  <c r="AC46" i="35"/>
  <c r="AG46" i="35"/>
  <c r="AK46" i="35"/>
  <c r="AE46" i="35" s="1"/>
  <c r="AH46" i="35"/>
  <c r="AK43" i="35"/>
  <c r="AH42" i="35"/>
  <c r="AD41" i="35"/>
  <c r="AD38" i="35"/>
  <c r="AH38" i="35"/>
  <c r="AC38" i="35"/>
  <c r="AF38" i="35"/>
  <c r="AD34" i="35"/>
  <c r="AH34" i="35"/>
  <c r="AG34" i="35"/>
  <c r="AK34" i="35"/>
  <c r="AE34" i="35" s="1"/>
  <c r="AK31" i="35"/>
  <c r="AD29" i="35"/>
  <c r="AC27" i="35"/>
  <c r="AG27" i="35"/>
  <c r="AK27" i="35"/>
  <c r="AH27" i="35"/>
  <c r="AG26" i="35"/>
  <c r="AD20" i="35"/>
  <c r="AH20" i="35"/>
  <c r="AC20" i="35"/>
  <c r="AK20" i="35"/>
  <c r="AG20" i="35"/>
  <c r="AD59" i="35"/>
  <c r="AH59" i="35"/>
  <c r="AC58" i="35"/>
  <c r="AG58" i="35"/>
  <c r="AK58" i="35"/>
  <c r="R58" i="35" s="1"/>
  <c r="AE52" i="35"/>
  <c r="AI52" i="35"/>
  <c r="AD43" i="35"/>
  <c r="AH43" i="35"/>
  <c r="AC42" i="35"/>
  <c r="AG42" i="35"/>
  <c r="AK42" i="35"/>
  <c r="AF42" i="35" s="1"/>
  <c r="AD36" i="35"/>
  <c r="AC10" i="35"/>
  <c r="AG10" i="35"/>
  <c r="AK10" i="35"/>
  <c r="AF10" i="35" s="1"/>
  <c r="AD10" i="35"/>
  <c r="AH10" i="35"/>
  <c r="AI10" i="35"/>
  <c r="AD22" i="35"/>
  <c r="AH22" i="35"/>
  <c r="AF22" i="35"/>
  <c r="AJ22" i="35"/>
  <c r="AI22" i="35"/>
  <c r="AE18" i="35"/>
  <c r="AD7" i="35"/>
  <c r="AH7" i="35"/>
  <c r="AC7" i="35"/>
  <c r="AG7" i="35"/>
  <c r="AK7" i="35"/>
  <c r="AE39" i="35"/>
  <c r="AI39" i="35"/>
  <c r="AD24" i="35"/>
  <c r="AH24" i="35"/>
  <c r="AC14" i="35"/>
  <c r="AG14" i="35"/>
  <c r="AK14" i="35"/>
  <c r="AF14" i="35" s="1"/>
  <c r="AD14" i="35"/>
  <c r="AH14" i="35"/>
  <c r="AD11" i="35"/>
  <c r="AH11" i="35"/>
  <c r="AC11" i="35"/>
  <c r="AG11" i="35"/>
  <c r="AK11" i="35"/>
  <c r="AC6" i="35"/>
  <c r="AG6" i="35"/>
  <c r="AK6" i="35"/>
  <c r="AE6" i="35" s="1"/>
  <c r="AD6" i="35"/>
  <c r="AH6" i="35"/>
  <c r="AF6" i="35"/>
  <c r="AC19" i="35"/>
  <c r="AG19" i="35"/>
  <c r="AK19" i="35"/>
  <c r="AD18" i="35"/>
  <c r="AH18" i="35"/>
  <c r="AF18" i="35"/>
  <c r="AJ18" i="35"/>
  <c r="AD15" i="35"/>
  <c r="AH15" i="35"/>
  <c r="AC15" i="35"/>
  <c r="AG15" i="35"/>
  <c r="AK15" i="35"/>
  <c r="AI6" i="35"/>
  <c r="AH16" i="35"/>
  <c r="AD16" i="35"/>
  <c r="AI13" i="35"/>
  <c r="AH12" i="35"/>
  <c r="AD12" i="35"/>
  <c r="AH8" i="35"/>
  <c r="AD8" i="35"/>
  <c r="AH4" i="35"/>
  <c r="AD4" i="35"/>
  <c r="AK29" i="35"/>
  <c r="AJ29" i="35" s="1"/>
  <c r="AG29" i="35"/>
  <c r="AK25" i="35"/>
  <c r="AE25" i="35" s="1"/>
  <c r="AG25" i="35"/>
  <c r="AK21" i="35"/>
  <c r="AJ21" i="35" s="1"/>
  <c r="AG21" i="35"/>
  <c r="AK17" i="35"/>
  <c r="AI17" i="35" s="1"/>
  <c r="AG17" i="35"/>
  <c r="AK13" i="35"/>
  <c r="AE13" i="35" s="1"/>
  <c r="AG13" i="35"/>
  <c r="AK9" i="35"/>
  <c r="AI9" i="35" s="1"/>
  <c r="AG9" i="35"/>
  <c r="AK5" i="35"/>
  <c r="AI5" i="35" s="1"/>
  <c r="AG5" i="35"/>
  <c r="AD55" i="36"/>
  <c r="AH55" i="36"/>
  <c r="AI74" i="36"/>
  <c r="AD74" i="36"/>
  <c r="AK73" i="36"/>
  <c r="W73" i="36" s="1"/>
  <c r="AD73" i="36"/>
  <c r="AH73" i="36"/>
  <c r="AC72" i="36"/>
  <c r="AG72" i="36"/>
  <c r="AK72" i="36"/>
  <c r="W72" i="36" s="1"/>
  <c r="AH70" i="36"/>
  <c r="AE66" i="36"/>
  <c r="AI66" i="36"/>
  <c r="AI65" i="36"/>
  <c r="AC65" i="36"/>
  <c r="AD64" i="36"/>
  <c r="AD63" i="36"/>
  <c r="AK62" i="36"/>
  <c r="AF62" i="36" s="1"/>
  <c r="AH59" i="36"/>
  <c r="AC59" i="36"/>
  <c r="AD58" i="36"/>
  <c r="AK57" i="36"/>
  <c r="AD57" i="36"/>
  <c r="AH57" i="36"/>
  <c r="AC56" i="36"/>
  <c r="AG56" i="36"/>
  <c r="AK56" i="36"/>
  <c r="V56" i="36" s="1"/>
  <c r="AC50" i="36"/>
  <c r="AG50" i="36"/>
  <c r="AK50" i="36"/>
  <c r="AH50" i="36"/>
  <c r="AD50" i="36"/>
  <c r="AG43" i="36"/>
  <c r="AC40" i="36"/>
  <c r="AH40" i="36"/>
  <c r="AD40" i="36"/>
  <c r="AK40" i="36"/>
  <c r="AG40" i="36"/>
  <c r="AD39" i="36"/>
  <c r="AH39" i="36"/>
  <c r="AC39" i="36"/>
  <c r="AK39" i="36"/>
  <c r="AD69" i="36"/>
  <c r="AH69" i="36"/>
  <c r="AC68" i="36"/>
  <c r="AG68" i="36"/>
  <c r="AK68" i="36"/>
  <c r="AE68" i="36" s="1"/>
  <c r="V62" i="36"/>
  <c r="R30" i="36"/>
  <c r="S5" i="36"/>
  <c r="AH74" i="36"/>
  <c r="AJ73" i="36"/>
  <c r="AE73" i="36"/>
  <c r="AE70" i="36"/>
  <c r="AI70" i="36"/>
  <c r="AC69" i="36"/>
  <c r="AD68" i="36"/>
  <c r="AH63" i="36"/>
  <c r="AC63" i="36"/>
  <c r="AD62" i="36"/>
  <c r="AD61" i="36"/>
  <c r="AH61" i="36"/>
  <c r="AC60" i="36"/>
  <c r="AG60" i="36"/>
  <c r="AK60" i="36"/>
  <c r="AH58" i="36"/>
  <c r="AK55" i="36"/>
  <c r="AC55" i="36"/>
  <c r="AC54" i="36"/>
  <c r="AG54" i="36"/>
  <c r="AK54" i="36"/>
  <c r="AF54" i="36" s="1"/>
  <c r="AC49" i="36"/>
  <c r="AH49" i="36"/>
  <c r="AD49" i="36"/>
  <c r="AD48" i="36"/>
  <c r="AK48" i="36"/>
  <c r="R48" i="36" s="1"/>
  <c r="AG45" i="36"/>
  <c r="AC45" i="36"/>
  <c r="AH45" i="36"/>
  <c r="AC44" i="36"/>
  <c r="AH44" i="36"/>
  <c r="AD44" i="36"/>
  <c r="AJ35" i="36"/>
  <c r="AF30" i="36"/>
  <c r="AJ30" i="36"/>
  <c r="AC30" i="36"/>
  <c r="AH30" i="36"/>
  <c r="AD30" i="36"/>
  <c r="AI30" i="36"/>
  <c r="AE30" i="36"/>
  <c r="AG30" i="36"/>
  <c r="AE26" i="36"/>
  <c r="AI26" i="36"/>
  <c r="AD51" i="36"/>
  <c r="AH51" i="36"/>
  <c r="AG51" i="36"/>
  <c r="AC51" i="36"/>
  <c r="AF5" i="36"/>
  <c r="AJ5" i="36"/>
  <c r="S73" i="36"/>
  <c r="R56" i="36"/>
  <c r="R5" i="36"/>
  <c r="AE74" i="36"/>
  <c r="AI73" i="36"/>
  <c r="AG69" i="36"/>
  <c r="AH68" i="36"/>
  <c r="AD65" i="36"/>
  <c r="AH65" i="36"/>
  <c r="AC64" i="36"/>
  <c r="AG64" i="36"/>
  <c r="AK64" i="36"/>
  <c r="AG63" i="36"/>
  <c r="AH62" i="36"/>
  <c r="AC62" i="36"/>
  <c r="AI56" i="36"/>
  <c r="AK51" i="36"/>
  <c r="AK43" i="36"/>
  <c r="AD42" i="36"/>
  <c r="AD29" i="36"/>
  <c r="AK29" i="36"/>
  <c r="AC29" i="36"/>
  <c r="AG29" i="36"/>
  <c r="AH29" i="36"/>
  <c r="AD43" i="36"/>
  <c r="AH43" i="36"/>
  <c r="AC42" i="36"/>
  <c r="AG42" i="36"/>
  <c r="AK42" i="36"/>
  <c r="AF26" i="36"/>
  <c r="AJ26" i="36"/>
  <c r="AG26" i="36"/>
  <c r="AC26" i="36"/>
  <c r="AH26" i="36"/>
  <c r="AE25" i="36"/>
  <c r="AI25" i="36"/>
  <c r="AC25" i="36"/>
  <c r="AH25" i="36"/>
  <c r="AD25" i="36"/>
  <c r="AJ25" i="36"/>
  <c r="AH23" i="36"/>
  <c r="AC14" i="36"/>
  <c r="AG14" i="36"/>
  <c r="AK14" i="36"/>
  <c r="AD14" i="36"/>
  <c r="AD47" i="36"/>
  <c r="AH47" i="36"/>
  <c r="AC46" i="36"/>
  <c r="AG46" i="36"/>
  <c r="AK46" i="36"/>
  <c r="R46" i="36" s="1"/>
  <c r="AC38" i="36"/>
  <c r="AG38" i="36"/>
  <c r="AK38" i="36"/>
  <c r="AD35" i="36"/>
  <c r="AH35" i="36"/>
  <c r="AC35" i="36"/>
  <c r="AI35" i="36"/>
  <c r="AK24" i="36"/>
  <c r="AI24" i="36" s="1"/>
  <c r="AD20" i="36"/>
  <c r="AH20" i="36"/>
  <c r="AC20" i="36"/>
  <c r="AI20" i="36"/>
  <c r="AE20" i="36"/>
  <c r="AJ20" i="36"/>
  <c r="AC19" i="36"/>
  <c r="AG19" i="36"/>
  <c r="AK19" i="36"/>
  <c r="AD19" i="36"/>
  <c r="AF13" i="36"/>
  <c r="AJ13" i="36"/>
  <c r="AC12" i="36"/>
  <c r="AK12" i="36"/>
  <c r="AJ12" i="36" s="1"/>
  <c r="AG12" i="36"/>
  <c r="AC34" i="36"/>
  <c r="AG34" i="36"/>
  <c r="AK34" i="36"/>
  <c r="AD34" i="36"/>
  <c r="AC31" i="36"/>
  <c r="AG31" i="36"/>
  <c r="AK31" i="36"/>
  <c r="AH31" i="36"/>
  <c r="AD31" i="36"/>
  <c r="AF33" i="36"/>
  <c r="AJ33" i="36"/>
  <c r="AD24" i="36"/>
  <c r="AH24" i="36"/>
  <c r="AC23" i="36"/>
  <c r="AG23" i="36"/>
  <c r="AK23" i="36"/>
  <c r="AD15" i="36"/>
  <c r="AH15" i="36"/>
  <c r="AC15" i="36"/>
  <c r="AG15" i="36"/>
  <c r="AK15" i="36"/>
  <c r="AE13" i="36"/>
  <c r="AD12" i="36"/>
  <c r="AC10" i="36"/>
  <c r="AG10" i="36"/>
  <c r="AK10" i="36"/>
  <c r="AD7" i="36"/>
  <c r="AH7" i="36"/>
  <c r="AC7" i="36"/>
  <c r="AG7" i="36"/>
  <c r="AK7" i="36"/>
  <c r="AD6" i="36"/>
  <c r="AE5" i="36"/>
  <c r="AI33" i="36"/>
  <c r="AD33" i="36"/>
  <c r="AK32" i="36"/>
  <c r="AE32" i="36" s="1"/>
  <c r="AK28" i="36"/>
  <c r="AD28" i="36"/>
  <c r="AH28" i="36"/>
  <c r="AC27" i="36"/>
  <c r="AG27" i="36"/>
  <c r="AK27" i="36"/>
  <c r="AE21" i="36"/>
  <c r="AI21" i="36"/>
  <c r="AD18" i="36"/>
  <c r="AE16" i="36"/>
  <c r="AI16" i="36"/>
  <c r="AE8" i="36"/>
  <c r="AI8" i="36"/>
  <c r="AE4" i="36"/>
  <c r="AD11" i="36"/>
  <c r="AH11" i="36"/>
  <c r="AC11" i="36"/>
  <c r="AG11" i="36"/>
  <c r="AK11" i="36"/>
  <c r="AC6" i="36"/>
  <c r="AG6" i="36"/>
  <c r="AK6" i="36"/>
  <c r="AF4" i="36"/>
  <c r="AJ4" i="36"/>
  <c r="AH16" i="36"/>
  <c r="AI13" i="36"/>
  <c r="AH12" i="36"/>
  <c r="AH8" i="36"/>
  <c r="AI5" i="36"/>
  <c r="AH4" i="36"/>
  <c r="AI4" i="36"/>
  <c r="AF37" i="37"/>
  <c r="AI37" i="37"/>
  <c r="AI45" i="37"/>
  <c r="AC44" i="37"/>
  <c r="AG44" i="37"/>
  <c r="AK44" i="37"/>
  <c r="AJ44" i="37" s="1"/>
  <c r="AD43" i="37"/>
  <c r="AH43" i="37"/>
  <c r="AD40" i="37"/>
  <c r="AC67" i="37"/>
  <c r="AD66" i="37"/>
  <c r="AD65" i="37"/>
  <c r="AK64" i="37"/>
  <c r="AH61" i="37"/>
  <c r="AC61" i="37"/>
  <c r="AJ60" i="37"/>
  <c r="AD60" i="37"/>
  <c r="AK59" i="37"/>
  <c r="AD59" i="37"/>
  <c r="AH59" i="37"/>
  <c r="AC58" i="37"/>
  <c r="AG58" i="37"/>
  <c r="AK58" i="37"/>
  <c r="AH56" i="37"/>
  <c r="AK53" i="37"/>
  <c r="AE53" i="37" s="1"/>
  <c r="AC53" i="37"/>
  <c r="AD49" i="37"/>
  <c r="AH49" i="37"/>
  <c r="AF49" i="37"/>
  <c r="AJ49" i="37"/>
  <c r="AK45" i="37"/>
  <c r="AE45" i="37" s="1"/>
  <c r="AC45" i="37"/>
  <c r="AH44" i="37"/>
  <c r="AG41" i="37"/>
  <c r="AC39" i="37"/>
  <c r="AG38" i="37"/>
  <c r="AG33" i="37"/>
  <c r="AD32" i="37"/>
  <c r="AG31" i="37"/>
  <c r="AC31" i="37"/>
  <c r="AH31" i="37"/>
  <c r="AD31" i="37"/>
  <c r="AC20" i="37"/>
  <c r="AG20" i="37"/>
  <c r="AK20" i="37"/>
  <c r="AH20" i="37"/>
  <c r="AD20" i="37"/>
  <c r="AD8" i="37"/>
  <c r="AH8" i="37"/>
  <c r="AD7" i="37"/>
  <c r="AH7" i="37"/>
  <c r="AC7" i="37"/>
  <c r="AK7" i="37"/>
  <c r="AC52" i="37"/>
  <c r="AG52" i="37"/>
  <c r="AK52" i="37"/>
  <c r="AC25" i="37"/>
  <c r="AK25" i="37"/>
  <c r="AC14" i="37"/>
  <c r="AH14" i="37"/>
  <c r="AD14" i="37"/>
  <c r="AK14" i="37"/>
  <c r="W37" i="37"/>
  <c r="R34" i="37"/>
  <c r="AH65" i="37"/>
  <c r="AC65" i="37"/>
  <c r="AD64" i="37"/>
  <c r="AD63" i="37"/>
  <c r="AH63" i="37"/>
  <c r="AC62" i="37"/>
  <c r="AG62" i="37"/>
  <c r="AK62" i="37"/>
  <c r="R62" i="37" s="1"/>
  <c r="AH60" i="37"/>
  <c r="AF57" i="37"/>
  <c r="AJ57" i="37"/>
  <c r="AE56" i="37"/>
  <c r="AI56" i="37"/>
  <c r="AD55" i="37"/>
  <c r="AH55" i="37"/>
  <c r="AK51" i="37"/>
  <c r="AC48" i="37"/>
  <c r="AG48" i="37"/>
  <c r="AK48" i="37"/>
  <c r="V48" i="37" s="1"/>
  <c r="AD47" i="37"/>
  <c r="AH47" i="37"/>
  <c r="AK43" i="37"/>
  <c r="AC43" i="37"/>
  <c r="AH40" i="37"/>
  <c r="AD37" i="37"/>
  <c r="AH37" i="37"/>
  <c r="AG37" i="37"/>
  <c r="AE37" i="37"/>
  <c r="AJ37" i="37"/>
  <c r="AH32" i="37"/>
  <c r="AD21" i="37"/>
  <c r="AH21" i="37"/>
  <c r="AG21" i="37"/>
  <c r="AC21" i="37"/>
  <c r="AI21" i="37"/>
  <c r="AE21" i="37"/>
  <c r="AJ21" i="37"/>
  <c r="AG15" i="37"/>
  <c r="AC15" i="37"/>
  <c r="AH15" i="37"/>
  <c r="AD15" i="37"/>
  <c r="AD51" i="37"/>
  <c r="AH51" i="37"/>
  <c r="S32" i="37"/>
  <c r="AD67" i="37"/>
  <c r="AH67" i="37"/>
  <c r="AC66" i="37"/>
  <c r="AG66" i="37"/>
  <c r="AK66" i="37"/>
  <c r="R66" i="37" s="1"/>
  <c r="AG65" i="37"/>
  <c r="AH64" i="37"/>
  <c r="AC64" i="37"/>
  <c r="AF61" i="37"/>
  <c r="AJ61" i="37"/>
  <c r="AE60" i="37"/>
  <c r="AI60" i="37"/>
  <c r="AD53" i="37"/>
  <c r="AH53" i="37"/>
  <c r="AJ53" i="37"/>
  <c r="AD52" i="37"/>
  <c r="AD45" i="37"/>
  <c r="AH45" i="37"/>
  <c r="AJ45" i="37"/>
  <c r="AD44" i="37"/>
  <c r="AC41" i="37"/>
  <c r="AH41" i="37"/>
  <c r="AD39" i="37"/>
  <c r="AG39" i="37"/>
  <c r="AK38" i="37"/>
  <c r="AE38" i="37" s="1"/>
  <c r="AC38" i="37"/>
  <c r="AH38" i="37"/>
  <c r="AC36" i="37"/>
  <c r="AG36" i="37"/>
  <c r="AK36" i="37"/>
  <c r="AH36" i="37"/>
  <c r="AF34" i="37"/>
  <c r="AK33" i="37"/>
  <c r="AI30" i="37"/>
  <c r="AC30" i="37"/>
  <c r="AH30" i="37"/>
  <c r="AD30" i="37"/>
  <c r="AK30" i="37"/>
  <c r="R30" i="37" s="1"/>
  <c r="AG25" i="37"/>
  <c r="AD24" i="37"/>
  <c r="AG14" i="37"/>
  <c r="AK54" i="37"/>
  <c r="AG54" i="37"/>
  <c r="AK50" i="37"/>
  <c r="AG50" i="37"/>
  <c r="AK46" i="37"/>
  <c r="AG46" i="37"/>
  <c r="AK42" i="37"/>
  <c r="AG42" i="37"/>
  <c r="AD41" i="37"/>
  <c r="AC40" i="37"/>
  <c r="AG40" i="37"/>
  <c r="AK40" i="37"/>
  <c r="AE34" i="37"/>
  <c r="AI34" i="37"/>
  <c r="AH27" i="37"/>
  <c r="AJ26" i="37"/>
  <c r="AD25" i="37"/>
  <c r="AH25" i="37"/>
  <c r="AC24" i="37"/>
  <c r="AG24" i="37"/>
  <c r="AK24" i="37"/>
  <c r="AH22" i="37"/>
  <c r="AE18" i="37"/>
  <c r="AI18" i="37"/>
  <c r="AK9" i="37"/>
  <c r="AJ9" i="37" s="1"/>
  <c r="AC8" i="37"/>
  <c r="AC6" i="37"/>
  <c r="AG6" i="37"/>
  <c r="AK6" i="37"/>
  <c r="AF5" i="37"/>
  <c r="AJ5" i="37"/>
  <c r="AD5" i="37"/>
  <c r="AH5" i="37"/>
  <c r="AD29" i="37"/>
  <c r="AH29" i="37"/>
  <c r="AC28" i="37"/>
  <c r="AG28" i="37"/>
  <c r="AK28" i="37"/>
  <c r="AF18" i="37"/>
  <c r="AD13" i="37"/>
  <c r="AH13" i="37"/>
  <c r="AC12" i="37"/>
  <c r="AG12" i="37"/>
  <c r="AK12" i="37"/>
  <c r="AD11" i="37"/>
  <c r="AD33" i="37"/>
  <c r="AH33" i="37"/>
  <c r="AC32" i="37"/>
  <c r="AG32" i="37"/>
  <c r="AK32" i="37"/>
  <c r="AF32" i="37" s="1"/>
  <c r="AE26" i="37"/>
  <c r="AI26" i="37"/>
  <c r="AD23" i="37"/>
  <c r="AK22" i="37"/>
  <c r="AK17" i="37"/>
  <c r="AD17" i="37"/>
  <c r="AH17" i="37"/>
  <c r="AC16" i="37"/>
  <c r="AG16" i="37"/>
  <c r="AK16" i="37"/>
  <c r="AI16" i="37" s="1"/>
  <c r="AJ13" i="37"/>
  <c r="AE13" i="37"/>
  <c r="AK11" i="37"/>
  <c r="AC10" i="37"/>
  <c r="AG10" i="37"/>
  <c r="AK10" i="37"/>
  <c r="AF9" i="37"/>
  <c r="AD9" i="37"/>
  <c r="AH9" i="37"/>
  <c r="AH4" i="37"/>
  <c r="AC4" i="37"/>
  <c r="AK8" i="37"/>
  <c r="AJ8" i="37" s="1"/>
  <c r="AG8" i="37"/>
  <c r="AK4" i="37"/>
  <c r="AI4" i="37" s="1"/>
  <c r="AG4" i="37"/>
  <c r="AJ32" i="38"/>
  <c r="AE32" i="38"/>
  <c r="S32" i="38"/>
  <c r="AF69" i="38"/>
  <c r="AD59" i="38"/>
  <c r="AH59" i="38"/>
  <c r="AC59" i="38"/>
  <c r="AG59" i="38"/>
  <c r="AK59" i="38"/>
  <c r="AD51" i="38"/>
  <c r="AH51" i="38"/>
  <c r="AC51" i="38"/>
  <c r="AG51" i="38"/>
  <c r="AK51" i="38"/>
  <c r="AC46" i="38"/>
  <c r="AG46" i="38"/>
  <c r="AK46" i="38"/>
  <c r="AF16" i="38"/>
  <c r="AC15" i="38"/>
  <c r="AG15" i="38"/>
  <c r="AK15" i="38"/>
  <c r="AD15" i="38"/>
  <c r="S16" i="38"/>
  <c r="AH73" i="38"/>
  <c r="AC73" i="38"/>
  <c r="AE69" i="38"/>
  <c r="AI69" i="38"/>
  <c r="AD66" i="38"/>
  <c r="AK65" i="38"/>
  <c r="AF57" i="38"/>
  <c r="AJ57" i="38"/>
  <c r="AJ56" i="38"/>
  <c r="AE56" i="38"/>
  <c r="AI56" i="38"/>
  <c r="AF49" i="38"/>
  <c r="AJ49" i="38"/>
  <c r="AJ48" i="38"/>
  <c r="AE48" i="38"/>
  <c r="AI48" i="38"/>
  <c r="AK41" i="38"/>
  <c r="AJ41" i="38" s="1"/>
  <c r="AK40" i="38"/>
  <c r="AD39" i="38"/>
  <c r="AJ37" i="38"/>
  <c r="AK36" i="38"/>
  <c r="AF36" i="38" s="1"/>
  <c r="AD36" i="38"/>
  <c r="AH36" i="38"/>
  <c r="AC36" i="38"/>
  <c r="AC35" i="38"/>
  <c r="AG35" i="38"/>
  <c r="AK35" i="38"/>
  <c r="AD35" i="38"/>
  <c r="AF32" i="38"/>
  <c r="AC31" i="38"/>
  <c r="AG31" i="38"/>
  <c r="AK31" i="38"/>
  <c r="AD31" i="38"/>
  <c r="AH31" i="38"/>
  <c r="AC29" i="38"/>
  <c r="AI16" i="38"/>
  <c r="AD13" i="38"/>
  <c r="AH13" i="38"/>
  <c r="AE13" i="38"/>
  <c r="AI13" i="38"/>
  <c r="AG13" i="38"/>
  <c r="AF13" i="38"/>
  <c r="AD64" i="38"/>
  <c r="AH64" i="38"/>
  <c r="AC63" i="38"/>
  <c r="AG63" i="38"/>
  <c r="AK63" i="38"/>
  <c r="AF63" i="38" s="1"/>
  <c r="AC62" i="38"/>
  <c r="AD43" i="38"/>
  <c r="AH43" i="38"/>
  <c r="AC43" i="38"/>
  <c r="AG43" i="38"/>
  <c r="AK43" i="38"/>
  <c r="AC12" i="38"/>
  <c r="AG12" i="38"/>
  <c r="AK12" i="38"/>
  <c r="W12" i="38" s="1"/>
  <c r="AD12" i="38"/>
  <c r="AH12" i="38"/>
  <c r="R30" i="38"/>
  <c r="W16" i="38"/>
  <c r="R5" i="38"/>
  <c r="AK73" i="38"/>
  <c r="AK68" i="38"/>
  <c r="AD68" i="38"/>
  <c r="AH68" i="38"/>
  <c r="AC67" i="38"/>
  <c r="AG67" i="38"/>
  <c r="AK67" i="38"/>
  <c r="AH65" i="38"/>
  <c r="AK62" i="38"/>
  <c r="AF61" i="38"/>
  <c r="AJ61" i="38"/>
  <c r="AF53" i="38"/>
  <c r="AJ53" i="38"/>
  <c r="AF45" i="38"/>
  <c r="AJ45" i="38"/>
  <c r="AI26" i="38"/>
  <c r="AF26" i="38"/>
  <c r="AJ26" i="38"/>
  <c r="AC26" i="38"/>
  <c r="AH26" i="38"/>
  <c r="AG26" i="38"/>
  <c r="AE25" i="38"/>
  <c r="AI25" i="38"/>
  <c r="AD25" i="38"/>
  <c r="AJ25" i="38"/>
  <c r="AC25" i="38"/>
  <c r="AH25" i="38"/>
  <c r="AJ16" i="38"/>
  <c r="AH15" i="38"/>
  <c r="AJ13" i="38"/>
  <c r="R32" i="38"/>
  <c r="AC54" i="38"/>
  <c r="AG54" i="38"/>
  <c r="AK54" i="38"/>
  <c r="AF30" i="38"/>
  <c r="AJ30" i="38"/>
  <c r="AD30" i="38"/>
  <c r="AI30" i="38"/>
  <c r="AC30" i="38"/>
  <c r="AH30" i="38"/>
  <c r="AK29" i="38"/>
  <c r="AD29" i="38"/>
  <c r="V69" i="38"/>
  <c r="AD73" i="38"/>
  <c r="AD72" i="38"/>
  <c r="AH72" i="38"/>
  <c r="AC71" i="38"/>
  <c r="AG71" i="38"/>
  <c r="AK71" i="38"/>
  <c r="AC64" i="38"/>
  <c r="AD63" i="38"/>
  <c r="AD62" i="38"/>
  <c r="AC58" i="38"/>
  <c r="AG58" i="38"/>
  <c r="AK58" i="38"/>
  <c r="AD55" i="38"/>
  <c r="AH55" i="38"/>
  <c r="AC55" i="38"/>
  <c r="AG55" i="38"/>
  <c r="AK55" i="38"/>
  <c r="AD54" i="38"/>
  <c r="AC50" i="38"/>
  <c r="AG50" i="38"/>
  <c r="AK50" i="38"/>
  <c r="AD47" i="38"/>
  <c r="AH47" i="38"/>
  <c r="AC47" i="38"/>
  <c r="AG47" i="38"/>
  <c r="AK47" i="38"/>
  <c r="AD46" i="38"/>
  <c r="AC42" i="38"/>
  <c r="AG42" i="38"/>
  <c r="AK42" i="38"/>
  <c r="AD41" i="38"/>
  <c r="AC41" i="38"/>
  <c r="AH41" i="38"/>
  <c r="AH39" i="38"/>
  <c r="AD32" i="38"/>
  <c r="AH32" i="38"/>
  <c r="AC32" i="38"/>
  <c r="AI32" i="38"/>
  <c r="AG32" i="38"/>
  <c r="AE30" i="38"/>
  <c r="AG29" i="38"/>
  <c r="AK24" i="38"/>
  <c r="AI24" i="38" s="1"/>
  <c r="AD20" i="38"/>
  <c r="AH20" i="38"/>
  <c r="AE20" i="38"/>
  <c r="AJ20" i="38"/>
  <c r="AC20" i="38"/>
  <c r="AI20" i="38"/>
  <c r="AC19" i="38"/>
  <c r="AG19" i="38"/>
  <c r="AK19" i="38"/>
  <c r="AD19" i="38"/>
  <c r="AC5" i="38"/>
  <c r="AG5" i="38"/>
  <c r="AK5" i="38"/>
  <c r="AF5" i="38" s="1"/>
  <c r="AI5" i="38"/>
  <c r="AI61" i="38"/>
  <c r="AH60" i="38"/>
  <c r="AI57" i="38"/>
  <c r="AH56" i="38"/>
  <c r="AI53" i="38"/>
  <c r="AH52" i="38"/>
  <c r="AI49" i="38"/>
  <c r="AH48" i="38"/>
  <c r="AI45" i="38"/>
  <c r="AH44" i="38"/>
  <c r="AF38" i="38"/>
  <c r="AJ38" i="38"/>
  <c r="AE37" i="38"/>
  <c r="AI37" i="38"/>
  <c r="AI34" i="38"/>
  <c r="AK33" i="38"/>
  <c r="S33" i="38" s="1"/>
  <c r="AK28" i="38"/>
  <c r="AF28" i="38" s="1"/>
  <c r="AD28" i="38"/>
  <c r="AH28" i="38"/>
  <c r="AC27" i="38"/>
  <c r="AG27" i="38"/>
  <c r="AK27" i="38"/>
  <c r="AJ24" i="38"/>
  <c r="AE21" i="38"/>
  <c r="AI21" i="38"/>
  <c r="AK17" i="38"/>
  <c r="AJ17" i="38" s="1"/>
  <c r="AC8" i="38"/>
  <c r="AG8" i="38"/>
  <c r="AK8" i="38"/>
  <c r="AJ8" i="38" s="1"/>
  <c r="AD8" i="38"/>
  <c r="AH8" i="38"/>
  <c r="AD40" i="38"/>
  <c r="AH40" i="38"/>
  <c r="AC39" i="38"/>
  <c r="AG39" i="38"/>
  <c r="AK39" i="38"/>
  <c r="AF34" i="38"/>
  <c r="AJ34" i="38"/>
  <c r="AE33" i="38"/>
  <c r="AD24" i="38"/>
  <c r="AH24" i="38"/>
  <c r="AC23" i="38"/>
  <c r="AG23" i="38"/>
  <c r="AK23" i="38"/>
  <c r="AC16" i="38"/>
  <c r="AG16" i="38"/>
  <c r="AD16" i="38"/>
  <c r="AH16" i="38"/>
  <c r="AC11" i="38"/>
  <c r="AG11" i="38"/>
  <c r="AK11" i="38"/>
  <c r="AC9" i="38"/>
  <c r="AD9" i="38"/>
  <c r="AH9" i="38"/>
  <c r="AE9" i="38"/>
  <c r="AI9" i="38"/>
  <c r="AD5" i="38"/>
  <c r="AC4" i="38"/>
  <c r="AG4" i="38"/>
  <c r="AK4" i="38"/>
  <c r="AE4" i="38" s="1"/>
  <c r="AD4" i="38"/>
  <c r="AH4" i="38"/>
  <c r="AK7" i="38"/>
  <c r="AG7" i="38"/>
  <c r="AC7" i="38"/>
  <c r="AH5" i="38"/>
  <c r="AD52" i="39"/>
  <c r="AH52" i="39"/>
  <c r="AF52" i="39"/>
  <c r="AJ52" i="39"/>
  <c r="AC52" i="39"/>
  <c r="AG52" i="39"/>
  <c r="AD49" i="39"/>
  <c r="AH49" i="39"/>
  <c r="AH78" i="39"/>
  <c r="AD78" i="39"/>
  <c r="AK71" i="39"/>
  <c r="AK70" i="39"/>
  <c r="AC67" i="39"/>
  <c r="AG67" i="39"/>
  <c r="AK67" i="39"/>
  <c r="S67" i="39" s="1"/>
  <c r="AE67" i="39"/>
  <c r="AF66" i="39"/>
  <c r="AJ66" i="39"/>
  <c r="AD66" i="39"/>
  <c r="AH66" i="39"/>
  <c r="AK62" i="39"/>
  <c r="AJ62" i="39" s="1"/>
  <c r="AE60" i="39"/>
  <c r="AC59" i="39"/>
  <c r="AG59" i="39"/>
  <c r="AK59" i="39"/>
  <c r="W59" i="39" s="1"/>
  <c r="AD58" i="39"/>
  <c r="AH58" i="39"/>
  <c r="AK54" i="39"/>
  <c r="AC22" i="39"/>
  <c r="AG22" i="39"/>
  <c r="AK22" i="39"/>
  <c r="AD22" i="39"/>
  <c r="AH22" i="39"/>
  <c r="AC6" i="39"/>
  <c r="AG6" i="39"/>
  <c r="AK6" i="39"/>
  <c r="AD6" i="39"/>
  <c r="AH6" i="39"/>
  <c r="AD64" i="39"/>
  <c r="AH64" i="39"/>
  <c r="AD56" i="39"/>
  <c r="AH56" i="39"/>
  <c r="V60" i="39"/>
  <c r="AH80" i="39"/>
  <c r="AD80" i="39"/>
  <c r="AK74" i="39"/>
  <c r="AD74" i="39"/>
  <c r="AH74" i="39"/>
  <c r="AC73" i="39"/>
  <c r="AG73" i="39"/>
  <c r="AK73" i="39"/>
  <c r="AJ73" i="39" s="1"/>
  <c r="AC71" i="39"/>
  <c r="AD70" i="39"/>
  <c r="AH70" i="39"/>
  <c r="AH65" i="39"/>
  <c r="AC65" i="39"/>
  <c r="AC63" i="39"/>
  <c r="AG63" i="39"/>
  <c r="AK63" i="39"/>
  <c r="AF62" i="39"/>
  <c r="AD62" i="39"/>
  <c r="AH62" i="39"/>
  <c r="AH57" i="39"/>
  <c r="AC57" i="39"/>
  <c r="AC55" i="39"/>
  <c r="AG55" i="39"/>
  <c r="AK55" i="39"/>
  <c r="AD54" i="39"/>
  <c r="AH54" i="39"/>
  <c r="AI52" i="39"/>
  <c r="AC49" i="39"/>
  <c r="AD48" i="39"/>
  <c r="AH48" i="39"/>
  <c r="AC48" i="39"/>
  <c r="AG48" i="39"/>
  <c r="AK48" i="39"/>
  <c r="AE48" i="39" s="1"/>
  <c r="AD45" i="39"/>
  <c r="AH45" i="39"/>
  <c r="AC38" i="39"/>
  <c r="AG38" i="39"/>
  <c r="AK38" i="39"/>
  <c r="AJ38" i="39" s="1"/>
  <c r="AH38" i="39"/>
  <c r="AD38" i="39"/>
  <c r="AD37" i="39"/>
  <c r="AH37" i="39"/>
  <c r="AC37" i="39"/>
  <c r="AK37" i="39"/>
  <c r="AC25" i="39"/>
  <c r="AG25" i="39"/>
  <c r="AK25" i="39"/>
  <c r="AD25" i="39"/>
  <c r="AH25" i="39"/>
  <c r="AC9" i="39"/>
  <c r="AG9" i="39"/>
  <c r="AK9" i="39"/>
  <c r="AD9" i="39"/>
  <c r="AH9" i="39"/>
  <c r="S62" i="39"/>
  <c r="AK80" i="39"/>
  <c r="AG80" i="39"/>
  <c r="AC77" i="39"/>
  <c r="AG77" i="39"/>
  <c r="AK77" i="39"/>
  <c r="AI77" i="39" s="1"/>
  <c r="AG76" i="39"/>
  <c r="AH75" i="39"/>
  <c r="AC75" i="39"/>
  <c r="AG71" i="39"/>
  <c r="AD68" i="39"/>
  <c r="AH68" i="39"/>
  <c r="AD67" i="39"/>
  <c r="AI66" i="39"/>
  <c r="AK64" i="39"/>
  <c r="AI64" i="39" s="1"/>
  <c r="AC64" i="39"/>
  <c r="AH63" i="39"/>
  <c r="AD60" i="39"/>
  <c r="AH60" i="39"/>
  <c r="AF60" i="39"/>
  <c r="AJ60" i="39"/>
  <c r="AD59" i="39"/>
  <c r="AK56" i="39"/>
  <c r="AI56" i="39" s="1"/>
  <c r="AC56" i="39"/>
  <c r="AH55" i="39"/>
  <c r="AE52" i="39"/>
  <c r="AC45" i="39"/>
  <c r="AD44" i="39"/>
  <c r="AH44" i="39"/>
  <c r="AC44" i="39"/>
  <c r="AG44" i="39"/>
  <c r="AK44" i="39"/>
  <c r="AJ44" i="39" s="1"/>
  <c r="AD41" i="39"/>
  <c r="AC34" i="39"/>
  <c r="AG34" i="39"/>
  <c r="AK34" i="39"/>
  <c r="AD33" i="39"/>
  <c r="AH33" i="39"/>
  <c r="AC30" i="39"/>
  <c r="AG30" i="39"/>
  <c r="AK30" i="39"/>
  <c r="AF30" i="39" s="1"/>
  <c r="AD30" i="39"/>
  <c r="AH30" i="39"/>
  <c r="AC17" i="39"/>
  <c r="AG17" i="39"/>
  <c r="AK17" i="39"/>
  <c r="AD17" i="39"/>
  <c r="AH17" i="39"/>
  <c r="AC14" i="39"/>
  <c r="AG14" i="39"/>
  <c r="AK14" i="39"/>
  <c r="AD14" i="39"/>
  <c r="AH14" i="39"/>
  <c r="AK69" i="39"/>
  <c r="AG69" i="39"/>
  <c r="AK65" i="39"/>
  <c r="AG65" i="39"/>
  <c r="AK61" i="39"/>
  <c r="AG61" i="39"/>
  <c r="AK57" i="39"/>
  <c r="AG57" i="39"/>
  <c r="AK53" i="39"/>
  <c r="AG53" i="39"/>
  <c r="AH50" i="39"/>
  <c r="AD50" i="39"/>
  <c r="AK49" i="39"/>
  <c r="AG49" i="39"/>
  <c r="AH46" i="39"/>
  <c r="AD46" i="39"/>
  <c r="AK45" i="39"/>
  <c r="AG45" i="39"/>
  <c r="AH42" i="39"/>
  <c r="AD42" i="39"/>
  <c r="AK41" i="39"/>
  <c r="AK40" i="39"/>
  <c r="S40" i="39" s="1"/>
  <c r="AD39" i="39"/>
  <c r="AH39" i="39"/>
  <c r="AK35" i="39"/>
  <c r="AH34" i="39"/>
  <c r="AC29" i="39"/>
  <c r="AG29" i="39"/>
  <c r="AK29" i="39"/>
  <c r="AD29" i="39"/>
  <c r="AH29" i="39"/>
  <c r="AC26" i="39"/>
  <c r="AG26" i="39"/>
  <c r="AK26" i="39"/>
  <c r="AD26" i="39"/>
  <c r="AH26" i="39"/>
  <c r="AC13" i="39"/>
  <c r="AG13" i="39"/>
  <c r="AK13" i="39"/>
  <c r="AD13" i="39"/>
  <c r="AH13" i="39"/>
  <c r="AC10" i="39"/>
  <c r="AG10" i="39"/>
  <c r="AK10" i="39"/>
  <c r="AD10" i="39"/>
  <c r="AH10" i="39"/>
  <c r="AK51" i="39"/>
  <c r="AG51" i="39"/>
  <c r="AK47" i="39"/>
  <c r="AG47" i="39"/>
  <c r="AK43" i="39"/>
  <c r="AG43" i="39"/>
  <c r="AH41" i="39"/>
  <c r="AD35" i="39"/>
  <c r="AH35" i="39"/>
  <c r="AD34" i="39"/>
  <c r="AC21" i="39"/>
  <c r="AG21" i="39"/>
  <c r="AK21" i="39"/>
  <c r="AD21" i="39"/>
  <c r="AH21" i="39"/>
  <c r="AC18" i="39"/>
  <c r="AG18" i="39"/>
  <c r="AK18" i="39"/>
  <c r="AD18" i="39"/>
  <c r="AH18" i="39"/>
  <c r="AC5" i="39"/>
  <c r="AG5" i="39"/>
  <c r="AK5" i="39"/>
  <c r="AD5" i="39"/>
  <c r="AH5" i="39"/>
  <c r="AG40" i="39"/>
  <c r="AK36" i="39"/>
  <c r="AI36" i="39" s="1"/>
  <c r="AG36" i="39"/>
  <c r="AK32" i="39"/>
  <c r="AG32" i="39"/>
  <c r="AK28" i="39"/>
  <c r="AI28" i="39" s="1"/>
  <c r="AG28" i="39"/>
  <c r="AK24" i="39"/>
  <c r="AI24" i="39" s="1"/>
  <c r="AG24" i="39"/>
  <c r="AK20" i="39"/>
  <c r="AI20" i="39" s="1"/>
  <c r="AG20" i="39"/>
  <c r="AK16" i="39"/>
  <c r="AE16" i="39" s="1"/>
  <c r="AG16" i="39"/>
  <c r="AK12" i="39"/>
  <c r="AI12" i="39" s="1"/>
  <c r="AG12" i="39"/>
  <c r="AK8" i="39"/>
  <c r="AI8" i="39" s="1"/>
  <c r="AG8" i="39"/>
  <c r="AK4" i="39"/>
  <c r="AE4" i="39" s="1"/>
  <c r="AG4" i="39"/>
  <c r="AH31" i="39"/>
  <c r="AH27" i="39"/>
  <c r="AH23" i="39"/>
  <c r="AH19" i="39"/>
  <c r="AI16" i="39"/>
  <c r="AH15" i="39"/>
  <c r="AH11" i="39"/>
  <c r="AH7" i="39"/>
  <c r="AC65" i="40"/>
  <c r="AG65" i="40"/>
  <c r="AK65" i="40"/>
  <c r="AD65" i="40"/>
  <c r="AH65" i="40"/>
  <c r="AF62" i="40"/>
  <c r="AC60" i="40"/>
  <c r="AG60" i="40"/>
  <c r="AK60" i="40"/>
  <c r="AD60" i="40"/>
  <c r="AH60" i="40"/>
  <c r="AD58" i="40"/>
  <c r="AH58" i="40"/>
  <c r="AG58" i="40"/>
  <c r="AC58" i="40"/>
  <c r="AI58" i="40"/>
  <c r="AE58" i="40"/>
  <c r="AJ58" i="40"/>
  <c r="AF52" i="40"/>
  <c r="AJ52" i="40"/>
  <c r="AG52" i="40"/>
  <c r="AC52" i="40"/>
  <c r="AH52" i="40"/>
  <c r="AD52" i="40"/>
  <c r="AI52" i="40"/>
  <c r="AK42" i="40"/>
  <c r="AJ28" i="40"/>
  <c r="AC61" i="40"/>
  <c r="AG61" i="40"/>
  <c r="AK61" i="40"/>
  <c r="AD61" i="40"/>
  <c r="AH61" i="40"/>
  <c r="AC57" i="40"/>
  <c r="AG57" i="40"/>
  <c r="AK57" i="40"/>
  <c r="AJ57" i="40" s="1"/>
  <c r="AH57" i="40"/>
  <c r="AD57" i="40"/>
  <c r="AC33" i="40"/>
  <c r="AH33" i="40"/>
  <c r="AD33" i="40"/>
  <c r="AK33" i="40"/>
  <c r="AG33" i="40"/>
  <c r="AD32" i="40"/>
  <c r="AH32" i="40"/>
  <c r="AC32" i="40"/>
  <c r="AK32" i="40"/>
  <c r="AJ32" i="40" s="1"/>
  <c r="AC27" i="40"/>
  <c r="AG27" i="40"/>
  <c r="AK27" i="40"/>
  <c r="AD27" i="40"/>
  <c r="AC69" i="40"/>
  <c r="AG69" i="40"/>
  <c r="AK69" i="40"/>
  <c r="AJ69" i="40" s="1"/>
  <c r="AD69" i="40"/>
  <c r="AH69" i="40"/>
  <c r="AC64" i="40"/>
  <c r="AG64" i="40"/>
  <c r="AK64" i="40"/>
  <c r="AD64" i="40"/>
  <c r="AH64" i="40"/>
  <c r="AD45" i="40"/>
  <c r="AG32" i="40"/>
  <c r="AH27" i="40"/>
  <c r="AC72" i="40"/>
  <c r="AG72" i="40"/>
  <c r="AK72" i="40"/>
  <c r="AD72" i="40"/>
  <c r="AH72" i="40"/>
  <c r="AD42" i="40"/>
  <c r="AH42" i="40"/>
  <c r="AG42" i="40"/>
  <c r="AC42" i="40"/>
  <c r="AC73" i="40"/>
  <c r="AG73" i="40"/>
  <c r="AK73" i="40"/>
  <c r="AD73" i="40"/>
  <c r="AH73" i="40"/>
  <c r="AC68" i="40"/>
  <c r="AG68" i="40"/>
  <c r="AK68" i="40"/>
  <c r="AD68" i="40"/>
  <c r="AH68" i="40"/>
  <c r="AE62" i="40"/>
  <c r="AI62" i="40"/>
  <c r="AC51" i="40"/>
  <c r="AH51" i="40"/>
  <c r="AD51" i="40"/>
  <c r="AK51" i="40"/>
  <c r="AC46" i="40"/>
  <c r="AK46" i="40"/>
  <c r="AI46" i="40" s="1"/>
  <c r="R62" i="40"/>
  <c r="AK71" i="40"/>
  <c r="AG71" i="40"/>
  <c r="AC71" i="40"/>
  <c r="AK67" i="40"/>
  <c r="AJ67" i="40" s="1"/>
  <c r="AG67" i="40"/>
  <c r="AC67" i="40"/>
  <c r="AK63" i="40"/>
  <c r="AG63" i="40"/>
  <c r="AC63" i="40"/>
  <c r="AJ62" i="40"/>
  <c r="AK59" i="40"/>
  <c r="AG59" i="40"/>
  <c r="AC59" i="40"/>
  <c r="AC54" i="40"/>
  <c r="AD53" i="40"/>
  <c r="AH48" i="40"/>
  <c r="AC48" i="40"/>
  <c r="AD47" i="40"/>
  <c r="AD46" i="40"/>
  <c r="AH46" i="40"/>
  <c r="AC45" i="40"/>
  <c r="AG45" i="40"/>
  <c r="AK45" i="40"/>
  <c r="AH43" i="40"/>
  <c r="AC40" i="40"/>
  <c r="AC38" i="40"/>
  <c r="AH38" i="40"/>
  <c r="AK26" i="40"/>
  <c r="AF26" i="40" s="1"/>
  <c r="AC26" i="40"/>
  <c r="AK25" i="40"/>
  <c r="AC22" i="40"/>
  <c r="AG22" i="40"/>
  <c r="AK22" i="40"/>
  <c r="AF22" i="40" s="1"/>
  <c r="AD22" i="40"/>
  <c r="AG20" i="40"/>
  <c r="R58" i="40"/>
  <c r="AD50" i="40"/>
  <c r="AH50" i="40"/>
  <c r="AC49" i="40"/>
  <c r="AG49" i="40"/>
  <c r="AK49" i="40"/>
  <c r="AH47" i="40"/>
  <c r="AF44" i="40"/>
  <c r="AJ44" i="40"/>
  <c r="AK41" i="40"/>
  <c r="AC39" i="40"/>
  <c r="AG39" i="40"/>
  <c r="AK39" i="40"/>
  <c r="AH39" i="40"/>
  <c r="AK37" i="40"/>
  <c r="AK36" i="40"/>
  <c r="AG34" i="40"/>
  <c r="AC31" i="40"/>
  <c r="AG31" i="40"/>
  <c r="AK31" i="40"/>
  <c r="AD28" i="40"/>
  <c r="AH28" i="40"/>
  <c r="AC28" i="40"/>
  <c r="AI28" i="40"/>
  <c r="AD24" i="40"/>
  <c r="AH24" i="40"/>
  <c r="AG24" i="40"/>
  <c r="AC12" i="40"/>
  <c r="AK12" i="40"/>
  <c r="AG12" i="40"/>
  <c r="AD54" i="40"/>
  <c r="AH54" i="40"/>
  <c r="AC53" i="40"/>
  <c r="AG53" i="40"/>
  <c r="AK53" i="40"/>
  <c r="AD40" i="40"/>
  <c r="AH40" i="40"/>
  <c r="AG40" i="40"/>
  <c r="AD37" i="40"/>
  <c r="AJ26" i="40"/>
  <c r="AD26" i="40"/>
  <c r="AI26" i="40"/>
  <c r="AD19" i="40"/>
  <c r="AH19" i="40"/>
  <c r="AC19" i="40"/>
  <c r="AG19" i="40"/>
  <c r="AK19" i="40"/>
  <c r="AG16" i="40"/>
  <c r="AC16" i="40"/>
  <c r="AK16" i="40"/>
  <c r="AD36" i="40"/>
  <c r="AH36" i="40"/>
  <c r="AC35" i="40"/>
  <c r="AG35" i="40"/>
  <c r="AK35" i="40"/>
  <c r="AF30" i="40"/>
  <c r="AJ30" i="40"/>
  <c r="AD23" i="40"/>
  <c r="AC23" i="40"/>
  <c r="AG23" i="40"/>
  <c r="AK23" i="40"/>
  <c r="AD20" i="40"/>
  <c r="AC18" i="40"/>
  <c r="AG18" i="40"/>
  <c r="AK18" i="40"/>
  <c r="AF18" i="40" s="1"/>
  <c r="AD15" i="40"/>
  <c r="AH15" i="40"/>
  <c r="AC15" i="40"/>
  <c r="AG15" i="40"/>
  <c r="AK15" i="40"/>
  <c r="AD12" i="40"/>
  <c r="AC10" i="40"/>
  <c r="AG10" i="40"/>
  <c r="AK10" i="40"/>
  <c r="AD16" i="40"/>
  <c r="AC14" i="40"/>
  <c r="AG14" i="40"/>
  <c r="AK14" i="40"/>
  <c r="AF14" i="40" s="1"/>
  <c r="AD11" i="40"/>
  <c r="AH11" i="40"/>
  <c r="AC11" i="40"/>
  <c r="AG11" i="40"/>
  <c r="AK11" i="40"/>
  <c r="AD7" i="40"/>
  <c r="AC6" i="40"/>
  <c r="AG6" i="40"/>
  <c r="AK6" i="40"/>
  <c r="AI6" i="40" s="1"/>
  <c r="AD6" i="40"/>
  <c r="AH6" i="40"/>
  <c r="AJ6" i="40"/>
  <c r="AH20" i="40"/>
  <c r="AH16" i="40"/>
  <c r="AH12" i="40"/>
  <c r="AH8" i="40"/>
  <c r="AK7" i="40"/>
  <c r="AG7" i="40"/>
  <c r="AC7" i="40"/>
  <c r="AH4" i="40"/>
  <c r="AH7" i="40"/>
  <c r="AD57" i="41"/>
  <c r="AH57" i="41"/>
  <c r="AG39" i="41"/>
  <c r="AC39" i="41"/>
  <c r="AH39" i="41"/>
  <c r="AD39" i="41"/>
  <c r="S36" i="41"/>
  <c r="AG67" i="41"/>
  <c r="AH66" i="41"/>
  <c r="AK63" i="41"/>
  <c r="AD59" i="41"/>
  <c r="AH59" i="41"/>
  <c r="AD58" i="41"/>
  <c r="AK55" i="41"/>
  <c r="AF55" i="41" s="1"/>
  <c r="AD51" i="41"/>
  <c r="AH51" i="41"/>
  <c r="AF51" i="41"/>
  <c r="AJ51" i="41"/>
  <c r="AK47" i="41"/>
  <c r="AD43" i="41"/>
  <c r="AH43" i="41"/>
  <c r="AF43" i="41"/>
  <c r="AJ43" i="41"/>
  <c r="AC41" i="41"/>
  <c r="AC31" i="41"/>
  <c r="AG31" i="41"/>
  <c r="AK31" i="41"/>
  <c r="AD31" i="41"/>
  <c r="AC20" i="41"/>
  <c r="AG20" i="41"/>
  <c r="AK20" i="41"/>
  <c r="AJ20" i="41" s="1"/>
  <c r="AD20" i="41"/>
  <c r="AH20" i="41"/>
  <c r="AC15" i="41"/>
  <c r="AG15" i="41"/>
  <c r="AK15" i="41"/>
  <c r="AD15" i="41"/>
  <c r="AF13" i="41"/>
  <c r="AJ13" i="41"/>
  <c r="AC50" i="41"/>
  <c r="AG50" i="41"/>
  <c r="AK50" i="41"/>
  <c r="AD49" i="41"/>
  <c r="AH49" i="41"/>
  <c r="AC42" i="41"/>
  <c r="AG42" i="41"/>
  <c r="AK42" i="41"/>
  <c r="AC23" i="41"/>
  <c r="AG23" i="41"/>
  <c r="AK23" i="41"/>
  <c r="AD23" i="41"/>
  <c r="AD67" i="41"/>
  <c r="AK66" i="41"/>
  <c r="AE66" i="41" s="1"/>
  <c r="AD63" i="41"/>
  <c r="AH63" i="41"/>
  <c r="AD55" i="41"/>
  <c r="AH55" i="41"/>
  <c r="AH50" i="41"/>
  <c r="AD47" i="41"/>
  <c r="AH47" i="41"/>
  <c r="AF47" i="41"/>
  <c r="AJ47" i="41"/>
  <c r="AH42" i="41"/>
  <c r="AK39" i="41"/>
  <c r="AC58" i="41"/>
  <c r="AG58" i="41"/>
  <c r="AK58" i="41"/>
  <c r="AJ58" i="41" s="1"/>
  <c r="AF21" i="41"/>
  <c r="AJ21" i="41"/>
  <c r="R47" i="41"/>
  <c r="AH67" i="41"/>
  <c r="AC67" i="41"/>
  <c r="AJ66" i="41"/>
  <c r="AD66" i="41"/>
  <c r="AK65" i="41"/>
  <c r="AD65" i="41"/>
  <c r="AH65" i="41"/>
  <c r="AC64" i="41"/>
  <c r="AG64" i="41"/>
  <c r="AK64" i="41"/>
  <c r="AC62" i="41"/>
  <c r="AG62" i="41"/>
  <c r="AK62" i="41"/>
  <c r="AI62" i="41" s="1"/>
  <c r="AD61" i="41"/>
  <c r="AH61" i="41"/>
  <c r="AK57" i="41"/>
  <c r="AC57" i="41"/>
  <c r="AH56" i="41"/>
  <c r="AC56" i="41"/>
  <c r="AE55" i="41"/>
  <c r="AC54" i="41"/>
  <c r="AG54" i="41"/>
  <c r="AK54" i="41"/>
  <c r="W54" i="41" s="1"/>
  <c r="AD53" i="41"/>
  <c r="AH53" i="41"/>
  <c r="AK49" i="41"/>
  <c r="V49" i="41" s="1"/>
  <c r="AC49" i="41"/>
  <c r="AH48" i="41"/>
  <c r="AC48" i="41"/>
  <c r="AE47" i="41"/>
  <c r="AC46" i="41"/>
  <c r="AG46" i="41"/>
  <c r="AK46" i="41"/>
  <c r="AD45" i="41"/>
  <c r="AH45" i="41"/>
  <c r="AF41" i="41"/>
  <c r="AJ41" i="41"/>
  <c r="AC38" i="41"/>
  <c r="AH38" i="41"/>
  <c r="AD38" i="41"/>
  <c r="AK38" i="41"/>
  <c r="AC28" i="41"/>
  <c r="AG28" i="41"/>
  <c r="AK28" i="41"/>
  <c r="AD28" i="41"/>
  <c r="AH28" i="41"/>
  <c r="AH23" i="41"/>
  <c r="AK60" i="41"/>
  <c r="AG60" i="41"/>
  <c r="AK56" i="41"/>
  <c r="AG56" i="41"/>
  <c r="AK52" i="41"/>
  <c r="AG52" i="41"/>
  <c r="AK48" i="41"/>
  <c r="AG48" i="41"/>
  <c r="AK44" i="41"/>
  <c r="AG44" i="41"/>
  <c r="AH41" i="41"/>
  <c r="AF22" i="41"/>
  <c r="AJ22" i="41"/>
  <c r="AE21" i="41"/>
  <c r="AI21" i="41"/>
  <c r="AF17" i="41"/>
  <c r="AE13" i="41"/>
  <c r="AI13" i="41"/>
  <c r="AD37" i="41"/>
  <c r="AH37" i="41"/>
  <c r="AC36" i="41"/>
  <c r="AG36" i="41"/>
  <c r="AK36" i="41"/>
  <c r="AE36" i="41" s="1"/>
  <c r="AC35" i="41"/>
  <c r="AC32" i="41"/>
  <c r="AG32" i="41"/>
  <c r="AK32" i="41"/>
  <c r="AD32" i="41"/>
  <c r="AH32" i="41"/>
  <c r="AC27" i="41"/>
  <c r="AG27" i="41"/>
  <c r="AK27" i="41"/>
  <c r="AC24" i="41"/>
  <c r="AG24" i="41"/>
  <c r="AK24" i="41"/>
  <c r="R24" i="41" s="1"/>
  <c r="AD24" i="41"/>
  <c r="AH24" i="41"/>
  <c r="AC19" i="41"/>
  <c r="AG19" i="41"/>
  <c r="AK19" i="41"/>
  <c r="AK17" i="41"/>
  <c r="AJ17" i="41" s="1"/>
  <c r="AC16" i="41"/>
  <c r="AG16" i="41"/>
  <c r="AK16" i="41"/>
  <c r="AD16" i="41"/>
  <c r="AH16" i="41"/>
  <c r="AE9" i="41"/>
  <c r="AE5" i="41"/>
  <c r="AD41" i="41"/>
  <c r="AC40" i="41"/>
  <c r="AG40" i="41"/>
  <c r="AK40" i="41"/>
  <c r="AJ36" i="41"/>
  <c r="AK35" i="41"/>
  <c r="AF34" i="41"/>
  <c r="AJ34" i="41"/>
  <c r="AE33" i="41"/>
  <c r="AI33" i="41"/>
  <c r="AF26" i="41"/>
  <c r="AJ26" i="41"/>
  <c r="AE25" i="41"/>
  <c r="AI25" i="41"/>
  <c r="AE17" i="41"/>
  <c r="AI17" i="41"/>
  <c r="AD11" i="41"/>
  <c r="AH11" i="41"/>
  <c r="AC11" i="41"/>
  <c r="AG11" i="41"/>
  <c r="AK11" i="41"/>
  <c r="AF9" i="41"/>
  <c r="AJ9" i="41"/>
  <c r="AD7" i="41"/>
  <c r="AH7" i="41"/>
  <c r="AC7" i="41"/>
  <c r="AG7" i="41"/>
  <c r="AK7" i="41"/>
  <c r="AF5" i="41"/>
  <c r="AJ5" i="41"/>
  <c r="AC4" i="41"/>
  <c r="AH12" i="41"/>
  <c r="AD12" i="41"/>
  <c r="AI9" i="41"/>
  <c r="AH8" i="41"/>
  <c r="AD8" i="41"/>
  <c r="AI5" i="41"/>
  <c r="AH4" i="41"/>
  <c r="AD4" i="41"/>
  <c r="AI34" i="41"/>
  <c r="AH33" i="41"/>
  <c r="AH29" i="41"/>
  <c r="AI26" i="41"/>
  <c r="AH25" i="41"/>
  <c r="AI22" i="41"/>
  <c r="AH21" i="41"/>
  <c r="AH17" i="41"/>
  <c r="AH13" i="41"/>
  <c r="AK12" i="41"/>
  <c r="AG12" i="41"/>
  <c r="AH9" i="41"/>
  <c r="AK8" i="41"/>
  <c r="AG8" i="41"/>
  <c r="AH5" i="41"/>
  <c r="AK4" i="41"/>
  <c r="AJ4" i="41" s="1"/>
  <c r="AG4" i="41"/>
  <c r="AF41" i="42"/>
  <c r="AF69" i="42"/>
  <c r="AC58" i="42"/>
  <c r="AG58" i="42"/>
  <c r="AK58" i="42"/>
  <c r="AC55" i="42"/>
  <c r="AG55" i="42"/>
  <c r="AK55" i="42"/>
  <c r="AD55" i="42"/>
  <c r="AH55" i="42"/>
  <c r="AC50" i="42"/>
  <c r="AG50" i="42"/>
  <c r="AK50" i="42"/>
  <c r="AC47" i="42"/>
  <c r="AG47" i="42"/>
  <c r="AK47" i="42"/>
  <c r="AD47" i="42"/>
  <c r="AH47" i="42"/>
  <c r="AD38" i="42"/>
  <c r="AH38" i="42"/>
  <c r="AG38" i="42"/>
  <c r="AC38" i="42"/>
  <c r="AK30" i="42"/>
  <c r="AD20" i="42"/>
  <c r="AH20" i="42"/>
  <c r="AC20" i="42"/>
  <c r="AK20" i="42"/>
  <c r="AF20" i="42" s="1"/>
  <c r="AD18" i="42"/>
  <c r="AH18" i="42"/>
  <c r="AC18" i="42"/>
  <c r="AK18" i="42"/>
  <c r="AH73" i="42"/>
  <c r="AC73" i="42"/>
  <c r="AJ72" i="42"/>
  <c r="AE69" i="42"/>
  <c r="AI69" i="42"/>
  <c r="AK65" i="42"/>
  <c r="AG64" i="42"/>
  <c r="AH62" i="42"/>
  <c r="AK60" i="42"/>
  <c r="AD60" i="42"/>
  <c r="AH60" i="42"/>
  <c r="AF53" i="42"/>
  <c r="AJ53" i="42"/>
  <c r="AF45" i="42"/>
  <c r="AJ45" i="42"/>
  <c r="AK38" i="42"/>
  <c r="S38" i="42" s="1"/>
  <c r="AF32" i="42"/>
  <c r="AJ32" i="42"/>
  <c r="AG32" i="42"/>
  <c r="AC32" i="42"/>
  <c r="AH32" i="42"/>
  <c r="AC31" i="42"/>
  <c r="AH31" i="42"/>
  <c r="AD31" i="42"/>
  <c r="AC30" i="42"/>
  <c r="AD26" i="42"/>
  <c r="AH26" i="42"/>
  <c r="AC26" i="42"/>
  <c r="AK26" i="42"/>
  <c r="AC21" i="42"/>
  <c r="AG21" i="42"/>
  <c r="AK21" i="42"/>
  <c r="AJ21" i="42" s="1"/>
  <c r="AD21" i="42"/>
  <c r="AF21" i="42"/>
  <c r="AH19" i="42"/>
  <c r="AC63" i="42"/>
  <c r="AG63" i="42"/>
  <c r="AK63" i="42"/>
  <c r="AC42" i="42"/>
  <c r="AG42" i="42"/>
  <c r="AK42" i="42"/>
  <c r="AC13" i="42"/>
  <c r="AG13" i="42"/>
  <c r="AK13" i="42"/>
  <c r="AE13" i="42" s="1"/>
  <c r="AD13" i="42"/>
  <c r="S41" i="42"/>
  <c r="W24" i="42"/>
  <c r="AK73" i="42"/>
  <c r="R73" i="42" s="1"/>
  <c r="AK68" i="42"/>
  <c r="AD68" i="42"/>
  <c r="AH68" i="42"/>
  <c r="AC67" i="42"/>
  <c r="AG67" i="42"/>
  <c r="AK67" i="42"/>
  <c r="S67" i="42" s="1"/>
  <c r="AC41" i="42"/>
  <c r="AG41" i="42"/>
  <c r="AD41" i="42"/>
  <c r="AI41" i="42"/>
  <c r="AE41" i="42"/>
  <c r="AJ41" i="42"/>
  <c r="AC37" i="42"/>
  <c r="AG37" i="42"/>
  <c r="AK37" i="42"/>
  <c r="AI37" i="42" s="1"/>
  <c r="AH37" i="42"/>
  <c r="AD37" i="42"/>
  <c r="AG20" i="42"/>
  <c r="AD12" i="42"/>
  <c r="AH12" i="42"/>
  <c r="AC12" i="42"/>
  <c r="AK12" i="42"/>
  <c r="AJ12" i="42" s="1"/>
  <c r="AD10" i="42"/>
  <c r="AH10" i="42"/>
  <c r="AC10" i="42"/>
  <c r="AK10" i="42"/>
  <c r="AC5" i="42"/>
  <c r="AG5" i="42"/>
  <c r="AK5" i="42"/>
  <c r="S5" i="42" s="1"/>
  <c r="AD5" i="42"/>
  <c r="AD64" i="42"/>
  <c r="AH64" i="42"/>
  <c r="AH11" i="42"/>
  <c r="R69" i="42"/>
  <c r="AD73" i="42"/>
  <c r="AK72" i="42"/>
  <c r="AI72" i="42" s="1"/>
  <c r="AD72" i="42"/>
  <c r="AH72" i="42"/>
  <c r="AC71" i="42"/>
  <c r="AG71" i="42"/>
  <c r="AK71" i="42"/>
  <c r="AE67" i="42"/>
  <c r="AC64" i="42"/>
  <c r="AD63" i="42"/>
  <c r="AD62" i="42"/>
  <c r="AK61" i="42"/>
  <c r="AE61" i="42" s="1"/>
  <c r="AF61" i="42"/>
  <c r="AC59" i="42"/>
  <c r="AG59" i="42"/>
  <c r="AK59" i="42"/>
  <c r="AD59" i="42"/>
  <c r="AD58" i="42"/>
  <c r="AG56" i="42"/>
  <c r="AD56" i="42"/>
  <c r="AC54" i="42"/>
  <c r="AG54" i="42"/>
  <c r="AK54" i="42"/>
  <c r="AC51" i="42"/>
  <c r="AG51" i="42"/>
  <c r="AK51" i="42"/>
  <c r="AD51" i="42"/>
  <c r="AH51" i="42"/>
  <c r="AD50" i="42"/>
  <c r="AG48" i="42"/>
  <c r="AD48" i="42"/>
  <c r="AC46" i="42"/>
  <c r="AG46" i="42"/>
  <c r="AK46" i="42"/>
  <c r="AC43" i="42"/>
  <c r="AG43" i="42"/>
  <c r="AK43" i="42"/>
  <c r="AD43" i="42"/>
  <c r="AH43" i="42"/>
  <c r="AD42" i="42"/>
  <c r="AH41" i="42"/>
  <c r="AF36" i="42"/>
  <c r="AJ36" i="42"/>
  <c r="AC36" i="42"/>
  <c r="AH36" i="42"/>
  <c r="AD36" i="42"/>
  <c r="AI36" i="42"/>
  <c r="AD35" i="42"/>
  <c r="AK35" i="42"/>
  <c r="AG30" i="42"/>
  <c r="AH27" i="42"/>
  <c r="AG18" i="42"/>
  <c r="AG12" i="42"/>
  <c r="AD4" i="42"/>
  <c r="AH4" i="42"/>
  <c r="AC4" i="42"/>
  <c r="AK4" i="42"/>
  <c r="AE4" i="42" s="1"/>
  <c r="AD30" i="42"/>
  <c r="AH30" i="42"/>
  <c r="AC29" i="42"/>
  <c r="AG29" i="42"/>
  <c r="AK29" i="42"/>
  <c r="AF29" i="42" s="1"/>
  <c r="AC27" i="42"/>
  <c r="AC25" i="42"/>
  <c r="AG25" i="42"/>
  <c r="AK25" i="42"/>
  <c r="R25" i="42" s="1"/>
  <c r="AF24" i="42"/>
  <c r="AJ24" i="42"/>
  <c r="AD24" i="42"/>
  <c r="AH24" i="42"/>
  <c r="AC19" i="42"/>
  <c r="AC17" i="42"/>
  <c r="AG17" i="42"/>
  <c r="AK17" i="42"/>
  <c r="AE17" i="42" s="1"/>
  <c r="AI17" i="42"/>
  <c r="AF16" i="42"/>
  <c r="AJ16" i="42"/>
  <c r="AD16" i="42"/>
  <c r="AH16" i="42"/>
  <c r="AC11" i="42"/>
  <c r="AC9" i="42"/>
  <c r="AG9" i="42"/>
  <c r="AK9" i="42"/>
  <c r="AI9" i="42" s="1"/>
  <c r="AF8" i="42"/>
  <c r="AJ8" i="42"/>
  <c r="AD8" i="42"/>
  <c r="AH8" i="42"/>
  <c r="AH56" i="42"/>
  <c r="AI53" i="42"/>
  <c r="AH52" i="42"/>
  <c r="AH48" i="42"/>
  <c r="AI45" i="42"/>
  <c r="AH44" i="42"/>
  <c r="AD40" i="42"/>
  <c r="AK39" i="42"/>
  <c r="AK34" i="42"/>
  <c r="AD34" i="42"/>
  <c r="AH34" i="42"/>
  <c r="AC33" i="42"/>
  <c r="AG33" i="42"/>
  <c r="AK33" i="42"/>
  <c r="R33" i="42" s="1"/>
  <c r="AJ29" i="42"/>
  <c r="AF28" i="42"/>
  <c r="AJ28" i="42"/>
  <c r="AH25" i="42"/>
  <c r="AE24" i="42"/>
  <c r="AD22" i="42"/>
  <c r="AH22" i="42"/>
  <c r="AH17" i="42"/>
  <c r="AE16" i="42"/>
  <c r="AD14" i="42"/>
  <c r="AH14" i="42"/>
  <c r="AH9" i="42"/>
  <c r="AE8" i="42"/>
  <c r="AD6" i="42"/>
  <c r="AH6" i="42"/>
  <c r="AG27" i="42"/>
  <c r="AK23" i="42"/>
  <c r="AG23" i="42"/>
  <c r="AK19" i="42"/>
  <c r="AG19" i="42"/>
  <c r="AK15" i="42"/>
  <c r="AG15" i="42"/>
  <c r="AK11" i="42"/>
  <c r="AG11" i="42"/>
  <c r="AK7" i="42"/>
  <c r="AG7" i="42"/>
  <c r="AC78" i="43"/>
  <c r="AD77" i="43"/>
  <c r="AH72" i="43"/>
  <c r="AC72" i="43"/>
  <c r="AD71" i="43"/>
  <c r="AD70" i="43"/>
  <c r="AH70" i="43"/>
  <c r="AC69" i="43"/>
  <c r="AG69" i="43"/>
  <c r="AK69" i="43"/>
  <c r="AK64" i="43"/>
  <c r="AC64" i="43"/>
  <c r="AD60" i="43"/>
  <c r="AH60" i="43"/>
  <c r="AF60" i="43"/>
  <c r="AJ60" i="43"/>
  <c r="AK56" i="43"/>
  <c r="W56" i="43" s="1"/>
  <c r="AC56" i="43"/>
  <c r="AD52" i="43"/>
  <c r="AH52" i="43"/>
  <c r="AK48" i="43"/>
  <c r="S48" i="43" s="1"/>
  <c r="AC48" i="43"/>
  <c r="AD44" i="43"/>
  <c r="AH44" i="43"/>
  <c r="AF44" i="43"/>
  <c r="AJ44" i="43"/>
  <c r="AC40" i="43"/>
  <c r="AG40" i="43"/>
  <c r="AK40" i="43"/>
  <c r="AH40" i="43"/>
  <c r="AH36" i="43"/>
  <c r="AC35" i="43"/>
  <c r="AG35" i="43"/>
  <c r="AF33" i="43"/>
  <c r="AJ33" i="43"/>
  <c r="AC32" i="43"/>
  <c r="AG32" i="43"/>
  <c r="AK32" i="43"/>
  <c r="AD32" i="43"/>
  <c r="AH32" i="43"/>
  <c r="AC31" i="43"/>
  <c r="AG31" i="43"/>
  <c r="AK31" i="43"/>
  <c r="AC28" i="43"/>
  <c r="AG28" i="43"/>
  <c r="AK28" i="43"/>
  <c r="AE28" i="43" s="1"/>
  <c r="AD28" i="43"/>
  <c r="AH28" i="43"/>
  <c r="AF28" i="43"/>
  <c r="AC27" i="43"/>
  <c r="AG27" i="43"/>
  <c r="AK27" i="43"/>
  <c r="AF25" i="43"/>
  <c r="AJ25" i="43"/>
  <c r="AC24" i="43"/>
  <c r="AG24" i="43"/>
  <c r="AK24" i="43"/>
  <c r="AJ24" i="43" s="1"/>
  <c r="AD24" i="43"/>
  <c r="AH24" i="43"/>
  <c r="AC23" i="43"/>
  <c r="AG23" i="43"/>
  <c r="AK23" i="43"/>
  <c r="AC20" i="43"/>
  <c r="AG20" i="43"/>
  <c r="AK20" i="43"/>
  <c r="AD20" i="43"/>
  <c r="AH20" i="43"/>
  <c r="AC19" i="43"/>
  <c r="AG19" i="43"/>
  <c r="AK19" i="43"/>
  <c r="AF17" i="43"/>
  <c r="AJ17" i="43"/>
  <c r="AC16" i="43"/>
  <c r="AG16" i="43"/>
  <c r="AK16" i="43"/>
  <c r="AE16" i="43" s="1"/>
  <c r="AD16" i="43"/>
  <c r="AH16" i="43"/>
  <c r="AC15" i="43"/>
  <c r="AG15" i="43"/>
  <c r="AK15" i="43"/>
  <c r="AF13" i="43"/>
  <c r="AJ13" i="43"/>
  <c r="R13" i="43"/>
  <c r="AD80" i="43"/>
  <c r="AK79" i="43"/>
  <c r="AJ79" i="43" s="1"/>
  <c r="AH76" i="43"/>
  <c r="AJ75" i="43"/>
  <c r="AK74" i="43"/>
  <c r="AD74" i="43"/>
  <c r="AH74" i="43"/>
  <c r="AC73" i="43"/>
  <c r="AG73" i="43"/>
  <c r="AK73" i="43"/>
  <c r="AH71" i="43"/>
  <c r="AE67" i="43"/>
  <c r="AI67" i="43"/>
  <c r="AK62" i="43"/>
  <c r="AH61" i="43"/>
  <c r="AC61" i="43"/>
  <c r="AE60" i="43"/>
  <c r="AC59" i="43"/>
  <c r="AG59" i="43"/>
  <c r="AK59" i="43"/>
  <c r="AD58" i="43"/>
  <c r="AH58" i="43"/>
  <c r="AK54" i="43"/>
  <c r="AH53" i="43"/>
  <c r="AC53" i="43"/>
  <c r="AC51" i="43"/>
  <c r="AG51" i="43"/>
  <c r="AK51" i="43"/>
  <c r="AE51" i="43" s="1"/>
  <c r="AI51" i="43"/>
  <c r="AD50" i="43"/>
  <c r="AH50" i="43"/>
  <c r="AK46" i="43"/>
  <c r="AH45" i="43"/>
  <c r="AC45" i="43"/>
  <c r="AE44" i="43"/>
  <c r="AC43" i="43"/>
  <c r="AG43" i="43"/>
  <c r="AK43" i="43"/>
  <c r="AD42" i="43"/>
  <c r="AH42" i="43"/>
  <c r="AC37" i="43"/>
  <c r="AK37" i="43"/>
  <c r="AH35" i="43"/>
  <c r="AH31" i="43"/>
  <c r="AI28" i="43"/>
  <c r="AH27" i="43"/>
  <c r="AI24" i="43"/>
  <c r="AH23" i="43"/>
  <c r="AH19" i="43"/>
  <c r="AH15" i="43"/>
  <c r="W32" i="43"/>
  <c r="AD78" i="43"/>
  <c r="AH78" i="43"/>
  <c r="AC77" i="43"/>
  <c r="AG77" i="43"/>
  <c r="AK77" i="43"/>
  <c r="AF67" i="43"/>
  <c r="AD64" i="43"/>
  <c r="AH64" i="43"/>
  <c r="AD56" i="43"/>
  <c r="AH56" i="43"/>
  <c r="AI49" i="43"/>
  <c r="AD48" i="43"/>
  <c r="AH48" i="43"/>
  <c r="AJ48" i="43"/>
  <c r="AD36" i="43"/>
  <c r="S51" i="43"/>
  <c r="S44" i="43"/>
  <c r="R25" i="43"/>
  <c r="R17" i="43"/>
  <c r="AG80" i="43"/>
  <c r="AH79" i="43"/>
  <c r="AC79" i="43"/>
  <c r="AE75" i="43"/>
  <c r="AI75" i="43"/>
  <c r="AD72" i="43"/>
  <c r="AK71" i="43"/>
  <c r="AE71" i="43" s="1"/>
  <c r="AG70" i="43"/>
  <c r="AH69" i="43"/>
  <c r="AK66" i="43"/>
  <c r="AD66" i="43"/>
  <c r="AH66" i="43"/>
  <c r="AC65" i="43"/>
  <c r="AG65" i="43"/>
  <c r="AK65" i="43"/>
  <c r="AC63" i="43"/>
  <c r="AG63" i="43"/>
  <c r="AK63" i="43"/>
  <c r="AI63" i="43" s="1"/>
  <c r="AD62" i="43"/>
  <c r="AH62" i="43"/>
  <c r="AD61" i="43"/>
  <c r="AI60" i="43"/>
  <c r="AH57" i="43"/>
  <c r="AC57" i="43"/>
  <c r="AC55" i="43"/>
  <c r="AG55" i="43"/>
  <c r="AK55" i="43"/>
  <c r="AI55" i="43" s="1"/>
  <c r="AE55" i="43"/>
  <c r="AD54" i="43"/>
  <c r="AH54" i="43"/>
  <c r="AD53" i="43"/>
  <c r="AH49" i="43"/>
  <c r="AC49" i="43"/>
  <c r="AC47" i="43"/>
  <c r="AG47" i="43"/>
  <c r="AK47" i="43"/>
  <c r="AD46" i="43"/>
  <c r="AH46" i="43"/>
  <c r="AD45" i="43"/>
  <c r="AI44" i="43"/>
  <c r="AD41" i="43"/>
  <c r="AG41" i="43"/>
  <c r="AK41" i="43"/>
  <c r="AF29" i="43"/>
  <c r="AF21" i="43"/>
  <c r="AE13" i="43"/>
  <c r="AK61" i="43"/>
  <c r="AG61" i="43"/>
  <c r="AK57" i="43"/>
  <c r="AG57" i="43"/>
  <c r="AK53" i="43"/>
  <c r="AG53" i="43"/>
  <c r="AK49" i="43"/>
  <c r="AF49" i="43" s="1"/>
  <c r="AG49" i="43"/>
  <c r="AK45" i="43"/>
  <c r="AG45" i="43"/>
  <c r="AH39" i="43"/>
  <c r="AJ38" i="43"/>
  <c r="AD37" i="43"/>
  <c r="AH37" i="43"/>
  <c r="AC36" i="43"/>
  <c r="AG36" i="43"/>
  <c r="AK36" i="43"/>
  <c r="AE33" i="43"/>
  <c r="AI33" i="43"/>
  <c r="AE25" i="43"/>
  <c r="AI25" i="43"/>
  <c r="AE17" i="43"/>
  <c r="AI17" i="43"/>
  <c r="AE38" i="43"/>
  <c r="AI38" i="43"/>
  <c r="AE29" i="43"/>
  <c r="AI29" i="43"/>
  <c r="AE21" i="43"/>
  <c r="AI21" i="43"/>
  <c r="AC12" i="43"/>
  <c r="AD11" i="43"/>
  <c r="AH11" i="43"/>
  <c r="AC11" i="43"/>
  <c r="AG11" i="43"/>
  <c r="AK11" i="43"/>
  <c r="AF9" i="43"/>
  <c r="AJ9" i="43"/>
  <c r="AC8" i="43"/>
  <c r="AD7" i="43"/>
  <c r="AH7" i="43"/>
  <c r="AC7" i="43"/>
  <c r="AG7" i="43"/>
  <c r="AK7" i="43"/>
  <c r="AF5" i="43"/>
  <c r="AJ5" i="43"/>
  <c r="AC4" i="43"/>
  <c r="AI13" i="43"/>
  <c r="AH12" i="43"/>
  <c r="AD12" i="43"/>
  <c r="AI9" i="43"/>
  <c r="AH8" i="43"/>
  <c r="AD8" i="43"/>
  <c r="AI5" i="43"/>
  <c r="AH4" i="43"/>
  <c r="AD4" i="43"/>
  <c r="AH33" i="43"/>
  <c r="AH29" i="43"/>
  <c r="AH25" i="43"/>
  <c r="AH21" i="43"/>
  <c r="AH17" i="43"/>
  <c r="AH13" i="43"/>
  <c r="AK12" i="43"/>
  <c r="AG12" i="43"/>
  <c r="AH9" i="43"/>
  <c r="AK8" i="43"/>
  <c r="AE8" i="43" s="1"/>
  <c r="AG8" i="43"/>
  <c r="AH5" i="43"/>
  <c r="AK4" i="43"/>
  <c r="AG4" i="43"/>
  <c r="AC58" i="44"/>
  <c r="AG58" i="44"/>
  <c r="AK58" i="44"/>
  <c r="AD57" i="44"/>
  <c r="AH57" i="44"/>
  <c r="AC50" i="44"/>
  <c r="AG50" i="44"/>
  <c r="AK50" i="44"/>
  <c r="AC42" i="44"/>
  <c r="AG42" i="44"/>
  <c r="AK42" i="44"/>
  <c r="AD75" i="44"/>
  <c r="AK74" i="44"/>
  <c r="AH72" i="44"/>
  <c r="AH71" i="44"/>
  <c r="AK69" i="44"/>
  <c r="AD69" i="44"/>
  <c r="AH69" i="44"/>
  <c r="AC68" i="44"/>
  <c r="AG68" i="44"/>
  <c r="AK68" i="44"/>
  <c r="AG67" i="44"/>
  <c r="AH66" i="44"/>
  <c r="AC66" i="44"/>
  <c r="AG62" i="44"/>
  <c r="AD59" i="44"/>
  <c r="AH59" i="44"/>
  <c r="AD58" i="44"/>
  <c r="AK55" i="44"/>
  <c r="AH54" i="44"/>
  <c r="AD51" i="44"/>
  <c r="AH51" i="44"/>
  <c r="AD50" i="44"/>
  <c r="AK47" i="44"/>
  <c r="AH46" i="44"/>
  <c r="AD43" i="44"/>
  <c r="AH43" i="44"/>
  <c r="AD42" i="44"/>
  <c r="AD39" i="44"/>
  <c r="AD31" i="44"/>
  <c r="AC24" i="44"/>
  <c r="AD73" i="44"/>
  <c r="AH73" i="44"/>
  <c r="AD36" i="44"/>
  <c r="AH36" i="44"/>
  <c r="AG36" i="44"/>
  <c r="AD19" i="44"/>
  <c r="AH19" i="44"/>
  <c r="AC19" i="44"/>
  <c r="AG19" i="44"/>
  <c r="AK19" i="44"/>
  <c r="AK77" i="44"/>
  <c r="AD77" i="44"/>
  <c r="AH77" i="44"/>
  <c r="AC76" i="44"/>
  <c r="AG76" i="44"/>
  <c r="AK76" i="44"/>
  <c r="AH74" i="44"/>
  <c r="AK66" i="44"/>
  <c r="AH58" i="44"/>
  <c r="AD55" i="44"/>
  <c r="AH55" i="44"/>
  <c r="AH50" i="44"/>
  <c r="AD47" i="44"/>
  <c r="AH47" i="44"/>
  <c r="AH42" i="44"/>
  <c r="AK40" i="44"/>
  <c r="AG38" i="44"/>
  <c r="AD38" i="44"/>
  <c r="AC37" i="44"/>
  <c r="AH37" i="44"/>
  <c r="AK37" i="44"/>
  <c r="AC35" i="44"/>
  <c r="AG35" i="44"/>
  <c r="AK35" i="44"/>
  <c r="AH35" i="44"/>
  <c r="AC22" i="44"/>
  <c r="AG22" i="44"/>
  <c r="AD22" i="44"/>
  <c r="AK22" i="44"/>
  <c r="AC72" i="44"/>
  <c r="AG72" i="44"/>
  <c r="AK72" i="44"/>
  <c r="AD49" i="44"/>
  <c r="AH49" i="44"/>
  <c r="AD81" i="44"/>
  <c r="AH81" i="44"/>
  <c r="AC80" i="44"/>
  <c r="AG80" i="44"/>
  <c r="AK80" i="44"/>
  <c r="AC73" i="44"/>
  <c r="AD72" i="44"/>
  <c r="AH67" i="44"/>
  <c r="AC67" i="44"/>
  <c r="AD66" i="44"/>
  <c r="AD65" i="44"/>
  <c r="AH65" i="44"/>
  <c r="AC64" i="44"/>
  <c r="AG64" i="44"/>
  <c r="AK64" i="44"/>
  <c r="AC62" i="44"/>
  <c r="AD61" i="44"/>
  <c r="AH61" i="44"/>
  <c r="AK57" i="44"/>
  <c r="AC57" i="44"/>
  <c r="AC54" i="44"/>
  <c r="AG54" i="44"/>
  <c r="AK54" i="44"/>
  <c r="AD53" i="44"/>
  <c r="AH53" i="44"/>
  <c r="AK49" i="44"/>
  <c r="AC49" i="44"/>
  <c r="AC46" i="44"/>
  <c r="AG46" i="44"/>
  <c r="AK46" i="44"/>
  <c r="AD45" i="44"/>
  <c r="AH45" i="44"/>
  <c r="AC36" i="44"/>
  <c r="AC32" i="44"/>
  <c r="AK32" i="44"/>
  <c r="AD30" i="44"/>
  <c r="AG30" i="44"/>
  <c r="AK29" i="44"/>
  <c r="AC29" i="44"/>
  <c r="AH29" i="44"/>
  <c r="AK24" i="44"/>
  <c r="AC14" i="44"/>
  <c r="AG14" i="44"/>
  <c r="AK14" i="44"/>
  <c r="AD14" i="44"/>
  <c r="AK60" i="44"/>
  <c r="AG60" i="44"/>
  <c r="AK56" i="44"/>
  <c r="AG56" i="44"/>
  <c r="AK52" i="44"/>
  <c r="AG52" i="44"/>
  <c r="AK48" i="44"/>
  <c r="AG48" i="44"/>
  <c r="AK44" i="44"/>
  <c r="AG44" i="44"/>
  <c r="AH34" i="44"/>
  <c r="AD32" i="44"/>
  <c r="AH32" i="44"/>
  <c r="AC31" i="44"/>
  <c r="AG31" i="44"/>
  <c r="AK31" i="44"/>
  <c r="AD40" i="44"/>
  <c r="AH40" i="44"/>
  <c r="AC39" i="44"/>
  <c r="AG39" i="44"/>
  <c r="AK39" i="44"/>
  <c r="AD24" i="44"/>
  <c r="AH24" i="44"/>
  <c r="AC23" i="44"/>
  <c r="AG23" i="44"/>
  <c r="AK23" i="44"/>
  <c r="AD28" i="44"/>
  <c r="AH28" i="44"/>
  <c r="AC27" i="44"/>
  <c r="AG27" i="44"/>
  <c r="AK27" i="44"/>
  <c r="AC18" i="44"/>
  <c r="AG18" i="44"/>
  <c r="AK18" i="44"/>
  <c r="AD15" i="44"/>
  <c r="AH15" i="44"/>
  <c r="AC15" i="44"/>
  <c r="AG15" i="44"/>
  <c r="AK15" i="44"/>
  <c r="AC10" i="44"/>
  <c r="AG10" i="44"/>
  <c r="AK10" i="44"/>
  <c r="AD10" i="44"/>
  <c r="AH10" i="44"/>
  <c r="AC6" i="44"/>
  <c r="AG6" i="44"/>
  <c r="AK6" i="44"/>
  <c r="AD6" i="44"/>
  <c r="AH6" i="44"/>
  <c r="AE4" i="44"/>
  <c r="AI4" i="44"/>
  <c r="AF4" i="44"/>
  <c r="AJ4" i="44"/>
  <c r="AH20" i="44"/>
  <c r="AH16" i="44"/>
  <c r="AH12" i="44"/>
  <c r="AK11" i="44"/>
  <c r="AG11" i="44"/>
  <c r="AC11" i="44"/>
  <c r="AH8" i="44"/>
  <c r="AK7" i="44"/>
  <c r="AG7" i="44"/>
  <c r="AC7" i="44"/>
  <c r="AI5" i="44"/>
  <c r="AH4" i="44"/>
  <c r="AH11" i="44"/>
  <c r="AH7" i="44"/>
  <c r="AJ5" i="44"/>
  <c r="AD66" i="45"/>
  <c r="AH66" i="45"/>
  <c r="AC43" i="45"/>
  <c r="AG43" i="45"/>
  <c r="AK43" i="45"/>
  <c r="AK75" i="45"/>
  <c r="AH72" i="45"/>
  <c r="AK70" i="45"/>
  <c r="AF70" i="45" s="1"/>
  <c r="AD70" i="45"/>
  <c r="AH70" i="45"/>
  <c r="AC69" i="45"/>
  <c r="AG69" i="45"/>
  <c r="AK69" i="45"/>
  <c r="S69" i="45" s="1"/>
  <c r="AD64" i="45"/>
  <c r="AH64" i="45"/>
  <c r="AK60" i="45"/>
  <c r="AD56" i="45"/>
  <c r="AH56" i="45"/>
  <c r="AK52" i="45"/>
  <c r="AD48" i="45"/>
  <c r="AH48" i="45"/>
  <c r="AK44" i="45"/>
  <c r="AH43" i="45"/>
  <c r="AD41" i="45"/>
  <c r="AG41" i="45"/>
  <c r="AK41" i="45"/>
  <c r="AC41" i="45"/>
  <c r="AC67" i="45"/>
  <c r="AG67" i="45"/>
  <c r="AC59" i="45"/>
  <c r="AG59" i="45"/>
  <c r="AK59" i="45"/>
  <c r="AD58" i="45"/>
  <c r="AH58" i="45"/>
  <c r="AC51" i="45"/>
  <c r="AG51" i="45"/>
  <c r="AK51" i="45"/>
  <c r="AD50" i="45"/>
  <c r="AH50" i="45"/>
  <c r="AD75" i="45"/>
  <c r="AD74" i="45"/>
  <c r="AH74" i="45"/>
  <c r="AC73" i="45"/>
  <c r="AG73" i="45"/>
  <c r="AK73" i="45"/>
  <c r="AJ70" i="45"/>
  <c r="AK66" i="45"/>
  <c r="AJ66" i="45" s="1"/>
  <c r="AC66" i="45"/>
  <c r="AC63" i="45"/>
  <c r="AG63" i="45"/>
  <c r="AK63" i="45"/>
  <c r="AF62" i="45"/>
  <c r="AJ62" i="45"/>
  <c r="AD62" i="45"/>
  <c r="AH62" i="45"/>
  <c r="AK58" i="45"/>
  <c r="AE58" i="45" s="1"/>
  <c r="AC58" i="45"/>
  <c r="AC55" i="45"/>
  <c r="AG55" i="45"/>
  <c r="AK55" i="45"/>
  <c r="AF54" i="45"/>
  <c r="AJ54" i="45"/>
  <c r="AD54" i="45"/>
  <c r="AH54" i="45"/>
  <c r="AK50" i="45"/>
  <c r="AE50" i="45" s="1"/>
  <c r="AC50" i="45"/>
  <c r="AC47" i="45"/>
  <c r="AG47" i="45"/>
  <c r="AK47" i="45"/>
  <c r="AF46" i="45"/>
  <c r="AJ46" i="45"/>
  <c r="AD46" i="45"/>
  <c r="AH46" i="45"/>
  <c r="AK42" i="45"/>
  <c r="S42" i="45" s="1"/>
  <c r="AH36" i="45"/>
  <c r="AD36" i="45"/>
  <c r="AD35" i="45"/>
  <c r="AH35" i="45"/>
  <c r="AF35" i="45"/>
  <c r="AC35" i="45"/>
  <c r="AK35" i="45"/>
  <c r="S35" i="45" s="1"/>
  <c r="AD42" i="45"/>
  <c r="AH42" i="45"/>
  <c r="S57" i="45"/>
  <c r="AH75" i="45"/>
  <c r="AC75" i="45"/>
  <c r="AJ74" i="45"/>
  <c r="AE74" i="45"/>
  <c r="AF72" i="45"/>
  <c r="AJ72" i="45"/>
  <c r="AD68" i="45"/>
  <c r="AK67" i="45"/>
  <c r="AD67" i="45"/>
  <c r="AH63" i="45"/>
  <c r="AE62" i="45"/>
  <c r="AE61" i="45"/>
  <c r="AD60" i="45"/>
  <c r="AH60" i="45"/>
  <c r="AD59" i="45"/>
  <c r="AH55" i="45"/>
  <c r="AE54" i="45"/>
  <c r="AD52" i="45"/>
  <c r="AH52" i="45"/>
  <c r="AD51" i="45"/>
  <c r="AH47" i="45"/>
  <c r="AE46" i="45"/>
  <c r="AD44" i="45"/>
  <c r="AH44" i="45"/>
  <c r="AD43" i="45"/>
  <c r="AH28" i="45"/>
  <c r="AD28" i="45"/>
  <c r="AD39" i="45"/>
  <c r="AH39" i="45"/>
  <c r="AF39" i="45"/>
  <c r="AJ39" i="45"/>
  <c r="AD31" i="45"/>
  <c r="AH31" i="45"/>
  <c r="AF31" i="45"/>
  <c r="AJ31" i="45"/>
  <c r="AK65" i="45"/>
  <c r="S65" i="45" s="1"/>
  <c r="AG65" i="45"/>
  <c r="AK61" i="45"/>
  <c r="AJ61" i="45" s="1"/>
  <c r="AG61" i="45"/>
  <c r="AK57" i="45"/>
  <c r="AE57" i="45" s="1"/>
  <c r="AG57" i="45"/>
  <c r="AK53" i="45"/>
  <c r="AG53" i="45"/>
  <c r="AK49" i="45"/>
  <c r="AG49" i="45"/>
  <c r="AK45" i="45"/>
  <c r="AG45" i="45"/>
  <c r="AH40" i="45"/>
  <c r="AC40" i="45"/>
  <c r="AE39" i="45"/>
  <c r="AC38" i="45"/>
  <c r="AG38" i="45"/>
  <c r="AK38" i="45"/>
  <c r="AE38" i="45" s="1"/>
  <c r="AF37" i="45"/>
  <c r="AJ37" i="45"/>
  <c r="AD37" i="45"/>
  <c r="AH37" i="45"/>
  <c r="AK33" i="45"/>
  <c r="AH32" i="45"/>
  <c r="AC32" i="45"/>
  <c r="AE31" i="45"/>
  <c r="AC30" i="45"/>
  <c r="AG30" i="45"/>
  <c r="AK30" i="45"/>
  <c r="AD29" i="45"/>
  <c r="AH29" i="45"/>
  <c r="AD40" i="45"/>
  <c r="AI39" i="45"/>
  <c r="AC36" i="45"/>
  <c r="AC34" i="45"/>
  <c r="AG34" i="45"/>
  <c r="AK34" i="45"/>
  <c r="AJ34" i="45" s="1"/>
  <c r="AD33" i="45"/>
  <c r="AH33" i="45"/>
  <c r="AD32" i="45"/>
  <c r="AI31" i="45"/>
  <c r="AC28" i="45"/>
  <c r="AK40" i="45"/>
  <c r="AG40" i="45"/>
  <c r="AK36" i="45"/>
  <c r="AG36" i="45"/>
  <c r="AK32" i="45"/>
  <c r="AG32" i="45"/>
  <c r="AK28" i="45"/>
  <c r="AG28" i="45"/>
  <c r="AC83" i="46"/>
  <c r="AD82" i="46"/>
  <c r="AC78" i="46"/>
  <c r="AG78" i="46"/>
  <c r="AC75" i="46"/>
  <c r="AG75" i="46"/>
  <c r="AD75" i="46"/>
  <c r="AH75" i="46"/>
  <c r="AC70" i="46"/>
  <c r="AG70" i="46"/>
  <c r="AC67" i="46"/>
  <c r="AG67" i="46"/>
  <c r="AD67" i="46"/>
  <c r="AH67" i="46"/>
  <c r="AC62" i="46"/>
  <c r="AG62" i="46"/>
  <c r="AC41" i="46"/>
  <c r="AD41" i="46"/>
  <c r="AD79" i="46"/>
  <c r="AH79" i="46"/>
  <c r="AD76" i="46"/>
  <c r="AH76" i="46"/>
  <c r="AD68" i="46"/>
  <c r="AH68" i="46"/>
  <c r="AG60" i="46"/>
  <c r="AC60" i="46"/>
  <c r="AH60" i="46"/>
  <c r="AC59" i="46"/>
  <c r="AH59" i="46"/>
  <c r="AD59" i="46"/>
  <c r="AD50" i="46"/>
  <c r="AH50" i="46"/>
  <c r="AG50" i="46"/>
  <c r="AC50" i="46"/>
  <c r="AD40" i="46"/>
  <c r="AH40" i="46"/>
  <c r="AG40" i="46"/>
  <c r="AC40" i="46"/>
  <c r="AC39" i="46"/>
  <c r="AG39" i="46"/>
  <c r="AH39" i="46"/>
  <c r="AD39" i="46"/>
  <c r="AH27" i="46"/>
  <c r="AK88" i="46"/>
  <c r="AH85" i="46"/>
  <c r="AC85" i="46"/>
  <c r="AD84" i="46"/>
  <c r="AD83" i="46"/>
  <c r="AH83" i="46"/>
  <c r="AC82" i="46"/>
  <c r="AG82" i="46"/>
  <c r="AH80" i="46"/>
  <c r="AD78" i="46"/>
  <c r="AG76" i="46"/>
  <c r="AC74" i="46"/>
  <c r="AG74" i="46"/>
  <c r="AC71" i="46"/>
  <c r="AG71" i="46"/>
  <c r="AD71" i="46"/>
  <c r="AH71" i="46"/>
  <c r="AD70" i="46"/>
  <c r="AG68" i="46"/>
  <c r="AC66" i="46"/>
  <c r="AG66" i="46"/>
  <c r="AC63" i="46"/>
  <c r="AG63" i="46"/>
  <c r="AD63" i="46"/>
  <c r="AH63" i="46"/>
  <c r="AD62" i="46"/>
  <c r="AC49" i="46"/>
  <c r="AG49" i="46"/>
  <c r="AH49" i="46"/>
  <c r="AD49" i="46"/>
  <c r="AG42" i="46"/>
  <c r="AH41" i="46"/>
  <c r="AD37" i="46"/>
  <c r="AC37" i="46"/>
  <c r="AG37" i="46"/>
  <c r="AC32" i="46"/>
  <c r="AG32" i="46"/>
  <c r="AD88" i="46"/>
  <c r="AD87" i="46"/>
  <c r="AH87" i="46"/>
  <c r="AC86" i="46"/>
  <c r="AG86" i="46"/>
  <c r="AG85" i="46"/>
  <c r="AH84" i="46"/>
  <c r="AC84" i="46"/>
  <c r="AC79" i="46"/>
  <c r="AD72" i="46"/>
  <c r="AH72" i="46"/>
  <c r="AD64" i="46"/>
  <c r="AH64" i="46"/>
  <c r="AD60" i="46"/>
  <c r="AG59" i="46"/>
  <c r="AD54" i="46"/>
  <c r="AH54" i="46"/>
  <c r="AC54" i="46"/>
  <c r="AC53" i="46"/>
  <c r="AG53" i="46"/>
  <c r="AD53" i="46"/>
  <c r="AC48" i="46"/>
  <c r="AH48" i="46"/>
  <c r="AD48" i="46"/>
  <c r="AD47" i="46"/>
  <c r="AG44" i="46"/>
  <c r="AC44" i="46"/>
  <c r="AH44" i="46"/>
  <c r="AC43" i="46"/>
  <c r="AH43" i="46"/>
  <c r="AD43" i="46"/>
  <c r="AC42" i="46"/>
  <c r="AG41" i="46"/>
  <c r="AD58" i="46"/>
  <c r="AH58" i="46"/>
  <c r="AC57" i="46"/>
  <c r="AG57" i="46"/>
  <c r="AH55" i="46"/>
  <c r="AD42" i="46"/>
  <c r="AH42" i="46"/>
  <c r="AC33" i="46"/>
  <c r="AH33" i="46"/>
  <c r="AD32" i="46"/>
  <c r="AH32" i="46"/>
  <c r="AD27" i="46"/>
  <c r="AD46" i="46"/>
  <c r="AH46" i="46"/>
  <c r="AC45" i="46"/>
  <c r="AG45" i="46"/>
  <c r="AC38" i="46"/>
  <c r="AH38" i="46"/>
  <c r="AH35" i="46"/>
  <c r="AG34" i="46"/>
  <c r="AC31" i="46"/>
  <c r="AG31" i="46"/>
  <c r="AG26" i="46"/>
  <c r="AD26" i="46"/>
  <c r="AD36" i="46"/>
  <c r="AH36" i="46"/>
  <c r="AC35" i="46"/>
  <c r="AG35" i="46"/>
  <c r="AD28" i="46"/>
  <c r="AH28" i="46"/>
  <c r="AC27" i="46"/>
  <c r="AG27" i="46"/>
  <c r="AC133" i="47"/>
  <c r="AG133" i="47"/>
  <c r="AK133" i="47"/>
  <c r="AC131" i="47"/>
  <c r="AC130" i="47"/>
  <c r="AG130" i="47"/>
  <c r="AD130" i="47"/>
  <c r="AH130" i="47"/>
  <c r="AG127" i="47"/>
  <c r="AD127" i="47"/>
  <c r="AC125" i="47"/>
  <c r="AG125" i="47"/>
  <c r="AC123" i="47"/>
  <c r="AC122" i="47"/>
  <c r="AG122" i="47"/>
  <c r="AD122" i="47"/>
  <c r="AH122" i="47"/>
  <c r="AG119" i="47"/>
  <c r="AD119" i="47"/>
  <c r="AC117" i="47"/>
  <c r="AG117" i="47"/>
  <c r="AC115" i="47"/>
  <c r="AC114" i="47"/>
  <c r="AG114" i="47"/>
  <c r="AD114" i="47"/>
  <c r="AH114" i="47"/>
  <c r="AD111" i="47"/>
  <c r="AC110" i="47"/>
  <c r="AG110" i="47"/>
  <c r="AD110" i="47"/>
  <c r="AH110" i="47"/>
  <c r="AC99" i="47"/>
  <c r="AG99" i="47"/>
  <c r="AD95" i="47"/>
  <c r="AC94" i="47"/>
  <c r="AG94" i="47"/>
  <c r="AD94" i="47"/>
  <c r="AH94" i="47"/>
  <c r="AC83" i="47"/>
  <c r="AG83" i="47"/>
  <c r="AC103" i="47"/>
  <c r="AG103" i="47"/>
  <c r="AC87" i="47"/>
  <c r="AG87" i="47"/>
  <c r="AG80" i="47"/>
  <c r="AC80" i="47"/>
  <c r="AH80" i="47"/>
  <c r="AD80" i="47"/>
  <c r="AC69" i="47"/>
  <c r="AG69" i="47"/>
  <c r="AK69" i="47"/>
  <c r="AI69" i="47" s="1"/>
  <c r="AH69" i="47"/>
  <c r="AD69" i="47"/>
  <c r="AD63" i="47"/>
  <c r="AH63" i="47"/>
  <c r="AC63" i="47"/>
  <c r="AC134" i="47"/>
  <c r="AG134" i="47"/>
  <c r="AK134" i="47"/>
  <c r="AJ134" i="47" s="1"/>
  <c r="AD134" i="47"/>
  <c r="AH134" i="47"/>
  <c r="AD133" i="47"/>
  <c r="AD131" i="47"/>
  <c r="AC129" i="47"/>
  <c r="AG129" i="47"/>
  <c r="AC126" i="47"/>
  <c r="AG126" i="47"/>
  <c r="AD126" i="47"/>
  <c r="AH126" i="47"/>
  <c r="AD125" i="47"/>
  <c r="AG123" i="47"/>
  <c r="AD123" i="47"/>
  <c r="AC121" i="47"/>
  <c r="AG121" i="47"/>
  <c r="AC118" i="47"/>
  <c r="AG118" i="47"/>
  <c r="AD118" i="47"/>
  <c r="AH118" i="47"/>
  <c r="AD117" i="47"/>
  <c r="AG115" i="47"/>
  <c r="AD115" i="47"/>
  <c r="AC107" i="47"/>
  <c r="AG107" i="47"/>
  <c r="AD103" i="47"/>
  <c r="AC102" i="47"/>
  <c r="AG102" i="47"/>
  <c r="AD102" i="47"/>
  <c r="AH102" i="47"/>
  <c r="AC91" i="47"/>
  <c r="AG91" i="47"/>
  <c r="AD87" i="47"/>
  <c r="AC86" i="47"/>
  <c r="AG86" i="47"/>
  <c r="AD86" i="47"/>
  <c r="AH86" i="47"/>
  <c r="AC74" i="47"/>
  <c r="AD70" i="47"/>
  <c r="AH70" i="47"/>
  <c r="AG70" i="47"/>
  <c r="AC70" i="47"/>
  <c r="AG64" i="47"/>
  <c r="AC64" i="47"/>
  <c r="AH64" i="47"/>
  <c r="AD64" i="47"/>
  <c r="AC98" i="47"/>
  <c r="AG98" i="47"/>
  <c r="AD98" i="47"/>
  <c r="AH98" i="47"/>
  <c r="AD73" i="47"/>
  <c r="V134" i="47"/>
  <c r="AC111" i="47"/>
  <c r="AG111" i="47"/>
  <c r="AC106" i="47"/>
  <c r="AG106" i="47"/>
  <c r="AD106" i="47"/>
  <c r="AH106" i="47"/>
  <c r="AC95" i="47"/>
  <c r="AG95" i="47"/>
  <c r="AC90" i="47"/>
  <c r="AG90" i="47"/>
  <c r="AD90" i="47"/>
  <c r="AH90" i="47"/>
  <c r="AC79" i="47"/>
  <c r="AH79" i="47"/>
  <c r="AD79" i="47"/>
  <c r="AG63" i="47"/>
  <c r="AG113" i="47"/>
  <c r="AC113" i="47"/>
  <c r="AG109" i="47"/>
  <c r="AC109" i="47"/>
  <c r="AG105" i="47"/>
  <c r="AC105" i="47"/>
  <c r="AG101" i="47"/>
  <c r="AC101" i="47"/>
  <c r="AG97" i="47"/>
  <c r="AC97" i="47"/>
  <c r="AG93" i="47"/>
  <c r="AC93" i="47"/>
  <c r="AG89" i="47"/>
  <c r="AC89" i="47"/>
  <c r="AG85" i="47"/>
  <c r="AC85" i="47"/>
  <c r="AH82" i="47"/>
  <c r="AC82" i="47"/>
  <c r="AD81" i="47"/>
  <c r="AH76" i="47"/>
  <c r="AC76" i="47"/>
  <c r="AD75" i="47"/>
  <c r="AD74" i="47"/>
  <c r="AH74" i="47"/>
  <c r="AC73" i="47"/>
  <c r="AG73" i="47"/>
  <c r="AC66" i="47"/>
  <c r="AD65" i="47"/>
  <c r="AC61" i="47"/>
  <c r="AC59" i="47"/>
  <c r="AH59" i="47"/>
  <c r="AD55" i="47"/>
  <c r="AH55" i="47"/>
  <c r="AH52" i="47"/>
  <c r="AD52" i="47"/>
  <c r="AD48" i="47"/>
  <c r="AH48" i="47"/>
  <c r="AD43" i="47"/>
  <c r="AH43" i="47"/>
  <c r="AH131" i="47"/>
  <c r="AH127" i="47"/>
  <c r="AH123" i="47"/>
  <c r="AH119" i="47"/>
  <c r="AH115" i="47"/>
  <c r="AH111" i="47"/>
  <c r="AH107" i="47"/>
  <c r="AH103" i="47"/>
  <c r="AH99" i="47"/>
  <c r="AH95" i="47"/>
  <c r="AH91" i="47"/>
  <c r="AH87" i="47"/>
  <c r="AH83" i="47"/>
  <c r="AG82" i="47"/>
  <c r="AD78" i="47"/>
  <c r="AH78" i="47"/>
  <c r="AC77" i="47"/>
  <c r="AG77" i="47"/>
  <c r="AH75" i="47"/>
  <c r="AD68" i="47"/>
  <c r="AK67" i="47"/>
  <c r="AC60" i="47"/>
  <c r="AG60" i="47"/>
  <c r="AH60" i="47"/>
  <c r="AG55" i="47"/>
  <c r="AG43" i="47"/>
  <c r="AC81" i="47"/>
  <c r="AG81" i="47"/>
  <c r="AD66" i="47"/>
  <c r="AH66" i="47"/>
  <c r="AC65" i="47"/>
  <c r="AG65" i="47"/>
  <c r="AD61" i="47"/>
  <c r="AH61" i="47"/>
  <c r="AG61" i="47"/>
  <c r="AD56" i="47"/>
  <c r="AH56" i="47"/>
  <c r="AD51" i="47"/>
  <c r="AH51" i="47"/>
  <c r="AD47" i="47"/>
  <c r="AH47" i="47"/>
  <c r="AH44" i="47"/>
  <c r="AD44" i="47"/>
  <c r="AH40" i="47"/>
  <c r="AC12" i="47"/>
  <c r="AG12" i="47"/>
  <c r="AD12" i="47"/>
  <c r="AH12" i="47"/>
  <c r="AC56" i="47"/>
  <c r="AC54" i="47"/>
  <c r="AG54" i="47"/>
  <c r="AD53" i="47"/>
  <c r="AH53" i="47"/>
  <c r="AC48" i="47"/>
  <c r="AC46" i="47"/>
  <c r="AG46" i="47"/>
  <c r="AD45" i="47"/>
  <c r="AH45" i="47"/>
  <c r="AG39" i="47"/>
  <c r="AD39" i="47"/>
  <c r="AC38" i="47"/>
  <c r="AH38" i="47"/>
  <c r="AC20" i="47"/>
  <c r="AG20" i="47"/>
  <c r="AD20" i="47"/>
  <c r="AD58" i="47"/>
  <c r="AD57" i="47"/>
  <c r="AH57" i="47"/>
  <c r="AC53" i="47"/>
  <c r="AC52" i="47"/>
  <c r="AC50" i="47"/>
  <c r="AG50" i="47"/>
  <c r="AD49" i="47"/>
  <c r="AH49" i="47"/>
  <c r="AC45" i="47"/>
  <c r="AC44" i="47"/>
  <c r="AC42" i="47"/>
  <c r="AG42" i="47"/>
  <c r="AG41" i="47"/>
  <c r="AD40" i="47"/>
  <c r="AC39" i="47"/>
  <c r="AG38" i="47"/>
  <c r="AC37" i="47"/>
  <c r="AG37" i="47"/>
  <c r="AD37" i="47"/>
  <c r="AH37" i="47"/>
  <c r="AC36" i="47"/>
  <c r="AG36" i="47"/>
  <c r="AC33" i="47"/>
  <c r="AG33" i="47"/>
  <c r="AD33" i="47"/>
  <c r="AH33" i="47"/>
  <c r="AC32" i="47"/>
  <c r="AG32" i="47"/>
  <c r="AC29" i="47"/>
  <c r="AG29" i="47"/>
  <c r="AD29" i="47"/>
  <c r="AH29" i="47"/>
  <c r="AC28" i="47"/>
  <c r="AG28" i="47"/>
  <c r="AC25" i="47"/>
  <c r="AG25" i="47"/>
  <c r="AD25" i="47"/>
  <c r="AH25" i="47"/>
  <c r="AH20" i="47"/>
  <c r="AC17" i="47"/>
  <c r="AG17" i="47"/>
  <c r="AD17" i="47"/>
  <c r="AH17" i="47"/>
  <c r="AG56" i="47"/>
  <c r="AG52" i="47"/>
  <c r="AG48" i="47"/>
  <c r="AG44" i="47"/>
  <c r="AH41" i="47"/>
  <c r="AD30" i="47"/>
  <c r="AH30" i="47"/>
  <c r="AD22" i="47"/>
  <c r="AH22" i="47"/>
  <c r="AD14" i="47"/>
  <c r="AH14" i="47"/>
  <c r="AC9" i="47"/>
  <c r="AG9" i="47"/>
  <c r="AD9" i="47"/>
  <c r="AH9" i="47"/>
  <c r="AD41" i="47"/>
  <c r="AC40" i="47"/>
  <c r="AG40" i="47"/>
  <c r="AD34" i="47"/>
  <c r="AH34" i="47"/>
  <c r="AD26" i="47"/>
  <c r="AH26" i="47"/>
  <c r="AD18" i="47"/>
  <c r="AH18" i="47"/>
  <c r="AC6" i="47"/>
  <c r="AG6" i="47"/>
  <c r="AD6" i="47"/>
  <c r="AH6" i="47"/>
  <c r="AC24" i="47"/>
  <c r="AG24" i="47"/>
  <c r="AC21" i="47"/>
  <c r="AG21" i="47"/>
  <c r="AD21" i="47"/>
  <c r="AH21" i="47"/>
  <c r="AC16" i="47"/>
  <c r="AG16" i="47"/>
  <c r="AC13" i="47"/>
  <c r="AG13" i="47"/>
  <c r="AD13" i="47"/>
  <c r="AH13" i="47"/>
  <c r="AC10" i="47"/>
  <c r="AG10" i="47"/>
  <c r="AD10" i="47"/>
  <c r="AH10" i="47"/>
  <c r="AC5" i="47"/>
  <c r="AG5" i="47"/>
  <c r="AK5" i="47"/>
  <c r="AE5" i="47" s="1"/>
  <c r="AD5" i="47"/>
  <c r="AH5" i="47"/>
  <c r="AG8" i="47"/>
  <c r="AC8" i="47"/>
  <c r="AK4" i="47"/>
  <c r="AG4" i="47"/>
  <c r="AC4" i="47"/>
  <c r="AG63" i="48"/>
  <c r="AC63" i="48"/>
  <c r="AC66" i="48"/>
  <c r="AG66" i="48"/>
  <c r="AD66" i="48"/>
  <c r="AH66" i="48"/>
  <c r="AG47" i="48"/>
  <c r="AC47" i="48"/>
  <c r="AG55" i="48"/>
  <c r="AC55" i="48"/>
  <c r="AH65" i="48"/>
  <c r="AD62" i="48"/>
  <c r="AH62" i="48"/>
  <c r="AC62" i="48"/>
  <c r="AG62" i="48"/>
  <c r="AG59" i="48"/>
  <c r="AD59" i="48"/>
  <c r="AC57" i="48"/>
  <c r="AG57" i="48"/>
  <c r="AD54" i="48"/>
  <c r="AH54" i="48"/>
  <c r="AC54" i="48"/>
  <c r="AG54" i="48"/>
  <c r="AG51" i="48"/>
  <c r="AD51" i="48"/>
  <c r="AC49" i="48"/>
  <c r="AG49" i="48"/>
  <c r="AD46" i="48"/>
  <c r="AH46" i="48"/>
  <c r="AC46" i="48"/>
  <c r="AG46" i="48"/>
  <c r="AG43" i="48"/>
  <c r="AD43" i="48"/>
  <c r="AD37" i="48"/>
  <c r="AC37" i="48"/>
  <c r="AH37" i="48"/>
  <c r="AD63" i="48"/>
  <c r="AC61" i="48"/>
  <c r="AG61" i="48"/>
  <c r="AD58" i="48"/>
  <c r="AH58" i="48"/>
  <c r="AC58" i="48"/>
  <c r="AG58" i="48"/>
  <c r="AD55" i="48"/>
  <c r="AC53" i="48"/>
  <c r="AG53" i="48"/>
  <c r="AD50" i="48"/>
  <c r="AH50" i="48"/>
  <c r="AC50" i="48"/>
  <c r="AG50" i="48"/>
  <c r="AD47" i="48"/>
  <c r="AC45" i="48"/>
  <c r="AG45" i="48"/>
  <c r="AD42" i="48"/>
  <c r="AH42" i="48"/>
  <c r="AC42" i="48"/>
  <c r="AG42" i="48"/>
  <c r="AD41" i="48"/>
  <c r="AC38" i="48"/>
  <c r="AH38" i="48"/>
  <c r="AD38" i="48"/>
  <c r="AG38" i="48"/>
  <c r="AC32" i="48"/>
  <c r="AD28" i="48"/>
  <c r="AH28" i="48"/>
  <c r="AC28" i="48"/>
  <c r="AG28" i="48"/>
  <c r="AC22" i="48"/>
  <c r="AH22" i="48"/>
  <c r="AD22" i="48"/>
  <c r="AG22" i="48"/>
  <c r="AC27" i="48"/>
  <c r="AG27" i="48"/>
  <c r="AD27" i="48"/>
  <c r="AH27" i="48"/>
  <c r="AG16" i="48"/>
  <c r="AC16" i="48"/>
  <c r="AH63" i="48"/>
  <c r="AH59" i="48"/>
  <c r="AH55" i="48"/>
  <c r="AH51" i="48"/>
  <c r="AH47" i="48"/>
  <c r="AH43" i="48"/>
  <c r="AD40" i="48"/>
  <c r="AH40" i="48"/>
  <c r="AC39" i="48"/>
  <c r="AG39" i="48"/>
  <c r="AH26" i="48"/>
  <c r="AD24" i="48"/>
  <c r="AH24" i="48"/>
  <c r="AC23" i="48"/>
  <c r="AG23" i="48"/>
  <c r="AD20" i="48"/>
  <c r="AC18" i="48"/>
  <c r="AG18" i="48"/>
  <c r="AD15" i="48"/>
  <c r="AH15" i="48"/>
  <c r="AC15" i="48"/>
  <c r="AG15" i="48"/>
  <c r="AD11" i="48"/>
  <c r="AC10" i="48"/>
  <c r="AG10" i="48"/>
  <c r="AD10" i="48"/>
  <c r="AH10" i="48"/>
  <c r="AD7" i="48"/>
  <c r="AC6" i="48"/>
  <c r="AG6" i="48"/>
  <c r="AD6" i="48"/>
  <c r="AH6" i="48"/>
  <c r="AD32" i="48"/>
  <c r="AH32" i="48"/>
  <c r="AC31" i="48"/>
  <c r="AG31" i="48"/>
  <c r="AD19" i="48"/>
  <c r="AH19" i="48"/>
  <c r="AC19" i="48"/>
  <c r="AG19" i="48"/>
  <c r="AD16" i="48"/>
  <c r="AC14" i="48"/>
  <c r="AG14" i="48"/>
  <c r="AD36" i="48"/>
  <c r="AH36" i="48"/>
  <c r="AC35" i="48"/>
  <c r="AG35" i="48"/>
  <c r="AD26" i="48"/>
  <c r="AE4" i="48"/>
  <c r="AI4" i="48"/>
  <c r="AF4" i="48"/>
  <c r="AJ4" i="48"/>
  <c r="AH20" i="48"/>
  <c r="AH16" i="48"/>
  <c r="AH12" i="48"/>
  <c r="AG11" i="48"/>
  <c r="AC11" i="48"/>
  <c r="AH8" i="48"/>
  <c r="AG7" i="48"/>
  <c r="AC7" i="48"/>
  <c r="AI5" i="48"/>
  <c r="AE5" i="48"/>
  <c r="AH4" i="48"/>
  <c r="AH11" i="48"/>
  <c r="AH7" i="48"/>
  <c r="AJ5" i="48"/>
  <c r="AC59" i="50"/>
  <c r="AG59" i="50"/>
  <c r="AK59" i="50"/>
  <c r="AI59" i="50" s="1"/>
  <c r="AD59" i="50"/>
  <c r="AH59" i="50"/>
  <c r="AC54" i="50"/>
  <c r="AG54" i="50"/>
  <c r="AK54" i="50"/>
  <c r="AF54" i="50" s="1"/>
  <c r="AC51" i="50"/>
  <c r="AG51" i="50"/>
  <c r="AK51" i="50"/>
  <c r="W51" i="50" s="1"/>
  <c r="AD51" i="50"/>
  <c r="AH51" i="50"/>
  <c r="AK64" i="50"/>
  <c r="AH61" i="50"/>
  <c r="AD60" i="50"/>
  <c r="AH60" i="50"/>
  <c r="AE54" i="50"/>
  <c r="AD52" i="50"/>
  <c r="AH52" i="50"/>
  <c r="AF49" i="50"/>
  <c r="AE45" i="50"/>
  <c r="AI45" i="50"/>
  <c r="AD44" i="50"/>
  <c r="AH44" i="50"/>
  <c r="AC36" i="50"/>
  <c r="AG36" i="50"/>
  <c r="AK36" i="50"/>
  <c r="AH36" i="50"/>
  <c r="AD36" i="50"/>
  <c r="AD21" i="50"/>
  <c r="AH21" i="50"/>
  <c r="AG21" i="50"/>
  <c r="AC21" i="50"/>
  <c r="AI21" i="50"/>
  <c r="AE21" i="50"/>
  <c r="AJ21" i="50"/>
  <c r="AC14" i="50"/>
  <c r="AG14" i="50"/>
  <c r="AK14" i="50"/>
  <c r="AJ14" i="50" s="1"/>
  <c r="AD14" i="50"/>
  <c r="AH14" i="50"/>
  <c r="AD13" i="50"/>
  <c r="AH13" i="50"/>
  <c r="AI13" i="50"/>
  <c r="AC13" i="50"/>
  <c r="AK13" i="50"/>
  <c r="AJ13" i="50" s="1"/>
  <c r="AC25" i="50"/>
  <c r="AJ25" i="50"/>
  <c r="AK25" i="50"/>
  <c r="AF25" i="50" s="1"/>
  <c r="AH65" i="50"/>
  <c r="AC65" i="50"/>
  <c r="AD64" i="50"/>
  <c r="AD63" i="50"/>
  <c r="AH63" i="50"/>
  <c r="AC62" i="50"/>
  <c r="AG62" i="50"/>
  <c r="AK62" i="50"/>
  <c r="AC58" i="50"/>
  <c r="AG58" i="50"/>
  <c r="AK58" i="50"/>
  <c r="AC55" i="50"/>
  <c r="AG55" i="50"/>
  <c r="AK55" i="50"/>
  <c r="AJ55" i="50" s="1"/>
  <c r="AD55" i="50"/>
  <c r="AH55" i="50"/>
  <c r="AD54" i="50"/>
  <c r="AC50" i="50"/>
  <c r="AG50" i="50"/>
  <c r="AK50" i="50"/>
  <c r="W50" i="50" s="1"/>
  <c r="AC47" i="50"/>
  <c r="AG47" i="50"/>
  <c r="AK47" i="50"/>
  <c r="AF47" i="50" s="1"/>
  <c r="AD47" i="50"/>
  <c r="AH47" i="50"/>
  <c r="AC42" i="50"/>
  <c r="AG42" i="50"/>
  <c r="AK42" i="50"/>
  <c r="AH40" i="50"/>
  <c r="AD37" i="50"/>
  <c r="AH37" i="50"/>
  <c r="AG37" i="50"/>
  <c r="AC37" i="50"/>
  <c r="AG31" i="50"/>
  <c r="AC31" i="50"/>
  <c r="AH31" i="50"/>
  <c r="AD31" i="50"/>
  <c r="R13" i="50"/>
  <c r="AC46" i="50"/>
  <c r="AG46" i="50"/>
  <c r="AK46" i="50"/>
  <c r="AC43" i="50"/>
  <c r="AG43" i="50"/>
  <c r="AK43" i="50"/>
  <c r="AI43" i="50" s="1"/>
  <c r="AD43" i="50"/>
  <c r="AH43" i="50"/>
  <c r="AC30" i="50"/>
  <c r="AH30" i="50"/>
  <c r="AD30" i="50"/>
  <c r="AJ30" i="50"/>
  <c r="AK30" i="50"/>
  <c r="AF30" i="50" s="1"/>
  <c r="AI17" i="50"/>
  <c r="AI9" i="50"/>
  <c r="S25" i="50"/>
  <c r="R14" i="50"/>
  <c r="AK67" i="50"/>
  <c r="R67" i="50" s="1"/>
  <c r="AD67" i="50"/>
  <c r="AH67" i="50"/>
  <c r="AC66" i="50"/>
  <c r="AG66" i="50"/>
  <c r="AK66" i="50"/>
  <c r="AG65" i="50"/>
  <c r="AH64" i="50"/>
  <c r="AC64" i="50"/>
  <c r="AJ63" i="50"/>
  <c r="AE63" i="50"/>
  <c r="AF61" i="50"/>
  <c r="AJ61" i="50"/>
  <c r="AJ59" i="50"/>
  <c r="AD56" i="50"/>
  <c r="AH56" i="50"/>
  <c r="AF55" i="50"/>
  <c r="AI54" i="50"/>
  <c r="AJ51" i="50"/>
  <c r="AE50" i="50"/>
  <c r="AE49" i="50"/>
  <c r="AI49" i="50"/>
  <c r="AD48" i="50"/>
  <c r="AH48" i="50"/>
  <c r="AD40" i="50"/>
  <c r="AK37" i="50"/>
  <c r="AK31" i="50"/>
  <c r="AG30" i="50"/>
  <c r="AG25" i="50"/>
  <c r="AD24" i="50"/>
  <c r="AJ49" i="50"/>
  <c r="AJ45" i="50"/>
  <c r="AD41" i="50"/>
  <c r="AC40" i="50"/>
  <c r="AG40" i="50"/>
  <c r="AK40" i="50"/>
  <c r="AH38" i="50"/>
  <c r="AE34" i="50"/>
  <c r="AI34" i="50"/>
  <c r="AI33" i="50"/>
  <c r="AC33" i="50"/>
  <c r="AD32" i="50"/>
  <c r="AH27" i="50"/>
  <c r="AC27" i="50"/>
  <c r="AJ26" i="50"/>
  <c r="AD26" i="50"/>
  <c r="AD25" i="50"/>
  <c r="AH25" i="50"/>
  <c r="AC24" i="50"/>
  <c r="AG24" i="50"/>
  <c r="AK24" i="50"/>
  <c r="AH22" i="50"/>
  <c r="AD19" i="50"/>
  <c r="AH19" i="50"/>
  <c r="AK15" i="50"/>
  <c r="AC15" i="50"/>
  <c r="AD11" i="50"/>
  <c r="AH11" i="50"/>
  <c r="AF39" i="50"/>
  <c r="AJ39" i="50"/>
  <c r="AD29" i="50"/>
  <c r="AH29" i="50"/>
  <c r="AC28" i="50"/>
  <c r="AG28" i="50"/>
  <c r="AK28" i="50"/>
  <c r="AH26" i="50"/>
  <c r="AE22" i="50"/>
  <c r="AI22" i="50"/>
  <c r="AC18" i="50"/>
  <c r="AG18" i="50"/>
  <c r="AK18" i="50"/>
  <c r="AF17" i="50"/>
  <c r="AJ17" i="50"/>
  <c r="AD17" i="50"/>
  <c r="AH17" i="50"/>
  <c r="AC10" i="50"/>
  <c r="AG10" i="50"/>
  <c r="AK10" i="50"/>
  <c r="S10" i="50" s="1"/>
  <c r="AF9" i="50"/>
  <c r="AJ9" i="50"/>
  <c r="AD9" i="50"/>
  <c r="AH9" i="50"/>
  <c r="AC6" i="50"/>
  <c r="AG6" i="50"/>
  <c r="AK6" i="50"/>
  <c r="AJ6" i="50" s="1"/>
  <c r="AD6" i="50"/>
  <c r="AH6" i="50"/>
  <c r="AD33" i="50"/>
  <c r="AH33" i="50"/>
  <c r="AC32" i="50"/>
  <c r="AG32" i="50"/>
  <c r="AK32" i="50"/>
  <c r="AE26" i="50"/>
  <c r="AI26" i="50"/>
  <c r="AD15" i="50"/>
  <c r="AH15" i="50"/>
  <c r="AC5" i="50"/>
  <c r="AG5" i="50"/>
  <c r="AK5" i="50"/>
  <c r="AI5" i="50" s="1"/>
  <c r="AD5" i="50"/>
  <c r="AH5" i="50"/>
  <c r="AK20" i="50"/>
  <c r="AG20" i="50"/>
  <c r="AK16" i="50"/>
  <c r="AG16" i="50"/>
  <c r="AK12" i="50"/>
  <c r="AG12" i="50"/>
  <c r="AK8" i="50"/>
  <c r="AG8" i="50"/>
  <c r="AK4" i="50"/>
  <c r="AG4" i="50"/>
  <c r="AH7" i="50"/>
  <c r="AH66" i="51"/>
  <c r="AD66" i="51"/>
  <c r="AH64" i="51"/>
  <c r="AD63" i="51"/>
  <c r="AK62" i="51"/>
  <c r="AD62" i="51"/>
  <c r="AH62" i="51"/>
  <c r="AC61" i="51"/>
  <c r="AG61" i="51"/>
  <c r="AK61" i="51"/>
  <c r="AF56" i="51"/>
  <c r="AJ56" i="51"/>
  <c r="AI52" i="51"/>
  <c r="AD52" i="51"/>
  <c r="AK51" i="51"/>
  <c r="AH48" i="51"/>
  <c r="AC48" i="51"/>
  <c r="AK46" i="51"/>
  <c r="AD46" i="51"/>
  <c r="AH46" i="51"/>
  <c r="AC45" i="51"/>
  <c r="AG45" i="51"/>
  <c r="AK45" i="51"/>
  <c r="AD40" i="51"/>
  <c r="AG38" i="51"/>
  <c r="AG33" i="51"/>
  <c r="AC32" i="51"/>
  <c r="AG32" i="51"/>
  <c r="AK32" i="51"/>
  <c r="AD32" i="51"/>
  <c r="AH32" i="51"/>
  <c r="AF21" i="51"/>
  <c r="AF64" i="51"/>
  <c r="AJ64" i="51"/>
  <c r="AD54" i="51"/>
  <c r="AH54" i="51"/>
  <c r="AC53" i="51"/>
  <c r="AG53" i="51"/>
  <c r="AK53" i="51"/>
  <c r="AK37" i="51"/>
  <c r="AI37" i="51" s="1"/>
  <c r="AC35" i="51"/>
  <c r="AG35" i="51"/>
  <c r="AK35" i="51"/>
  <c r="AC23" i="51"/>
  <c r="AG23" i="51"/>
  <c r="AK23" i="51"/>
  <c r="AD23" i="51"/>
  <c r="AK66" i="51"/>
  <c r="AG66" i="51"/>
  <c r="AC65" i="51"/>
  <c r="AG64" i="51"/>
  <c r="AH63" i="51"/>
  <c r="AF60" i="51"/>
  <c r="AJ60" i="51"/>
  <c r="AI56" i="51"/>
  <c r="AD56" i="51"/>
  <c r="AK55" i="51"/>
  <c r="AF55" i="51" s="1"/>
  <c r="AG54" i="51"/>
  <c r="AH53" i="51"/>
  <c r="AH52" i="51"/>
  <c r="AK50" i="51"/>
  <c r="AD50" i="51"/>
  <c r="AH50" i="51"/>
  <c r="AC49" i="51"/>
  <c r="AG49" i="51"/>
  <c r="AK49" i="51"/>
  <c r="AH47" i="51"/>
  <c r="AC47" i="51"/>
  <c r="AF44" i="51"/>
  <c r="AJ44" i="51"/>
  <c r="AC39" i="51"/>
  <c r="AH39" i="51"/>
  <c r="AC37" i="51"/>
  <c r="AC36" i="51"/>
  <c r="AG36" i="51"/>
  <c r="AK36" i="51"/>
  <c r="AI36" i="51" s="1"/>
  <c r="AD36" i="51"/>
  <c r="AC31" i="51"/>
  <c r="AG31" i="51"/>
  <c r="AK31" i="51"/>
  <c r="AE25" i="51"/>
  <c r="AC25" i="51"/>
  <c r="AK25" i="51"/>
  <c r="AJ25" i="51" s="1"/>
  <c r="AG17" i="51"/>
  <c r="AC17" i="51"/>
  <c r="AK17" i="51"/>
  <c r="AJ17" i="51" s="1"/>
  <c r="AF48" i="51"/>
  <c r="AJ48" i="51"/>
  <c r="AC40" i="51"/>
  <c r="AG40" i="51"/>
  <c r="AK40" i="51"/>
  <c r="AH40" i="51"/>
  <c r="AE33" i="51"/>
  <c r="AI33" i="51"/>
  <c r="AF33" i="51"/>
  <c r="AC28" i="51"/>
  <c r="AG28" i="51"/>
  <c r="AK28" i="51"/>
  <c r="S28" i="51" s="1"/>
  <c r="AD28" i="51"/>
  <c r="AH28" i="51"/>
  <c r="AI64" i="51"/>
  <c r="AD64" i="51"/>
  <c r="AK63" i="51"/>
  <c r="S63" i="51" s="1"/>
  <c r="AK58" i="51"/>
  <c r="AD58" i="51"/>
  <c r="AH58" i="51"/>
  <c r="AC57" i="51"/>
  <c r="AG57" i="51"/>
  <c r="AK57" i="51"/>
  <c r="AF52" i="51"/>
  <c r="AJ52" i="51"/>
  <c r="AI48" i="51"/>
  <c r="AD48" i="51"/>
  <c r="AK47" i="51"/>
  <c r="S47" i="51" s="1"/>
  <c r="AK42" i="51"/>
  <c r="AD42" i="51"/>
  <c r="AH42" i="51"/>
  <c r="AD41" i="51"/>
  <c r="AG41" i="51"/>
  <c r="AK41" i="51"/>
  <c r="AD38" i="51"/>
  <c r="AG37" i="51"/>
  <c r="AJ33" i="51"/>
  <c r="AD33" i="51"/>
  <c r="AC20" i="51"/>
  <c r="AG20" i="51"/>
  <c r="AK20" i="51"/>
  <c r="AI20" i="51" s="1"/>
  <c r="AD20" i="51"/>
  <c r="AH20" i="51"/>
  <c r="AD37" i="51"/>
  <c r="AH37" i="51"/>
  <c r="AE29" i="51"/>
  <c r="AI29" i="51"/>
  <c r="AE21" i="51"/>
  <c r="AI21" i="51"/>
  <c r="AC27" i="51"/>
  <c r="AG27" i="51"/>
  <c r="AK27" i="51"/>
  <c r="AC24" i="51"/>
  <c r="AG24" i="51"/>
  <c r="AK24" i="51"/>
  <c r="AD24" i="51"/>
  <c r="AH24" i="51"/>
  <c r="AC19" i="51"/>
  <c r="AG19" i="51"/>
  <c r="AK19" i="51"/>
  <c r="AC16" i="51"/>
  <c r="AG16" i="51"/>
  <c r="AK16" i="51"/>
  <c r="AD16" i="51"/>
  <c r="AH16" i="51"/>
  <c r="AD17" i="51"/>
  <c r="AC15" i="51"/>
  <c r="AG15" i="51"/>
  <c r="AK15" i="51"/>
  <c r="AF13" i="51"/>
  <c r="AJ13" i="51"/>
  <c r="AC12" i="51"/>
  <c r="AD11" i="51"/>
  <c r="AH11" i="51"/>
  <c r="AC11" i="51"/>
  <c r="AG11" i="51"/>
  <c r="AK11" i="51"/>
  <c r="AF9" i="51"/>
  <c r="AJ9" i="51"/>
  <c r="AC8" i="51"/>
  <c r="AD7" i="51"/>
  <c r="AH7" i="51"/>
  <c r="AC7" i="51"/>
  <c r="AG7" i="51"/>
  <c r="AK7" i="51"/>
  <c r="AF5" i="51"/>
  <c r="AJ5" i="51"/>
  <c r="AC4" i="51"/>
  <c r="AI13" i="51"/>
  <c r="AH12" i="51"/>
  <c r="AD12" i="51"/>
  <c r="AI9" i="51"/>
  <c r="AH8" i="51"/>
  <c r="AD8" i="51"/>
  <c r="AI5" i="51"/>
  <c r="AH4" i="51"/>
  <c r="AD4" i="51"/>
  <c r="AH33" i="51"/>
  <c r="AH29" i="51"/>
  <c r="AH25" i="51"/>
  <c r="AH21" i="51"/>
  <c r="AH17" i="51"/>
  <c r="AH13" i="51"/>
  <c r="AK12" i="51"/>
  <c r="AG12" i="51"/>
  <c r="AH9" i="51"/>
  <c r="AK8" i="51"/>
  <c r="AG8" i="51"/>
  <c r="AH5" i="51"/>
  <c r="AK4" i="51"/>
  <c r="AG4" i="51"/>
  <c r="AI22" i="52"/>
  <c r="AE22" i="52"/>
  <c r="AK20" i="52"/>
  <c r="R22" i="52"/>
  <c r="AJ67" i="52"/>
  <c r="AI63" i="52"/>
  <c r="AC63" i="52"/>
  <c r="AD62" i="52"/>
  <c r="AK60" i="52"/>
  <c r="AC57" i="52"/>
  <c r="AG57" i="52"/>
  <c r="AF57" i="52"/>
  <c r="AJ57" i="52"/>
  <c r="AK55" i="52"/>
  <c r="AD54" i="52"/>
  <c r="AH54" i="52"/>
  <c r="AC54" i="52"/>
  <c r="AG54" i="52"/>
  <c r="AK54" i="52"/>
  <c r="AD53" i="52"/>
  <c r="AG51" i="52"/>
  <c r="AD51" i="52"/>
  <c r="AC49" i="52"/>
  <c r="AG49" i="52"/>
  <c r="AK49" i="52"/>
  <c r="AF49" i="52" s="1"/>
  <c r="AK47" i="52"/>
  <c r="AD46" i="52"/>
  <c r="AH46" i="52"/>
  <c r="AC46" i="52"/>
  <c r="AG46" i="52"/>
  <c r="AK46" i="52"/>
  <c r="AD45" i="52"/>
  <c r="AD43" i="52"/>
  <c r="AG41" i="52"/>
  <c r="AK36" i="52"/>
  <c r="AF36" i="52" s="1"/>
  <c r="AJ33" i="52"/>
  <c r="AK32" i="52"/>
  <c r="AD32" i="52"/>
  <c r="AH32" i="52"/>
  <c r="AC32" i="52"/>
  <c r="AC31" i="52"/>
  <c r="AG31" i="52"/>
  <c r="AK31" i="52"/>
  <c r="AD31" i="52"/>
  <c r="AC27" i="52"/>
  <c r="AG27" i="52"/>
  <c r="AK27" i="52"/>
  <c r="AD27" i="52"/>
  <c r="AH27" i="52"/>
  <c r="AD22" i="52"/>
  <c r="AG21" i="52"/>
  <c r="AC15" i="52"/>
  <c r="AG15" i="52"/>
  <c r="AK15" i="52"/>
  <c r="AH15" i="52"/>
  <c r="AD15" i="52"/>
  <c r="AD67" i="52"/>
  <c r="AH67" i="52"/>
  <c r="AC66" i="52"/>
  <c r="AG66" i="52"/>
  <c r="AK66" i="52"/>
  <c r="AD37" i="52"/>
  <c r="AC37" i="52"/>
  <c r="AH37" i="52"/>
  <c r="AF9" i="52"/>
  <c r="AK9" i="52"/>
  <c r="R9" i="52" s="1"/>
  <c r="AC9" i="52"/>
  <c r="AH9" i="52"/>
  <c r="AD9" i="52"/>
  <c r="AJ9" i="52"/>
  <c r="AI67" i="52"/>
  <c r="AC67" i="52"/>
  <c r="AD66" i="52"/>
  <c r="AH61" i="52"/>
  <c r="AC61" i="52"/>
  <c r="AD59" i="52"/>
  <c r="AH59" i="52"/>
  <c r="AC58" i="52"/>
  <c r="AG58" i="52"/>
  <c r="AK58" i="52"/>
  <c r="AG37" i="52"/>
  <c r="AG32" i="52"/>
  <c r="AH31" i="52"/>
  <c r="AF26" i="52"/>
  <c r="AJ26" i="52"/>
  <c r="AD26" i="52"/>
  <c r="AI26" i="52"/>
  <c r="AC26" i="52"/>
  <c r="AH26" i="52"/>
  <c r="AF25" i="52"/>
  <c r="AK25" i="52"/>
  <c r="S25" i="52" s="1"/>
  <c r="AD25" i="52"/>
  <c r="AJ25" i="52"/>
  <c r="AG20" i="52"/>
  <c r="AD16" i="52"/>
  <c r="AH16" i="52"/>
  <c r="AG16" i="52"/>
  <c r="AC16" i="52"/>
  <c r="AD10" i="52"/>
  <c r="AG10" i="52"/>
  <c r="AC10" i="52"/>
  <c r="AH10" i="52"/>
  <c r="AC38" i="52"/>
  <c r="AH38" i="52"/>
  <c r="AG38" i="52"/>
  <c r="AD28" i="52"/>
  <c r="AH28" i="52"/>
  <c r="AC28" i="52"/>
  <c r="AG28" i="52"/>
  <c r="W25" i="52"/>
  <c r="S16" i="52"/>
  <c r="AG67" i="52"/>
  <c r="AH66" i="52"/>
  <c r="AD63" i="52"/>
  <c r="AH63" i="52"/>
  <c r="AC62" i="52"/>
  <c r="AG62" i="52"/>
  <c r="AK62" i="52"/>
  <c r="AI62" i="52" s="1"/>
  <c r="AG61" i="52"/>
  <c r="AH60" i="52"/>
  <c r="AC60" i="52"/>
  <c r="AC53" i="52"/>
  <c r="AG53" i="52"/>
  <c r="AK53" i="52"/>
  <c r="AK51" i="52"/>
  <c r="AJ51" i="52" s="1"/>
  <c r="AC51" i="52"/>
  <c r="AD50" i="52"/>
  <c r="AH50" i="52"/>
  <c r="AC50" i="52"/>
  <c r="AG50" i="52"/>
  <c r="AK50" i="52"/>
  <c r="AC45" i="52"/>
  <c r="AG45" i="52"/>
  <c r="AK45" i="52"/>
  <c r="AK43" i="52"/>
  <c r="AJ43" i="52" s="1"/>
  <c r="AC43" i="52"/>
  <c r="AD42" i="52"/>
  <c r="AH42" i="52"/>
  <c r="AC42" i="52"/>
  <c r="AG42" i="52"/>
  <c r="AK42" i="52"/>
  <c r="AK41" i="52"/>
  <c r="S41" i="52" s="1"/>
  <c r="AD41" i="52"/>
  <c r="AK38" i="52"/>
  <c r="AK28" i="52"/>
  <c r="V28" i="52" s="1"/>
  <c r="AF22" i="52"/>
  <c r="AJ22" i="52"/>
  <c r="AC22" i="52"/>
  <c r="AH22" i="52"/>
  <c r="AG22" i="52"/>
  <c r="AD21" i="52"/>
  <c r="AC21" i="52"/>
  <c r="AH21" i="52"/>
  <c r="AC20" i="52"/>
  <c r="AK16" i="52"/>
  <c r="AF16" i="52" s="1"/>
  <c r="AK10" i="52"/>
  <c r="AG9" i="52"/>
  <c r="AH55" i="52"/>
  <c r="AH51" i="52"/>
  <c r="AH47" i="52"/>
  <c r="AH43" i="52"/>
  <c r="AK40" i="52"/>
  <c r="AD40" i="52"/>
  <c r="AH40" i="52"/>
  <c r="AC39" i="52"/>
  <c r="AG39" i="52"/>
  <c r="AK39" i="52"/>
  <c r="AJ36" i="52"/>
  <c r="AF34" i="52"/>
  <c r="AJ34" i="52"/>
  <c r="AE33" i="52"/>
  <c r="AI33" i="52"/>
  <c r="AI30" i="52"/>
  <c r="AK29" i="52"/>
  <c r="AK24" i="52"/>
  <c r="AD24" i="52"/>
  <c r="AH24" i="52"/>
  <c r="AC23" i="52"/>
  <c r="AG23" i="52"/>
  <c r="AK23" i="52"/>
  <c r="AE17" i="52"/>
  <c r="AI17" i="52"/>
  <c r="AK13" i="52"/>
  <c r="AJ13" i="52" s="1"/>
  <c r="AK8" i="52"/>
  <c r="S8" i="52" s="1"/>
  <c r="AD8" i="52"/>
  <c r="AH8" i="52"/>
  <c r="AC7" i="52"/>
  <c r="AG7" i="52"/>
  <c r="AK7" i="52"/>
  <c r="AH5" i="52"/>
  <c r="AJ4" i="52"/>
  <c r="AD12" i="52"/>
  <c r="AH12" i="52"/>
  <c r="AC11" i="52"/>
  <c r="AG11" i="52"/>
  <c r="AK11" i="52"/>
  <c r="AE5" i="52"/>
  <c r="AI5" i="52"/>
  <c r="AD36" i="52"/>
  <c r="AH36" i="52"/>
  <c r="AC35" i="52"/>
  <c r="AG35" i="52"/>
  <c r="AK35" i="52"/>
  <c r="AF30" i="52"/>
  <c r="AJ30" i="52"/>
  <c r="AD20" i="52"/>
  <c r="AH20" i="52"/>
  <c r="AC19" i="52"/>
  <c r="AG19" i="52"/>
  <c r="AK19" i="52"/>
  <c r="AI12" i="52"/>
  <c r="AC12" i="52"/>
  <c r="AD11" i="52"/>
  <c r="AH6" i="52"/>
  <c r="AC6" i="52"/>
  <c r="AJ5" i="52"/>
  <c r="AD5" i="52"/>
  <c r="AD4" i="52"/>
  <c r="AH4" i="52"/>
  <c r="AC42" i="53"/>
  <c r="AG42" i="53"/>
  <c r="AK42" i="53"/>
  <c r="AI42" i="53" s="1"/>
  <c r="AD42" i="53"/>
  <c r="AH42" i="53"/>
  <c r="AE50" i="53"/>
  <c r="AC49" i="53"/>
  <c r="AG49" i="53"/>
  <c r="AK49" i="53"/>
  <c r="AK47" i="53"/>
  <c r="AC46" i="53"/>
  <c r="AG46" i="53"/>
  <c r="AK46" i="53"/>
  <c r="S46" i="53" s="1"/>
  <c r="AD46" i="53"/>
  <c r="AH46" i="53"/>
  <c r="AD45" i="53"/>
  <c r="AE42" i="53"/>
  <c r="AD34" i="53"/>
  <c r="AH34" i="53"/>
  <c r="AG34" i="53"/>
  <c r="AC34" i="53"/>
  <c r="AI34" i="53"/>
  <c r="AG31" i="53"/>
  <c r="AD28" i="53"/>
  <c r="AG27" i="53"/>
  <c r="AD22" i="53"/>
  <c r="AH22" i="53"/>
  <c r="AC22" i="53"/>
  <c r="AI22" i="53"/>
  <c r="AE22" i="53"/>
  <c r="AJ22" i="53"/>
  <c r="AC21" i="53"/>
  <c r="AG21" i="53"/>
  <c r="AK21" i="53"/>
  <c r="AD21" i="53"/>
  <c r="AC18" i="53"/>
  <c r="AG18" i="53"/>
  <c r="AK18" i="53"/>
  <c r="AE18" i="53" s="1"/>
  <c r="AD18" i="53"/>
  <c r="AH18" i="53"/>
  <c r="AC13" i="53"/>
  <c r="AG13" i="53"/>
  <c r="AK13" i="53"/>
  <c r="AD13" i="53"/>
  <c r="AC10" i="53"/>
  <c r="AG10" i="53"/>
  <c r="AK10" i="53"/>
  <c r="AD10" i="53"/>
  <c r="AH10" i="53"/>
  <c r="AC5" i="53"/>
  <c r="AG5" i="53"/>
  <c r="AK5" i="53"/>
  <c r="AD5" i="53"/>
  <c r="AK41" i="53"/>
  <c r="R19" i="53"/>
  <c r="R11" i="53"/>
  <c r="AD47" i="53"/>
  <c r="AH47" i="53"/>
  <c r="AJ42" i="53"/>
  <c r="AD41" i="53"/>
  <c r="AC33" i="53"/>
  <c r="AG33" i="53"/>
  <c r="AK33" i="53"/>
  <c r="AH33" i="53"/>
  <c r="AD33" i="53"/>
  <c r="AC50" i="53"/>
  <c r="AG50" i="53"/>
  <c r="AK50" i="53"/>
  <c r="AI50" i="53" s="1"/>
  <c r="AD50" i="53"/>
  <c r="AH50" i="53"/>
  <c r="AC45" i="53"/>
  <c r="AG45" i="53"/>
  <c r="AK45" i="53"/>
  <c r="AD38" i="53"/>
  <c r="AH38" i="53"/>
  <c r="AC38" i="53"/>
  <c r="AI38" i="53"/>
  <c r="AE38" i="53"/>
  <c r="AJ38" i="53"/>
  <c r="AC37" i="53"/>
  <c r="AG37" i="53"/>
  <c r="AK37" i="53"/>
  <c r="AD37" i="53"/>
  <c r="AC32" i="53"/>
  <c r="AH32" i="53"/>
  <c r="AD32" i="53"/>
  <c r="AD31" i="53"/>
  <c r="AK31" i="53"/>
  <c r="AI31" i="53" s="1"/>
  <c r="AG28" i="53"/>
  <c r="AC28" i="53"/>
  <c r="AH28" i="53"/>
  <c r="AC27" i="53"/>
  <c r="AH27" i="53"/>
  <c r="AD27" i="53"/>
  <c r="R42" i="53"/>
  <c r="AD51" i="53"/>
  <c r="AH51" i="53"/>
  <c r="AF50" i="53"/>
  <c r="AD43" i="53"/>
  <c r="AH43" i="53"/>
  <c r="AG38" i="53"/>
  <c r="AH37" i="53"/>
  <c r="AG32" i="53"/>
  <c r="AH31" i="53"/>
  <c r="AK27" i="53"/>
  <c r="AF27" i="53" s="1"/>
  <c r="AK26" i="53"/>
  <c r="AE26" i="53" s="1"/>
  <c r="AD19" i="53"/>
  <c r="AH19" i="53"/>
  <c r="AE19" i="53"/>
  <c r="AI19" i="53"/>
  <c r="AF19" i="53"/>
  <c r="AG19" i="53"/>
  <c r="AD11" i="53"/>
  <c r="AH11" i="53"/>
  <c r="AE11" i="53"/>
  <c r="AI11" i="53"/>
  <c r="AF11" i="53"/>
  <c r="AG11" i="53"/>
  <c r="AC41" i="53"/>
  <c r="AG41" i="53"/>
  <c r="AH39" i="53"/>
  <c r="AE35" i="53"/>
  <c r="AI35" i="53"/>
  <c r="AD26" i="53"/>
  <c r="AH26" i="53"/>
  <c r="AC25" i="53"/>
  <c r="AG25" i="53"/>
  <c r="AK25" i="53"/>
  <c r="AH23" i="53"/>
  <c r="AC17" i="53"/>
  <c r="AG17" i="53"/>
  <c r="AK17" i="53"/>
  <c r="AK15" i="53"/>
  <c r="AE15" i="53" s="1"/>
  <c r="AC14" i="53"/>
  <c r="AG14" i="53"/>
  <c r="AK14" i="53"/>
  <c r="AF14" i="53" s="1"/>
  <c r="AD14" i="53"/>
  <c r="AH14" i="53"/>
  <c r="AC9" i="53"/>
  <c r="AG9" i="53"/>
  <c r="AK9" i="53"/>
  <c r="AK7" i="53"/>
  <c r="AE7" i="53" s="1"/>
  <c r="AC6" i="53"/>
  <c r="AG6" i="53"/>
  <c r="AK6" i="53"/>
  <c r="AF6" i="53" s="1"/>
  <c r="AD6" i="53"/>
  <c r="AH6" i="53"/>
  <c r="AE39" i="53"/>
  <c r="AI39" i="53"/>
  <c r="AD30" i="53"/>
  <c r="AH30" i="53"/>
  <c r="AC29" i="53"/>
  <c r="AG29" i="53"/>
  <c r="AK29" i="53"/>
  <c r="AE23" i="53"/>
  <c r="AI23" i="53"/>
  <c r="AD15" i="53"/>
  <c r="AH15" i="53"/>
  <c r="AI15" i="53"/>
  <c r="AD7" i="53"/>
  <c r="AH7" i="53"/>
  <c r="AI7" i="53"/>
  <c r="AK50" i="55"/>
  <c r="AK69" i="55"/>
  <c r="AG69" i="55"/>
  <c r="AC69" i="55"/>
  <c r="AJ68" i="55"/>
  <c r="AH66" i="55"/>
  <c r="AD66" i="55"/>
  <c r="AK65" i="55"/>
  <c r="AG65" i="55"/>
  <c r="AC65" i="55"/>
  <c r="AJ64" i="55"/>
  <c r="AH62" i="55"/>
  <c r="AD62" i="55"/>
  <c r="AK61" i="55"/>
  <c r="AG61" i="55"/>
  <c r="AC61" i="55"/>
  <c r="AI60" i="55"/>
  <c r="AK59" i="55"/>
  <c r="AH56" i="55"/>
  <c r="AC56" i="55"/>
  <c r="AJ55" i="55"/>
  <c r="AD55" i="55"/>
  <c r="AK54" i="55"/>
  <c r="AD54" i="55"/>
  <c r="AH54" i="55"/>
  <c r="AC53" i="55"/>
  <c r="AG53" i="55"/>
  <c r="AK53" i="55"/>
  <c r="AF53" i="55" s="1"/>
  <c r="AH51" i="55"/>
  <c r="AK48" i="55"/>
  <c r="AD48" i="55"/>
  <c r="AE47" i="55"/>
  <c r="AG46" i="55"/>
  <c r="AD46" i="55"/>
  <c r="AC44" i="55"/>
  <c r="AG44" i="55"/>
  <c r="AK44" i="55"/>
  <c r="AF44" i="55" s="1"/>
  <c r="AK42" i="55"/>
  <c r="AD41" i="55"/>
  <c r="AC41" i="55"/>
  <c r="AH41" i="55"/>
  <c r="AG41" i="55"/>
  <c r="AK41" i="55"/>
  <c r="AF60" i="55"/>
  <c r="AJ60" i="55"/>
  <c r="AF55" i="55"/>
  <c r="AC49" i="55"/>
  <c r="AG49" i="55"/>
  <c r="AK49" i="55"/>
  <c r="AE49" i="55" s="1"/>
  <c r="AF47" i="55"/>
  <c r="AJ47" i="55"/>
  <c r="W60" i="55"/>
  <c r="AI68" i="55"/>
  <c r="AH67" i="55"/>
  <c r="AD67" i="55"/>
  <c r="AK66" i="55"/>
  <c r="AG66" i="55"/>
  <c r="AC66" i="55"/>
  <c r="AI64" i="55"/>
  <c r="AH63" i="55"/>
  <c r="AD63" i="55"/>
  <c r="AK62" i="55"/>
  <c r="AG62" i="55"/>
  <c r="AC62" i="55"/>
  <c r="AH60" i="55"/>
  <c r="AC60" i="55"/>
  <c r="AD59" i="55"/>
  <c r="AD58" i="55"/>
  <c r="AH58" i="55"/>
  <c r="AC57" i="55"/>
  <c r="AG57" i="55"/>
  <c r="AK57" i="55"/>
  <c r="AH55" i="55"/>
  <c r="AF52" i="55"/>
  <c r="AJ52" i="55"/>
  <c r="AD49" i="55"/>
  <c r="AC40" i="55"/>
  <c r="AG40" i="55"/>
  <c r="AK40" i="55"/>
  <c r="AI40" i="55" s="1"/>
  <c r="AD40" i="55"/>
  <c r="AH40" i="55"/>
  <c r="AD50" i="55"/>
  <c r="AH50" i="55"/>
  <c r="AK67" i="55"/>
  <c r="AG67" i="55"/>
  <c r="AK63" i="55"/>
  <c r="AG63" i="55"/>
  <c r="AG60" i="55"/>
  <c r="AH59" i="55"/>
  <c r="AC59" i="55"/>
  <c r="AE55" i="55"/>
  <c r="AI55" i="55"/>
  <c r="AG50" i="55"/>
  <c r="AH49" i="55"/>
  <c r="AC48" i="55"/>
  <c r="AG48" i="55"/>
  <c r="AK46" i="55"/>
  <c r="AC46" i="55"/>
  <c r="AD45" i="55"/>
  <c r="AH45" i="55"/>
  <c r="AC45" i="55"/>
  <c r="AG45" i="55"/>
  <c r="AK45" i="55"/>
  <c r="AJ45" i="55" s="1"/>
  <c r="AF39" i="55"/>
  <c r="AJ39" i="55"/>
  <c r="AD39" i="55"/>
  <c r="AI39" i="55"/>
  <c r="AC39" i="55"/>
  <c r="AH39" i="55"/>
  <c r="AI47" i="55"/>
  <c r="AH46" i="55"/>
  <c r="AH42" i="55"/>
  <c r="AD58" i="56"/>
  <c r="AH58" i="56"/>
  <c r="AC57" i="56"/>
  <c r="AG57" i="56"/>
  <c r="AK57" i="56"/>
  <c r="AE52" i="56"/>
  <c r="AF52" i="56"/>
  <c r="AJ52" i="56"/>
  <c r="AC34" i="56"/>
  <c r="AG34" i="56"/>
  <c r="AF29" i="56"/>
  <c r="AJ29" i="56"/>
  <c r="V29" i="56"/>
  <c r="AK67" i="56"/>
  <c r="S67" i="56" s="1"/>
  <c r="AG67" i="56"/>
  <c r="AC67" i="56"/>
  <c r="AF64" i="56"/>
  <c r="AJ64" i="56"/>
  <c r="AC62" i="56"/>
  <c r="AD61" i="56"/>
  <c r="AG58" i="56"/>
  <c r="AH57" i="56"/>
  <c r="AD54" i="56"/>
  <c r="AH54" i="56"/>
  <c r="AC53" i="56"/>
  <c r="AG53" i="56"/>
  <c r="AK53" i="56"/>
  <c r="AG52" i="56"/>
  <c r="AH51" i="56"/>
  <c r="AC51" i="56"/>
  <c r="AF48" i="56"/>
  <c r="AJ48" i="56"/>
  <c r="AC46" i="56"/>
  <c r="AD45" i="56"/>
  <c r="AG42" i="56"/>
  <c r="AD40" i="56"/>
  <c r="AH40" i="56"/>
  <c r="AG40" i="56"/>
  <c r="AD37" i="56"/>
  <c r="AK34" i="56"/>
  <c r="AC30" i="56"/>
  <c r="AG30" i="56"/>
  <c r="AK30" i="56"/>
  <c r="AC20" i="56"/>
  <c r="AK20" i="56"/>
  <c r="AD23" i="56"/>
  <c r="AH23" i="56"/>
  <c r="AC23" i="56"/>
  <c r="AG23" i="56"/>
  <c r="AK23" i="56"/>
  <c r="AH66" i="56"/>
  <c r="AD66" i="56"/>
  <c r="AK65" i="56"/>
  <c r="AG65" i="56"/>
  <c r="AH64" i="56"/>
  <c r="AC64" i="56"/>
  <c r="AD63" i="56"/>
  <c r="AK62" i="56"/>
  <c r="R62" i="56" s="1"/>
  <c r="AD62" i="56"/>
  <c r="AH62" i="56"/>
  <c r="AC61" i="56"/>
  <c r="AG61" i="56"/>
  <c r="AK61" i="56"/>
  <c r="AH59" i="56"/>
  <c r="AF56" i="56"/>
  <c r="AJ56" i="56"/>
  <c r="AE55" i="56"/>
  <c r="AI55" i="56"/>
  <c r="AC54" i="56"/>
  <c r="AD53" i="56"/>
  <c r="AI52" i="56"/>
  <c r="AD52" i="56"/>
  <c r="AK51" i="56"/>
  <c r="W51" i="56" s="1"/>
  <c r="AH48" i="56"/>
  <c r="AC48" i="56"/>
  <c r="AD47" i="56"/>
  <c r="AK46" i="56"/>
  <c r="W46" i="56" s="1"/>
  <c r="AD46" i="56"/>
  <c r="AH46" i="56"/>
  <c r="AC45" i="56"/>
  <c r="AG45" i="56"/>
  <c r="AK45" i="56"/>
  <c r="AH43" i="56"/>
  <c r="AC40" i="56"/>
  <c r="AC38" i="56"/>
  <c r="AH38" i="56"/>
  <c r="AH34" i="56"/>
  <c r="AD30" i="56"/>
  <c r="AE29" i="56"/>
  <c r="AG28" i="56"/>
  <c r="AD27" i="56"/>
  <c r="AH27" i="56"/>
  <c r="AC27" i="56"/>
  <c r="AG27" i="56"/>
  <c r="AK27" i="56"/>
  <c r="AD15" i="56"/>
  <c r="AH15" i="56"/>
  <c r="AC15" i="56"/>
  <c r="AG15" i="56"/>
  <c r="AK15" i="56"/>
  <c r="AI15" i="56" s="1"/>
  <c r="AI51" i="56"/>
  <c r="AD42" i="56"/>
  <c r="AH42" i="56"/>
  <c r="AC18" i="56"/>
  <c r="AG18" i="56"/>
  <c r="AK18" i="56"/>
  <c r="AD18" i="56"/>
  <c r="R52" i="56"/>
  <c r="S51" i="56"/>
  <c r="AH67" i="56"/>
  <c r="AK66" i="56"/>
  <c r="AG66" i="56"/>
  <c r="AG64" i="56"/>
  <c r="AH63" i="56"/>
  <c r="AC63" i="56"/>
  <c r="AF60" i="56"/>
  <c r="AJ60" i="56"/>
  <c r="AC58" i="56"/>
  <c r="AD57" i="56"/>
  <c r="AG54" i="56"/>
  <c r="AH53" i="56"/>
  <c r="AH52" i="56"/>
  <c r="AC52" i="56"/>
  <c r="AD51" i="56"/>
  <c r="AD50" i="56"/>
  <c r="AH50" i="56"/>
  <c r="AC49" i="56"/>
  <c r="AG49" i="56"/>
  <c r="AK49" i="56"/>
  <c r="AG48" i="56"/>
  <c r="AH47" i="56"/>
  <c r="AC47" i="56"/>
  <c r="AJ46" i="56"/>
  <c r="AF44" i="56"/>
  <c r="AJ44" i="56"/>
  <c r="AC42" i="56"/>
  <c r="AK41" i="56"/>
  <c r="AC39" i="56"/>
  <c r="AG39" i="56"/>
  <c r="AK39" i="56"/>
  <c r="AH39" i="56"/>
  <c r="AK37" i="56"/>
  <c r="AJ37" i="56" s="1"/>
  <c r="AC37" i="56"/>
  <c r="AK36" i="56"/>
  <c r="AD34" i="56"/>
  <c r="AD31" i="56"/>
  <c r="AH31" i="56"/>
  <c r="AC31" i="56"/>
  <c r="AG31" i="56"/>
  <c r="AK31" i="56"/>
  <c r="AC28" i="56"/>
  <c r="AC26" i="56"/>
  <c r="AG26" i="56"/>
  <c r="AK26" i="56"/>
  <c r="AF21" i="56"/>
  <c r="AJ21" i="56"/>
  <c r="AG20" i="56"/>
  <c r="AH18" i="56"/>
  <c r="AD36" i="56"/>
  <c r="AH36" i="56"/>
  <c r="AC35" i="56"/>
  <c r="AG35" i="56"/>
  <c r="AK35" i="56"/>
  <c r="V35" i="56" s="1"/>
  <c r="AF33" i="56"/>
  <c r="AJ33" i="56"/>
  <c r="AF25" i="56"/>
  <c r="AJ25" i="56"/>
  <c r="AC22" i="56"/>
  <c r="AG22" i="56"/>
  <c r="AK22" i="56"/>
  <c r="AD19" i="56"/>
  <c r="AH19" i="56"/>
  <c r="AC19" i="56"/>
  <c r="AG19" i="56"/>
  <c r="AK19" i="56"/>
  <c r="AJ19" i="56" s="1"/>
  <c r="AC14" i="56"/>
  <c r="AG14" i="56"/>
  <c r="AK14" i="56"/>
  <c r="AC10" i="56"/>
  <c r="AG10" i="56"/>
  <c r="AK10" i="56"/>
  <c r="AD10" i="56"/>
  <c r="AH10" i="56"/>
  <c r="AC6" i="56"/>
  <c r="AG6" i="56"/>
  <c r="AK6" i="56"/>
  <c r="AD6" i="56"/>
  <c r="AH6" i="56"/>
  <c r="AI33" i="56"/>
  <c r="AH32" i="56"/>
  <c r="AI29" i="56"/>
  <c r="AH28" i="56"/>
  <c r="AI25" i="56"/>
  <c r="AH24" i="56"/>
  <c r="AI21" i="56"/>
  <c r="AH20" i="56"/>
  <c r="AH16" i="56"/>
  <c r="AH12" i="56"/>
  <c r="AK11" i="56"/>
  <c r="AE11" i="56" s="1"/>
  <c r="AG11" i="56"/>
  <c r="AC11" i="56"/>
  <c r="AH8" i="56"/>
  <c r="AK7" i="56"/>
  <c r="AG7" i="56"/>
  <c r="AC7" i="56"/>
  <c r="AH4" i="56"/>
  <c r="AH11" i="56"/>
  <c r="AH7" i="56"/>
  <c r="AJ54" i="60"/>
  <c r="AC54" i="60"/>
  <c r="AG54" i="60"/>
  <c r="AK54" i="60"/>
  <c r="AF54" i="60" s="1"/>
  <c r="AC51" i="60"/>
  <c r="AG51" i="60"/>
  <c r="AK51" i="60"/>
  <c r="AF51" i="60" s="1"/>
  <c r="AD51" i="60"/>
  <c r="AH51" i="60"/>
  <c r="AJ46" i="60"/>
  <c r="AC46" i="60"/>
  <c r="AG46" i="60"/>
  <c r="AK46" i="60"/>
  <c r="V46" i="60" s="1"/>
  <c r="R60" i="60"/>
  <c r="V44" i="60"/>
  <c r="AH73" i="60"/>
  <c r="AK71" i="60"/>
  <c r="AD71" i="60"/>
  <c r="AH71" i="60"/>
  <c r="AC70" i="60"/>
  <c r="AG70" i="60"/>
  <c r="AK70" i="60"/>
  <c r="AH68" i="60"/>
  <c r="AJ60" i="60"/>
  <c r="AD60" i="60"/>
  <c r="AH60" i="60"/>
  <c r="AE60" i="60"/>
  <c r="AI60" i="60"/>
  <c r="AE54" i="60"/>
  <c r="AJ52" i="60"/>
  <c r="AD52" i="60"/>
  <c r="AH52" i="60"/>
  <c r="AE52" i="60"/>
  <c r="AI52" i="60"/>
  <c r="AJ44" i="60"/>
  <c r="AD44" i="60"/>
  <c r="AH44" i="60"/>
  <c r="AE44" i="60"/>
  <c r="AI44" i="60"/>
  <c r="AD67" i="60"/>
  <c r="AH67" i="60"/>
  <c r="AC66" i="60"/>
  <c r="AG66" i="60"/>
  <c r="AK66" i="60"/>
  <c r="AF66" i="60" s="1"/>
  <c r="AC59" i="60"/>
  <c r="AG59" i="60"/>
  <c r="AK59" i="60"/>
  <c r="AD59" i="60"/>
  <c r="AH59" i="60"/>
  <c r="AC43" i="60"/>
  <c r="AG43" i="60"/>
  <c r="AK43" i="60"/>
  <c r="AI43" i="60" s="1"/>
  <c r="AD43" i="60"/>
  <c r="AH43" i="60"/>
  <c r="R52" i="60"/>
  <c r="AC67" i="60"/>
  <c r="AI66" i="60"/>
  <c r="AD66" i="60"/>
  <c r="AC58" i="60"/>
  <c r="AG58" i="60"/>
  <c r="AK58" i="60"/>
  <c r="AE58" i="60" s="1"/>
  <c r="AC55" i="60"/>
  <c r="AG55" i="60"/>
  <c r="AK55" i="60"/>
  <c r="AD55" i="60"/>
  <c r="AH55" i="60"/>
  <c r="AD54" i="60"/>
  <c r="AC50" i="60"/>
  <c r="AG50" i="60"/>
  <c r="AK50" i="60"/>
  <c r="AC47" i="60"/>
  <c r="AG47" i="60"/>
  <c r="AK47" i="60"/>
  <c r="AD47" i="60"/>
  <c r="AH47" i="60"/>
  <c r="AD46" i="60"/>
  <c r="AC42" i="60"/>
  <c r="AG42" i="60"/>
  <c r="AK42" i="60"/>
  <c r="AH40" i="60"/>
  <c r="V60" i="60"/>
  <c r="V58" i="60"/>
  <c r="S54" i="60"/>
  <c r="V52" i="60"/>
  <c r="AF73" i="60"/>
  <c r="AJ73" i="60"/>
  <c r="AD69" i="60"/>
  <c r="AK68" i="60"/>
  <c r="AI68" i="60" s="1"/>
  <c r="AG67" i="60"/>
  <c r="AH66" i="60"/>
  <c r="AK63" i="60"/>
  <c r="AD63" i="60"/>
  <c r="AH63" i="60"/>
  <c r="AC62" i="60"/>
  <c r="AG62" i="60"/>
  <c r="AK62" i="60"/>
  <c r="AD56" i="60"/>
  <c r="AH56" i="60"/>
  <c r="AE56" i="60"/>
  <c r="AI56" i="60"/>
  <c r="AI54" i="60"/>
  <c r="AJ51" i="60"/>
  <c r="AD48" i="60"/>
  <c r="AH48" i="60"/>
  <c r="AJ43" i="60"/>
  <c r="AD40" i="60"/>
  <c r="AD41" i="60"/>
  <c r="AC40" i="60"/>
  <c r="AG40" i="60"/>
  <c r="AK40" i="60"/>
  <c r="AC47" i="61"/>
  <c r="AG47" i="61"/>
  <c r="AK47" i="61"/>
  <c r="V67" i="61"/>
  <c r="AH67" i="61"/>
  <c r="AD66" i="61"/>
  <c r="AK65" i="61"/>
  <c r="AJ65" i="61" s="1"/>
  <c r="AD65" i="61"/>
  <c r="AH65" i="61"/>
  <c r="AC64" i="61"/>
  <c r="AG64" i="61"/>
  <c r="AK64" i="61"/>
  <c r="AG61" i="61"/>
  <c r="AD61" i="61"/>
  <c r="AC59" i="61"/>
  <c r="AG59" i="61"/>
  <c r="AK59" i="61"/>
  <c r="AJ59" i="61" s="1"/>
  <c r="AF59" i="61"/>
  <c r="AD56" i="61"/>
  <c r="AH56" i="61"/>
  <c r="AC56" i="61"/>
  <c r="AG56" i="61"/>
  <c r="AK56" i="61"/>
  <c r="AG53" i="61"/>
  <c r="AD53" i="61"/>
  <c r="AC51" i="61"/>
  <c r="AG51" i="61"/>
  <c r="AK51" i="61"/>
  <c r="AK49" i="61"/>
  <c r="AE49" i="61" s="1"/>
  <c r="AD48" i="61"/>
  <c r="AH48" i="61"/>
  <c r="AC48" i="61"/>
  <c r="AG48" i="61"/>
  <c r="AK48" i="61"/>
  <c r="AD47" i="61"/>
  <c r="AC40" i="61"/>
  <c r="AD36" i="61"/>
  <c r="AH36" i="61"/>
  <c r="AC36" i="61"/>
  <c r="AG36" i="61"/>
  <c r="AF30" i="61"/>
  <c r="AJ30" i="61"/>
  <c r="AC30" i="61"/>
  <c r="AH30" i="61"/>
  <c r="AD30" i="61"/>
  <c r="AI30" i="61"/>
  <c r="AG30" i="61"/>
  <c r="AC24" i="61"/>
  <c r="AD19" i="61"/>
  <c r="AH19" i="61"/>
  <c r="AC19" i="61"/>
  <c r="AG19" i="61"/>
  <c r="AK19" i="61"/>
  <c r="AF67" i="61"/>
  <c r="AJ67" i="61"/>
  <c r="AC55" i="61"/>
  <c r="AG55" i="61"/>
  <c r="AK55" i="61"/>
  <c r="V23" i="61"/>
  <c r="AC68" i="61"/>
  <c r="AG68" i="61"/>
  <c r="AK68" i="61"/>
  <c r="AG67" i="61"/>
  <c r="AH66" i="61"/>
  <c r="AC66" i="61"/>
  <c r="AE59" i="61"/>
  <c r="AE57" i="61"/>
  <c r="AI57" i="61"/>
  <c r="AF50" i="61"/>
  <c r="AJ50" i="61"/>
  <c r="AI49" i="61"/>
  <c r="AH39" i="61"/>
  <c r="AH23" i="61"/>
  <c r="AD11" i="61"/>
  <c r="AH11" i="61"/>
  <c r="AC11" i="61"/>
  <c r="AG11" i="61"/>
  <c r="AK11" i="61"/>
  <c r="AD60" i="61"/>
  <c r="AH60" i="61"/>
  <c r="AC60" i="61"/>
  <c r="AG60" i="61"/>
  <c r="AK60" i="61"/>
  <c r="AD52" i="61"/>
  <c r="AH52" i="61"/>
  <c r="AC52" i="61"/>
  <c r="AG52" i="61"/>
  <c r="AK52" i="61"/>
  <c r="AC43" i="61"/>
  <c r="AG43" i="61"/>
  <c r="AK43" i="61"/>
  <c r="AD43" i="61"/>
  <c r="AH43" i="61"/>
  <c r="AD29" i="61"/>
  <c r="AK29" i="61"/>
  <c r="AC29" i="61"/>
  <c r="AH29" i="61"/>
  <c r="W49" i="61"/>
  <c r="AI67" i="61"/>
  <c r="AD67" i="61"/>
  <c r="AK66" i="61"/>
  <c r="AK40" i="61"/>
  <c r="AD39" i="61"/>
  <c r="AC35" i="61"/>
  <c r="AG35" i="61"/>
  <c r="AK35" i="61"/>
  <c r="AD35" i="61"/>
  <c r="AH35" i="61"/>
  <c r="AK24" i="61"/>
  <c r="AD23" i="61"/>
  <c r="AC14" i="61"/>
  <c r="AG14" i="61"/>
  <c r="AK14" i="61"/>
  <c r="AD14" i="61"/>
  <c r="AH61" i="61"/>
  <c r="AH57" i="61"/>
  <c r="AH53" i="61"/>
  <c r="AI50" i="61"/>
  <c r="AH49" i="61"/>
  <c r="AI46" i="61"/>
  <c r="AH45" i="61"/>
  <c r="AK44" i="61"/>
  <c r="AG44" i="61"/>
  <c r="AC44" i="61"/>
  <c r="AI42" i="61"/>
  <c r="AI38" i="61"/>
  <c r="AK37" i="61"/>
  <c r="AH34" i="61"/>
  <c r="AK32" i="61"/>
  <c r="AD32" i="61"/>
  <c r="AH32" i="61"/>
  <c r="AC31" i="61"/>
  <c r="AG31" i="61"/>
  <c r="AK31" i="61"/>
  <c r="AF17" i="61"/>
  <c r="AJ17" i="61"/>
  <c r="AD40" i="61"/>
  <c r="AH40" i="61"/>
  <c r="AC39" i="61"/>
  <c r="AG39" i="61"/>
  <c r="AK39" i="61"/>
  <c r="AD24" i="61"/>
  <c r="AH24" i="61"/>
  <c r="AC23" i="61"/>
  <c r="AG23" i="61"/>
  <c r="AK23" i="61"/>
  <c r="AJ46" i="61"/>
  <c r="AH44" i="61"/>
  <c r="AJ42" i="61"/>
  <c r="AJ39" i="61"/>
  <c r="AF38" i="61"/>
  <c r="AJ38" i="61"/>
  <c r="AD34" i="61"/>
  <c r="AK33" i="61"/>
  <c r="AF33" i="61"/>
  <c r="AK28" i="61"/>
  <c r="AD28" i="61"/>
  <c r="AH28" i="61"/>
  <c r="AC27" i="61"/>
  <c r="AG27" i="61"/>
  <c r="AK27" i="61"/>
  <c r="AJ23" i="61"/>
  <c r="AG20" i="61"/>
  <c r="AD20" i="61"/>
  <c r="AC18" i="61"/>
  <c r="AG18" i="61"/>
  <c r="AK18" i="61"/>
  <c r="AD15" i="61"/>
  <c r="AH15" i="61"/>
  <c r="AC15" i="61"/>
  <c r="AG15" i="61"/>
  <c r="AK15" i="61"/>
  <c r="V15" i="61" s="1"/>
  <c r="AG12" i="61"/>
  <c r="AD12" i="61"/>
  <c r="AC10" i="61"/>
  <c r="AG10" i="61"/>
  <c r="AK10" i="61"/>
  <c r="AD7" i="61"/>
  <c r="AC6" i="61"/>
  <c r="AG6" i="61"/>
  <c r="AK6" i="61"/>
  <c r="AD6" i="61"/>
  <c r="AH6" i="61"/>
  <c r="AH20" i="61"/>
  <c r="AI17" i="61"/>
  <c r="AH16" i="61"/>
  <c r="AH12" i="61"/>
  <c r="AH8" i="61"/>
  <c r="AK7" i="61"/>
  <c r="AF7" i="61" s="1"/>
  <c r="AG7" i="61"/>
  <c r="AC7" i="61"/>
  <c r="AH4" i="61"/>
  <c r="AH7" i="61"/>
  <c r="AE72" i="63"/>
  <c r="AI72" i="63"/>
  <c r="AG48" i="63"/>
  <c r="AC48" i="63"/>
  <c r="AH48" i="63"/>
  <c r="AD48" i="63"/>
  <c r="AI48" i="63"/>
  <c r="AE68" i="63"/>
  <c r="AI68" i="63"/>
  <c r="AC67" i="63"/>
  <c r="AC66" i="63"/>
  <c r="AG66" i="63"/>
  <c r="AK66" i="63"/>
  <c r="AD66" i="63"/>
  <c r="AH66" i="63"/>
  <c r="AD63" i="63"/>
  <c r="AH63" i="63"/>
  <c r="AK58" i="63"/>
  <c r="AJ58" i="63" s="1"/>
  <c r="AK48" i="63"/>
  <c r="AF48" i="63" s="1"/>
  <c r="AD40" i="63"/>
  <c r="AH40" i="63"/>
  <c r="AC40" i="63"/>
  <c r="AK40" i="63"/>
  <c r="AG40" i="63"/>
  <c r="AC70" i="63"/>
  <c r="AG70" i="63"/>
  <c r="AK70" i="63"/>
  <c r="AD70" i="63"/>
  <c r="AH70" i="63"/>
  <c r="AD67" i="63"/>
  <c r="AH67" i="63"/>
  <c r="S48" i="63"/>
  <c r="AE64" i="63"/>
  <c r="AI64" i="63"/>
  <c r="AC53" i="63"/>
  <c r="AG53" i="63"/>
  <c r="AK53" i="63"/>
  <c r="AH53" i="63"/>
  <c r="AD53" i="63"/>
  <c r="AE48" i="63"/>
  <c r="AC47" i="63"/>
  <c r="AH47" i="63"/>
  <c r="AD47" i="63"/>
  <c r="AK47" i="63"/>
  <c r="AK42" i="63"/>
  <c r="AJ42" i="63" s="1"/>
  <c r="AG39" i="63"/>
  <c r="AK39" i="63"/>
  <c r="AH39" i="63"/>
  <c r="AD39" i="63"/>
  <c r="S57" i="63"/>
  <c r="AC74" i="63"/>
  <c r="AG74" i="63"/>
  <c r="AK74" i="63"/>
  <c r="AD74" i="63"/>
  <c r="AH74" i="63"/>
  <c r="AD71" i="63"/>
  <c r="AH71" i="63"/>
  <c r="AH57" i="63"/>
  <c r="AD54" i="63"/>
  <c r="AH54" i="63"/>
  <c r="AG54" i="63"/>
  <c r="AC54" i="63"/>
  <c r="AI54" i="63"/>
  <c r="AE54" i="63"/>
  <c r="AJ54" i="63"/>
  <c r="R68" i="63"/>
  <c r="AK73" i="63"/>
  <c r="AG73" i="63"/>
  <c r="AC73" i="63"/>
  <c r="AJ72" i="63"/>
  <c r="AF72" i="63"/>
  <c r="AK69" i="63"/>
  <c r="AG69" i="63"/>
  <c r="AC69" i="63"/>
  <c r="AJ68" i="63"/>
  <c r="AF68" i="63"/>
  <c r="AK65" i="63"/>
  <c r="AG65" i="63"/>
  <c r="AC65" i="63"/>
  <c r="AJ64" i="63"/>
  <c r="AF64" i="63"/>
  <c r="AD58" i="63"/>
  <c r="AH58" i="63"/>
  <c r="AC57" i="63"/>
  <c r="AG57" i="63"/>
  <c r="AK57" i="63"/>
  <c r="AF57" i="63" s="1"/>
  <c r="AH55" i="63"/>
  <c r="AF52" i="63"/>
  <c r="AJ52" i="63"/>
  <c r="AC50" i="63"/>
  <c r="AD49" i="63"/>
  <c r="AD42" i="63"/>
  <c r="AH42" i="63"/>
  <c r="R72" i="63"/>
  <c r="S64" i="63"/>
  <c r="AD62" i="63"/>
  <c r="AH62" i="63"/>
  <c r="AC61" i="63"/>
  <c r="AG61" i="63"/>
  <c r="AK61" i="63"/>
  <c r="S61" i="63" s="1"/>
  <c r="AF56" i="63"/>
  <c r="AJ56" i="63"/>
  <c r="AD46" i="63"/>
  <c r="AH46" i="63"/>
  <c r="AC45" i="63"/>
  <c r="AG45" i="63"/>
  <c r="AK45" i="63"/>
  <c r="AG41" i="63"/>
  <c r="AK41" i="63"/>
  <c r="AD34" i="63"/>
  <c r="AH34" i="63"/>
  <c r="AC33" i="63"/>
  <c r="AG33" i="63"/>
  <c r="AK33" i="63"/>
  <c r="S68" i="63"/>
  <c r="R54" i="63"/>
  <c r="S45" i="63"/>
  <c r="AH72" i="63"/>
  <c r="AK71" i="63"/>
  <c r="AG71" i="63"/>
  <c r="AH68" i="63"/>
  <c r="AK67" i="63"/>
  <c r="AG67" i="63"/>
  <c r="AH64" i="63"/>
  <c r="AK63" i="63"/>
  <c r="AG63" i="63"/>
  <c r="AJ62" i="63"/>
  <c r="AE62" i="63"/>
  <c r="AJ61" i="63"/>
  <c r="AE61" i="63"/>
  <c r="AC58" i="63"/>
  <c r="AI57" i="63"/>
  <c r="AD57" i="63"/>
  <c r="AI56" i="63"/>
  <c r="AD56" i="63"/>
  <c r="AK55" i="63"/>
  <c r="AH52" i="63"/>
  <c r="AC52" i="63"/>
  <c r="AD51" i="63"/>
  <c r="AK50" i="63"/>
  <c r="AD50" i="63"/>
  <c r="AH50" i="63"/>
  <c r="AC49" i="63"/>
  <c r="AG49" i="63"/>
  <c r="AK49" i="63"/>
  <c r="AJ46" i="63"/>
  <c r="AE46" i="63"/>
  <c r="AJ45" i="63"/>
  <c r="AE45" i="63"/>
  <c r="AC42" i="63"/>
  <c r="AC41" i="63"/>
  <c r="AD38" i="63"/>
  <c r="AH38" i="63"/>
  <c r="AF38" i="63"/>
  <c r="AJ38" i="63"/>
  <c r="AE38" i="63"/>
  <c r="AK35" i="63"/>
  <c r="AI35" i="63" s="1"/>
  <c r="AD35" i="63"/>
  <c r="AC39" i="63"/>
  <c r="AG37" i="63"/>
  <c r="AK37" i="63"/>
  <c r="AF36" i="63"/>
  <c r="AJ36" i="63"/>
  <c r="AD36" i="63"/>
  <c r="AH36" i="63"/>
  <c r="AG35" i="63"/>
  <c r="AC47" i="64"/>
  <c r="AG47" i="64"/>
  <c r="AK47" i="64"/>
  <c r="V47" i="64" s="1"/>
  <c r="AC44" i="64"/>
  <c r="AG44" i="64"/>
  <c r="AK44" i="64"/>
  <c r="AD44" i="64"/>
  <c r="AH44" i="64"/>
  <c r="AH78" i="64"/>
  <c r="AK76" i="64"/>
  <c r="AD76" i="64"/>
  <c r="AH76" i="64"/>
  <c r="AC75" i="64"/>
  <c r="AG75" i="64"/>
  <c r="AK75" i="64"/>
  <c r="AH73" i="64"/>
  <c r="AF70" i="64"/>
  <c r="AJ70" i="64"/>
  <c r="AF66" i="64"/>
  <c r="AE62" i="64"/>
  <c r="AI62" i="64"/>
  <c r="AD61" i="64"/>
  <c r="AH61" i="64"/>
  <c r="AE54" i="64"/>
  <c r="AI54" i="64"/>
  <c r="AD53" i="64"/>
  <c r="AH53" i="64"/>
  <c r="AE47" i="64"/>
  <c r="AD45" i="64"/>
  <c r="AH45" i="64"/>
  <c r="AD72" i="64"/>
  <c r="AH72" i="64"/>
  <c r="AC63" i="64"/>
  <c r="AG63" i="64"/>
  <c r="AK63" i="64"/>
  <c r="AC60" i="64"/>
  <c r="AG60" i="64"/>
  <c r="AK60" i="64"/>
  <c r="AD60" i="64"/>
  <c r="AH60" i="64"/>
  <c r="AC55" i="64"/>
  <c r="AG55" i="64"/>
  <c r="AK55" i="64"/>
  <c r="V55" i="64" s="1"/>
  <c r="AC52" i="64"/>
  <c r="AG52" i="64"/>
  <c r="AK52" i="64"/>
  <c r="AD52" i="64"/>
  <c r="AH52" i="64"/>
  <c r="AC29" i="64"/>
  <c r="AK29" i="64"/>
  <c r="AE29" i="64" s="1"/>
  <c r="AG29" i="64"/>
  <c r="AD80" i="64"/>
  <c r="AH80" i="64"/>
  <c r="AC79" i="64"/>
  <c r="AG79" i="64"/>
  <c r="AK79" i="64"/>
  <c r="AF74" i="64"/>
  <c r="AJ74" i="64"/>
  <c r="AC72" i="64"/>
  <c r="AC67" i="64"/>
  <c r="AG67" i="64"/>
  <c r="AK67" i="64"/>
  <c r="AC64" i="64"/>
  <c r="AG64" i="64"/>
  <c r="AK64" i="64"/>
  <c r="AD64" i="64"/>
  <c r="AH64" i="64"/>
  <c r="AD63" i="64"/>
  <c r="AC59" i="64"/>
  <c r="AG59" i="64"/>
  <c r="AK59" i="64"/>
  <c r="AI59" i="64" s="1"/>
  <c r="AC56" i="64"/>
  <c r="AG56" i="64"/>
  <c r="AK56" i="64"/>
  <c r="AD56" i="64"/>
  <c r="AH56" i="64"/>
  <c r="AD55" i="64"/>
  <c r="AC51" i="64"/>
  <c r="AG51" i="64"/>
  <c r="AK51" i="64"/>
  <c r="AC48" i="64"/>
  <c r="AG48" i="64"/>
  <c r="AK48" i="64"/>
  <c r="AD48" i="64"/>
  <c r="AH48" i="64"/>
  <c r="AD47" i="64"/>
  <c r="AC43" i="64"/>
  <c r="AG43" i="64"/>
  <c r="AK43" i="64"/>
  <c r="AI43" i="64" s="1"/>
  <c r="AC71" i="64"/>
  <c r="AG71" i="64"/>
  <c r="AK71" i="64"/>
  <c r="AC21" i="64"/>
  <c r="AK21" i="64"/>
  <c r="AE21" i="64" s="1"/>
  <c r="AG21" i="64"/>
  <c r="AF78" i="64"/>
  <c r="AJ78" i="64"/>
  <c r="AI74" i="64"/>
  <c r="AD74" i="64"/>
  <c r="AK73" i="64"/>
  <c r="AG72" i="64"/>
  <c r="AH71" i="64"/>
  <c r="AK68" i="64"/>
  <c r="AD68" i="64"/>
  <c r="AH68" i="64"/>
  <c r="AE66" i="64"/>
  <c r="AI66" i="64"/>
  <c r="AD65" i="64"/>
  <c r="AH65" i="64"/>
  <c r="AD57" i="64"/>
  <c r="AH57" i="64"/>
  <c r="AE57" i="64"/>
  <c r="AI57" i="64"/>
  <c r="AD49" i="64"/>
  <c r="AH49" i="64"/>
  <c r="AI47" i="64"/>
  <c r="AD41" i="64"/>
  <c r="AC41" i="64"/>
  <c r="AH41" i="64"/>
  <c r="AE41" i="64"/>
  <c r="AI41" i="64"/>
  <c r="AC40" i="64"/>
  <c r="AG40" i="64"/>
  <c r="AK40" i="64"/>
  <c r="AD40" i="64"/>
  <c r="AJ29" i="64"/>
  <c r="AJ66" i="64"/>
  <c r="AJ62" i="64"/>
  <c r="AJ54" i="64"/>
  <c r="AI37" i="64"/>
  <c r="AC37" i="64"/>
  <c r="AD36" i="64"/>
  <c r="AC35" i="64"/>
  <c r="AG35" i="64"/>
  <c r="AK35" i="64"/>
  <c r="AK33" i="64"/>
  <c r="AI33" i="64" s="1"/>
  <c r="AC32" i="64"/>
  <c r="AG32" i="64"/>
  <c r="AK32" i="64"/>
  <c r="AD32" i="64"/>
  <c r="AH32" i="64"/>
  <c r="AD31" i="64"/>
  <c r="AD29" i="64"/>
  <c r="AC27" i="64"/>
  <c r="AG27" i="64"/>
  <c r="AK27" i="64"/>
  <c r="AK25" i="64"/>
  <c r="AE25" i="64" s="1"/>
  <c r="AC24" i="64"/>
  <c r="AG24" i="64"/>
  <c r="AK24" i="64"/>
  <c r="AD24" i="64"/>
  <c r="AH24" i="64"/>
  <c r="AD23" i="64"/>
  <c r="AD21" i="64"/>
  <c r="AC19" i="64"/>
  <c r="AG19" i="64"/>
  <c r="AK19" i="64"/>
  <c r="AF17" i="64"/>
  <c r="AJ17" i="64"/>
  <c r="AC16" i="64"/>
  <c r="AD15" i="64"/>
  <c r="AH15" i="64"/>
  <c r="AC15" i="64"/>
  <c r="AG15" i="64"/>
  <c r="AK15" i="64"/>
  <c r="AF13" i="64"/>
  <c r="AJ13" i="64"/>
  <c r="AC12" i="64"/>
  <c r="AD11" i="64"/>
  <c r="AH11" i="64"/>
  <c r="AC11" i="64"/>
  <c r="AG11" i="64"/>
  <c r="AK11" i="64"/>
  <c r="AE33" i="64"/>
  <c r="AI25" i="64"/>
  <c r="AD37" i="64"/>
  <c r="AH37" i="64"/>
  <c r="AC36" i="64"/>
  <c r="AG36" i="64"/>
  <c r="AK36" i="64"/>
  <c r="AC31" i="64"/>
  <c r="AG31" i="64"/>
  <c r="AK31" i="64"/>
  <c r="AC28" i="64"/>
  <c r="AG28" i="64"/>
  <c r="AK28" i="64"/>
  <c r="AD28" i="64"/>
  <c r="AH28" i="64"/>
  <c r="AC23" i="64"/>
  <c r="AG23" i="64"/>
  <c r="AK23" i="64"/>
  <c r="AC20" i="64"/>
  <c r="AG20" i="64"/>
  <c r="AK20" i="64"/>
  <c r="AD20" i="64"/>
  <c r="AH20" i="64"/>
  <c r="AI17" i="64"/>
  <c r="AH16" i="64"/>
  <c r="AD16" i="64"/>
  <c r="AI13" i="64"/>
  <c r="AH12" i="64"/>
  <c r="AD12" i="64"/>
  <c r="AI9" i="64"/>
  <c r="AH8" i="64"/>
  <c r="AD8" i="64"/>
  <c r="AK7" i="64"/>
  <c r="AG7" i="64"/>
  <c r="AC7" i="64"/>
  <c r="AI5" i="64"/>
  <c r="AH4" i="64"/>
  <c r="AD4" i="64"/>
  <c r="AH33" i="64"/>
  <c r="AH29" i="64"/>
  <c r="AH25" i="64"/>
  <c r="AH21" i="64"/>
  <c r="AH17" i="64"/>
  <c r="AK16" i="64"/>
  <c r="AG16" i="64"/>
  <c r="AH13" i="64"/>
  <c r="AK12" i="64"/>
  <c r="AG12" i="64"/>
  <c r="AH9" i="64"/>
  <c r="AK8" i="64"/>
  <c r="R8" i="64" s="1"/>
  <c r="AG8" i="64"/>
  <c r="AH5" i="64"/>
  <c r="AK4" i="64"/>
  <c r="AG4" i="64"/>
  <c r="AJ9" i="64"/>
  <c r="AH7" i="64"/>
  <c r="AJ5" i="64"/>
  <c r="AC66" i="65"/>
  <c r="AG66" i="65"/>
  <c r="AK66" i="65"/>
  <c r="AC20" i="65"/>
  <c r="AG20" i="65"/>
  <c r="AK20" i="65"/>
  <c r="AH20" i="65"/>
  <c r="AD20" i="65"/>
  <c r="R63" i="65"/>
  <c r="AH73" i="65"/>
  <c r="AK71" i="65"/>
  <c r="AD71" i="65"/>
  <c r="AH71" i="65"/>
  <c r="AC70" i="65"/>
  <c r="AG70" i="65"/>
  <c r="AK70" i="65"/>
  <c r="AH68" i="65"/>
  <c r="AJ67" i="65"/>
  <c r="AF65" i="65"/>
  <c r="AJ65" i="65"/>
  <c r="AD61" i="65"/>
  <c r="AK60" i="65"/>
  <c r="AD57" i="65"/>
  <c r="AH57" i="65"/>
  <c r="AF57" i="65"/>
  <c r="AJ57" i="65"/>
  <c r="AK53" i="65"/>
  <c r="AH52" i="65"/>
  <c r="AD49" i="65"/>
  <c r="AH49" i="65"/>
  <c r="AK45" i="65"/>
  <c r="AK31" i="65"/>
  <c r="AD21" i="65"/>
  <c r="AH21" i="65"/>
  <c r="AG21" i="65"/>
  <c r="AC21" i="65"/>
  <c r="AI21" i="65"/>
  <c r="AE21" i="65"/>
  <c r="AJ21" i="65"/>
  <c r="AD67" i="65"/>
  <c r="AH67" i="65"/>
  <c r="AC44" i="65"/>
  <c r="AG44" i="65"/>
  <c r="AK44" i="65"/>
  <c r="AJ44" i="65" s="1"/>
  <c r="AD43" i="65"/>
  <c r="AH43" i="65"/>
  <c r="AC13" i="65"/>
  <c r="AG13" i="65"/>
  <c r="AK13" i="65"/>
  <c r="AJ13" i="65" s="1"/>
  <c r="AD13" i="65"/>
  <c r="AH13" i="65"/>
  <c r="AC10" i="65"/>
  <c r="AG10" i="65"/>
  <c r="AK10" i="65"/>
  <c r="AD10" i="65"/>
  <c r="AH10" i="65"/>
  <c r="R67" i="65"/>
  <c r="AI67" i="65"/>
  <c r="AC67" i="65"/>
  <c r="AD66" i="65"/>
  <c r="AH61" i="65"/>
  <c r="AC61" i="65"/>
  <c r="AD60" i="65"/>
  <c r="AK59" i="65"/>
  <c r="AC56" i="65"/>
  <c r="AG56" i="65"/>
  <c r="AK56" i="65"/>
  <c r="AD55" i="65"/>
  <c r="AH55" i="65"/>
  <c r="AK51" i="65"/>
  <c r="W51" i="65" s="1"/>
  <c r="AC48" i="65"/>
  <c r="AG48" i="65"/>
  <c r="AK48" i="65"/>
  <c r="AE48" i="65" s="1"/>
  <c r="AD47" i="65"/>
  <c r="AH47" i="65"/>
  <c r="AK43" i="65"/>
  <c r="AC43" i="65"/>
  <c r="AD37" i="65"/>
  <c r="AH37" i="65"/>
  <c r="AG37" i="65"/>
  <c r="AE37" i="65"/>
  <c r="AJ37" i="65"/>
  <c r="AC30" i="65"/>
  <c r="AH30" i="65"/>
  <c r="AD30" i="65"/>
  <c r="AK30" i="65"/>
  <c r="V30" i="65" s="1"/>
  <c r="AD24" i="65"/>
  <c r="AD59" i="65"/>
  <c r="AH59" i="65"/>
  <c r="AC52" i="65"/>
  <c r="AG52" i="65"/>
  <c r="AK52" i="65"/>
  <c r="AJ52" i="65" s="1"/>
  <c r="AE52" i="65"/>
  <c r="AD51" i="65"/>
  <c r="AH51" i="65"/>
  <c r="AD40" i="65"/>
  <c r="AG31" i="65"/>
  <c r="AC31" i="65"/>
  <c r="AH31" i="65"/>
  <c r="AD31" i="65"/>
  <c r="AD69" i="65"/>
  <c r="AK68" i="65"/>
  <c r="AG67" i="65"/>
  <c r="AH66" i="65"/>
  <c r="AK63" i="65"/>
  <c r="AD63" i="65"/>
  <c r="AH63" i="65"/>
  <c r="AC62" i="65"/>
  <c r="AG62" i="65"/>
  <c r="AK62" i="65"/>
  <c r="W62" i="65" s="1"/>
  <c r="AG61" i="65"/>
  <c r="AH60" i="65"/>
  <c r="AC60" i="65"/>
  <c r="AH56" i="65"/>
  <c r="AD53" i="65"/>
  <c r="AH53" i="65"/>
  <c r="AD52" i="65"/>
  <c r="AH48" i="65"/>
  <c r="AD45" i="65"/>
  <c r="AH45" i="65"/>
  <c r="AD44" i="65"/>
  <c r="AC41" i="65"/>
  <c r="AH41" i="65"/>
  <c r="AD39" i="65"/>
  <c r="AG39" i="65"/>
  <c r="AK38" i="65"/>
  <c r="AE38" i="65" s="1"/>
  <c r="AC38" i="65"/>
  <c r="AH38" i="65"/>
  <c r="AF37" i="65"/>
  <c r="AC36" i="65"/>
  <c r="AG36" i="65"/>
  <c r="AK36" i="65"/>
  <c r="AH36" i="65"/>
  <c r="AC25" i="65"/>
  <c r="AK25" i="65"/>
  <c r="AK58" i="65"/>
  <c r="AG58" i="65"/>
  <c r="AK54" i="65"/>
  <c r="AJ54" i="65" s="1"/>
  <c r="AG54" i="65"/>
  <c r="AK50" i="65"/>
  <c r="AG50" i="65"/>
  <c r="AK46" i="65"/>
  <c r="AG46" i="65"/>
  <c r="AK42" i="65"/>
  <c r="AG42" i="65"/>
  <c r="AD41" i="65"/>
  <c r="AC40" i="65"/>
  <c r="AG40" i="65"/>
  <c r="AK40" i="65"/>
  <c r="AE34" i="65"/>
  <c r="AI34" i="65"/>
  <c r="AI32" i="65"/>
  <c r="AH27" i="65"/>
  <c r="AD25" i="65"/>
  <c r="AH25" i="65"/>
  <c r="AC24" i="65"/>
  <c r="AG24" i="65"/>
  <c r="AK24" i="65"/>
  <c r="AJ24" i="65" s="1"/>
  <c r="AH22" i="65"/>
  <c r="AD14" i="65"/>
  <c r="AH14" i="65"/>
  <c r="AC9" i="65"/>
  <c r="AG9" i="65"/>
  <c r="AK9" i="65"/>
  <c r="AJ9" i="65" s="1"/>
  <c r="AD9" i="65"/>
  <c r="AH9" i="65"/>
  <c r="AF34" i="65"/>
  <c r="AD29" i="65"/>
  <c r="AH29" i="65"/>
  <c r="AC28" i="65"/>
  <c r="AG28" i="65"/>
  <c r="AK28" i="65"/>
  <c r="AC12" i="65"/>
  <c r="AG12" i="65"/>
  <c r="AK12" i="65"/>
  <c r="AC6" i="65"/>
  <c r="AG6" i="65"/>
  <c r="AK6" i="65"/>
  <c r="AD6" i="65"/>
  <c r="AH6" i="65"/>
  <c r="AK33" i="65"/>
  <c r="AI33" i="65" s="1"/>
  <c r="AD33" i="65"/>
  <c r="AH33" i="65"/>
  <c r="AC32" i="65"/>
  <c r="AG32" i="65"/>
  <c r="AK32" i="65"/>
  <c r="AF32" i="65" s="1"/>
  <c r="AJ29" i="65"/>
  <c r="AE29" i="65"/>
  <c r="AD23" i="65"/>
  <c r="AK22" i="65"/>
  <c r="AF22" i="65" s="1"/>
  <c r="AK17" i="65"/>
  <c r="AI17" i="65" s="1"/>
  <c r="AD17" i="65"/>
  <c r="AH17" i="65"/>
  <c r="AC16" i="65"/>
  <c r="AG16" i="65"/>
  <c r="AK16" i="65"/>
  <c r="AC5" i="65"/>
  <c r="AG5" i="65"/>
  <c r="AK5" i="65"/>
  <c r="AI5" i="65" s="1"/>
  <c r="AD5" i="65"/>
  <c r="AH5" i="65"/>
  <c r="AK8" i="65"/>
  <c r="AG8" i="65"/>
  <c r="AC8" i="65"/>
  <c r="AK4" i="65"/>
  <c r="AG4" i="65"/>
  <c r="AC49" i="66"/>
  <c r="AG49" i="66"/>
  <c r="AK49" i="66"/>
  <c r="AD48" i="66"/>
  <c r="AH48" i="66"/>
  <c r="AI72" i="66"/>
  <c r="AC72" i="66"/>
  <c r="AD71" i="66"/>
  <c r="AD70" i="66"/>
  <c r="AK69" i="66"/>
  <c r="AH66" i="66"/>
  <c r="AC66" i="66"/>
  <c r="AD65" i="66"/>
  <c r="AK64" i="66"/>
  <c r="AF64" i="66" s="1"/>
  <c r="AD64" i="66"/>
  <c r="AH64" i="66"/>
  <c r="AC63" i="66"/>
  <c r="AG63" i="66"/>
  <c r="AK63" i="66"/>
  <c r="AH61" i="66"/>
  <c r="AK58" i="66"/>
  <c r="AC58" i="66"/>
  <c r="AH57" i="66"/>
  <c r="AD54" i="66"/>
  <c r="AH54" i="66"/>
  <c r="AF54" i="66"/>
  <c r="AJ54" i="66"/>
  <c r="AK50" i="66"/>
  <c r="AE50" i="66" s="1"/>
  <c r="AC50" i="66"/>
  <c r="AH49" i="66"/>
  <c r="AD46" i="66"/>
  <c r="AH46" i="66"/>
  <c r="AF46" i="66"/>
  <c r="AJ46" i="66"/>
  <c r="AK42" i="66"/>
  <c r="AE42" i="66" s="1"/>
  <c r="AC42" i="66"/>
  <c r="AD41" i="66"/>
  <c r="AG41" i="66"/>
  <c r="AK41" i="66"/>
  <c r="AD33" i="66"/>
  <c r="AH33" i="66"/>
  <c r="AG33" i="66"/>
  <c r="AC29" i="66"/>
  <c r="AJ29" i="66"/>
  <c r="AF29" i="66"/>
  <c r="AK29" i="66"/>
  <c r="AI29" i="66" s="1"/>
  <c r="AC18" i="66"/>
  <c r="AH18" i="66"/>
  <c r="AD18" i="66"/>
  <c r="AK18" i="66"/>
  <c r="AI18" i="66" s="1"/>
  <c r="AH70" i="66"/>
  <c r="AC70" i="66"/>
  <c r="AD69" i="66"/>
  <c r="AD68" i="66"/>
  <c r="AH68" i="66"/>
  <c r="AC67" i="66"/>
  <c r="AG67" i="66"/>
  <c r="AK67" i="66"/>
  <c r="AH65" i="66"/>
  <c r="AJ64" i="66"/>
  <c r="AF62" i="66"/>
  <c r="AJ62" i="66"/>
  <c r="AE61" i="66"/>
  <c r="AI61" i="66"/>
  <c r="AD60" i="66"/>
  <c r="AH60" i="66"/>
  <c r="AK56" i="66"/>
  <c r="V56" i="66" s="1"/>
  <c r="AC53" i="66"/>
  <c r="AG53" i="66"/>
  <c r="AK53" i="66"/>
  <c r="AI53" i="66" s="1"/>
  <c r="AE53" i="66"/>
  <c r="AD52" i="66"/>
  <c r="AH52" i="66"/>
  <c r="AK48" i="66"/>
  <c r="AC48" i="66"/>
  <c r="AC45" i="66"/>
  <c r="AG45" i="66"/>
  <c r="AK45" i="66"/>
  <c r="AE45" i="66" s="1"/>
  <c r="AD44" i="66"/>
  <c r="AH44" i="66"/>
  <c r="AC40" i="66"/>
  <c r="AG40" i="66"/>
  <c r="AK40" i="66"/>
  <c r="AJ40" i="66" s="1"/>
  <c r="AH40" i="66"/>
  <c r="AK37" i="66"/>
  <c r="W37" i="66" s="1"/>
  <c r="AG35" i="66"/>
  <c r="AD35" i="66"/>
  <c r="AC34" i="66"/>
  <c r="AH34" i="66"/>
  <c r="AK34" i="66"/>
  <c r="AC32" i="66"/>
  <c r="AG32" i="66"/>
  <c r="AK32" i="66"/>
  <c r="AH32" i="66"/>
  <c r="AC24" i="66"/>
  <c r="AG24" i="66"/>
  <c r="AK24" i="66"/>
  <c r="AH24" i="66"/>
  <c r="AD24" i="66"/>
  <c r="AC57" i="66"/>
  <c r="AG57" i="66"/>
  <c r="AK57" i="66"/>
  <c r="AF56" i="66"/>
  <c r="AD56" i="66"/>
  <c r="AH56" i="66"/>
  <c r="AD28" i="66"/>
  <c r="W53" i="66"/>
  <c r="AD72" i="66"/>
  <c r="AH72" i="66"/>
  <c r="AC71" i="66"/>
  <c r="AG71" i="66"/>
  <c r="AK71" i="66"/>
  <c r="AG70" i="66"/>
  <c r="AH69" i="66"/>
  <c r="AC69" i="66"/>
  <c r="AD58" i="66"/>
  <c r="AH58" i="66"/>
  <c r="AD57" i="66"/>
  <c r="AI56" i="66"/>
  <c r="AD50" i="66"/>
  <c r="AH50" i="66"/>
  <c r="AF50" i="66"/>
  <c r="AJ50" i="66"/>
  <c r="AD49" i="66"/>
  <c r="AD42" i="66"/>
  <c r="AH42" i="66"/>
  <c r="AC37" i="66"/>
  <c r="AH28" i="66"/>
  <c r="AD25" i="66"/>
  <c r="AH25" i="66"/>
  <c r="AG25" i="66"/>
  <c r="AC25" i="66"/>
  <c r="AG19" i="66"/>
  <c r="AC19" i="66"/>
  <c r="AH19" i="66"/>
  <c r="AD19" i="66"/>
  <c r="AK59" i="66"/>
  <c r="AG59" i="66"/>
  <c r="AK55" i="66"/>
  <c r="AG55" i="66"/>
  <c r="AK51" i="66"/>
  <c r="AG51" i="66"/>
  <c r="AK47" i="66"/>
  <c r="AG47" i="66"/>
  <c r="AK43" i="66"/>
  <c r="AG43" i="66"/>
  <c r="AE38" i="66"/>
  <c r="AI38" i="66"/>
  <c r="AH31" i="66"/>
  <c r="AJ30" i="66"/>
  <c r="AD29" i="66"/>
  <c r="AH29" i="66"/>
  <c r="AC28" i="66"/>
  <c r="AG28" i="66"/>
  <c r="AK28" i="66"/>
  <c r="AH26" i="66"/>
  <c r="AE22" i="66"/>
  <c r="AI22" i="66"/>
  <c r="AD15" i="66"/>
  <c r="AH15" i="66"/>
  <c r="AC13" i="66"/>
  <c r="AD13" i="66"/>
  <c r="AH13" i="66"/>
  <c r="AC10" i="66"/>
  <c r="AG10" i="66"/>
  <c r="AK10" i="66"/>
  <c r="AD10" i="66"/>
  <c r="AH10" i="66"/>
  <c r="AE10" i="66"/>
  <c r="AI10" i="66"/>
  <c r="AF22" i="66"/>
  <c r="AD17" i="66"/>
  <c r="AH17" i="66"/>
  <c r="AC16" i="66"/>
  <c r="AG16" i="66"/>
  <c r="AK16" i="66"/>
  <c r="AC14" i="66"/>
  <c r="AG14" i="66"/>
  <c r="AK14" i="66"/>
  <c r="AE14" i="66" s="1"/>
  <c r="AC9" i="66"/>
  <c r="AG9" i="66"/>
  <c r="AK9" i="66"/>
  <c r="AE9" i="66" s="1"/>
  <c r="AD9" i="66"/>
  <c r="AH9" i="66"/>
  <c r="AC6" i="66"/>
  <c r="AG6" i="66"/>
  <c r="AK6" i="66"/>
  <c r="AJ6" i="66" s="1"/>
  <c r="AD6" i="66"/>
  <c r="AH6" i="66"/>
  <c r="AE6" i="66"/>
  <c r="AD37" i="66"/>
  <c r="AH37" i="66"/>
  <c r="AC36" i="66"/>
  <c r="AG36" i="66"/>
  <c r="AK36" i="66"/>
  <c r="AE30" i="66"/>
  <c r="AI30" i="66"/>
  <c r="AD27" i="66"/>
  <c r="AK26" i="66"/>
  <c r="AJ26" i="66" s="1"/>
  <c r="AK21" i="66"/>
  <c r="AD21" i="66"/>
  <c r="AH21" i="66"/>
  <c r="AC20" i="66"/>
  <c r="AG20" i="66"/>
  <c r="AK20" i="66"/>
  <c r="AH14" i="66"/>
  <c r="AC5" i="66"/>
  <c r="AG5" i="66"/>
  <c r="AK5" i="66"/>
  <c r="AI5" i="66" s="1"/>
  <c r="AD5" i="66"/>
  <c r="AH5" i="66"/>
  <c r="AK12" i="66"/>
  <c r="AG12" i="66"/>
  <c r="AK8" i="66"/>
  <c r="AG8" i="66"/>
  <c r="AK4" i="66"/>
  <c r="AG4" i="66"/>
  <c r="AH11" i="66"/>
  <c r="AH7" i="66"/>
  <c r="AD105" i="67"/>
  <c r="AG128" i="67"/>
  <c r="AC128" i="67"/>
  <c r="AH128" i="67"/>
  <c r="AD128" i="67"/>
  <c r="AC117" i="67"/>
  <c r="AG117" i="67"/>
  <c r="AH117" i="67"/>
  <c r="AD117" i="67"/>
  <c r="AC106" i="67"/>
  <c r="AC122" i="67"/>
  <c r="AC111" i="67"/>
  <c r="AH111" i="67"/>
  <c r="AD111" i="67"/>
  <c r="AD118" i="67"/>
  <c r="AH118" i="67"/>
  <c r="AG118" i="67"/>
  <c r="AC118" i="67"/>
  <c r="AG112" i="67"/>
  <c r="AC112" i="67"/>
  <c r="AH112" i="67"/>
  <c r="AD112" i="67"/>
  <c r="AC101" i="67"/>
  <c r="AG101" i="67"/>
  <c r="AH101" i="67"/>
  <c r="AD101" i="67"/>
  <c r="AC127" i="67"/>
  <c r="AH127" i="67"/>
  <c r="AD127" i="67"/>
  <c r="AK127" i="67"/>
  <c r="AG122" i="67"/>
  <c r="AD121" i="67"/>
  <c r="AG111" i="67"/>
  <c r="AH105" i="67"/>
  <c r="AD102" i="67"/>
  <c r="AH102" i="67"/>
  <c r="AG102" i="67"/>
  <c r="AC102" i="67"/>
  <c r="AC92" i="67"/>
  <c r="AG92" i="67"/>
  <c r="AH92" i="67"/>
  <c r="AD85" i="67"/>
  <c r="AH85" i="67"/>
  <c r="AG85" i="67"/>
  <c r="AH124" i="67"/>
  <c r="AD122" i="67"/>
  <c r="AH122" i="67"/>
  <c r="AC121" i="67"/>
  <c r="AG121" i="67"/>
  <c r="AH119" i="67"/>
  <c r="AH108" i="67"/>
  <c r="AD106" i="67"/>
  <c r="AH106" i="67"/>
  <c r="AC105" i="67"/>
  <c r="AG105" i="67"/>
  <c r="AH103" i="67"/>
  <c r="AH96" i="67"/>
  <c r="AC96" i="67"/>
  <c r="AG96" i="67"/>
  <c r="AD96" i="67"/>
  <c r="AC89" i="67"/>
  <c r="AD87" i="67"/>
  <c r="AG87" i="67"/>
  <c r="AC86" i="67"/>
  <c r="AH86" i="67"/>
  <c r="AC84" i="67"/>
  <c r="AG84" i="67"/>
  <c r="AH84" i="67"/>
  <c r="AG79" i="67"/>
  <c r="AD79" i="67"/>
  <c r="AC78" i="67"/>
  <c r="AH78" i="67"/>
  <c r="AC76" i="67"/>
  <c r="AG76" i="67"/>
  <c r="AH76" i="67"/>
  <c r="AC62" i="67"/>
  <c r="AH62" i="67"/>
  <c r="AD62" i="67"/>
  <c r="AD56" i="67"/>
  <c r="AD77" i="67"/>
  <c r="AH77" i="67"/>
  <c r="AG77" i="67"/>
  <c r="AD53" i="67"/>
  <c r="AH53" i="67"/>
  <c r="AG53" i="67"/>
  <c r="AC53" i="67"/>
  <c r="AD126" i="67"/>
  <c r="AH126" i="67"/>
  <c r="AC125" i="67"/>
  <c r="AG125" i="67"/>
  <c r="AK125" i="67"/>
  <c r="AD110" i="67"/>
  <c r="AH110" i="67"/>
  <c r="AC109" i="67"/>
  <c r="AG109" i="67"/>
  <c r="AD92" i="67"/>
  <c r="AD88" i="67"/>
  <c r="AC85" i="67"/>
  <c r="AC77" i="67"/>
  <c r="AC73" i="67"/>
  <c r="AD71" i="67"/>
  <c r="AG71" i="67"/>
  <c r="AC68" i="67"/>
  <c r="AG68" i="67"/>
  <c r="AH68" i="67"/>
  <c r="AD68" i="67"/>
  <c r="AC57" i="67"/>
  <c r="AC46" i="67"/>
  <c r="AH46" i="67"/>
  <c r="AD46" i="67"/>
  <c r="AD95" i="67"/>
  <c r="AG47" i="67"/>
  <c r="AC47" i="67"/>
  <c r="AH47" i="67"/>
  <c r="AD47" i="67"/>
  <c r="AJ126" i="67"/>
  <c r="AE126" i="67"/>
  <c r="AD120" i="67"/>
  <c r="AD114" i="67"/>
  <c r="AH114" i="67"/>
  <c r="AC113" i="67"/>
  <c r="AG113" i="67"/>
  <c r="AD104" i="67"/>
  <c r="AD98" i="67"/>
  <c r="AH98" i="67"/>
  <c r="AC97" i="67"/>
  <c r="AG97" i="67"/>
  <c r="AH95" i="67"/>
  <c r="AG94" i="67"/>
  <c r="AD93" i="67"/>
  <c r="AH93" i="67"/>
  <c r="AG93" i="67"/>
  <c r="AD80" i="67"/>
  <c r="AD72" i="67"/>
  <c r="AD69" i="67"/>
  <c r="AH69" i="67"/>
  <c r="AG69" i="67"/>
  <c r="AC69" i="67"/>
  <c r="AG63" i="67"/>
  <c r="AC63" i="67"/>
  <c r="AH63" i="67"/>
  <c r="AD63" i="67"/>
  <c r="AC52" i="67"/>
  <c r="AG52" i="67"/>
  <c r="AH52" i="67"/>
  <c r="AD52" i="67"/>
  <c r="AH91" i="67"/>
  <c r="AD89" i="67"/>
  <c r="AH89" i="67"/>
  <c r="AC88" i="67"/>
  <c r="AG88" i="67"/>
  <c r="AH75" i="67"/>
  <c r="AD73" i="67"/>
  <c r="AH73" i="67"/>
  <c r="AC72" i="67"/>
  <c r="AG72" i="67"/>
  <c r="AH70" i="67"/>
  <c r="AH59" i="67"/>
  <c r="AD57" i="67"/>
  <c r="AH57" i="67"/>
  <c r="AC56" i="67"/>
  <c r="AG56" i="67"/>
  <c r="AH54" i="67"/>
  <c r="AD61" i="67"/>
  <c r="AH61" i="67"/>
  <c r="AC60" i="67"/>
  <c r="AG60" i="67"/>
  <c r="AD45" i="67"/>
  <c r="AH45" i="67"/>
  <c r="AD81" i="67"/>
  <c r="AH81" i="67"/>
  <c r="AC80" i="67"/>
  <c r="AG80" i="67"/>
  <c r="AD65" i="67"/>
  <c r="AH65" i="67"/>
  <c r="AC64" i="67"/>
  <c r="AG64" i="67"/>
  <c r="AD55" i="67"/>
  <c r="AD49" i="67"/>
  <c r="AH49" i="67"/>
  <c r="AC48" i="67"/>
  <c r="AG48" i="67"/>
  <c r="AG44" i="67"/>
  <c r="AG176" i="68"/>
  <c r="AD175" i="68"/>
  <c r="AC174" i="68"/>
  <c r="AG173" i="68"/>
  <c r="AC163" i="68"/>
  <c r="AG163" i="68"/>
  <c r="AH163" i="68"/>
  <c r="AD163" i="68"/>
  <c r="AC152" i="68"/>
  <c r="AC141" i="68"/>
  <c r="AH141" i="68"/>
  <c r="AD141" i="68"/>
  <c r="AD135" i="68"/>
  <c r="AD116" i="68"/>
  <c r="AH116" i="68"/>
  <c r="AG116" i="68"/>
  <c r="AC116" i="68"/>
  <c r="AC73" i="68"/>
  <c r="AG73" i="68"/>
  <c r="AH175" i="68"/>
  <c r="AD172" i="68"/>
  <c r="AH172" i="68"/>
  <c r="AG172" i="68"/>
  <c r="AG168" i="68"/>
  <c r="AD164" i="68"/>
  <c r="AH164" i="68"/>
  <c r="AG164" i="68"/>
  <c r="AC164" i="68"/>
  <c r="AG158" i="68"/>
  <c r="AC158" i="68"/>
  <c r="AH158" i="68"/>
  <c r="AD158" i="68"/>
  <c r="AC147" i="68"/>
  <c r="AG147" i="68"/>
  <c r="AH147" i="68"/>
  <c r="AD147" i="68"/>
  <c r="AC136" i="68"/>
  <c r="AC125" i="68"/>
  <c r="AH125" i="68"/>
  <c r="AD125" i="68"/>
  <c r="AD119" i="68"/>
  <c r="AH96" i="68"/>
  <c r="AC62" i="68"/>
  <c r="AH62" i="68"/>
  <c r="AD62" i="68"/>
  <c r="AG62" i="68"/>
  <c r="AC40" i="68"/>
  <c r="AG40" i="68"/>
  <c r="AK176" i="68"/>
  <c r="AJ176" i="68" s="1"/>
  <c r="AG174" i="68"/>
  <c r="AD174" i="68"/>
  <c r="AC173" i="68"/>
  <c r="AH173" i="68"/>
  <c r="AC171" i="68"/>
  <c r="AG171" i="68"/>
  <c r="AH171" i="68"/>
  <c r="AD167" i="68"/>
  <c r="AD148" i="68"/>
  <c r="AH148" i="68"/>
  <c r="AG148" i="68"/>
  <c r="AC148" i="68"/>
  <c r="AG142" i="68"/>
  <c r="AC142" i="68"/>
  <c r="AH142" i="68"/>
  <c r="AD142" i="68"/>
  <c r="AC131" i="68"/>
  <c r="AG131" i="68"/>
  <c r="AH131" i="68"/>
  <c r="AD131" i="68"/>
  <c r="AC120" i="68"/>
  <c r="AD109" i="68"/>
  <c r="AH109" i="68"/>
  <c r="AG109" i="68"/>
  <c r="AC109" i="68"/>
  <c r="AD104" i="68"/>
  <c r="AH104" i="68"/>
  <c r="AC89" i="68"/>
  <c r="AK89" i="68"/>
  <c r="AG89" i="68"/>
  <c r="AD87" i="68"/>
  <c r="AG87" i="68"/>
  <c r="AC87" i="68"/>
  <c r="AC168" i="68"/>
  <c r="AC157" i="68"/>
  <c r="AH157" i="68"/>
  <c r="AD157" i="68"/>
  <c r="AD151" i="68"/>
  <c r="AD132" i="68"/>
  <c r="AH132" i="68"/>
  <c r="AG132" i="68"/>
  <c r="AC132" i="68"/>
  <c r="AG126" i="68"/>
  <c r="AC126" i="68"/>
  <c r="AH126" i="68"/>
  <c r="AD126" i="68"/>
  <c r="AC115" i="68"/>
  <c r="AG115" i="68"/>
  <c r="AH115" i="68"/>
  <c r="AD115" i="68"/>
  <c r="AC86" i="68"/>
  <c r="AH86" i="68"/>
  <c r="AD86" i="68"/>
  <c r="AG86" i="68"/>
  <c r="AC84" i="68"/>
  <c r="AG84" i="68"/>
  <c r="AH84" i="68"/>
  <c r="AD84" i="68"/>
  <c r="AI176" i="68"/>
  <c r="AH170" i="68"/>
  <c r="AD168" i="68"/>
  <c r="AH168" i="68"/>
  <c r="AC167" i="68"/>
  <c r="AG167" i="68"/>
  <c r="AH165" i="68"/>
  <c r="AH154" i="68"/>
  <c r="AD152" i="68"/>
  <c r="AH152" i="68"/>
  <c r="AC151" i="68"/>
  <c r="AG151" i="68"/>
  <c r="AH149" i="68"/>
  <c r="AH138" i="68"/>
  <c r="AD136" i="68"/>
  <c r="AH136" i="68"/>
  <c r="AC135" i="68"/>
  <c r="AG135" i="68"/>
  <c r="AH133" i="68"/>
  <c r="AH122" i="68"/>
  <c r="AD120" i="68"/>
  <c r="AH120" i="68"/>
  <c r="AC119" i="68"/>
  <c r="AG119" i="68"/>
  <c r="AH117" i="68"/>
  <c r="AD111" i="68"/>
  <c r="AD96" i="68"/>
  <c r="AD88" i="68"/>
  <c r="AG79" i="68"/>
  <c r="AC79" i="68"/>
  <c r="AH79" i="68"/>
  <c r="AD79" i="68"/>
  <c r="AC68" i="68"/>
  <c r="AG68" i="68"/>
  <c r="AH68" i="68"/>
  <c r="AD68" i="68"/>
  <c r="AG26" i="68"/>
  <c r="AC26" i="68"/>
  <c r="AH26" i="68"/>
  <c r="AD26" i="68"/>
  <c r="AC20" i="68"/>
  <c r="AG20" i="68"/>
  <c r="AD156" i="68"/>
  <c r="AH156" i="68"/>
  <c r="AC155" i="68"/>
  <c r="AG155" i="68"/>
  <c r="AD140" i="68"/>
  <c r="AH140" i="68"/>
  <c r="AC139" i="68"/>
  <c r="AG139" i="68"/>
  <c r="AD124" i="68"/>
  <c r="AH124" i="68"/>
  <c r="AC123" i="68"/>
  <c r="AG123" i="68"/>
  <c r="AC112" i="68"/>
  <c r="AD112" i="68"/>
  <c r="AH112" i="68"/>
  <c r="AC108" i="68"/>
  <c r="AG108" i="68"/>
  <c r="AH108" i="68"/>
  <c r="AD101" i="68"/>
  <c r="AH101" i="68"/>
  <c r="AG101" i="68"/>
  <c r="AD93" i="68"/>
  <c r="AH93" i="68"/>
  <c r="AG93" i="68"/>
  <c r="AD69" i="68"/>
  <c r="AH69" i="68"/>
  <c r="AG69" i="68"/>
  <c r="AC69" i="68"/>
  <c r="AG63" i="68"/>
  <c r="AC63" i="68"/>
  <c r="AH63" i="68"/>
  <c r="AD63" i="68"/>
  <c r="AD176" i="68"/>
  <c r="AH176" i="68"/>
  <c r="AC175" i="68"/>
  <c r="AG175" i="68"/>
  <c r="AK175" i="68"/>
  <c r="AD166" i="68"/>
  <c r="AD160" i="68"/>
  <c r="AH160" i="68"/>
  <c r="AC159" i="68"/>
  <c r="AG159" i="68"/>
  <c r="AD150" i="68"/>
  <c r="AD144" i="68"/>
  <c r="AH144" i="68"/>
  <c r="AC143" i="68"/>
  <c r="AG143" i="68"/>
  <c r="AD134" i="68"/>
  <c r="AD128" i="68"/>
  <c r="AH128" i="68"/>
  <c r="AC127" i="68"/>
  <c r="AG127" i="68"/>
  <c r="AD118" i="68"/>
  <c r="AC105" i="68"/>
  <c r="AD103" i="68"/>
  <c r="AG103" i="68"/>
  <c r="AC102" i="68"/>
  <c r="AH102" i="68"/>
  <c r="AC100" i="68"/>
  <c r="AG100" i="68"/>
  <c r="AH100" i="68"/>
  <c r="AG95" i="68"/>
  <c r="AD95" i="68"/>
  <c r="AC94" i="68"/>
  <c r="AH94" i="68"/>
  <c r="AC92" i="68"/>
  <c r="AG92" i="68"/>
  <c r="AK92" i="68"/>
  <c r="AE92" i="68" s="1"/>
  <c r="AH92" i="68"/>
  <c r="AD85" i="68"/>
  <c r="AH85" i="68"/>
  <c r="AG85" i="68"/>
  <c r="AC78" i="68"/>
  <c r="AH78" i="68"/>
  <c r="AD78" i="68"/>
  <c r="AD72" i="68"/>
  <c r="AD50" i="68"/>
  <c r="AH50" i="68"/>
  <c r="AG38" i="68"/>
  <c r="AH38" i="68"/>
  <c r="AC38" i="68"/>
  <c r="AD38" i="68"/>
  <c r="AC35" i="68"/>
  <c r="AG35" i="68"/>
  <c r="AD35" i="68"/>
  <c r="AH35" i="68"/>
  <c r="AH107" i="68"/>
  <c r="AD105" i="68"/>
  <c r="AH105" i="68"/>
  <c r="AC104" i="68"/>
  <c r="AG104" i="68"/>
  <c r="AH91" i="68"/>
  <c r="AJ90" i="68"/>
  <c r="AD89" i="68"/>
  <c r="AH89" i="68"/>
  <c r="AC88" i="68"/>
  <c r="AG88" i="68"/>
  <c r="AH75" i="68"/>
  <c r="AD73" i="68"/>
  <c r="AH73" i="68"/>
  <c r="AC72" i="68"/>
  <c r="AG72" i="68"/>
  <c r="AH70" i="68"/>
  <c r="AH59" i="68"/>
  <c r="AD57" i="68"/>
  <c r="AD55" i="68"/>
  <c r="AH55" i="68"/>
  <c r="AG55" i="68"/>
  <c r="AC30" i="68"/>
  <c r="AH30" i="68"/>
  <c r="AD30" i="68"/>
  <c r="AG30" i="68"/>
  <c r="AC25" i="68"/>
  <c r="AH25" i="68"/>
  <c r="AD25" i="68"/>
  <c r="AG25" i="68"/>
  <c r="AD77" i="68"/>
  <c r="AH77" i="68"/>
  <c r="AC76" i="68"/>
  <c r="AG76" i="68"/>
  <c r="AD61" i="68"/>
  <c r="AH61" i="68"/>
  <c r="AC60" i="68"/>
  <c r="AG60" i="68"/>
  <c r="AC58" i="68"/>
  <c r="AG58" i="68"/>
  <c r="AD58" i="68"/>
  <c r="AC56" i="68"/>
  <c r="AC54" i="68"/>
  <c r="AG54" i="68"/>
  <c r="AH54" i="68"/>
  <c r="AD47" i="68"/>
  <c r="AH47" i="68"/>
  <c r="AG47" i="68"/>
  <c r="AD36" i="68"/>
  <c r="AH36" i="68"/>
  <c r="AC36" i="68"/>
  <c r="AG36" i="68"/>
  <c r="AD29" i="68"/>
  <c r="AC29" i="68"/>
  <c r="AG29" i="68"/>
  <c r="AH29" i="68"/>
  <c r="AD97" i="68"/>
  <c r="AH97" i="68"/>
  <c r="AC96" i="68"/>
  <c r="AG96" i="68"/>
  <c r="AE90" i="68"/>
  <c r="AI90" i="68"/>
  <c r="AD81" i="68"/>
  <c r="AH81" i="68"/>
  <c r="AC80" i="68"/>
  <c r="AG80" i="68"/>
  <c r="AD71" i="68"/>
  <c r="AD65" i="68"/>
  <c r="AH65" i="68"/>
  <c r="AC64" i="68"/>
  <c r="AG64" i="68"/>
  <c r="AH56" i="68"/>
  <c r="AC51" i="68"/>
  <c r="AD49" i="68"/>
  <c r="AG49" i="68"/>
  <c r="AC48" i="68"/>
  <c r="AH48" i="68"/>
  <c r="AC46" i="68"/>
  <c r="AG46" i="68"/>
  <c r="AH46" i="68"/>
  <c r="AH53" i="68"/>
  <c r="AD51" i="68"/>
  <c r="AH51" i="68"/>
  <c r="AC50" i="68"/>
  <c r="AG50" i="68"/>
  <c r="AD41" i="68"/>
  <c r="AD32" i="68"/>
  <c r="AH32" i="68"/>
  <c r="AG32" i="68"/>
  <c r="AC32" i="68"/>
  <c r="AD43" i="68"/>
  <c r="AH43" i="68"/>
  <c r="AC42" i="68"/>
  <c r="AG42" i="68"/>
  <c r="AC31" i="68"/>
  <c r="AG31" i="68"/>
  <c r="AH31" i="68"/>
  <c r="AD31" i="68"/>
  <c r="AC22" i="68"/>
  <c r="AG22" i="68"/>
  <c r="AD22" i="68"/>
  <c r="AD40" i="68"/>
  <c r="AH40" i="68"/>
  <c r="AC39" i="68"/>
  <c r="AG39" i="68"/>
  <c r="AH37" i="68"/>
  <c r="AD24" i="68"/>
  <c r="AH24" i="68"/>
  <c r="AC23" i="68"/>
  <c r="AG23" i="68"/>
  <c r="AD20" i="68"/>
  <c r="AC18" i="68"/>
  <c r="AG18" i="68"/>
  <c r="AD15" i="68"/>
  <c r="AH15" i="68"/>
  <c r="AC15" i="68"/>
  <c r="AG15" i="68"/>
  <c r="AD14" i="68"/>
  <c r="AD28" i="68"/>
  <c r="AH28" i="68"/>
  <c r="AC27" i="68"/>
  <c r="AG27" i="68"/>
  <c r="AD19" i="68"/>
  <c r="AH19" i="68"/>
  <c r="AC19" i="68"/>
  <c r="AG19" i="68"/>
  <c r="AC14" i="68"/>
  <c r="AG14" i="68"/>
  <c r="AC10" i="68"/>
  <c r="AG10" i="68"/>
  <c r="AD10" i="68"/>
  <c r="AH10" i="68"/>
  <c r="AC6" i="68"/>
  <c r="AG6" i="68"/>
  <c r="AK6" i="68"/>
  <c r="AD6" i="68"/>
  <c r="AH6" i="68"/>
  <c r="AE4" i="68"/>
  <c r="AI4" i="68"/>
  <c r="AF4" i="68"/>
  <c r="AJ4" i="68"/>
  <c r="AH20" i="68"/>
  <c r="AH16" i="68"/>
  <c r="AH12" i="68"/>
  <c r="AG11" i="68"/>
  <c r="AC11" i="68"/>
  <c r="AH8" i="68"/>
  <c r="AK7" i="68"/>
  <c r="AG7" i="68"/>
  <c r="AC7" i="68"/>
  <c r="AI5" i="68"/>
  <c r="AH4" i="68"/>
  <c r="AH11" i="68"/>
  <c r="AH7" i="68"/>
  <c r="AJ5" i="68"/>
  <c r="AG62" i="69"/>
  <c r="AC62" i="69"/>
  <c r="AH62" i="69"/>
  <c r="AD62" i="69"/>
  <c r="AD84" i="69"/>
  <c r="AH84" i="69"/>
  <c r="AG84" i="69"/>
  <c r="AC84" i="69"/>
  <c r="AG78" i="69"/>
  <c r="AC78" i="69"/>
  <c r="AH78" i="69"/>
  <c r="AD78" i="69"/>
  <c r="AC67" i="69"/>
  <c r="AG67" i="69"/>
  <c r="AH67" i="69"/>
  <c r="AD67" i="69"/>
  <c r="AC59" i="69"/>
  <c r="AG59" i="69"/>
  <c r="AD59" i="69"/>
  <c r="AC48" i="69"/>
  <c r="AG48" i="69"/>
  <c r="AC54" i="69"/>
  <c r="AH54" i="69"/>
  <c r="AD54" i="69"/>
  <c r="AG54" i="69"/>
  <c r="AC43" i="69"/>
  <c r="AG43" i="69"/>
  <c r="AH43" i="69"/>
  <c r="AD43" i="69"/>
  <c r="AC77" i="69"/>
  <c r="AH77" i="69"/>
  <c r="AD77" i="69"/>
  <c r="AD71" i="69"/>
  <c r="AD53" i="69"/>
  <c r="AC53" i="69"/>
  <c r="AG53" i="69"/>
  <c r="AH53" i="69"/>
  <c r="AD68" i="69"/>
  <c r="AH68" i="69"/>
  <c r="AG68" i="69"/>
  <c r="AC68" i="69"/>
  <c r="AC83" i="69"/>
  <c r="AG83" i="69"/>
  <c r="AH83" i="69"/>
  <c r="AD83" i="69"/>
  <c r="AC72" i="69"/>
  <c r="AC61" i="69"/>
  <c r="AH61" i="69"/>
  <c r="AD61" i="69"/>
  <c r="AH85" i="69"/>
  <c r="AH74" i="69"/>
  <c r="AD72" i="69"/>
  <c r="AH72" i="69"/>
  <c r="AC71" i="69"/>
  <c r="AG71" i="69"/>
  <c r="AH69" i="69"/>
  <c r="AD44" i="69"/>
  <c r="AH44" i="69"/>
  <c r="AG44" i="69"/>
  <c r="AC44" i="69"/>
  <c r="AH36" i="69"/>
  <c r="AD35" i="69"/>
  <c r="AH35" i="69"/>
  <c r="AC35" i="69"/>
  <c r="AC27" i="69"/>
  <c r="AH27" i="69"/>
  <c r="AG27" i="69"/>
  <c r="AD27" i="69"/>
  <c r="AD76" i="69"/>
  <c r="AH76" i="69"/>
  <c r="AC75" i="69"/>
  <c r="AG75" i="69"/>
  <c r="AD60" i="69"/>
  <c r="AH60" i="69"/>
  <c r="AD56" i="69"/>
  <c r="AH56" i="69"/>
  <c r="AG56" i="69"/>
  <c r="AC56" i="69"/>
  <c r="AC41" i="69"/>
  <c r="AG41" i="69"/>
  <c r="AD24" i="69"/>
  <c r="AH24" i="69"/>
  <c r="AD86" i="69"/>
  <c r="AD80" i="69"/>
  <c r="AH80" i="69"/>
  <c r="AC79" i="69"/>
  <c r="AG79" i="69"/>
  <c r="AD70" i="69"/>
  <c r="AD64" i="69"/>
  <c r="AH64" i="69"/>
  <c r="AC63" i="69"/>
  <c r="AG63" i="69"/>
  <c r="AC55" i="69"/>
  <c r="AG55" i="69"/>
  <c r="AH55" i="69"/>
  <c r="AD55" i="69"/>
  <c r="AD47" i="69"/>
  <c r="AH50" i="69"/>
  <c r="AC50" i="69"/>
  <c r="AD49" i="69"/>
  <c r="AD48" i="69"/>
  <c r="AH48" i="69"/>
  <c r="AC47" i="69"/>
  <c r="AG47" i="69"/>
  <c r="AH45" i="69"/>
  <c r="AD41" i="69"/>
  <c r="AD40" i="69"/>
  <c r="AC36" i="69"/>
  <c r="AG36" i="69"/>
  <c r="AD36" i="69"/>
  <c r="AC33" i="69"/>
  <c r="AC31" i="69"/>
  <c r="AH31" i="69"/>
  <c r="AC24" i="69"/>
  <c r="AD23" i="69"/>
  <c r="AH23" i="69"/>
  <c r="AC23" i="69"/>
  <c r="AH16" i="69"/>
  <c r="AD16" i="69"/>
  <c r="AD15" i="69"/>
  <c r="AH15" i="69"/>
  <c r="AC15" i="69"/>
  <c r="AC10" i="69"/>
  <c r="AG10" i="69"/>
  <c r="AD10" i="69"/>
  <c r="AH10" i="69"/>
  <c r="AD52" i="69"/>
  <c r="AH52" i="69"/>
  <c r="AC51" i="69"/>
  <c r="AG51" i="69"/>
  <c r="AH49" i="69"/>
  <c r="AC32" i="69"/>
  <c r="AG32" i="69"/>
  <c r="AH32" i="69"/>
  <c r="AC40" i="69"/>
  <c r="AG40" i="69"/>
  <c r="AD37" i="69"/>
  <c r="AH37" i="69"/>
  <c r="AC37" i="69"/>
  <c r="AD33" i="69"/>
  <c r="AH33" i="69"/>
  <c r="AG33" i="69"/>
  <c r="AD30" i="69"/>
  <c r="AC13" i="69"/>
  <c r="AD13" i="69"/>
  <c r="AH13" i="69"/>
  <c r="AG13" i="69"/>
  <c r="AD29" i="69"/>
  <c r="AH29" i="69"/>
  <c r="AC28" i="69"/>
  <c r="AG28" i="69"/>
  <c r="AC26" i="69"/>
  <c r="AD25" i="69"/>
  <c r="AH25" i="69"/>
  <c r="AC20" i="69"/>
  <c r="AC18" i="69"/>
  <c r="AG18" i="69"/>
  <c r="AD17" i="69"/>
  <c r="AH17" i="69"/>
  <c r="AC22" i="69"/>
  <c r="AG22" i="69"/>
  <c r="AD21" i="69"/>
  <c r="AH21" i="69"/>
  <c r="AC16" i="69"/>
  <c r="AC14" i="69"/>
  <c r="AG14" i="69"/>
  <c r="AC9" i="69"/>
  <c r="AG9" i="69"/>
  <c r="AD9" i="69"/>
  <c r="AH9" i="69"/>
  <c r="AC6" i="69"/>
  <c r="AG6" i="69"/>
  <c r="AK6" i="69"/>
  <c r="AD6" i="69"/>
  <c r="AH6" i="69"/>
  <c r="AH22" i="69"/>
  <c r="AD19" i="69"/>
  <c r="AH19" i="69"/>
  <c r="AH14" i="69"/>
  <c r="AC5" i="69"/>
  <c r="AG5" i="69"/>
  <c r="AK5" i="69"/>
  <c r="AD5" i="69"/>
  <c r="AH5" i="69"/>
  <c r="AG24" i="69"/>
  <c r="AG20" i="69"/>
  <c r="AG16" i="69"/>
  <c r="AG12" i="69"/>
  <c r="AG8" i="69"/>
  <c r="AK4" i="69"/>
  <c r="AE4" i="69" s="1"/>
  <c r="AG4" i="69"/>
  <c r="AH11" i="69"/>
  <c r="AH7" i="69"/>
  <c r="AE3" i="69"/>
  <c r="V3" i="69"/>
  <c r="AF3" i="69"/>
  <c r="AJ3" i="69"/>
  <c r="AC3" i="69"/>
  <c r="AG3" i="69"/>
  <c r="AE3" i="68"/>
  <c r="AF3" i="68"/>
  <c r="AJ3" i="68"/>
  <c r="AC3" i="68"/>
  <c r="AG3" i="68"/>
  <c r="AE3" i="66"/>
  <c r="AF3" i="66"/>
  <c r="AJ3" i="66"/>
  <c r="V3" i="66"/>
  <c r="AC3" i="66"/>
  <c r="AG3" i="66"/>
  <c r="AE3" i="65"/>
  <c r="AD3" i="65"/>
  <c r="AH3" i="65"/>
  <c r="AI3" i="65"/>
  <c r="AF3" i="65"/>
  <c r="AJ3" i="65"/>
  <c r="AC3" i="65"/>
  <c r="AG3" i="65"/>
  <c r="AD3" i="64"/>
  <c r="AH3" i="64"/>
  <c r="AI3" i="64"/>
  <c r="AF3" i="64"/>
  <c r="AJ3" i="64"/>
  <c r="AE3" i="64"/>
  <c r="AC3" i="64"/>
  <c r="AG3" i="64"/>
  <c r="AE3" i="61"/>
  <c r="AF3" i="61"/>
  <c r="AJ3" i="61"/>
  <c r="AC3" i="61"/>
  <c r="AG3" i="61"/>
  <c r="AD3" i="59"/>
  <c r="AH3" i="59"/>
  <c r="AC3" i="59"/>
  <c r="AG3" i="59"/>
  <c r="AD3" i="56"/>
  <c r="AH3" i="56"/>
  <c r="AE3" i="56"/>
  <c r="AF3" i="56"/>
  <c r="AJ3" i="56"/>
  <c r="AI3" i="56"/>
  <c r="AC3" i="56"/>
  <c r="AG3" i="56"/>
  <c r="AD3" i="53"/>
  <c r="AH3" i="53"/>
  <c r="AI3" i="53"/>
  <c r="R3" i="53"/>
  <c r="AF3" i="53"/>
  <c r="AJ3" i="53"/>
  <c r="AE3" i="53"/>
  <c r="AC3" i="53"/>
  <c r="AG3" i="53"/>
  <c r="R46" i="53"/>
  <c r="V46" i="53"/>
  <c r="R50" i="53"/>
  <c r="V50" i="53"/>
  <c r="P49" i="53"/>
  <c r="T49" i="53"/>
  <c r="X49" i="53"/>
  <c r="Q49" i="53"/>
  <c r="U49" i="53"/>
  <c r="S50" i="53"/>
  <c r="Q48" i="53"/>
  <c r="U48" i="53"/>
  <c r="P48" i="53"/>
  <c r="T48" i="53"/>
  <c r="X48" i="53"/>
  <c r="P37" i="53"/>
  <c r="T37" i="53"/>
  <c r="X37" i="53"/>
  <c r="S37" i="53" s="1"/>
  <c r="Q37" i="53"/>
  <c r="U37" i="53"/>
  <c r="U45" i="53"/>
  <c r="Q45" i="53"/>
  <c r="X44" i="53"/>
  <c r="S44" i="53" s="1"/>
  <c r="T44" i="53"/>
  <c r="P44" i="53"/>
  <c r="V42" i="53"/>
  <c r="U41" i="53"/>
  <c r="Q41" i="53"/>
  <c r="X40" i="53"/>
  <c r="Q40" i="53"/>
  <c r="P36" i="53"/>
  <c r="T36" i="53"/>
  <c r="X36" i="53"/>
  <c r="S34" i="53"/>
  <c r="W34" i="53"/>
  <c r="W32" i="53"/>
  <c r="P32" i="53"/>
  <c r="T32" i="53"/>
  <c r="X32" i="53"/>
  <c r="Q32" i="53"/>
  <c r="U32" i="53"/>
  <c r="S30" i="53"/>
  <c r="W30" i="53"/>
  <c r="P28" i="53"/>
  <c r="T28" i="53"/>
  <c r="X28" i="53"/>
  <c r="Q28" i="53"/>
  <c r="U28" i="53"/>
  <c r="S26" i="53"/>
  <c r="W26" i="53"/>
  <c r="P24" i="53"/>
  <c r="T24" i="53"/>
  <c r="X24" i="53"/>
  <c r="Q24" i="53"/>
  <c r="U24" i="53"/>
  <c r="S22" i="53"/>
  <c r="W22" i="53"/>
  <c r="P20" i="53"/>
  <c r="T20" i="53"/>
  <c r="X20" i="53"/>
  <c r="Q20" i="53"/>
  <c r="U20" i="53"/>
  <c r="W18" i="53"/>
  <c r="P16" i="53"/>
  <c r="T16" i="53"/>
  <c r="X16" i="53"/>
  <c r="W16" i="53" s="1"/>
  <c r="Q16" i="53"/>
  <c r="U16" i="53"/>
  <c r="W14" i="53"/>
  <c r="P12" i="53"/>
  <c r="T12" i="53"/>
  <c r="X12" i="53"/>
  <c r="Q12" i="53"/>
  <c r="U12" i="53"/>
  <c r="S10" i="53"/>
  <c r="W10" i="53"/>
  <c r="P8" i="53"/>
  <c r="T8" i="53"/>
  <c r="X8" i="53"/>
  <c r="Q8" i="53"/>
  <c r="U8" i="53"/>
  <c r="S6" i="53"/>
  <c r="W6" i="53"/>
  <c r="P4" i="53"/>
  <c r="T4" i="53"/>
  <c r="X4" i="53"/>
  <c r="Q4" i="53"/>
  <c r="U4" i="53"/>
  <c r="X45" i="53"/>
  <c r="T45" i="53"/>
  <c r="P45" i="53"/>
  <c r="X41" i="53"/>
  <c r="V41" i="53" s="1"/>
  <c r="T41" i="53"/>
  <c r="P41" i="53"/>
  <c r="S38" i="53"/>
  <c r="R35" i="53"/>
  <c r="V35" i="53"/>
  <c r="S35" i="53"/>
  <c r="W35" i="53"/>
  <c r="S40" i="53"/>
  <c r="W40" i="53"/>
  <c r="P40" i="53"/>
  <c r="T40" i="53"/>
  <c r="X51" i="53"/>
  <c r="T51" i="53"/>
  <c r="W50" i="53"/>
  <c r="X47" i="53"/>
  <c r="T47" i="53"/>
  <c r="W46" i="53"/>
  <c r="U44" i="53"/>
  <c r="X43" i="53"/>
  <c r="T43" i="53"/>
  <c r="W42" i="53"/>
  <c r="R40" i="53"/>
  <c r="R39" i="53"/>
  <c r="V39" i="53"/>
  <c r="W39" i="53"/>
  <c r="U38" i="53"/>
  <c r="R38" i="53"/>
  <c r="V38" i="53"/>
  <c r="V36" i="53"/>
  <c r="V34" i="53"/>
  <c r="R34" i="53"/>
  <c r="U33" i="53"/>
  <c r="Q33" i="53"/>
  <c r="W31" i="53"/>
  <c r="S31" i="53"/>
  <c r="V30" i="53"/>
  <c r="R30" i="53"/>
  <c r="U29" i="53"/>
  <c r="Q29" i="53"/>
  <c r="W27" i="53"/>
  <c r="S27" i="53"/>
  <c r="V26" i="53"/>
  <c r="R26" i="53"/>
  <c r="U25" i="53"/>
  <c r="Q25" i="53"/>
  <c r="W23" i="53"/>
  <c r="S23" i="53"/>
  <c r="V22" i="53"/>
  <c r="R22" i="53"/>
  <c r="U21" i="53"/>
  <c r="Q21" i="53"/>
  <c r="W19" i="53"/>
  <c r="S19" i="53"/>
  <c r="R18" i="53"/>
  <c r="U17" i="53"/>
  <c r="Q17" i="53"/>
  <c r="W15" i="53"/>
  <c r="S15" i="53"/>
  <c r="U13" i="53"/>
  <c r="Q13" i="53"/>
  <c r="W11" i="53"/>
  <c r="S11" i="53"/>
  <c r="V10" i="53"/>
  <c r="R10" i="53"/>
  <c r="U9" i="53"/>
  <c r="Q9" i="53"/>
  <c r="S7" i="53"/>
  <c r="V6" i="53"/>
  <c r="R6" i="53"/>
  <c r="U5" i="53"/>
  <c r="Q5" i="53"/>
  <c r="W3" i="53"/>
  <c r="S3" i="53"/>
  <c r="X33" i="53"/>
  <c r="T33" i="53"/>
  <c r="V31" i="53"/>
  <c r="X29" i="53"/>
  <c r="R29" i="53" s="1"/>
  <c r="T29" i="53"/>
  <c r="V27" i="53"/>
  <c r="X25" i="53"/>
  <c r="AF25" i="53" s="1"/>
  <c r="T25" i="53"/>
  <c r="V23" i="53"/>
  <c r="X21" i="53"/>
  <c r="R21" i="53" s="1"/>
  <c r="T21" i="53"/>
  <c r="V19" i="53"/>
  <c r="X17" i="53"/>
  <c r="T17" i="53"/>
  <c r="V15" i="53"/>
  <c r="X13" i="53"/>
  <c r="T13" i="53"/>
  <c r="V11" i="53"/>
  <c r="X9" i="53"/>
  <c r="AJ9" i="53" s="1"/>
  <c r="T9" i="53"/>
  <c r="X5" i="53"/>
  <c r="T5" i="53"/>
  <c r="V3" i="53"/>
  <c r="AE3" i="52"/>
  <c r="AF3" i="52"/>
  <c r="AJ3" i="52"/>
  <c r="R3" i="52"/>
  <c r="AC3" i="52"/>
  <c r="AG3" i="52"/>
  <c r="AD3" i="51"/>
  <c r="AH3" i="51"/>
  <c r="AI3" i="51"/>
  <c r="V3" i="51"/>
  <c r="AF3" i="51"/>
  <c r="AJ3" i="51"/>
  <c r="AE3" i="51"/>
  <c r="AC3" i="51"/>
  <c r="AG3" i="51"/>
  <c r="AD3" i="50"/>
  <c r="AH3" i="50"/>
  <c r="AI3" i="50"/>
  <c r="AF3" i="50"/>
  <c r="AJ3" i="50"/>
  <c r="AE3" i="50"/>
  <c r="AC3" i="50"/>
  <c r="AG3" i="50"/>
  <c r="AD3" i="48"/>
  <c r="AH3" i="48"/>
  <c r="AI3" i="48"/>
  <c r="V3" i="48"/>
  <c r="AF3" i="48"/>
  <c r="AJ3" i="48"/>
  <c r="AE3" i="48"/>
  <c r="AC3" i="48"/>
  <c r="AG3" i="48"/>
  <c r="AI3" i="47"/>
  <c r="AE3" i="47"/>
  <c r="AF3" i="47"/>
  <c r="AJ3" i="47"/>
  <c r="AG3" i="47"/>
  <c r="AG3" i="44"/>
  <c r="AK3" i="44"/>
  <c r="V3" i="44" s="1"/>
  <c r="AD3" i="44"/>
  <c r="AH3" i="44"/>
  <c r="AE3" i="43"/>
  <c r="AD3" i="43"/>
  <c r="AH3" i="43"/>
  <c r="AI3" i="43"/>
  <c r="AF3" i="43"/>
  <c r="AJ3" i="43"/>
  <c r="R3" i="43"/>
  <c r="AC3" i="43"/>
  <c r="AG3" i="43"/>
  <c r="AE3" i="42"/>
  <c r="AF3" i="42"/>
  <c r="AI3" i="41"/>
  <c r="V3" i="41"/>
  <c r="AD3" i="41"/>
  <c r="AH3" i="41"/>
  <c r="AE3" i="41"/>
  <c r="AF3" i="41"/>
  <c r="AJ3" i="41"/>
  <c r="AC3" i="41"/>
  <c r="AG3" i="41"/>
  <c r="AD3" i="40"/>
  <c r="AH3" i="40"/>
  <c r="AI3" i="40"/>
  <c r="AF3" i="40"/>
  <c r="AJ3" i="40"/>
  <c r="AE3" i="40"/>
  <c r="V3" i="40"/>
  <c r="AC3" i="40"/>
  <c r="AG3" i="40"/>
  <c r="AD3" i="39"/>
  <c r="AH3" i="39"/>
  <c r="AI3" i="39"/>
  <c r="V3" i="39"/>
  <c r="AF3" i="39"/>
  <c r="AJ3" i="39"/>
  <c r="AE3" i="39"/>
  <c r="AC3" i="39"/>
  <c r="AG3" i="39"/>
  <c r="AE3" i="38"/>
  <c r="AF3" i="38"/>
  <c r="AJ3" i="38"/>
  <c r="AC3" i="38"/>
  <c r="AG3" i="38"/>
  <c r="AD3" i="37"/>
  <c r="AH3" i="37"/>
  <c r="AI3" i="37"/>
  <c r="V3" i="37"/>
  <c r="AF3" i="37"/>
  <c r="AJ3" i="37"/>
  <c r="AE3" i="37"/>
  <c r="AC3" i="37"/>
  <c r="AG3" i="37"/>
  <c r="AE3" i="36"/>
  <c r="AF3" i="36"/>
  <c r="AJ3" i="36"/>
  <c r="AC3" i="36"/>
  <c r="AG3" i="36"/>
  <c r="AE3" i="35"/>
  <c r="AI3" i="35"/>
  <c r="AF3" i="35"/>
  <c r="AD3" i="34"/>
  <c r="AH3" i="34"/>
  <c r="AC3" i="34"/>
  <c r="AG3" i="34"/>
  <c r="AE3" i="33"/>
  <c r="V3" i="33"/>
  <c r="AD3" i="33"/>
  <c r="AH3" i="33"/>
  <c r="AI3" i="33"/>
  <c r="AF3" i="33"/>
  <c r="AJ3" i="33"/>
  <c r="AC3" i="33"/>
  <c r="AG3" i="33"/>
  <c r="AI3" i="32"/>
  <c r="AD3" i="32"/>
  <c r="AH3" i="32"/>
  <c r="AE3" i="32"/>
  <c r="AF3" i="32"/>
  <c r="AJ3" i="32"/>
  <c r="V3" i="32"/>
  <c r="AC3" i="32"/>
  <c r="AG3" i="32"/>
  <c r="AC3" i="31"/>
  <c r="AG3" i="31"/>
  <c r="V3" i="50"/>
  <c r="S3" i="35"/>
  <c r="P52" i="32"/>
  <c r="T52" i="32"/>
  <c r="P49" i="32"/>
  <c r="T49" i="32"/>
  <c r="Q49" i="32"/>
  <c r="U49" i="32"/>
  <c r="P44" i="32"/>
  <c r="T44" i="32"/>
  <c r="Q41" i="32"/>
  <c r="T41" i="32"/>
  <c r="P41" i="32"/>
  <c r="U41" i="32"/>
  <c r="Q61" i="32"/>
  <c r="U61" i="32"/>
  <c r="P60" i="32"/>
  <c r="T60" i="32"/>
  <c r="P57" i="32"/>
  <c r="T57" i="32"/>
  <c r="Q57" i="32"/>
  <c r="U57" i="32"/>
  <c r="Q9" i="32"/>
  <c r="U9" i="32"/>
  <c r="P9" i="32"/>
  <c r="Q7" i="32"/>
  <c r="U7" i="32"/>
  <c r="P7" i="32"/>
  <c r="Q65" i="32"/>
  <c r="U65" i="32"/>
  <c r="P64" i="32"/>
  <c r="T64" i="32"/>
  <c r="Q58" i="32"/>
  <c r="U58" i="32"/>
  <c r="Q50" i="32"/>
  <c r="U50" i="32"/>
  <c r="Q42" i="32"/>
  <c r="U42" i="32"/>
  <c r="P40" i="32"/>
  <c r="T40" i="32"/>
  <c r="U40" i="32"/>
  <c r="Q40" i="32"/>
  <c r="T29" i="32"/>
  <c r="P26" i="32"/>
  <c r="T26" i="32"/>
  <c r="Q26" i="32"/>
  <c r="U24" i="32"/>
  <c r="T9" i="32"/>
  <c r="U66" i="32"/>
  <c r="P61" i="32"/>
  <c r="Q60" i="32"/>
  <c r="T58" i="32"/>
  <c r="P56" i="32"/>
  <c r="T56" i="32"/>
  <c r="P53" i="32"/>
  <c r="T53" i="32"/>
  <c r="Q53" i="32"/>
  <c r="U53" i="32"/>
  <c r="Q52" i="32"/>
  <c r="T50" i="32"/>
  <c r="P48" i="32"/>
  <c r="T48" i="32"/>
  <c r="P45" i="32"/>
  <c r="T45" i="32"/>
  <c r="Q45" i="32"/>
  <c r="U45" i="32"/>
  <c r="Q44" i="32"/>
  <c r="T42" i="32"/>
  <c r="P39" i="32"/>
  <c r="U39" i="32"/>
  <c r="Q39" i="32"/>
  <c r="Q38" i="32"/>
  <c r="T35" i="32"/>
  <c r="P35" i="32"/>
  <c r="U35" i="32"/>
  <c r="P34" i="32"/>
  <c r="U34" i="32"/>
  <c r="Q34" i="32"/>
  <c r="Q25" i="32"/>
  <c r="U25" i="32"/>
  <c r="P25" i="32"/>
  <c r="Q23" i="32"/>
  <c r="U23" i="32"/>
  <c r="P23" i="32"/>
  <c r="P18" i="32"/>
  <c r="T18" i="32"/>
  <c r="Q18" i="32"/>
  <c r="U16" i="32"/>
  <c r="T7" i="32"/>
  <c r="Q29" i="32"/>
  <c r="U29" i="32"/>
  <c r="P29" i="32"/>
  <c r="P65" i="32"/>
  <c r="Q64" i="32"/>
  <c r="T61" i="32"/>
  <c r="U60" i="32"/>
  <c r="Q54" i="32"/>
  <c r="U54" i="32"/>
  <c r="Q46" i="32"/>
  <c r="U46" i="32"/>
  <c r="Q32" i="32"/>
  <c r="Q17" i="32"/>
  <c r="U17" i="32"/>
  <c r="P17" i="32"/>
  <c r="Q15" i="32"/>
  <c r="U15" i="32"/>
  <c r="P15" i="32"/>
  <c r="P10" i="32"/>
  <c r="T10" i="32"/>
  <c r="Q10" i="32"/>
  <c r="U8" i="32"/>
  <c r="Q33" i="32"/>
  <c r="U33" i="32"/>
  <c r="P32" i="32"/>
  <c r="T32" i="32"/>
  <c r="U30" i="32"/>
  <c r="P24" i="32"/>
  <c r="P22" i="32"/>
  <c r="T22" i="32"/>
  <c r="Q21" i="32"/>
  <c r="U21" i="32"/>
  <c r="P16" i="32"/>
  <c r="P14" i="32"/>
  <c r="T14" i="32"/>
  <c r="Q13" i="32"/>
  <c r="U13" i="32"/>
  <c r="P8" i="32"/>
  <c r="P6" i="32"/>
  <c r="T6" i="32"/>
  <c r="Q5" i="32"/>
  <c r="U5" i="32"/>
  <c r="Q37" i="32"/>
  <c r="U37" i="32"/>
  <c r="P36" i="32"/>
  <c r="T36" i="32"/>
  <c r="Q27" i="32"/>
  <c r="U27" i="32"/>
  <c r="Q19" i="32"/>
  <c r="U19" i="32"/>
  <c r="Q11" i="32"/>
  <c r="U11" i="32"/>
  <c r="T28" i="32"/>
  <c r="T24" i="32"/>
  <c r="T20" i="32"/>
  <c r="T16" i="32"/>
  <c r="T12" i="32"/>
  <c r="T8" i="32"/>
  <c r="X4" i="32"/>
  <c r="V4" i="32" s="1"/>
  <c r="T4" i="32"/>
  <c r="V24" i="33"/>
  <c r="V66" i="33"/>
  <c r="P66" i="33"/>
  <c r="Q65" i="33"/>
  <c r="V64" i="33"/>
  <c r="X63" i="33"/>
  <c r="W63" i="33" s="1"/>
  <c r="U60" i="33"/>
  <c r="P60" i="33"/>
  <c r="W59" i="33"/>
  <c r="Q59" i="33"/>
  <c r="X58" i="33"/>
  <c r="Q58" i="33"/>
  <c r="U58" i="33"/>
  <c r="P57" i="33"/>
  <c r="T57" i="33"/>
  <c r="X57" i="33"/>
  <c r="U55" i="33"/>
  <c r="W54" i="33"/>
  <c r="R54" i="33"/>
  <c r="S52" i="33"/>
  <c r="W52" i="33"/>
  <c r="R51" i="33"/>
  <c r="V51" i="33"/>
  <c r="V50" i="33"/>
  <c r="P50" i="33"/>
  <c r="Q49" i="33"/>
  <c r="V48" i="33"/>
  <c r="X47" i="33"/>
  <c r="V47" i="33" s="1"/>
  <c r="U44" i="33"/>
  <c r="P44" i="33"/>
  <c r="W43" i="33"/>
  <c r="Q43" i="33"/>
  <c r="X42" i="33"/>
  <c r="S42" i="33" s="1"/>
  <c r="Q42" i="33"/>
  <c r="U42" i="33"/>
  <c r="Q41" i="33"/>
  <c r="X40" i="33"/>
  <c r="S40" i="33" s="1"/>
  <c r="Q39" i="33"/>
  <c r="W37" i="33"/>
  <c r="R34" i="33"/>
  <c r="T33" i="33"/>
  <c r="S30" i="33"/>
  <c r="Q29" i="33"/>
  <c r="U29" i="33"/>
  <c r="R29" i="33"/>
  <c r="V29" i="33"/>
  <c r="P29" i="33"/>
  <c r="T29" i="33"/>
  <c r="R14" i="33"/>
  <c r="S64" i="33"/>
  <c r="W64" i="33"/>
  <c r="S48" i="33"/>
  <c r="W48" i="33"/>
  <c r="Q40" i="33"/>
  <c r="U40" i="33"/>
  <c r="T40" i="33"/>
  <c r="U64" i="33"/>
  <c r="P64" i="33"/>
  <c r="Q63" i="33"/>
  <c r="Q62" i="33"/>
  <c r="U62" i="33"/>
  <c r="P61" i="33"/>
  <c r="T61" i="33"/>
  <c r="X61" i="33"/>
  <c r="AI61" i="33" s="1"/>
  <c r="U59" i="33"/>
  <c r="S56" i="33"/>
  <c r="W56" i="33"/>
  <c r="R55" i="33"/>
  <c r="V55" i="33"/>
  <c r="V54" i="33"/>
  <c r="U48" i="33"/>
  <c r="P48" i="33"/>
  <c r="W47" i="33"/>
  <c r="Q47" i="33"/>
  <c r="Q46" i="33"/>
  <c r="U46" i="33"/>
  <c r="P45" i="33"/>
  <c r="T45" i="33"/>
  <c r="X45" i="33"/>
  <c r="U43" i="33"/>
  <c r="W42" i="33"/>
  <c r="P40" i="33"/>
  <c r="P36" i="33"/>
  <c r="T36" i="33"/>
  <c r="X36" i="33"/>
  <c r="Q36" i="33"/>
  <c r="U36" i="33"/>
  <c r="R36" i="33"/>
  <c r="P31" i="33"/>
  <c r="T31" i="33"/>
  <c r="X31" i="33"/>
  <c r="Q31" i="33"/>
  <c r="R22" i="33"/>
  <c r="V22" i="33"/>
  <c r="Q21" i="33"/>
  <c r="U21" i="33"/>
  <c r="P21" i="33"/>
  <c r="X21" i="33"/>
  <c r="T21" i="33"/>
  <c r="Q54" i="33"/>
  <c r="U54" i="33"/>
  <c r="P53" i="33"/>
  <c r="T53" i="33"/>
  <c r="X53" i="33"/>
  <c r="Q37" i="33"/>
  <c r="U37" i="33"/>
  <c r="R37" i="33"/>
  <c r="V37" i="33"/>
  <c r="T37" i="33"/>
  <c r="Q66" i="33"/>
  <c r="U66" i="33"/>
  <c r="P65" i="33"/>
  <c r="T65" i="33"/>
  <c r="X65" i="33"/>
  <c r="AJ65" i="33" s="1"/>
  <c r="T64" i="33"/>
  <c r="U63" i="33"/>
  <c r="P63" i="33"/>
  <c r="S60" i="33"/>
  <c r="W60" i="33"/>
  <c r="R59" i="33"/>
  <c r="V59" i="33"/>
  <c r="T54" i="33"/>
  <c r="U53" i="33"/>
  <c r="Q50" i="33"/>
  <c r="U50" i="33"/>
  <c r="P49" i="33"/>
  <c r="T49" i="33"/>
  <c r="X49" i="33"/>
  <c r="AI49" i="33" s="1"/>
  <c r="T48" i="33"/>
  <c r="U47" i="33"/>
  <c r="P47" i="33"/>
  <c r="S44" i="33"/>
  <c r="W44" i="33"/>
  <c r="R43" i="33"/>
  <c r="V43" i="33"/>
  <c r="V42" i="33"/>
  <c r="X41" i="33"/>
  <c r="R41" i="33" s="1"/>
  <c r="P39" i="33"/>
  <c r="T39" i="33"/>
  <c r="X39" i="33"/>
  <c r="U39" i="33"/>
  <c r="P37" i="33"/>
  <c r="Q33" i="33"/>
  <c r="U33" i="33"/>
  <c r="P33" i="33"/>
  <c r="X33" i="33"/>
  <c r="AE33" i="33" s="1"/>
  <c r="R30" i="33"/>
  <c r="V30" i="33"/>
  <c r="P35" i="33"/>
  <c r="T35" i="33"/>
  <c r="X35" i="33"/>
  <c r="P32" i="33"/>
  <c r="T32" i="33"/>
  <c r="X32" i="33"/>
  <c r="Q32" i="33"/>
  <c r="U32" i="33"/>
  <c r="P27" i="33"/>
  <c r="T27" i="33"/>
  <c r="X27" i="33"/>
  <c r="W27" i="33" s="1"/>
  <c r="X25" i="33"/>
  <c r="V25" i="33" s="1"/>
  <c r="P24" i="33"/>
  <c r="T24" i="33"/>
  <c r="X24" i="33"/>
  <c r="Q24" i="33"/>
  <c r="U24" i="33"/>
  <c r="P19" i="33"/>
  <c r="T19" i="33"/>
  <c r="X19" i="33"/>
  <c r="X17" i="33"/>
  <c r="AJ17" i="33" s="1"/>
  <c r="P16" i="33"/>
  <c r="T16" i="33"/>
  <c r="X16" i="33"/>
  <c r="V16" i="33" s="1"/>
  <c r="Q16" i="33"/>
  <c r="U16" i="33"/>
  <c r="Q25" i="33"/>
  <c r="U25" i="33"/>
  <c r="S22" i="33"/>
  <c r="R18" i="33"/>
  <c r="V18" i="33"/>
  <c r="Q17" i="33"/>
  <c r="U17" i="33"/>
  <c r="P28" i="33"/>
  <c r="T28" i="33"/>
  <c r="X28" i="33"/>
  <c r="R28" i="33" s="1"/>
  <c r="Q28" i="33"/>
  <c r="U28" i="33"/>
  <c r="T25" i="33"/>
  <c r="P23" i="33"/>
  <c r="T23" i="33"/>
  <c r="X23" i="33"/>
  <c r="W23" i="33" s="1"/>
  <c r="P20" i="33"/>
  <c r="T20" i="33"/>
  <c r="X20" i="33"/>
  <c r="Q20" i="33"/>
  <c r="U20" i="33"/>
  <c r="T17" i="33"/>
  <c r="P15" i="33"/>
  <c r="T15" i="33"/>
  <c r="X15" i="33"/>
  <c r="S13" i="33"/>
  <c r="W13" i="33"/>
  <c r="P12" i="33"/>
  <c r="Q11" i="33"/>
  <c r="U11" i="33"/>
  <c r="P11" i="33"/>
  <c r="T11" i="33"/>
  <c r="X11" i="33"/>
  <c r="S9" i="33"/>
  <c r="W9" i="33"/>
  <c r="P8" i="33"/>
  <c r="Q7" i="33"/>
  <c r="U7" i="33"/>
  <c r="P7" i="33"/>
  <c r="T7" i="33"/>
  <c r="X7" i="33"/>
  <c r="S5" i="33"/>
  <c r="W5" i="33"/>
  <c r="P4" i="33"/>
  <c r="W38" i="33"/>
  <c r="W30" i="33"/>
  <c r="W22" i="33"/>
  <c r="W18" i="33"/>
  <c r="V13" i="33"/>
  <c r="R13" i="33"/>
  <c r="U12" i="33"/>
  <c r="Q12" i="33"/>
  <c r="W10" i="33"/>
  <c r="V9" i="33"/>
  <c r="R9" i="33"/>
  <c r="U8" i="33"/>
  <c r="Q8" i="33"/>
  <c r="W6" i="33"/>
  <c r="S6" i="33"/>
  <c r="V5" i="33"/>
  <c r="R5" i="33"/>
  <c r="U4" i="33"/>
  <c r="Q4" i="33"/>
  <c r="U13" i="33"/>
  <c r="X12" i="33"/>
  <c r="AJ12" i="33" s="1"/>
  <c r="T12" i="33"/>
  <c r="V10" i="33"/>
  <c r="X8" i="33"/>
  <c r="T8" i="33"/>
  <c r="V6" i="33"/>
  <c r="U5" i="33"/>
  <c r="X4" i="33"/>
  <c r="W4" i="33" s="1"/>
  <c r="T4" i="33"/>
  <c r="Q23" i="34"/>
  <c r="U23" i="34"/>
  <c r="P23" i="34"/>
  <c r="X23" i="34"/>
  <c r="V71" i="34"/>
  <c r="Q71" i="34"/>
  <c r="X70" i="34"/>
  <c r="W70" i="34" s="1"/>
  <c r="U67" i="34"/>
  <c r="W66" i="34"/>
  <c r="X65" i="34"/>
  <c r="Q65" i="34"/>
  <c r="U65" i="34"/>
  <c r="S64" i="34"/>
  <c r="P64" i="34"/>
  <c r="T64" i="34"/>
  <c r="X64" i="34"/>
  <c r="U62" i="34"/>
  <c r="W61" i="34"/>
  <c r="P60" i="34"/>
  <c r="P58" i="34"/>
  <c r="T58" i="34"/>
  <c r="X58" i="34"/>
  <c r="V58" i="34" s="1"/>
  <c r="R58" i="34"/>
  <c r="S57" i="34"/>
  <c r="W57" i="34"/>
  <c r="Q57" i="34"/>
  <c r="U57" i="34"/>
  <c r="X53" i="34"/>
  <c r="S53" i="34" s="1"/>
  <c r="U52" i="34"/>
  <c r="P52" i="34"/>
  <c r="P50" i="34"/>
  <c r="T50" i="34"/>
  <c r="X50" i="34"/>
  <c r="S49" i="34"/>
  <c r="W49" i="34"/>
  <c r="Q49" i="34"/>
  <c r="U49" i="34"/>
  <c r="X45" i="34"/>
  <c r="P44" i="34"/>
  <c r="P42" i="34"/>
  <c r="T42" i="34"/>
  <c r="X42" i="34"/>
  <c r="V42" i="34" s="1"/>
  <c r="S39" i="34"/>
  <c r="W39" i="34"/>
  <c r="T39" i="34"/>
  <c r="P39" i="34"/>
  <c r="U39" i="34"/>
  <c r="Q39" i="34"/>
  <c r="V39" i="34"/>
  <c r="Q16" i="34"/>
  <c r="U16" i="34"/>
  <c r="Q15" i="34"/>
  <c r="U15" i="34"/>
  <c r="P15" i="34"/>
  <c r="X15" i="34"/>
  <c r="R61" i="34"/>
  <c r="Q59" i="34"/>
  <c r="U59" i="34"/>
  <c r="P33" i="34"/>
  <c r="X33" i="34"/>
  <c r="Q24" i="34"/>
  <c r="U24" i="34"/>
  <c r="U71" i="34"/>
  <c r="Q70" i="34"/>
  <c r="Q69" i="34"/>
  <c r="U69" i="34"/>
  <c r="P68" i="34"/>
  <c r="T68" i="34"/>
  <c r="X68" i="34"/>
  <c r="W64" i="34"/>
  <c r="R64" i="34"/>
  <c r="S63" i="34"/>
  <c r="W63" i="34"/>
  <c r="R62" i="34"/>
  <c r="X59" i="34"/>
  <c r="R59" i="34" s="1"/>
  <c r="P59" i="34"/>
  <c r="Q55" i="34"/>
  <c r="U55" i="34"/>
  <c r="S55" i="34"/>
  <c r="W55" i="34"/>
  <c r="X51" i="34"/>
  <c r="V51" i="34" s="1"/>
  <c r="Q47" i="34"/>
  <c r="U47" i="34"/>
  <c r="S47" i="34"/>
  <c r="W47" i="34"/>
  <c r="X43" i="34"/>
  <c r="W43" i="34" s="1"/>
  <c r="Q29" i="34"/>
  <c r="U29" i="34"/>
  <c r="T29" i="34"/>
  <c r="P29" i="34"/>
  <c r="V27" i="34"/>
  <c r="T23" i="34"/>
  <c r="P14" i="34"/>
  <c r="T14" i="34"/>
  <c r="X14" i="34"/>
  <c r="S14" i="34" s="1"/>
  <c r="Q14" i="34"/>
  <c r="U14" i="34"/>
  <c r="S71" i="34"/>
  <c r="V52" i="34"/>
  <c r="Q51" i="34"/>
  <c r="U51" i="34"/>
  <c r="W51" i="34"/>
  <c r="Q43" i="34"/>
  <c r="U43" i="34"/>
  <c r="X73" i="34"/>
  <c r="Q73" i="34"/>
  <c r="U73" i="34"/>
  <c r="P72" i="34"/>
  <c r="T72" i="34"/>
  <c r="X72" i="34"/>
  <c r="S72" i="34" s="1"/>
  <c r="T71" i="34"/>
  <c r="U70" i="34"/>
  <c r="P70" i="34"/>
  <c r="W69" i="34"/>
  <c r="R69" i="34"/>
  <c r="W68" i="34"/>
  <c r="R66" i="34"/>
  <c r="V66" i="34"/>
  <c r="V64" i="34"/>
  <c r="V63" i="34"/>
  <c r="Q63" i="34"/>
  <c r="X62" i="34"/>
  <c r="S62" i="34"/>
  <c r="S61" i="34"/>
  <c r="Q61" i="34"/>
  <c r="U61" i="34"/>
  <c r="Q60" i="34"/>
  <c r="U56" i="34"/>
  <c r="P56" i="34"/>
  <c r="R55" i="34"/>
  <c r="P54" i="34"/>
  <c r="T54" i="34"/>
  <c r="X54" i="34"/>
  <c r="V54" i="34" s="1"/>
  <c r="R54" i="34"/>
  <c r="Q53" i="34"/>
  <c r="U53" i="34"/>
  <c r="Q52" i="34"/>
  <c r="U48" i="34"/>
  <c r="P48" i="34"/>
  <c r="R47" i="34"/>
  <c r="P46" i="34"/>
  <c r="T46" i="34"/>
  <c r="X46" i="34"/>
  <c r="R46" i="34" s="1"/>
  <c r="S45" i="34"/>
  <c r="Q45" i="34"/>
  <c r="U45" i="34"/>
  <c r="Q44" i="34"/>
  <c r="S41" i="34"/>
  <c r="W41" i="34"/>
  <c r="V38" i="34"/>
  <c r="P38" i="34"/>
  <c r="U38" i="34"/>
  <c r="Q38" i="34"/>
  <c r="X38" i="34"/>
  <c r="R38" i="34" s="1"/>
  <c r="T33" i="34"/>
  <c r="Q32" i="34"/>
  <c r="X29" i="34"/>
  <c r="V19" i="34"/>
  <c r="X60" i="34"/>
  <c r="S60" i="34" s="1"/>
  <c r="T60" i="34"/>
  <c r="X56" i="34"/>
  <c r="V56" i="34" s="1"/>
  <c r="T56" i="34"/>
  <c r="X52" i="34"/>
  <c r="T52" i="34"/>
  <c r="X48" i="34"/>
  <c r="T48" i="34"/>
  <c r="X44" i="34"/>
  <c r="V44" i="34" s="1"/>
  <c r="T44" i="34"/>
  <c r="U41" i="34"/>
  <c r="V40" i="34"/>
  <c r="U35" i="34"/>
  <c r="W34" i="34"/>
  <c r="Q33" i="34"/>
  <c r="U33" i="34"/>
  <c r="P32" i="34"/>
  <c r="T32" i="34"/>
  <c r="X32" i="34"/>
  <c r="V32" i="34" s="1"/>
  <c r="U30" i="34"/>
  <c r="X25" i="34"/>
  <c r="P24" i="34"/>
  <c r="P22" i="34"/>
  <c r="T22" i="34"/>
  <c r="X22" i="34"/>
  <c r="V22" i="34" s="1"/>
  <c r="S21" i="34"/>
  <c r="W21" i="34"/>
  <c r="Q21" i="34"/>
  <c r="U21" i="34"/>
  <c r="X17" i="34"/>
  <c r="AF17" i="34" s="1"/>
  <c r="P16" i="34"/>
  <c r="W13" i="34"/>
  <c r="P13" i="34"/>
  <c r="T13" i="34"/>
  <c r="X13" i="34"/>
  <c r="Q13" i="34"/>
  <c r="U13" i="34"/>
  <c r="P10" i="34"/>
  <c r="T10" i="34"/>
  <c r="X10" i="34"/>
  <c r="Q10" i="34"/>
  <c r="U10" i="34"/>
  <c r="Q37" i="34"/>
  <c r="U37" i="34"/>
  <c r="P36" i="34"/>
  <c r="T36" i="34"/>
  <c r="X36" i="34"/>
  <c r="AI36" i="34" s="1"/>
  <c r="S31" i="34"/>
  <c r="W31" i="34"/>
  <c r="Q27" i="34"/>
  <c r="U27" i="34"/>
  <c r="S27" i="34"/>
  <c r="W27" i="34"/>
  <c r="R20" i="34"/>
  <c r="Q19" i="34"/>
  <c r="U19" i="34"/>
  <c r="S19" i="34"/>
  <c r="W19" i="34"/>
  <c r="R11" i="34"/>
  <c r="V11" i="34"/>
  <c r="P9" i="34"/>
  <c r="T9" i="34"/>
  <c r="X9" i="34"/>
  <c r="Q9" i="34"/>
  <c r="U9" i="34"/>
  <c r="P6" i="34"/>
  <c r="T6" i="34"/>
  <c r="X6" i="34"/>
  <c r="Q6" i="34"/>
  <c r="U6" i="34"/>
  <c r="Q41" i="34"/>
  <c r="P40" i="34"/>
  <c r="T40" i="34"/>
  <c r="X40" i="34"/>
  <c r="S35" i="34"/>
  <c r="W35" i="34"/>
  <c r="R34" i="34"/>
  <c r="V34" i="34"/>
  <c r="V31" i="34"/>
  <c r="Q31" i="34"/>
  <c r="X30" i="34"/>
  <c r="V30" i="34" s="1"/>
  <c r="S30" i="34"/>
  <c r="U28" i="34"/>
  <c r="P28" i="34"/>
  <c r="R27" i="34"/>
  <c r="P26" i="34"/>
  <c r="T26" i="34"/>
  <c r="X26" i="34"/>
  <c r="Q25" i="34"/>
  <c r="U25" i="34"/>
  <c r="U20" i="34"/>
  <c r="P20" i="34"/>
  <c r="R19" i="34"/>
  <c r="P18" i="34"/>
  <c r="T18" i="34"/>
  <c r="X18" i="34"/>
  <c r="Q17" i="34"/>
  <c r="U17" i="34"/>
  <c r="R7" i="34"/>
  <c r="V7" i="34"/>
  <c r="P5" i="34"/>
  <c r="T5" i="34"/>
  <c r="X5" i="34"/>
  <c r="Q5" i="34"/>
  <c r="U5" i="34"/>
  <c r="X28" i="34"/>
  <c r="T28" i="34"/>
  <c r="X24" i="34"/>
  <c r="R24" i="34" s="1"/>
  <c r="T24" i="34"/>
  <c r="X20" i="34"/>
  <c r="T20" i="34"/>
  <c r="X16" i="34"/>
  <c r="S16" i="34" s="1"/>
  <c r="T16" i="34"/>
  <c r="X12" i="34"/>
  <c r="AF12" i="34" s="1"/>
  <c r="T12" i="34"/>
  <c r="W11" i="34"/>
  <c r="S11" i="34"/>
  <c r="X8" i="34"/>
  <c r="T8" i="34"/>
  <c r="W7" i="34"/>
  <c r="S7" i="34"/>
  <c r="X4" i="34"/>
  <c r="V4" i="34" s="1"/>
  <c r="T4" i="34"/>
  <c r="U11" i="34"/>
  <c r="V8" i="34"/>
  <c r="U7" i="34"/>
  <c r="Q78" i="35"/>
  <c r="U78" i="35"/>
  <c r="R67" i="35"/>
  <c r="V67" i="35"/>
  <c r="S67" i="35"/>
  <c r="P65" i="35"/>
  <c r="T65" i="35"/>
  <c r="X65" i="35"/>
  <c r="W65" i="35" s="1"/>
  <c r="Q65" i="35"/>
  <c r="U65" i="35"/>
  <c r="Q60" i="35"/>
  <c r="U60" i="35"/>
  <c r="P60" i="35"/>
  <c r="T60" i="35"/>
  <c r="P43" i="35"/>
  <c r="T43" i="35"/>
  <c r="X43" i="35"/>
  <c r="Q43" i="35"/>
  <c r="U43" i="35"/>
  <c r="X41" i="35"/>
  <c r="AE41" i="35" s="1"/>
  <c r="T41" i="35"/>
  <c r="R79" i="35"/>
  <c r="V79" i="35"/>
  <c r="S79" i="35"/>
  <c r="P78" i="35"/>
  <c r="P77" i="35"/>
  <c r="T77" i="35"/>
  <c r="X77" i="35"/>
  <c r="Q77" i="35"/>
  <c r="U77" i="35"/>
  <c r="Q74" i="35"/>
  <c r="U74" i="35"/>
  <c r="X60" i="35"/>
  <c r="W60" i="35" s="1"/>
  <c r="S54" i="35"/>
  <c r="W54" i="35"/>
  <c r="P54" i="35"/>
  <c r="U54" i="35"/>
  <c r="Q54" i="35"/>
  <c r="V54" i="35"/>
  <c r="T54" i="35"/>
  <c r="Q44" i="35"/>
  <c r="U44" i="35"/>
  <c r="P44" i="35"/>
  <c r="V44" i="35"/>
  <c r="R44" i="35"/>
  <c r="W44" i="35"/>
  <c r="T44" i="35"/>
  <c r="P41" i="35"/>
  <c r="R75" i="35"/>
  <c r="V75" i="35"/>
  <c r="S75" i="35"/>
  <c r="P73" i="35"/>
  <c r="T73" i="35"/>
  <c r="X73" i="35"/>
  <c r="S73" i="35" s="1"/>
  <c r="Q73" i="35"/>
  <c r="U73" i="35"/>
  <c r="Q70" i="35"/>
  <c r="U70" i="35"/>
  <c r="X64" i="35"/>
  <c r="R64" i="35" s="1"/>
  <c r="R71" i="35"/>
  <c r="V71" i="35"/>
  <c r="S71" i="35"/>
  <c r="P70" i="35"/>
  <c r="P69" i="35"/>
  <c r="T69" i="35"/>
  <c r="X69" i="35"/>
  <c r="S69" i="35" s="1"/>
  <c r="Q69" i="35"/>
  <c r="U69" i="35"/>
  <c r="Q66" i="35"/>
  <c r="U66" i="35"/>
  <c r="P64" i="35"/>
  <c r="P59" i="35"/>
  <c r="T59" i="35"/>
  <c r="X59" i="35"/>
  <c r="S59" i="35" s="1"/>
  <c r="Q59" i="35"/>
  <c r="U59" i="35"/>
  <c r="Q53" i="35"/>
  <c r="X53" i="35"/>
  <c r="P53" i="35"/>
  <c r="U53" i="35"/>
  <c r="X48" i="35"/>
  <c r="Q47" i="35"/>
  <c r="U41" i="35"/>
  <c r="U79" i="35"/>
  <c r="Q79" i="35"/>
  <c r="X78" i="35"/>
  <c r="T78" i="35"/>
  <c r="U75" i="35"/>
  <c r="Q75" i="35"/>
  <c r="X74" i="35"/>
  <c r="T74" i="35"/>
  <c r="U71" i="35"/>
  <c r="Q71" i="35"/>
  <c r="X70" i="35"/>
  <c r="T70" i="35"/>
  <c r="U67" i="35"/>
  <c r="Q67" i="35"/>
  <c r="X66" i="35"/>
  <c r="T66" i="35"/>
  <c r="V62" i="35"/>
  <c r="Q62" i="35"/>
  <c r="X61" i="35"/>
  <c r="U58" i="35"/>
  <c r="W57" i="35"/>
  <c r="X56" i="35"/>
  <c r="Q56" i="35"/>
  <c r="U56" i="35"/>
  <c r="P55" i="35"/>
  <c r="T55" i="35"/>
  <c r="X55" i="35"/>
  <c r="W52" i="35"/>
  <c r="R52" i="35"/>
  <c r="W51" i="35"/>
  <c r="S50" i="35"/>
  <c r="W50" i="35"/>
  <c r="R49" i="35"/>
  <c r="Q46" i="35"/>
  <c r="X45" i="35"/>
  <c r="U42" i="35"/>
  <c r="U40" i="35"/>
  <c r="P40" i="35"/>
  <c r="T40" i="35"/>
  <c r="X40" i="35"/>
  <c r="T37" i="35"/>
  <c r="Q37" i="35"/>
  <c r="U37" i="35"/>
  <c r="P37" i="35"/>
  <c r="X80" i="35"/>
  <c r="T80" i="35"/>
  <c r="W79" i="35"/>
  <c r="X76" i="35"/>
  <c r="V76" i="35" s="1"/>
  <c r="T76" i="35"/>
  <c r="W75" i="35"/>
  <c r="X72" i="35"/>
  <c r="T72" i="35"/>
  <c r="W71" i="35"/>
  <c r="X68" i="35"/>
  <c r="T68" i="35"/>
  <c r="W67" i="35"/>
  <c r="Q64" i="35"/>
  <c r="U64" i="35"/>
  <c r="P63" i="35"/>
  <c r="T63" i="35"/>
  <c r="X63" i="35"/>
  <c r="U61" i="35"/>
  <c r="S58" i="35"/>
  <c r="W58" i="35"/>
  <c r="R57" i="35"/>
  <c r="V57" i="35"/>
  <c r="V55" i="35"/>
  <c r="Q48" i="35"/>
  <c r="U48" i="35"/>
  <c r="P47" i="35"/>
  <c r="T47" i="35"/>
  <c r="X47" i="35"/>
  <c r="S47" i="35" s="1"/>
  <c r="U45" i="35"/>
  <c r="Q41" i="35"/>
  <c r="R41" i="35"/>
  <c r="X37" i="35"/>
  <c r="AJ37" i="35" s="1"/>
  <c r="P36" i="35"/>
  <c r="T36" i="35"/>
  <c r="X36" i="35"/>
  <c r="Q36" i="35"/>
  <c r="S29" i="35"/>
  <c r="S21" i="35"/>
  <c r="S13" i="35"/>
  <c r="P12" i="35"/>
  <c r="T12" i="35"/>
  <c r="X12" i="35"/>
  <c r="Q12" i="35"/>
  <c r="U12" i="35"/>
  <c r="S62" i="35"/>
  <c r="W62" i="35"/>
  <c r="R61" i="35"/>
  <c r="V61" i="35"/>
  <c r="Q52" i="35"/>
  <c r="U52" i="35"/>
  <c r="P51" i="35"/>
  <c r="T51" i="35"/>
  <c r="X51" i="35"/>
  <c r="S46" i="35"/>
  <c r="R45" i="35"/>
  <c r="V45" i="35"/>
  <c r="P35" i="35"/>
  <c r="T35" i="35"/>
  <c r="X35" i="35"/>
  <c r="W33" i="35"/>
  <c r="P32" i="35"/>
  <c r="T32" i="35"/>
  <c r="X32" i="35"/>
  <c r="Q32" i="35"/>
  <c r="U32" i="35"/>
  <c r="P31" i="35"/>
  <c r="T31" i="35"/>
  <c r="X31" i="35"/>
  <c r="S31" i="35" s="1"/>
  <c r="P28" i="35"/>
  <c r="T28" i="35"/>
  <c r="X28" i="35"/>
  <c r="R28" i="35" s="1"/>
  <c r="Q28" i="35"/>
  <c r="U28" i="35"/>
  <c r="P27" i="35"/>
  <c r="T27" i="35"/>
  <c r="X27" i="35"/>
  <c r="S25" i="35"/>
  <c r="W25" i="35"/>
  <c r="P24" i="35"/>
  <c r="T24" i="35"/>
  <c r="X24" i="35"/>
  <c r="W24" i="35" s="1"/>
  <c r="Q24" i="35"/>
  <c r="U24" i="35"/>
  <c r="W23" i="35"/>
  <c r="P23" i="35"/>
  <c r="T23" i="35"/>
  <c r="X23" i="35"/>
  <c r="R23" i="35"/>
  <c r="P20" i="35"/>
  <c r="T20" i="35"/>
  <c r="X20" i="35"/>
  <c r="R20" i="35" s="1"/>
  <c r="Q20" i="35"/>
  <c r="U20" i="35"/>
  <c r="P19" i="35"/>
  <c r="T19" i="35"/>
  <c r="X19" i="35"/>
  <c r="S17" i="35"/>
  <c r="W17" i="35"/>
  <c r="P16" i="35"/>
  <c r="T16" i="35"/>
  <c r="X16" i="35"/>
  <c r="Q16" i="35"/>
  <c r="U16" i="35"/>
  <c r="P15" i="35"/>
  <c r="T15" i="35"/>
  <c r="X15" i="35"/>
  <c r="S39" i="35"/>
  <c r="W39" i="35"/>
  <c r="R38" i="35"/>
  <c r="V38" i="35"/>
  <c r="V33" i="35"/>
  <c r="S26" i="35"/>
  <c r="W26" i="35"/>
  <c r="R25" i="35"/>
  <c r="V25" i="35"/>
  <c r="S18" i="35"/>
  <c r="W18" i="35"/>
  <c r="R17" i="35"/>
  <c r="V17" i="35"/>
  <c r="S10" i="35"/>
  <c r="W10" i="35"/>
  <c r="S30" i="35"/>
  <c r="W30" i="35"/>
  <c r="R29" i="35"/>
  <c r="V29" i="35"/>
  <c r="S22" i="35"/>
  <c r="W22" i="35"/>
  <c r="R21" i="35"/>
  <c r="V21" i="35"/>
  <c r="S14" i="35"/>
  <c r="W14" i="35"/>
  <c r="R13" i="35"/>
  <c r="V13" i="35"/>
  <c r="R9" i="35"/>
  <c r="P11" i="35"/>
  <c r="T11" i="35"/>
  <c r="X11" i="35"/>
  <c r="S9" i="35"/>
  <c r="W9" i="35"/>
  <c r="Q7" i="35"/>
  <c r="U7" i="35"/>
  <c r="P7" i="35"/>
  <c r="T7" i="35"/>
  <c r="X7" i="35"/>
  <c r="W5" i="35"/>
  <c r="P4" i="35"/>
  <c r="V9" i="35"/>
  <c r="U8" i="35"/>
  <c r="Q8" i="35"/>
  <c r="W6" i="35"/>
  <c r="U4" i="35"/>
  <c r="Q4" i="35"/>
  <c r="U33" i="35"/>
  <c r="V30" i="35"/>
  <c r="U29" i="35"/>
  <c r="V26" i="35"/>
  <c r="U25" i="35"/>
  <c r="V22" i="35"/>
  <c r="U21" i="35"/>
  <c r="V18" i="35"/>
  <c r="U17" i="35"/>
  <c r="V14" i="35"/>
  <c r="U13" i="35"/>
  <c r="V10" i="35"/>
  <c r="U9" i="35"/>
  <c r="X8" i="35"/>
  <c r="V8" i="35" s="1"/>
  <c r="T8" i="35"/>
  <c r="V6" i="35"/>
  <c r="U5" i="35"/>
  <c r="X4" i="35"/>
  <c r="T4" i="35"/>
  <c r="P18" i="36"/>
  <c r="T18" i="36"/>
  <c r="X18" i="36"/>
  <c r="S18" i="36" s="1"/>
  <c r="Q18" i="36"/>
  <c r="S74" i="36"/>
  <c r="W74" i="36"/>
  <c r="R73" i="36"/>
  <c r="V73" i="36"/>
  <c r="V72" i="36"/>
  <c r="P72" i="36"/>
  <c r="Q71" i="36"/>
  <c r="V70" i="36"/>
  <c r="X69" i="36"/>
  <c r="S69" i="36" s="1"/>
  <c r="U66" i="36"/>
  <c r="P66" i="36"/>
  <c r="W65" i="36"/>
  <c r="Q65" i="36"/>
  <c r="X64" i="36"/>
  <c r="S64" i="36" s="1"/>
  <c r="Q64" i="36"/>
  <c r="U64" i="36"/>
  <c r="P63" i="36"/>
  <c r="T63" i="36"/>
  <c r="X63" i="36"/>
  <c r="S63" i="36" s="1"/>
  <c r="X60" i="36"/>
  <c r="R60" i="36" s="1"/>
  <c r="P60" i="36"/>
  <c r="U59" i="36"/>
  <c r="P59" i="36"/>
  <c r="P57" i="36"/>
  <c r="T57" i="36"/>
  <c r="X57" i="36"/>
  <c r="AJ57" i="36" s="1"/>
  <c r="S56" i="36"/>
  <c r="W56" i="36"/>
  <c r="Q56" i="36"/>
  <c r="U56" i="36"/>
  <c r="X52" i="36"/>
  <c r="R52" i="36" s="1"/>
  <c r="P52" i="36"/>
  <c r="P51" i="36"/>
  <c r="P49" i="36"/>
  <c r="T49" i="36"/>
  <c r="X49" i="36"/>
  <c r="AE49" i="36" s="1"/>
  <c r="S48" i="36"/>
  <c r="W48" i="36"/>
  <c r="Q48" i="36"/>
  <c r="U48" i="36"/>
  <c r="X44" i="36"/>
  <c r="R44" i="36" s="1"/>
  <c r="P44" i="36"/>
  <c r="U43" i="36"/>
  <c r="P43" i="36"/>
  <c r="P41" i="36"/>
  <c r="T41" i="36"/>
  <c r="X41" i="36"/>
  <c r="R41" i="36" s="1"/>
  <c r="U38" i="36"/>
  <c r="V35" i="36"/>
  <c r="Q35" i="36"/>
  <c r="U35" i="36"/>
  <c r="R35" i="36"/>
  <c r="W35" i="36"/>
  <c r="T35" i="36"/>
  <c r="P30" i="36"/>
  <c r="T29" i="36"/>
  <c r="S70" i="36"/>
  <c r="W70" i="36"/>
  <c r="Q42" i="36"/>
  <c r="U42" i="36"/>
  <c r="S25" i="36"/>
  <c r="W25" i="36"/>
  <c r="U70" i="36"/>
  <c r="P70" i="36"/>
  <c r="Q68" i="36"/>
  <c r="U68" i="36"/>
  <c r="P67" i="36"/>
  <c r="T67" i="36"/>
  <c r="X67" i="36"/>
  <c r="AJ67" i="36" s="1"/>
  <c r="U65" i="36"/>
  <c r="W64" i="36"/>
  <c r="R64" i="36"/>
  <c r="S62" i="36"/>
  <c r="W62" i="36"/>
  <c r="X58" i="36"/>
  <c r="R58" i="36" s="1"/>
  <c r="Q54" i="36"/>
  <c r="U54" i="36"/>
  <c r="X50" i="36"/>
  <c r="W50" i="36" s="1"/>
  <c r="Q46" i="36"/>
  <c r="U46" i="36"/>
  <c r="S46" i="36"/>
  <c r="W46" i="36"/>
  <c r="X42" i="36"/>
  <c r="S42" i="36" s="1"/>
  <c r="P42" i="36"/>
  <c r="S40" i="36"/>
  <c r="X39" i="36"/>
  <c r="S37" i="36"/>
  <c r="W37" i="36"/>
  <c r="T37" i="36"/>
  <c r="Q37" i="36"/>
  <c r="V37" i="36"/>
  <c r="P36" i="36"/>
  <c r="U36" i="36"/>
  <c r="X36" i="36"/>
  <c r="W36" i="36" s="1"/>
  <c r="P34" i="36"/>
  <c r="T34" i="36"/>
  <c r="X34" i="36"/>
  <c r="W34" i="36" s="1"/>
  <c r="U34" i="36"/>
  <c r="Q28" i="36"/>
  <c r="U28" i="36"/>
  <c r="T28" i="36"/>
  <c r="S24" i="36"/>
  <c r="Q23" i="36"/>
  <c r="U23" i="36"/>
  <c r="P23" i="36"/>
  <c r="T23" i="36"/>
  <c r="X23" i="36"/>
  <c r="V23" i="36" s="1"/>
  <c r="R23" i="36"/>
  <c r="U18" i="36"/>
  <c r="V69" i="36"/>
  <c r="Q58" i="36"/>
  <c r="U58" i="36"/>
  <c r="W58" i="36"/>
  <c r="Q50" i="36"/>
  <c r="U50" i="36"/>
  <c r="Q31" i="36"/>
  <c r="Q72" i="36"/>
  <c r="U72" i="36"/>
  <c r="P71" i="36"/>
  <c r="T71" i="36"/>
  <c r="X71" i="36"/>
  <c r="AF71" i="36" s="1"/>
  <c r="T70" i="36"/>
  <c r="U69" i="36"/>
  <c r="P69" i="36"/>
  <c r="S66" i="36"/>
  <c r="W66" i="36"/>
  <c r="R65" i="36"/>
  <c r="V65" i="36"/>
  <c r="V64" i="36"/>
  <c r="P61" i="36"/>
  <c r="T61" i="36"/>
  <c r="X61" i="36"/>
  <c r="W61" i="36" s="1"/>
  <c r="S60" i="36"/>
  <c r="Q60" i="36"/>
  <c r="U60" i="36"/>
  <c r="Q59" i="36"/>
  <c r="V58" i="36"/>
  <c r="P53" i="36"/>
  <c r="T53" i="36"/>
  <c r="X53" i="36"/>
  <c r="W53" i="36" s="1"/>
  <c r="W52" i="36"/>
  <c r="Q52" i="36"/>
  <c r="U52" i="36"/>
  <c r="Q51" i="36"/>
  <c r="P45" i="36"/>
  <c r="T45" i="36"/>
  <c r="X45" i="36"/>
  <c r="W45" i="36" s="1"/>
  <c r="Q44" i="36"/>
  <c r="U44" i="36"/>
  <c r="Q43" i="36"/>
  <c r="V42" i="36"/>
  <c r="S30" i="36"/>
  <c r="W30" i="36"/>
  <c r="Q30" i="36"/>
  <c r="V30" i="36"/>
  <c r="T30" i="36"/>
  <c r="X29" i="36"/>
  <c r="W29" i="36" s="1"/>
  <c r="P29" i="36"/>
  <c r="U29" i="36"/>
  <c r="P27" i="36"/>
  <c r="T27" i="36"/>
  <c r="X27" i="36"/>
  <c r="R27" i="36" s="1"/>
  <c r="U27" i="36"/>
  <c r="S16" i="36"/>
  <c r="Q15" i="36"/>
  <c r="U15" i="36"/>
  <c r="P15" i="36"/>
  <c r="T15" i="36"/>
  <c r="X15" i="36"/>
  <c r="AF15" i="36" s="1"/>
  <c r="W15" i="36"/>
  <c r="X59" i="36"/>
  <c r="W59" i="36" s="1"/>
  <c r="T59" i="36"/>
  <c r="X55" i="36"/>
  <c r="T55" i="36"/>
  <c r="X51" i="36"/>
  <c r="W51" i="36" s="1"/>
  <c r="T51" i="36"/>
  <c r="X47" i="36"/>
  <c r="AI47" i="36" s="1"/>
  <c r="T47" i="36"/>
  <c r="X43" i="36"/>
  <c r="W43" i="36" s="1"/>
  <c r="T43" i="36"/>
  <c r="R40" i="36"/>
  <c r="V40" i="36"/>
  <c r="U33" i="36"/>
  <c r="W32" i="36"/>
  <c r="P31" i="36"/>
  <c r="T31" i="36"/>
  <c r="X31" i="36"/>
  <c r="W31" i="36" s="1"/>
  <c r="S26" i="36"/>
  <c r="W26" i="36"/>
  <c r="S21" i="36"/>
  <c r="W21" i="36"/>
  <c r="W20" i="36"/>
  <c r="R20" i="36"/>
  <c r="V20" i="36"/>
  <c r="S13" i="36"/>
  <c r="W13" i="36"/>
  <c r="Q39" i="36"/>
  <c r="U39" i="36"/>
  <c r="P38" i="36"/>
  <c r="T38" i="36"/>
  <c r="X38" i="36"/>
  <c r="W38" i="36" s="1"/>
  <c r="S33" i="36"/>
  <c r="W33" i="36"/>
  <c r="R32" i="36"/>
  <c r="V32" i="36"/>
  <c r="R24" i="36"/>
  <c r="V24" i="36"/>
  <c r="S17" i="36"/>
  <c r="W17" i="36"/>
  <c r="R16" i="36"/>
  <c r="V16" i="36"/>
  <c r="R12" i="36"/>
  <c r="R8" i="36"/>
  <c r="R25" i="36"/>
  <c r="P22" i="36"/>
  <c r="T22" i="36"/>
  <c r="X22" i="36"/>
  <c r="Q19" i="36"/>
  <c r="U19" i="36"/>
  <c r="P19" i="36"/>
  <c r="T19" i="36"/>
  <c r="X19" i="36"/>
  <c r="S19" i="36" s="1"/>
  <c r="P14" i="36"/>
  <c r="T14" i="36"/>
  <c r="X14" i="36"/>
  <c r="V14" i="36" s="1"/>
  <c r="W12" i="36"/>
  <c r="P10" i="36"/>
  <c r="T10" i="36"/>
  <c r="X10" i="36"/>
  <c r="R10" i="36" s="1"/>
  <c r="Q10" i="36"/>
  <c r="U10" i="36"/>
  <c r="S8" i="36"/>
  <c r="W8" i="36"/>
  <c r="P6" i="36"/>
  <c r="T6" i="36"/>
  <c r="X6" i="36"/>
  <c r="R6" i="36" s="1"/>
  <c r="Q6" i="36"/>
  <c r="U6" i="36"/>
  <c r="W6" i="36"/>
  <c r="R4" i="36"/>
  <c r="V4" i="36"/>
  <c r="S4" i="36"/>
  <c r="W4" i="36"/>
  <c r="V25" i="36"/>
  <c r="U24" i="36"/>
  <c r="V21" i="36"/>
  <c r="U20" i="36"/>
  <c r="V17" i="36"/>
  <c r="U16" i="36"/>
  <c r="V13" i="36"/>
  <c r="U12" i="36"/>
  <c r="X11" i="36"/>
  <c r="S11" i="36" s="1"/>
  <c r="T11" i="36"/>
  <c r="P11" i="36"/>
  <c r="V9" i="36"/>
  <c r="U8" i="36"/>
  <c r="X7" i="36"/>
  <c r="S7" i="36" s="1"/>
  <c r="T7" i="36"/>
  <c r="P7" i="36"/>
  <c r="V5" i="36"/>
  <c r="U4" i="36"/>
  <c r="U11" i="36"/>
  <c r="W9" i="36"/>
  <c r="V8" i="36"/>
  <c r="U7" i="36"/>
  <c r="W5" i="36"/>
  <c r="S66" i="37"/>
  <c r="W66" i="37"/>
  <c r="P58" i="37"/>
  <c r="T58" i="37"/>
  <c r="X58" i="37"/>
  <c r="W58" i="37" s="1"/>
  <c r="Q41" i="37"/>
  <c r="P41" i="37"/>
  <c r="U41" i="37"/>
  <c r="Q25" i="37"/>
  <c r="X25" i="37"/>
  <c r="P25" i="37"/>
  <c r="U25" i="37"/>
  <c r="P67" i="37"/>
  <c r="T67" i="37"/>
  <c r="X67" i="37"/>
  <c r="T66" i="37"/>
  <c r="U65" i="37"/>
  <c r="P65" i="37"/>
  <c r="S62" i="37"/>
  <c r="W62" i="37"/>
  <c r="R61" i="37"/>
  <c r="V61" i="37"/>
  <c r="V60" i="37"/>
  <c r="R60" i="37"/>
  <c r="S53" i="37"/>
  <c r="W53" i="37"/>
  <c r="R52" i="37"/>
  <c r="V52" i="37"/>
  <c r="S45" i="37"/>
  <c r="W45" i="37"/>
  <c r="V42" i="37"/>
  <c r="S37" i="37"/>
  <c r="T25" i="37"/>
  <c r="S21" i="37"/>
  <c r="Q47" i="37"/>
  <c r="U47" i="37"/>
  <c r="P47" i="37"/>
  <c r="T47" i="37"/>
  <c r="X47" i="37"/>
  <c r="P10" i="37"/>
  <c r="T10" i="37"/>
  <c r="X10" i="37"/>
  <c r="W10" i="37" s="1"/>
  <c r="Q10" i="37"/>
  <c r="V66" i="37"/>
  <c r="Q66" i="37"/>
  <c r="X65" i="37"/>
  <c r="W61" i="37"/>
  <c r="S60" i="37"/>
  <c r="S57" i="37"/>
  <c r="W57" i="37"/>
  <c r="R56" i="37"/>
  <c r="V56" i="37"/>
  <c r="S49" i="37"/>
  <c r="W49" i="37"/>
  <c r="S47" i="37"/>
  <c r="X41" i="37"/>
  <c r="W41" i="37" s="1"/>
  <c r="X36" i="37"/>
  <c r="Q35" i="37"/>
  <c r="P31" i="37"/>
  <c r="T31" i="37"/>
  <c r="X31" i="37"/>
  <c r="Q31" i="37"/>
  <c r="U31" i="37"/>
  <c r="X20" i="37"/>
  <c r="V20" i="37" s="1"/>
  <c r="Q19" i="37"/>
  <c r="Q15" i="37"/>
  <c r="U15" i="37"/>
  <c r="P15" i="37"/>
  <c r="T15" i="37"/>
  <c r="X15" i="37"/>
  <c r="R15" i="37"/>
  <c r="S15" i="37"/>
  <c r="W15" i="37"/>
  <c r="Q55" i="37"/>
  <c r="U55" i="37"/>
  <c r="P55" i="37"/>
  <c r="T55" i="37"/>
  <c r="X55" i="37"/>
  <c r="S55" i="37" s="1"/>
  <c r="P50" i="37"/>
  <c r="T50" i="37"/>
  <c r="X50" i="37"/>
  <c r="P42" i="37"/>
  <c r="T42" i="37"/>
  <c r="X42" i="37"/>
  <c r="W42" i="37" s="1"/>
  <c r="U66" i="37"/>
  <c r="P66" i="37"/>
  <c r="Q65" i="37"/>
  <c r="X64" i="37"/>
  <c r="Q64" i="37"/>
  <c r="U64" i="37"/>
  <c r="P63" i="37"/>
  <c r="T63" i="37"/>
  <c r="X63" i="37"/>
  <c r="Q59" i="37"/>
  <c r="U59" i="37"/>
  <c r="P59" i="37"/>
  <c r="T59" i="37"/>
  <c r="X59" i="37"/>
  <c r="Q58" i="37"/>
  <c r="R57" i="37"/>
  <c r="T56" i="37"/>
  <c r="Q56" i="37"/>
  <c r="R55" i="37"/>
  <c r="P54" i="37"/>
  <c r="T54" i="37"/>
  <c r="X54" i="37"/>
  <c r="Q51" i="37"/>
  <c r="U51" i="37"/>
  <c r="P51" i="37"/>
  <c r="T51" i="37"/>
  <c r="X51" i="37"/>
  <c r="Q50" i="37"/>
  <c r="R49" i="37"/>
  <c r="T48" i="37"/>
  <c r="Q48" i="37"/>
  <c r="R47" i="37"/>
  <c r="P46" i="37"/>
  <c r="T46" i="37"/>
  <c r="X46" i="37"/>
  <c r="V46" i="37" s="1"/>
  <c r="Q43" i="37"/>
  <c r="U43" i="37"/>
  <c r="P43" i="37"/>
  <c r="T43" i="37"/>
  <c r="X43" i="37"/>
  <c r="AI43" i="37" s="1"/>
  <c r="Q42" i="37"/>
  <c r="T41" i="37"/>
  <c r="P36" i="37"/>
  <c r="Q32" i="37"/>
  <c r="U32" i="37"/>
  <c r="P32" i="37"/>
  <c r="V32" i="37"/>
  <c r="R32" i="37"/>
  <c r="W32" i="37"/>
  <c r="T32" i="37"/>
  <c r="S26" i="37"/>
  <c r="W26" i="37"/>
  <c r="P26" i="37"/>
  <c r="U26" i="37"/>
  <c r="Q26" i="37"/>
  <c r="V26" i="37"/>
  <c r="T26" i="37"/>
  <c r="P20" i="37"/>
  <c r="U10" i="37"/>
  <c r="S8" i="37"/>
  <c r="Q7" i="37"/>
  <c r="U7" i="37"/>
  <c r="P7" i="37"/>
  <c r="T7" i="37"/>
  <c r="X7" i="37"/>
  <c r="R7" i="37"/>
  <c r="U60" i="37"/>
  <c r="V57" i="37"/>
  <c r="U56" i="37"/>
  <c r="V53" i="37"/>
  <c r="U52" i="37"/>
  <c r="V49" i="37"/>
  <c r="U48" i="37"/>
  <c r="V45" i="37"/>
  <c r="U44" i="37"/>
  <c r="S38" i="37"/>
  <c r="W38" i="37"/>
  <c r="R37" i="37"/>
  <c r="V37" i="37"/>
  <c r="V34" i="37"/>
  <c r="X33" i="37"/>
  <c r="R33" i="37" s="1"/>
  <c r="U30" i="37"/>
  <c r="X28" i="37"/>
  <c r="S28" i="37" s="1"/>
  <c r="Q28" i="37"/>
  <c r="U28" i="37"/>
  <c r="P27" i="37"/>
  <c r="T27" i="37"/>
  <c r="X27" i="37"/>
  <c r="S22" i="37"/>
  <c r="R21" i="37"/>
  <c r="V21" i="37"/>
  <c r="V18" i="37"/>
  <c r="X17" i="37"/>
  <c r="S13" i="37"/>
  <c r="W13" i="37"/>
  <c r="R12" i="37"/>
  <c r="V12" i="37"/>
  <c r="S5" i="37"/>
  <c r="W5" i="37"/>
  <c r="Q36" i="37"/>
  <c r="U36" i="37"/>
  <c r="P35" i="37"/>
  <c r="T35" i="37"/>
  <c r="X35" i="37"/>
  <c r="R35" i="37" s="1"/>
  <c r="S30" i="37"/>
  <c r="W30" i="37"/>
  <c r="Q20" i="37"/>
  <c r="U20" i="37"/>
  <c r="P19" i="37"/>
  <c r="T19" i="37"/>
  <c r="X19" i="37"/>
  <c r="R16" i="37"/>
  <c r="V16" i="37"/>
  <c r="S9" i="37"/>
  <c r="W9" i="37"/>
  <c r="R8" i="37"/>
  <c r="V8" i="37"/>
  <c r="X40" i="37"/>
  <c r="Q40" i="37"/>
  <c r="U40" i="37"/>
  <c r="P39" i="37"/>
  <c r="T39" i="37"/>
  <c r="X39" i="37"/>
  <c r="S34" i="37"/>
  <c r="W34" i="37"/>
  <c r="V33" i="37"/>
  <c r="V30" i="37"/>
  <c r="Q30" i="37"/>
  <c r="X29" i="37"/>
  <c r="W29" i="37" s="1"/>
  <c r="X24" i="37"/>
  <c r="S24" i="37" s="1"/>
  <c r="Q24" i="37"/>
  <c r="U24" i="37"/>
  <c r="P23" i="37"/>
  <c r="T23" i="37"/>
  <c r="X23" i="37"/>
  <c r="R20" i="37"/>
  <c r="S18" i="37"/>
  <c r="W18" i="37"/>
  <c r="T16" i="37"/>
  <c r="Q16" i="37"/>
  <c r="P14" i="37"/>
  <c r="T14" i="37"/>
  <c r="X14" i="37"/>
  <c r="S14" i="37"/>
  <c r="Q11" i="37"/>
  <c r="U11" i="37"/>
  <c r="P11" i="37"/>
  <c r="T11" i="37"/>
  <c r="X11" i="37"/>
  <c r="R9" i="37"/>
  <c r="T8" i="37"/>
  <c r="Q8" i="37"/>
  <c r="P6" i="37"/>
  <c r="T6" i="37"/>
  <c r="X6" i="37"/>
  <c r="S4" i="37"/>
  <c r="W4" i="37"/>
  <c r="U16" i="37"/>
  <c r="V13" i="37"/>
  <c r="U12" i="37"/>
  <c r="V9" i="37"/>
  <c r="U8" i="37"/>
  <c r="V5" i="37"/>
  <c r="U4" i="37"/>
  <c r="V4" i="37"/>
  <c r="Q73" i="38"/>
  <c r="U73" i="38"/>
  <c r="S53" i="38"/>
  <c r="W53" i="38"/>
  <c r="T53" i="38"/>
  <c r="Q53" i="38"/>
  <c r="V53" i="38"/>
  <c r="P52" i="38"/>
  <c r="U52" i="38"/>
  <c r="X52" i="38"/>
  <c r="P50" i="38"/>
  <c r="T50" i="38"/>
  <c r="X50" i="38"/>
  <c r="R50" i="38" s="1"/>
  <c r="W50" i="38"/>
  <c r="U50" i="38"/>
  <c r="P72" i="38"/>
  <c r="T72" i="38"/>
  <c r="X72" i="38"/>
  <c r="S71" i="38"/>
  <c r="W71" i="38"/>
  <c r="Q71" i="38"/>
  <c r="U71" i="38"/>
  <c r="X67" i="38"/>
  <c r="V67" i="38" s="1"/>
  <c r="U66" i="38"/>
  <c r="P66" i="38"/>
  <c r="P64" i="38"/>
  <c r="T64" i="38"/>
  <c r="X64" i="38"/>
  <c r="S63" i="38"/>
  <c r="W63" i="38"/>
  <c r="Q63" i="38"/>
  <c r="U63" i="38"/>
  <c r="Q62" i="38"/>
  <c r="X62" i="38"/>
  <c r="W62" i="38" s="1"/>
  <c r="P55" i="38"/>
  <c r="R53" i="38"/>
  <c r="W52" i="38"/>
  <c r="R45" i="38"/>
  <c r="V45" i="38"/>
  <c r="S36" i="38"/>
  <c r="P68" i="38"/>
  <c r="T68" i="38"/>
  <c r="X68" i="38"/>
  <c r="R68" i="38" s="1"/>
  <c r="Q67" i="38"/>
  <c r="U67" i="38"/>
  <c r="Q59" i="38"/>
  <c r="U59" i="38"/>
  <c r="T59" i="38"/>
  <c r="Q51" i="38"/>
  <c r="U51" i="38"/>
  <c r="T51" i="38"/>
  <c r="X40" i="38"/>
  <c r="V40" i="38" s="1"/>
  <c r="P40" i="38"/>
  <c r="T40" i="38"/>
  <c r="U68" i="38"/>
  <c r="Q65" i="38"/>
  <c r="U65" i="38"/>
  <c r="S61" i="38"/>
  <c r="W61" i="38"/>
  <c r="Q61" i="38"/>
  <c r="V61" i="38"/>
  <c r="T61" i="38"/>
  <c r="X60" i="38"/>
  <c r="P60" i="38"/>
  <c r="U60" i="38"/>
  <c r="P58" i="38"/>
  <c r="T58" i="38"/>
  <c r="X58" i="38"/>
  <c r="U58" i="38"/>
  <c r="X55" i="38"/>
  <c r="V55" i="38" s="1"/>
  <c r="X73" i="38"/>
  <c r="P73" i="38"/>
  <c r="U72" i="38"/>
  <c r="R71" i="38"/>
  <c r="Q69" i="38"/>
  <c r="U69" i="38"/>
  <c r="S69" i="38"/>
  <c r="W69" i="38"/>
  <c r="Q68" i="38"/>
  <c r="X65" i="38"/>
  <c r="P65" i="38"/>
  <c r="U64" i="38"/>
  <c r="R63" i="38"/>
  <c r="P61" i="38"/>
  <c r="T60" i="38"/>
  <c r="X59" i="38"/>
  <c r="S59" i="38" s="1"/>
  <c r="Q58" i="38"/>
  <c r="T55" i="38"/>
  <c r="Q54" i="38"/>
  <c r="P53" i="38"/>
  <c r="T52" i="38"/>
  <c r="X51" i="38"/>
  <c r="S51" i="38" s="1"/>
  <c r="Q50" i="38"/>
  <c r="Q48" i="38"/>
  <c r="R48" i="38"/>
  <c r="V48" i="38"/>
  <c r="T48" i="38"/>
  <c r="P48" i="38"/>
  <c r="W48" i="38"/>
  <c r="Q44" i="38"/>
  <c r="U44" i="38"/>
  <c r="T36" i="38"/>
  <c r="S20" i="38"/>
  <c r="Q19" i="38"/>
  <c r="U19" i="38"/>
  <c r="P19" i="38"/>
  <c r="T19" i="38"/>
  <c r="X19" i="38"/>
  <c r="W19" i="38" s="1"/>
  <c r="X70" i="38"/>
  <c r="T70" i="38"/>
  <c r="X66" i="38"/>
  <c r="T66" i="38"/>
  <c r="P62" i="38"/>
  <c r="T62" i="38"/>
  <c r="S57" i="38"/>
  <c r="W57" i="38"/>
  <c r="R56" i="38"/>
  <c r="V56" i="38"/>
  <c r="U49" i="38"/>
  <c r="P47" i="38"/>
  <c r="T47" i="38"/>
  <c r="X47" i="38"/>
  <c r="Q47" i="38"/>
  <c r="U47" i="38"/>
  <c r="T44" i="38"/>
  <c r="P42" i="38"/>
  <c r="T42" i="38"/>
  <c r="X42" i="38"/>
  <c r="V41" i="38"/>
  <c r="P41" i="38"/>
  <c r="U41" i="38"/>
  <c r="Q41" i="38"/>
  <c r="W41" i="38"/>
  <c r="W37" i="38"/>
  <c r="W32" i="38"/>
  <c r="Q32" i="38"/>
  <c r="U32" i="38"/>
  <c r="T32" i="38"/>
  <c r="P32" i="38"/>
  <c r="V32" i="38"/>
  <c r="R26" i="38"/>
  <c r="S25" i="38"/>
  <c r="W25" i="38"/>
  <c r="Q11" i="38"/>
  <c r="U11" i="38"/>
  <c r="P11" i="38"/>
  <c r="T11" i="38"/>
  <c r="X11" i="38"/>
  <c r="P31" i="38"/>
  <c r="T31" i="38"/>
  <c r="X31" i="38"/>
  <c r="V31" i="38" s="1"/>
  <c r="U31" i="38"/>
  <c r="Q31" i="38"/>
  <c r="P22" i="38"/>
  <c r="T22" i="38"/>
  <c r="X22" i="38"/>
  <c r="Q22" i="38"/>
  <c r="Q55" i="38"/>
  <c r="U55" i="38"/>
  <c r="P54" i="38"/>
  <c r="T54" i="38"/>
  <c r="X54" i="38"/>
  <c r="S49" i="38"/>
  <c r="W49" i="38"/>
  <c r="P46" i="38"/>
  <c r="T46" i="38"/>
  <c r="X46" i="38"/>
  <c r="X44" i="38"/>
  <c r="P44" i="38"/>
  <c r="P43" i="38"/>
  <c r="T43" i="38"/>
  <c r="X43" i="38"/>
  <c r="Q43" i="38"/>
  <c r="U43" i="38"/>
  <c r="W39" i="38"/>
  <c r="Q36" i="38"/>
  <c r="U36" i="38"/>
  <c r="P36" i="38"/>
  <c r="V36" i="38"/>
  <c r="R36" i="38"/>
  <c r="W36" i="38"/>
  <c r="P35" i="38"/>
  <c r="T35" i="38"/>
  <c r="X35" i="38"/>
  <c r="Q35" i="38"/>
  <c r="S31" i="38"/>
  <c r="S30" i="38"/>
  <c r="W30" i="38"/>
  <c r="P30" i="38"/>
  <c r="U30" i="38"/>
  <c r="Q30" i="38"/>
  <c r="V30" i="38"/>
  <c r="Q29" i="38"/>
  <c r="S29" i="38"/>
  <c r="X29" i="38"/>
  <c r="P14" i="38"/>
  <c r="T14" i="38"/>
  <c r="X14" i="38"/>
  <c r="Q14" i="38"/>
  <c r="W24" i="38"/>
  <c r="R24" i="38"/>
  <c r="V24" i="38"/>
  <c r="S17" i="38"/>
  <c r="W17" i="38"/>
  <c r="R16" i="38"/>
  <c r="V16" i="38"/>
  <c r="S9" i="38"/>
  <c r="W9" i="38"/>
  <c r="W45" i="38"/>
  <c r="Q40" i="38"/>
  <c r="U40" i="38"/>
  <c r="P39" i="38"/>
  <c r="T39" i="38"/>
  <c r="X39" i="38"/>
  <c r="U37" i="38"/>
  <c r="S34" i="38"/>
  <c r="W34" i="38"/>
  <c r="R33" i="38"/>
  <c r="V33" i="38"/>
  <c r="S21" i="38"/>
  <c r="W21" i="38"/>
  <c r="R20" i="38"/>
  <c r="V20" i="38"/>
  <c r="S13" i="38"/>
  <c r="W13" i="38"/>
  <c r="S38" i="38"/>
  <c r="W38" i="38"/>
  <c r="R37" i="38"/>
  <c r="V37" i="38"/>
  <c r="Q28" i="38"/>
  <c r="U28" i="38"/>
  <c r="P27" i="38"/>
  <c r="T27" i="38"/>
  <c r="X27" i="38"/>
  <c r="AF27" i="38" s="1"/>
  <c r="P26" i="38"/>
  <c r="S26" i="38"/>
  <c r="W26" i="38"/>
  <c r="Q23" i="38"/>
  <c r="U23" i="38"/>
  <c r="P23" i="38"/>
  <c r="T23" i="38"/>
  <c r="X23" i="38"/>
  <c r="R21" i="38"/>
  <c r="T20" i="38"/>
  <c r="Q20" i="38"/>
  <c r="P18" i="38"/>
  <c r="T18" i="38"/>
  <c r="X18" i="38"/>
  <c r="Q15" i="38"/>
  <c r="U15" i="38"/>
  <c r="P15" i="38"/>
  <c r="T15" i="38"/>
  <c r="X15" i="38"/>
  <c r="R13" i="38"/>
  <c r="T12" i="38"/>
  <c r="Q12" i="38"/>
  <c r="P10" i="38"/>
  <c r="T10" i="38"/>
  <c r="X10" i="38"/>
  <c r="S8" i="38"/>
  <c r="W8" i="38"/>
  <c r="Q7" i="38"/>
  <c r="P6" i="38"/>
  <c r="T6" i="38"/>
  <c r="X6" i="38"/>
  <c r="Q6" i="38"/>
  <c r="U6" i="38"/>
  <c r="S6" i="38"/>
  <c r="V25" i="38"/>
  <c r="U24" i="38"/>
  <c r="V21" i="38"/>
  <c r="U20" i="38"/>
  <c r="V17" i="38"/>
  <c r="U16" i="38"/>
  <c r="V13" i="38"/>
  <c r="U12" i="38"/>
  <c r="V9" i="38"/>
  <c r="U8" i="38"/>
  <c r="X7" i="38"/>
  <c r="R7" i="38" s="1"/>
  <c r="T7" i="38"/>
  <c r="P7" i="38"/>
  <c r="V5" i="38"/>
  <c r="U4" i="38"/>
  <c r="V8" i="38"/>
  <c r="U7" i="38"/>
  <c r="W5" i="38"/>
  <c r="S64" i="39"/>
  <c r="W64" i="39"/>
  <c r="V43" i="39"/>
  <c r="Q43" i="39"/>
  <c r="U43" i="39"/>
  <c r="U79" i="39"/>
  <c r="Q79" i="39"/>
  <c r="X78" i="39"/>
  <c r="T78" i="39"/>
  <c r="P78" i="39"/>
  <c r="W77" i="39"/>
  <c r="U75" i="39"/>
  <c r="Q75" i="39"/>
  <c r="X74" i="39"/>
  <c r="W74" i="39" s="1"/>
  <c r="T74" i="39"/>
  <c r="P74" i="39"/>
  <c r="U71" i="39"/>
  <c r="Q71" i="39"/>
  <c r="X70" i="39"/>
  <c r="T70" i="39"/>
  <c r="P70" i="39"/>
  <c r="R67" i="39"/>
  <c r="V67" i="39"/>
  <c r="V66" i="39"/>
  <c r="P66" i="39"/>
  <c r="Q65" i="39"/>
  <c r="V64" i="39"/>
  <c r="Q64" i="39"/>
  <c r="X63" i="39"/>
  <c r="W63" i="39" s="1"/>
  <c r="S63" i="39"/>
  <c r="U60" i="39"/>
  <c r="P60" i="39"/>
  <c r="Q59" i="39"/>
  <c r="X58" i="39"/>
  <c r="S58" i="39" s="1"/>
  <c r="Q58" i="39"/>
  <c r="U58" i="39"/>
  <c r="S57" i="39"/>
  <c r="P57" i="39"/>
  <c r="T57" i="39"/>
  <c r="X57" i="39"/>
  <c r="X55" i="39"/>
  <c r="Q54" i="39"/>
  <c r="U54" i="39"/>
  <c r="P54" i="39"/>
  <c r="T54" i="39"/>
  <c r="X54" i="39"/>
  <c r="Q53" i="39"/>
  <c r="T51" i="39"/>
  <c r="P49" i="39"/>
  <c r="T49" i="39"/>
  <c r="X49" i="39"/>
  <c r="S49" i="39"/>
  <c r="X47" i="39"/>
  <c r="V47" i="39" s="1"/>
  <c r="Q46" i="39"/>
  <c r="U46" i="39"/>
  <c r="P46" i="39"/>
  <c r="T46" i="39"/>
  <c r="X46" i="39"/>
  <c r="Q45" i="39"/>
  <c r="T43" i="39"/>
  <c r="T41" i="39"/>
  <c r="U35" i="39"/>
  <c r="Q35" i="39"/>
  <c r="Q34" i="39"/>
  <c r="U34" i="39"/>
  <c r="P34" i="39"/>
  <c r="X34" i="39"/>
  <c r="S27" i="39"/>
  <c r="U27" i="39"/>
  <c r="Q27" i="39"/>
  <c r="Q26" i="39"/>
  <c r="U26" i="39"/>
  <c r="P26" i="39"/>
  <c r="X26" i="39"/>
  <c r="R12" i="39"/>
  <c r="V12" i="39"/>
  <c r="S12" i="39"/>
  <c r="P10" i="39"/>
  <c r="T10" i="39"/>
  <c r="X10" i="39"/>
  <c r="S10" i="39" s="1"/>
  <c r="Q10" i="39"/>
  <c r="U10" i="39"/>
  <c r="R10" i="39"/>
  <c r="V10" i="39"/>
  <c r="R52" i="39"/>
  <c r="V52" i="39"/>
  <c r="U80" i="39"/>
  <c r="Q80" i="39"/>
  <c r="X79" i="39"/>
  <c r="T79" i="39"/>
  <c r="P79" i="39"/>
  <c r="W78" i="39"/>
  <c r="U76" i="39"/>
  <c r="Q76" i="39"/>
  <c r="X75" i="39"/>
  <c r="T75" i="39"/>
  <c r="P75" i="39"/>
  <c r="U72" i="39"/>
  <c r="Q72" i="39"/>
  <c r="X71" i="39"/>
  <c r="T71" i="39"/>
  <c r="P71" i="39"/>
  <c r="W70" i="39"/>
  <c r="V69" i="39"/>
  <c r="U68" i="39"/>
  <c r="Q68" i="39"/>
  <c r="U64" i="39"/>
  <c r="P64" i="39"/>
  <c r="Q63" i="39"/>
  <c r="Q62" i="39"/>
  <c r="U62" i="39"/>
  <c r="P61" i="39"/>
  <c r="T61" i="39"/>
  <c r="X61" i="39"/>
  <c r="U59" i="39"/>
  <c r="W57" i="39"/>
  <c r="R57" i="39"/>
  <c r="R56" i="39"/>
  <c r="V56" i="39"/>
  <c r="R55" i="39"/>
  <c r="Q55" i="39"/>
  <c r="U55" i="39"/>
  <c r="S52" i="39"/>
  <c r="R48" i="39"/>
  <c r="V48" i="39"/>
  <c r="Q47" i="39"/>
  <c r="U47" i="39"/>
  <c r="S44" i="39"/>
  <c r="V38" i="39"/>
  <c r="R38" i="39"/>
  <c r="V30" i="39"/>
  <c r="R30" i="39"/>
  <c r="Q51" i="39"/>
  <c r="U51" i="39"/>
  <c r="R44" i="39"/>
  <c r="V44" i="39"/>
  <c r="X80" i="39"/>
  <c r="AF80" i="39" s="1"/>
  <c r="T80" i="39"/>
  <c r="X76" i="39"/>
  <c r="T76" i="39"/>
  <c r="W75" i="39"/>
  <c r="X72" i="39"/>
  <c r="R72" i="39" s="1"/>
  <c r="T72" i="39"/>
  <c r="W71" i="39"/>
  <c r="X68" i="39"/>
  <c r="T68" i="39"/>
  <c r="Q66" i="39"/>
  <c r="U66" i="39"/>
  <c r="P65" i="39"/>
  <c r="T65" i="39"/>
  <c r="X65" i="39"/>
  <c r="T64" i="39"/>
  <c r="U63" i="39"/>
  <c r="P63" i="39"/>
  <c r="S60" i="39"/>
  <c r="W60" i="39"/>
  <c r="V57" i="39"/>
  <c r="P53" i="39"/>
  <c r="T53" i="39"/>
  <c r="X53" i="39"/>
  <c r="S53" i="39" s="1"/>
  <c r="X51" i="39"/>
  <c r="W51" i="39" s="1"/>
  <c r="P51" i="39"/>
  <c r="Q50" i="39"/>
  <c r="U50" i="39"/>
  <c r="P50" i="39"/>
  <c r="T50" i="39"/>
  <c r="X50" i="39"/>
  <c r="P45" i="39"/>
  <c r="T45" i="39"/>
  <c r="X45" i="39"/>
  <c r="V45" i="39" s="1"/>
  <c r="X43" i="39"/>
  <c r="W43" i="39" s="1"/>
  <c r="P43" i="39"/>
  <c r="Q42" i="39"/>
  <c r="U42" i="39"/>
  <c r="P42" i="39"/>
  <c r="T42" i="39"/>
  <c r="X42" i="39"/>
  <c r="X41" i="39"/>
  <c r="Q41" i="39"/>
  <c r="Q23" i="39"/>
  <c r="U23" i="39"/>
  <c r="Q7" i="39"/>
  <c r="U7" i="39"/>
  <c r="Q40" i="39"/>
  <c r="U40" i="39"/>
  <c r="P37" i="39"/>
  <c r="T37" i="39"/>
  <c r="X37" i="39"/>
  <c r="S36" i="39"/>
  <c r="W36" i="39"/>
  <c r="Q36" i="39"/>
  <c r="U36" i="39"/>
  <c r="X32" i="39"/>
  <c r="S32" i="39" s="1"/>
  <c r="P29" i="39"/>
  <c r="T29" i="39"/>
  <c r="X29" i="39"/>
  <c r="R29" i="39" s="1"/>
  <c r="S28" i="39"/>
  <c r="W28" i="39"/>
  <c r="Q28" i="39"/>
  <c r="U28" i="39"/>
  <c r="R16" i="39"/>
  <c r="V16" i="39"/>
  <c r="S16" i="39"/>
  <c r="P15" i="39"/>
  <c r="P14" i="39"/>
  <c r="T14" i="39"/>
  <c r="X14" i="39"/>
  <c r="Q14" i="39"/>
  <c r="U14" i="39"/>
  <c r="Q11" i="39"/>
  <c r="U11" i="39"/>
  <c r="P35" i="39"/>
  <c r="P33" i="39"/>
  <c r="T33" i="39"/>
  <c r="X33" i="39"/>
  <c r="R33" i="39" s="1"/>
  <c r="W32" i="39"/>
  <c r="Q32" i="39"/>
  <c r="U32" i="39"/>
  <c r="P27" i="39"/>
  <c r="R24" i="39"/>
  <c r="V24" i="39"/>
  <c r="S24" i="39"/>
  <c r="P23" i="39"/>
  <c r="P22" i="39"/>
  <c r="T22" i="39"/>
  <c r="X22" i="39"/>
  <c r="R22" i="39" s="1"/>
  <c r="Q22" i="39"/>
  <c r="U22" i="39"/>
  <c r="Q19" i="39"/>
  <c r="U19" i="39"/>
  <c r="R8" i="39"/>
  <c r="V8" i="39"/>
  <c r="S8" i="39"/>
  <c r="P7" i="39"/>
  <c r="P6" i="39"/>
  <c r="T6" i="39"/>
  <c r="X6" i="39"/>
  <c r="W6" i="39" s="1"/>
  <c r="Q6" i="39"/>
  <c r="U6" i="39"/>
  <c r="W56" i="39"/>
  <c r="W52" i="39"/>
  <c r="W48" i="39"/>
  <c r="W44" i="39"/>
  <c r="T40" i="39"/>
  <c r="Q38" i="39"/>
  <c r="U38" i="39"/>
  <c r="S38" i="39"/>
  <c r="W38" i="39"/>
  <c r="Q37" i="39"/>
  <c r="V36" i="39"/>
  <c r="U33" i="39"/>
  <c r="R32" i="39"/>
  <c r="Q30" i="39"/>
  <c r="U30" i="39"/>
  <c r="S30" i="39"/>
  <c r="W30" i="39"/>
  <c r="Q29" i="39"/>
  <c r="V28" i="39"/>
  <c r="R20" i="39"/>
  <c r="V20" i="39"/>
  <c r="S20" i="39"/>
  <c r="P19" i="39"/>
  <c r="P18" i="39"/>
  <c r="T18" i="39"/>
  <c r="X18" i="39"/>
  <c r="AI18" i="39" s="1"/>
  <c r="Q18" i="39"/>
  <c r="U18" i="39"/>
  <c r="Q15" i="39"/>
  <c r="U15" i="39"/>
  <c r="R4" i="39"/>
  <c r="V4" i="39"/>
  <c r="S4" i="39"/>
  <c r="X39" i="39"/>
  <c r="T39" i="39"/>
  <c r="X35" i="39"/>
  <c r="T35" i="39"/>
  <c r="X31" i="39"/>
  <c r="T31" i="39"/>
  <c r="X27" i="39"/>
  <c r="T27" i="39"/>
  <c r="U24" i="39"/>
  <c r="Q24" i="39"/>
  <c r="X23" i="39"/>
  <c r="T23" i="39"/>
  <c r="U20" i="39"/>
  <c r="Q20" i="39"/>
  <c r="X19" i="39"/>
  <c r="R19" i="39" s="1"/>
  <c r="T19" i="39"/>
  <c r="U16" i="39"/>
  <c r="Q16" i="39"/>
  <c r="X15" i="39"/>
  <c r="T15" i="39"/>
  <c r="U12" i="39"/>
  <c r="Q12" i="39"/>
  <c r="X11" i="39"/>
  <c r="T11" i="39"/>
  <c r="U8" i="39"/>
  <c r="Q8" i="39"/>
  <c r="X7" i="39"/>
  <c r="T7" i="39"/>
  <c r="U4" i="39"/>
  <c r="Q4" i="39"/>
  <c r="X25" i="39"/>
  <c r="AE25" i="39" s="1"/>
  <c r="T25" i="39"/>
  <c r="W24" i="39"/>
  <c r="X21" i="39"/>
  <c r="AJ21" i="39" s="1"/>
  <c r="T21" i="39"/>
  <c r="W20" i="39"/>
  <c r="X17" i="39"/>
  <c r="R17" i="39" s="1"/>
  <c r="T17" i="39"/>
  <c r="W16" i="39"/>
  <c r="X13" i="39"/>
  <c r="V13" i="39" s="1"/>
  <c r="T13" i="39"/>
  <c r="W12" i="39"/>
  <c r="X9" i="39"/>
  <c r="T9" i="39"/>
  <c r="W8" i="39"/>
  <c r="X5" i="39"/>
  <c r="AJ5" i="39" s="1"/>
  <c r="T5" i="39"/>
  <c r="W4" i="39"/>
  <c r="X73" i="40"/>
  <c r="P73" i="40"/>
  <c r="P70" i="40"/>
  <c r="T70" i="40"/>
  <c r="X70" i="40"/>
  <c r="V70" i="40"/>
  <c r="S69" i="40"/>
  <c r="W69" i="40"/>
  <c r="Q69" i="40"/>
  <c r="U69" i="40"/>
  <c r="X65" i="40"/>
  <c r="W65" i="40" s="1"/>
  <c r="P65" i="40"/>
  <c r="T64" i="40"/>
  <c r="Q60" i="40"/>
  <c r="U60" i="40"/>
  <c r="T60" i="40"/>
  <c r="P60" i="40"/>
  <c r="R60" i="40"/>
  <c r="T54" i="40"/>
  <c r="P54" i="40"/>
  <c r="U54" i="40"/>
  <c r="Q54" i="40"/>
  <c r="P43" i="40"/>
  <c r="T43" i="40"/>
  <c r="X43" i="40"/>
  <c r="R43" i="40" s="1"/>
  <c r="U43" i="40"/>
  <c r="Q43" i="40"/>
  <c r="V43" i="40"/>
  <c r="W43" i="40"/>
  <c r="X71" i="40"/>
  <c r="AJ71" i="40" s="1"/>
  <c r="U70" i="40"/>
  <c r="R69" i="40"/>
  <c r="Q67" i="40"/>
  <c r="U67" i="40"/>
  <c r="S67" i="40"/>
  <c r="W67" i="40"/>
  <c r="Q63" i="40"/>
  <c r="X60" i="40"/>
  <c r="X54" i="40"/>
  <c r="Q44" i="40"/>
  <c r="U44" i="40"/>
  <c r="T44" i="40"/>
  <c r="P44" i="40"/>
  <c r="V44" i="40"/>
  <c r="R44" i="40"/>
  <c r="W44" i="40"/>
  <c r="Q33" i="40"/>
  <c r="U33" i="40"/>
  <c r="P74" i="40"/>
  <c r="T74" i="40"/>
  <c r="X74" i="40"/>
  <c r="V74" i="40" s="1"/>
  <c r="S73" i="40"/>
  <c r="Q73" i="40"/>
  <c r="U73" i="40"/>
  <c r="P66" i="40"/>
  <c r="T66" i="40"/>
  <c r="X66" i="40"/>
  <c r="V66" i="40" s="1"/>
  <c r="Q65" i="40"/>
  <c r="U65" i="40"/>
  <c r="P64" i="40"/>
  <c r="X64" i="40"/>
  <c r="V53" i="40"/>
  <c r="P53" i="40"/>
  <c r="U53" i="40"/>
  <c r="Q53" i="40"/>
  <c r="X53" i="40"/>
  <c r="W53" i="40" s="1"/>
  <c r="Q47" i="40"/>
  <c r="P36" i="40"/>
  <c r="U36" i="40"/>
  <c r="Q36" i="40"/>
  <c r="X36" i="40"/>
  <c r="AF36" i="40" s="1"/>
  <c r="U74" i="40"/>
  <c r="R73" i="40"/>
  <c r="Q71" i="40"/>
  <c r="U71" i="40"/>
  <c r="S71" i="40"/>
  <c r="Q70" i="40"/>
  <c r="V69" i="40"/>
  <c r="U66" i="40"/>
  <c r="P59" i="40"/>
  <c r="T59" i="40"/>
  <c r="X59" i="40"/>
  <c r="R59" i="40" s="1"/>
  <c r="U59" i="40"/>
  <c r="Q59" i="40"/>
  <c r="P48" i="40"/>
  <c r="X48" i="40"/>
  <c r="W48" i="40" s="1"/>
  <c r="P41" i="40"/>
  <c r="T41" i="40"/>
  <c r="Q41" i="40"/>
  <c r="X41" i="40"/>
  <c r="Q25" i="40"/>
  <c r="U25" i="40"/>
  <c r="X72" i="40"/>
  <c r="T72" i="40"/>
  <c r="X68" i="40"/>
  <c r="V68" i="40" s="1"/>
  <c r="T68" i="40"/>
  <c r="Q64" i="40"/>
  <c r="U64" i="40"/>
  <c r="P63" i="40"/>
  <c r="T63" i="40"/>
  <c r="X63" i="40"/>
  <c r="U61" i="40"/>
  <c r="S58" i="40"/>
  <c r="W58" i="40"/>
  <c r="R57" i="40"/>
  <c r="U50" i="40"/>
  <c r="W49" i="40"/>
  <c r="Q48" i="40"/>
  <c r="U48" i="40"/>
  <c r="P47" i="40"/>
  <c r="T47" i="40"/>
  <c r="X47" i="40"/>
  <c r="R47" i="40" s="1"/>
  <c r="U45" i="40"/>
  <c r="S42" i="40"/>
  <c r="W42" i="40"/>
  <c r="X40" i="40"/>
  <c r="X39" i="40"/>
  <c r="W39" i="40" s="1"/>
  <c r="P37" i="40"/>
  <c r="T37" i="40"/>
  <c r="X37" i="40"/>
  <c r="U37" i="40"/>
  <c r="X35" i="40"/>
  <c r="X34" i="40"/>
  <c r="S34" i="40" s="1"/>
  <c r="U29" i="40"/>
  <c r="Q9" i="40"/>
  <c r="U9" i="40"/>
  <c r="Q52" i="40"/>
  <c r="U52" i="40"/>
  <c r="P51" i="40"/>
  <c r="T51" i="40"/>
  <c r="X51" i="40"/>
  <c r="S46" i="40"/>
  <c r="W46" i="40"/>
  <c r="Q38" i="40"/>
  <c r="U38" i="40"/>
  <c r="T38" i="40"/>
  <c r="R35" i="40"/>
  <c r="V35" i="40"/>
  <c r="Q35" i="40"/>
  <c r="S28" i="40"/>
  <c r="W28" i="40"/>
  <c r="Q28" i="40"/>
  <c r="U28" i="40"/>
  <c r="V28" i="40"/>
  <c r="P27" i="40"/>
  <c r="T27" i="40"/>
  <c r="X27" i="40"/>
  <c r="V27" i="40" s="1"/>
  <c r="S27" i="40"/>
  <c r="S62" i="40"/>
  <c r="W62" i="40"/>
  <c r="V62" i="40"/>
  <c r="Q62" i="40"/>
  <c r="X61" i="40"/>
  <c r="X56" i="40"/>
  <c r="Q56" i="40"/>
  <c r="U56" i="40"/>
  <c r="P55" i="40"/>
  <c r="T55" i="40"/>
  <c r="X55" i="40"/>
  <c r="S55" i="40" s="1"/>
  <c r="W52" i="40"/>
  <c r="R52" i="40"/>
  <c r="W51" i="40"/>
  <c r="S50" i="40"/>
  <c r="W50" i="40"/>
  <c r="R49" i="40"/>
  <c r="V49" i="40"/>
  <c r="V46" i="40"/>
  <c r="Q46" i="40"/>
  <c r="X45" i="40"/>
  <c r="S40" i="40"/>
  <c r="Q40" i="40"/>
  <c r="X38" i="40"/>
  <c r="T35" i="40"/>
  <c r="W32" i="40"/>
  <c r="Q32" i="40"/>
  <c r="U32" i="40"/>
  <c r="Q29" i="40"/>
  <c r="R14" i="40"/>
  <c r="V14" i="40"/>
  <c r="P12" i="40"/>
  <c r="T12" i="40"/>
  <c r="X12" i="40"/>
  <c r="S12" i="40" s="1"/>
  <c r="Q12" i="40"/>
  <c r="U12" i="40"/>
  <c r="W5" i="40"/>
  <c r="Q34" i="40"/>
  <c r="U34" i="40"/>
  <c r="P33" i="40"/>
  <c r="P31" i="40"/>
  <c r="T31" i="40"/>
  <c r="X31" i="40"/>
  <c r="Q30" i="40"/>
  <c r="U30" i="40"/>
  <c r="S30" i="40"/>
  <c r="W30" i="40"/>
  <c r="R18" i="40"/>
  <c r="V18" i="40"/>
  <c r="P17" i="40"/>
  <c r="P16" i="40"/>
  <c r="T16" i="40"/>
  <c r="X16" i="40"/>
  <c r="Q16" i="40"/>
  <c r="U16" i="40"/>
  <c r="Q13" i="40"/>
  <c r="U13" i="40"/>
  <c r="P25" i="40"/>
  <c r="P24" i="40"/>
  <c r="T24" i="40"/>
  <c r="X24" i="40"/>
  <c r="Q24" i="40"/>
  <c r="U24" i="40"/>
  <c r="Q21" i="40"/>
  <c r="U21" i="40"/>
  <c r="R10" i="40"/>
  <c r="V10" i="40"/>
  <c r="P9" i="40"/>
  <c r="P8" i="40"/>
  <c r="T8" i="40"/>
  <c r="X8" i="40"/>
  <c r="Q8" i="40"/>
  <c r="U8" i="40"/>
  <c r="P5" i="40"/>
  <c r="T5" i="40"/>
  <c r="X5" i="40"/>
  <c r="Q5" i="40"/>
  <c r="U5" i="40"/>
  <c r="R22" i="40"/>
  <c r="V22" i="40"/>
  <c r="P21" i="40"/>
  <c r="W20" i="40"/>
  <c r="P20" i="40"/>
  <c r="T20" i="40"/>
  <c r="X20" i="40"/>
  <c r="Q20" i="40"/>
  <c r="U20" i="40"/>
  <c r="Q17" i="40"/>
  <c r="U17" i="40"/>
  <c r="R15" i="40"/>
  <c r="R6" i="40"/>
  <c r="V6" i="40"/>
  <c r="P4" i="40"/>
  <c r="T4" i="40"/>
  <c r="X4" i="40"/>
  <c r="V4" i="40" s="1"/>
  <c r="Q4" i="40"/>
  <c r="U4" i="40"/>
  <c r="W26" i="40"/>
  <c r="S26" i="40"/>
  <c r="X23" i="40"/>
  <c r="T23" i="40"/>
  <c r="P23" i="40"/>
  <c r="W22" i="40"/>
  <c r="S22" i="40"/>
  <c r="X19" i="40"/>
  <c r="R19" i="40" s="1"/>
  <c r="T19" i="40"/>
  <c r="P19" i="40"/>
  <c r="W18" i="40"/>
  <c r="S18" i="40"/>
  <c r="X15" i="40"/>
  <c r="V15" i="40" s="1"/>
  <c r="T15" i="40"/>
  <c r="P15" i="40"/>
  <c r="W14" i="40"/>
  <c r="S14" i="40"/>
  <c r="X11" i="40"/>
  <c r="T11" i="40"/>
  <c r="P11" i="40"/>
  <c r="W10" i="40"/>
  <c r="S10" i="40"/>
  <c r="X7" i="40"/>
  <c r="T7" i="40"/>
  <c r="P7" i="40"/>
  <c r="W6" i="40"/>
  <c r="S6" i="40"/>
  <c r="X33" i="40"/>
  <c r="T33" i="40"/>
  <c r="X29" i="40"/>
  <c r="R29" i="40" s="1"/>
  <c r="T29" i="40"/>
  <c r="U26" i="40"/>
  <c r="X25" i="40"/>
  <c r="T25" i="40"/>
  <c r="V23" i="40"/>
  <c r="U22" i="40"/>
  <c r="X21" i="40"/>
  <c r="T21" i="40"/>
  <c r="U18" i="40"/>
  <c r="X17" i="40"/>
  <c r="T17" i="40"/>
  <c r="U14" i="40"/>
  <c r="X13" i="40"/>
  <c r="T13" i="40"/>
  <c r="U10" i="40"/>
  <c r="X9" i="40"/>
  <c r="T9" i="40"/>
  <c r="U6" i="40"/>
  <c r="R66" i="41"/>
  <c r="V66" i="41"/>
  <c r="R67" i="41"/>
  <c r="P56" i="41"/>
  <c r="T56" i="41"/>
  <c r="X56" i="41"/>
  <c r="R56" i="41" s="1"/>
  <c r="R50" i="41"/>
  <c r="R36" i="41"/>
  <c r="Q28" i="41"/>
  <c r="U28" i="41"/>
  <c r="W28" i="41"/>
  <c r="X67" i="41"/>
  <c r="T67" i="41"/>
  <c r="W66" i="41"/>
  <c r="S66" i="41"/>
  <c r="U64" i="41"/>
  <c r="Q64" i="41"/>
  <c r="X63" i="41"/>
  <c r="T63" i="41"/>
  <c r="W62" i="41"/>
  <c r="S62" i="41"/>
  <c r="U60" i="41"/>
  <c r="Q60" i="41"/>
  <c r="X59" i="41"/>
  <c r="V59" i="41" s="1"/>
  <c r="T59" i="41"/>
  <c r="W58" i="41"/>
  <c r="S58" i="41"/>
  <c r="S55" i="41"/>
  <c r="W55" i="41"/>
  <c r="V51" i="41"/>
  <c r="Q51" i="41"/>
  <c r="X50" i="41"/>
  <c r="S50" i="41" s="1"/>
  <c r="U47" i="41"/>
  <c r="W46" i="41"/>
  <c r="X45" i="41"/>
  <c r="Q45" i="41"/>
  <c r="U45" i="41"/>
  <c r="P44" i="41"/>
  <c r="T44" i="41"/>
  <c r="X44" i="41"/>
  <c r="U42" i="41"/>
  <c r="W41" i="41"/>
  <c r="X40" i="41"/>
  <c r="R40" i="41" s="1"/>
  <c r="U39" i="41"/>
  <c r="P39" i="41"/>
  <c r="T39" i="41"/>
  <c r="X39" i="41"/>
  <c r="S39" i="41" s="1"/>
  <c r="Q39" i="41"/>
  <c r="W36" i="41"/>
  <c r="S34" i="41"/>
  <c r="W34" i="41"/>
  <c r="P34" i="41"/>
  <c r="U34" i="41"/>
  <c r="T29" i="41"/>
  <c r="S13" i="41"/>
  <c r="W13" i="41"/>
  <c r="P12" i="41"/>
  <c r="X12" i="41"/>
  <c r="W12" i="41" s="1"/>
  <c r="T12" i="41"/>
  <c r="P23" i="41"/>
  <c r="T23" i="41"/>
  <c r="X23" i="41"/>
  <c r="Q23" i="41"/>
  <c r="Q19" i="41"/>
  <c r="U19" i="41"/>
  <c r="P19" i="41"/>
  <c r="T19" i="41"/>
  <c r="X19" i="41"/>
  <c r="R19" i="41" s="1"/>
  <c r="U65" i="41"/>
  <c r="Q65" i="41"/>
  <c r="X64" i="41"/>
  <c r="W64" i="41" s="1"/>
  <c r="T64" i="41"/>
  <c r="P64" i="41"/>
  <c r="V62" i="41"/>
  <c r="U61" i="41"/>
  <c r="Q61" i="41"/>
  <c r="X60" i="41"/>
  <c r="T60" i="41"/>
  <c r="P60" i="41"/>
  <c r="V58" i="41"/>
  <c r="U57" i="41"/>
  <c r="P57" i="41"/>
  <c r="Q56" i="41"/>
  <c r="U51" i="41"/>
  <c r="Q50" i="41"/>
  <c r="Q49" i="41"/>
  <c r="U49" i="41"/>
  <c r="P48" i="41"/>
  <c r="T48" i="41"/>
  <c r="X48" i="41"/>
  <c r="AE48" i="41" s="1"/>
  <c r="S43" i="41"/>
  <c r="W43" i="41"/>
  <c r="X38" i="41"/>
  <c r="X37" i="41"/>
  <c r="V36" i="41"/>
  <c r="P35" i="41"/>
  <c r="T35" i="41"/>
  <c r="X35" i="41"/>
  <c r="R35" i="41" s="1"/>
  <c r="U35" i="41"/>
  <c r="X32" i="41"/>
  <c r="T30" i="41"/>
  <c r="X28" i="41"/>
  <c r="AE28" i="41" s="1"/>
  <c r="P28" i="41"/>
  <c r="P27" i="41"/>
  <c r="T27" i="41"/>
  <c r="X27" i="41"/>
  <c r="R27" i="41"/>
  <c r="Q24" i="41"/>
  <c r="U24" i="41"/>
  <c r="P24" i="41"/>
  <c r="V24" i="41"/>
  <c r="P22" i="41"/>
  <c r="S22" i="41"/>
  <c r="W22" i="41"/>
  <c r="Q22" i="41"/>
  <c r="V22" i="41"/>
  <c r="R20" i="41"/>
  <c r="V20" i="41"/>
  <c r="T20" i="41"/>
  <c r="S51" i="41"/>
  <c r="W51" i="41"/>
  <c r="Q38" i="41"/>
  <c r="V38" i="41"/>
  <c r="P29" i="41"/>
  <c r="U29" i="41"/>
  <c r="V67" i="41"/>
  <c r="U66" i="41"/>
  <c r="X65" i="41"/>
  <c r="T65" i="41"/>
  <c r="V63" i="41"/>
  <c r="U62" i="41"/>
  <c r="X61" i="41"/>
  <c r="T61" i="41"/>
  <c r="U58" i="41"/>
  <c r="X57" i="41"/>
  <c r="AJ57" i="41" s="1"/>
  <c r="T57" i="41"/>
  <c r="U56" i="41"/>
  <c r="X53" i="41"/>
  <c r="Q53" i="41"/>
  <c r="U53" i="41"/>
  <c r="P52" i="41"/>
  <c r="T52" i="41"/>
  <c r="X52" i="41"/>
  <c r="T51" i="41"/>
  <c r="U50" i="41"/>
  <c r="P50" i="41"/>
  <c r="R48" i="41"/>
  <c r="S47" i="41"/>
  <c r="W47" i="41"/>
  <c r="R46" i="41"/>
  <c r="V46" i="41"/>
  <c r="V45" i="41"/>
  <c r="V43" i="41"/>
  <c r="Q43" i="41"/>
  <c r="X42" i="41"/>
  <c r="Q40" i="41"/>
  <c r="U40" i="41"/>
  <c r="P40" i="41"/>
  <c r="V40" i="41"/>
  <c r="U38" i="41"/>
  <c r="T37" i="41"/>
  <c r="Q36" i="41"/>
  <c r="U36" i="41"/>
  <c r="T36" i="41"/>
  <c r="R33" i="41"/>
  <c r="V33" i="41"/>
  <c r="Q33" i="41"/>
  <c r="W33" i="41"/>
  <c r="T32" i="41"/>
  <c r="X30" i="41"/>
  <c r="S30" i="41" s="1"/>
  <c r="Q30" i="41"/>
  <c r="X29" i="41"/>
  <c r="Q29" i="41"/>
  <c r="S27" i="41"/>
  <c r="S24" i="41"/>
  <c r="T22" i="41"/>
  <c r="S21" i="41"/>
  <c r="W21" i="41"/>
  <c r="W20" i="41"/>
  <c r="R41" i="41"/>
  <c r="V41" i="41"/>
  <c r="Q32" i="41"/>
  <c r="U32" i="41"/>
  <c r="P31" i="41"/>
  <c r="T31" i="41"/>
  <c r="X31" i="41"/>
  <c r="S26" i="41"/>
  <c r="W26" i="41"/>
  <c r="R25" i="41"/>
  <c r="V25" i="41"/>
  <c r="R21" i="41"/>
  <c r="Q20" i="41"/>
  <c r="P18" i="41"/>
  <c r="T18" i="41"/>
  <c r="X18" i="41"/>
  <c r="X16" i="41"/>
  <c r="Q15" i="41"/>
  <c r="U15" i="41"/>
  <c r="P15" i="41"/>
  <c r="T15" i="41"/>
  <c r="X15" i="41"/>
  <c r="W15" i="41" s="1"/>
  <c r="R13" i="41"/>
  <c r="Q12" i="41"/>
  <c r="P10" i="41"/>
  <c r="T10" i="41"/>
  <c r="X10" i="41"/>
  <c r="S10" i="41" s="1"/>
  <c r="X8" i="41"/>
  <c r="Q7" i="41"/>
  <c r="U7" i="41"/>
  <c r="P7" i="41"/>
  <c r="T7" i="41"/>
  <c r="X7" i="41"/>
  <c r="W7" i="41" s="1"/>
  <c r="S17" i="41"/>
  <c r="W17" i="41"/>
  <c r="S9" i="41"/>
  <c r="W9" i="41"/>
  <c r="R17" i="41"/>
  <c r="Q16" i="41"/>
  <c r="P14" i="41"/>
  <c r="T14" i="41"/>
  <c r="X14" i="41"/>
  <c r="Q11" i="41"/>
  <c r="U11" i="41"/>
  <c r="P11" i="41"/>
  <c r="T11" i="41"/>
  <c r="X11" i="41"/>
  <c r="AJ11" i="41" s="1"/>
  <c r="R9" i="41"/>
  <c r="T8" i="41"/>
  <c r="Q8" i="41"/>
  <c r="P6" i="41"/>
  <c r="T6" i="41"/>
  <c r="X6" i="41"/>
  <c r="S6" i="41" s="1"/>
  <c r="V21" i="41"/>
  <c r="U20" i="41"/>
  <c r="V17" i="41"/>
  <c r="U16" i="41"/>
  <c r="V13" i="41"/>
  <c r="U12" i="41"/>
  <c r="V9" i="41"/>
  <c r="U8" i="41"/>
  <c r="V5" i="41"/>
  <c r="U4" i="41"/>
  <c r="W5" i="41"/>
  <c r="U73" i="42"/>
  <c r="W72" i="42"/>
  <c r="X71" i="42"/>
  <c r="S71" i="42"/>
  <c r="Q71" i="42"/>
  <c r="U71" i="42"/>
  <c r="P70" i="42"/>
  <c r="T70" i="42"/>
  <c r="X70" i="42"/>
  <c r="V70" i="42" s="1"/>
  <c r="T69" i="42"/>
  <c r="U68" i="42"/>
  <c r="P68" i="42"/>
  <c r="W67" i="42"/>
  <c r="R67" i="42"/>
  <c r="X65" i="42"/>
  <c r="W65" i="42" s="1"/>
  <c r="U64" i="42"/>
  <c r="Q61" i="42"/>
  <c r="U61" i="42"/>
  <c r="S61" i="42"/>
  <c r="W61" i="42"/>
  <c r="X57" i="42"/>
  <c r="U56" i="42"/>
  <c r="R55" i="42"/>
  <c r="Q53" i="42"/>
  <c r="U53" i="42"/>
  <c r="S53" i="42"/>
  <c r="W53" i="42"/>
  <c r="X49" i="42"/>
  <c r="U48" i="42"/>
  <c r="R47" i="42"/>
  <c r="Q45" i="42"/>
  <c r="U45" i="42"/>
  <c r="S45" i="42"/>
  <c r="W45" i="42"/>
  <c r="P18" i="42"/>
  <c r="T18" i="42"/>
  <c r="X18" i="42"/>
  <c r="W18" i="42" s="1"/>
  <c r="S18" i="42"/>
  <c r="Q18" i="42"/>
  <c r="V18" i="42"/>
  <c r="P60" i="42"/>
  <c r="T60" i="42"/>
  <c r="X60" i="42"/>
  <c r="W60" i="42" s="1"/>
  <c r="P52" i="42"/>
  <c r="T52" i="42"/>
  <c r="X52" i="42"/>
  <c r="P44" i="42"/>
  <c r="T44" i="42"/>
  <c r="X44" i="42"/>
  <c r="S44" i="42" s="1"/>
  <c r="R44" i="42"/>
  <c r="S73" i="42"/>
  <c r="W73" i="42"/>
  <c r="R72" i="42"/>
  <c r="V72" i="42"/>
  <c r="V71" i="42"/>
  <c r="V69" i="42"/>
  <c r="X68" i="42"/>
  <c r="V68" i="42" s="1"/>
  <c r="Q65" i="42"/>
  <c r="U65" i="42"/>
  <c r="U60" i="42"/>
  <c r="Q57" i="42"/>
  <c r="U57" i="42"/>
  <c r="U52" i="42"/>
  <c r="Q49" i="42"/>
  <c r="U49" i="42"/>
  <c r="U44" i="42"/>
  <c r="P40" i="42"/>
  <c r="X40" i="42"/>
  <c r="V40" i="42" s="1"/>
  <c r="Q38" i="42"/>
  <c r="V38" i="42"/>
  <c r="T38" i="42"/>
  <c r="S32" i="42"/>
  <c r="Q23" i="42"/>
  <c r="U23" i="42"/>
  <c r="P23" i="42"/>
  <c r="T23" i="42"/>
  <c r="X23" i="42"/>
  <c r="S23" i="42" s="1"/>
  <c r="S69" i="42"/>
  <c r="W69" i="42"/>
  <c r="Q59" i="42"/>
  <c r="U59" i="42"/>
  <c r="Q51" i="42"/>
  <c r="U51" i="42"/>
  <c r="Q43" i="42"/>
  <c r="U43" i="42"/>
  <c r="U69" i="42"/>
  <c r="P69" i="42"/>
  <c r="Q68" i="42"/>
  <c r="Q67" i="42"/>
  <c r="U67" i="42"/>
  <c r="P66" i="42"/>
  <c r="T66" i="42"/>
  <c r="X66" i="42"/>
  <c r="P64" i="42"/>
  <c r="T64" i="42"/>
  <c r="X64" i="42"/>
  <c r="V64" i="42" s="1"/>
  <c r="Q63" i="42"/>
  <c r="U63" i="42"/>
  <c r="X59" i="42"/>
  <c r="P59" i="42"/>
  <c r="P56" i="42"/>
  <c r="T56" i="42"/>
  <c r="X56" i="42"/>
  <c r="V56" i="42"/>
  <c r="S55" i="42"/>
  <c r="W55" i="42"/>
  <c r="Q55" i="42"/>
  <c r="U55" i="42"/>
  <c r="X51" i="42"/>
  <c r="R51" i="42" s="1"/>
  <c r="P51" i="42"/>
  <c r="P48" i="42"/>
  <c r="T48" i="42"/>
  <c r="X48" i="42"/>
  <c r="V48" i="42" s="1"/>
  <c r="S47" i="42"/>
  <c r="W47" i="42"/>
  <c r="Q47" i="42"/>
  <c r="U47" i="42"/>
  <c r="X43" i="42"/>
  <c r="W43" i="42" s="1"/>
  <c r="P43" i="42"/>
  <c r="Q39" i="42"/>
  <c r="S36" i="42"/>
  <c r="W36" i="42"/>
  <c r="Q35" i="42"/>
  <c r="U35" i="42"/>
  <c r="P35" i="42"/>
  <c r="T35" i="42"/>
  <c r="X35" i="42"/>
  <c r="P34" i="42"/>
  <c r="T34" i="42"/>
  <c r="X34" i="42"/>
  <c r="V34" i="42" s="1"/>
  <c r="Q31" i="42"/>
  <c r="U31" i="42"/>
  <c r="P31" i="42"/>
  <c r="T31" i="42"/>
  <c r="X31" i="42"/>
  <c r="W31" i="42" s="1"/>
  <c r="S31" i="42"/>
  <c r="P30" i="42"/>
  <c r="T30" i="42"/>
  <c r="X30" i="42"/>
  <c r="R30" i="42" s="1"/>
  <c r="S28" i="42"/>
  <c r="W28" i="42"/>
  <c r="Q27" i="42"/>
  <c r="U27" i="42"/>
  <c r="P27" i="42"/>
  <c r="T27" i="42"/>
  <c r="X27" i="42"/>
  <c r="S27" i="42" s="1"/>
  <c r="P26" i="42"/>
  <c r="T26" i="42"/>
  <c r="X26" i="42"/>
  <c r="V26" i="42"/>
  <c r="Q15" i="42"/>
  <c r="U15" i="42"/>
  <c r="P15" i="42"/>
  <c r="T15" i="42"/>
  <c r="X15" i="42"/>
  <c r="W15" i="42" s="1"/>
  <c r="X62" i="42"/>
  <c r="T62" i="42"/>
  <c r="X58" i="42"/>
  <c r="AI58" i="42" s="1"/>
  <c r="T58" i="42"/>
  <c r="X54" i="42"/>
  <c r="T54" i="42"/>
  <c r="X50" i="42"/>
  <c r="T50" i="42"/>
  <c r="X46" i="42"/>
  <c r="AJ46" i="42" s="1"/>
  <c r="T46" i="42"/>
  <c r="X42" i="42"/>
  <c r="T42" i="42"/>
  <c r="W41" i="42"/>
  <c r="Q40" i="42"/>
  <c r="U40" i="42"/>
  <c r="P39" i="42"/>
  <c r="T39" i="42"/>
  <c r="X39" i="42"/>
  <c r="R36" i="42"/>
  <c r="V36" i="42"/>
  <c r="S29" i="42"/>
  <c r="W29" i="42"/>
  <c r="R28" i="42"/>
  <c r="V28" i="42"/>
  <c r="S21" i="42"/>
  <c r="W21" i="42"/>
  <c r="W20" i="42"/>
  <c r="R20" i="42"/>
  <c r="V20" i="42"/>
  <c r="S13" i="42"/>
  <c r="W13" i="42"/>
  <c r="R41" i="42"/>
  <c r="V41" i="42"/>
  <c r="S33" i="42"/>
  <c r="W33" i="42"/>
  <c r="R32" i="42"/>
  <c r="V32" i="42"/>
  <c r="S25" i="42"/>
  <c r="W25" i="42"/>
  <c r="R24" i="42"/>
  <c r="V24" i="42"/>
  <c r="S17" i="42"/>
  <c r="W17" i="42"/>
  <c r="R16" i="42"/>
  <c r="V16" i="42"/>
  <c r="R12" i="42"/>
  <c r="R8" i="42"/>
  <c r="P22" i="42"/>
  <c r="T22" i="42"/>
  <c r="X22" i="42"/>
  <c r="Q19" i="42"/>
  <c r="U19" i="42"/>
  <c r="P19" i="42"/>
  <c r="T19" i="42"/>
  <c r="X19" i="42"/>
  <c r="AI19" i="42" s="1"/>
  <c r="P14" i="42"/>
  <c r="T14" i="42"/>
  <c r="X14" i="42"/>
  <c r="W14" i="42" s="1"/>
  <c r="S12" i="42"/>
  <c r="W12" i="42"/>
  <c r="P10" i="42"/>
  <c r="T10" i="42"/>
  <c r="X10" i="42"/>
  <c r="W10" i="42" s="1"/>
  <c r="Q10" i="42"/>
  <c r="U10" i="42"/>
  <c r="S8" i="42"/>
  <c r="W8" i="42"/>
  <c r="P6" i="42"/>
  <c r="T6" i="42"/>
  <c r="X6" i="42"/>
  <c r="Q6" i="42"/>
  <c r="U6" i="42"/>
  <c r="V37" i="42"/>
  <c r="U36" i="42"/>
  <c r="V33" i="42"/>
  <c r="U32" i="42"/>
  <c r="V29" i="42"/>
  <c r="U28" i="42"/>
  <c r="V25" i="42"/>
  <c r="U24" i="42"/>
  <c r="V21" i="42"/>
  <c r="U20" i="42"/>
  <c r="V17" i="42"/>
  <c r="U16" i="42"/>
  <c r="V13" i="42"/>
  <c r="U12" i="42"/>
  <c r="X11" i="42"/>
  <c r="T11" i="42"/>
  <c r="P11" i="42"/>
  <c r="V9" i="42"/>
  <c r="U8" i="42"/>
  <c r="X7" i="42"/>
  <c r="T7" i="42"/>
  <c r="P7" i="42"/>
  <c r="U4" i="42"/>
  <c r="V12" i="42"/>
  <c r="U11" i="42"/>
  <c r="W9" i="42"/>
  <c r="V8" i="42"/>
  <c r="U7" i="42"/>
  <c r="P78" i="43"/>
  <c r="T78" i="43"/>
  <c r="X78" i="43"/>
  <c r="R78" i="43" s="1"/>
  <c r="Q78" i="43"/>
  <c r="U78" i="43"/>
  <c r="V78" i="43"/>
  <c r="P73" i="43"/>
  <c r="T73" i="43"/>
  <c r="X73" i="43"/>
  <c r="Q73" i="43"/>
  <c r="U73" i="43"/>
  <c r="R67" i="43"/>
  <c r="V67" i="43"/>
  <c r="Q62" i="43"/>
  <c r="P47" i="43"/>
  <c r="X47" i="43"/>
  <c r="P42" i="43"/>
  <c r="T42" i="43"/>
  <c r="X42" i="43"/>
  <c r="U42" i="43"/>
  <c r="Q42" i="43"/>
  <c r="Q39" i="43"/>
  <c r="U39" i="43"/>
  <c r="P77" i="43"/>
  <c r="T77" i="43"/>
  <c r="X77" i="43"/>
  <c r="Q77" i="43"/>
  <c r="U77" i="43"/>
  <c r="R71" i="43"/>
  <c r="P66" i="43"/>
  <c r="T66" i="43"/>
  <c r="X66" i="43"/>
  <c r="Q66" i="43"/>
  <c r="U66" i="43"/>
  <c r="P63" i="43"/>
  <c r="U63" i="43"/>
  <c r="R63" i="43"/>
  <c r="V63" i="43"/>
  <c r="S63" i="43"/>
  <c r="W63" i="43"/>
  <c r="P58" i="43"/>
  <c r="T58" i="43"/>
  <c r="X58" i="43"/>
  <c r="U58" i="43"/>
  <c r="Q58" i="43"/>
  <c r="Q43" i="43"/>
  <c r="U43" i="43"/>
  <c r="T43" i="43"/>
  <c r="P43" i="43"/>
  <c r="V43" i="43"/>
  <c r="R43" i="43"/>
  <c r="W43" i="43"/>
  <c r="Q35" i="43"/>
  <c r="U35" i="43"/>
  <c r="W78" i="43"/>
  <c r="R75" i="43"/>
  <c r="V75" i="43"/>
  <c r="P70" i="43"/>
  <c r="T70" i="43"/>
  <c r="X70" i="43"/>
  <c r="R70" i="43" s="1"/>
  <c r="Q70" i="43"/>
  <c r="U70" i="43"/>
  <c r="V70" i="43"/>
  <c r="S67" i="43"/>
  <c r="P65" i="43"/>
  <c r="T65" i="43"/>
  <c r="X65" i="43"/>
  <c r="W65" i="43" s="1"/>
  <c r="Q65" i="43"/>
  <c r="U65" i="43"/>
  <c r="Q59" i="43"/>
  <c r="U59" i="43"/>
  <c r="T59" i="43"/>
  <c r="P59" i="43"/>
  <c r="T53" i="43"/>
  <c r="P53" i="43"/>
  <c r="U53" i="43"/>
  <c r="Q53" i="43"/>
  <c r="S42" i="43"/>
  <c r="Q27" i="43"/>
  <c r="U27" i="43"/>
  <c r="P27" i="43"/>
  <c r="T27" i="43"/>
  <c r="X27" i="43"/>
  <c r="V27" i="43" s="1"/>
  <c r="R52" i="43"/>
  <c r="P52" i="43"/>
  <c r="U52" i="43"/>
  <c r="Q52" i="43"/>
  <c r="X52" i="43"/>
  <c r="R79" i="43"/>
  <c r="S78" i="43"/>
  <c r="P74" i="43"/>
  <c r="T74" i="43"/>
  <c r="X74" i="43"/>
  <c r="AI74" i="43" s="1"/>
  <c r="Q74" i="43"/>
  <c r="U74" i="43"/>
  <c r="P69" i="43"/>
  <c r="T69" i="43"/>
  <c r="X69" i="43"/>
  <c r="Q69" i="43"/>
  <c r="U69" i="43"/>
  <c r="U62" i="43"/>
  <c r="X59" i="43"/>
  <c r="X53" i="43"/>
  <c r="T52" i="43"/>
  <c r="T47" i="43"/>
  <c r="Q46" i="43"/>
  <c r="X80" i="43"/>
  <c r="W80" i="43" s="1"/>
  <c r="T80" i="43"/>
  <c r="P80" i="43"/>
  <c r="W79" i="43"/>
  <c r="X76" i="43"/>
  <c r="T76" i="43"/>
  <c r="P76" i="43"/>
  <c r="W75" i="43"/>
  <c r="X72" i="43"/>
  <c r="W72" i="43" s="1"/>
  <c r="T72" i="43"/>
  <c r="P72" i="43"/>
  <c r="W71" i="43"/>
  <c r="X68" i="43"/>
  <c r="T68" i="43"/>
  <c r="P68" i="43"/>
  <c r="W67" i="43"/>
  <c r="X64" i="43"/>
  <c r="W64" i="43" s="1"/>
  <c r="T64" i="43"/>
  <c r="P64" i="43"/>
  <c r="Q63" i="43"/>
  <c r="P62" i="43"/>
  <c r="T62" i="43"/>
  <c r="X62" i="43"/>
  <c r="U60" i="43"/>
  <c r="S57" i="43"/>
  <c r="W57" i="43"/>
  <c r="R56" i="43"/>
  <c r="V56" i="43"/>
  <c r="V55" i="43"/>
  <c r="P55" i="43"/>
  <c r="Q54" i="43"/>
  <c r="U49" i="43"/>
  <c r="P49" i="43"/>
  <c r="Q48" i="43"/>
  <c r="Q47" i="43"/>
  <c r="U47" i="43"/>
  <c r="P46" i="43"/>
  <c r="T46" i="43"/>
  <c r="X46" i="43"/>
  <c r="U44" i="43"/>
  <c r="X41" i="43"/>
  <c r="V41" i="43" s="1"/>
  <c r="X40" i="43"/>
  <c r="S38" i="43"/>
  <c r="W38" i="43"/>
  <c r="T38" i="43"/>
  <c r="X36" i="43"/>
  <c r="P35" i="43"/>
  <c r="T35" i="43"/>
  <c r="X35" i="43"/>
  <c r="R35" i="43" s="1"/>
  <c r="W35" i="43"/>
  <c r="S32" i="43"/>
  <c r="Q31" i="43"/>
  <c r="U31" i="43"/>
  <c r="P31" i="43"/>
  <c r="T31" i="43"/>
  <c r="X31" i="43"/>
  <c r="W31" i="43" s="1"/>
  <c r="P26" i="43"/>
  <c r="T26" i="43"/>
  <c r="X26" i="43"/>
  <c r="S26" i="43"/>
  <c r="S21" i="43"/>
  <c r="W21" i="43"/>
  <c r="R10" i="43"/>
  <c r="W76" i="43"/>
  <c r="W61" i="43"/>
  <c r="R60" i="43"/>
  <c r="V60" i="43"/>
  <c r="Q51" i="43"/>
  <c r="U51" i="43"/>
  <c r="P50" i="43"/>
  <c r="T50" i="43"/>
  <c r="X50" i="43"/>
  <c r="U48" i="43"/>
  <c r="R44" i="43"/>
  <c r="V44" i="43"/>
  <c r="R41" i="43"/>
  <c r="Q41" i="43"/>
  <c r="X37" i="43"/>
  <c r="P30" i="43"/>
  <c r="T30" i="43"/>
  <c r="X30" i="43"/>
  <c r="S30" i="43"/>
  <c r="R28" i="43"/>
  <c r="V28" i="43"/>
  <c r="S28" i="43"/>
  <c r="P20" i="43"/>
  <c r="X20" i="43"/>
  <c r="S20" i="43" s="1"/>
  <c r="Q15" i="43"/>
  <c r="U15" i="43"/>
  <c r="P15" i="43"/>
  <c r="T15" i="43"/>
  <c r="X15" i="43"/>
  <c r="W15" i="43"/>
  <c r="Q55" i="43"/>
  <c r="U55" i="43"/>
  <c r="P54" i="43"/>
  <c r="T54" i="43"/>
  <c r="X54" i="43"/>
  <c r="V54" i="43" s="1"/>
  <c r="S49" i="43"/>
  <c r="W49" i="43"/>
  <c r="V48" i="43"/>
  <c r="P37" i="43"/>
  <c r="U37" i="43"/>
  <c r="Q36" i="43"/>
  <c r="U36" i="43"/>
  <c r="P34" i="43"/>
  <c r="S34" i="43"/>
  <c r="X34" i="43"/>
  <c r="R34" i="43" s="1"/>
  <c r="R30" i="43"/>
  <c r="S29" i="43"/>
  <c r="W29" i="43"/>
  <c r="W28" i="43"/>
  <c r="Q28" i="43"/>
  <c r="Q23" i="43"/>
  <c r="U23" i="43"/>
  <c r="P23" i="43"/>
  <c r="T23" i="43"/>
  <c r="X23" i="43"/>
  <c r="W23" i="43" s="1"/>
  <c r="Q20" i="43"/>
  <c r="P18" i="43"/>
  <c r="T18" i="43"/>
  <c r="X18" i="43"/>
  <c r="W18" i="43" s="1"/>
  <c r="Q18" i="43"/>
  <c r="S16" i="43"/>
  <c r="W16" i="43"/>
  <c r="Q40" i="43"/>
  <c r="U40" i="43"/>
  <c r="P39" i="43"/>
  <c r="T39" i="43"/>
  <c r="X39" i="43"/>
  <c r="S33" i="43"/>
  <c r="W33" i="43"/>
  <c r="R32" i="43"/>
  <c r="V32" i="43"/>
  <c r="S25" i="43"/>
  <c r="W25" i="43"/>
  <c r="R24" i="43"/>
  <c r="V24" i="43"/>
  <c r="S17" i="43"/>
  <c r="W17" i="43"/>
  <c r="R16" i="43"/>
  <c r="V16" i="43"/>
  <c r="P22" i="43"/>
  <c r="T22" i="43"/>
  <c r="X22" i="43"/>
  <c r="W22" i="43" s="1"/>
  <c r="S22" i="43"/>
  <c r="Q19" i="43"/>
  <c r="U19" i="43"/>
  <c r="P19" i="43"/>
  <c r="T19" i="43"/>
  <c r="X19" i="43"/>
  <c r="AE19" i="43" s="1"/>
  <c r="P14" i="43"/>
  <c r="T14" i="43"/>
  <c r="X14" i="43"/>
  <c r="S14" i="43"/>
  <c r="R12" i="43"/>
  <c r="R8" i="43"/>
  <c r="R4" i="43"/>
  <c r="S13" i="43"/>
  <c r="W13" i="43"/>
  <c r="P10" i="43"/>
  <c r="T10" i="43"/>
  <c r="X10" i="43"/>
  <c r="W10" i="43" s="1"/>
  <c r="Q10" i="43"/>
  <c r="U10" i="43"/>
  <c r="S10" i="43"/>
  <c r="S8" i="43"/>
  <c r="W8" i="43"/>
  <c r="P6" i="43"/>
  <c r="T6" i="43"/>
  <c r="X6" i="43"/>
  <c r="W6" i="43" s="1"/>
  <c r="Q6" i="43"/>
  <c r="U6" i="43"/>
  <c r="S4" i="43"/>
  <c r="W4" i="43"/>
  <c r="V33" i="43"/>
  <c r="U32" i="43"/>
  <c r="V29" i="43"/>
  <c r="U28" i="43"/>
  <c r="V25" i="43"/>
  <c r="U24" i="43"/>
  <c r="V21" i="43"/>
  <c r="U20" i="43"/>
  <c r="V17" i="43"/>
  <c r="U16" i="43"/>
  <c r="V13" i="43"/>
  <c r="U12" i="43"/>
  <c r="X11" i="43"/>
  <c r="W11" i="43" s="1"/>
  <c r="T11" i="43"/>
  <c r="P11" i="43"/>
  <c r="V9" i="43"/>
  <c r="U8" i="43"/>
  <c r="X7" i="43"/>
  <c r="T7" i="43"/>
  <c r="P7" i="43"/>
  <c r="V5" i="43"/>
  <c r="U4" i="43"/>
  <c r="V12" i="43"/>
  <c r="U11" i="43"/>
  <c r="W9" i="43"/>
  <c r="V8" i="43"/>
  <c r="U7" i="43"/>
  <c r="W5" i="43"/>
  <c r="V4" i="43"/>
  <c r="S4" i="44"/>
  <c r="W4" i="44"/>
  <c r="V5" i="44"/>
  <c r="U4" i="44"/>
  <c r="W5" i="44"/>
  <c r="V4" i="44"/>
  <c r="W67" i="45"/>
  <c r="P67" i="45"/>
  <c r="T67" i="45"/>
  <c r="X67" i="45"/>
  <c r="S67" i="45" s="1"/>
  <c r="P64" i="45"/>
  <c r="T64" i="45"/>
  <c r="X64" i="45"/>
  <c r="S64" i="45" s="1"/>
  <c r="Q64" i="45"/>
  <c r="U64" i="45"/>
  <c r="V74" i="45"/>
  <c r="X73" i="45"/>
  <c r="AE73" i="45" s="1"/>
  <c r="U70" i="45"/>
  <c r="W69" i="45"/>
  <c r="R67" i="45"/>
  <c r="W65" i="45"/>
  <c r="Q65" i="45"/>
  <c r="U65" i="45"/>
  <c r="R65" i="45"/>
  <c r="V65" i="45"/>
  <c r="S62" i="45"/>
  <c r="W57" i="45"/>
  <c r="Q57" i="45"/>
  <c r="U57" i="45"/>
  <c r="R57" i="45"/>
  <c r="V57" i="45"/>
  <c r="S54" i="45"/>
  <c r="P53" i="45"/>
  <c r="T53" i="45"/>
  <c r="Q53" i="45"/>
  <c r="U53" i="45"/>
  <c r="R53" i="45"/>
  <c r="V53" i="45"/>
  <c r="S50" i="45"/>
  <c r="W48" i="45"/>
  <c r="P48" i="45"/>
  <c r="T48" i="45"/>
  <c r="X48" i="45"/>
  <c r="Q48" i="45"/>
  <c r="U48" i="45"/>
  <c r="V42" i="45"/>
  <c r="S74" i="45"/>
  <c r="W74" i="45"/>
  <c r="P56" i="45"/>
  <c r="T56" i="45"/>
  <c r="X56" i="45"/>
  <c r="Q56" i="45"/>
  <c r="U56" i="45"/>
  <c r="P49" i="45"/>
  <c r="T49" i="45"/>
  <c r="X49" i="45"/>
  <c r="Q49" i="45"/>
  <c r="U49" i="45"/>
  <c r="P44" i="45"/>
  <c r="T44" i="45"/>
  <c r="X44" i="45"/>
  <c r="R44" i="45" s="1"/>
  <c r="Q44" i="45"/>
  <c r="U44" i="45"/>
  <c r="U74" i="45"/>
  <c r="P74" i="45"/>
  <c r="Q73" i="45"/>
  <c r="Q72" i="45"/>
  <c r="U72" i="45"/>
  <c r="P71" i="45"/>
  <c r="T71" i="45"/>
  <c r="X71" i="45"/>
  <c r="P68" i="45"/>
  <c r="T68" i="45"/>
  <c r="X68" i="45"/>
  <c r="Q68" i="45"/>
  <c r="U68" i="45"/>
  <c r="Q67" i="45"/>
  <c r="P63" i="45"/>
  <c r="T63" i="45"/>
  <c r="X63" i="45"/>
  <c r="P60" i="45"/>
  <c r="T60" i="45"/>
  <c r="X60" i="45"/>
  <c r="S60" i="45" s="1"/>
  <c r="Q60" i="45"/>
  <c r="U60" i="45"/>
  <c r="R56" i="45"/>
  <c r="W55" i="45"/>
  <c r="P55" i="45"/>
  <c r="T55" i="45"/>
  <c r="X55" i="45"/>
  <c r="P52" i="45"/>
  <c r="T52" i="45"/>
  <c r="X52" i="45"/>
  <c r="Q52" i="45"/>
  <c r="U52" i="45"/>
  <c r="R46" i="45"/>
  <c r="V46" i="45"/>
  <c r="P40" i="45"/>
  <c r="T40" i="45"/>
  <c r="X40" i="45"/>
  <c r="S40" i="45" s="1"/>
  <c r="U40" i="45"/>
  <c r="Q40" i="45"/>
  <c r="P33" i="45"/>
  <c r="T33" i="45"/>
  <c r="X33" i="45"/>
  <c r="Q33" i="45"/>
  <c r="U33" i="45"/>
  <c r="P28" i="45"/>
  <c r="T28" i="45"/>
  <c r="X28" i="45"/>
  <c r="W28" i="45" s="1"/>
  <c r="Q28" i="45"/>
  <c r="P59" i="45"/>
  <c r="T59" i="45"/>
  <c r="X59" i="45"/>
  <c r="P75" i="45"/>
  <c r="T75" i="45"/>
  <c r="X75" i="45"/>
  <c r="T74" i="45"/>
  <c r="U73" i="45"/>
  <c r="P73" i="45"/>
  <c r="W72" i="45"/>
  <c r="R72" i="45"/>
  <c r="S70" i="45"/>
  <c r="W70" i="45"/>
  <c r="R69" i="45"/>
  <c r="V69" i="45"/>
  <c r="S68" i="45"/>
  <c r="V67" i="45"/>
  <c r="W64" i="45"/>
  <c r="R62" i="45"/>
  <c r="V62" i="45"/>
  <c r="Q61" i="45"/>
  <c r="U61" i="45"/>
  <c r="R61" i="45"/>
  <c r="V61" i="45"/>
  <c r="W56" i="45"/>
  <c r="R54" i="45"/>
  <c r="V54" i="45"/>
  <c r="P45" i="45"/>
  <c r="T45" i="45"/>
  <c r="X45" i="45"/>
  <c r="V45" i="45" s="1"/>
  <c r="Q45" i="45"/>
  <c r="U45" i="45"/>
  <c r="Q41" i="45"/>
  <c r="T41" i="45"/>
  <c r="X41" i="45"/>
  <c r="V41" i="45" s="1"/>
  <c r="P41" i="45"/>
  <c r="U41" i="45"/>
  <c r="P36" i="45"/>
  <c r="T36" i="45"/>
  <c r="X36" i="45"/>
  <c r="Q36" i="45"/>
  <c r="S34" i="45"/>
  <c r="W34" i="45"/>
  <c r="W62" i="45"/>
  <c r="W54" i="45"/>
  <c r="X51" i="45"/>
  <c r="T51" i="45"/>
  <c r="P51" i="45"/>
  <c r="X47" i="45"/>
  <c r="T47" i="45"/>
  <c r="P47" i="45"/>
  <c r="W46" i="45"/>
  <c r="X43" i="45"/>
  <c r="T43" i="45"/>
  <c r="P43" i="45"/>
  <c r="S39" i="45"/>
  <c r="W39" i="45"/>
  <c r="R38" i="45"/>
  <c r="V38" i="45"/>
  <c r="R35" i="45"/>
  <c r="V35" i="45"/>
  <c r="Q34" i="45"/>
  <c r="U34" i="45"/>
  <c r="R34" i="45"/>
  <c r="V34" i="45"/>
  <c r="S31" i="45"/>
  <c r="P37" i="45"/>
  <c r="Q37" i="45"/>
  <c r="U37" i="45"/>
  <c r="P32" i="45"/>
  <c r="T32" i="45"/>
  <c r="X32" i="45"/>
  <c r="X30" i="45"/>
  <c r="P29" i="45"/>
  <c r="T29" i="45"/>
  <c r="X29" i="45"/>
  <c r="Q29" i="45"/>
  <c r="U29" i="45"/>
  <c r="R31" i="45"/>
  <c r="V31" i="45"/>
  <c r="Q30" i="45"/>
  <c r="U30" i="45"/>
  <c r="V30" i="45"/>
  <c r="W35" i="45"/>
  <c r="W31" i="45"/>
  <c r="R87" i="46"/>
  <c r="P81" i="46"/>
  <c r="T81" i="46"/>
  <c r="Q75" i="46"/>
  <c r="Q70" i="46"/>
  <c r="U70" i="46"/>
  <c r="P70" i="46"/>
  <c r="T70" i="46"/>
  <c r="Q67" i="46"/>
  <c r="P65" i="46"/>
  <c r="T65" i="46"/>
  <c r="Q46" i="46"/>
  <c r="P46" i="46"/>
  <c r="U46" i="46"/>
  <c r="X88" i="46"/>
  <c r="U85" i="46"/>
  <c r="Q83" i="46"/>
  <c r="U83" i="46"/>
  <c r="P82" i="46"/>
  <c r="T82" i="46"/>
  <c r="Q81" i="46"/>
  <c r="Q79" i="46"/>
  <c r="P77" i="46"/>
  <c r="T77" i="46"/>
  <c r="Q74" i="46"/>
  <c r="U74" i="46"/>
  <c r="P74" i="46"/>
  <c r="T74" i="46"/>
  <c r="Q71" i="46"/>
  <c r="P69" i="46"/>
  <c r="T69" i="46"/>
  <c r="Q66" i="46"/>
  <c r="U66" i="46"/>
  <c r="P66" i="46"/>
  <c r="T66" i="46"/>
  <c r="Q65" i="46"/>
  <c r="Q63" i="46"/>
  <c r="P61" i="46"/>
  <c r="T61" i="46"/>
  <c r="P58" i="46"/>
  <c r="U58" i="46"/>
  <c r="T58" i="46"/>
  <c r="Q57" i="46"/>
  <c r="P57" i="46"/>
  <c r="U57" i="46"/>
  <c r="Q48" i="46"/>
  <c r="U48" i="46"/>
  <c r="P48" i="46"/>
  <c r="T48" i="46"/>
  <c r="Q87" i="46"/>
  <c r="U87" i="46"/>
  <c r="P86" i="46"/>
  <c r="T86" i="46"/>
  <c r="Q52" i="46"/>
  <c r="U52" i="46"/>
  <c r="P52" i="46"/>
  <c r="P51" i="46"/>
  <c r="T51" i="46"/>
  <c r="Q51" i="46"/>
  <c r="P47" i="46"/>
  <c r="T47" i="46"/>
  <c r="Q47" i="46"/>
  <c r="U47" i="46"/>
  <c r="W87" i="46"/>
  <c r="Q78" i="46"/>
  <c r="U78" i="46"/>
  <c r="P78" i="46"/>
  <c r="T78" i="46"/>
  <c r="T75" i="46"/>
  <c r="P73" i="46"/>
  <c r="T73" i="46"/>
  <c r="T67" i="46"/>
  <c r="Q62" i="46"/>
  <c r="U62" i="46"/>
  <c r="P62" i="46"/>
  <c r="T62" i="46"/>
  <c r="Q45" i="46"/>
  <c r="P28" i="46"/>
  <c r="T28" i="46"/>
  <c r="V88" i="46"/>
  <c r="V87" i="46"/>
  <c r="P87" i="46"/>
  <c r="Q86" i="46"/>
  <c r="Q85" i="46"/>
  <c r="T56" i="46"/>
  <c r="T46" i="46"/>
  <c r="U45" i="46"/>
  <c r="P42" i="46"/>
  <c r="U42" i="46"/>
  <c r="T42" i="46"/>
  <c r="U35" i="46"/>
  <c r="U79" i="46"/>
  <c r="U75" i="46"/>
  <c r="U71" i="46"/>
  <c r="U67" i="46"/>
  <c r="U63" i="46"/>
  <c r="P59" i="46"/>
  <c r="T59" i="46"/>
  <c r="Q44" i="46"/>
  <c r="U44" i="46"/>
  <c r="P43" i="46"/>
  <c r="T43" i="46"/>
  <c r="P39" i="46"/>
  <c r="T39" i="46"/>
  <c r="U39" i="46"/>
  <c r="Q34" i="46"/>
  <c r="T34" i="46"/>
  <c r="P33" i="46"/>
  <c r="U33" i="46"/>
  <c r="P31" i="46"/>
  <c r="T31" i="46"/>
  <c r="U31" i="46"/>
  <c r="Q56" i="46"/>
  <c r="U56" i="46"/>
  <c r="P55" i="46"/>
  <c r="T55" i="46"/>
  <c r="P41" i="46"/>
  <c r="U41" i="46"/>
  <c r="Q40" i="46"/>
  <c r="U40" i="46"/>
  <c r="Q32" i="46"/>
  <c r="U32" i="46"/>
  <c r="T32" i="46"/>
  <c r="Q27" i="46"/>
  <c r="P27" i="46"/>
  <c r="T27" i="46"/>
  <c r="P26" i="46"/>
  <c r="T26" i="46"/>
  <c r="Q36" i="46"/>
  <c r="U36" i="46"/>
  <c r="P35" i="46"/>
  <c r="T35" i="46"/>
  <c r="P36" i="46"/>
  <c r="Q35" i="46"/>
  <c r="U30" i="46"/>
  <c r="P30" i="46"/>
  <c r="Q29" i="46"/>
  <c r="Q28" i="46"/>
  <c r="U28" i="46"/>
  <c r="Q126" i="47"/>
  <c r="U126" i="47"/>
  <c r="P125" i="47"/>
  <c r="T125" i="47"/>
  <c r="Q100" i="47"/>
  <c r="U100" i="47"/>
  <c r="Q70" i="47"/>
  <c r="U70" i="47"/>
  <c r="Q51" i="47"/>
  <c r="U51" i="47"/>
  <c r="P51" i="47"/>
  <c r="Q42" i="47"/>
  <c r="U42" i="47"/>
  <c r="U132" i="47"/>
  <c r="P132" i="47"/>
  <c r="Q131" i="47"/>
  <c r="Q130" i="47"/>
  <c r="U130" i="47"/>
  <c r="P129" i="47"/>
  <c r="T129" i="47"/>
  <c r="U127" i="47"/>
  <c r="P122" i="47"/>
  <c r="Q121" i="47"/>
  <c r="Q120" i="47"/>
  <c r="U116" i="47"/>
  <c r="P116" i="47"/>
  <c r="P115" i="47"/>
  <c r="T115" i="47"/>
  <c r="Q114" i="47"/>
  <c r="U114" i="47"/>
  <c r="P110" i="47"/>
  <c r="U109" i="47"/>
  <c r="P109" i="47"/>
  <c r="P107" i="47"/>
  <c r="T107" i="47"/>
  <c r="Q106" i="47"/>
  <c r="U106" i="47"/>
  <c r="P102" i="47"/>
  <c r="P101" i="47"/>
  <c r="P73" i="47"/>
  <c r="U73" i="47"/>
  <c r="Q73" i="47"/>
  <c r="Q59" i="47"/>
  <c r="U59" i="47"/>
  <c r="P59" i="47"/>
  <c r="Q50" i="47"/>
  <c r="U50" i="47"/>
  <c r="P16" i="47"/>
  <c r="T16" i="47"/>
  <c r="Q16" i="47"/>
  <c r="U16" i="47"/>
  <c r="Q108" i="47"/>
  <c r="U108" i="47"/>
  <c r="Q134" i="47"/>
  <c r="U134" i="47"/>
  <c r="P133" i="47"/>
  <c r="T133" i="47"/>
  <c r="X133" i="47"/>
  <c r="U131" i="47"/>
  <c r="P126" i="47"/>
  <c r="Q125" i="47"/>
  <c r="U120" i="47"/>
  <c r="P120" i="47"/>
  <c r="Q119" i="47"/>
  <c r="Q118" i="47"/>
  <c r="U118" i="47"/>
  <c r="P117" i="47"/>
  <c r="T117" i="47"/>
  <c r="Q112" i="47"/>
  <c r="U112" i="47"/>
  <c r="P108" i="47"/>
  <c r="Q104" i="47"/>
  <c r="U104" i="47"/>
  <c r="P100" i="47"/>
  <c r="P99" i="47"/>
  <c r="T99" i="47"/>
  <c r="P84" i="47"/>
  <c r="U84" i="47"/>
  <c r="Q84" i="47"/>
  <c r="T84" i="47"/>
  <c r="Q83" i="47"/>
  <c r="U83" i="47"/>
  <c r="P83" i="47"/>
  <c r="P78" i="47"/>
  <c r="T78" i="47"/>
  <c r="Q78" i="47"/>
  <c r="Q67" i="47"/>
  <c r="U67" i="47"/>
  <c r="X67" i="47"/>
  <c r="P67" i="47"/>
  <c r="Q58" i="47"/>
  <c r="U58" i="47"/>
  <c r="T51" i="47"/>
  <c r="T126" i="47"/>
  <c r="U125" i="47"/>
  <c r="Q122" i="47"/>
  <c r="U122" i="47"/>
  <c r="P121" i="47"/>
  <c r="T121" i="47"/>
  <c r="T120" i="47"/>
  <c r="U119" i="47"/>
  <c r="P119" i="47"/>
  <c r="P111" i="47"/>
  <c r="T111" i="47"/>
  <c r="Q110" i="47"/>
  <c r="U110" i="47"/>
  <c r="Q109" i="47"/>
  <c r="P103" i="47"/>
  <c r="T103" i="47"/>
  <c r="Q102" i="47"/>
  <c r="U102" i="47"/>
  <c r="Q101" i="47"/>
  <c r="U94" i="47"/>
  <c r="Q93" i="47"/>
  <c r="U93" i="47"/>
  <c r="P93" i="47"/>
  <c r="Q66" i="47"/>
  <c r="U66" i="47"/>
  <c r="Q43" i="47"/>
  <c r="U43" i="47"/>
  <c r="P43" i="47"/>
  <c r="T113" i="47"/>
  <c r="T109" i="47"/>
  <c r="T105" i="47"/>
  <c r="T101" i="47"/>
  <c r="P94" i="47"/>
  <c r="T94" i="47"/>
  <c r="Q94" i="47"/>
  <c r="P89" i="47"/>
  <c r="U89" i="47"/>
  <c r="P74" i="47"/>
  <c r="T74" i="47"/>
  <c r="U74" i="47"/>
  <c r="X71" i="47"/>
  <c r="P68" i="47"/>
  <c r="T68" i="47"/>
  <c r="X68" i="47"/>
  <c r="Q68" i="47"/>
  <c r="P66" i="47"/>
  <c r="Q63" i="47"/>
  <c r="U63" i="47"/>
  <c r="P60" i="47"/>
  <c r="T60" i="47"/>
  <c r="Q60" i="47"/>
  <c r="P58" i="47"/>
  <c r="Q55" i="47"/>
  <c r="U55" i="47"/>
  <c r="P52" i="47"/>
  <c r="T52" i="47"/>
  <c r="Q52" i="47"/>
  <c r="P50" i="47"/>
  <c r="Q47" i="47"/>
  <c r="U47" i="47"/>
  <c r="P44" i="47"/>
  <c r="T44" i="47"/>
  <c r="Q44" i="47"/>
  <c r="P42" i="47"/>
  <c r="P90" i="47"/>
  <c r="T90" i="47"/>
  <c r="U90" i="47"/>
  <c r="T85" i="47"/>
  <c r="P82" i="47"/>
  <c r="T82" i="47"/>
  <c r="Q79" i="47"/>
  <c r="U79" i="47"/>
  <c r="P79" i="47"/>
  <c r="Q75" i="47"/>
  <c r="U75" i="47"/>
  <c r="T75" i="47"/>
  <c r="Q72" i="47"/>
  <c r="R69" i="47"/>
  <c r="Q65" i="47"/>
  <c r="U65" i="47"/>
  <c r="P65" i="47"/>
  <c r="P64" i="47"/>
  <c r="T64" i="47"/>
  <c r="U64" i="47"/>
  <c r="Q57" i="47"/>
  <c r="U57" i="47"/>
  <c r="P57" i="47"/>
  <c r="P56" i="47"/>
  <c r="T56" i="47"/>
  <c r="U56" i="47"/>
  <c r="Q49" i="47"/>
  <c r="U49" i="47"/>
  <c r="P49" i="47"/>
  <c r="P48" i="47"/>
  <c r="T48" i="47"/>
  <c r="U48" i="47"/>
  <c r="P35" i="47"/>
  <c r="T35" i="47"/>
  <c r="Q35" i="47"/>
  <c r="U35" i="47"/>
  <c r="P27" i="47"/>
  <c r="T27" i="47"/>
  <c r="Q27" i="47"/>
  <c r="U27" i="47"/>
  <c r="P98" i="47"/>
  <c r="T98" i="47"/>
  <c r="Q95" i="47"/>
  <c r="U95" i="47"/>
  <c r="P95" i="47"/>
  <c r="T92" i="47"/>
  <c r="Q91" i="47"/>
  <c r="U91" i="47"/>
  <c r="T91" i="47"/>
  <c r="Q88" i="47"/>
  <c r="T87" i="47"/>
  <c r="Q85" i="47"/>
  <c r="Q77" i="47"/>
  <c r="T72" i="47"/>
  <c r="T65" i="47"/>
  <c r="T57" i="47"/>
  <c r="T49" i="47"/>
  <c r="Q87" i="47"/>
  <c r="U87" i="47"/>
  <c r="P86" i="47"/>
  <c r="T86" i="47"/>
  <c r="Q71" i="47"/>
  <c r="U71" i="47"/>
  <c r="P70" i="47"/>
  <c r="T70" i="47"/>
  <c r="X70" i="47"/>
  <c r="Q69" i="47"/>
  <c r="S69" i="47"/>
  <c r="W69" i="47"/>
  <c r="Q61" i="47"/>
  <c r="U61" i="47"/>
  <c r="Q53" i="47"/>
  <c r="U53" i="47"/>
  <c r="Q45" i="47"/>
  <c r="U45" i="47"/>
  <c r="P40" i="47"/>
  <c r="T40" i="47"/>
  <c r="Q40" i="47"/>
  <c r="U40" i="47"/>
  <c r="P19" i="47"/>
  <c r="T19" i="47"/>
  <c r="Q19" i="47"/>
  <c r="P32" i="47"/>
  <c r="T32" i="47"/>
  <c r="Q32" i="47"/>
  <c r="U32" i="47"/>
  <c r="P24" i="47"/>
  <c r="T24" i="47"/>
  <c r="Q24" i="47"/>
  <c r="U24" i="47"/>
  <c r="T66" i="47"/>
  <c r="T62" i="47"/>
  <c r="T58" i="47"/>
  <c r="T54" i="47"/>
  <c r="T50" i="47"/>
  <c r="T46" i="47"/>
  <c r="T42" i="47"/>
  <c r="Q37" i="47"/>
  <c r="U37" i="47"/>
  <c r="Q29" i="47"/>
  <c r="U29" i="47"/>
  <c r="U21" i="47"/>
  <c r="Q33" i="47"/>
  <c r="U33" i="47"/>
  <c r="U25" i="47"/>
  <c r="U17" i="47"/>
  <c r="V4" i="47"/>
  <c r="P39" i="47"/>
  <c r="T39" i="47"/>
  <c r="P36" i="47"/>
  <c r="T36" i="47"/>
  <c r="Q36" i="47"/>
  <c r="U36" i="47"/>
  <c r="P31" i="47"/>
  <c r="T31" i="47"/>
  <c r="P28" i="47"/>
  <c r="T28" i="47"/>
  <c r="Q28" i="47"/>
  <c r="U28" i="47"/>
  <c r="P23" i="47"/>
  <c r="T23" i="47"/>
  <c r="P20" i="47"/>
  <c r="T20" i="47"/>
  <c r="Q20" i="47"/>
  <c r="U20" i="47"/>
  <c r="P15" i="47"/>
  <c r="T15" i="47"/>
  <c r="Q11" i="47"/>
  <c r="U11" i="47"/>
  <c r="P11" i="47"/>
  <c r="T11" i="47"/>
  <c r="Q7" i="47"/>
  <c r="U7" i="47"/>
  <c r="P7" i="47"/>
  <c r="T7" i="47"/>
  <c r="S5" i="47"/>
  <c r="W5" i="47"/>
  <c r="P4" i="47"/>
  <c r="U12" i="47"/>
  <c r="Q12" i="47"/>
  <c r="U8" i="47"/>
  <c r="Q8" i="47"/>
  <c r="V5" i="47"/>
  <c r="R5" i="47"/>
  <c r="U4" i="47"/>
  <c r="Q4" i="47"/>
  <c r="T12" i="47"/>
  <c r="U9" i="47"/>
  <c r="T8" i="47"/>
  <c r="U5" i="47"/>
  <c r="X4" i="47"/>
  <c r="T4" i="47"/>
  <c r="Q55" i="48"/>
  <c r="U55" i="48"/>
  <c r="T55" i="48"/>
  <c r="Q25" i="48"/>
  <c r="T25" i="48"/>
  <c r="Q11" i="48"/>
  <c r="U11" i="48"/>
  <c r="P11" i="48"/>
  <c r="T11" i="48"/>
  <c r="T40" i="48"/>
  <c r="Q29" i="48"/>
  <c r="P27" i="48"/>
  <c r="T27" i="48"/>
  <c r="U27" i="48"/>
  <c r="Q27" i="48"/>
  <c r="U25" i="48"/>
  <c r="Q19" i="48"/>
  <c r="U19" i="48"/>
  <c r="P19" i="48"/>
  <c r="T19" i="48"/>
  <c r="U58" i="48"/>
  <c r="P58" i="48"/>
  <c r="P54" i="48"/>
  <c r="T54" i="48"/>
  <c r="U54" i="48"/>
  <c r="T49" i="48"/>
  <c r="P46" i="48"/>
  <c r="T46" i="48"/>
  <c r="Q43" i="48"/>
  <c r="U43" i="48"/>
  <c r="P43" i="48"/>
  <c r="T29" i="48"/>
  <c r="P26" i="48"/>
  <c r="U26" i="48"/>
  <c r="P25" i="48"/>
  <c r="Q23" i="48"/>
  <c r="Q60" i="48"/>
  <c r="U60" i="48"/>
  <c r="P59" i="48"/>
  <c r="T59" i="48"/>
  <c r="Q52" i="48"/>
  <c r="Q32" i="48"/>
  <c r="U32" i="48"/>
  <c r="P32" i="48"/>
  <c r="Q28" i="48"/>
  <c r="U28" i="48"/>
  <c r="T28" i="48"/>
  <c r="Q64" i="48"/>
  <c r="U64" i="48"/>
  <c r="P63" i="48"/>
  <c r="T63" i="48"/>
  <c r="Q57" i="48"/>
  <c r="T52" i="48"/>
  <c r="P48" i="48"/>
  <c r="U48" i="48"/>
  <c r="Q47" i="48"/>
  <c r="U47" i="48"/>
  <c r="P42" i="48"/>
  <c r="T42" i="48"/>
  <c r="Q42" i="48"/>
  <c r="Q36" i="48"/>
  <c r="U36" i="48"/>
  <c r="T32" i="48"/>
  <c r="P31" i="48"/>
  <c r="T31" i="48"/>
  <c r="Q31" i="48"/>
  <c r="P60" i="48"/>
  <c r="Q59" i="48"/>
  <c r="Q58" i="48"/>
  <c r="P55" i="48"/>
  <c r="P53" i="48"/>
  <c r="U53" i="48"/>
  <c r="T48" i="48"/>
  <c r="T38" i="48"/>
  <c r="Q38" i="48"/>
  <c r="P37" i="48"/>
  <c r="U37" i="48"/>
  <c r="Q37" i="48"/>
  <c r="P35" i="48"/>
  <c r="T35" i="48"/>
  <c r="U29" i="48"/>
  <c r="P28" i="48"/>
  <c r="P14" i="48"/>
  <c r="T14" i="48"/>
  <c r="Q14" i="48"/>
  <c r="T20" i="48"/>
  <c r="T12" i="48"/>
  <c r="Q51" i="48"/>
  <c r="U51" i="48"/>
  <c r="P50" i="48"/>
  <c r="T50" i="48"/>
  <c r="Q41" i="48"/>
  <c r="Q30" i="48"/>
  <c r="P20" i="48"/>
  <c r="P12" i="48"/>
  <c r="Q40" i="48"/>
  <c r="U40" i="48"/>
  <c r="P39" i="48"/>
  <c r="T39" i="48"/>
  <c r="Q24" i="48"/>
  <c r="U24" i="48"/>
  <c r="P23" i="48"/>
  <c r="T23" i="48"/>
  <c r="Q20" i="48"/>
  <c r="P18" i="48"/>
  <c r="T18" i="48"/>
  <c r="Q15" i="48"/>
  <c r="U15" i="48"/>
  <c r="P15" i="48"/>
  <c r="T15" i="48"/>
  <c r="Q12" i="48"/>
  <c r="P10" i="48"/>
  <c r="T10" i="48"/>
  <c r="Q7" i="48"/>
  <c r="U7" i="48"/>
  <c r="P7" i="48"/>
  <c r="T7" i="48"/>
  <c r="T8" i="48"/>
  <c r="Q8" i="48"/>
  <c r="P6" i="48"/>
  <c r="T6" i="48"/>
  <c r="S4" i="48"/>
  <c r="W4" i="48"/>
  <c r="U20" i="48"/>
  <c r="U16" i="48"/>
  <c r="U12" i="48"/>
  <c r="U8" i="48"/>
  <c r="V5" i="48"/>
  <c r="U4" i="48"/>
  <c r="W5" i="48"/>
  <c r="V4" i="48"/>
  <c r="P64" i="50"/>
  <c r="T64" i="50"/>
  <c r="X64" i="50"/>
  <c r="R64" i="50" s="1"/>
  <c r="S59" i="50"/>
  <c r="W59" i="50"/>
  <c r="S43" i="50"/>
  <c r="X38" i="50"/>
  <c r="P20" i="50"/>
  <c r="T20" i="50"/>
  <c r="X20" i="50"/>
  <c r="W20" i="50" s="1"/>
  <c r="Q20" i="50"/>
  <c r="U20" i="50"/>
  <c r="V67" i="50"/>
  <c r="U66" i="50"/>
  <c r="Q66" i="50"/>
  <c r="X65" i="50"/>
  <c r="T65" i="50"/>
  <c r="U64" i="50"/>
  <c r="U63" i="50"/>
  <c r="Q61" i="50"/>
  <c r="U61" i="50"/>
  <c r="P60" i="50"/>
  <c r="T60" i="50"/>
  <c r="X60" i="50"/>
  <c r="T59" i="50"/>
  <c r="U58" i="50"/>
  <c r="P58" i="50"/>
  <c r="S55" i="50"/>
  <c r="W55" i="50"/>
  <c r="R54" i="50"/>
  <c r="V54" i="50"/>
  <c r="U48" i="50"/>
  <c r="U47" i="50"/>
  <c r="Q45" i="50"/>
  <c r="U45" i="50"/>
  <c r="P44" i="50"/>
  <c r="T44" i="50"/>
  <c r="X44" i="50"/>
  <c r="T43" i="50"/>
  <c r="U42" i="50"/>
  <c r="P40" i="50"/>
  <c r="T40" i="50"/>
  <c r="X40" i="50"/>
  <c r="Q40" i="50"/>
  <c r="P38" i="50"/>
  <c r="S33" i="50"/>
  <c r="P32" i="50"/>
  <c r="T32" i="50"/>
  <c r="X32" i="50"/>
  <c r="Q32" i="50"/>
  <c r="U32" i="50"/>
  <c r="P27" i="50"/>
  <c r="T27" i="50"/>
  <c r="X27" i="50"/>
  <c r="S22" i="50"/>
  <c r="W22" i="50"/>
  <c r="W16" i="50"/>
  <c r="Q49" i="50"/>
  <c r="U49" i="50"/>
  <c r="R29" i="50"/>
  <c r="V29" i="50"/>
  <c r="S29" i="50"/>
  <c r="W66" i="50"/>
  <c r="V65" i="50"/>
  <c r="R65" i="50"/>
  <c r="S63" i="50"/>
  <c r="W63" i="50"/>
  <c r="V59" i="50"/>
  <c r="Q59" i="50"/>
  <c r="X58" i="50"/>
  <c r="S58" i="50" s="1"/>
  <c r="W54" i="50"/>
  <c r="X53" i="50"/>
  <c r="Q53" i="50"/>
  <c r="U53" i="50"/>
  <c r="P52" i="50"/>
  <c r="T52" i="50"/>
  <c r="X52" i="50"/>
  <c r="W49" i="50"/>
  <c r="R49" i="50"/>
  <c r="S47" i="50"/>
  <c r="W47" i="50"/>
  <c r="Q43" i="50"/>
  <c r="X42" i="50"/>
  <c r="R42" i="50" s="1"/>
  <c r="T41" i="50"/>
  <c r="Q41" i="50"/>
  <c r="P41" i="50"/>
  <c r="U41" i="50"/>
  <c r="T38" i="50"/>
  <c r="Q37" i="50"/>
  <c r="U37" i="50"/>
  <c r="T37" i="50"/>
  <c r="P35" i="50"/>
  <c r="T35" i="50"/>
  <c r="X35" i="50"/>
  <c r="S30" i="50"/>
  <c r="W30" i="50"/>
  <c r="W29" i="50"/>
  <c r="Q29" i="50"/>
  <c r="P24" i="50"/>
  <c r="T24" i="50"/>
  <c r="X24" i="50"/>
  <c r="Q24" i="50"/>
  <c r="U24" i="50"/>
  <c r="W19" i="50"/>
  <c r="P19" i="50"/>
  <c r="T19" i="50"/>
  <c r="X19" i="50"/>
  <c r="R19" i="50"/>
  <c r="R58" i="50"/>
  <c r="V58" i="50"/>
  <c r="P48" i="50"/>
  <c r="T48" i="50"/>
  <c r="X48" i="50"/>
  <c r="P36" i="50"/>
  <c r="T36" i="50"/>
  <c r="X36" i="50"/>
  <c r="U36" i="50"/>
  <c r="P31" i="50"/>
  <c r="T31" i="50"/>
  <c r="X31" i="50"/>
  <c r="R31" i="50" s="1"/>
  <c r="V31" i="50"/>
  <c r="W67" i="50"/>
  <c r="U65" i="50"/>
  <c r="P65" i="50"/>
  <c r="Q64" i="50"/>
  <c r="V63" i="50"/>
  <c r="Q63" i="50"/>
  <c r="X62" i="50"/>
  <c r="W62" i="50" s="1"/>
  <c r="T61" i="50"/>
  <c r="U60" i="50"/>
  <c r="U59" i="50"/>
  <c r="P59" i="50"/>
  <c r="W58" i="50"/>
  <c r="Q58" i="50"/>
  <c r="X57" i="50"/>
  <c r="Q57" i="50"/>
  <c r="U57" i="50"/>
  <c r="P56" i="50"/>
  <c r="T56" i="50"/>
  <c r="X56" i="50"/>
  <c r="T55" i="50"/>
  <c r="U54" i="50"/>
  <c r="P54" i="50"/>
  <c r="R52" i="50"/>
  <c r="R50" i="50"/>
  <c r="V50" i="50"/>
  <c r="V49" i="50"/>
  <c r="P49" i="50"/>
  <c r="Q48" i="50"/>
  <c r="V47" i="50"/>
  <c r="Q47" i="50"/>
  <c r="X46" i="50"/>
  <c r="T45" i="50"/>
  <c r="U44" i="50"/>
  <c r="U43" i="50"/>
  <c r="P43" i="50"/>
  <c r="Q42" i="50"/>
  <c r="X41" i="50"/>
  <c r="S39" i="50"/>
  <c r="W39" i="50"/>
  <c r="Q39" i="50"/>
  <c r="V39" i="50"/>
  <c r="Q38" i="50"/>
  <c r="X37" i="50"/>
  <c r="Q36" i="50"/>
  <c r="U35" i="50"/>
  <c r="Q31" i="50"/>
  <c r="R30" i="50"/>
  <c r="T29" i="50"/>
  <c r="P28" i="50"/>
  <c r="T28" i="50"/>
  <c r="X28" i="50"/>
  <c r="Q28" i="50"/>
  <c r="U28" i="50"/>
  <c r="V24" i="50"/>
  <c r="P23" i="50"/>
  <c r="T23" i="50"/>
  <c r="X23" i="50"/>
  <c r="R21" i="50"/>
  <c r="V21" i="50"/>
  <c r="S21" i="50"/>
  <c r="U19" i="50"/>
  <c r="S34" i="50"/>
  <c r="W34" i="50"/>
  <c r="R33" i="50"/>
  <c r="V33" i="50"/>
  <c r="S26" i="50"/>
  <c r="W26" i="50"/>
  <c r="R25" i="50"/>
  <c r="V25" i="50"/>
  <c r="W18" i="50"/>
  <c r="R17" i="50"/>
  <c r="V16" i="50"/>
  <c r="S17" i="50"/>
  <c r="W17" i="50"/>
  <c r="P16" i="50"/>
  <c r="Q15" i="50"/>
  <c r="U15" i="50"/>
  <c r="P15" i="50"/>
  <c r="T15" i="50"/>
  <c r="X15" i="50"/>
  <c r="S13" i="50"/>
  <c r="W13" i="50"/>
  <c r="P12" i="50"/>
  <c r="Q11" i="50"/>
  <c r="U11" i="50"/>
  <c r="P11" i="50"/>
  <c r="T11" i="50"/>
  <c r="X11" i="50"/>
  <c r="S9" i="50"/>
  <c r="W9" i="50"/>
  <c r="P8" i="50"/>
  <c r="Q7" i="50"/>
  <c r="U7" i="50"/>
  <c r="P7" i="50"/>
  <c r="T7" i="50"/>
  <c r="X7" i="50"/>
  <c r="S5" i="50"/>
  <c r="W5" i="50"/>
  <c r="P4" i="50"/>
  <c r="V17" i="50"/>
  <c r="U16" i="50"/>
  <c r="Q16" i="50"/>
  <c r="W14" i="50"/>
  <c r="V13" i="50"/>
  <c r="U12" i="50"/>
  <c r="Q12" i="50"/>
  <c r="W10" i="50"/>
  <c r="V9" i="50"/>
  <c r="U8" i="50"/>
  <c r="Q8" i="50"/>
  <c r="W6" i="50"/>
  <c r="V5" i="50"/>
  <c r="U4" i="50"/>
  <c r="Q4" i="50"/>
  <c r="V34" i="50"/>
  <c r="U33" i="50"/>
  <c r="V30" i="50"/>
  <c r="U29" i="50"/>
  <c r="V26" i="50"/>
  <c r="U25" i="50"/>
  <c r="V22" i="50"/>
  <c r="U21" i="50"/>
  <c r="U17" i="50"/>
  <c r="X16" i="50"/>
  <c r="S16" i="50" s="1"/>
  <c r="T16" i="50"/>
  <c r="V14" i="50"/>
  <c r="U13" i="50"/>
  <c r="X12" i="50"/>
  <c r="S12" i="50" s="1"/>
  <c r="T12" i="50"/>
  <c r="V10" i="50"/>
  <c r="U9" i="50"/>
  <c r="X8" i="50"/>
  <c r="T8" i="50"/>
  <c r="V6" i="50"/>
  <c r="U5" i="50"/>
  <c r="X4" i="50"/>
  <c r="T4" i="50"/>
  <c r="Q66" i="51"/>
  <c r="U66" i="51"/>
  <c r="P66" i="51"/>
  <c r="T66" i="51"/>
  <c r="X66" i="51"/>
  <c r="AI66" i="51" s="1"/>
  <c r="R64" i="51"/>
  <c r="Q63" i="51"/>
  <c r="P61" i="51"/>
  <c r="T61" i="51"/>
  <c r="X61" i="51"/>
  <c r="S61" i="51" s="1"/>
  <c r="X59" i="51"/>
  <c r="R59" i="51" s="1"/>
  <c r="Q58" i="51"/>
  <c r="U58" i="51"/>
  <c r="P58" i="51"/>
  <c r="T58" i="51"/>
  <c r="X58" i="51"/>
  <c r="R56" i="51"/>
  <c r="Q55" i="51"/>
  <c r="P53" i="51"/>
  <c r="T53" i="51"/>
  <c r="X53" i="51"/>
  <c r="AJ53" i="51" s="1"/>
  <c r="X51" i="51"/>
  <c r="Q50" i="51"/>
  <c r="U50" i="51"/>
  <c r="P50" i="51"/>
  <c r="T50" i="51"/>
  <c r="X50" i="51"/>
  <c r="R48" i="51"/>
  <c r="Q47" i="51"/>
  <c r="P45" i="51"/>
  <c r="T45" i="51"/>
  <c r="X45" i="51"/>
  <c r="W45" i="51" s="1"/>
  <c r="X43" i="51"/>
  <c r="P43" i="51"/>
  <c r="Q42" i="51"/>
  <c r="U42" i="51"/>
  <c r="P42" i="51"/>
  <c r="T42" i="51"/>
  <c r="X42" i="51"/>
  <c r="AF42" i="51" s="1"/>
  <c r="S41" i="51"/>
  <c r="X41" i="51"/>
  <c r="W41" i="51" s="1"/>
  <c r="Q41" i="51"/>
  <c r="X38" i="51"/>
  <c r="S25" i="51"/>
  <c r="W25" i="51"/>
  <c r="T24" i="51"/>
  <c r="P24" i="51"/>
  <c r="X24" i="51"/>
  <c r="W24" i="51" s="1"/>
  <c r="Q11" i="51"/>
  <c r="U11" i="51"/>
  <c r="P11" i="51"/>
  <c r="T11" i="51"/>
  <c r="X11" i="51"/>
  <c r="S52" i="51"/>
  <c r="W52" i="51"/>
  <c r="R51" i="51"/>
  <c r="S44" i="51"/>
  <c r="W44" i="51"/>
  <c r="Q35" i="51"/>
  <c r="U35" i="51"/>
  <c r="P35" i="51"/>
  <c r="T35" i="51"/>
  <c r="X35" i="51"/>
  <c r="W35" i="51" s="1"/>
  <c r="S17" i="51"/>
  <c r="W17" i="51"/>
  <c r="P65" i="51"/>
  <c r="T65" i="51"/>
  <c r="X65" i="51"/>
  <c r="Q62" i="51"/>
  <c r="U62" i="51"/>
  <c r="P62" i="51"/>
  <c r="T62" i="51"/>
  <c r="X62" i="51"/>
  <c r="W62" i="51" s="1"/>
  <c r="R60" i="51"/>
  <c r="T59" i="51"/>
  <c r="Q59" i="51"/>
  <c r="P57" i="51"/>
  <c r="T57" i="51"/>
  <c r="X57" i="51"/>
  <c r="W57" i="51"/>
  <c r="Q54" i="51"/>
  <c r="U54" i="51"/>
  <c r="P54" i="51"/>
  <c r="T54" i="51"/>
  <c r="X54" i="51"/>
  <c r="R52" i="51"/>
  <c r="T51" i="51"/>
  <c r="Q51" i="51"/>
  <c r="P49" i="51"/>
  <c r="T49" i="51"/>
  <c r="X49" i="51"/>
  <c r="W49" i="51" s="1"/>
  <c r="Q46" i="51"/>
  <c r="U46" i="51"/>
  <c r="P46" i="51"/>
  <c r="T46" i="51"/>
  <c r="X46" i="51"/>
  <c r="R44" i="51"/>
  <c r="Q43" i="51"/>
  <c r="S36" i="51"/>
  <c r="S5" i="51"/>
  <c r="W5" i="51"/>
  <c r="S60" i="51"/>
  <c r="W60" i="51"/>
  <c r="S38" i="51"/>
  <c r="P38" i="51"/>
  <c r="U38" i="51"/>
  <c r="T38" i="51"/>
  <c r="R16" i="51"/>
  <c r="S16" i="51"/>
  <c r="T16" i="51"/>
  <c r="P16" i="51"/>
  <c r="X16" i="51"/>
  <c r="W16" i="51" s="1"/>
  <c r="S64" i="51"/>
  <c r="W64" i="51"/>
  <c r="R63" i="51"/>
  <c r="V63" i="51"/>
  <c r="S62" i="51"/>
  <c r="S56" i="51"/>
  <c r="W56" i="51"/>
  <c r="R55" i="51"/>
  <c r="V55" i="51"/>
  <c r="S51" i="51"/>
  <c r="S48" i="51"/>
  <c r="W48" i="51"/>
  <c r="S40" i="51"/>
  <c r="Q38" i="51"/>
  <c r="S33" i="51"/>
  <c r="W33" i="51"/>
  <c r="T32" i="51"/>
  <c r="P32" i="51"/>
  <c r="X32" i="51"/>
  <c r="V64" i="51"/>
  <c r="U63" i="51"/>
  <c r="V60" i="51"/>
  <c r="U59" i="51"/>
  <c r="V56" i="51"/>
  <c r="U55" i="51"/>
  <c r="V52" i="51"/>
  <c r="U51" i="51"/>
  <c r="V48" i="51"/>
  <c r="U47" i="51"/>
  <c r="V44" i="51"/>
  <c r="U43" i="51"/>
  <c r="X40" i="51"/>
  <c r="AE40" i="51" s="1"/>
  <c r="Q40" i="51"/>
  <c r="U40" i="51"/>
  <c r="P39" i="51"/>
  <c r="T39" i="51"/>
  <c r="X39" i="51"/>
  <c r="R37" i="51"/>
  <c r="Q36" i="51"/>
  <c r="P34" i="51"/>
  <c r="T34" i="51"/>
  <c r="X34" i="51"/>
  <c r="S34" i="51"/>
  <c r="Q31" i="51"/>
  <c r="U31" i="51"/>
  <c r="P31" i="51"/>
  <c r="T31" i="51"/>
  <c r="X31" i="51"/>
  <c r="V31" i="51" s="1"/>
  <c r="R29" i="51"/>
  <c r="Q28" i="51"/>
  <c r="P26" i="51"/>
  <c r="T26" i="51"/>
  <c r="X26" i="51"/>
  <c r="Q23" i="51"/>
  <c r="U23" i="51"/>
  <c r="P23" i="51"/>
  <c r="T23" i="51"/>
  <c r="X23" i="51"/>
  <c r="R21" i="51"/>
  <c r="Q20" i="51"/>
  <c r="P18" i="51"/>
  <c r="T18" i="51"/>
  <c r="X18" i="51"/>
  <c r="S18" i="51"/>
  <c r="Q15" i="51"/>
  <c r="U15" i="51"/>
  <c r="P15" i="51"/>
  <c r="T15" i="51"/>
  <c r="X15" i="51"/>
  <c r="AJ15" i="51" s="1"/>
  <c r="R13" i="51"/>
  <c r="P12" i="51"/>
  <c r="T12" i="51"/>
  <c r="X12" i="51"/>
  <c r="AI12" i="51" s="1"/>
  <c r="Q8" i="51"/>
  <c r="Q7" i="51"/>
  <c r="U7" i="51"/>
  <c r="P7" i="51"/>
  <c r="T7" i="51"/>
  <c r="X7" i="51"/>
  <c r="AJ7" i="51" s="1"/>
  <c r="R33" i="51"/>
  <c r="Q32" i="51"/>
  <c r="P30" i="51"/>
  <c r="T30" i="51"/>
  <c r="X30" i="51"/>
  <c r="R30" i="51" s="1"/>
  <c r="Q27" i="51"/>
  <c r="U27" i="51"/>
  <c r="P27" i="51"/>
  <c r="T27" i="51"/>
  <c r="X27" i="51"/>
  <c r="R25" i="51"/>
  <c r="Q24" i="51"/>
  <c r="P22" i="51"/>
  <c r="T22" i="51"/>
  <c r="X22" i="51"/>
  <c r="R22" i="51" s="1"/>
  <c r="Q19" i="51"/>
  <c r="U19" i="51"/>
  <c r="P19" i="51"/>
  <c r="T19" i="51"/>
  <c r="X19" i="51"/>
  <c r="R17" i="51"/>
  <c r="Q16" i="51"/>
  <c r="P14" i="51"/>
  <c r="T14" i="51"/>
  <c r="X14" i="51"/>
  <c r="W14" i="51" s="1"/>
  <c r="S9" i="51"/>
  <c r="W9" i="51"/>
  <c r="R5" i="51"/>
  <c r="P4" i="51"/>
  <c r="T4" i="51"/>
  <c r="X4" i="51"/>
  <c r="U4" i="51"/>
  <c r="R36" i="51"/>
  <c r="V36" i="51"/>
  <c r="S29" i="51"/>
  <c r="W29" i="51"/>
  <c r="R28" i="51"/>
  <c r="V28" i="51"/>
  <c r="S21" i="51"/>
  <c r="W21" i="51"/>
  <c r="S13" i="51"/>
  <c r="W13" i="51"/>
  <c r="R9" i="51"/>
  <c r="V8" i="51"/>
  <c r="P8" i="51"/>
  <c r="T8" i="51"/>
  <c r="X8" i="51"/>
  <c r="AI8" i="51" s="1"/>
  <c r="Q4" i="51"/>
  <c r="U36" i="51"/>
  <c r="V33" i="51"/>
  <c r="U32" i="51"/>
  <c r="V29" i="51"/>
  <c r="U28" i="51"/>
  <c r="V25" i="51"/>
  <c r="U24" i="51"/>
  <c r="V21" i="51"/>
  <c r="U20" i="51"/>
  <c r="V17" i="51"/>
  <c r="U16" i="51"/>
  <c r="V13" i="51"/>
  <c r="U12" i="51"/>
  <c r="V9" i="51"/>
  <c r="U8" i="51"/>
  <c r="V5" i="51"/>
  <c r="X10" i="51"/>
  <c r="W10" i="51" s="1"/>
  <c r="T10" i="51"/>
  <c r="X6" i="51"/>
  <c r="T6" i="51"/>
  <c r="S62" i="52"/>
  <c r="P35" i="52"/>
  <c r="T35" i="52"/>
  <c r="X35" i="52"/>
  <c r="R35" i="52" s="1"/>
  <c r="U35" i="52"/>
  <c r="S30" i="52"/>
  <c r="W30" i="52"/>
  <c r="P30" i="52"/>
  <c r="Q30" i="52"/>
  <c r="V30" i="52"/>
  <c r="T30" i="52"/>
  <c r="Q20" i="52"/>
  <c r="U20" i="52"/>
  <c r="P20" i="52"/>
  <c r="T20" i="52"/>
  <c r="U66" i="52"/>
  <c r="S63" i="52"/>
  <c r="W63" i="52"/>
  <c r="R62" i="52"/>
  <c r="V62" i="52"/>
  <c r="V61" i="52"/>
  <c r="V59" i="52"/>
  <c r="P58" i="52"/>
  <c r="T58" i="52"/>
  <c r="X58" i="52"/>
  <c r="S57" i="52"/>
  <c r="W57" i="52"/>
  <c r="Q57" i="52"/>
  <c r="U57" i="52"/>
  <c r="X53" i="52"/>
  <c r="P52" i="52"/>
  <c r="P50" i="52"/>
  <c r="T50" i="52"/>
  <c r="X50" i="52"/>
  <c r="R50" i="52"/>
  <c r="S49" i="52"/>
  <c r="W49" i="52"/>
  <c r="Q49" i="52"/>
  <c r="U49" i="52"/>
  <c r="X45" i="52"/>
  <c r="S45" i="52" s="1"/>
  <c r="P44" i="52"/>
  <c r="P42" i="52"/>
  <c r="T42" i="52"/>
  <c r="X42" i="52"/>
  <c r="X38" i="52"/>
  <c r="V38" i="52" s="1"/>
  <c r="Q36" i="52"/>
  <c r="U36" i="52"/>
  <c r="R36" i="52"/>
  <c r="W36" i="52"/>
  <c r="T36" i="52"/>
  <c r="P24" i="52"/>
  <c r="P10" i="52"/>
  <c r="T10" i="52"/>
  <c r="X10" i="52"/>
  <c r="Q10" i="52"/>
  <c r="S67" i="52"/>
  <c r="W67" i="52"/>
  <c r="Q55" i="52"/>
  <c r="U55" i="52"/>
  <c r="Q47" i="52"/>
  <c r="U47" i="52"/>
  <c r="P37" i="52"/>
  <c r="U37" i="52"/>
  <c r="X37" i="52"/>
  <c r="V67" i="52"/>
  <c r="Q67" i="52"/>
  <c r="X66" i="52"/>
  <c r="R66" i="52" s="1"/>
  <c r="X61" i="52"/>
  <c r="Q61" i="52"/>
  <c r="U61" i="52"/>
  <c r="P60" i="52"/>
  <c r="T60" i="52"/>
  <c r="X60" i="52"/>
  <c r="U56" i="52"/>
  <c r="P56" i="52"/>
  <c r="P54" i="52"/>
  <c r="T54" i="52"/>
  <c r="X54" i="52"/>
  <c r="S53" i="52"/>
  <c r="W53" i="52"/>
  <c r="Q53" i="52"/>
  <c r="U53" i="52"/>
  <c r="U48" i="52"/>
  <c r="P48" i="52"/>
  <c r="P46" i="52"/>
  <c r="T46" i="52"/>
  <c r="X46" i="52"/>
  <c r="Q45" i="52"/>
  <c r="U45" i="52"/>
  <c r="P40" i="52"/>
  <c r="P32" i="52"/>
  <c r="X32" i="52"/>
  <c r="W32" i="52" s="1"/>
  <c r="U30" i="52"/>
  <c r="X20" i="52"/>
  <c r="Q15" i="52"/>
  <c r="U15" i="52"/>
  <c r="P15" i="52"/>
  <c r="T15" i="52"/>
  <c r="X15" i="52"/>
  <c r="X40" i="52"/>
  <c r="S38" i="52"/>
  <c r="T38" i="52"/>
  <c r="Q38" i="52"/>
  <c r="U67" i="52"/>
  <c r="P67" i="52"/>
  <c r="Q66" i="52"/>
  <c r="X65" i="52"/>
  <c r="Q65" i="52"/>
  <c r="U65" i="52"/>
  <c r="P64" i="52"/>
  <c r="T64" i="52"/>
  <c r="X64" i="52"/>
  <c r="W61" i="52"/>
  <c r="W60" i="52"/>
  <c r="R60" i="52"/>
  <c r="S59" i="52"/>
  <c r="W59" i="52"/>
  <c r="X55" i="52"/>
  <c r="P55" i="52"/>
  <c r="U54" i="52"/>
  <c r="Q51" i="52"/>
  <c r="U51" i="52"/>
  <c r="S51" i="52"/>
  <c r="W51" i="52"/>
  <c r="X47" i="52"/>
  <c r="AE47" i="52" s="1"/>
  <c r="P47" i="52"/>
  <c r="U46" i="52"/>
  <c r="Q43" i="52"/>
  <c r="U43" i="52"/>
  <c r="S43" i="52"/>
  <c r="W43" i="52"/>
  <c r="T40" i="52"/>
  <c r="Q39" i="52"/>
  <c r="P38" i="52"/>
  <c r="T37" i="52"/>
  <c r="Q35" i="52"/>
  <c r="Q31" i="52"/>
  <c r="R30" i="52"/>
  <c r="Q29" i="52"/>
  <c r="X29" i="52"/>
  <c r="P29" i="52"/>
  <c r="U29" i="52"/>
  <c r="X24" i="52"/>
  <c r="W24" i="52" s="1"/>
  <c r="Q23" i="52"/>
  <c r="P18" i="52"/>
  <c r="T18" i="52"/>
  <c r="X18" i="52"/>
  <c r="S18" i="52"/>
  <c r="W18" i="52"/>
  <c r="Q18" i="52"/>
  <c r="R18" i="52"/>
  <c r="V18" i="52"/>
  <c r="Q7" i="52"/>
  <c r="U7" i="52"/>
  <c r="P7" i="52"/>
  <c r="T7" i="52"/>
  <c r="X7" i="52"/>
  <c r="V7" i="52" s="1"/>
  <c r="X56" i="52"/>
  <c r="T56" i="52"/>
  <c r="X52" i="52"/>
  <c r="T52" i="52"/>
  <c r="X48" i="52"/>
  <c r="T48" i="52"/>
  <c r="X44" i="52"/>
  <c r="R44" i="52" s="1"/>
  <c r="T44" i="52"/>
  <c r="R41" i="52"/>
  <c r="V40" i="52"/>
  <c r="U34" i="52"/>
  <c r="W33" i="52"/>
  <c r="Q32" i="52"/>
  <c r="U32" i="52"/>
  <c r="P31" i="52"/>
  <c r="T31" i="52"/>
  <c r="X31" i="52"/>
  <c r="S31" i="52" s="1"/>
  <c r="W28" i="52"/>
  <c r="R28" i="52"/>
  <c r="S26" i="52"/>
  <c r="W26" i="52"/>
  <c r="R25" i="52"/>
  <c r="V25" i="52"/>
  <c r="V22" i="52"/>
  <c r="Q22" i="52"/>
  <c r="X21" i="52"/>
  <c r="S21" i="52"/>
  <c r="S13" i="52"/>
  <c r="W13" i="52"/>
  <c r="W12" i="52"/>
  <c r="R12" i="52"/>
  <c r="V12" i="52"/>
  <c r="S5" i="52"/>
  <c r="W5" i="52"/>
  <c r="Q40" i="52"/>
  <c r="U40" i="52"/>
  <c r="P39" i="52"/>
  <c r="T39" i="52"/>
  <c r="X39" i="52"/>
  <c r="S34" i="52"/>
  <c r="W34" i="52"/>
  <c r="R33" i="52"/>
  <c r="V33" i="52"/>
  <c r="Q24" i="52"/>
  <c r="U24" i="52"/>
  <c r="P23" i="52"/>
  <c r="T23" i="52"/>
  <c r="X23" i="52"/>
  <c r="S23" i="52" s="1"/>
  <c r="U21" i="52"/>
  <c r="S17" i="52"/>
  <c r="W17" i="52"/>
  <c r="R16" i="52"/>
  <c r="V16" i="52"/>
  <c r="S9" i="52"/>
  <c r="W9" i="52"/>
  <c r="R8" i="52"/>
  <c r="V8" i="52"/>
  <c r="R4" i="52"/>
  <c r="Q28" i="52"/>
  <c r="U28" i="52"/>
  <c r="P27" i="52"/>
  <c r="T27" i="52"/>
  <c r="X27" i="52"/>
  <c r="S22" i="52"/>
  <c r="W22" i="52"/>
  <c r="R21" i="52"/>
  <c r="Q19" i="52"/>
  <c r="U19" i="52"/>
  <c r="P19" i="52"/>
  <c r="T19" i="52"/>
  <c r="X19" i="52"/>
  <c r="P14" i="52"/>
  <c r="T14" i="52"/>
  <c r="X14" i="52"/>
  <c r="Q11" i="52"/>
  <c r="U11" i="52"/>
  <c r="P11" i="52"/>
  <c r="T11" i="52"/>
  <c r="X11" i="52"/>
  <c r="AI11" i="52" s="1"/>
  <c r="P6" i="52"/>
  <c r="T6" i="52"/>
  <c r="X6" i="52"/>
  <c r="W6" i="52" s="1"/>
  <c r="S6" i="52"/>
  <c r="S4" i="52"/>
  <c r="W4" i="52"/>
  <c r="V17" i="52"/>
  <c r="U16" i="52"/>
  <c r="V13" i="52"/>
  <c r="U12" i="52"/>
  <c r="V9" i="52"/>
  <c r="U8" i="52"/>
  <c r="V5" i="52"/>
  <c r="U4" i="52"/>
  <c r="V4" i="52"/>
  <c r="U66" i="54"/>
  <c r="Q66" i="54"/>
  <c r="X65" i="54"/>
  <c r="T65" i="54"/>
  <c r="U61" i="54"/>
  <c r="X59" i="54"/>
  <c r="Q59" i="54"/>
  <c r="U59" i="54"/>
  <c r="P58" i="54"/>
  <c r="T58" i="54"/>
  <c r="X58" i="54"/>
  <c r="U56" i="54"/>
  <c r="Q49" i="54"/>
  <c r="X48" i="54"/>
  <c r="U45" i="54"/>
  <c r="U67" i="54"/>
  <c r="Q67" i="54"/>
  <c r="X66" i="54"/>
  <c r="T66" i="54"/>
  <c r="P66" i="54"/>
  <c r="Q64" i="54"/>
  <c r="Q63" i="54"/>
  <c r="U63" i="54"/>
  <c r="P62" i="54"/>
  <c r="T62" i="54"/>
  <c r="X62" i="54"/>
  <c r="U49" i="54"/>
  <c r="Q47" i="54"/>
  <c r="U47" i="54"/>
  <c r="P46" i="54"/>
  <c r="T46" i="54"/>
  <c r="X46" i="54"/>
  <c r="Q55" i="54"/>
  <c r="U55" i="54"/>
  <c r="P54" i="54"/>
  <c r="T54" i="54"/>
  <c r="X54" i="54"/>
  <c r="U68" i="54"/>
  <c r="X67" i="54"/>
  <c r="T67" i="54"/>
  <c r="U64" i="54"/>
  <c r="P64" i="54"/>
  <c r="Q57" i="54"/>
  <c r="X56" i="54"/>
  <c r="T55" i="54"/>
  <c r="U54" i="54"/>
  <c r="X51" i="54"/>
  <c r="Q51" i="54"/>
  <c r="U51" i="54"/>
  <c r="P50" i="54"/>
  <c r="T50" i="54"/>
  <c r="X50" i="54"/>
  <c r="T49" i="54"/>
  <c r="U48" i="54"/>
  <c r="P48" i="54"/>
  <c r="Q67" i="55"/>
  <c r="U67" i="55"/>
  <c r="R68" i="55"/>
  <c r="V68" i="55"/>
  <c r="S68" i="55"/>
  <c r="P67" i="55"/>
  <c r="Q66" i="55"/>
  <c r="U66" i="55"/>
  <c r="P66" i="55"/>
  <c r="T66" i="55"/>
  <c r="X66" i="55"/>
  <c r="Q63" i="55"/>
  <c r="U63" i="55"/>
  <c r="P59" i="55"/>
  <c r="P54" i="55"/>
  <c r="T54" i="55"/>
  <c r="X54" i="55"/>
  <c r="W54" i="55" s="1"/>
  <c r="U54" i="55"/>
  <c r="Q54" i="55"/>
  <c r="V54" i="55"/>
  <c r="R64" i="55"/>
  <c r="V64" i="55"/>
  <c r="S64" i="55"/>
  <c r="P63" i="55"/>
  <c r="Q62" i="55"/>
  <c r="U62" i="55"/>
  <c r="W62" i="55"/>
  <c r="P62" i="55"/>
  <c r="T62" i="55"/>
  <c r="X62" i="55"/>
  <c r="S60" i="55"/>
  <c r="Q55" i="55"/>
  <c r="U55" i="55"/>
  <c r="R55" i="55"/>
  <c r="W55" i="55"/>
  <c r="T55" i="55"/>
  <c r="P55" i="55"/>
  <c r="V55" i="55"/>
  <c r="X59" i="55"/>
  <c r="S59" i="55" s="1"/>
  <c r="T59" i="55"/>
  <c r="S54" i="55"/>
  <c r="S57" i="55"/>
  <c r="W57" i="55"/>
  <c r="U49" i="55"/>
  <c r="P49" i="55"/>
  <c r="Q48" i="55"/>
  <c r="Q47" i="55"/>
  <c r="U47" i="55"/>
  <c r="P46" i="55"/>
  <c r="T46" i="55"/>
  <c r="X46" i="55"/>
  <c r="W46" i="55" s="1"/>
  <c r="X41" i="55"/>
  <c r="V41" i="55" s="1"/>
  <c r="Q41" i="55"/>
  <c r="X38" i="55"/>
  <c r="P37" i="55"/>
  <c r="T37" i="55"/>
  <c r="X37" i="55"/>
  <c r="Q37" i="55"/>
  <c r="P34" i="55"/>
  <c r="P32" i="55"/>
  <c r="U32" i="55"/>
  <c r="P5" i="55"/>
  <c r="T5" i="55"/>
  <c r="X5" i="55"/>
  <c r="Q5" i="55"/>
  <c r="U5" i="55"/>
  <c r="U68" i="55"/>
  <c r="Q68" i="55"/>
  <c r="X67" i="55"/>
  <c r="T67" i="55"/>
  <c r="U64" i="55"/>
  <c r="Q64" i="55"/>
  <c r="X63" i="55"/>
  <c r="S63" i="55" s="1"/>
  <c r="T63" i="55"/>
  <c r="R60" i="55"/>
  <c r="V60" i="55"/>
  <c r="V59" i="55"/>
  <c r="V57" i="55"/>
  <c r="Q57" i="55"/>
  <c r="X56" i="55"/>
  <c r="V56" i="55" s="1"/>
  <c r="U53" i="55"/>
  <c r="W52" i="55"/>
  <c r="X51" i="55"/>
  <c r="S51" i="55"/>
  <c r="Q51" i="55"/>
  <c r="U51" i="55"/>
  <c r="P50" i="55"/>
  <c r="T50" i="55"/>
  <c r="X50" i="55"/>
  <c r="V50" i="55" s="1"/>
  <c r="U48" i="55"/>
  <c r="W47" i="55"/>
  <c r="R47" i="55"/>
  <c r="R46" i="55"/>
  <c r="W45" i="55"/>
  <c r="R44" i="55"/>
  <c r="V44" i="55"/>
  <c r="X36" i="55"/>
  <c r="X35" i="55"/>
  <c r="P33" i="55"/>
  <c r="T33" i="55"/>
  <c r="X33" i="55"/>
  <c r="U33" i="55"/>
  <c r="X31" i="55"/>
  <c r="P30" i="55"/>
  <c r="Q30" i="55"/>
  <c r="U30" i="55"/>
  <c r="X30" i="55"/>
  <c r="S49" i="55"/>
  <c r="W49" i="55"/>
  <c r="S44" i="55"/>
  <c r="P41" i="55"/>
  <c r="T41" i="55"/>
  <c r="R41" i="55"/>
  <c r="Q38" i="55"/>
  <c r="U38" i="55"/>
  <c r="P38" i="55"/>
  <c r="Q34" i="55"/>
  <c r="U34" i="55"/>
  <c r="T34" i="55"/>
  <c r="Q31" i="55"/>
  <c r="P29" i="55"/>
  <c r="T29" i="55"/>
  <c r="X29" i="55"/>
  <c r="P26" i="55"/>
  <c r="T26" i="55"/>
  <c r="X26" i="55"/>
  <c r="Q26" i="55"/>
  <c r="U26" i="55"/>
  <c r="P25" i="55"/>
  <c r="T25" i="55"/>
  <c r="X25" i="55"/>
  <c r="P22" i="55"/>
  <c r="T22" i="55"/>
  <c r="X22" i="55"/>
  <c r="Q22" i="55"/>
  <c r="U22" i="55"/>
  <c r="P21" i="55"/>
  <c r="T21" i="55"/>
  <c r="X21" i="55"/>
  <c r="P18" i="55"/>
  <c r="T18" i="55"/>
  <c r="X18" i="55"/>
  <c r="Q18" i="55"/>
  <c r="U18" i="55"/>
  <c r="P17" i="55"/>
  <c r="T17" i="55"/>
  <c r="X17" i="55"/>
  <c r="P14" i="55"/>
  <c r="T14" i="55"/>
  <c r="X14" i="55"/>
  <c r="Q14" i="55"/>
  <c r="U14" i="55"/>
  <c r="P13" i="55"/>
  <c r="T13" i="55"/>
  <c r="X13" i="55"/>
  <c r="P10" i="55"/>
  <c r="T10" i="55"/>
  <c r="X10" i="55"/>
  <c r="Q10" i="55"/>
  <c r="U10" i="55"/>
  <c r="P9" i="55"/>
  <c r="T9" i="55"/>
  <c r="X9" i="55"/>
  <c r="X69" i="55"/>
  <c r="T69" i="55"/>
  <c r="W68" i="55"/>
  <c r="X65" i="55"/>
  <c r="AJ65" i="55" s="1"/>
  <c r="T65" i="55"/>
  <c r="W64" i="55"/>
  <c r="X61" i="55"/>
  <c r="T61" i="55"/>
  <c r="Q59" i="55"/>
  <c r="U59" i="55"/>
  <c r="P58" i="55"/>
  <c r="T58" i="55"/>
  <c r="X58" i="55"/>
  <c r="T57" i="55"/>
  <c r="U56" i="55"/>
  <c r="P56" i="55"/>
  <c r="R52" i="55"/>
  <c r="V52" i="55"/>
  <c r="V51" i="55"/>
  <c r="V49" i="55"/>
  <c r="Q49" i="55"/>
  <c r="X48" i="55"/>
  <c r="S48" i="55" s="1"/>
  <c r="T47" i="55"/>
  <c r="U46" i="55"/>
  <c r="X43" i="55"/>
  <c r="Q43" i="55"/>
  <c r="U43" i="55"/>
  <c r="P42" i="55"/>
  <c r="T42" i="55"/>
  <c r="X42" i="55"/>
  <c r="Q36" i="55"/>
  <c r="X34" i="55"/>
  <c r="T31" i="55"/>
  <c r="U25" i="55"/>
  <c r="U21" i="55"/>
  <c r="U17" i="55"/>
  <c r="U13" i="55"/>
  <c r="U9" i="55"/>
  <c r="S40" i="55"/>
  <c r="W40" i="55"/>
  <c r="R39" i="55"/>
  <c r="V39" i="55"/>
  <c r="Q23" i="55"/>
  <c r="U23" i="55"/>
  <c r="Q15" i="55"/>
  <c r="U15" i="55"/>
  <c r="Q27" i="55"/>
  <c r="U27" i="55"/>
  <c r="Q19" i="55"/>
  <c r="U19" i="55"/>
  <c r="Q11" i="55"/>
  <c r="U11" i="55"/>
  <c r="U6" i="55"/>
  <c r="Q6" i="55"/>
  <c r="U7" i="55"/>
  <c r="X6" i="55"/>
  <c r="T6" i="55"/>
  <c r="P49" i="56"/>
  <c r="T49" i="56"/>
  <c r="X49" i="56"/>
  <c r="R49" i="56" s="1"/>
  <c r="V67" i="56"/>
  <c r="U66" i="56"/>
  <c r="P66" i="56"/>
  <c r="V64" i="56"/>
  <c r="X63" i="56"/>
  <c r="V63" i="56" s="1"/>
  <c r="U60" i="56"/>
  <c r="Q59" i="56"/>
  <c r="X58" i="56"/>
  <c r="Q58" i="56"/>
  <c r="U58" i="56"/>
  <c r="P57" i="56"/>
  <c r="T57" i="56"/>
  <c r="X57" i="56"/>
  <c r="U55" i="56"/>
  <c r="S52" i="56"/>
  <c r="W52" i="56"/>
  <c r="R51" i="56"/>
  <c r="V51" i="56"/>
  <c r="V50" i="56"/>
  <c r="P50" i="56"/>
  <c r="Q49" i="56"/>
  <c r="V48" i="56"/>
  <c r="X47" i="56"/>
  <c r="U44" i="56"/>
  <c r="X42" i="56"/>
  <c r="Q42" i="56"/>
  <c r="U42" i="56"/>
  <c r="Q41" i="56"/>
  <c r="T41" i="56"/>
  <c r="X41" i="56"/>
  <c r="S33" i="56"/>
  <c r="W33" i="56"/>
  <c r="Q33" i="56"/>
  <c r="U33" i="56"/>
  <c r="V33" i="56"/>
  <c r="S25" i="56"/>
  <c r="W25" i="56"/>
  <c r="Q25" i="56"/>
  <c r="U25" i="56"/>
  <c r="V25" i="56"/>
  <c r="P10" i="56"/>
  <c r="T10" i="56"/>
  <c r="X10" i="56"/>
  <c r="Q10" i="56"/>
  <c r="U10" i="56"/>
  <c r="P65" i="56"/>
  <c r="T65" i="56"/>
  <c r="X65" i="56"/>
  <c r="S65" i="56" s="1"/>
  <c r="S60" i="56"/>
  <c r="W60" i="56"/>
  <c r="S44" i="56"/>
  <c r="W44" i="56"/>
  <c r="P38" i="56"/>
  <c r="T38" i="56"/>
  <c r="X38" i="56"/>
  <c r="R38" i="56" s="1"/>
  <c r="U38" i="56"/>
  <c r="X66" i="56"/>
  <c r="W66" i="56" s="1"/>
  <c r="T66" i="56"/>
  <c r="U65" i="56"/>
  <c r="Q62" i="56"/>
  <c r="U62" i="56"/>
  <c r="P61" i="56"/>
  <c r="T61" i="56"/>
  <c r="X61" i="56"/>
  <c r="T60" i="56"/>
  <c r="U59" i="56"/>
  <c r="P59" i="56"/>
  <c r="S56" i="56"/>
  <c r="W56" i="56"/>
  <c r="R55" i="56"/>
  <c r="V55" i="56"/>
  <c r="P54" i="56"/>
  <c r="Q53" i="56"/>
  <c r="U49" i="56"/>
  <c r="Q46" i="56"/>
  <c r="U46" i="56"/>
  <c r="P45" i="56"/>
  <c r="T45" i="56"/>
  <c r="X45" i="56"/>
  <c r="T44" i="56"/>
  <c r="U43" i="56"/>
  <c r="P43" i="56"/>
  <c r="Q38" i="56"/>
  <c r="S37" i="56"/>
  <c r="W37" i="56"/>
  <c r="Q37" i="56"/>
  <c r="U37" i="56"/>
  <c r="R37" i="56"/>
  <c r="P34" i="56"/>
  <c r="T34" i="56"/>
  <c r="X34" i="56"/>
  <c r="R34" i="56"/>
  <c r="V34" i="56"/>
  <c r="Q34" i="56"/>
  <c r="S29" i="56"/>
  <c r="W29" i="56"/>
  <c r="Q29" i="56"/>
  <c r="U29" i="56"/>
  <c r="R29" i="56"/>
  <c r="P26" i="56"/>
  <c r="T26" i="56"/>
  <c r="X26" i="56"/>
  <c r="W26" i="56" s="1"/>
  <c r="Q26" i="56"/>
  <c r="P22" i="56"/>
  <c r="T22" i="56"/>
  <c r="X22" i="56"/>
  <c r="R22" i="56" s="1"/>
  <c r="Q22" i="56"/>
  <c r="U22" i="56"/>
  <c r="P13" i="56"/>
  <c r="T13" i="56"/>
  <c r="X13" i="56"/>
  <c r="W13" i="56" s="1"/>
  <c r="Q13" i="56"/>
  <c r="U13" i="56"/>
  <c r="R7" i="56"/>
  <c r="V7" i="56"/>
  <c r="Q50" i="56"/>
  <c r="U50" i="56"/>
  <c r="Q39" i="56"/>
  <c r="U39" i="56"/>
  <c r="S39" i="56"/>
  <c r="P39" i="56"/>
  <c r="X39" i="56"/>
  <c r="V39" i="56" s="1"/>
  <c r="Q31" i="56"/>
  <c r="U31" i="56"/>
  <c r="P31" i="56"/>
  <c r="X31" i="56"/>
  <c r="P30" i="56"/>
  <c r="T30" i="56"/>
  <c r="X30" i="56"/>
  <c r="S30" i="56" s="1"/>
  <c r="R30" i="56"/>
  <c r="U30" i="56"/>
  <c r="P18" i="56"/>
  <c r="T18" i="56"/>
  <c r="X18" i="56"/>
  <c r="S18" i="56" s="1"/>
  <c r="Q18" i="56"/>
  <c r="U18" i="56"/>
  <c r="X68" i="56"/>
  <c r="T68" i="56"/>
  <c r="W67" i="56"/>
  <c r="V66" i="56"/>
  <c r="R65" i="56"/>
  <c r="S64" i="56"/>
  <c r="W64" i="56"/>
  <c r="R63" i="56"/>
  <c r="V62" i="56"/>
  <c r="P62" i="56"/>
  <c r="V61" i="56"/>
  <c r="Q61" i="56"/>
  <c r="V60" i="56"/>
  <c r="Q60" i="56"/>
  <c r="X59" i="56"/>
  <c r="U56" i="56"/>
  <c r="P56" i="56"/>
  <c r="W55" i="56"/>
  <c r="Q55" i="56"/>
  <c r="X54" i="56"/>
  <c r="Q54" i="56"/>
  <c r="U54" i="56"/>
  <c r="P53" i="56"/>
  <c r="T53" i="56"/>
  <c r="X53" i="56"/>
  <c r="R53" i="56" s="1"/>
  <c r="W50" i="56"/>
  <c r="R50" i="56"/>
  <c r="S48" i="56"/>
  <c r="W48" i="56"/>
  <c r="P46" i="56"/>
  <c r="Q45" i="56"/>
  <c r="V44" i="56"/>
  <c r="Q44" i="56"/>
  <c r="X43" i="56"/>
  <c r="T39" i="56"/>
  <c r="W38" i="56"/>
  <c r="P37" i="56"/>
  <c r="U34" i="56"/>
  <c r="T31" i="56"/>
  <c r="P29" i="56"/>
  <c r="U26" i="56"/>
  <c r="S21" i="56"/>
  <c r="W21" i="56"/>
  <c r="Q21" i="56"/>
  <c r="U21" i="56"/>
  <c r="V21" i="56"/>
  <c r="R21" i="56"/>
  <c r="R15" i="56"/>
  <c r="V15" i="56"/>
  <c r="P5" i="56"/>
  <c r="T5" i="56"/>
  <c r="X5" i="56"/>
  <c r="Q5" i="56"/>
  <c r="U5" i="56"/>
  <c r="Q35" i="56"/>
  <c r="U35" i="56"/>
  <c r="S35" i="56"/>
  <c r="W35" i="56"/>
  <c r="Q27" i="56"/>
  <c r="U27" i="56"/>
  <c r="W27" i="56"/>
  <c r="X23" i="56"/>
  <c r="P17" i="56"/>
  <c r="T17" i="56"/>
  <c r="X17" i="56"/>
  <c r="W17" i="56" s="1"/>
  <c r="Q17" i="56"/>
  <c r="U17" i="56"/>
  <c r="P14" i="56"/>
  <c r="T14" i="56"/>
  <c r="X14" i="56"/>
  <c r="AF14" i="56" s="1"/>
  <c r="Q14" i="56"/>
  <c r="U14" i="56"/>
  <c r="V14" i="56"/>
  <c r="Q23" i="56"/>
  <c r="U23" i="56"/>
  <c r="R11" i="56"/>
  <c r="V11" i="56"/>
  <c r="P9" i="56"/>
  <c r="T9" i="56"/>
  <c r="X9" i="56"/>
  <c r="W9" i="56" s="1"/>
  <c r="Q9" i="56"/>
  <c r="U9" i="56"/>
  <c r="P6" i="56"/>
  <c r="T6" i="56"/>
  <c r="X6" i="56"/>
  <c r="Q6" i="56"/>
  <c r="U6" i="56"/>
  <c r="X40" i="56"/>
  <c r="T40" i="56"/>
  <c r="X36" i="56"/>
  <c r="R36" i="56" s="1"/>
  <c r="T36" i="56"/>
  <c r="X32" i="56"/>
  <c r="T32" i="56"/>
  <c r="X28" i="56"/>
  <c r="T28" i="56"/>
  <c r="X24" i="56"/>
  <c r="T24" i="56"/>
  <c r="X20" i="56"/>
  <c r="AJ20" i="56" s="1"/>
  <c r="T20" i="56"/>
  <c r="X16" i="56"/>
  <c r="V16" i="56" s="1"/>
  <c r="T16" i="56"/>
  <c r="W15" i="56"/>
  <c r="S15" i="56"/>
  <c r="X12" i="56"/>
  <c r="V12" i="56" s="1"/>
  <c r="T12" i="56"/>
  <c r="W11" i="56"/>
  <c r="S11" i="56"/>
  <c r="X8" i="56"/>
  <c r="T8" i="56"/>
  <c r="W7" i="56"/>
  <c r="S7" i="56"/>
  <c r="X4" i="56"/>
  <c r="V4" i="56" s="1"/>
  <c r="T4" i="56"/>
  <c r="U19" i="56"/>
  <c r="U15" i="56"/>
  <c r="U11" i="56"/>
  <c r="U7" i="56"/>
  <c r="T48" i="60"/>
  <c r="P48" i="60"/>
  <c r="U48" i="60"/>
  <c r="Q48" i="60"/>
  <c r="Q40" i="60"/>
  <c r="U40" i="60"/>
  <c r="T40" i="60"/>
  <c r="P40" i="60"/>
  <c r="X40" i="60"/>
  <c r="V40" i="60" s="1"/>
  <c r="X72" i="60"/>
  <c r="W72" i="60" s="1"/>
  <c r="U71" i="60"/>
  <c r="P71" i="60"/>
  <c r="P69" i="60"/>
  <c r="T69" i="60"/>
  <c r="X69" i="60"/>
  <c r="R69" i="60" s="1"/>
  <c r="S68" i="60"/>
  <c r="W68" i="60"/>
  <c r="Q68" i="60"/>
  <c r="U68" i="60"/>
  <c r="X64" i="60"/>
  <c r="S64" i="60" s="1"/>
  <c r="P63" i="60"/>
  <c r="P61" i="60"/>
  <c r="T61" i="60"/>
  <c r="X61" i="60"/>
  <c r="R61" i="60" s="1"/>
  <c r="S60" i="60"/>
  <c r="W60" i="60"/>
  <c r="Q60" i="60"/>
  <c r="U60" i="60"/>
  <c r="V54" i="60"/>
  <c r="Q54" i="60"/>
  <c r="U54" i="60"/>
  <c r="T54" i="60"/>
  <c r="R54" i="60"/>
  <c r="W54" i="60"/>
  <c r="X48" i="60"/>
  <c r="W48" i="60" s="1"/>
  <c r="X70" i="60"/>
  <c r="Q66" i="60"/>
  <c r="U66" i="60"/>
  <c r="S66" i="60"/>
  <c r="W66" i="60"/>
  <c r="X62" i="60"/>
  <c r="Q58" i="60"/>
  <c r="U58" i="60"/>
  <c r="S58" i="60"/>
  <c r="W58" i="60"/>
  <c r="S56" i="60"/>
  <c r="W56" i="60"/>
  <c r="Q56" i="60"/>
  <c r="V56" i="60"/>
  <c r="T56" i="60"/>
  <c r="X55" i="60"/>
  <c r="P55" i="60"/>
  <c r="U55" i="60"/>
  <c r="P53" i="60"/>
  <c r="T53" i="60"/>
  <c r="X53" i="60"/>
  <c r="W53" i="60" s="1"/>
  <c r="U53" i="60"/>
  <c r="X50" i="60"/>
  <c r="P47" i="60"/>
  <c r="U47" i="60"/>
  <c r="Q47" i="60"/>
  <c r="X47" i="60"/>
  <c r="AF47" i="60" s="1"/>
  <c r="Q70" i="60"/>
  <c r="U70" i="60"/>
  <c r="Q62" i="60"/>
  <c r="U62" i="60"/>
  <c r="P73" i="60"/>
  <c r="T73" i="60"/>
  <c r="R73" i="60"/>
  <c r="V73" i="60"/>
  <c r="S72" i="60"/>
  <c r="Q72" i="60"/>
  <c r="U72" i="60"/>
  <c r="Q71" i="60"/>
  <c r="U67" i="60"/>
  <c r="P67" i="60"/>
  <c r="R66" i="60"/>
  <c r="P65" i="60"/>
  <c r="T65" i="60"/>
  <c r="X65" i="60"/>
  <c r="V65" i="60" s="1"/>
  <c r="R65" i="60"/>
  <c r="Q64" i="60"/>
  <c r="U64" i="60"/>
  <c r="Q63" i="60"/>
  <c r="U59" i="60"/>
  <c r="P59" i="60"/>
  <c r="R58" i="60"/>
  <c r="P57" i="60"/>
  <c r="T57" i="60"/>
  <c r="X57" i="60"/>
  <c r="R57" i="60" s="1"/>
  <c r="P50" i="60"/>
  <c r="P42" i="60"/>
  <c r="X42" i="60"/>
  <c r="X71" i="60"/>
  <c r="T71" i="60"/>
  <c r="X67" i="60"/>
  <c r="R67" i="60" s="1"/>
  <c r="T67" i="60"/>
  <c r="X63" i="60"/>
  <c r="T63" i="60"/>
  <c r="X59" i="60"/>
  <c r="T59" i="60"/>
  <c r="S52" i="60"/>
  <c r="W52" i="60"/>
  <c r="R51" i="60"/>
  <c r="U44" i="60"/>
  <c r="W43" i="60"/>
  <c r="Q42" i="60"/>
  <c r="U42" i="60"/>
  <c r="Q46" i="60"/>
  <c r="U46" i="60"/>
  <c r="P45" i="60"/>
  <c r="T45" i="60"/>
  <c r="X45" i="60"/>
  <c r="Q50" i="60"/>
  <c r="U50" i="60"/>
  <c r="P49" i="60"/>
  <c r="T49" i="60"/>
  <c r="X49" i="60"/>
  <c r="W46" i="60"/>
  <c r="R46" i="60"/>
  <c r="S44" i="60"/>
  <c r="W44" i="60"/>
  <c r="R43" i="60"/>
  <c r="V43" i="60"/>
  <c r="X41" i="60"/>
  <c r="P39" i="60"/>
  <c r="T39" i="60"/>
  <c r="X39" i="60"/>
  <c r="U39" i="60"/>
  <c r="Q61" i="61"/>
  <c r="U61" i="61"/>
  <c r="R53" i="61"/>
  <c r="Q53" i="61"/>
  <c r="X53" i="61"/>
  <c r="W53" i="61" s="1"/>
  <c r="P53" i="61"/>
  <c r="U53" i="61"/>
  <c r="P68" i="61"/>
  <c r="T68" i="61"/>
  <c r="X68" i="61"/>
  <c r="R68" i="61"/>
  <c r="S67" i="61"/>
  <c r="W67" i="61"/>
  <c r="Q67" i="61"/>
  <c r="U67" i="61"/>
  <c r="X63" i="61"/>
  <c r="P62" i="61"/>
  <c r="P60" i="61"/>
  <c r="T60" i="61"/>
  <c r="X60" i="61"/>
  <c r="R60" i="61"/>
  <c r="S59" i="61"/>
  <c r="W59" i="61"/>
  <c r="Q59" i="61"/>
  <c r="U59" i="61"/>
  <c r="Q58" i="61"/>
  <c r="V58" i="61"/>
  <c r="P48" i="61"/>
  <c r="P43" i="61"/>
  <c r="T43" i="61"/>
  <c r="X43" i="61"/>
  <c r="Q43" i="61"/>
  <c r="U43" i="61"/>
  <c r="X41" i="61"/>
  <c r="V41" i="61" s="1"/>
  <c r="T41" i="61"/>
  <c r="S38" i="61"/>
  <c r="Q65" i="61"/>
  <c r="U65" i="61"/>
  <c r="S65" i="61"/>
  <c r="W65" i="61"/>
  <c r="X61" i="61"/>
  <c r="V61" i="61" s="1"/>
  <c r="P61" i="61"/>
  <c r="P54" i="61"/>
  <c r="U54" i="61"/>
  <c r="Q54" i="61"/>
  <c r="T54" i="61"/>
  <c r="Q44" i="61"/>
  <c r="U44" i="61"/>
  <c r="P44" i="61"/>
  <c r="T44" i="61"/>
  <c r="U36" i="61"/>
  <c r="Q35" i="61"/>
  <c r="P35" i="61"/>
  <c r="X35" i="61"/>
  <c r="U35" i="61"/>
  <c r="Q13" i="61"/>
  <c r="U13" i="61"/>
  <c r="P13" i="61"/>
  <c r="X13" i="61"/>
  <c r="V13" i="61" s="1"/>
  <c r="T13" i="61"/>
  <c r="P10" i="61"/>
  <c r="T10" i="61"/>
  <c r="X10" i="61"/>
  <c r="Q10" i="61"/>
  <c r="U10" i="61"/>
  <c r="X48" i="61"/>
  <c r="U66" i="61"/>
  <c r="P66" i="61"/>
  <c r="R65" i="61"/>
  <c r="P64" i="61"/>
  <c r="T64" i="61"/>
  <c r="X64" i="61"/>
  <c r="V64" i="61" s="1"/>
  <c r="S63" i="61"/>
  <c r="W63" i="61"/>
  <c r="Q63" i="61"/>
  <c r="U63" i="61"/>
  <c r="Q62" i="61"/>
  <c r="X54" i="61"/>
  <c r="T53" i="61"/>
  <c r="T48" i="61"/>
  <c r="X44" i="61"/>
  <c r="V33" i="61"/>
  <c r="W33" i="61"/>
  <c r="S33" i="61"/>
  <c r="P26" i="61"/>
  <c r="U26" i="61"/>
  <c r="T26" i="61"/>
  <c r="Q26" i="61"/>
  <c r="X26" i="61"/>
  <c r="R26" i="61" s="1"/>
  <c r="Q25" i="61"/>
  <c r="U25" i="61"/>
  <c r="P25" i="61"/>
  <c r="X25" i="61"/>
  <c r="P14" i="61"/>
  <c r="T14" i="61"/>
  <c r="X14" i="61"/>
  <c r="U14" i="61"/>
  <c r="Q14" i="61"/>
  <c r="X66" i="61"/>
  <c r="T66" i="61"/>
  <c r="X62" i="61"/>
  <c r="V62" i="61" s="1"/>
  <c r="T62" i="61"/>
  <c r="X58" i="61"/>
  <c r="T58" i="61"/>
  <c r="W57" i="61"/>
  <c r="X56" i="61"/>
  <c r="S56" i="61" s="1"/>
  <c r="Q56" i="61"/>
  <c r="U56" i="61"/>
  <c r="P55" i="61"/>
  <c r="T55" i="61"/>
  <c r="X55" i="61"/>
  <c r="W52" i="61"/>
  <c r="S50" i="61"/>
  <c r="W50" i="61"/>
  <c r="R49" i="61"/>
  <c r="V49" i="61"/>
  <c r="V46" i="61"/>
  <c r="Q46" i="61"/>
  <c r="X45" i="61"/>
  <c r="S45" i="61" s="1"/>
  <c r="U42" i="61"/>
  <c r="W41" i="61"/>
  <c r="U40" i="61"/>
  <c r="P40" i="61"/>
  <c r="T40" i="61"/>
  <c r="X40" i="61"/>
  <c r="W40" i="61" s="1"/>
  <c r="T37" i="61"/>
  <c r="Q37" i="61"/>
  <c r="U37" i="61"/>
  <c r="P37" i="61"/>
  <c r="T34" i="61"/>
  <c r="Q33" i="61"/>
  <c r="U33" i="61"/>
  <c r="T33" i="61"/>
  <c r="X31" i="61"/>
  <c r="AF31" i="61" s="1"/>
  <c r="R30" i="61"/>
  <c r="V30" i="61"/>
  <c r="Q30" i="61"/>
  <c r="W30" i="61"/>
  <c r="T29" i="61"/>
  <c r="X27" i="61"/>
  <c r="Q27" i="61"/>
  <c r="R57" i="61"/>
  <c r="V57" i="61"/>
  <c r="Q48" i="61"/>
  <c r="U48" i="61"/>
  <c r="P47" i="61"/>
  <c r="T47" i="61"/>
  <c r="X47" i="61"/>
  <c r="R47" i="61" s="1"/>
  <c r="U45" i="61"/>
  <c r="S42" i="61"/>
  <c r="W42" i="61"/>
  <c r="Q41" i="61"/>
  <c r="R41" i="61"/>
  <c r="X37" i="61"/>
  <c r="AI37" i="61" s="1"/>
  <c r="P36" i="61"/>
  <c r="T36" i="61"/>
  <c r="X36" i="61"/>
  <c r="V36" i="61" s="1"/>
  <c r="Q36" i="61"/>
  <c r="S31" i="61"/>
  <c r="P31" i="61"/>
  <c r="U31" i="61"/>
  <c r="P22" i="61"/>
  <c r="T22" i="61"/>
  <c r="X22" i="61"/>
  <c r="R22" i="61" s="1"/>
  <c r="V22" i="61"/>
  <c r="S22" i="61"/>
  <c r="Q22" i="61"/>
  <c r="U20" i="61"/>
  <c r="Q52" i="61"/>
  <c r="U52" i="61"/>
  <c r="P51" i="61"/>
  <c r="T51" i="61"/>
  <c r="X51" i="61"/>
  <c r="S46" i="61"/>
  <c r="W46" i="61"/>
  <c r="X34" i="61"/>
  <c r="R34" i="61" s="1"/>
  <c r="P32" i="61"/>
  <c r="T32" i="61"/>
  <c r="X32" i="61"/>
  <c r="U32" i="61"/>
  <c r="S29" i="61"/>
  <c r="X29" i="61"/>
  <c r="W29" i="61" s="1"/>
  <c r="T27" i="61"/>
  <c r="P24" i="61"/>
  <c r="T24" i="61"/>
  <c r="X24" i="61"/>
  <c r="R24" i="61" s="1"/>
  <c r="Q21" i="61"/>
  <c r="U21" i="61"/>
  <c r="P21" i="61"/>
  <c r="X21" i="61"/>
  <c r="V21" i="61" s="1"/>
  <c r="Q19" i="61"/>
  <c r="U19" i="61"/>
  <c r="P19" i="61"/>
  <c r="X19" i="61"/>
  <c r="W19" i="61" s="1"/>
  <c r="S39" i="61"/>
  <c r="W39" i="61"/>
  <c r="R38" i="61"/>
  <c r="V38" i="61"/>
  <c r="Q29" i="61"/>
  <c r="U29" i="61"/>
  <c r="P28" i="61"/>
  <c r="T28" i="61"/>
  <c r="X28" i="61"/>
  <c r="AJ28" i="61" s="1"/>
  <c r="S23" i="61"/>
  <c r="W23" i="61"/>
  <c r="Q15" i="61"/>
  <c r="U15" i="61"/>
  <c r="S15" i="61"/>
  <c r="W15" i="61"/>
  <c r="X11" i="61"/>
  <c r="Q11" i="61"/>
  <c r="U11" i="61"/>
  <c r="W11" i="61"/>
  <c r="P9" i="61"/>
  <c r="T9" i="61"/>
  <c r="X9" i="61"/>
  <c r="V9" i="61" s="1"/>
  <c r="Q9" i="61"/>
  <c r="U9" i="61"/>
  <c r="P6" i="61"/>
  <c r="T6" i="61"/>
  <c r="X6" i="61"/>
  <c r="AJ6" i="61" s="1"/>
  <c r="Q6" i="61"/>
  <c r="U6" i="61"/>
  <c r="P20" i="61"/>
  <c r="P18" i="61"/>
  <c r="T18" i="61"/>
  <c r="X18" i="61"/>
  <c r="AF18" i="61" s="1"/>
  <c r="V18" i="61"/>
  <c r="S17" i="61"/>
  <c r="W17" i="61"/>
  <c r="Q17" i="61"/>
  <c r="U17" i="61"/>
  <c r="U12" i="61"/>
  <c r="P12" i="61"/>
  <c r="R11" i="61"/>
  <c r="R7" i="61"/>
  <c r="V7" i="61"/>
  <c r="P5" i="61"/>
  <c r="T5" i="61"/>
  <c r="X5" i="61"/>
  <c r="W5" i="61" s="1"/>
  <c r="Q5" i="61"/>
  <c r="U5" i="61"/>
  <c r="X20" i="61"/>
  <c r="V20" i="61" s="1"/>
  <c r="T20" i="61"/>
  <c r="X16" i="61"/>
  <c r="T16" i="61"/>
  <c r="X12" i="61"/>
  <c r="T12" i="61"/>
  <c r="X8" i="61"/>
  <c r="T8" i="61"/>
  <c r="W7" i="61"/>
  <c r="S7" i="61"/>
  <c r="X4" i="61"/>
  <c r="T4" i="61"/>
  <c r="U7" i="61"/>
  <c r="U65" i="62"/>
  <c r="Q65" i="62"/>
  <c r="X64" i="62"/>
  <c r="T64" i="62"/>
  <c r="P64" i="62"/>
  <c r="P60" i="62"/>
  <c r="Q59" i="62"/>
  <c r="U54" i="62"/>
  <c r="P54" i="62"/>
  <c r="Q53" i="62"/>
  <c r="Q52" i="62"/>
  <c r="U52" i="62"/>
  <c r="P51" i="62"/>
  <c r="T51" i="62"/>
  <c r="X51" i="62"/>
  <c r="P44" i="62"/>
  <c r="Q43" i="62"/>
  <c r="U66" i="62"/>
  <c r="Q66" i="62"/>
  <c r="X65" i="62"/>
  <c r="T65" i="62"/>
  <c r="U62" i="62"/>
  <c r="Q62" i="62"/>
  <c r="X61" i="62"/>
  <c r="U58" i="62"/>
  <c r="X56" i="62"/>
  <c r="Q56" i="62"/>
  <c r="U56" i="62"/>
  <c r="P55" i="62"/>
  <c r="T55" i="62"/>
  <c r="X55" i="62"/>
  <c r="T54" i="62"/>
  <c r="U53" i="62"/>
  <c r="Q46" i="62"/>
  <c r="X45" i="62"/>
  <c r="U42" i="62"/>
  <c r="P41" i="62"/>
  <c r="U41" i="62"/>
  <c r="Q60" i="62"/>
  <c r="U60" i="62"/>
  <c r="P59" i="62"/>
  <c r="T59" i="62"/>
  <c r="X59" i="62"/>
  <c r="X54" i="62"/>
  <c r="Q44" i="62"/>
  <c r="U44" i="62"/>
  <c r="P43" i="62"/>
  <c r="T43" i="62"/>
  <c r="X43" i="62"/>
  <c r="X67" i="62"/>
  <c r="T67" i="62"/>
  <c r="U64" i="62"/>
  <c r="X63" i="62"/>
  <c r="T63" i="62"/>
  <c r="U61" i="62"/>
  <c r="P61" i="62"/>
  <c r="Q54" i="62"/>
  <c r="X53" i="62"/>
  <c r="T52" i="62"/>
  <c r="U51" i="62"/>
  <c r="X48" i="62"/>
  <c r="Q48" i="62"/>
  <c r="U48" i="62"/>
  <c r="P47" i="62"/>
  <c r="T47" i="62"/>
  <c r="X47" i="62"/>
  <c r="T46" i="62"/>
  <c r="U45" i="62"/>
  <c r="P45" i="62"/>
  <c r="Q56" i="63"/>
  <c r="U56" i="63"/>
  <c r="P55" i="63"/>
  <c r="T55" i="63"/>
  <c r="X55" i="63"/>
  <c r="Q40" i="63"/>
  <c r="R36" i="63"/>
  <c r="V36" i="63"/>
  <c r="P6" i="63"/>
  <c r="T6" i="63"/>
  <c r="X6" i="63"/>
  <c r="Q6" i="63"/>
  <c r="U6" i="63"/>
  <c r="U74" i="63"/>
  <c r="Q74" i="63"/>
  <c r="X73" i="63"/>
  <c r="S73" i="63" s="1"/>
  <c r="T73" i="63"/>
  <c r="P73" i="63"/>
  <c r="W72" i="63"/>
  <c r="U70" i="63"/>
  <c r="Q70" i="63"/>
  <c r="X69" i="63"/>
  <c r="W69" i="63" s="1"/>
  <c r="T69" i="63"/>
  <c r="P69" i="63"/>
  <c r="W68" i="63"/>
  <c r="U66" i="63"/>
  <c r="Q66" i="63"/>
  <c r="X65" i="63"/>
  <c r="W65" i="63" s="1"/>
  <c r="T65" i="63"/>
  <c r="P65" i="63"/>
  <c r="W64" i="63"/>
  <c r="U62" i="63"/>
  <c r="P62" i="63"/>
  <c r="W61" i="63"/>
  <c r="Q61" i="63"/>
  <c r="X60" i="63"/>
  <c r="Q60" i="63"/>
  <c r="U60" i="63"/>
  <c r="P59" i="63"/>
  <c r="T59" i="63"/>
  <c r="X59" i="63"/>
  <c r="U57" i="63"/>
  <c r="W56" i="63"/>
  <c r="R56" i="63"/>
  <c r="W55" i="63"/>
  <c r="S54" i="63"/>
  <c r="W54" i="63"/>
  <c r="R53" i="63"/>
  <c r="V52" i="63"/>
  <c r="P52" i="63"/>
  <c r="Q51" i="63"/>
  <c r="V50" i="63"/>
  <c r="X49" i="63"/>
  <c r="S49" i="63" s="1"/>
  <c r="U46" i="63"/>
  <c r="P46" i="63"/>
  <c r="W45" i="63"/>
  <c r="Q45" i="63"/>
  <c r="X44" i="63"/>
  <c r="S44" i="63" s="1"/>
  <c r="Q44" i="63"/>
  <c r="U44" i="63"/>
  <c r="P43" i="63"/>
  <c r="T43" i="63"/>
  <c r="X43" i="63"/>
  <c r="U41" i="63"/>
  <c r="P41" i="63"/>
  <c r="T41" i="63"/>
  <c r="Q41" i="63"/>
  <c r="W38" i="63"/>
  <c r="P34" i="63"/>
  <c r="T34" i="63"/>
  <c r="X34" i="63"/>
  <c r="S34" i="63" s="1"/>
  <c r="Q34" i="63"/>
  <c r="U34" i="63"/>
  <c r="Q31" i="63"/>
  <c r="U31" i="63"/>
  <c r="T31" i="63"/>
  <c r="P31" i="63"/>
  <c r="X31" i="63"/>
  <c r="S50" i="63"/>
  <c r="W50" i="63"/>
  <c r="R38" i="63"/>
  <c r="Q27" i="63"/>
  <c r="U27" i="63"/>
  <c r="P27" i="63"/>
  <c r="X27" i="63"/>
  <c r="T27" i="63"/>
  <c r="X74" i="63"/>
  <c r="T74" i="63"/>
  <c r="P74" i="63"/>
  <c r="V72" i="63"/>
  <c r="U71" i="63"/>
  <c r="Q71" i="63"/>
  <c r="X70" i="63"/>
  <c r="W70" i="63" s="1"/>
  <c r="T70" i="63"/>
  <c r="P70" i="63"/>
  <c r="V68" i="63"/>
  <c r="U67" i="63"/>
  <c r="Q67" i="63"/>
  <c r="X66" i="63"/>
  <c r="W66" i="63" s="1"/>
  <c r="T66" i="63"/>
  <c r="P66" i="63"/>
  <c r="V64" i="63"/>
  <c r="P63" i="63"/>
  <c r="T63" i="63"/>
  <c r="X63" i="63"/>
  <c r="U61" i="63"/>
  <c r="W60" i="63"/>
  <c r="W58" i="63"/>
  <c r="R57" i="63"/>
  <c r="V57" i="63"/>
  <c r="V56" i="63"/>
  <c r="P56" i="63"/>
  <c r="Q55" i="63"/>
  <c r="U50" i="63"/>
  <c r="P50" i="63"/>
  <c r="Q49" i="63"/>
  <c r="Q48" i="63"/>
  <c r="U48" i="63"/>
  <c r="P47" i="63"/>
  <c r="T47" i="63"/>
  <c r="X47" i="63"/>
  <c r="U45" i="63"/>
  <c r="W44" i="63"/>
  <c r="R43" i="63"/>
  <c r="W42" i="63"/>
  <c r="X40" i="63"/>
  <c r="P40" i="63"/>
  <c r="X39" i="63"/>
  <c r="S39" i="63" s="1"/>
  <c r="V38" i="63"/>
  <c r="S36" i="63"/>
  <c r="V34" i="63"/>
  <c r="U11" i="63"/>
  <c r="P11" i="63"/>
  <c r="X11" i="63"/>
  <c r="T11" i="63"/>
  <c r="X71" i="63"/>
  <c r="T71" i="63"/>
  <c r="X67" i="63"/>
  <c r="AE67" i="63" s="1"/>
  <c r="T67" i="63"/>
  <c r="S62" i="63"/>
  <c r="W62" i="63"/>
  <c r="R61" i="63"/>
  <c r="V61" i="63"/>
  <c r="V60" i="63"/>
  <c r="T56" i="63"/>
  <c r="U55" i="63"/>
  <c r="Q52" i="63"/>
  <c r="U52" i="63"/>
  <c r="P51" i="63"/>
  <c r="T51" i="63"/>
  <c r="X51" i="63"/>
  <c r="T50" i="63"/>
  <c r="U49" i="63"/>
  <c r="P49" i="63"/>
  <c r="S46" i="63"/>
  <c r="W46" i="63"/>
  <c r="R45" i="63"/>
  <c r="V45" i="63"/>
  <c r="X41" i="63"/>
  <c r="U40" i="63"/>
  <c r="P37" i="63"/>
  <c r="T37" i="63"/>
  <c r="X37" i="63"/>
  <c r="Q37" i="63"/>
  <c r="Q35" i="63"/>
  <c r="U35" i="63"/>
  <c r="T35" i="63"/>
  <c r="Q19" i="63"/>
  <c r="U19" i="63"/>
  <c r="P19" i="63"/>
  <c r="X19" i="63"/>
  <c r="T19" i="63"/>
  <c r="P38" i="63"/>
  <c r="Q38" i="63"/>
  <c r="U38" i="63"/>
  <c r="P33" i="63"/>
  <c r="T33" i="63"/>
  <c r="X33" i="63"/>
  <c r="P30" i="63"/>
  <c r="T30" i="63"/>
  <c r="X30" i="63"/>
  <c r="Q30" i="63"/>
  <c r="U30" i="63"/>
  <c r="P25" i="63"/>
  <c r="T25" i="63"/>
  <c r="X25" i="63"/>
  <c r="X23" i="63"/>
  <c r="P22" i="63"/>
  <c r="T22" i="63"/>
  <c r="X22" i="63"/>
  <c r="Q22" i="63"/>
  <c r="U22" i="63"/>
  <c r="P17" i="63"/>
  <c r="T17" i="63"/>
  <c r="X17" i="63"/>
  <c r="X15" i="63"/>
  <c r="P14" i="63"/>
  <c r="T14" i="63"/>
  <c r="X14" i="63"/>
  <c r="Q14" i="63"/>
  <c r="U14" i="63"/>
  <c r="Q11" i="63"/>
  <c r="P9" i="63"/>
  <c r="T9" i="63"/>
  <c r="X9" i="63"/>
  <c r="X7" i="63"/>
  <c r="Q23" i="63"/>
  <c r="U23" i="63"/>
  <c r="Q15" i="63"/>
  <c r="U15" i="63"/>
  <c r="U7" i="63"/>
  <c r="P29" i="63"/>
  <c r="T29" i="63"/>
  <c r="X29" i="63"/>
  <c r="P26" i="63"/>
  <c r="T26" i="63"/>
  <c r="X26" i="63"/>
  <c r="Q26" i="63"/>
  <c r="U26" i="63"/>
  <c r="T23" i="63"/>
  <c r="P21" i="63"/>
  <c r="T21" i="63"/>
  <c r="X21" i="63"/>
  <c r="P18" i="63"/>
  <c r="T18" i="63"/>
  <c r="X18" i="63"/>
  <c r="Q18" i="63"/>
  <c r="U18" i="63"/>
  <c r="T15" i="63"/>
  <c r="P13" i="63"/>
  <c r="T13" i="63"/>
  <c r="X13" i="63"/>
  <c r="P10" i="63"/>
  <c r="T10" i="63"/>
  <c r="X10" i="63"/>
  <c r="Q10" i="63"/>
  <c r="U10" i="63"/>
  <c r="T7" i="63"/>
  <c r="Q7" i="63"/>
  <c r="W36" i="63"/>
  <c r="X5" i="63"/>
  <c r="T5" i="63"/>
  <c r="P5" i="63"/>
  <c r="T80" i="64"/>
  <c r="P80" i="64"/>
  <c r="X80" i="64"/>
  <c r="Q80" i="64"/>
  <c r="U80" i="64"/>
  <c r="R78" i="64"/>
  <c r="V78" i="64"/>
  <c r="R80" i="64"/>
  <c r="Q49" i="64"/>
  <c r="U49" i="64"/>
  <c r="P42" i="64"/>
  <c r="T42" i="64"/>
  <c r="X42" i="64"/>
  <c r="R42" i="64" s="1"/>
  <c r="Q42" i="64"/>
  <c r="U42" i="64"/>
  <c r="S25" i="64"/>
  <c r="W25" i="64"/>
  <c r="V24" i="64"/>
  <c r="P24" i="64"/>
  <c r="X24" i="64"/>
  <c r="S24" i="64"/>
  <c r="T24" i="64"/>
  <c r="X79" i="64"/>
  <c r="T79" i="64"/>
  <c r="W78" i="64"/>
  <c r="S78" i="64"/>
  <c r="U76" i="64"/>
  <c r="Q76" i="64"/>
  <c r="X75" i="64"/>
  <c r="T75" i="64"/>
  <c r="W74" i="64"/>
  <c r="S74" i="64"/>
  <c r="V73" i="64"/>
  <c r="U72" i="64"/>
  <c r="Q72" i="64"/>
  <c r="X71" i="64"/>
  <c r="T71" i="64"/>
  <c r="W70" i="64"/>
  <c r="S70" i="64"/>
  <c r="U68" i="64"/>
  <c r="Q68" i="64"/>
  <c r="X67" i="64"/>
  <c r="T67" i="64"/>
  <c r="W66" i="64"/>
  <c r="S66" i="64"/>
  <c r="V65" i="64"/>
  <c r="U64" i="64"/>
  <c r="Q64" i="64"/>
  <c r="X63" i="64"/>
  <c r="T63" i="64"/>
  <c r="W62" i="64"/>
  <c r="S62" i="64"/>
  <c r="V59" i="64"/>
  <c r="X58" i="64"/>
  <c r="S58" i="64" s="1"/>
  <c r="U55" i="64"/>
  <c r="W54" i="64"/>
  <c r="X53" i="64"/>
  <c r="W53" i="64" s="1"/>
  <c r="Q53" i="64"/>
  <c r="U53" i="64"/>
  <c r="X51" i="64"/>
  <c r="R43" i="64"/>
  <c r="V43" i="64"/>
  <c r="S33" i="64"/>
  <c r="W33" i="64"/>
  <c r="P32" i="64"/>
  <c r="X32" i="64"/>
  <c r="V32" i="64" s="1"/>
  <c r="T32" i="64"/>
  <c r="S59" i="64"/>
  <c r="W59" i="64"/>
  <c r="R58" i="64"/>
  <c r="P50" i="64"/>
  <c r="T50" i="64"/>
  <c r="X50" i="64"/>
  <c r="R50" i="64" s="1"/>
  <c r="P45" i="64"/>
  <c r="T45" i="64"/>
  <c r="X45" i="64"/>
  <c r="Q45" i="64"/>
  <c r="U45" i="64"/>
  <c r="U77" i="64"/>
  <c r="Q77" i="64"/>
  <c r="X76" i="64"/>
  <c r="T76" i="64"/>
  <c r="P76" i="64"/>
  <c r="V74" i="64"/>
  <c r="U73" i="64"/>
  <c r="Q73" i="64"/>
  <c r="X72" i="64"/>
  <c r="T72" i="64"/>
  <c r="P72" i="64"/>
  <c r="V70" i="64"/>
  <c r="U69" i="64"/>
  <c r="Q69" i="64"/>
  <c r="X68" i="64"/>
  <c r="AF68" i="64" s="1"/>
  <c r="T68" i="64"/>
  <c r="P68" i="64"/>
  <c r="V66" i="64"/>
  <c r="U65" i="64"/>
  <c r="Q65" i="64"/>
  <c r="X64" i="64"/>
  <c r="T64" i="64"/>
  <c r="P64" i="64"/>
  <c r="V62" i="64"/>
  <c r="U59" i="64"/>
  <c r="P59" i="64"/>
  <c r="Q58" i="64"/>
  <c r="Q57" i="64"/>
  <c r="U57" i="64"/>
  <c r="P56" i="64"/>
  <c r="T56" i="64"/>
  <c r="X56" i="64"/>
  <c r="AF56" i="64" s="1"/>
  <c r="X49" i="64"/>
  <c r="W49" i="64" s="1"/>
  <c r="P49" i="64"/>
  <c r="W42" i="64"/>
  <c r="T38" i="64"/>
  <c r="P38" i="64"/>
  <c r="U38" i="64"/>
  <c r="Q38" i="64"/>
  <c r="S9" i="64"/>
  <c r="W9" i="64"/>
  <c r="U78" i="64"/>
  <c r="X77" i="64"/>
  <c r="T77" i="64"/>
  <c r="W76" i="64"/>
  <c r="U74" i="64"/>
  <c r="X73" i="64"/>
  <c r="AF73" i="64" s="1"/>
  <c r="T73" i="64"/>
  <c r="W72" i="64"/>
  <c r="V71" i="64"/>
  <c r="U70" i="64"/>
  <c r="X69" i="64"/>
  <c r="T69" i="64"/>
  <c r="U66" i="64"/>
  <c r="X65" i="64"/>
  <c r="T65" i="64"/>
  <c r="W64" i="64"/>
  <c r="U62" i="64"/>
  <c r="X61" i="64"/>
  <c r="Q61" i="64"/>
  <c r="U61" i="64"/>
  <c r="P60" i="64"/>
  <c r="T60" i="64"/>
  <c r="X60" i="64"/>
  <c r="T59" i="64"/>
  <c r="U58" i="64"/>
  <c r="P58" i="64"/>
  <c r="W57" i="64"/>
  <c r="R57" i="64"/>
  <c r="S55" i="64"/>
  <c r="W55" i="64"/>
  <c r="R54" i="64"/>
  <c r="V54" i="64"/>
  <c r="V53" i="64"/>
  <c r="Q51" i="64"/>
  <c r="U51" i="64"/>
  <c r="S51" i="64"/>
  <c r="W51" i="64"/>
  <c r="Q50" i="64"/>
  <c r="V49" i="64"/>
  <c r="P46" i="64"/>
  <c r="T46" i="64"/>
  <c r="X46" i="64"/>
  <c r="R46" i="64" s="1"/>
  <c r="Q46" i="64"/>
  <c r="U46" i="64"/>
  <c r="V46" i="64"/>
  <c r="S42" i="64"/>
  <c r="X38" i="64"/>
  <c r="W24" i="64"/>
  <c r="S17" i="64"/>
  <c r="W17" i="64"/>
  <c r="P16" i="64"/>
  <c r="X16" i="64"/>
  <c r="S16" i="64" s="1"/>
  <c r="T16" i="64"/>
  <c r="X52" i="64"/>
  <c r="T52" i="64"/>
  <c r="X48" i="64"/>
  <c r="AF48" i="64" s="1"/>
  <c r="T48" i="64"/>
  <c r="W47" i="64"/>
  <c r="S47" i="64"/>
  <c r="X44" i="64"/>
  <c r="T44" i="64"/>
  <c r="W43" i="64"/>
  <c r="S43" i="64"/>
  <c r="R41" i="64"/>
  <c r="V41" i="64"/>
  <c r="X36" i="64"/>
  <c r="AI36" i="64" s="1"/>
  <c r="Q35" i="64"/>
  <c r="U35" i="64"/>
  <c r="P35" i="64"/>
  <c r="T35" i="64"/>
  <c r="X35" i="64"/>
  <c r="W35" i="64" s="1"/>
  <c r="R33" i="64"/>
  <c r="Q32" i="64"/>
  <c r="P30" i="64"/>
  <c r="T30" i="64"/>
  <c r="X30" i="64"/>
  <c r="S30" i="64" s="1"/>
  <c r="X28" i="64"/>
  <c r="AE28" i="64" s="1"/>
  <c r="Q27" i="64"/>
  <c r="U27" i="64"/>
  <c r="P27" i="64"/>
  <c r="T27" i="64"/>
  <c r="X27" i="64"/>
  <c r="R27" i="64" s="1"/>
  <c r="R25" i="64"/>
  <c r="Q24" i="64"/>
  <c r="P22" i="64"/>
  <c r="T22" i="64"/>
  <c r="X22" i="64"/>
  <c r="X20" i="64"/>
  <c r="R20" i="64" s="1"/>
  <c r="Q19" i="64"/>
  <c r="U19" i="64"/>
  <c r="P19" i="64"/>
  <c r="T19" i="64"/>
  <c r="X19" i="64"/>
  <c r="W19" i="64" s="1"/>
  <c r="R17" i="64"/>
  <c r="Q16" i="64"/>
  <c r="P14" i="64"/>
  <c r="T14" i="64"/>
  <c r="X14" i="64"/>
  <c r="W14" i="64" s="1"/>
  <c r="S14" i="64"/>
  <c r="X12" i="64"/>
  <c r="AF12" i="64" s="1"/>
  <c r="Q11" i="64"/>
  <c r="U11" i="64"/>
  <c r="P11" i="64"/>
  <c r="T11" i="64"/>
  <c r="X11" i="64"/>
  <c r="R9" i="64"/>
  <c r="S41" i="64"/>
  <c r="V36" i="64"/>
  <c r="S21" i="64"/>
  <c r="W21" i="64"/>
  <c r="S13" i="64"/>
  <c r="W13" i="64"/>
  <c r="R12" i="64"/>
  <c r="U47" i="64"/>
  <c r="V44" i="64"/>
  <c r="U43" i="64"/>
  <c r="X40" i="64"/>
  <c r="Q40" i="64"/>
  <c r="U40" i="64"/>
  <c r="P39" i="64"/>
  <c r="T39" i="64"/>
  <c r="X39" i="64"/>
  <c r="T36" i="64"/>
  <c r="Q36" i="64"/>
  <c r="P34" i="64"/>
  <c r="T34" i="64"/>
  <c r="X34" i="64"/>
  <c r="S34" i="64" s="1"/>
  <c r="Q31" i="64"/>
  <c r="U31" i="64"/>
  <c r="P31" i="64"/>
  <c r="T31" i="64"/>
  <c r="X31" i="64"/>
  <c r="R29" i="64"/>
  <c r="T28" i="64"/>
  <c r="Q28" i="64"/>
  <c r="P26" i="64"/>
  <c r="T26" i="64"/>
  <c r="X26" i="64"/>
  <c r="Q23" i="64"/>
  <c r="U23" i="64"/>
  <c r="P23" i="64"/>
  <c r="T23" i="64"/>
  <c r="X23" i="64"/>
  <c r="R23" i="64" s="1"/>
  <c r="R21" i="64"/>
  <c r="T20" i="64"/>
  <c r="Q20" i="64"/>
  <c r="P18" i="64"/>
  <c r="T18" i="64"/>
  <c r="X18" i="64"/>
  <c r="S18" i="64"/>
  <c r="Q15" i="64"/>
  <c r="U15" i="64"/>
  <c r="P15" i="64"/>
  <c r="T15" i="64"/>
  <c r="X15" i="64"/>
  <c r="V15" i="64" s="1"/>
  <c r="R13" i="64"/>
  <c r="T12" i="64"/>
  <c r="Q12" i="64"/>
  <c r="P10" i="64"/>
  <c r="T10" i="64"/>
  <c r="X10" i="64"/>
  <c r="S8" i="64"/>
  <c r="W8" i="64"/>
  <c r="Q7" i="64"/>
  <c r="P6" i="64"/>
  <c r="T6" i="64"/>
  <c r="X6" i="64"/>
  <c r="Q6" i="64"/>
  <c r="U6" i="64"/>
  <c r="W4" i="64"/>
  <c r="V37" i="64"/>
  <c r="U36" i="64"/>
  <c r="V33" i="64"/>
  <c r="U32" i="64"/>
  <c r="U28" i="64"/>
  <c r="V25" i="64"/>
  <c r="U24" i="64"/>
  <c r="V21" i="64"/>
  <c r="U20" i="64"/>
  <c r="V17" i="64"/>
  <c r="U16" i="64"/>
  <c r="V13" i="64"/>
  <c r="U12" i="64"/>
  <c r="V9" i="64"/>
  <c r="U8" i="64"/>
  <c r="X7" i="64"/>
  <c r="T7" i="64"/>
  <c r="P7" i="64"/>
  <c r="V5" i="64"/>
  <c r="U4" i="64"/>
  <c r="V8" i="64"/>
  <c r="U7" i="64"/>
  <c r="W5" i="64"/>
  <c r="P73" i="65"/>
  <c r="T73" i="65"/>
  <c r="X73" i="65"/>
  <c r="X72" i="65"/>
  <c r="P72" i="65"/>
  <c r="P65" i="65"/>
  <c r="P61" i="65"/>
  <c r="V61" i="65"/>
  <c r="X61" i="65"/>
  <c r="Q59" i="65"/>
  <c r="T59" i="65"/>
  <c r="X58" i="65"/>
  <c r="P58" i="65"/>
  <c r="U58" i="65"/>
  <c r="T56" i="65"/>
  <c r="X56" i="65"/>
  <c r="U56" i="65"/>
  <c r="P56" i="65"/>
  <c r="Q56" i="65"/>
  <c r="V54" i="65"/>
  <c r="Q40" i="65"/>
  <c r="U40" i="65"/>
  <c r="T40" i="65"/>
  <c r="X40" i="65"/>
  <c r="P40" i="65"/>
  <c r="Q73" i="65"/>
  <c r="X70" i="65"/>
  <c r="AI70" i="65" s="1"/>
  <c r="Q68" i="65"/>
  <c r="W61" i="65"/>
  <c r="Q60" i="65"/>
  <c r="Q57" i="65"/>
  <c r="U57" i="65"/>
  <c r="T57" i="65"/>
  <c r="P57" i="65"/>
  <c r="V57" i="65"/>
  <c r="R57" i="65"/>
  <c r="W57" i="65"/>
  <c r="Q46" i="65"/>
  <c r="U46" i="65"/>
  <c r="T46" i="65"/>
  <c r="P46" i="65"/>
  <c r="X46" i="65"/>
  <c r="V44" i="65"/>
  <c r="R37" i="65"/>
  <c r="V37" i="65"/>
  <c r="Q37" i="65"/>
  <c r="W37" i="65"/>
  <c r="T37" i="65"/>
  <c r="P37" i="65"/>
  <c r="S37" i="65"/>
  <c r="U37" i="65"/>
  <c r="Q72" i="65"/>
  <c r="U72" i="65"/>
  <c r="Q65" i="65"/>
  <c r="U65" i="65"/>
  <c r="R65" i="65"/>
  <c r="W65" i="65"/>
  <c r="T65" i="65"/>
  <c r="Q50" i="65"/>
  <c r="U50" i="65"/>
  <c r="P50" i="65"/>
  <c r="X50" i="65"/>
  <c r="V50" i="65" s="1"/>
  <c r="U73" i="65"/>
  <c r="Q70" i="65"/>
  <c r="U70" i="65"/>
  <c r="X69" i="65"/>
  <c r="S69" i="65" s="1"/>
  <c r="S67" i="65"/>
  <c r="W67" i="65"/>
  <c r="T67" i="65"/>
  <c r="Q67" i="65"/>
  <c r="V67" i="65"/>
  <c r="P66" i="65"/>
  <c r="U66" i="65"/>
  <c r="S66" i="65"/>
  <c r="X66" i="65"/>
  <c r="S65" i="65"/>
  <c r="P64" i="65"/>
  <c r="T64" i="65"/>
  <c r="X64" i="65"/>
  <c r="W64" i="65" s="1"/>
  <c r="U64" i="65"/>
  <c r="X59" i="65"/>
  <c r="Q58" i="65"/>
  <c r="P53" i="65"/>
  <c r="T53" i="65"/>
  <c r="X53" i="65"/>
  <c r="W53" i="65" s="1"/>
  <c r="R53" i="65"/>
  <c r="Q53" i="65"/>
  <c r="Q43" i="65"/>
  <c r="W43" i="65"/>
  <c r="P43" i="65"/>
  <c r="X43" i="65"/>
  <c r="S43" i="65" s="1"/>
  <c r="T43" i="65"/>
  <c r="Q28" i="65"/>
  <c r="U28" i="65"/>
  <c r="P28" i="65"/>
  <c r="X28" i="65"/>
  <c r="S28" i="65" s="1"/>
  <c r="P25" i="65"/>
  <c r="U25" i="65"/>
  <c r="X25" i="65"/>
  <c r="Q25" i="65"/>
  <c r="X71" i="65"/>
  <c r="T71" i="65"/>
  <c r="U63" i="65"/>
  <c r="Q61" i="65"/>
  <c r="U61" i="65"/>
  <c r="P60" i="65"/>
  <c r="T60" i="65"/>
  <c r="X60" i="65"/>
  <c r="AJ60" i="65" s="1"/>
  <c r="X55" i="65"/>
  <c r="S48" i="65"/>
  <c r="W48" i="65"/>
  <c r="Q48" i="65"/>
  <c r="V48" i="65"/>
  <c r="X41" i="65"/>
  <c r="Q41" i="65"/>
  <c r="P39" i="65"/>
  <c r="T39" i="65"/>
  <c r="X39" i="65"/>
  <c r="U39" i="65"/>
  <c r="Q39" i="65"/>
  <c r="S33" i="65"/>
  <c r="T28" i="65"/>
  <c r="T26" i="65"/>
  <c r="Q26" i="65"/>
  <c r="X26" i="65"/>
  <c r="P16" i="65"/>
  <c r="X16" i="65"/>
  <c r="S16" i="65" s="1"/>
  <c r="T16" i="65"/>
  <c r="S5" i="65"/>
  <c r="W5" i="65"/>
  <c r="R55" i="65"/>
  <c r="V55" i="65"/>
  <c r="P55" i="65"/>
  <c r="U55" i="65"/>
  <c r="Q54" i="65"/>
  <c r="U54" i="65"/>
  <c r="W54" i="65"/>
  <c r="P49" i="65"/>
  <c r="T49" i="65"/>
  <c r="X49" i="65"/>
  <c r="V49" i="65" s="1"/>
  <c r="Q49" i="65"/>
  <c r="S44" i="65"/>
  <c r="W44" i="65"/>
  <c r="P44" i="65"/>
  <c r="U44" i="65"/>
  <c r="X36" i="65"/>
  <c r="R36" i="65" s="1"/>
  <c r="S34" i="65"/>
  <c r="W34" i="65"/>
  <c r="T34" i="65"/>
  <c r="P34" i="65"/>
  <c r="V34" i="65"/>
  <c r="V20" i="65"/>
  <c r="T20" i="65"/>
  <c r="P20" i="65"/>
  <c r="X20" i="65"/>
  <c r="S20" i="65" s="1"/>
  <c r="W20" i="65"/>
  <c r="S13" i="65"/>
  <c r="W13" i="65"/>
  <c r="T12" i="65"/>
  <c r="P12" i="65"/>
  <c r="X12" i="65"/>
  <c r="Q69" i="65"/>
  <c r="U69" i="65"/>
  <c r="P68" i="65"/>
  <c r="T68" i="65"/>
  <c r="X68" i="65"/>
  <c r="S63" i="65"/>
  <c r="W63" i="65"/>
  <c r="T55" i="65"/>
  <c r="S54" i="65"/>
  <c r="V47" i="65"/>
  <c r="X47" i="65"/>
  <c r="R47" i="65" s="1"/>
  <c r="P45" i="65"/>
  <c r="T45" i="65"/>
  <c r="X45" i="65"/>
  <c r="W45" i="65" s="1"/>
  <c r="U45" i="65"/>
  <c r="R44" i="65"/>
  <c r="X42" i="65"/>
  <c r="AE42" i="65" s="1"/>
  <c r="S38" i="65"/>
  <c r="W38" i="65"/>
  <c r="P38" i="65"/>
  <c r="U38" i="65"/>
  <c r="V38" i="65"/>
  <c r="Q35" i="65"/>
  <c r="R34" i="65"/>
  <c r="P31" i="65"/>
  <c r="T31" i="65"/>
  <c r="X31" i="65"/>
  <c r="Q31" i="65"/>
  <c r="S29" i="65"/>
  <c r="U27" i="65"/>
  <c r="T25" i="65"/>
  <c r="P23" i="65"/>
  <c r="T23" i="65"/>
  <c r="X23" i="65"/>
  <c r="W23" i="65" s="1"/>
  <c r="U23" i="65"/>
  <c r="W15" i="65"/>
  <c r="S9" i="65"/>
  <c r="W9" i="65"/>
  <c r="R8" i="65"/>
  <c r="V8" i="65"/>
  <c r="P8" i="65"/>
  <c r="X8" i="65"/>
  <c r="T8" i="65"/>
  <c r="W8" i="65"/>
  <c r="S52" i="65"/>
  <c r="W52" i="65"/>
  <c r="R51" i="65"/>
  <c r="V51" i="65"/>
  <c r="Q42" i="65"/>
  <c r="U42" i="65"/>
  <c r="R33" i="65"/>
  <c r="V33" i="65"/>
  <c r="P33" i="65"/>
  <c r="U33" i="65"/>
  <c r="Q32" i="65"/>
  <c r="U32" i="65"/>
  <c r="R32" i="65"/>
  <c r="W32" i="65"/>
  <c r="Q24" i="65"/>
  <c r="U24" i="65"/>
  <c r="T24" i="65"/>
  <c r="T4" i="65"/>
  <c r="P4" i="65"/>
  <c r="X4" i="65"/>
  <c r="V4" i="65" s="1"/>
  <c r="Q36" i="65"/>
  <c r="U36" i="65"/>
  <c r="P35" i="65"/>
  <c r="T35" i="65"/>
  <c r="X35" i="65"/>
  <c r="S30" i="65"/>
  <c r="W30" i="65"/>
  <c r="R29" i="65"/>
  <c r="V29" i="65"/>
  <c r="U22" i="65"/>
  <c r="Q19" i="65"/>
  <c r="U19" i="65"/>
  <c r="P19" i="65"/>
  <c r="T19" i="65"/>
  <c r="X19" i="65"/>
  <c r="Q16" i="65"/>
  <c r="P14" i="65"/>
  <c r="T14" i="65"/>
  <c r="X14" i="65"/>
  <c r="Q11" i="65"/>
  <c r="U11" i="65"/>
  <c r="P11" i="65"/>
  <c r="T11" i="65"/>
  <c r="X11" i="65"/>
  <c r="V11" i="65" s="1"/>
  <c r="R9" i="65"/>
  <c r="Q8" i="65"/>
  <c r="P6" i="65"/>
  <c r="T6" i="65"/>
  <c r="X6" i="65"/>
  <c r="P27" i="65"/>
  <c r="T27" i="65"/>
  <c r="X27" i="65"/>
  <c r="S27" i="65" s="1"/>
  <c r="S22" i="65"/>
  <c r="W22" i="65"/>
  <c r="R21" i="65"/>
  <c r="Q20" i="65"/>
  <c r="P18" i="65"/>
  <c r="T18" i="65"/>
  <c r="X18" i="65"/>
  <c r="Q15" i="65"/>
  <c r="U15" i="65"/>
  <c r="P15" i="65"/>
  <c r="T15" i="65"/>
  <c r="X15" i="65"/>
  <c r="R13" i="65"/>
  <c r="Q12" i="65"/>
  <c r="P10" i="65"/>
  <c r="T10" i="65"/>
  <c r="X10" i="65"/>
  <c r="Q7" i="65"/>
  <c r="U7" i="65"/>
  <c r="P7" i="65"/>
  <c r="T7" i="65"/>
  <c r="X7" i="65"/>
  <c r="R7" i="65" s="1"/>
  <c r="R5" i="65"/>
  <c r="Q4" i="65"/>
  <c r="V21" i="65"/>
  <c r="U20" i="65"/>
  <c r="U16" i="65"/>
  <c r="V13" i="65"/>
  <c r="U12" i="65"/>
  <c r="V9" i="65"/>
  <c r="U8" i="65"/>
  <c r="V5" i="65"/>
  <c r="U4" i="65"/>
  <c r="P63" i="66"/>
  <c r="Q63" i="66"/>
  <c r="U63" i="66"/>
  <c r="T63" i="66"/>
  <c r="X63" i="66"/>
  <c r="Q57" i="66"/>
  <c r="X57" i="66"/>
  <c r="R57" i="66" s="1"/>
  <c r="P57" i="66"/>
  <c r="U57" i="66"/>
  <c r="X52" i="66"/>
  <c r="V52" i="66" s="1"/>
  <c r="T74" i="66"/>
  <c r="Q74" i="66"/>
  <c r="U74" i="66"/>
  <c r="P74" i="66"/>
  <c r="X74" i="66"/>
  <c r="Q71" i="66"/>
  <c r="U71" i="66"/>
  <c r="P52" i="66"/>
  <c r="P47" i="66"/>
  <c r="T47" i="66"/>
  <c r="X47" i="66"/>
  <c r="Q47" i="66"/>
  <c r="V47" i="66"/>
  <c r="U47" i="66"/>
  <c r="Q36" i="66"/>
  <c r="U36" i="66"/>
  <c r="P36" i="66"/>
  <c r="X36" i="66"/>
  <c r="S36" i="66" s="1"/>
  <c r="R72" i="66"/>
  <c r="V72" i="66"/>
  <c r="S72" i="66"/>
  <c r="T70" i="66"/>
  <c r="Q70" i="66"/>
  <c r="U70" i="66"/>
  <c r="P70" i="66"/>
  <c r="X70" i="66"/>
  <c r="Q67" i="66"/>
  <c r="U67" i="66"/>
  <c r="S63" i="66"/>
  <c r="P58" i="66"/>
  <c r="U58" i="66"/>
  <c r="Q58" i="66"/>
  <c r="T58" i="66"/>
  <c r="Q48" i="66"/>
  <c r="U48" i="66"/>
  <c r="P48" i="66"/>
  <c r="T48" i="66"/>
  <c r="P39" i="66"/>
  <c r="T39" i="66"/>
  <c r="X39" i="66"/>
  <c r="S39" i="66" s="1"/>
  <c r="Q39" i="66"/>
  <c r="P31" i="66"/>
  <c r="T31" i="66"/>
  <c r="X31" i="66"/>
  <c r="Q31" i="66"/>
  <c r="U31" i="66"/>
  <c r="V70" i="66"/>
  <c r="R68" i="66"/>
  <c r="V68" i="66"/>
  <c r="S68" i="66"/>
  <c r="P67" i="66"/>
  <c r="P66" i="66"/>
  <c r="X66" i="66"/>
  <c r="S66" i="66" s="1"/>
  <c r="Q66" i="66"/>
  <c r="U66" i="66"/>
  <c r="T66" i="66"/>
  <c r="X58" i="66"/>
  <c r="T57" i="66"/>
  <c r="T52" i="66"/>
  <c r="X48" i="66"/>
  <c r="R48" i="66" s="1"/>
  <c r="P42" i="66"/>
  <c r="U42" i="66"/>
  <c r="Q42" i="66"/>
  <c r="T42" i="66"/>
  <c r="Q29" i="66"/>
  <c r="U29" i="66"/>
  <c r="R29" i="66"/>
  <c r="V29" i="66"/>
  <c r="T29" i="66"/>
  <c r="S29" i="66"/>
  <c r="W29" i="66"/>
  <c r="P29" i="66"/>
  <c r="U72" i="66"/>
  <c r="Q72" i="66"/>
  <c r="X71" i="66"/>
  <c r="R71" i="66" s="1"/>
  <c r="T71" i="66"/>
  <c r="U68" i="66"/>
  <c r="Q68" i="66"/>
  <c r="X67" i="66"/>
  <c r="W67" i="66" s="1"/>
  <c r="T67" i="66"/>
  <c r="U64" i="66"/>
  <c r="Q64" i="66"/>
  <c r="U62" i="66"/>
  <c r="W61" i="66"/>
  <c r="X60" i="66"/>
  <c r="Q60" i="66"/>
  <c r="U60" i="66"/>
  <c r="P59" i="66"/>
  <c r="T59" i="66"/>
  <c r="X59" i="66"/>
  <c r="V59" i="66" s="1"/>
  <c r="R56" i="66"/>
  <c r="S54" i="66"/>
  <c r="W54" i="66"/>
  <c r="R53" i="66"/>
  <c r="V53" i="66"/>
  <c r="V50" i="66"/>
  <c r="Q50" i="66"/>
  <c r="X49" i="66"/>
  <c r="R49" i="66" s="1"/>
  <c r="U46" i="66"/>
  <c r="W45" i="66"/>
  <c r="X44" i="66"/>
  <c r="Q44" i="66"/>
  <c r="U44" i="66"/>
  <c r="S43" i="66"/>
  <c r="P43" i="66"/>
  <c r="T43" i="66"/>
  <c r="X43" i="66"/>
  <c r="T41" i="66"/>
  <c r="X34" i="66"/>
  <c r="R34" i="66" s="1"/>
  <c r="S30" i="66"/>
  <c r="Q25" i="66"/>
  <c r="U25" i="66"/>
  <c r="R25" i="66"/>
  <c r="P25" i="66"/>
  <c r="X25" i="66"/>
  <c r="R22" i="66"/>
  <c r="V22" i="66"/>
  <c r="Q21" i="66"/>
  <c r="U21" i="66"/>
  <c r="P21" i="66"/>
  <c r="X21" i="66"/>
  <c r="S21" i="66" s="1"/>
  <c r="T21" i="66"/>
  <c r="R18" i="66"/>
  <c r="V18" i="66"/>
  <c r="X73" i="66"/>
  <c r="T73" i="66"/>
  <c r="W72" i="66"/>
  <c r="X69" i="66"/>
  <c r="T69" i="66"/>
  <c r="W68" i="66"/>
  <c r="X65" i="66"/>
  <c r="T65" i="66"/>
  <c r="S62" i="66"/>
  <c r="W62" i="66"/>
  <c r="R61" i="66"/>
  <c r="V61" i="66"/>
  <c r="Q52" i="66"/>
  <c r="U52" i="66"/>
  <c r="P51" i="66"/>
  <c r="T51" i="66"/>
  <c r="X51" i="66"/>
  <c r="U49" i="66"/>
  <c r="S46" i="66"/>
  <c r="W46" i="66"/>
  <c r="R45" i="66"/>
  <c r="V45" i="66"/>
  <c r="V43" i="66"/>
  <c r="X41" i="66"/>
  <c r="Q34" i="66"/>
  <c r="Q33" i="66"/>
  <c r="U33" i="66"/>
  <c r="P33" i="66"/>
  <c r="X33" i="66"/>
  <c r="R30" i="66"/>
  <c r="V30" i="66"/>
  <c r="Q56" i="66"/>
  <c r="U56" i="66"/>
  <c r="P55" i="66"/>
  <c r="T55" i="66"/>
  <c r="X55" i="66"/>
  <c r="S50" i="66"/>
  <c r="W50" i="66"/>
  <c r="P41" i="66"/>
  <c r="U41" i="66"/>
  <c r="Q40" i="66"/>
  <c r="U40" i="66"/>
  <c r="W40" i="66"/>
  <c r="P35" i="66"/>
  <c r="T35" i="66"/>
  <c r="X35" i="66"/>
  <c r="Q35" i="66"/>
  <c r="P28" i="66"/>
  <c r="T28" i="66"/>
  <c r="X28" i="66"/>
  <c r="Q28" i="66"/>
  <c r="U28" i="66"/>
  <c r="S18" i="66"/>
  <c r="R14" i="66"/>
  <c r="V14" i="66"/>
  <c r="Q13" i="66"/>
  <c r="U13" i="66"/>
  <c r="P13" i="66"/>
  <c r="X13" i="66"/>
  <c r="R13" i="66" s="1"/>
  <c r="S13" i="66"/>
  <c r="T13" i="66"/>
  <c r="S38" i="66"/>
  <c r="W38" i="66"/>
  <c r="R37" i="66"/>
  <c r="V37" i="66"/>
  <c r="P32" i="66"/>
  <c r="T32" i="66"/>
  <c r="X32" i="66"/>
  <c r="Q32" i="66"/>
  <c r="U32" i="66"/>
  <c r="P27" i="66"/>
  <c r="T27" i="66"/>
  <c r="X27" i="66"/>
  <c r="P24" i="66"/>
  <c r="T24" i="66"/>
  <c r="X24" i="66"/>
  <c r="V24" i="66" s="1"/>
  <c r="Q24" i="66"/>
  <c r="U24" i="66"/>
  <c r="P19" i="66"/>
  <c r="T19" i="66"/>
  <c r="X19" i="66"/>
  <c r="X17" i="66"/>
  <c r="V17" i="66" s="1"/>
  <c r="P16" i="66"/>
  <c r="T16" i="66"/>
  <c r="X16" i="66"/>
  <c r="Q16" i="66"/>
  <c r="U16" i="66"/>
  <c r="Q17" i="66"/>
  <c r="U17" i="66"/>
  <c r="R17" i="66"/>
  <c r="S14" i="66"/>
  <c r="P23" i="66"/>
  <c r="T23" i="66"/>
  <c r="X23" i="66"/>
  <c r="P20" i="66"/>
  <c r="T20" i="66"/>
  <c r="X20" i="66"/>
  <c r="S20" i="66" s="1"/>
  <c r="Q20" i="66"/>
  <c r="U20" i="66"/>
  <c r="T17" i="66"/>
  <c r="W15" i="66"/>
  <c r="P15" i="66"/>
  <c r="T15" i="66"/>
  <c r="X15" i="66"/>
  <c r="P12" i="66"/>
  <c r="T12" i="66"/>
  <c r="X12" i="66"/>
  <c r="AI12" i="66" s="1"/>
  <c r="Q12" i="66"/>
  <c r="U12" i="66"/>
  <c r="Q11" i="66"/>
  <c r="U11" i="66"/>
  <c r="P11" i="66"/>
  <c r="T11" i="66"/>
  <c r="X11" i="66"/>
  <c r="W11" i="66" s="1"/>
  <c r="S9" i="66"/>
  <c r="W9" i="66"/>
  <c r="P8" i="66"/>
  <c r="Q7" i="66"/>
  <c r="U7" i="66"/>
  <c r="W7" i="66"/>
  <c r="P7" i="66"/>
  <c r="T7" i="66"/>
  <c r="X7" i="66"/>
  <c r="W5" i="66"/>
  <c r="P4" i="66"/>
  <c r="W30" i="66"/>
  <c r="W22" i="66"/>
  <c r="W18" i="66"/>
  <c r="W14" i="66"/>
  <c r="W10" i="66"/>
  <c r="V9" i="66"/>
  <c r="R9" i="66"/>
  <c r="U8" i="66"/>
  <c r="Q8" i="66"/>
  <c r="W6" i="66"/>
  <c r="U4" i="66"/>
  <c r="Q4" i="66"/>
  <c r="V10" i="66"/>
  <c r="U9" i="66"/>
  <c r="X8" i="66"/>
  <c r="T8" i="66"/>
  <c r="V6" i="66"/>
  <c r="U5" i="66"/>
  <c r="X4" i="66"/>
  <c r="T4" i="66"/>
  <c r="Q116" i="67"/>
  <c r="U116" i="67"/>
  <c r="P115" i="67"/>
  <c r="T115" i="67"/>
  <c r="P113" i="67"/>
  <c r="Q112" i="67"/>
  <c r="U112" i="67"/>
  <c r="P105" i="67"/>
  <c r="T105" i="67"/>
  <c r="Q104" i="67"/>
  <c r="U104" i="67"/>
  <c r="P91" i="67"/>
  <c r="P65" i="67"/>
  <c r="U65" i="67"/>
  <c r="Q65" i="67"/>
  <c r="Q58" i="67"/>
  <c r="U58" i="67"/>
  <c r="Q47" i="67"/>
  <c r="U47" i="67"/>
  <c r="P47" i="67"/>
  <c r="T47" i="67"/>
  <c r="V126" i="67"/>
  <c r="X125" i="67"/>
  <c r="S125" i="67" s="1"/>
  <c r="U122" i="67"/>
  <c r="Q120" i="67"/>
  <c r="U120" i="67"/>
  <c r="P119" i="67"/>
  <c r="T119" i="67"/>
  <c r="U117" i="67"/>
  <c r="T113" i="67"/>
  <c r="Q110" i="67"/>
  <c r="U110" i="67"/>
  <c r="U105" i="67"/>
  <c r="Q102" i="67"/>
  <c r="U102" i="67"/>
  <c r="Q98" i="67"/>
  <c r="Q90" i="67"/>
  <c r="P76" i="67"/>
  <c r="U76" i="67"/>
  <c r="Q76" i="67"/>
  <c r="T76" i="67"/>
  <c r="Q75" i="67"/>
  <c r="U75" i="67"/>
  <c r="P75" i="67"/>
  <c r="P70" i="67"/>
  <c r="T70" i="67"/>
  <c r="Q70" i="67"/>
  <c r="Q45" i="67"/>
  <c r="U45" i="67"/>
  <c r="P45" i="67"/>
  <c r="T45" i="67"/>
  <c r="S126" i="67"/>
  <c r="W126" i="67"/>
  <c r="U126" i="67"/>
  <c r="P126" i="67"/>
  <c r="W125" i="67"/>
  <c r="Q125" i="67"/>
  <c r="Q124" i="67"/>
  <c r="U124" i="67"/>
  <c r="P123" i="67"/>
  <c r="T123" i="67"/>
  <c r="P116" i="67"/>
  <c r="Q115" i="67"/>
  <c r="P112" i="67"/>
  <c r="P109" i="67"/>
  <c r="T109" i="67"/>
  <c r="Q108" i="67"/>
  <c r="U108" i="67"/>
  <c r="P104" i="67"/>
  <c r="P101" i="67"/>
  <c r="T101" i="67"/>
  <c r="U98" i="67"/>
  <c r="Q95" i="67"/>
  <c r="U95" i="67"/>
  <c r="T95" i="67"/>
  <c r="T91" i="67"/>
  <c r="U86" i="67"/>
  <c r="Q85" i="67"/>
  <c r="U85" i="67"/>
  <c r="P85" i="67"/>
  <c r="T65" i="67"/>
  <c r="X128" i="67"/>
  <c r="Q128" i="67"/>
  <c r="U128" i="67"/>
  <c r="P127" i="67"/>
  <c r="T127" i="67"/>
  <c r="X127" i="67"/>
  <c r="T126" i="67"/>
  <c r="U125" i="67"/>
  <c r="P125" i="67"/>
  <c r="Q118" i="67"/>
  <c r="T116" i="67"/>
  <c r="U115" i="67"/>
  <c r="Q113" i="67"/>
  <c r="U109" i="67"/>
  <c r="Q106" i="67"/>
  <c r="U106" i="67"/>
  <c r="Q105" i="67"/>
  <c r="U101" i="67"/>
  <c r="T97" i="67"/>
  <c r="Q97" i="67"/>
  <c r="P96" i="67"/>
  <c r="U96" i="67"/>
  <c r="P94" i="67"/>
  <c r="T94" i="67"/>
  <c r="U94" i="67"/>
  <c r="Q62" i="67"/>
  <c r="U62" i="67"/>
  <c r="T111" i="67"/>
  <c r="T107" i="67"/>
  <c r="T103" i="67"/>
  <c r="U93" i="67"/>
  <c r="Q91" i="67"/>
  <c r="U91" i="67"/>
  <c r="P86" i="67"/>
  <c r="T86" i="67"/>
  <c r="Q86" i="67"/>
  <c r="P81" i="67"/>
  <c r="U81" i="67"/>
  <c r="P66" i="67"/>
  <c r="T66" i="67"/>
  <c r="U66" i="67"/>
  <c r="T61" i="67"/>
  <c r="P58" i="67"/>
  <c r="T58" i="67"/>
  <c r="P82" i="67"/>
  <c r="T82" i="67"/>
  <c r="U82" i="67"/>
  <c r="T77" i="67"/>
  <c r="P74" i="67"/>
  <c r="T74" i="67"/>
  <c r="Q71" i="67"/>
  <c r="U71" i="67"/>
  <c r="P71" i="67"/>
  <c r="Q67" i="67"/>
  <c r="U67" i="67"/>
  <c r="T67" i="67"/>
  <c r="Q64" i="67"/>
  <c r="Q99" i="67"/>
  <c r="U99" i="67"/>
  <c r="P98" i="67"/>
  <c r="T98" i="67"/>
  <c r="P90" i="67"/>
  <c r="T90" i="67"/>
  <c r="Q87" i="67"/>
  <c r="U87" i="67"/>
  <c r="P87" i="67"/>
  <c r="T84" i="67"/>
  <c r="Q83" i="67"/>
  <c r="U83" i="67"/>
  <c r="T83" i="67"/>
  <c r="Q80" i="67"/>
  <c r="T79" i="67"/>
  <c r="Q77" i="67"/>
  <c r="Q69" i="67"/>
  <c r="T64" i="67"/>
  <c r="P60" i="67"/>
  <c r="U60" i="67"/>
  <c r="Q59" i="67"/>
  <c r="U59" i="67"/>
  <c r="Q55" i="67"/>
  <c r="U55" i="67"/>
  <c r="P55" i="67"/>
  <c r="P54" i="67"/>
  <c r="T54" i="67"/>
  <c r="Q54" i="67"/>
  <c r="Q53" i="67"/>
  <c r="P53" i="67"/>
  <c r="P48" i="67"/>
  <c r="T48" i="67"/>
  <c r="Q48" i="67"/>
  <c r="U46" i="67"/>
  <c r="Q79" i="67"/>
  <c r="U79" i="67"/>
  <c r="P78" i="67"/>
  <c r="T78" i="67"/>
  <c r="Q63" i="67"/>
  <c r="U63" i="67"/>
  <c r="P62" i="67"/>
  <c r="T62" i="67"/>
  <c r="Q49" i="67"/>
  <c r="U49" i="67"/>
  <c r="P52" i="67"/>
  <c r="T52" i="67"/>
  <c r="Q51" i="67"/>
  <c r="U51" i="67"/>
  <c r="P46" i="67"/>
  <c r="P44" i="67"/>
  <c r="T44" i="67"/>
  <c r="T50" i="67"/>
  <c r="T46" i="67"/>
  <c r="Q167" i="68"/>
  <c r="U167" i="68"/>
  <c r="Q159" i="68"/>
  <c r="U159" i="68"/>
  <c r="Q151" i="68"/>
  <c r="U151" i="68"/>
  <c r="Q135" i="68"/>
  <c r="P123" i="68"/>
  <c r="T123" i="68"/>
  <c r="U123" i="68"/>
  <c r="Q123" i="68"/>
  <c r="Q117" i="68"/>
  <c r="P117" i="68"/>
  <c r="U117" i="68"/>
  <c r="P102" i="68"/>
  <c r="U102" i="68"/>
  <c r="Q102" i="68"/>
  <c r="T102" i="68"/>
  <c r="P93" i="68"/>
  <c r="T93" i="68"/>
  <c r="U93" i="68"/>
  <c r="Q93" i="68"/>
  <c r="W176" i="68"/>
  <c r="Q176" i="68"/>
  <c r="X175" i="68"/>
  <c r="S175" i="68" s="1"/>
  <c r="Q175" i="68"/>
  <c r="U175" i="68"/>
  <c r="P174" i="68"/>
  <c r="T174" i="68"/>
  <c r="X174" i="68"/>
  <c r="Q173" i="68"/>
  <c r="P169" i="68"/>
  <c r="U168" i="68"/>
  <c r="Q165" i="68"/>
  <c r="U165" i="68"/>
  <c r="P161" i="68"/>
  <c r="U160" i="68"/>
  <c r="Q157" i="68"/>
  <c r="U157" i="68"/>
  <c r="P153" i="68"/>
  <c r="Q149" i="68"/>
  <c r="U149" i="68"/>
  <c r="U143" i="68"/>
  <c r="Q140" i="68"/>
  <c r="U140" i="68"/>
  <c r="T140" i="68"/>
  <c r="T136" i="68"/>
  <c r="U134" i="68"/>
  <c r="Q134" i="68"/>
  <c r="T134" i="68"/>
  <c r="P134" i="68"/>
  <c r="Q124" i="68"/>
  <c r="U124" i="68"/>
  <c r="T124" i="68"/>
  <c r="P124" i="68"/>
  <c r="P112" i="68"/>
  <c r="P99" i="68"/>
  <c r="T99" i="68"/>
  <c r="Q99" i="68"/>
  <c r="P91" i="68"/>
  <c r="Q91" i="68"/>
  <c r="X91" i="68"/>
  <c r="U91" i="68"/>
  <c r="T91" i="68"/>
  <c r="P81" i="68"/>
  <c r="T81" i="68"/>
  <c r="U81" i="68"/>
  <c r="Q81" i="68"/>
  <c r="P152" i="68"/>
  <c r="T152" i="68"/>
  <c r="U176" i="68"/>
  <c r="P172" i="68"/>
  <c r="T172" i="68"/>
  <c r="Q171" i="68"/>
  <c r="U171" i="68"/>
  <c r="P167" i="68"/>
  <c r="P164" i="68"/>
  <c r="T164" i="68"/>
  <c r="Q163" i="68"/>
  <c r="U163" i="68"/>
  <c r="P159" i="68"/>
  <c r="P156" i="68"/>
  <c r="T156" i="68"/>
  <c r="Q155" i="68"/>
  <c r="U155" i="68"/>
  <c r="P151" i="68"/>
  <c r="P148" i="68"/>
  <c r="T148" i="68"/>
  <c r="Q147" i="68"/>
  <c r="U147" i="68"/>
  <c r="T142" i="68"/>
  <c r="Q142" i="68"/>
  <c r="P141" i="68"/>
  <c r="U141" i="68"/>
  <c r="P139" i="68"/>
  <c r="T139" i="68"/>
  <c r="U139" i="68"/>
  <c r="U135" i="68"/>
  <c r="P118" i="68"/>
  <c r="U118" i="68"/>
  <c r="Q118" i="68"/>
  <c r="T118" i="68"/>
  <c r="P107" i="68"/>
  <c r="T107" i="68"/>
  <c r="Q107" i="68"/>
  <c r="U107" i="68"/>
  <c r="T98" i="68"/>
  <c r="P168" i="68"/>
  <c r="T168" i="68"/>
  <c r="P160" i="68"/>
  <c r="T160" i="68"/>
  <c r="R176" i="68"/>
  <c r="V176" i="68"/>
  <c r="V174" i="68"/>
  <c r="Q169" i="68"/>
  <c r="U169" i="68"/>
  <c r="Q168" i="68"/>
  <c r="Q161" i="68"/>
  <c r="U161" i="68"/>
  <c r="Q160" i="68"/>
  <c r="Q153" i="68"/>
  <c r="U153" i="68"/>
  <c r="Q152" i="68"/>
  <c r="P136" i="68"/>
  <c r="P133" i="68"/>
  <c r="U133" i="68"/>
  <c r="Q133" i="68"/>
  <c r="T117" i="68"/>
  <c r="T112" i="68"/>
  <c r="Q108" i="68"/>
  <c r="U108" i="68"/>
  <c r="P108" i="68"/>
  <c r="T108" i="68"/>
  <c r="P86" i="68"/>
  <c r="T86" i="68"/>
  <c r="Q63" i="68"/>
  <c r="U63" i="68"/>
  <c r="P63" i="68"/>
  <c r="T63" i="68"/>
  <c r="Q132" i="68"/>
  <c r="U132" i="68"/>
  <c r="P131" i="68"/>
  <c r="T131" i="68"/>
  <c r="T170" i="68"/>
  <c r="T166" i="68"/>
  <c r="T162" i="68"/>
  <c r="T158" i="68"/>
  <c r="T154" i="68"/>
  <c r="T150" i="68"/>
  <c r="U138" i="68"/>
  <c r="Q136" i="68"/>
  <c r="U136" i="68"/>
  <c r="P135" i="68"/>
  <c r="T135" i="68"/>
  <c r="Q126" i="68"/>
  <c r="U122" i="68"/>
  <c r="Q120" i="68"/>
  <c r="U120" i="68"/>
  <c r="P119" i="68"/>
  <c r="T119" i="68"/>
  <c r="Q110" i="68"/>
  <c r="U106" i="68"/>
  <c r="Q104" i="68"/>
  <c r="U104" i="68"/>
  <c r="P103" i="68"/>
  <c r="T103" i="68"/>
  <c r="Q101" i="68"/>
  <c r="Q94" i="68"/>
  <c r="U94" i="68"/>
  <c r="T94" i="68"/>
  <c r="P94" i="68"/>
  <c r="Q85" i="68"/>
  <c r="Q144" i="68"/>
  <c r="U144" i="68"/>
  <c r="P143" i="68"/>
  <c r="T143" i="68"/>
  <c r="T132" i="68"/>
  <c r="U131" i="68"/>
  <c r="Q128" i="68"/>
  <c r="U128" i="68"/>
  <c r="P127" i="68"/>
  <c r="T127" i="68"/>
  <c r="U125" i="68"/>
  <c r="P125" i="68"/>
  <c r="Q112" i="68"/>
  <c r="U112" i="68"/>
  <c r="P111" i="68"/>
  <c r="T111" i="68"/>
  <c r="U109" i="68"/>
  <c r="Q98" i="68"/>
  <c r="U98" i="68"/>
  <c r="P98" i="68"/>
  <c r="P97" i="68"/>
  <c r="T97" i="68"/>
  <c r="Q97" i="68"/>
  <c r="S92" i="68"/>
  <c r="W92" i="68"/>
  <c r="P92" i="68"/>
  <c r="U92" i="68"/>
  <c r="Q92" i="68"/>
  <c r="V92" i="68"/>
  <c r="Q82" i="68"/>
  <c r="U82" i="68"/>
  <c r="T82" i="68"/>
  <c r="P82" i="68"/>
  <c r="Q71" i="68"/>
  <c r="U71" i="68"/>
  <c r="P71" i="68"/>
  <c r="T71" i="68"/>
  <c r="Q116" i="68"/>
  <c r="U116" i="68"/>
  <c r="P115" i="68"/>
  <c r="T115" i="68"/>
  <c r="P100" i="68"/>
  <c r="T100" i="68"/>
  <c r="Q100" i="68"/>
  <c r="U100" i="68"/>
  <c r="T49" i="68"/>
  <c r="P49" i="68"/>
  <c r="U49" i="68"/>
  <c r="Q49" i="68"/>
  <c r="U88" i="68"/>
  <c r="P88" i="68"/>
  <c r="Q87" i="68"/>
  <c r="Q86" i="68"/>
  <c r="U86" i="68"/>
  <c r="P85" i="68"/>
  <c r="T85" i="68"/>
  <c r="U83" i="68"/>
  <c r="P77" i="68"/>
  <c r="T77" i="68"/>
  <c r="P74" i="68"/>
  <c r="T74" i="68"/>
  <c r="Q74" i="68"/>
  <c r="U74" i="68"/>
  <c r="P69" i="68"/>
  <c r="T69" i="68"/>
  <c r="P66" i="68"/>
  <c r="T66" i="68"/>
  <c r="Q66" i="68"/>
  <c r="U66" i="68"/>
  <c r="P61" i="68"/>
  <c r="T61" i="68"/>
  <c r="Q42" i="68"/>
  <c r="Q90" i="68"/>
  <c r="U90" i="68"/>
  <c r="P89" i="68"/>
  <c r="T89" i="68"/>
  <c r="X89" i="68"/>
  <c r="U87" i="68"/>
  <c r="Q75" i="68"/>
  <c r="U75" i="68"/>
  <c r="Q67" i="68"/>
  <c r="U67" i="68"/>
  <c r="Q59" i="68"/>
  <c r="U59" i="68"/>
  <c r="P48" i="68"/>
  <c r="U48" i="68"/>
  <c r="Q48" i="68"/>
  <c r="P43" i="68"/>
  <c r="P24" i="68"/>
  <c r="T24" i="68"/>
  <c r="P14" i="68"/>
  <c r="T14" i="68"/>
  <c r="Q14" i="68"/>
  <c r="U14" i="68"/>
  <c r="Q78" i="68"/>
  <c r="U78" i="68"/>
  <c r="T75" i="68"/>
  <c r="P73" i="68"/>
  <c r="T73" i="68"/>
  <c r="P70" i="68"/>
  <c r="T70" i="68"/>
  <c r="Q70" i="68"/>
  <c r="U70" i="68"/>
  <c r="T67" i="68"/>
  <c r="P65" i="68"/>
  <c r="T65" i="68"/>
  <c r="P62" i="68"/>
  <c r="T62" i="68"/>
  <c r="Q62" i="68"/>
  <c r="U62" i="68"/>
  <c r="T59" i="68"/>
  <c r="Q55" i="68"/>
  <c r="U55" i="68"/>
  <c r="P55" i="68"/>
  <c r="P54" i="68"/>
  <c r="T54" i="68"/>
  <c r="Q54" i="68"/>
  <c r="P37" i="68"/>
  <c r="U37" i="68"/>
  <c r="Q37" i="68"/>
  <c r="T37" i="68"/>
  <c r="Q36" i="68"/>
  <c r="U36" i="68"/>
  <c r="P36" i="68"/>
  <c r="U31" i="68"/>
  <c r="P58" i="68"/>
  <c r="T58" i="68"/>
  <c r="U56" i="68"/>
  <c r="P51" i="68"/>
  <c r="Q50" i="68"/>
  <c r="U45" i="68"/>
  <c r="P45" i="68"/>
  <c r="Q44" i="68"/>
  <c r="Q43" i="68"/>
  <c r="U43" i="68"/>
  <c r="P42" i="68"/>
  <c r="T42" i="68"/>
  <c r="T32" i="68"/>
  <c r="Q31" i="68"/>
  <c r="P30" i="68"/>
  <c r="T29" i="68"/>
  <c r="Q23" i="68"/>
  <c r="Q47" i="68"/>
  <c r="U47" i="68"/>
  <c r="P46" i="68"/>
  <c r="T46" i="68"/>
  <c r="U44" i="68"/>
  <c r="T38" i="68"/>
  <c r="P35" i="68"/>
  <c r="T35" i="68"/>
  <c r="Q28" i="68"/>
  <c r="U28" i="68"/>
  <c r="T28" i="68"/>
  <c r="Q19" i="68"/>
  <c r="U19" i="68"/>
  <c r="P19" i="68"/>
  <c r="T19" i="68"/>
  <c r="Q51" i="68"/>
  <c r="U51" i="68"/>
  <c r="P50" i="68"/>
  <c r="T50" i="68"/>
  <c r="Q41" i="68"/>
  <c r="T30" i="68"/>
  <c r="Q30" i="68"/>
  <c r="P29" i="68"/>
  <c r="U29" i="68"/>
  <c r="P27" i="68"/>
  <c r="T27" i="68"/>
  <c r="U27" i="68"/>
  <c r="P22" i="68"/>
  <c r="T22" i="68"/>
  <c r="Q11" i="68"/>
  <c r="U11" i="68"/>
  <c r="P11" i="68"/>
  <c r="T11" i="68"/>
  <c r="Q40" i="68"/>
  <c r="U40" i="68"/>
  <c r="P39" i="68"/>
  <c r="T39" i="68"/>
  <c r="U26" i="68"/>
  <c r="Q24" i="68"/>
  <c r="U24" i="68"/>
  <c r="P23" i="68"/>
  <c r="T23" i="68"/>
  <c r="P18" i="68"/>
  <c r="T18" i="68"/>
  <c r="Q15" i="68"/>
  <c r="U15" i="68"/>
  <c r="P15" i="68"/>
  <c r="T15" i="68"/>
  <c r="P10" i="68"/>
  <c r="T10" i="68"/>
  <c r="Q7" i="68"/>
  <c r="U7" i="68"/>
  <c r="P7" i="68"/>
  <c r="T7" i="68"/>
  <c r="X7" i="68"/>
  <c r="W7" i="68" s="1"/>
  <c r="R4" i="68"/>
  <c r="Q32" i="68"/>
  <c r="U32" i="68"/>
  <c r="P31" i="68"/>
  <c r="T31" i="68"/>
  <c r="P6" i="68"/>
  <c r="T6" i="68"/>
  <c r="X6" i="68"/>
  <c r="S6" i="68" s="1"/>
  <c r="Q6" i="68"/>
  <c r="S4" i="68"/>
  <c r="W4" i="68"/>
  <c r="U20" i="68"/>
  <c r="U16" i="68"/>
  <c r="U12" i="68"/>
  <c r="U8" i="68"/>
  <c r="V5" i="68"/>
  <c r="U4" i="68"/>
  <c r="W5" i="68"/>
  <c r="V4" i="68"/>
  <c r="P83" i="69"/>
  <c r="U83" i="69"/>
  <c r="Q83" i="69"/>
  <c r="T84" i="69"/>
  <c r="P84" i="69"/>
  <c r="U84" i="69"/>
  <c r="Q84" i="69"/>
  <c r="Q74" i="69"/>
  <c r="U74" i="69"/>
  <c r="P73" i="69"/>
  <c r="T73" i="69"/>
  <c r="T72" i="69"/>
  <c r="U71" i="69"/>
  <c r="P71" i="69"/>
  <c r="P67" i="69"/>
  <c r="P66" i="69"/>
  <c r="T66" i="69"/>
  <c r="Q66" i="69"/>
  <c r="U66" i="69"/>
  <c r="T63" i="69"/>
  <c r="P61" i="69"/>
  <c r="T61" i="69"/>
  <c r="P58" i="69"/>
  <c r="T58" i="69"/>
  <c r="Q58" i="69"/>
  <c r="U58" i="69"/>
  <c r="T55" i="69"/>
  <c r="P46" i="69"/>
  <c r="T46" i="69"/>
  <c r="Q46" i="69"/>
  <c r="U46" i="69"/>
  <c r="Q78" i="69"/>
  <c r="U78" i="69"/>
  <c r="P77" i="69"/>
  <c r="T77" i="69"/>
  <c r="Q59" i="69"/>
  <c r="U59" i="69"/>
  <c r="P50" i="69"/>
  <c r="T50" i="69"/>
  <c r="Q50" i="69"/>
  <c r="U50" i="69"/>
  <c r="P45" i="69"/>
  <c r="T45" i="69"/>
  <c r="Q45" i="69"/>
  <c r="U45" i="69"/>
  <c r="Q82" i="69"/>
  <c r="U82" i="69"/>
  <c r="P81" i="69"/>
  <c r="T81" i="69"/>
  <c r="U79" i="69"/>
  <c r="P74" i="69"/>
  <c r="Q73" i="69"/>
  <c r="P65" i="69"/>
  <c r="T65" i="69"/>
  <c r="P62" i="69"/>
  <c r="T62" i="69"/>
  <c r="Q62" i="69"/>
  <c r="U62" i="69"/>
  <c r="Q61" i="69"/>
  <c r="T59" i="69"/>
  <c r="P57" i="69"/>
  <c r="T57" i="69"/>
  <c r="P54" i="69"/>
  <c r="T54" i="69"/>
  <c r="Q54" i="69"/>
  <c r="U54" i="69"/>
  <c r="P49" i="69"/>
  <c r="T49" i="69"/>
  <c r="Q49" i="69"/>
  <c r="U49" i="69"/>
  <c r="P34" i="69"/>
  <c r="T34" i="69"/>
  <c r="Q34" i="69"/>
  <c r="U34" i="69"/>
  <c r="Q67" i="69"/>
  <c r="U67" i="69"/>
  <c r="Q86" i="69"/>
  <c r="U86" i="69"/>
  <c r="P85" i="69"/>
  <c r="T85" i="69"/>
  <c r="P78" i="69"/>
  <c r="Q77" i="69"/>
  <c r="U72" i="69"/>
  <c r="P72" i="69"/>
  <c r="Q71" i="69"/>
  <c r="Q70" i="69"/>
  <c r="U70" i="69"/>
  <c r="P69" i="69"/>
  <c r="T69" i="69"/>
  <c r="Q63" i="69"/>
  <c r="U63" i="69"/>
  <c r="Q55" i="69"/>
  <c r="U55" i="69"/>
  <c r="P53" i="69"/>
  <c r="T53" i="69"/>
  <c r="Q53" i="69"/>
  <c r="P42" i="69"/>
  <c r="T42" i="69"/>
  <c r="Q42" i="69"/>
  <c r="U42" i="69"/>
  <c r="P38" i="69"/>
  <c r="P37" i="69"/>
  <c r="T37" i="69"/>
  <c r="Q37" i="69"/>
  <c r="P29" i="69"/>
  <c r="T29" i="69"/>
  <c r="P26" i="69"/>
  <c r="T26" i="69"/>
  <c r="Q26" i="69"/>
  <c r="U26" i="69"/>
  <c r="P21" i="69"/>
  <c r="T21" i="69"/>
  <c r="P18" i="69"/>
  <c r="T18" i="69"/>
  <c r="Q18" i="69"/>
  <c r="U18" i="69"/>
  <c r="P13" i="69"/>
  <c r="T13" i="69"/>
  <c r="P10" i="69"/>
  <c r="T10" i="69"/>
  <c r="Q10" i="69"/>
  <c r="U10" i="69"/>
  <c r="P5" i="69"/>
  <c r="T5" i="69"/>
  <c r="X5" i="69"/>
  <c r="R5" i="69" s="1"/>
  <c r="T52" i="69"/>
  <c r="P52" i="69"/>
  <c r="T48" i="69"/>
  <c r="P48" i="69"/>
  <c r="T44" i="69"/>
  <c r="P44" i="69"/>
  <c r="U40" i="69"/>
  <c r="P40" i="69"/>
  <c r="Q39" i="69"/>
  <c r="Q38" i="69"/>
  <c r="U38" i="69"/>
  <c r="Q35" i="69"/>
  <c r="U35" i="69"/>
  <c r="Q27" i="69"/>
  <c r="U27" i="69"/>
  <c r="Q19" i="69"/>
  <c r="U19" i="69"/>
  <c r="Q11" i="69"/>
  <c r="U11" i="69"/>
  <c r="R4" i="69"/>
  <c r="V4" i="69"/>
  <c r="S4" i="69"/>
  <c r="W4" i="69"/>
  <c r="P41" i="69"/>
  <c r="T41" i="69"/>
  <c r="U39" i="69"/>
  <c r="P33" i="69"/>
  <c r="T33" i="69"/>
  <c r="P30" i="69"/>
  <c r="T30" i="69"/>
  <c r="Q30" i="69"/>
  <c r="U30" i="69"/>
  <c r="Q29" i="69"/>
  <c r="P25" i="69"/>
  <c r="T25" i="69"/>
  <c r="P22" i="69"/>
  <c r="T22" i="69"/>
  <c r="Q22" i="69"/>
  <c r="U22" i="69"/>
  <c r="Q21" i="69"/>
  <c r="P17" i="69"/>
  <c r="T17" i="69"/>
  <c r="P14" i="69"/>
  <c r="T14" i="69"/>
  <c r="Q14" i="69"/>
  <c r="U14" i="69"/>
  <c r="Q13" i="69"/>
  <c r="P9" i="69"/>
  <c r="T9" i="69"/>
  <c r="P6" i="69"/>
  <c r="T6" i="69"/>
  <c r="X6" i="69"/>
  <c r="AI6" i="69" s="1"/>
  <c r="Q6" i="69"/>
  <c r="U6" i="69"/>
  <c r="Q5" i="69"/>
  <c r="Q31" i="69"/>
  <c r="U31" i="69"/>
  <c r="Q23" i="69"/>
  <c r="U23" i="69"/>
  <c r="Q15" i="69"/>
  <c r="U15" i="69"/>
  <c r="Q7" i="69"/>
  <c r="U7" i="69"/>
  <c r="R3" i="69"/>
  <c r="S3" i="69"/>
  <c r="W3" i="69"/>
  <c r="P3" i="69"/>
  <c r="T3" i="69"/>
  <c r="R3" i="68"/>
  <c r="W3" i="68"/>
  <c r="Q3" i="68"/>
  <c r="U3" i="68"/>
  <c r="V3" i="68"/>
  <c r="S3" i="68"/>
  <c r="P3" i="68"/>
  <c r="T3" i="68"/>
  <c r="Q3" i="66"/>
  <c r="U3" i="66"/>
  <c r="R3" i="66"/>
  <c r="S3" i="66"/>
  <c r="W3" i="66"/>
  <c r="P3" i="66"/>
  <c r="T3" i="66"/>
  <c r="R3" i="65"/>
  <c r="S3" i="65"/>
  <c r="Q3" i="65"/>
  <c r="U3" i="65"/>
  <c r="V3" i="65"/>
  <c r="W3" i="65"/>
  <c r="P3" i="65"/>
  <c r="T3" i="65"/>
  <c r="R3" i="64"/>
  <c r="Q3" i="64"/>
  <c r="U3" i="64"/>
  <c r="S3" i="64"/>
  <c r="W3" i="64"/>
  <c r="V3" i="64"/>
  <c r="P3" i="64"/>
  <c r="T3" i="64"/>
  <c r="P3" i="63"/>
  <c r="T3" i="63"/>
  <c r="V3" i="61"/>
  <c r="R3" i="61"/>
  <c r="Q3" i="61"/>
  <c r="U3" i="61"/>
  <c r="S3" i="61"/>
  <c r="W3" i="61"/>
  <c r="P3" i="61"/>
  <c r="T3" i="61"/>
  <c r="V3" i="56"/>
  <c r="S3" i="56"/>
  <c r="W3" i="56"/>
  <c r="R3" i="56"/>
  <c r="P3" i="56"/>
  <c r="T3" i="56"/>
  <c r="P3" i="55"/>
  <c r="T3" i="55"/>
  <c r="V3" i="52"/>
  <c r="Q3" i="52"/>
  <c r="U3" i="52"/>
  <c r="S3" i="52"/>
  <c r="W3" i="52"/>
  <c r="P3" i="52"/>
  <c r="T3" i="52"/>
  <c r="Q3" i="51"/>
  <c r="U3" i="51"/>
  <c r="R3" i="51"/>
  <c r="S3" i="51"/>
  <c r="W3" i="51"/>
  <c r="P3" i="51"/>
  <c r="T3" i="51"/>
  <c r="R3" i="50"/>
  <c r="S3" i="50"/>
  <c r="W3" i="50"/>
  <c r="P3" i="50"/>
  <c r="T3" i="50"/>
  <c r="Q3" i="48"/>
  <c r="U3" i="48"/>
  <c r="R3" i="48"/>
  <c r="S3" i="48"/>
  <c r="W3" i="48"/>
  <c r="P3" i="48"/>
  <c r="T3" i="48"/>
  <c r="R3" i="47"/>
  <c r="W3" i="47"/>
  <c r="Q3" i="47"/>
  <c r="U3" i="47"/>
  <c r="V3" i="47"/>
  <c r="S3" i="47"/>
  <c r="P3" i="47"/>
  <c r="T3" i="47"/>
  <c r="R3" i="44"/>
  <c r="S3" i="44"/>
  <c r="W3" i="44"/>
  <c r="P3" i="44"/>
  <c r="T3" i="44"/>
  <c r="V3" i="43"/>
  <c r="Q3" i="43"/>
  <c r="U3" i="43"/>
  <c r="S3" i="43"/>
  <c r="W3" i="43"/>
  <c r="P3" i="43"/>
  <c r="T3" i="43"/>
  <c r="R3" i="42"/>
  <c r="Q3" i="42"/>
  <c r="U3" i="42"/>
  <c r="S3" i="42"/>
  <c r="W3" i="42"/>
  <c r="V3" i="42"/>
  <c r="P3" i="42"/>
  <c r="T3" i="42"/>
  <c r="R3" i="41"/>
  <c r="S3" i="41"/>
  <c r="W3" i="41"/>
  <c r="P3" i="41"/>
  <c r="T3" i="41"/>
  <c r="R3" i="40"/>
  <c r="S3" i="40"/>
  <c r="W3" i="40"/>
  <c r="P3" i="40"/>
  <c r="T3" i="40"/>
  <c r="R3" i="39"/>
  <c r="S3" i="39"/>
  <c r="W3" i="39"/>
  <c r="P3" i="39"/>
  <c r="T3" i="39"/>
  <c r="R3" i="38"/>
  <c r="Q3" i="38"/>
  <c r="U3" i="38"/>
  <c r="S3" i="38"/>
  <c r="W3" i="38"/>
  <c r="V3" i="38"/>
  <c r="P3" i="38"/>
  <c r="T3" i="38"/>
  <c r="Q3" i="37"/>
  <c r="U3" i="37"/>
  <c r="R3" i="37"/>
  <c r="S3" i="37"/>
  <c r="W3" i="37"/>
  <c r="P3" i="37"/>
  <c r="T3" i="37"/>
  <c r="V3" i="36"/>
  <c r="U3" i="36"/>
  <c r="R3" i="36"/>
  <c r="S3" i="36"/>
  <c r="W3" i="36"/>
  <c r="P3" i="36"/>
  <c r="T3" i="36"/>
  <c r="R3" i="35"/>
  <c r="W3" i="35"/>
  <c r="P3" i="35"/>
  <c r="T3" i="35"/>
  <c r="P3" i="34"/>
  <c r="T3" i="34"/>
  <c r="X3" i="34"/>
  <c r="Q3" i="34"/>
  <c r="Q3" i="33"/>
  <c r="U3" i="33"/>
  <c r="R3" i="33"/>
  <c r="S3" i="33"/>
  <c r="W3" i="33"/>
  <c r="P3" i="33"/>
  <c r="T3" i="33"/>
  <c r="Q3" i="32"/>
  <c r="U3" i="32"/>
  <c r="R3" i="32"/>
  <c r="S3" i="32"/>
  <c r="W3" i="32"/>
  <c r="P3" i="32"/>
  <c r="T3" i="32"/>
  <c r="Q131" i="31"/>
  <c r="U131" i="31"/>
  <c r="P119" i="31"/>
  <c r="T119" i="31"/>
  <c r="Q119" i="31"/>
  <c r="U119" i="31"/>
  <c r="P114" i="31"/>
  <c r="T114" i="31"/>
  <c r="Q114" i="31"/>
  <c r="U114" i="31"/>
  <c r="P134" i="31"/>
  <c r="T134" i="31"/>
  <c r="X134" i="31"/>
  <c r="Q134" i="31"/>
  <c r="U134" i="31"/>
  <c r="T131" i="31"/>
  <c r="P123" i="31"/>
  <c r="T123" i="31"/>
  <c r="Q123" i="31"/>
  <c r="U123" i="31"/>
  <c r="P118" i="31"/>
  <c r="T118" i="31"/>
  <c r="Q118" i="31"/>
  <c r="U118" i="31"/>
  <c r="P122" i="31"/>
  <c r="T122" i="31"/>
  <c r="Q122" i="31"/>
  <c r="U122" i="31"/>
  <c r="P111" i="31"/>
  <c r="T111" i="31"/>
  <c r="Q111" i="31"/>
  <c r="U111" i="31"/>
  <c r="P127" i="31"/>
  <c r="T127" i="31"/>
  <c r="Q127" i="31"/>
  <c r="U127" i="31"/>
  <c r="P133" i="31"/>
  <c r="T133" i="31"/>
  <c r="X133" i="31"/>
  <c r="P131" i="31"/>
  <c r="P130" i="31"/>
  <c r="T130" i="31"/>
  <c r="Q130" i="31"/>
  <c r="U130" i="31"/>
  <c r="P126" i="31"/>
  <c r="T126" i="31"/>
  <c r="Q126" i="31"/>
  <c r="U126" i="31"/>
  <c r="P115" i="31"/>
  <c r="T115" i="31"/>
  <c r="Q115" i="31"/>
  <c r="U115" i="31"/>
  <c r="P110" i="31"/>
  <c r="T110" i="31"/>
  <c r="Q110" i="31"/>
  <c r="U110" i="31"/>
  <c r="Q106" i="31"/>
  <c r="U106" i="31"/>
  <c r="P105" i="31"/>
  <c r="T105" i="31"/>
  <c r="Q90" i="31"/>
  <c r="U90" i="31"/>
  <c r="P89" i="31"/>
  <c r="T89" i="31"/>
  <c r="Q71" i="31"/>
  <c r="U71" i="31"/>
  <c r="Q63" i="31"/>
  <c r="U63" i="31"/>
  <c r="Q19" i="31"/>
  <c r="U19" i="31"/>
  <c r="P19" i="31"/>
  <c r="T19" i="31"/>
  <c r="T129" i="31"/>
  <c r="P129" i="31"/>
  <c r="T125" i="31"/>
  <c r="P125" i="31"/>
  <c r="T121" i="31"/>
  <c r="P121" i="31"/>
  <c r="T117" i="31"/>
  <c r="P117" i="31"/>
  <c r="T113" i="31"/>
  <c r="P113" i="31"/>
  <c r="T109" i="31"/>
  <c r="P109" i="31"/>
  <c r="U107" i="31"/>
  <c r="P102" i="31"/>
  <c r="Q101" i="31"/>
  <c r="U96" i="31"/>
  <c r="P96" i="31"/>
  <c r="Q95" i="31"/>
  <c r="Q94" i="31"/>
  <c r="U94" i="31"/>
  <c r="P93" i="31"/>
  <c r="T93" i="31"/>
  <c r="U91" i="31"/>
  <c r="P86" i="31"/>
  <c r="Q85" i="31"/>
  <c r="U80" i="31"/>
  <c r="P80" i="31"/>
  <c r="Q79" i="31"/>
  <c r="Q78" i="31"/>
  <c r="U78" i="31"/>
  <c r="P77" i="31"/>
  <c r="T77" i="31"/>
  <c r="P74" i="31"/>
  <c r="T74" i="31"/>
  <c r="Q74" i="31"/>
  <c r="U74" i="31"/>
  <c r="Q73" i="31"/>
  <c r="T71" i="31"/>
  <c r="P69" i="31"/>
  <c r="T69" i="31"/>
  <c r="X69" i="31"/>
  <c r="X67" i="31"/>
  <c r="AE67" i="31" s="1"/>
  <c r="P66" i="31"/>
  <c r="T66" i="31"/>
  <c r="X66" i="31"/>
  <c r="Q66" i="31"/>
  <c r="U66" i="31"/>
  <c r="Q65" i="31"/>
  <c r="T63" i="31"/>
  <c r="P61" i="31"/>
  <c r="T61" i="31"/>
  <c r="P58" i="31"/>
  <c r="T58" i="31"/>
  <c r="Q58" i="31"/>
  <c r="U58" i="31"/>
  <c r="Q50" i="31"/>
  <c r="P27" i="31"/>
  <c r="U27" i="31"/>
  <c r="Q27" i="31"/>
  <c r="U20" i="31"/>
  <c r="Q20" i="31"/>
  <c r="P106" i="31"/>
  <c r="Q105" i="31"/>
  <c r="U100" i="31"/>
  <c r="P100" i="31"/>
  <c r="Q99" i="31"/>
  <c r="Q98" i="31"/>
  <c r="U98" i="31"/>
  <c r="P97" i="31"/>
  <c r="T97" i="31"/>
  <c r="U95" i="31"/>
  <c r="P90" i="31"/>
  <c r="Q89" i="31"/>
  <c r="U84" i="31"/>
  <c r="P84" i="31"/>
  <c r="Q83" i="31"/>
  <c r="Q82" i="31"/>
  <c r="U82" i="31"/>
  <c r="P81" i="31"/>
  <c r="T81" i="31"/>
  <c r="U79" i="31"/>
  <c r="Q75" i="31"/>
  <c r="U75" i="31"/>
  <c r="R68" i="31"/>
  <c r="V68" i="31"/>
  <c r="Q67" i="31"/>
  <c r="U67" i="31"/>
  <c r="R67" i="31"/>
  <c r="Q59" i="31"/>
  <c r="U59" i="31"/>
  <c r="P57" i="31"/>
  <c r="U57" i="31"/>
  <c r="Q57" i="31"/>
  <c r="Q56" i="31"/>
  <c r="P51" i="31"/>
  <c r="P46" i="31"/>
  <c r="T46" i="31"/>
  <c r="U46" i="31"/>
  <c r="Q46" i="31"/>
  <c r="P38" i="31"/>
  <c r="U38" i="31"/>
  <c r="Q38" i="31"/>
  <c r="T38" i="31"/>
  <c r="Q37" i="31"/>
  <c r="U37" i="31"/>
  <c r="P37" i="31"/>
  <c r="P32" i="31"/>
  <c r="T32" i="31"/>
  <c r="Q32" i="31"/>
  <c r="Q26" i="31"/>
  <c r="P26" i="31"/>
  <c r="T26" i="31"/>
  <c r="U26" i="31"/>
  <c r="Q11" i="31"/>
  <c r="U11" i="31"/>
  <c r="P11" i="31"/>
  <c r="T11" i="31"/>
  <c r="T106" i="31"/>
  <c r="U105" i="31"/>
  <c r="Q102" i="31"/>
  <c r="U102" i="31"/>
  <c r="P101" i="31"/>
  <c r="T101" i="31"/>
  <c r="T100" i="31"/>
  <c r="U99" i="31"/>
  <c r="P99" i="31"/>
  <c r="T90" i="31"/>
  <c r="U89" i="31"/>
  <c r="Q86" i="31"/>
  <c r="U86" i="31"/>
  <c r="P85" i="31"/>
  <c r="T85" i="31"/>
  <c r="T84" i="31"/>
  <c r="U83" i="31"/>
  <c r="P83" i="31"/>
  <c r="P73" i="31"/>
  <c r="T73" i="31"/>
  <c r="X71" i="31"/>
  <c r="R71" i="31" s="1"/>
  <c r="P71" i="31"/>
  <c r="P70" i="31"/>
  <c r="T70" i="31"/>
  <c r="X70" i="31"/>
  <c r="R70" i="31" s="1"/>
  <c r="Q70" i="31"/>
  <c r="U70" i="31"/>
  <c r="P65" i="31"/>
  <c r="T65" i="31"/>
  <c r="P63" i="31"/>
  <c r="P62" i="31"/>
  <c r="T62" i="31"/>
  <c r="Q62" i="31"/>
  <c r="U62" i="31"/>
  <c r="Q47" i="31"/>
  <c r="U47" i="31"/>
  <c r="T47" i="31"/>
  <c r="P47" i="31"/>
  <c r="U12" i="31"/>
  <c r="Q12" i="31"/>
  <c r="W68" i="31"/>
  <c r="U53" i="31"/>
  <c r="P53" i="31"/>
  <c r="Q52" i="31"/>
  <c r="Q51" i="31"/>
  <c r="U51" i="31"/>
  <c r="P50" i="31"/>
  <c r="T50" i="31"/>
  <c r="U48" i="31"/>
  <c r="P43" i="31"/>
  <c r="Q42" i="31"/>
  <c r="P31" i="31"/>
  <c r="P28" i="31"/>
  <c r="T28" i="31"/>
  <c r="U28" i="31"/>
  <c r="P23" i="31"/>
  <c r="U23" i="31"/>
  <c r="T23" i="31"/>
  <c r="P10" i="31"/>
  <c r="T10" i="31"/>
  <c r="Q10" i="31"/>
  <c r="U10" i="31"/>
  <c r="Q55" i="31"/>
  <c r="U55" i="31"/>
  <c r="P54" i="31"/>
  <c r="T54" i="31"/>
  <c r="U52" i="31"/>
  <c r="T39" i="31"/>
  <c r="P36" i="31"/>
  <c r="T36" i="31"/>
  <c r="Q33" i="31"/>
  <c r="U33" i="31"/>
  <c r="P33" i="31"/>
  <c r="Q29" i="31"/>
  <c r="U29" i="31"/>
  <c r="T29" i="31"/>
  <c r="Q43" i="31"/>
  <c r="U43" i="31"/>
  <c r="P42" i="31"/>
  <c r="T42" i="31"/>
  <c r="Q31" i="31"/>
  <c r="Q41" i="31"/>
  <c r="P40" i="31"/>
  <c r="T40" i="31"/>
  <c r="Q25" i="31"/>
  <c r="U25" i="31"/>
  <c r="P24" i="31"/>
  <c r="T24" i="31"/>
  <c r="P22" i="31"/>
  <c r="Q21" i="31"/>
  <c r="U21" i="31"/>
  <c r="P16" i="31"/>
  <c r="P14" i="31"/>
  <c r="T14" i="31"/>
  <c r="Q13" i="31"/>
  <c r="U13" i="31"/>
  <c r="P20" i="31"/>
  <c r="P18" i="31"/>
  <c r="T18" i="31"/>
  <c r="Q17" i="31"/>
  <c r="U17" i="31"/>
  <c r="P12" i="31"/>
  <c r="P9" i="31"/>
  <c r="T9" i="31"/>
  <c r="Q9" i="31"/>
  <c r="U9" i="31"/>
  <c r="P6" i="31"/>
  <c r="T6" i="31"/>
  <c r="Q6" i="31"/>
  <c r="U6" i="31"/>
  <c r="U18" i="31"/>
  <c r="Q15" i="31"/>
  <c r="U15" i="31"/>
  <c r="P5" i="31"/>
  <c r="T5" i="31"/>
  <c r="X5" i="31"/>
  <c r="Q5" i="31"/>
  <c r="U5" i="31"/>
  <c r="T20" i="31"/>
  <c r="T16" i="31"/>
  <c r="T12" i="31"/>
  <c r="T8" i="31"/>
  <c r="X4" i="31"/>
  <c r="T4" i="31"/>
  <c r="U7" i="31"/>
  <c r="V3" i="31"/>
  <c r="P3" i="31"/>
  <c r="T3" i="31"/>
  <c r="X3" i="31"/>
  <c r="W3" i="31" s="1"/>
  <c r="Q3" i="31"/>
  <c r="U3" i="31"/>
  <c r="S83" i="30"/>
  <c r="W83" i="30"/>
  <c r="R78" i="30"/>
  <c r="P71" i="30"/>
  <c r="U71" i="30"/>
  <c r="P61" i="30"/>
  <c r="T61" i="30"/>
  <c r="X61" i="30"/>
  <c r="AJ61" i="30" s="1"/>
  <c r="Q61" i="30"/>
  <c r="P58" i="30"/>
  <c r="T58" i="30"/>
  <c r="X58" i="30"/>
  <c r="AF58" i="30" s="1"/>
  <c r="Q58" i="30"/>
  <c r="U58" i="30"/>
  <c r="S87" i="30"/>
  <c r="W87" i="30"/>
  <c r="R86" i="30"/>
  <c r="V86" i="30"/>
  <c r="V85" i="30"/>
  <c r="P85" i="30"/>
  <c r="Q84" i="30"/>
  <c r="V83" i="30"/>
  <c r="Q83" i="30"/>
  <c r="X82" i="30"/>
  <c r="T81" i="30"/>
  <c r="P81" i="30"/>
  <c r="Q81" i="30"/>
  <c r="U81" i="30"/>
  <c r="W78" i="30"/>
  <c r="P78" i="30"/>
  <c r="S76" i="30"/>
  <c r="W76" i="30"/>
  <c r="P76" i="30"/>
  <c r="U76" i="30"/>
  <c r="T71" i="30"/>
  <c r="U61" i="30"/>
  <c r="W59" i="30"/>
  <c r="Q51" i="30"/>
  <c r="U51" i="30"/>
  <c r="T51" i="30"/>
  <c r="P88" i="30"/>
  <c r="T88" i="30"/>
  <c r="X88" i="30"/>
  <c r="S88" i="30" s="1"/>
  <c r="Q80" i="30"/>
  <c r="Q70" i="30"/>
  <c r="U70" i="30"/>
  <c r="Q88" i="30"/>
  <c r="U83" i="30"/>
  <c r="P83" i="30"/>
  <c r="Q82" i="30"/>
  <c r="X81" i="30"/>
  <c r="X80" i="30"/>
  <c r="R80" i="30" s="1"/>
  <c r="P80" i="30"/>
  <c r="X79" i="30"/>
  <c r="P77" i="30"/>
  <c r="T77" i="30"/>
  <c r="X77" i="30"/>
  <c r="V77" i="30" s="1"/>
  <c r="U77" i="30"/>
  <c r="X75" i="30"/>
  <c r="S75" i="30" s="1"/>
  <c r="X74" i="30"/>
  <c r="AI74" i="30" s="1"/>
  <c r="S72" i="30"/>
  <c r="W72" i="30"/>
  <c r="T72" i="30"/>
  <c r="X70" i="30"/>
  <c r="R70" i="30" s="1"/>
  <c r="P70" i="30"/>
  <c r="U69" i="30"/>
  <c r="P53" i="30"/>
  <c r="T53" i="30"/>
  <c r="X53" i="30"/>
  <c r="Q53" i="30"/>
  <c r="X51" i="30"/>
  <c r="W51" i="30" s="1"/>
  <c r="P50" i="30"/>
  <c r="T50" i="30"/>
  <c r="X50" i="30"/>
  <c r="AJ50" i="30" s="1"/>
  <c r="Q50" i="30"/>
  <c r="U50" i="30"/>
  <c r="P46" i="30"/>
  <c r="T46" i="30"/>
  <c r="X46" i="30"/>
  <c r="S46" i="30" s="1"/>
  <c r="Q46" i="30"/>
  <c r="U46" i="30"/>
  <c r="U88" i="30"/>
  <c r="Q85" i="30"/>
  <c r="U85" i="30"/>
  <c r="P84" i="30"/>
  <c r="T84" i="30"/>
  <c r="X84" i="30"/>
  <c r="T83" i="30"/>
  <c r="U82" i="30"/>
  <c r="P82" i="30"/>
  <c r="W81" i="30"/>
  <c r="U80" i="30"/>
  <c r="Q78" i="30"/>
  <c r="U78" i="30"/>
  <c r="T78" i="30"/>
  <c r="Q75" i="30"/>
  <c r="W75" i="30"/>
  <c r="X71" i="30"/>
  <c r="Q71" i="30"/>
  <c r="Q69" i="30"/>
  <c r="Q66" i="30"/>
  <c r="U66" i="30"/>
  <c r="P66" i="30"/>
  <c r="V66" i="30"/>
  <c r="R66" i="30"/>
  <c r="W66" i="30"/>
  <c r="P65" i="30"/>
  <c r="T65" i="30"/>
  <c r="X65" i="30"/>
  <c r="Q65" i="30"/>
  <c r="Q59" i="30"/>
  <c r="U59" i="30"/>
  <c r="R59" i="30"/>
  <c r="V59" i="30"/>
  <c r="S59" i="30"/>
  <c r="T59" i="30"/>
  <c r="R52" i="30"/>
  <c r="P47" i="30"/>
  <c r="T47" i="30"/>
  <c r="X47" i="30"/>
  <c r="S47" i="30" s="1"/>
  <c r="Q47" i="30"/>
  <c r="U47" i="30"/>
  <c r="P42" i="30"/>
  <c r="T42" i="30"/>
  <c r="X42" i="30"/>
  <c r="W42" i="30" s="1"/>
  <c r="Q42" i="30"/>
  <c r="U42" i="30"/>
  <c r="P69" i="30"/>
  <c r="T69" i="30"/>
  <c r="X69" i="30"/>
  <c r="P62" i="30"/>
  <c r="T62" i="30"/>
  <c r="X62" i="30"/>
  <c r="R62" i="30" s="1"/>
  <c r="Q62" i="30"/>
  <c r="U62" i="30"/>
  <c r="P49" i="30"/>
  <c r="T49" i="30"/>
  <c r="X49" i="30"/>
  <c r="Q74" i="30"/>
  <c r="U74" i="30"/>
  <c r="P73" i="30"/>
  <c r="T73" i="30"/>
  <c r="X73" i="30"/>
  <c r="AF73" i="30" s="1"/>
  <c r="S68" i="30"/>
  <c r="W68" i="30"/>
  <c r="Q63" i="30"/>
  <c r="U63" i="30"/>
  <c r="R63" i="30"/>
  <c r="V63" i="30"/>
  <c r="S60" i="30"/>
  <c r="R56" i="30"/>
  <c r="V56" i="30"/>
  <c r="Q55" i="30"/>
  <c r="U55" i="30"/>
  <c r="R49" i="30"/>
  <c r="R48" i="30"/>
  <c r="V48" i="30"/>
  <c r="P43" i="30"/>
  <c r="T43" i="30"/>
  <c r="X43" i="30"/>
  <c r="V43" i="30" s="1"/>
  <c r="Q43" i="30"/>
  <c r="U43" i="30"/>
  <c r="V33" i="30"/>
  <c r="R31" i="30"/>
  <c r="V31" i="30"/>
  <c r="Q30" i="30"/>
  <c r="U30" i="30"/>
  <c r="P30" i="30"/>
  <c r="X30" i="30"/>
  <c r="S30" i="30"/>
  <c r="T30" i="30"/>
  <c r="P57" i="30"/>
  <c r="T57" i="30"/>
  <c r="X57" i="30"/>
  <c r="P54" i="30"/>
  <c r="T54" i="30"/>
  <c r="X54" i="30"/>
  <c r="S54" i="30" s="1"/>
  <c r="Q54" i="30"/>
  <c r="U54" i="30"/>
  <c r="W60" i="30"/>
  <c r="W56" i="30"/>
  <c r="W52" i="30"/>
  <c r="W48" i="30"/>
  <c r="X45" i="30"/>
  <c r="W45" i="30" s="1"/>
  <c r="T45" i="30"/>
  <c r="P45" i="30"/>
  <c r="X41" i="30"/>
  <c r="T41" i="30"/>
  <c r="U39" i="30"/>
  <c r="P39" i="30"/>
  <c r="W38" i="30"/>
  <c r="Q38" i="30"/>
  <c r="X37" i="30"/>
  <c r="R37" i="30" s="1"/>
  <c r="P36" i="30"/>
  <c r="T36" i="30"/>
  <c r="X36" i="30"/>
  <c r="X34" i="30"/>
  <c r="P33" i="30"/>
  <c r="T33" i="30"/>
  <c r="X33" i="30"/>
  <c r="AF33" i="30" s="1"/>
  <c r="Q33" i="30"/>
  <c r="U33" i="30"/>
  <c r="Q32" i="30"/>
  <c r="P28" i="30"/>
  <c r="T28" i="30"/>
  <c r="X28" i="30"/>
  <c r="W28" i="30" s="1"/>
  <c r="X26" i="30"/>
  <c r="P40" i="30"/>
  <c r="T40" i="30"/>
  <c r="X40" i="30"/>
  <c r="AJ40" i="30" s="1"/>
  <c r="U38" i="30"/>
  <c r="Q34" i="30"/>
  <c r="U34" i="30"/>
  <c r="S31" i="30"/>
  <c r="R27" i="30"/>
  <c r="V27" i="30"/>
  <c r="Q26" i="30"/>
  <c r="U26" i="30"/>
  <c r="S39" i="30"/>
  <c r="W39" i="30"/>
  <c r="R38" i="30"/>
  <c r="V38" i="30"/>
  <c r="P37" i="30"/>
  <c r="T37" i="30"/>
  <c r="Q37" i="30"/>
  <c r="U37" i="30"/>
  <c r="P32" i="30"/>
  <c r="T32" i="30"/>
  <c r="X32" i="30"/>
  <c r="P29" i="30"/>
  <c r="T29" i="30"/>
  <c r="X29" i="30"/>
  <c r="AJ29" i="30" s="1"/>
  <c r="Q29" i="30"/>
  <c r="U29" i="30"/>
  <c r="W31" i="30"/>
  <c r="W27" i="30"/>
  <c r="V175" i="68" l="1"/>
  <c r="R23" i="65"/>
  <c r="W11" i="65"/>
  <c r="W34" i="64"/>
  <c r="R45" i="61"/>
  <c r="W39" i="56"/>
  <c r="V13" i="56"/>
  <c r="W38" i="52"/>
  <c r="W22" i="51"/>
  <c r="R41" i="45"/>
  <c r="V28" i="45"/>
  <c r="S18" i="43"/>
  <c r="R20" i="43"/>
  <c r="W27" i="42"/>
  <c r="R74" i="40"/>
  <c r="W58" i="39"/>
  <c r="V62" i="38"/>
  <c r="S29" i="37"/>
  <c r="R8" i="35"/>
  <c r="V59" i="35"/>
  <c r="W69" i="35"/>
  <c r="S4" i="33"/>
  <c r="AF3" i="44"/>
  <c r="W44" i="53"/>
  <c r="AI4" i="69"/>
  <c r="AF176" i="68"/>
  <c r="AJ18" i="66"/>
  <c r="AF30" i="65"/>
  <c r="R47" i="64"/>
  <c r="AF68" i="60"/>
  <c r="AE46" i="60"/>
  <c r="AJ51" i="56"/>
  <c r="AE15" i="56"/>
  <c r="AI37" i="56"/>
  <c r="AF42" i="53"/>
  <c r="S42" i="53"/>
  <c r="V69" i="47"/>
  <c r="AE35" i="45"/>
  <c r="AF56" i="43"/>
  <c r="AF12" i="42"/>
  <c r="AE62" i="41"/>
  <c r="AI67" i="39"/>
  <c r="AE17" i="38"/>
  <c r="S72" i="36"/>
  <c r="AI29" i="33"/>
  <c r="AE4" i="52"/>
  <c r="AJ34" i="50"/>
  <c r="AJ68" i="66"/>
  <c r="AI54" i="66"/>
  <c r="AE68" i="66"/>
  <c r="R60" i="33"/>
  <c r="AJ51" i="33"/>
  <c r="R67" i="61"/>
  <c r="AC40" i="44"/>
  <c r="V61" i="34"/>
  <c r="R74" i="64"/>
  <c r="AF21" i="37"/>
  <c r="AJ37" i="64"/>
  <c r="V34" i="38"/>
  <c r="V49" i="38"/>
  <c r="AI44" i="51"/>
  <c r="S41" i="41"/>
  <c r="S58" i="30"/>
  <c r="R18" i="61"/>
  <c r="R13" i="56"/>
  <c r="W65" i="56"/>
  <c r="S59" i="51"/>
  <c r="S31" i="43"/>
  <c r="S14" i="42"/>
  <c r="R60" i="42"/>
  <c r="W48" i="41"/>
  <c r="R53" i="40"/>
  <c r="V63" i="36"/>
  <c r="V41" i="35"/>
  <c r="V37" i="35"/>
  <c r="W37" i="53"/>
  <c r="S37" i="66"/>
  <c r="AF37" i="66"/>
  <c r="AJ26" i="53"/>
  <c r="AE27" i="53"/>
  <c r="AE36" i="52"/>
  <c r="AF69" i="47"/>
  <c r="AE70" i="45"/>
  <c r="AI57" i="45"/>
  <c r="AJ28" i="43"/>
  <c r="AE20" i="42"/>
  <c r="AJ18" i="40"/>
  <c r="AF46" i="40"/>
  <c r="AE62" i="39"/>
  <c r="AF38" i="39"/>
  <c r="AF17" i="38"/>
  <c r="W44" i="37"/>
  <c r="AJ72" i="30"/>
  <c r="V72" i="30"/>
  <c r="AF8" i="36"/>
  <c r="AE34" i="41"/>
  <c r="AE22" i="41"/>
  <c r="AI78" i="64"/>
  <c r="AE38" i="33"/>
  <c r="AI49" i="37"/>
  <c r="R61" i="38"/>
  <c r="R45" i="42"/>
  <c r="V46" i="63"/>
  <c r="V17" i="61"/>
  <c r="U37" i="55"/>
  <c r="T30" i="55"/>
  <c r="Q64" i="62"/>
  <c r="T56" i="62"/>
  <c r="AD29" i="44"/>
  <c r="R90" i="68"/>
  <c r="R44" i="60"/>
  <c r="S47" i="55"/>
  <c r="W22" i="56"/>
  <c r="W55" i="38"/>
  <c r="V17" i="33"/>
  <c r="AE67" i="56"/>
  <c r="AJ66" i="33"/>
  <c r="AI61" i="37"/>
  <c r="W6" i="68"/>
  <c r="S42" i="65"/>
  <c r="V69" i="65"/>
  <c r="S53" i="65"/>
  <c r="V44" i="63"/>
  <c r="W59" i="55"/>
  <c r="R14" i="51"/>
  <c r="V41" i="51"/>
  <c r="W12" i="40"/>
  <c r="S53" i="40"/>
  <c r="W10" i="39"/>
  <c r="W67" i="38"/>
  <c r="V53" i="36"/>
  <c r="S58" i="36"/>
  <c r="S41" i="35"/>
  <c r="V12" i="34"/>
  <c r="R17" i="33"/>
  <c r="AE18" i="66"/>
  <c r="AF38" i="65"/>
  <c r="AF13" i="65"/>
  <c r="AI21" i="64"/>
  <c r="AI9" i="52"/>
  <c r="AJ69" i="47"/>
  <c r="AI70" i="45"/>
  <c r="AF55" i="43"/>
  <c r="AE12" i="42"/>
  <c r="AF20" i="41"/>
  <c r="AI12" i="38"/>
  <c r="AE56" i="36"/>
  <c r="AE72" i="36"/>
  <c r="AI62" i="36"/>
  <c r="AE17" i="35"/>
  <c r="AJ10" i="35"/>
  <c r="S18" i="33"/>
  <c r="AI72" i="30"/>
  <c r="AE62" i="33"/>
  <c r="AJ62" i="33"/>
  <c r="AI48" i="56"/>
  <c r="AI46" i="66"/>
  <c r="R30" i="40"/>
  <c r="V45" i="42"/>
  <c r="AE12" i="52"/>
  <c r="S33" i="52"/>
  <c r="AD7" i="44"/>
  <c r="AD70" i="44"/>
  <c r="AG24" i="44"/>
  <c r="Q48" i="54"/>
  <c r="AG49" i="44"/>
  <c r="AD62" i="44"/>
  <c r="W66" i="66"/>
  <c r="R64" i="65"/>
  <c r="R36" i="64"/>
  <c r="V58" i="64"/>
  <c r="R34" i="63"/>
  <c r="R59" i="55"/>
  <c r="V23" i="52"/>
  <c r="R7" i="52"/>
  <c r="R24" i="51"/>
  <c r="R41" i="51"/>
  <c r="W31" i="50"/>
  <c r="R18" i="43"/>
  <c r="R15" i="42"/>
  <c r="S60" i="42"/>
  <c r="R65" i="40"/>
  <c r="V65" i="40"/>
  <c r="S67" i="38"/>
  <c r="R53" i="36"/>
  <c r="W60" i="36"/>
  <c r="R63" i="36"/>
  <c r="AJ3" i="44"/>
  <c r="AI38" i="65"/>
  <c r="AI13" i="65"/>
  <c r="AI48" i="65"/>
  <c r="AE13" i="65"/>
  <c r="AE43" i="60"/>
  <c r="AE9" i="52"/>
  <c r="AF13" i="50"/>
  <c r="AE69" i="47"/>
  <c r="AE56" i="43"/>
  <c r="AJ16" i="43"/>
  <c r="AI12" i="42"/>
  <c r="AI61" i="42"/>
  <c r="AJ20" i="42"/>
  <c r="AI66" i="41"/>
  <c r="AE20" i="41"/>
  <c r="AI69" i="40"/>
  <c r="AE8" i="39"/>
  <c r="AI38" i="39"/>
  <c r="AJ5" i="38"/>
  <c r="AI38" i="37"/>
  <c r="AJ24" i="36"/>
  <c r="AJ56" i="36"/>
  <c r="AJ62" i="36"/>
  <c r="AJ72" i="36"/>
  <c r="AE62" i="36"/>
  <c r="AI21" i="35"/>
  <c r="AI10" i="33"/>
  <c r="AI87" i="30"/>
  <c r="AI46" i="45"/>
  <c r="AI37" i="45"/>
  <c r="AI5" i="37"/>
  <c r="V50" i="40"/>
  <c r="V26" i="52"/>
  <c r="Q7" i="55"/>
  <c r="AH22" i="44"/>
  <c r="T59" i="54"/>
  <c r="AK36" i="44"/>
  <c r="W20" i="38"/>
  <c r="R47" i="60"/>
  <c r="V42" i="51"/>
  <c r="V35" i="37"/>
  <c r="S35" i="37"/>
  <c r="V65" i="35"/>
  <c r="S65" i="35"/>
  <c r="R36" i="34"/>
  <c r="V60" i="34"/>
  <c r="AJ37" i="66"/>
  <c r="AF51" i="65"/>
  <c r="W44" i="55"/>
  <c r="R70" i="45"/>
  <c r="V70" i="45"/>
  <c r="AE69" i="40"/>
  <c r="AF69" i="40"/>
  <c r="AJ12" i="38"/>
  <c r="AE10" i="33"/>
  <c r="R87" i="30"/>
  <c r="R63" i="50"/>
  <c r="R38" i="43"/>
  <c r="V66" i="51"/>
  <c r="W51" i="42"/>
  <c r="R18" i="42"/>
  <c r="W28" i="35"/>
  <c r="W59" i="35"/>
  <c r="W38" i="34"/>
  <c r="AI37" i="66"/>
  <c r="AF18" i="66"/>
  <c r="AI46" i="60"/>
  <c r="AI26" i="53"/>
  <c r="AE55" i="51"/>
  <c r="S50" i="50"/>
  <c r="AJ56" i="43"/>
  <c r="AI8" i="43"/>
  <c r="AJ67" i="42"/>
  <c r="AF13" i="42"/>
  <c r="AI4" i="39"/>
  <c r="AE40" i="39"/>
  <c r="AI17" i="38"/>
  <c r="AJ87" i="30"/>
  <c r="AE42" i="61"/>
  <c r="AI68" i="66"/>
  <c r="R5" i="41"/>
  <c r="P53" i="62"/>
  <c r="Q25" i="55"/>
  <c r="P56" i="54"/>
  <c r="S57" i="35"/>
  <c r="AE30" i="30"/>
  <c r="AI30" i="30"/>
  <c r="V80" i="30"/>
  <c r="W66" i="31"/>
  <c r="AI66" i="31"/>
  <c r="AE66" i="31"/>
  <c r="AF66" i="31"/>
  <c r="AJ66" i="31"/>
  <c r="S66" i="31"/>
  <c r="V81" i="30"/>
  <c r="S81" i="30"/>
  <c r="AF26" i="30"/>
  <c r="R26" i="30"/>
  <c r="V26" i="30"/>
  <c r="R30" i="30"/>
  <c r="AJ32" i="30"/>
  <c r="AE32" i="30"/>
  <c r="AJ82" i="30"/>
  <c r="W82" i="30"/>
  <c r="S82" i="30"/>
  <c r="S65" i="30"/>
  <c r="AE65" i="30"/>
  <c r="AE4" i="31"/>
  <c r="AF4" i="31"/>
  <c r="AJ4" i="31"/>
  <c r="AI4" i="31"/>
  <c r="AJ69" i="31"/>
  <c r="AI69" i="31"/>
  <c r="AE69" i="31"/>
  <c r="W133" i="31"/>
  <c r="AI133" i="31"/>
  <c r="AE133" i="31"/>
  <c r="AF133" i="31"/>
  <c r="AJ133" i="31"/>
  <c r="W4" i="66"/>
  <c r="AE4" i="66"/>
  <c r="AI35" i="66"/>
  <c r="AE35" i="66"/>
  <c r="AF35" i="66"/>
  <c r="AJ35" i="66"/>
  <c r="S4" i="66"/>
  <c r="AF69" i="66"/>
  <c r="AE69" i="66"/>
  <c r="AI69" i="66"/>
  <c r="AJ69" i="66"/>
  <c r="AF25" i="66"/>
  <c r="AI25" i="66"/>
  <c r="AE25" i="66"/>
  <c r="AJ25" i="66"/>
  <c r="R58" i="66"/>
  <c r="AF58" i="66"/>
  <c r="AJ58" i="66"/>
  <c r="W6" i="65"/>
  <c r="AF6" i="65"/>
  <c r="AE6" i="65"/>
  <c r="AI6" i="65"/>
  <c r="W35" i="65"/>
  <c r="AI35" i="65"/>
  <c r="AF35" i="65"/>
  <c r="AJ35" i="65"/>
  <c r="V31" i="65"/>
  <c r="AJ31" i="65"/>
  <c r="AI31" i="65"/>
  <c r="AF31" i="65"/>
  <c r="V25" i="65"/>
  <c r="AJ25" i="65"/>
  <c r="AF25" i="65"/>
  <c r="AE10" i="64"/>
  <c r="AF10" i="64"/>
  <c r="AJ10" i="64"/>
  <c r="AI10" i="64"/>
  <c r="S26" i="64"/>
  <c r="AE26" i="64"/>
  <c r="AF26" i="64"/>
  <c r="AI26" i="64"/>
  <c r="AJ26" i="64"/>
  <c r="AJ61" i="64"/>
  <c r="AE61" i="64"/>
  <c r="AI61" i="64"/>
  <c r="AJ69" i="64"/>
  <c r="AE69" i="64"/>
  <c r="AF69" i="64"/>
  <c r="AI69" i="64"/>
  <c r="S72" i="64"/>
  <c r="AF72" i="64"/>
  <c r="AE72" i="64"/>
  <c r="AJ72" i="64"/>
  <c r="AI72" i="64"/>
  <c r="W33" i="63"/>
  <c r="AI33" i="63"/>
  <c r="AF33" i="63"/>
  <c r="AE33" i="63"/>
  <c r="AJ33" i="63"/>
  <c r="AI51" i="63"/>
  <c r="AJ51" i="63"/>
  <c r="AE51" i="63"/>
  <c r="AF66" i="61"/>
  <c r="AJ66" i="61"/>
  <c r="AE66" i="61"/>
  <c r="R48" i="61"/>
  <c r="AI48" i="61"/>
  <c r="W35" i="61"/>
  <c r="AI35" i="61"/>
  <c r="AJ35" i="61"/>
  <c r="S41" i="61"/>
  <c r="AE41" i="61"/>
  <c r="AI41" i="61"/>
  <c r="AF41" i="61"/>
  <c r="W45" i="60"/>
  <c r="AF45" i="60"/>
  <c r="AE45" i="60"/>
  <c r="AJ45" i="60"/>
  <c r="AI45" i="60"/>
  <c r="R50" i="60"/>
  <c r="AE50" i="60"/>
  <c r="AJ50" i="60"/>
  <c r="AI50" i="60"/>
  <c r="W55" i="60"/>
  <c r="AF55" i="60"/>
  <c r="AI61" i="60"/>
  <c r="AF61" i="60"/>
  <c r="AJ61" i="60"/>
  <c r="AJ72" i="60"/>
  <c r="AE72" i="60"/>
  <c r="AI72" i="60"/>
  <c r="AF68" i="56"/>
  <c r="AJ68" i="56"/>
  <c r="AI68" i="56"/>
  <c r="AI45" i="56"/>
  <c r="AE45" i="56"/>
  <c r="AF45" i="56"/>
  <c r="AJ45" i="56"/>
  <c r="V38" i="56"/>
  <c r="W10" i="56"/>
  <c r="AJ10" i="56"/>
  <c r="S50" i="55"/>
  <c r="AJ50" i="55"/>
  <c r="AE50" i="55"/>
  <c r="AI50" i="55"/>
  <c r="W21" i="52"/>
  <c r="AF21" i="52"/>
  <c r="AJ21" i="52"/>
  <c r="AE21" i="52"/>
  <c r="AI21" i="52"/>
  <c r="V21" i="52"/>
  <c r="R52" i="52"/>
  <c r="AJ52" i="52"/>
  <c r="AI52" i="52"/>
  <c r="AE52" i="52"/>
  <c r="AF52" i="52"/>
  <c r="V35" i="52"/>
  <c r="AJ35" i="52"/>
  <c r="S35" i="52"/>
  <c r="R59" i="45"/>
  <c r="W59" i="45"/>
  <c r="R46" i="43"/>
  <c r="AJ46" i="43"/>
  <c r="AF46" i="43"/>
  <c r="V62" i="43"/>
  <c r="AJ62" i="43"/>
  <c r="AF62" i="43"/>
  <c r="W62" i="43"/>
  <c r="S46" i="43"/>
  <c r="S3" i="31"/>
  <c r="AI3" i="31"/>
  <c r="AE3" i="31"/>
  <c r="AF3" i="31"/>
  <c r="AJ3" i="31"/>
  <c r="R4" i="31"/>
  <c r="V67" i="31"/>
  <c r="AF7" i="68"/>
  <c r="AE7" i="68"/>
  <c r="R125" i="67"/>
  <c r="AE125" i="67"/>
  <c r="AI15" i="66"/>
  <c r="AE15" i="66"/>
  <c r="AF15" i="66"/>
  <c r="AJ15" i="66"/>
  <c r="AI17" i="66"/>
  <c r="AJ17" i="66"/>
  <c r="AE17" i="66"/>
  <c r="W13" i="66"/>
  <c r="AE13" i="66"/>
  <c r="AI13" i="66"/>
  <c r="AF13" i="66"/>
  <c r="AJ13" i="66"/>
  <c r="W20" i="66"/>
  <c r="W24" i="66"/>
  <c r="V60" i="66"/>
  <c r="AE60" i="66"/>
  <c r="AI60" i="66"/>
  <c r="AF60" i="66"/>
  <c r="AJ60" i="66"/>
  <c r="R52" i="66"/>
  <c r="AI52" i="66"/>
  <c r="AF52" i="66"/>
  <c r="AJ52" i="66"/>
  <c r="V15" i="65"/>
  <c r="AE15" i="65"/>
  <c r="AI15" i="65"/>
  <c r="AF15" i="65"/>
  <c r="AJ15" i="65"/>
  <c r="W47" i="65"/>
  <c r="AI47" i="65"/>
  <c r="AF47" i="65"/>
  <c r="AJ47" i="65"/>
  <c r="AE47" i="65"/>
  <c r="S68" i="65"/>
  <c r="AF68" i="65"/>
  <c r="V16" i="65"/>
  <c r="S25" i="65"/>
  <c r="R43" i="65"/>
  <c r="S31" i="65"/>
  <c r="R58" i="65"/>
  <c r="AE58" i="65"/>
  <c r="R28" i="64"/>
  <c r="W22" i="64"/>
  <c r="AE22" i="64"/>
  <c r="AF22" i="64"/>
  <c r="AJ22" i="64"/>
  <c r="AI22" i="64"/>
  <c r="V16" i="64"/>
  <c r="AE77" i="64"/>
  <c r="AI77" i="64"/>
  <c r="AJ77" i="64"/>
  <c r="AF67" i="64"/>
  <c r="AE67" i="64"/>
  <c r="AJ24" i="64"/>
  <c r="AF24" i="64"/>
  <c r="S80" i="64"/>
  <c r="AI80" i="64"/>
  <c r="AJ80" i="64"/>
  <c r="AE80" i="64"/>
  <c r="V40" i="63"/>
  <c r="AE40" i="63"/>
  <c r="AF40" i="63"/>
  <c r="AI44" i="63"/>
  <c r="AF44" i="63"/>
  <c r="AJ44" i="63"/>
  <c r="S60" i="63"/>
  <c r="AI60" i="63"/>
  <c r="AJ60" i="63"/>
  <c r="AF60" i="63"/>
  <c r="S65" i="63"/>
  <c r="AI65" i="63"/>
  <c r="S20" i="61"/>
  <c r="AJ20" i="61"/>
  <c r="AF20" i="61"/>
  <c r="AE20" i="61"/>
  <c r="AI20" i="61"/>
  <c r="AF56" i="61"/>
  <c r="AI56" i="61"/>
  <c r="S48" i="61"/>
  <c r="R61" i="61"/>
  <c r="AI39" i="60"/>
  <c r="AE39" i="60"/>
  <c r="AJ39" i="60"/>
  <c r="AF39" i="60"/>
  <c r="R45" i="60"/>
  <c r="S47" i="60"/>
  <c r="V55" i="60"/>
  <c r="R70" i="60"/>
  <c r="AE70" i="60"/>
  <c r="AI70" i="60"/>
  <c r="V69" i="60"/>
  <c r="AE8" i="56"/>
  <c r="AF8" i="56"/>
  <c r="AI8" i="56"/>
  <c r="AJ8" i="56"/>
  <c r="AI16" i="56"/>
  <c r="AF16" i="56"/>
  <c r="AE16" i="56"/>
  <c r="W32" i="56"/>
  <c r="AI32" i="56"/>
  <c r="AE32" i="56"/>
  <c r="AF32" i="56"/>
  <c r="S6" i="56"/>
  <c r="AF6" i="56"/>
  <c r="AJ6" i="56"/>
  <c r="V30" i="56"/>
  <c r="AF30" i="56"/>
  <c r="AJ30" i="56"/>
  <c r="R16" i="56"/>
  <c r="V65" i="56"/>
  <c r="S22" i="56"/>
  <c r="R58" i="55"/>
  <c r="AE58" i="55"/>
  <c r="AJ58" i="55"/>
  <c r="AI58" i="55"/>
  <c r="W58" i="55"/>
  <c r="W56" i="55"/>
  <c r="AI56" i="55"/>
  <c r="AE56" i="55"/>
  <c r="AF56" i="55"/>
  <c r="AJ56" i="55"/>
  <c r="S56" i="55"/>
  <c r="S66" i="55"/>
  <c r="AJ66" i="55"/>
  <c r="S11" i="52"/>
  <c r="V65" i="52"/>
  <c r="AE65" i="52"/>
  <c r="AI65" i="52"/>
  <c r="AF65" i="52"/>
  <c r="AJ65" i="52"/>
  <c r="R23" i="52"/>
  <c r="W11" i="52"/>
  <c r="AF26" i="51"/>
  <c r="AJ26" i="51"/>
  <c r="AI26" i="51"/>
  <c r="AE26" i="51"/>
  <c r="S26" i="51"/>
  <c r="AE39" i="51"/>
  <c r="AF39" i="51"/>
  <c r="AJ39" i="51"/>
  <c r="V38" i="51"/>
  <c r="AF38" i="51"/>
  <c r="AE38" i="51"/>
  <c r="AI38" i="51"/>
  <c r="AJ38" i="51"/>
  <c r="W38" i="51"/>
  <c r="R23" i="50"/>
  <c r="AI23" i="50"/>
  <c r="AE23" i="50"/>
  <c r="AF23" i="50"/>
  <c r="AJ23" i="50"/>
  <c r="V23" i="50"/>
  <c r="W23" i="50"/>
  <c r="AE45" i="41"/>
  <c r="AI45" i="41"/>
  <c r="AF45" i="41"/>
  <c r="AJ45" i="41"/>
  <c r="S45" i="41"/>
  <c r="W45" i="41"/>
  <c r="R45" i="41"/>
  <c r="W70" i="31"/>
  <c r="AI70" i="31"/>
  <c r="AE70" i="31"/>
  <c r="AF70" i="31"/>
  <c r="AJ70" i="31"/>
  <c r="AE174" i="68"/>
  <c r="AF174" i="68"/>
  <c r="AJ174" i="68"/>
  <c r="AI174" i="68"/>
  <c r="AE19" i="66"/>
  <c r="AI19" i="66"/>
  <c r="AF19" i="66"/>
  <c r="AJ19" i="66"/>
  <c r="W27" i="66"/>
  <c r="AF27" i="66"/>
  <c r="AJ27" i="66"/>
  <c r="AI27" i="66"/>
  <c r="S51" i="66"/>
  <c r="AF51" i="66"/>
  <c r="V21" i="66"/>
  <c r="V25" i="66"/>
  <c r="W49" i="66"/>
  <c r="AI49" i="66"/>
  <c r="AF49" i="66"/>
  <c r="AE49" i="66"/>
  <c r="V69" i="66"/>
  <c r="V71" i="66"/>
  <c r="W14" i="65"/>
  <c r="AE14" i="65"/>
  <c r="AI14" i="65"/>
  <c r="AF14" i="65"/>
  <c r="AJ14" i="65"/>
  <c r="R16" i="65"/>
  <c r="AE39" i="65"/>
  <c r="AF39" i="65"/>
  <c r="AJ39" i="65"/>
  <c r="AI39" i="65"/>
  <c r="R42" i="65"/>
  <c r="V59" i="65"/>
  <c r="AF59" i="65"/>
  <c r="AI59" i="65"/>
  <c r="W66" i="65"/>
  <c r="AJ66" i="65"/>
  <c r="AE66" i="65"/>
  <c r="AI66" i="65"/>
  <c r="W49" i="65"/>
  <c r="S6" i="64"/>
  <c r="AF6" i="64"/>
  <c r="AE6" i="64"/>
  <c r="AJ6" i="64"/>
  <c r="AI6" i="64"/>
  <c r="AI39" i="64"/>
  <c r="AF39" i="64"/>
  <c r="AJ39" i="64"/>
  <c r="R16" i="64"/>
  <c r="S53" i="64"/>
  <c r="AJ53" i="64"/>
  <c r="AE53" i="64"/>
  <c r="AI53" i="64"/>
  <c r="V63" i="64"/>
  <c r="AJ63" i="64"/>
  <c r="AI63" i="64"/>
  <c r="AF34" i="63"/>
  <c r="AJ34" i="63"/>
  <c r="AI34" i="63"/>
  <c r="AE34" i="63"/>
  <c r="V51" i="63"/>
  <c r="W24" i="61"/>
  <c r="AE24" i="61"/>
  <c r="W31" i="61"/>
  <c r="W45" i="61"/>
  <c r="AE45" i="61"/>
  <c r="AJ45" i="61"/>
  <c r="AF45" i="61"/>
  <c r="AI45" i="61"/>
  <c r="W20" i="61"/>
  <c r="S26" i="61"/>
  <c r="S44" i="61"/>
  <c r="AF44" i="61"/>
  <c r="W48" i="61"/>
  <c r="W13" i="61"/>
  <c r="AF13" i="61"/>
  <c r="AE13" i="61"/>
  <c r="AJ13" i="61"/>
  <c r="AI13" i="61"/>
  <c r="W61" i="61"/>
  <c r="W57" i="60"/>
  <c r="AI57" i="60"/>
  <c r="AF57" i="60"/>
  <c r="AE57" i="60"/>
  <c r="AJ57" i="60"/>
  <c r="W47" i="60"/>
  <c r="W43" i="56"/>
  <c r="AJ43" i="56"/>
  <c r="AI43" i="56"/>
  <c r="AE43" i="56"/>
  <c r="S54" i="56"/>
  <c r="AE54" i="56"/>
  <c r="AJ54" i="56"/>
  <c r="AF54" i="56"/>
  <c r="AI54" i="56"/>
  <c r="S38" i="56"/>
  <c r="AI38" i="56"/>
  <c r="AF38" i="56"/>
  <c r="AJ38" i="56"/>
  <c r="W27" i="52"/>
  <c r="AI27" i="52"/>
  <c r="R39" i="52"/>
  <c r="AF39" i="52"/>
  <c r="R31" i="52"/>
  <c r="AJ31" i="52"/>
  <c r="AI31" i="52"/>
  <c r="W56" i="52"/>
  <c r="AE56" i="52"/>
  <c r="AI56" i="52"/>
  <c r="AF56" i="52"/>
  <c r="AJ56" i="52"/>
  <c r="W46" i="52"/>
  <c r="AF46" i="52"/>
  <c r="AI46" i="52"/>
  <c r="R37" i="52"/>
  <c r="AE37" i="52"/>
  <c r="AI37" i="52"/>
  <c r="AJ37" i="52"/>
  <c r="AF37" i="52"/>
  <c r="V30" i="51"/>
  <c r="AE30" i="51"/>
  <c r="AF30" i="51"/>
  <c r="AJ30" i="51"/>
  <c r="AI30" i="51"/>
  <c r="W30" i="51"/>
  <c r="S51" i="45"/>
  <c r="AI51" i="45"/>
  <c r="W51" i="45"/>
  <c r="R6" i="42"/>
  <c r="AI6" i="42"/>
  <c r="AJ6" i="42"/>
  <c r="AE6" i="42"/>
  <c r="AF6" i="42"/>
  <c r="S6" i="42"/>
  <c r="W6" i="42"/>
  <c r="AE14" i="41"/>
  <c r="AF14" i="41"/>
  <c r="AJ14" i="41"/>
  <c r="AI14" i="41"/>
  <c r="S14" i="41"/>
  <c r="W14" i="41"/>
  <c r="W69" i="31"/>
  <c r="AE128" i="67"/>
  <c r="AF128" i="67"/>
  <c r="AJ128" i="67"/>
  <c r="AI128" i="67"/>
  <c r="AI23" i="66"/>
  <c r="AF23" i="66"/>
  <c r="AJ23" i="66"/>
  <c r="R73" i="66"/>
  <c r="AJ73" i="66"/>
  <c r="AE73" i="66"/>
  <c r="AI73" i="66"/>
  <c r="R70" i="66"/>
  <c r="AE70" i="66"/>
  <c r="AF70" i="66"/>
  <c r="AJ70" i="66"/>
  <c r="AI70" i="66"/>
  <c r="R26" i="65"/>
  <c r="AF26" i="65"/>
  <c r="AJ26" i="65"/>
  <c r="AE26" i="65"/>
  <c r="AI26" i="65"/>
  <c r="V72" i="65"/>
  <c r="AF72" i="65"/>
  <c r="AE72" i="65"/>
  <c r="AI72" i="65"/>
  <c r="AJ72" i="65"/>
  <c r="AE52" i="64"/>
  <c r="AJ52" i="64"/>
  <c r="V45" i="64"/>
  <c r="AF45" i="64"/>
  <c r="AJ45" i="64"/>
  <c r="AE45" i="64"/>
  <c r="AI45" i="64"/>
  <c r="AJ42" i="64"/>
  <c r="AE42" i="64"/>
  <c r="AI42" i="64"/>
  <c r="AF42" i="64"/>
  <c r="V37" i="63"/>
  <c r="AE37" i="63"/>
  <c r="AI37" i="63"/>
  <c r="S43" i="63"/>
  <c r="AF43" i="63"/>
  <c r="AE43" i="63"/>
  <c r="AI43" i="63"/>
  <c r="V8" i="61"/>
  <c r="AE8" i="61"/>
  <c r="AF8" i="61"/>
  <c r="AJ8" i="61"/>
  <c r="AI8" i="61"/>
  <c r="R40" i="61"/>
  <c r="AJ40" i="61"/>
  <c r="AF40" i="61"/>
  <c r="AE40" i="61"/>
  <c r="AI40" i="61"/>
  <c r="S55" i="61"/>
  <c r="AE55" i="61"/>
  <c r="AI55" i="61"/>
  <c r="AF55" i="61"/>
  <c r="AJ55" i="61"/>
  <c r="R25" i="61"/>
  <c r="AI25" i="61"/>
  <c r="AF25" i="61"/>
  <c r="AE25" i="61"/>
  <c r="S35" i="61"/>
  <c r="S43" i="61"/>
  <c r="AI43" i="61"/>
  <c r="AJ43" i="61"/>
  <c r="AF43" i="61"/>
  <c r="AI63" i="61"/>
  <c r="AF63" i="61"/>
  <c r="AJ63" i="61"/>
  <c r="W63" i="60"/>
  <c r="AF63" i="60"/>
  <c r="AI63" i="60"/>
  <c r="R53" i="60"/>
  <c r="AF53" i="60"/>
  <c r="AE53" i="60"/>
  <c r="AI53" i="60"/>
  <c r="AJ53" i="60"/>
  <c r="S48" i="60"/>
  <c r="AF48" i="60"/>
  <c r="AE48" i="60"/>
  <c r="AI48" i="60"/>
  <c r="AF69" i="60"/>
  <c r="AJ69" i="60"/>
  <c r="AI69" i="60"/>
  <c r="AI23" i="56"/>
  <c r="AF23" i="56"/>
  <c r="AE23" i="56"/>
  <c r="AF42" i="56"/>
  <c r="AE42" i="56"/>
  <c r="AJ42" i="56"/>
  <c r="AI42" i="56"/>
  <c r="R43" i="55"/>
  <c r="AE43" i="55"/>
  <c r="AF43" i="55"/>
  <c r="AJ43" i="55"/>
  <c r="AI43" i="55"/>
  <c r="R65" i="55"/>
  <c r="AI54" i="55"/>
  <c r="AJ54" i="55"/>
  <c r="AE54" i="55"/>
  <c r="R54" i="55"/>
  <c r="S15" i="52"/>
  <c r="AE15" i="52"/>
  <c r="AJ15" i="52"/>
  <c r="AI15" i="52"/>
  <c r="R32" i="52"/>
  <c r="AE32" i="52"/>
  <c r="AJ32" i="52"/>
  <c r="W54" i="52"/>
  <c r="AI54" i="52"/>
  <c r="AF54" i="52"/>
  <c r="V45" i="52"/>
  <c r="AF45" i="52"/>
  <c r="AJ45" i="52"/>
  <c r="W45" i="52"/>
  <c r="R45" i="52"/>
  <c r="W32" i="51"/>
  <c r="AF32" i="51"/>
  <c r="R32" i="51"/>
  <c r="W8" i="66"/>
  <c r="AI8" i="66"/>
  <c r="AE8" i="66"/>
  <c r="AF33" i="66"/>
  <c r="AE33" i="66"/>
  <c r="AJ33" i="66"/>
  <c r="AI33" i="66"/>
  <c r="S48" i="66"/>
  <c r="AE48" i="66"/>
  <c r="AI48" i="66"/>
  <c r="R39" i="66"/>
  <c r="AI39" i="66"/>
  <c r="AF39" i="66"/>
  <c r="AJ39" i="66"/>
  <c r="S74" i="66"/>
  <c r="AI74" i="66"/>
  <c r="AE74" i="66"/>
  <c r="AF74" i="66"/>
  <c r="AJ74" i="66"/>
  <c r="AE10" i="65"/>
  <c r="AI10" i="65"/>
  <c r="AF10" i="65"/>
  <c r="AJ10" i="65"/>
  <c r="S8" i="65"/>
  <c r="AF8" i="65"/>
  <c r="AJ8" i="65"/>
  <c r="S49" i="65"/>
  <c r="AI55" i="65"/>
  <c r="AF55" i="65"/>
  <c r="AJ55" i="65"/>
  <c r="AE55" i="65"/>
  <c r="R25" i="65"/>
  <c r="AF69" i="65"/>
  <c r="AJ69" i="65"/>
  <c r="AI69" i="65"/>
  <c r="R50" i="65"/>
  <c r="R59" i="65"/>
  <c r="W59" i="65"/>
  <c r="W73" i="65"/>
  <c r="AI73" i="65"/>
  <c r="AF73" i="65"/>
  <c r="AJ73" i="65"/>
  <c r="AE18" i="64"/>
  <c r="AF18" i="64"/>
  <c r="AJ18" i="64"/>
  <c r="AI18" i="64"/>
  <c r="R15" i="64"/>
  <c r="R56" i="64"/>
  <c r="AF65" i="64"/>
  <c r="AE65" i="64"/>
  <c r="AI65" i="64"/>
  <c r="S49" i="64"/>
  <c r="AF49" i="64"/>
  <c r="AI49" i="64"/>
  <c r="AE49" i="64"/>
  <c r="S64" i="64"/>
  <c r="AF64" i="64"/>
  <c r="V69" i="64"/>
  <c r="R24" i="64"/>
  <c r="W80" i="64"/>
  <c r="R44" i="63"/>
  <c r="S59" i="63"/>
  <c r="AE59" i="63"/>
  <c r="AI59" i="63"/>
  <c r="AF59" i="63"/>
  <c r="S55" i="63"/>
  <c r="AF55" i="63"/>
  <c r="R5" i="61"/>
  <c r="AF5" i="61"/>
  <c r="AE5" i="61"/>
  <c r="AJ5" i="61"/>
  <c r="AI5" i="61"/>
  <c r="W34" i="61"/>
  <c r="AE34" i="61"/>
  <c r="AI34" i="61"/>
  <c r="AF34" i="61"/>
  <c r="AJ34" i="61"/>
  <c r="AE58" i="61"/>
  <c r="AJ58" i="61"/>
  <c r="AI58" i="61"/>
  <c r="AF58" i="61"/>
  <c r="V66" i="61"/>
  <c r="W41" i="60"/>
  <c r="AE41" i="60"/>
  <c r="AF41" i="60"/>
  <c r="AJ41" i="60"/>
  <c r="AI41" i="60"/>
  <c r="AI49" i="60"/>
  <c r="AJ49" i="60"/>
  <c r="AF49" i="60"/>
  <c r="AE49" i="60"/>
  <c r="V50" i="60"/>
  <c r="W64" i="60"/>
  <c r="AJ64" i="60"/>
  <c r="AF64" i="60"/>
  <c r="AE64" i="60"/>
  <c r="AI64" i="60"/>
  <c r="S23" i="56"/>
  <c r="R66" i="56"/>
  <c r="V31" i="56"/>
  <c r="AF31" i="56"/>
  <c r="W34" i="56"/>
  <c r="AF34" i="56"/>
  <c r="S10" i="56"/>
  <c r="S58" i="56"/>
  <c r="AF58" i="56"/>
  <c r="AJ58" i="56"/>
  <c r="AE58" i="56"/>
  <c r="AI58" i="56"/>
  <c r="V48" i="55"/>
  <c r="AJ62" i="55"/>
  <c r="AF62" i="55"/>
  <c r="W66" i="55"/>
  <c r="V64" i="52"/>
  <c r="AF64" i="52"/>
  <c r="AJ64" i="52"/>
  <c r="AE64" i="52"/>
  <c r="AI64" i="52"/>
  <c r="S64" i="52"/>
  <c r="V32" i="52"/>
  <c r="R64" i="52"/>
  <c r="W59" i="51"/>
  <c r="AJ59" i="51"/>
  <c r="AE59" i="51"/>
  <c r="AI59" i="51"/>
  <c r="AF59" i="51"/>
  <c r="V59" i="51"/>
  <c r="V57" i="50"/>
  <c r="AF57" i="50"/>
  <c r="AE57" i="50"/>
  <c r="AI57" i="50"/>
  <c r="AJ57" i="50"/>
  <c r="R57" i="50"/>
  <c r="R67" i="47"/>
  <c r="AE67" i="47"/>
  <c r="AF67" i="47"/>
  <c r="S7" i="42"/>
  <c r="AE7" i="42"/>
  <c r="W7" i="42"/>
  <c r="R7" i="42"/>
  <c r="R75" i="30"/>
  <c r="V58" i="30"/>
  <c r="V4" i="31"/>
  <c r="R5" i="31"/>
  <c r="AE5" i="31"/>
  <c r="AJ5" i="31"/>
  <c r="AI5" i="31"/>
  <c r="V6" i="68"/>
  <c r="AF6" i="68"/>
  <c r="AJ6" i="68"/>
  <c r="R174" i="68"/>
  <c r="S174" i="68"/>
  <c r="V7" i="66"/>
  <c r="AF7" i="66"/>
  <c r="AE7" i="66"/>
  <c r="AI7" i="66"/>
  <c r="AJ7" i="66"/>
  <c r="AJ65" i="66"/>
  <c r="AI65" i="66"/>
  <c r="AE65" i="66"/>
  <c r="W51" i="66"/>
  <c r="W70" i="66"/>
  <c r="W57" i="66"/>
  <c r="R27" i="65"/>
  <c r="AI27" i="65"/>
  <c r="AE27" i="65"/>
  <c r="AF27" i="65"/>
  <c r="AJ27" i="65"/>
  <c r="S11" i="65"/>
  <c r="AI11" i="65"/>
  <c r="AF11" i="65"/>
  <c r="AE11" i="65"/>
  <c r="AJ11" i="65"/>
  <c r="R20" i="65"/>
  <c r="AE20" i="65"/>
  <c r="AF20" i="65"/>
  <c r="AI20" i="65"/>
  <c r="W71" i="65"/>
  <c r="AJ71" i="65"/>
  <c r="AE71" i="65"/>
  <c r="AI71" i="65"/>
  <c r="W28" i="65"/>
  <c r="AE28" i="65"/>
  <c r="AJ28" i="65"/>
  <c r="V43" i="65"/>
  <c r="AF43" i="65"/>
  <c r="AI43" i="65"/>
  <c r="S60" i="65"/>
  <c r="V40" i="65"/>
  <c r="AE40" i="65"/>
  <c r="AF40" i="65"/>
  <c r="S59" i="65"/>
  <c r="AE34" i="64"/>
  <c r="AJ34" i="64"/>
  <c r="AF34" i="64"/>
  <c r="AI34" i="64"/>
  <c r="AF30" i="64"/>
  <c r="AI30" i="64"/>
  <c r="AJ30" i="64"/>
  <c r="AE30" i="64"/>
  <c r="AF46" i="64"/>
  <c r="AI46" i="64"/>
  <c r="AJ46" i="64"/>
  <c r="AE46" i="64"/>
  <c r="W56" i="64"/>
  <c r="S50" i="64"/>
  <c r="AE58" i="64"/>
  <c r="AI58" i="64"/>
  <c r="AF58" i="64"/>
  <c r="AJ58" i="64"/>
  <c r="AJ79" i="64"/>
  <c r="AE79" i="64"/>
  <c r="V80" i="64"/>
  <c r="W49" i="63"/>
  <c r="W74" i="63"/>
  <c r="AJ74" i="63"/>
  <c r="W34" i="63"/>
  <c r="W12" i="61"/>
  <c r="AJ12" i="61"/>
  <c r="AI12" i="61"/>
  <c r="AF12" i="61"/>
  <c r="AE12" i="61"/>
  <c r="V12" i="61"/>
  <c r="R21" i="61"/>
  <c r="AF21" i="61"/>
  <c r="AJ21" i="61"/>
  <c r="AE21" i="61"/>
  <c r="AI21" i="61"/>
  <c r="W22" i="61"/>
  <c r="AI22" i="61"/>
  <c r="AF22" i="61"/>
  <c r="AJ22" i="61"/>
  <c r="V55" i="61"/>
  <c r="V37" i="61"/>
  <c r="V48" i="61"/>
  <c r="V26" i="61"/>
  <c r="R54" i="61"/>
  <c r="AE54" i="61"/>
  <c r="AI54" i="61"/>
  <c r="AF54" i="61"/>
  <c r="AJ54" i="61"/>
  <c r="W64" i="61"/>
  <c r="AJ64" i="61"/>
  <c r="S54" i="61"/>
  <c r="V53" i="61"/>
  <c r="AF53" i="61"/>
  <c r="AE53" i="61"/>
  <c r="AI53" i="61"/>
  <c r="V67" i="60"/>
  <c r="AF67" i="60"/>
  <c r="AE67" i="60"/>
  <c r="AJ67" i="60"/>
  <c r="AI67" i="60"/>
  <c r="V42" i="60"/>
  <c r="AE42" i="60"/>
  <c r="AJ42" i="60"/>
  <c r="R4" i="56"/>
  <c r="AJ4" i="56"/>
  <c r="AI4" i="56"/>
  <c r="AE4" i="56"/>
  <c r="AF4" i="56"/>
  <c r="R12" i="56"/>
  <c r="AE12" i="56"/>
  <c r="AF12" i="56"/>
  <c r="AI12" i="56"/>
  <c r="AJ12" i="56"/>
  <c r="W24" i="56"/>
  <c r="AF24" i="56"/>
  <c r="AJ24" i="56"/>
  <c r="AE24" i="56"/>
  <c r="AI24" i="56"/>
  <c r="W40" i="56"/>
  <c r="AE40" i="56"/>
  <c r="AI40" i="56"/>
  <c r="AF40" i="56"/>
  <c r="AJ40" i="56"/>
  <c r="W53" i="56"/>
  <c r="AI53" i="56"/>
  <c r="S13" i="56"/>
  <c r="AE13" i="56"/>
  <c r="AI13" i="56"/>
  <c r="AF13" i="56"/>
  <c r="AJ13" i="56"/>
  <c r="V22" i="56"/>
  <c r="AF22" i="56"/>
  <c r="AJ22" i="56"/>
  <c r="V10" i="56"/>
  <c r="W47" i="56"/>
  <c r="AJ47" i="56"/>
  <c r="AE47" i="56"/>
  <c r="AI47" i="56"/>
  <c r="S68" i="56"/>
  <c r="V69" i="55"/>
  <c r="AJ69" i="55"/>
  <c r="AF69" i="55"/>
  <c r="R67" i="55"/>
  <c r="AE67" i="55"/>
  <c r="R66" i="55"/>
  <c r="V67" i="55"/>
  <c r="V29" i="52"/>
  <c r="AE29" i="52"/>
  <c r="AI29" i="52"/>
  <c r="W29" i="52"/>
  <c r="S61" i="52"/>
  <c r="AF61" i="52"/>
  <c r="AJ61" i="52"/>
  <c r="AI61" i="52"/>
  <c r="R61" i="52"/>
  <c r="V53" i="52"/>
  <c r="AJ53" i="52"/>
  <c r="AF53" i="52"/>
  <c r="R53" i="52"/>
  <c r="V14" i="51"/>
  <c r="AE14" i="51"/>
  <c r="AF14" i="51"/>
  <c r="AJ14" i="51"/>
  <c r="AI14" i="51"/>
  <c r="AE37" i="30"/>
  <c r="AI37" i="30"/>
  <c r="AF37" i="30"/>
  <c r="V84" i="30"/>
  <c r="AF84" i="30"/>
  <c r="AJ84" i="30"/>
  <c r="R58" i="30"/>
  <c r="W3" i="34"/>
  <c r="AJ3" i="34"/>
  <c r="AI3" i="34"/>
  <c r="AF3" i="34"/>
  <c r="W174" i="68"/>
  <c r="R91" i="68"/>
  <c r="AE91" i="68"/>
  <c r="AI91" i="68"/>
  <c r="AF91" i="68"/>
  <c r="AJ91" i="68"/>
  <c r="V11" i="66"/>
  <c r="AE11" i="66"/>
  <c r="AJ11" i="66"/>
  <c r="AI11" i="66"/>
  <c r="AF11" i="66"/>
  <c r="R8" i="66"/>
  <c r="W16" i="66"/>
  <c r="AJ16" i="66"/>
  <c r="AE16" i="66"/>
  <c r="R12" i="66"/>
  <c r="V33" i="66"/>
  <c r="V20" i="66"/>
  <c r="S59" i="66"/>
  <c r="V66" i="66"/>
  <c r="AI66" i="66"/>
  <c r="AF66" i="66"/>
  <c r="AJ66" i="66"/>
  <c r="S70" i="66"/>
  <c r="R36" i="66"/>
  <c r="W18" i="65"/>
  <c r="AJ18" i="65"/>
  <c r="AF18" i="65"/>
  <c r="AE18" i="65"/>
  <c r="AI18" i="65"/>
  <c r="S19" i="65"/>
  <c r="AE19" i="65"/>
  <c r="AI19" i="65"/>
  <c r="AF19" i="65"/>
  <c r="AJ19" i="65"/>
  <c r="AJ23" i="65"/>
  <c r="AI23" i="65"/>
  <c r="AF23" i="65"/>
  <c r="W31" i="65"/>
  <c r="AF45" i="65"/>
  <c r="AJ45" i="65"/>
  <c r="W41" i="65"/>
  <c r="AE41" i="65"/>
  <c r="AI41" i="65"/>
  <c r="AF41" i="65"/>
  <c r="AJ41" i="65"/>
  <c r="V19" i="65"/>
  <c r="V28" i="65"/>
  <c r="V53" i="65"/>
  <c r="AF53" i="65"/>
  <c r="AJ53" i="65"/>
  <c r="AE64" i="65"/>
  <c r="AF64" i="65"/>
  <c r="AI64" i="65"/>
  <c r="R66" i="65"/>
  <c r="V60" i="65"/>
  <c r="S61" i="65"/>
  <c r="AF61" i="65"/>
  <c r="AJ61" i="65"/>
  <c r="AI61" i="65"/>
  <c r="W7" i="64"/>
  <c r="AJ7" i="64"/>
  <c r="AF7" i="64"/>
  <c r="AF14" i="64"/>
  <c r="AE14" i="64"/>
  <c r="AJ14" i="64"/>
  <c r="AI14" i="64"/>
  <c r="W27" i="64"/>
  <c r="AJ27" i="64"/>
  <c r="S35" i="64"/>
  <c r="R52" i="64"/>
  <c r="W68" i="64"/>
  <c r="R53" i="64"/>
  <c r="W58" i="64"/>
  <c r="AF76" i="64"/>
  <c r="AJ76" i="64"/>
  <c r="AE76" i="64"/>
  <c r="AI76" i="64"/>
  <c r="R48" i="64"/>
  <c r="S68" i="64"/>
  <c r="R60" i="63"/>
  <c r="V11" i="61"/>
  <c r="AE11" i="61"/>
  <c r="AF11" i="61"/>
  <c r="S12" i="61"/>
  <c r="V45" i="61"/>
  <c r="W36" i="61"/>
  <c r="AF36" i="61"/>
  <c r="AI36" i="61"/>
  <c r="AE36" i="61"/>
  <c r="AJ36" i="61"/>
  <c r="V56" i="61"/>
  <c r="W62" i="61"/>
  <c r="AE62" i="61"/>
  <c r="AI62" i="61"/>
  <c r="AJ62" i="61"/>
  <c r="S13" i="61"/>
  <c r="AJ60" i="61"/>
  <c r="AF60" i="61"/>
  <c r="S53" i="61"/>
  <c r="W42" i="60"/>
  <c r="W65" i="60"/>
  <c r="AE65" i="60"/>
  <c r="AI65" i="60"/>
  <c r="AF65" i="60"/>
  <c r="AJ65" i="60"/>
  <c r="V47" i="60"/>
  <c r="V61" i="60"/>
  <c r="V8" i="56"/>
  <c r="V6" i="56"/>
  <c r="V9" i="56"/>
  <c r="AE9" i="56"/>
  <c r="AF9" i="56"/>
  <c r="AI9" i="56"/>
  <c r="AJ9" i="56"/>
  <c r="R5" i="56"/>
  <c r="AE5" i="56"/>
  <c r="AJ5" i="56"/>
  <c r="AI5" i="56"/>
  <c r="V45" i="56"/>
  <c r="AE41" i="56"/>
  <c r="AF41" i="56"/>
  <c r="AJ51" i="55"/>
  <c r="AE51" i="55"/>
  <c r="AI51" i="55"/>
  <c r="S67" i="55"/>
  <c r="V66" i="55"/>
  <c r="V55" i="52"/>
  <c r="AE55" i="52"/>
  <c r="AI55" i="52"/>
  <c r="W55" i="52"/>
  <c r="W66" i="52"/>
  <c r="AE66" i="52"/>
  <c r="AI66" i="52"/>
  <c r="S66" i="52"/>
  <c r="AE6" i="51"/>
  <c r="AF6" i="51"/>
  <c r="AJ6" i="51"/>
  <c r="AI6" i="51"/>
  <c r="S4" i="51"/>
  <c r="AI4" i="51"/>
  <c r="V4" i="51"/>
  <c r="S39" i="51"/>
  <c r="V65" i="51"/>
  <c r="AF65" i="51"/>
  <c r="AE65" i="51"/>
  <c r="AI65" i="51"/>
  <c r="AJ65" i="51"/>
  <c r="R49" i="45"/>
  <c r="W49" i="45"/>
  <c r="V49" i="45"/>
  <c r="AF57" i="42"/>
  <c r="AJ57" i="42"/>
  <c r="AE57" i="42"/>
  <c r="AI57" i="42"/>
  <c r="S57" i="42"/>
  <c r="W58" i="30"/>
  <c r="AI89" i="68"/>
  <c r="AE89" i="68"/>
  <c r="S24" i="66"/>
  <c r="AE24" i="66"/>
  <c r="AI24" i="66"/>
  <c r="S32" i="66"/>
  <c r="AJ32" i="66"/>
  <c r="AF32" i="66"/>
  <c r="AE32" i="66"/>
  <c r="R33" i="66"/>
  <c r="V44" i="66"/>
  <c r="AI44" i="66"/>
  <c r="AF44" i="66"/>
  <c r="AJ44" i="66"/>
  <c r="R24" i="66"/>
  <c r="V31" i="66"/>
  <c r="AE31" i="66"/>
  <c r="AI31" i="66"/>
  <c r="AJ31" i="66"/>
  <c r="AF31" i="66"/>
  <c r="R63" i="66"/>
  <c r="AI63" i="66"/>
  <c r="AF63" i="66"/>
  <c r="AJ63" i="66"/>
  <c r="AE63" i="66"/>
  <c r="S7" i="65"/>
  <c r="AJ7" i="65"/>
  <c r="AF7" i="65"/>
  <c r="AE7" i="65"/>
  <c r="AI7" i="65"/>
  <c r="R31" i="65"/>
  <c r="R49" i="65"/>
  <c r="AI49" i="65"/>
  <c r="AE49" i="65"/>
  <c r="AJ49" i="65"/>
  <c r="AF49" i="65"/>
  <c r="W16" i="65"/>
  <c r="AF16" i="65"/>
  <c r="W6" i="64"/>
  <c r="W26" i="64"/>
  <c r="AJ40" i="64"/>
  <c r="AI40" i="64"/>
  <c r="W16" i="64"/>
  <c r="AF16" i="64"/>
  <c r="R38" i="64"/>
  <c r="AJ38" i="64"/>
  <c r="AE38" i="64"/>
  <c r="AI38" i="64"/>
  <c r="W50" i="64"/>
  <c r="AE50" i="64"/>
  <c r="AI50" i="64"/>
  <c r="AF50" i="64"/>
  <c r="AJ50" i="64"/>
  <c r="W32" i="64"/>
  <c r="AJ32" i="64"/>
  <c r="AE32" i="64"/>
  <c r="AJ51" i="64"/>
  <c r="AE51" i="64"/>
  <c r="AJ75" i="64"/>
  <c r="AI75" i="64"/>
  <c r="AE75" i="64"/>
  <c r="V42" i="64"/>
  <c r="W41" i="63"/>
  <c r="AE41" i="63"/>
  <c r="AF41" i="63"/>
  <c r="AI41" i="63"/>
  <c r="AJ47" i="63"/>
  <c r="AF47" i="63"/>
  <c r="AE47" i="63"/>
  <c r="AI47" i="63"/>
  <c r="AJ70" i="63"/>
  <c r="AE70" i="63"/>
  <c r="S69" i="63"/>
  <c r="AI69" i="63"/>
  <c r="AE69" i="63"/>
  <c r="V4" i="61"/>
  <c r="AE4" i="61"/>
  <c r="AF4" i="61"/>
  <c r="AJ4" i="61"/>
  <c r="AI4" i="61"/>
  <c r="AF16" i="61"/>
  <c r="AI16" i="61"/>
  <c r="AE16" i="61"/>
  <c r="W9" i="61"/>
  <c r="AF9" i="61"/>
  <c r="AE9" i="61"/>
  <c r="AJ9" i="61"/>
  <c r="AI9" i="61"/>
  <c r="V19" i="61"/>
  <c r="AE19" i="61"/>
  <c r="AF19" i="61"/>
  <c r="W26" i="61"/>
  <c r="AI26" i="61"/>
  <c r="AJ26" i="61"/>
  <c r="AF26" i="61"/>
  <c r="S61" i="61"/>
  <c r="AF61" i="61"/>
  <c r="AE61" i="61"/>
  <c r="AI61" i="61"/>
  <c r="W71" i="60"/>
  <c r="AF71" i="60"/>
  <c r="AI71" i="60"/>
  <c r="AJ71" i="60"/>
  <c r="AE71" i="60"/>
  <c r="V28" i="56"/>
  <c r="AJ28" i="56"/>
  <c r="AI28" i="56"/>
  <c r="AF28" i="56"/>
  <c r="AE28" i="56"/>
  <c r="AE17" i="56"/>
  <c r="AF17" i="56"/>
  <c r="AJ17" i="56"/>
  <c r="AI17" i="56"/>
  <c r="R59" i="56"/>
  <c r="AJ59" i="56"/>
  <c r="AI59" i="56"/>
  <c r="AE59" i="56"/>
  <c r="AF61" i="56"/>
  <c r="AJ61" i="56"/>
  <c r="AJ57" i="56"/>
  <c r="AE57" i="56"/>
  <c r="AI57" i="56"/>
  <c r="W63" i="56"/>
  <c r="AE63" i="56"/>
  <c r="AI63" i="56"/>
  <c r="AJ63" i="56"/>
  <c r="R48" i="55"/>
  <c r="AF48" i="55"/>
  <c r="AJ48" i="55"/>
  <c r="R61" i="55"/>
  <c r="AF61" i="55"/>
  <c r="AJ61" i="55"/>
  <c r="W43" i="55"/>
  <c r="W37" i="50"/>
  <c r="AJ37" i="50"/>
  <c r="R71" i="45"/>
  <c r="AF71" i="45"/>
  <c r="AJ71" i="45"/>
  <c r="AE71" i="45"/>
  <c r="AI71" i="45"/>
  <c r="W71" i="45"/>
  <c r="W22" i="42"/>
  <c r="AE22" i="42"/>
  <c r="AF22" i="42"/>
  <c r="AJ22" i="42"/>
  <c r="S22" i="42"/>
  <c r="V22" i="42"/>
  <c r="R22" i="42"/>
  <c r="W32" i="41"/>
  <c r="AF32" i="41"/>
  <c r="AE56" i="40"/>
  <c r="AI56" i="40"/>
  <c r="AF56" i="40"/>
  <c r="AJ56" i="40"/>
  <c r="R51" i="40"/>
  <c r="AF51" i="40"/>
  <c r="AF41" i="40"/>
  <c r="AE41" i="40"/>
  <c r="AI41" i="40"/>
  <c r="R54" i="40"/>
  <c r="AJ54" i="40"/>
  <c r="AE54" i="40"/>
  <c r="AI54" i="40"/>
  <c r="AE9" i="39"/>
  <c r="AJ9" i="39"/>
  <c r="AI9" i="39"/>
  <c r="W7" i="39"/>
  <c r="AI7" i="39"/>
  <c r="AJ7" i="39"/>
  <c r="AF7" i="39"/>
  <c r="AE7" i="39"/>
  <c r="AI14" i="39"/>
  <c r="AF14" i="39"/>
  <c r="V41" i="39"/>
  <c r="AJ41" i="39"/>
  <c r="W54" i="39"/>
  <c r="AF54" i="39"/>
  <c r="AJ54" i="39"/>
  <c r="AE54" i="39"/>
  <c r="S14" i="38"/>
  <c r="AJ14" i="38"/>
  <c r="AE14" i="38"/>
  <c r="AI14" i="38"/>
  <c r="AF14" i="38"/>
  <c r="R54" i="38"/>
  <c r="AJ54" i="38"/>
  <c r="AF54" i="38"/>
  <c r="S22" i="38"/>
  <c r="AI22" i="38"/>
  <c r="AF22" i="38"/>
  <c r="AJ22" i="38"/>
  <c r="R66" i="38"/>
  <c r="AI66" i="38"/>
  <c r="AF66" i="38"/>
  <c r="AJ66" i="38"/>
  <c r="AF72" i="38"/>
  <c r="AI72" i="38"/>
  <c r="AJ72" i="38"/>
  <c r="AE72" i="38"/>
  <c r="V23" i="37"/>
  <c r="AF23" i="37"/>
  <c r="AJ23" i="37"/>
  <c r="AI23" i="37"/>
  <c r="V39" i="37"/>
  <c r="AE39" i="37"/>
  <c r="AF39" i="37"/>
  <c r="AJ39" i="37"/>
  <c r="AI39" i="37"/>
  <c r="V63" i="37"/>
  <c r="AI63" i="37"/>
  <c r="AJ63" i="37"/>
  <c r="AF63" i="37"/>
  <c r="AE63" i="37"/>
  <c r="S31" i="37"/>
  <c r="AE31" i="37"/>
  <c r="AI31" i="37"/>
  <c r="AF31" i="37"/>
  <c r="AJ31" i="37"/>
  <c r="R65" i="37"/>
  <c r="AE65" i="37"/>
  <c r="AF65" i="37"/>
  <c r="AJ65" i="37"/>
  <c r="AI65" i="37"/>
  <c r="AJ67" i="37"/>
  <c r="AE67" i="37"/>
  <c r="AI67" i="37"/>
  <c r="S27" i="35"/>
  <c r="AI27" i="35"/>
  <c r="AJ27" i="35"/>
  <c r="R32" i="35"/>
  <c r="AF32" i="35"/>
  <c r="AJ32" i="35"/>
  <c r="AE32" i="35"/>
  <c r="AI32" i="35"/>
  <c r="W12" i="35"/>
  <c r="AF12" i="35"/>
  <c r="AJ12" i="35"/>
  <c r="AE12" i="35"/>
  <c r="AI12" i="35"/>
  <c r="W78" i="35"/>
  <c r="AE78" i="35"/>
  <c r="AJ78" i="35"/>
  <c r="AI78" i="35"/>
  <c r="V53" i="35"/>
  <c r="AF53" i="35"/>
  <c r="AJ53" i="35"/>
  <c r="AI53" i="35"/>
  <c r="W26" i="34"/>
  <c r="AJ26" i="34"/>
  <c r="AF26" i="34"/>
  <c r="AE26" i="34"/>
  <c r="AI26" i="34"/>
  <c r="W6" i="34"/>
  <c r="AJ6" i="34"/>
  <c r="AE6" i="34"/>
  <c r="AI6" i="34"/>
  <c r="V48" i="34"/>
  <c r="AE48" i="34"/>
  <c r="AI48" i="34"/>
  <c r="W19" i="33"/>
  <c r="AF19" i="33"/>
  <c r="AJ19" i="33"/>
  <c r="AE19" i="33"/>
  <c r="AI19" i="33"/>
  <c r="R58" i="33"/>
  <c r="AJ58" i="33"/>
  <c r="AE58" i="33"/>
  <c r="AI58" i="33"/>
  <c r="R5" i="53"/>
  <c r="AJ5" i="53"/>
  <c r="AI5" i="53"/>
  <c r="AJ20" i="53"/>
  <c r="AF20" i="53"/>
  <c r="AE20" i="53"/>
  <c r="AI20" i="53"/>
  <c r="W43" i="51"/>
  <c r="AJ43" i="51"/>
  <c r="AE43" i="51"/>
  <c r="AI43" i="51"/>
  <c r="AF43" i="51"/>
  <c r="S53" i="50"/>
  <c r="AF53" i="50"/>
  <c r="AJ53" i="50"/>
  <c r="AE53" i="50"/>
  <c r="AI53" i="50"/>
  <c r="AF71" i="47"/>
  <c r="AJ71" i="47"/>
  <c r="AE71" i="47"/>
  <c r="AI71" i="47"/>
  <c r="AI29" i="45"/>
  <c r="AE29" i="45"/>
  <c r="AJ29" i="45"/>
  <c r="AF29" i="45"/>
  <c r="S43" i="45"/>
  <c r="AI43" i="45"/>
  <c r="AJ43" i="45"/>
  <c r="AF43" i="45"/>
  <c r="R14" i="43"/>
  <c r="AE14" i="43"/>
  <c r="AF14" i="43"/>
  <c r="AI14" i="43"/>
  <c r="AJ14" i="43"/>
  <c r="V26" i="43"/>
  <c r="AE26" i="43"/>
  <c r="AF26" i="43"/>
  <c r="AJ26" i="43"/>
  <c r="AI26" i="43"/>
  <c r="V42" i="43"/>
  <c r="AI42" i="43"/>
  <c r="AE42" i="43"/>
  <c r="AF42" i="43"/>
  <c r="AJ42" i="43"/>
  <c r="W42" i="42"/>
  <c r="AE42" i="42"/>
  <c r="R48" i="42"/>
  <c r="AF48" i="42"/>
  <c r="AE48" i="42"/>
  <c r="AI48" i="42"/>
  <c r="S49" i="42"/>
  <c r="AJ49" i="42"/>
  <c r="AE49" i="42"/>
  <c r="AI49" i="42"/>
  <c r="AF49" i="42"/>
  <c r="AF10" i="41"/>
  <c r="AE10" i="41"/>
  <c r="AI10" i="41"/>
  <c r="AJ10" i="41"/>
  <c r="V27" i="41"/>
  <c r="AE27" i="41"/>
  <c r="S56" i="41"/>
  <c r="AE56" i="41"/>
  <c r="W17" i="40"/>
  <c r="AF17" i="40"/>
  <c r="AJ17" i="40"/>
  <c r="AI17" i="40"/>
  <c r="AE17" i="40"/>
  <c r="S25" i="40"/>
  <c r="AI25" i="40"/>
  <c r="AF25" i="40"/>
  <c r="W45" i="40"/>
  <c r="AI45" i="40"/>
  <c r="W61" i="40"/>
  <c r="AI61" i="40"/>
  <c r="AJ61" i="40"/>
  <c r="AF61" i="40"/>
  <c r="AE61" i="40"/>
  <c r="AE34" i="40"/>
  <c r="AF34" i="40"/>
  <c r="AJ34" i="40"/>
  <c r="AI34" i="40"/>
  <c r="V39" i="40"/>
  <c r="V63" i="40"/>
  <c r="AF63" i="40"/>
  <c r="AJ63" i="40"/>
  <c r="W72" i="40"/>
  <c r="AI72" i="40"/>
  <c r="AJ72" i="40"/>
  <c r="R41" i="40"/>
  <c r="W36" i="40"/>
  <c r="S60" i="40"/>
  <c r="AJ60" i="40"/>
  <c r="W73" i="40"/>
  <c r="AE73" i="40"/>
  <c r="AI73" i="40"/>
  <c r="V15" i="39"/>
  <c r="AI15" i="39"/>
  <c r="AJ15" i="39"/>
  <c r="AF15" i="39"/>
  <c r="AE15" i="39"/>
  <c r="AE31" i="39"/>
  <c r="AI31" i="39"/>
  <c r="AJ31" i="39"/>
  <c r="AF31" i="39"/>
  <c r="R15" i="39"/>
  <c r="R7" i="39"/>
  <c r="AF42" i="39"/>
  <c r="AE42" i="39"/>
  <c r="AJ42" i="39"/>
  <c r="AI42" i="39"/>
  <c r="AI76" i="39"/>
  <c r="AF76" i="39"/>
  <c r="AJ76" i="39"/>
  <c r="V10" i="38"/>
  <c r="AF10" i="38"/>
  <c r="AE10" i="38"/>
  <c r="AI10" i="38"/>
  <c r="AJ10" i="38"/>
  <c r="S35" i="38"/>
  <c r="AI35" i="38"/>
  <c r="AJ35" i="38"/>
  <c r="V44" i="38"/>
  <c r="AF44" i="38"/>
  <c r="AE44" i="38"/>
  <c r="AI44" i="38"/>
  <c r="R10" i="38"/>
  <c r="V65" i="38"/>
  <c r="AI65" i="38"/>
  <c r="AF65" i="38"/>
  <c r="AE65" i="38"/>
  <c r="S20" i="37"/>
  <c r="AE20" i="37"/>
  <c r="AI20" i="37"/>
  <c r="R24" i="35"/>
  <c r="AE24" i="35"/>
  <c r="AI24" i="35"/>
  <c r="AF24" i="35"/>
  <c r="AJ24" i="35"/>
  <c r="R40" i="35"/>
  <c r="AI40" i="35"/>
  <c r="AF40" i="35"/>
  <c r="AJ40" i="35"/>
  <c r="S53" i="35"/>
  <c r="V78" i="35"/>
  <c r="S29" i="34"/>
  <c r="AI29" i="34"/>
  <c r="V59" i="34"/>
  <c r="S73" i="34"/>
  <c r="AJ73" i="34"/>
  <c r="AI73" i="34"/>
  <c r="AF73" i="34"/>
  <c r="W59" i="34"/>
  <c r="AF64" i="34"/>
  <c r="AE64" i="34"/>
  <c r="AI64" i="34"/>
  <c r="AE27" i="33"/>
  <c r="AI27" i="33"/>
  <c r="AJ27" i="33"/>
  <c r="AF27" i="33"/>
  <c r="AJ36" i="33"/>
  <c r="AE36" i="33"/>
  <c r="AI3" i="44"/>
  <c r="AF16" i="53"/>
  <c r="AJ16" i="53"/>
  <c r="AE16" i="53"/>
  <c r="AI16" i="53"/>
  <c r="AJ61" i="51"/>
  <c r="AE61" i="51"/>
  <c r="V35" i="50"/>
  <c r="AI35" i="50"/>
  <c r="AF35" i="50"/>
  <c r="AJ35" i="50"/>
  <c r="S71" i="47"/>
  <c r="V33" i="45"/>
  <c r="AF33" i="45"/>
  <c r="AJ33" i="45"/>
  <c r="R52" i="45"/>
  <c r="AF52" i="45"/>
  <c r="AJ52" i="45"/>
  <c r="V73" i="45"/>
  <c r="W39" i="43"/>
  <c r="AI39" i="43"/>
  <c r="AF39" i="43"/>
  <c r="AJ39" i="43"/>
  <c r="AE68" i="43"/>
  <c r="AI68" i="43"/>
  <c r="AF68" i="43"/>
  <c r="AJ68" i="43"/>
  <c r="AI76" i="43"/>
  <c r="AF76" i="43"/>
  <c r="AJ76" i="43"/>
  <c r="V69" i="43"/>
  <c r="AJ69" i="43"/>
  <c r="AE69" i="43"/>
  <c r="R39" i="42"/>
  <c r="AI39" i="42"/>
  <c r="R27" i="42"/>
  <c r="AJ27" i="42"/>
  <c r="AE27" i="42"/>
  <c r="AI27" i="42"/>
  <c r="AF27" i="42"/>
  <c r="S30" i="42"/>
  <c r="AI30" i="42"/>
  <c r="AF30" i="42"/>
  <c r="AJ30" i="42"/>
  <c r="AE30" i="42"/>
  <c r="V43" i="42"/>
  <c r="AF43" i="42"/>
  <c r="W52" i="42"/>
  <c r="AF52" i="42"/>
  <c r="AE52" i="42"/>
  <c r="AI52" i="42"/>
  <c r="W39" i="42"/>
  <c r="W56" i="41"/>
  <c r="AF67" i="41"/>
  <c r="AJ67" i="41"/>
  <c r="AE67" i="41"/>
  <c r="AI67" i="41"/>
  <c r="R9" i="40"/>
  <c r="AF9" i="40"/>
  <c r="AJ9" i="40"/>
  <c r="AE9" i="40"/>
  <c r="AI9" i="40"/>
  <c r="S5" i="40"/>
  <c r="AE5" i="40"/>
  <c r="AI5" i="40"/>
  <c r="AJ5" i="40"/>
  <c r="V24" i="40"/>
  <c r="AI24" i="40"/>
  <c r="AJ24" i="40"/>
  <c r="AF24" i="40"/>
  <c r="R40" i="40"/>
  <c r="AF40" i="40"/>
  <c r="AI40" i="40"/>
  <c r="AJ40" i="40"/>
  <c r="AE40" i="40"/>
  <c r="R24" i="40"/>
  <c r="W41" i="40"/>
  <c r="S36" i="40"/>
  <c r="R23" i="39"/>
  <c r="AE23" i="39"/>
  <c r="AI23" i="39"/>
  <c r="AJ23" i="39"/>
  <c r="AF23" i="39"/>
  <c r="AJ22" i="39"/>
  <c r="AI22" i="39"/>
  <c r="AF22" i="39"/>
  <c r="AI46" i="38"/>
  <c r="AE46" i="38"/>
  <c r="AF46" i="38"/>
  <c r="V11" i="38"/>
  <c r="AJ11" i="38"/>
  <c r="AI70" i="38"/>
  <c r="AE70" i="38"/>
  <c r="AF70" i="38"/>
  <c r="AJ70" i="38"/>
  <c r="V59" i="38"/>
  <c r="AJ59" i="38"/>
  <c r="AF59" i="38"/>
  <c r="AE59" i="38"/>
  <c r="V68" i="38"/>
  <c r="V52" i="38"/>
  <c r="AF52" i="38"/>
  <c r="AI52" i="38"/>
  <c r="AE52" i="38"/>
  <c r="V55" i="37"/>
  <c r="AE55" i="37"/>
  <c r="AI55" i="37"/>
  <c r="AF55" i="37"/>
  <c r="AJ55" i="37"/>
  <c r="R63" i="37"/>
  <c r="R7" i="36"/>
  <c r="AF51" i="35"/>
  <c r="AI51" i="35"/>
  <c r="AE51" i="35"/>
  <c r="AJ51" i="35"/>
  <c r="V68" i="35"/>
  <c r="AJ68" i="35"/>
  <c r="AI68" i="35"/>
  <c r="AE68" i="35"/>
  <c r="W53" i="35"/>
  <c r="W73" i="35"/>
  <c r="AE25" i="34"/>
  <c r="AF25" i="34"/>
  <c r="AJ25" i="34"/>
  <c r="AI25" i="34"/>
  <c r="W52" i="34"/>
  <c r="AJ52" i="34"/>
  <c r="AE52" i="34"/>
  <c r="AI52" i="34"/>
  <c r="W32" i="34"/>
  <c r="AI45" i="34"/>
  <c r="AE45" i="34"/>
  <c r="AJ45" i="34"/>
  <c r="AF45" i="34"/>
  <c r="AI35" i="33"/>
  <c r="AE35" i="33"/>
  <c r="AF35" i="33"/>
  <c r="AJ35" i="33"/>
  <c r="V58" i="33"/>
  <c r="AE42" i="33"/>
  <c r="AI42" i="33"/>
  <c r="AJ42" i="33"/>
  <c r="AE3" i="44"/>
  <c r="AE47" i="53"/>
  <c r="AI47" i="53"/>
  <c r="AF47" i="53"/>
  <c r="AJ45" i="53"/>
  <c r="AE45" i="53"/>
  <c r="V37" i="53"/>
  <c r="AJ37" i="53"/>
  <c r="AI37" i="53"/>
  <c r="AF10" i="51"/>
  <c r="AE10" i="51"/>
  <c r="AI10" i="51"/>
  <c r="AJ10" i="51"/>
  <c r="AE34" i="51"/>
  <c r="AF34" i="51"/>
  <c r="AJ34" i="51"/>
  <c r="AI34" i="51"/>
  <c r="W46" i="51"/>
  <c r="AF46" i="51"/>
  <c r="AJ46" i="51"/>
  <c r="AE46" i="51"/>
  <c r="S8" i="50"/>
  <c r="AI8" i="50"/>
  <c r="V56" i="50"/>
  <c r="AF56" i="50"/>
  <c r="AE56" i="50"/>
  <c r="AI56" i="50"/>
  <c r="R24" i="50"/>
  <c r="AJ24" i="50"/>
  <c r="S64" i="50"/>
  <c r="AF64" i="50"/>
  <c r="AJ64" i="50"/>
  <c r="AE64" i="50"/>
  <c r="W88" i="46"/>
  <c r="AJ88" i="46"/>
  <c r="W43" i="45"/>
  <c r="S45" i="45"/>
  <c r="AE45" i="45"/>
  <c r="AF45" i="45"/>
  <c r="V64" i="45"/>
  <c r="AI64" i="45"/>
  <c r="AF64" i="45"/>
  <c r="AJ64" i="45"/>
  <c r="AE64" i="45"/>
  <c r="R22" i="43"/>
  <c r="AE22" i="43"/>
  <c r="AF22" i="43"/>
  <c r="AI22" i="43"/>
  <c r="AJ22" i="43"/>
  <c r="V34" i="43"/>
  <c r="AE34" i="43"/>
  <c r="AI34" i="43"/>
  <c r="AF34" i="43"/>
  <c r="AJ34" i="43"/>
  <c r="W20" i="43"/>
  <c r="AI20" i="43"/>
  <c r="AF20" i="43"/>
  <c r="AJ20" i="43"/>
  <c r="V30" i="43"/>
  <c r="AE30" i="43"/>
  <c r="AF30" i="43"/>
  <c r="AI30" i="43"/>
  <c r="AJ30" i="43"/>
  <c r="R65" i="43"/>
  <c r="AJ65" i="43"/>
  <c r="AI62" i="42"/>
  <c r="AF62" i="42"/>
  <c r="AJ62" i="42"/>
  <c r="R56" i="42"/>
  <c r="AF56" i="42"/>
  <c r="AE56" i="42"/>
  <c r="AI56" i="42"/>
  <c r="W49" i="42"/>
  <c r="W6" i="41"/>
  <c r="AF6" i="41"/>
  <c r="AE6" i="41"/>
  <c r="AJ6" i="41"/>
  <c r="AI6" i="41"/>
  <c r="W29" i="41"/>
  <c r="AF29" i="41"/>
  <c r="AJ29" i="41"/>
  <c r="AE29" i="41"/>
  <c r="AI29" i="41"/>
  <c r="R7" i="41"/>
  <c r="W50" i="41"/>
  <c r="W39" i="41"/>
  <c r="AE39" i="41"/>
  <c r="AJ39" i="41"/>
  <c r="V19" i="40"/>
  <c r="AF55" i="40"/>
  <c r="AJ55" i="40"/>
  <c r="AE55" i="40"/>
  <c r="AI55" i="40"/>
  <c r="S35" i="40"/>
  <c r="AF35" i="40"/>
  <c r="V25" i="40"/>
  <c r="V41" i="40"/>
  <c r="R36" i="40"/>
  <c r="W66" i="40"/>
  <c r="AF66" i="40"/>
  <c r="AJ66" i="40"/>
  <c r="AE66" i="40"/>
  <c r="AI66" i="40"/>
  <c r="W74" i="40"/>
  <c r="AE74" i="40"/>
  <c r="AI74" i="40"/>
  <c r="AJ74" i="40"/>
  <c r="AF74" i="40"/>
  <c r="R9" i="39"/>
  <c r="W35" i="39"/>
  <c r="AF35" i="39"/>
  <c r="AJ35" i="39"/>
  <c r="W50" i="39"/>
  <c r="AJ50" i="39"/>
  <c r="AE50" i="39"/>
  <c r="AI50" i="39"/>
  <c r="AF50" i="39"/>
  <c r="AE68" i="39"/>
  <c r="AF68" i="39"/>
  <c r="AJ68" i="39"/>
  <c r="S79" i="39"/>
  <c r="AF79" i="39"/>
  <c r="AI79" i="39"/>
  <c r="AJ79" i="39"/>
  <c r="W49" i="39"/>
  <c r="AE49" i="39"/>
  <c r="AF49" i="39"/>
  <c r="V63" i="39"/>
  <c r="AF63" i="39"/>
  <c r="AE63" i="39"/>
  <c r="AI63" i="39"/>
  <c r="R68" i="39"/>
  <c r="S78" i="39"/>
  <c r="AE78" i="39"/>
  <c r="AF78" i="39"/>
  <c r="AJ78" i="39"/>
  <c r="AI78" i="39"/>
  <c r="S51" i="39"/>
  <c r="R6" i="38"/>
  <c r="AF6" i="38"/>
  <c r="AE6" i="38"/>
  <c r="AJ6" i="38"/>
  <c r="AI6" i="38"/>
  <c r="V73" i="38"/>
  <c r="AI73" i="38"/>
  <c r="AJ73" i="38"/>
  <c r="S50" i="38"/>
  <c r="AJ67" i="38"/>
  <c r="AF67" i="38"/>
  <c r="AI67" i="38"/>
  <c r="S52" i="38"/>
  <c r="V6" i="37"/>
  <c r="AI6" i="37"/>
  <c r="AI35" i="37"/>
  <c r="AE35" i="37"/>
  <c r="AF35" i="37"/>
  <c r="AJ35" i="37"/>
  <c r="AJ28" i="37"/>
  <c r="AE28" i="37"/>
  <c r="V54" i="37"/>
  <c r="AF54" i="37"/>
  <c r="AJ59" i="37"/>
  <c r="AI59" i="37"/>
  <c r="AE59" i="37"/>
  <c r="AF59" i="37"/>
  <c r="V15" i="37"/>
  <c r="AE15" i="37"/>
  <c r="AJ15" i="37"/>
  <c r="AI15" i="37"/>
  <c r="AF15" i="37"/>
  <c r="W63" i="36"/>
  <c r="S4" i="35"/>
  <c r="AE4" i="35"/>
  <c r="AI4" i="35"/>
  <c r="AF4" i="35"/>
  <c r="AJ4" i="35"/>
  <c r="R16" i="35"/>
  <c r="AE16" i="35"/>
  <c r="AI16" i="35"/>
  <c r="AF16" i="35"/>
  <c r="AJ16" i="35"/>
  <c r="W27" i="35"/>
  <c r="W4" i="35"/>
  <c r="R63" i="35"/>
  <c r="AE63" i="35"/>
  <c r="AI63" i="35"/>
  <c r="AF63" i="35"/>
  <c r="AJ63" i="35"/>
  <c r="S66" i="35"/>
  <c r="AJ66" i="35"/>
  <c r="AF66" i="35"/>
  <c r="V74" i="35"/>
  <c r="AE74" i="35"/>
  <c r="AI74" i="35"/>
  <c r="AJ74" i="35"/>
  <c r="V73" i="35"/>
  <c r="W77" i="35"/>
  <c r="AI77" i="35"/>
  <c r="AJ28" i="34"/>
  <c r="AE28" i="34"/>
  <c r="AI28" i="34"/>
  <c r="R4" i="34"/>
  <c r="R28" i="34"/>
  <c r="W45" i="34"/>
  <c r="W54" i="34"/>
  <c r="AJ54" i="34"/>
  <c r="AI68" i="34"/>
  <c r="AE68" i="34"/>
  <c r="S24" i="34"/>
  <c r="AI31" i="33"/>
  <c r="AF31" i="33"/>
  <c r="AE31" i="33"/>
  <c r="AJ31" i="33"/>
  <c r="W12" i="53"/>
  <c r="AF12" i="53"/>
  <c r="AJ12" i="53"/>
  <c r="AE12" i="53"/>
  <c r="AI12" i="53"/>
  <c r="R36" i="53"/>
  <c r="AE36" i="53"/>
  <c r="AI36" i="53"/>
  <c r="AF36" i="53"/>
  <c r="AJ36" i="53"/>
  <c r="AE5" i="69"/>
  <c r="W46" i="50"/>
  <c r="AI46" i="50"/>
  <c r="AJ46" i="50"/>
  <c r="S36" i="50"/>
  <c r="AJ36" i="50"/>
  <c r="AI36" i="50"/>
  <c r="AE36" i="50"/>
  <c r="S52" i="50"/>
  <c r="AI52" i="50"/>
  <c r="AJ52" i="50"/>
  <c r="AE52" i="50"/>
  <c r="V27" i="50"/>
  <c r="AI27" i="50"/>
  <c r="AE27" i="50"/>
  <c r="AF27" i="50"/>
  <c r="AJ27" i="50"/>
  <c r="V52" i="50"/>
  <c r="W30" i="45"/>
  <c r="AE30" i="45"/>
  <c r="AI30" i="45"/>
  <c r="W60" i="45"/>
  <c r="AF60" i="45"/>
  <c r="AJ60" i="45"/>
  <c r="AJ40" i="43"/>
  <c r="AF40" i="43"/>
  <c r="W70" i="43"/>
  <c r="AI70" i="43"/>
  <c r="AJ70" i="43"/>
  <c r="AE70" i="43"/>
  <c r="S39" i="43"/>
  <c r="S47" i="43"/>
  <c r="AF47" i="43"/>
  <c r="AE47" i="43"/>
  <c r="AI47" i="43"/>
  <c r="AI78" i="43"/>
  <c r="AE78" i="43"/>
  <c r="AJ78" i="43"/>
  <c r="R64" i="42"/>
  <c r="AE64" i="42"/>
  <c r="AI64" i="42"/>
  <c r="AF64" i="42"/>
  <c r="AJ64" i="42"/>
  <c r="S18" i="41"/>
  <c r="AE18" i="41"/>
  <c r="AJ18" i="41"/>
  <c r="AI18" i="41"/>
  <c r="AF18" i="41"/>
  <c r="AE50" i="41"/>
  <c r="AI50" i="41"/>
  <c r="AF50" i="41"/>
  <c r="AE63" i="41"/>
  <c r="AF63" i="41"/>
  <c r="AJ63" i="41"/>
  <c r="W29" i="40"/>
  <c r="AJ29" i="40"/>
  <c r="AE29" i="40"/>
  <c r="AI29" i="40"/>
  <c r="R4" i="40"/>
  <c r="AE4" i="40"/>
  <c r="AI4" i="40"/>
  <c r="AF4" i="40"/>
  <c r="AJ4" i="40"/>
  <c r="S6" i="39"/>
  <c r="AI6" i="39"/>
  <c r="AF6" i="39"/>
  <c r="R37" i="39"/>
  <c r="AF37" i="39"/>
  <c r="AE37" i="39"/>
  <c r="W23" i="39"/>
  <c r="S54" i="39"/>
  <c r="W26" i="39"/>
  <c r="AE26" i="39"/>
  <c r="AI26" i="39"/>
  <c r="W46" i="39"/>
  <c r="AE46" i="39"/>
  <c r="AI46" i="39"/>
  <c r="AJ46" i="39"/>
  <c r="AF46" i="39"/>
  <c r="AJ74" i="39"/>
  <c r="AE74" i="39"/>
  <c r="S7" i="38"/>
  <c r="AJ7" i="38"/>
  <c r="V18" i="38"/>
  <c r="AE18" i="38"/>
  <c r="AI18" i="38"/>
  <c r="AF18" i="38"/>
  <c r="AJ18" i="38"/>
  <c r="V19" i="38"/>
  <c r="AE19" i="38"/>
  <c r="AJ19" i="38"/>
  <c r="AI19" i="38"/>
  <c r="V51" i="38"/>
  <c r="AF51" i="38"/>
  <c r="AJ51" i="38"/>
  <c r="AE51" i="38"/>
  <c r="R55" i="38"/>
  <c r="AF55" i="38"/>
  <c r="W60" i="38"/>
  <c r="AE60" i="38"/>
  <c r="AI60" i="38"/>
  <c r="AF60" i="38"/>
  <c r="AE40" i="38"/>
  <c r="AJ40" i="38"/>
  <c r="W68" i="38"/>
  <c r="AJ68" i="38"/>
  <c r="V19" i="37"/>
  <c r="AI19" i="37"/>
  <c r="AE19" i="37"/>
  <c r="AF19" i="37"/>
  <c r="AJ19" i="37"/>
  <c r="W23" i="37"/>
  <c r="W31" i="37"/>
  <c r="R36" i="37"/>
  <c r="AE36" i="37"/>
  <c r="AJ36" i="37"/>
  <c r="S58" i="37"/>
  <c r="AI58" i="37"/>
  <c r="AJ58" i="37"/>
  <c r="AE58" i="37"/>
  <c r="S12" i="35"/>
  <c r="S56" i="35"/>
  <c r="AF56" i="35"/>
  <c r="AE56" i="35"/>
  <c r="AI56" i="35"/>
  <c r="R53" i="35"/>
  <c r="V69" i="35"/>
  <c r="AF69" i="35"/>
  <c r="AJ69" i="35"/>
  <c r="AI69" i="35"/>
  <c r="AE69" i="35"/>
  <c r="V12" i="35"/>
  <c r="V60" i="35"/>
  <c r="AJ60" i="35"/>
  <c r="AF60" i="35"/>
  <c r="AE60" i="35"/>
  <c r="AI60" i="35"/>
  <c r="R69" i="35"/>
  <c r="V6" i="34"/>
  <c r="S32" i="34"/>
  <c r="AJ32" i="34"/>
  <c r="R56" i="34"/>
  <c r="AI56" i="34"/>
  <c r="AJ56" i="34"/>
  <c r="AI72" i="34"/>
  <c r="AE72" i="34"/>
  <c r="R48" i="34"/>
  <c r="S59" i="34"/>
  <c r="AF59" i="34"/>
  <c r="AI59" i="34"/>
  <c r="W53" i="34"/>
  <c r="AE53" i="34"/>
  <c r="AF53" i="34"/>
  <c r="AJ53" i="34"/>
  <c r="AI53" i="34"/>
  <c r="V7" i="33"/>
  <c r="AJ7" i="33"/>
  <c r="AF7" i="33"/>
  <c r="AE7" i="33"/>
  <c r="AI7" i="33"/>
  <c r="V11" i="33"/>
  <c r="AF11" i="33"/>
  <c r="AE11" i="33"/>
  <c r="AI11" i="33"/>
  <c r="AJ11" i="33"/>
  <c r="S15" i="33"/>
  <c r="AF15" i="33"/>
  <c r="AE15" i="33"/>
  <c r="AJ15" i="33"/>
  <c r="AI15" i="33"/>
  <c r="AJ53" i="33"/>
  <c r="AI53" i="33"/>
  <c r="R4" i="32"/>
  <c r="AJ4" i="32"/>
  <c r="AE4" i="32"/>
  <c r="AI4" i="32"/>
  <c r="AF4" i="32"/>
  <c r="V33" i="53"/>
  <c r="AE33" i="53"/>
  <c r="W8" i="53"/>
  <c r="AF8" i="53"/>
  <c r="AE8" i="53"/>
  <c r="AI8" i="53"/>
  <c r="AJ8" i="53"/>
  <c r="AE59" i="55"/>
  <c r="AI59" i="55"/>
  <c r="AF59" i="55"/>
  <c r="AJ59" i="55"/>
  <c r="V44" i="52"/>
  <c r="AF44" i="52"/>
  <c r="AE44" i="52"/>
  <c r="AJ44" i="52"/>
  <c r="AI44" i="52"/>
  <c r="V22" i="51"/>
  <c r="AE22" i="51"/>
  <c r="AF22" i="51"/>
  <c r="AJ22" i="51"/>
  <c r="AI22" i="51"/>
  <c r="AE18" i="51"/>
  <c r="AF18" i="51"/>
  <c r="AJ18" i="51"/>
  <c r="AI18" i="51"/>
  <c r="V57" i="51"/>
  <c r="AJ57" i="51"/>
  <c r="S35" i="51"/>
  <c r="AE35" i="51"/>
  <c r="V51" i="51"/>
  <c r="AI51" i="51"/>
  <c r="AJ51" i="51"/>
  <c r="AE51" i="51"/>
  <c r="W52" i="50"/>
  <c r="V19" i="50"/>
  <c r="AI19" i="50"/>
  <c r="AF19" i="50"/>
  <c r="AJ19" i="50"/>
  <c r="V36" i="50"/>
  <c r="AF44" i="50"/>
  <c r="AI44" i="50"/>
  <c r="AJ44" i="50"/>
  <c r="AE44" i="50"/>
  <c r="AF60" i="50"/>
  <c r="AJ60" i="50"/>
  <c r="AE60" i="50"/>
  <c r="AI60" i="50"/>
  <c r="AE65" i="50"/>
  <c r="AJ65" i="50"/>
  <c r="AI65" i="50"/>
  <c r="AF65" i="50"/>
  <c r="R30" i="45"/>
  <c r="R32" i="45"/>
  <c r="AE32" i="45"/>
  <c r="W41" i="45"/>
  <c r="AE41" i="45"/>
  <c r="AI41" i="45"/>
  <c r="V32" i="45"/>
  <c r="W40" i="45"/>
  <c r="AE68" i="45"/>
  <c r="AF68" i="45"/>
  <c r="AI68" i="45"/>
  <c r="AJ68" i="45"/>
  <c r="V56" i="45"/>
  <c r="AI56" i="45"/>
  <c r="AE56" i="45"/>
  <c r="AF56" i="45"/>
  <c r="AJ56" i="45"/>
  <c r="V18" i="43"/>
  <c r="AE18" i="43"/>
  <c r="AI18" i="43"/>
  <c r="AF18" i="43"/>
  <c r="AJ18" i="43"/>
  <c r="W34" i="43"/>
  <c r="V15" i="43"/>
  <c r="AI15" i="43"/>
  <c r="V20" i="43"/>
  <c r="R31" i="43"/>
  <c r="AI31" i="43"/>
  <c r="V35" i="43"/>
  <c r="AI35" i="43"/>
  <c r="AE35" i="43"/>
  <c r="AF35" i="43"/>
  <c r="AJ35" i="43"/>
  <c r="S40" i="43"/>
  <c r="S59" i="43"/>
  <c r="AI59" i="43"/>
  <c r="AE59" i="43"/>
  <c r="W69" i="43"/>
  <c r="W42" i="43"/>
  <c r="R47" i="43"/>
  <c r="V73" i="43"/>
  <c r="AF73" i="43"/>
  <c r="AI73" i="43"/>
  <c r="S11" i="42"/>
  <c r="AJ11" i="42"/>
  <c r="W50" i="42"/>
  <c r="AI50" i="42"/>
  <c r="AE50" i="42"/>
  <c r="S26" i="42"/>
  <c r="AJ26" i="42"/>
  <c r="W23" i="42"/>
  <c r="AE23" i="42"/>
  <c r="V60" i="42"/>
  <c r="S70" i="42"/>
  <c r="AI70" i="42"/>
  <c r="AE70" i="42"/>
  <c r="AF70" i="42"/>
  <c r="AJ70" i="42"/>
  <c r="AJ31" i="41"/>
  <c r="AI31" i="41"/>
  <c r="AE31" i="41"/>
  <c r="W30" i="41"/>
  <c r="AE30" i="41"/>
  <c r="AF30" i="41"/>
  <c r="AJ30" i="41"/>
  <c r="AI30" i="41"/>
  <c r="R63" i="41"/>
  <c r="AF13" i="40"/>
  <c r="AE13" i="40"/>
  <c r="AJ13" i="40"/>
  <c r="AI13" i="40"/>
  <c r="S21" i="40"/>
  <c r="AJ21" i="40"/>
  <c r="AE21" i="40"/>
  <c r="AI21" i="40"/>
  <c r="AF21" i="40"/>
  <c r="W24" i="40"/>
  <c r="V12" i="40"/>
  <c r="S9" i="40"/>
  <c r="W71" i="40"/>
  <c r="R64" i="40"/>
  <c r="AI64" i="40"/>
  <c r="AJ64" i="40"/>
  <c r="R70" i="40"/>
  <c r="AF70" i="40"/>
  <c r="AE70" i="40"/>
  <c r="AI70" i="40"/>
  <c r="AJ70" i="40"/>
  <c r="W11" i="39"/>
  <c r="AI11" i="39"/>
  <c r="AJ11" i="39"/>
  <c r="AF11" i="39"/>
  <c r="AE11" i="39"/>
  <c r="R25" i="39"/>
  <c r="AI39" i="39"/>
  <c r="AF39" i="39"/>
  <c r="AJ39" i="39"/>
  <c r="AE39" i="39"/>
  <c r="V22" i="39"/>
  <c r="W14" i="39"/>
  <c r="V65" i="39"/>
  <c r="AI65" i="39"/>
  <c r="AF65" i="39"/>
  <c r="R58" i="39"/>
  <c r="S75" i="39"/>
  <c r="AF75" i="39"/>
  <c r="AE75" i="39"/>
  <c r="AI75" i="39"/>
  <c r="V54" i="39"/>
  <c r="W35" i="38"/>
  <c r="W43" i="38"/>
  <c r="AE43" i="38"/>
  <c r="AF43" i="38"/>
  <c r="W46" i="38"/>
  <c r="R22" i="38"/>
  <c r="S55" i="38"/>
  <c r="S60" i="38"/>
  <c r="S40" i="38"/>
  <c r="S73" i="38"/>
  <c r="V24" i="37"/>
  <c r="AF24" i="37"/>
  <c r="V40" i="37"/>
  <c r="AI40" i="37"/>
  <c r="W24" i="37"/>
  <c r="S46" i="37"/>
  <c r="V64" i="37"/>
  <c r="AJ64" i="37"/>
  <c r="AE64" i="37"/>
  <c r="AI64" i="37"/>
  <c r="R31" i="37"/>
  <c r="V41" i="37"/>
  <c r="AI41" i="37"/>
  <c r="AE41" i="37"/>
  <c r="AF41" i="37"/>
  <c r="AJ41" i="37"/>
  <c r="R58" i="37"/>
  <c r="W25" i="37"/>
  <c r="AJ25" i="37"/>
  <c r="AF25" i="37"/>
  <c r="W27" i="36"/>
  <c r="V41" i="36"/>
  <c r="R18" i="36"/>
  <c r="R7" i="35"/>
  <c r="AI7" i="35"/>
  <c r="AJ7" i="35"/>
  <c r="AF7" i="35"/>
  <c r="S24" i="35"/>
  <c r="S32" i="35"/>
  <c r="R12" i="35"/>
  <c r="V56" i="35"/>
  <c r="V72" i="35"/>
  <c r="AF72" i="35"/>
  <c r="AI72" i="35"/>
  <c r="AJ72" i="35"/>
  <c r="AE72" i="35"/>
  <c r="W41" i="35"/>
  <c r="R48" i="35"/>
  <c r="AF48" i="35"/>
  <c r="S60" i="35"/>
  <c r="S63" i="35"/>
  <c r="W16" i="34"/>
  <c r="AE16" i="34"/>
  <c r="AJ16" i="34"/>
  <c r="W17" i="34"/>
  <c r="R6" i="34"/>
  <c r="R9" i="34"/>
  <c r="AJ9" i="34"/>
  <c r="R68" i="34"/>
  <c r="V14" i="34"/>
  <c r="AF14" i="34"/>
  <c r="AJ14" i="34"/>
  <c r="AE14" i="34"/>
  <c r="AI14" i="34"/>
  <c r="R51" i="34"/>
  <c r="AJ51" i="34"/>
  <c r="AF51" i="34"/>
  <c r="AI51" i="34"/>
  <c r="V24" i="34"/>
  <c r="V16" i="34"/>
  <c r="W23" i="34"/>
  <c r="AF23" i="34"/>
  <c r="AJ23" i="34"/>
  <c r="AE23" i="34"/>
  <c r="AI23" i="34"/>
  <c r="AJ23" i="33"/>
  <c r="AF23" i="33"/>
  <c r="AE23" i="33"/>
  <c r="AI23" i="33"/>
  <c r="W35" i="33"/>
  <c r="R42" i="33"/>
  <c r="V63" i="33"/>
  <c r="AJ63" i="33"/>
  <c r="AF63" i="33"/>
  <c r="AE63" i="33"/>
  <c r="AI63" i="33"/>
  <c r="R13" i="53"/>
  <c r="AI13" i="53"/>
  <c r="AJ13" i="53"/>
  <c r="W43" i="53"/>
  <c r="AE43" i="53"/>
  <c r="AI43" i="53"/>
  <c r="AF43" i="53"/>
  <c r="S51" i="53"/>
  <c r="AI51" i="53"/>
  <c r="AF51" i="53"/>
  <c r="AE51" i="53"/>
  <c r="AE41" i="53"/>
  <c r="AJ41" i="53"/>
  <c r="AF41" i="53"/>
  <c r="AI41" i="53"/>
  <c r="AE4" i="53"/>
  <c r="AF4" i="53"/>
  <c r="AI4" i="53"/>
  <c r="AJ4" i="53"/>
  <c r="AE32" i="53"/>
  <c r="AF32" i="53"/>
  <c r="AJ32" i="53"/>
  <c r="AI32" i="53"/>
  <c r="AF44" i="53"/>
  <c r="AE44" i="53"/>
  <c r="AJ44" i="53"/>
  <c r="AI44" i="53"/>
  <c r="R48" i="53"/>
  <c r="AF48" i="53"/>
  <c r="AJ48" i="53"/>
  <c r="AE48" i="53"/>
  <c r="AI48" i="53"/>
  <c r="R41" i="50"/>
  <c r="AE41" i="50"/>
  <c r="AI41" i="50"/>
  <c r="AF41" i="50"/>
  <c r="AJ41" i="50"/>
  <c r="R53" i="50"/>
  <c r="R36" i="50"/>
  <c r="S70" i="47"/>
  <c r="AF70" i="47"/>
  <c r="AI70" i="47"/>
  <c r="AE70" i="47"/>
  <c r="AJ70" i="47"/>
  <c r="AE68" i="47"/>
  <c r="AF68" i="47"/>
  <c r="AJ68" i="47"/>
  <c r="AI68" i="47"/>
  <c r="S33" i="45"/>
  <c r="R40" i="45"/>
  <c r="AE48" i="45"/>
  <c r="AI48" i="45"/>
  <c r="AF48" i="45"/>
  <c r="AJ48" i="45"/>
  <c r="V6" i="43"/>
  <c r="AE6" i="43"/>
  <c r="AI6" i="43"/>
  <c r="AJ6" i="43"/>
  <c r="V11" i="43"/>
  <c r="W37" i="43"/>
  <c r="AI37" i="43"/>
  <c r="AI50" i="43"/>
  <c r="AE50" i="43"/>
  <c r="AF50" i="43"/>
  <c r="AJ50" i="43"/>
  <c r="R26" i="43"/>
  <c r="S41" i="43"/>
  <c r="AI41" i="43"/>
  <c r="AJ64" i="43"/>
  <c r="AE64" i="43"/>
  <c r="AF64" i="43"/>
  <c r="AE72" i="43"/>
  <c r="AF72" i="43"/>
  <c r="AJ72" i="43"/>
  <c r="AI72" i="43"/>
  <c r="AI80" i="43"/>
  <c r="AF80" i="43"/>
  <c r="AJ80" i="43"/>
  <c r="R74" i="43"/>
  <c r="S52" i="43"/>
  <c r="AE52" i="43"/>
  <c r="AF52" i="43"/>
  <c r="AJ52" i="43"/>
  <c r="AI52" i="43"/>
  <c r="S58" i="43"/>
  <c r="AE58" i="43"/>
  <c r="AI58" i="43"/>
  <c r="AF58" i="43"/>
  <c r="AJ58" i="43"/>
  <c r="R42" i="43"/>
  <c r="AF40" i="42"/>
  <c r="AJ40" i="42"/>
  <c r="AI40" i="42"/>
  <c r="R68" i="42"/>
  <c r="AE68" i="42"/>
  <c r="AI65" i="42"/>
  <c r="AE65" i="42"/>
  <c r="V27" i="42"/>
  <c r="V61" i="41"/>
  <c r="AE61" i="41"/>
  <c r="AF61" i="41"/>
  <c r="AI61" i="41"/>
  <c r="AJ61" i="41"/>
  <c r="V37" i="41"/>
  <c r="AE37" i="41"/>
  <c r="AI37" i="41"/>
  <c r="AJ37" i="41"/>
  <c r="V56" i="41"/>
  <c r="AI59" i="41"/>
  <c r="AE59" i="41"/>
  <c r="AF59" i="41"/>
  <c r="AJ59" i="41"/>
  <c r="V33" i="40"/>
  <c r="AJ33" i="40"/>
  <c r="AF33" i="40"/>
  <c r="AE33" i="40"/>
  <c r="V5" i="40"/>
  <c r="R12" i="40"/>
  <c r="V38" i="40"/>
  <c r="AI38" i="40"/>
  <c r="AF38" i="40"/>
  <c r="AJ38" i="40"/>
  <c r="W47" i="40"/>
  <c r="AF47" i="40"/>
  <c r="AE47" i="40"/>
  <c r="AI47" i="40"/>
  <c r="AJ47" i="40"/>
  <c r="S29" i="40"/>
  <c r="V59" i="40"/>
  <c r="AJ59" i="40"/>
  <c r="V36" i="40"/>
  <c r="S54" i="40"/>
  <c r="AJ17" i="39"/>
  <c r="AI17" i="39"/>
  <c r="S19" i="39"/>
  <c r="AJ19" i="39"/>
  <c r="AF19" i="39"/>
  <c r="AE19" i="39"/>
  <c r="AI19" i="39"/>
  <c r="W22" i="39"/>
  <c r="V72" i="39"/>
  <c r="AI72" i="39"/>
  <c r="AJ72" i="39"/>
  <c r="AF72" i="39"/>
  <c r="AE10" i="39"/>
  <c r="AI10" i="39"/>
  <c r="AE55" i="39"/>
  <c r="AI55" i="39"/>
  <c r="AE58" i="39"/>
  <c r="AF58" i="39"/>
  <c r="AJ58" i="39"/>
  <c r="AI58" i="39"/>
  <c r="S70" i="39"/>
  <c r="AE70" i="39"/>
  <c r="AF70" i="39"/>
  <c r="AJ70" i="39"/>
  <c r="R14" i="38"/>
  <c r="R35" i="38"/>
  <c r="W31" i="38"/>
  <c r="AI31" i="38"/>
  <c r="W42" i="38"/>
  <c r="AF42" i="38"/>
  <c r="AJ42" i="38"/>
  <c r="V60" i="38"/>
  <c r="W40" i="38"/>
  <c r="AF64" i="38"/>
  <c r="AI64" i="38"/>
  <c r="AJ64" i="38"/>
  <c r="AE64" i="38"/>
  <c r="V50" i="38"/>
  <c r="AJ50" i="38"/>
  <c r="AI50" i="38"/>
  <c r="AF50" i="38"/>
  <c r="R52" i="38"/>
  <c r="W17" i="37"/>
  <c r="AI17" i="37"/>
  <c r="S27" i="37"/>
  <c r="AI27" i="37"/>
  <c r="AF27" i="37"/>
  <c r="AJ27" i="37"/>
  <c r="W33" i="37"/>
  <c r="AI33" i="37"/>
  <c r="AF33" i="37"/>
  <c r="V51" i="37"/>
  <c r="AJ51" i="37"/>
  <c r="AI51" i="37"/>
  <c r="AF51" i="37"/>
  <c r="V31" i="37"/>
  <c r="S15" i="35"/>
  <c r="AI15" i="35"/>
  <c r="R27" i="35"/>
  <c r="R73" i="35"/>
  <c r="AI73" i="35"/>
  <c r="S17" i="34"/>
  <c r="AF22" i="34"/>
  <c r="AE22" i="34"/>
  <c r="AI22" i="34"/>
  <c r="W44" i="34"/>
  <c r="AE44" i="34"/>
  <c r="AI44" i="34"/>
  <c r="AJ44" i="34"/>
  <c r="W60" i="34"/>
  <c r="AF60" i="34"/>
  <c r="AJ60" i="34"/>
  <c r="AE60" i="34"/>
  <c r="AI60" i="34"/>
  <c r="AJ38" i="34"/>
  <c r="AF38" i="34"/>
  <c r="AE38" i="34"/>
  <c r="AI38" i="34"/>
  <c r="W46" i="34"/>
  <c r="AI46" i="34"/>
  <c r="AJ46" i="34"/>
  <c r="AE46" i="34"/>
  <c r="S33" i="34"/>
  <c r="AE33" i="34"/>
  <c r="AJ33" i="34"/>
  <c r="S15" i="34"/>
  <c r="AF15" i="34"/>
  <c r="AI15" i="34"/>
  <c r="AJ15" i="34"/>
  <c r="AE15" i="34"/>
  <c r="AF42" i="34"/>
  <c r="AI42" i="34"/>
  <c r="W58" i="33"/>
  <c r="W28" i="53"/>
  <c r="AI28" i="53"/>
  <c r="AF28" i="53"/>
  <c r="AE28" i="53"/>
  <c r="AJ28" i="53"/>
  <c r="W63" i="55"/>
  <c r="V6" i="52"/>
  <c r="AE6" i="52"/>
  <c r="AI6" i="52"/>
  <c r="AJ6" i="52"/>
  <c r="AF6" i="52"/>
  <c r="R14" i="52"/>
  <c r="AI14" i="52"/>
  <c r="AF14" i="52"/>
  <c r="AJ14" i="52"/>
  <c r="W48" i="52"/>
  <c r="AE48" i="52"/>
  <c r="AI48" i="52"/>
  <c r="AF48" i="52"/>
  <c r="AJ48" i="52"/>
  <c r="AI18" i="52"/>
  <c r="AF18" i="52"/>
  <c r="AJ18" i="52"/>
  <c r="W40" i="52"/>
  <c r="AF40" i="52"/>
  <c r="S60" i="52"/>
  <c r="AJ60" i="52"/>
  <c r="AE60" i="52"/>
  <c r="AI60" i="52"/>
  <c r="R38" i="52"/>
  <c r="AF38" i="52"/>
  <c r="AJ38" i="52"/>
  <c r="V60" i="52"/>
  <c r="S10" i="51"/>
  <c r="W19" i="51"/>
  <c r="AI19" i="51"/>
  <c r="AJ19" i="51"/>
  <c r="W54" i="51"/>
  <c r="AI54" i="51"/>
  <c r="AJ54" i="51"/>
  <c r="AE54" i="51"/>
  <c r="AI41" i="51"/>
  <c r="AE41" i="51"/>
  <c r="S4" i="50"/>
  <c r="AI4" i="50"/>
  <c r="R7" i="50"/>
  <c r="AE7" i="50"/>
  <c r="AJ7" i="50"/>
  <c r="AI7" i="50"/>
  <c r="AF7" i="50"/>
  <c r="R11" i="50"/>
  <c r="AI11" i="50"/>
  <c r="AE11" i="50"/>
  <c r="AF11" i="50"/>
  <c r="AJ11" i="50"/>
  <c r="R15" i="50"/>
  <c r="AF15" i="50"/>
  <c r="AJ15" i="50"/>
  <c r="AI15" i="50"/>
  <c r="V8" i="50"/>
  <c r="W36" i="50"/>
  <c r="W53" i="50"/>
  <c r="S48" i="50"/>
  <c r="AF48" i="50"/>
  <c r="AE48" i="50"/>
  <c r="AI48" i="50"/>
  <c r="R46" i="50"/>
  <c r="V38" i="50"/>
  <c r="AJ38" i="50"/>
  <c r="AE38" i="50"/>
  <c r="AI38" i="50"/>
  <c r="V41" i="50"/>
  <c r="S4" i="47"/>
  <c r="AJ4" i="47"/>
  <c r="R33" i="45"/>
  <c r="V10" i="43"/>
  <c r="AE10" i="43"/>
  <c r="AI10" i="43"/>
  <c r="AJ10" i="43"/>
  <c r="W41" i="43"/>
  <c r="W68" i="43"/>
  <c r="W26" i="43"/>
  <c r="V65" i="43"/>
  <c r="W77" i="43"/>
  <c r="AJ77" i="43"/>
  <c r="AE77" i="43"/>
  <c r="W74" i="43"/>
  <c r="V14" i="42"/>
  <c r="AI14" i="42"/>
  <c r="AF14" i="42"/>
  <c r="AE14" i="42"/>
  <c r="AJ14" i="42"/>
  <c r="V15" i="42"/>
  <c r="AE15" i="42"/>
  <c r="R31" i="42"/>
  <c r="AI31" i="42"/>
  <c r="AJ31" i="42"/>
  <c r="AF31" i="42"/>
  <c r="AE31" i="42"/>
  <c r="S39" i="42"/>
  <c r="R59" i="42"/>
  <c r="AF59" i="42"/>
  <c r="AI66" i="42"/>
  <c r="AF66" i="42"/>
  <c r="AJ66" i="42"/>
  <c r="W59" i="42"/>
  <c r="S40" i="42"/>
  <c r="W44" i="42"/>
  <c r="AF44" i="42"/>
  <c r="AJ44" i="42"/>
  <c r="AI44" i="42"/>
  <c r="AE44" i="42"/>
  <c r="AJ18" i="42"/>
  <c r="AE18" i="42"/>
  <c r="AI18" i="42"/>
  <c r="AF18" i="42"/>
  <c r="W66" i="42"/>
  <c r="W10" i="41"/>
  <c r="S53" i="41"/>
  <c r="AE53" i="41"/>
  <c r="AF53" i="41"/>
  <c r="AJ53" i="41"/>
  <c r="R38" i="41"/>
  <c r="AF38" i="41"/>
  <c r="V50" i="41"/>
  <c r="W4" i="40"/>
  <c r="R20" i="40"/>
  <c r="AF20" i="40"/>
  <c r="AJ20" i="40"/>
  <c r="AE20" i="40"/>
  <c r="AI20" i="40"/>
  <c r="R5" i="40"/>
  <c r="V8" i="40"/>
  <c r="AE8" i="40"/>
  <c r="AJ8" i="40"/>
  <c r="AI8" i="40"/>
  <c r="AF8" i="40"/>
  <c r="V20" i="40"/>
  <c r="W27" i="40"/>
  <c r="AJ27" i="40"/>
  <c r="AE27" i="40"/>
  <c r="AF27" i="40"/>
  <c r="S41" i="40"/>
  <c r="S48" i="40"/>
  <c r="AI48" i="40"/>
  <c r="AF48" i="40"/>
  <c r="AJ48" i="40"/>
  <c r="W33" i="40"/>
  <c r="S43" i="40"/>
  <c r="AJ43" i="40"/>
  <c r="AF43" i="40"/>
  <c r="AE43" i="40"/>
  <c r="AI43" i="40"/>
  <c r="W60" i="40"/>
  <c r="S65" i="40"/>
  <c r="AE65" i="40"/>
  <c r="AI65" i="40"/>
  <c r="W27" i="39"/>
  <c r="AI27" i="39"/>
  <c r="AJ27" i="39"/>
  <c r="AF27" i="39"/>
  <c r="AE27" i="39"/>
  <c r="S22" i="39"/>
  <c r="W33" i="39"/>
  <c r="AF33" i="39"/>
  <c r="AJ33" i="39"/>
  <c r="AI33" i="39"/>
  <c r="AE33" i="39"/>
  <c r="V32" i="39"/>
  <c r="AI32" i="39"/>
  <c r="V58" i="39"/>
  <c r="V55" i="39"/>
  <c r="R76" i="39"/>
  <c r="W6" i="38"/>
  <c r="AJ15" i="38"/>
  <c r="AE15" i="38"/>
  <c r="AI15" i="38"/>
  <c r="V39" i="38"/>
  <c r="AF39" i="38"/>
  <c r="V35" i="38"/>
  <c r="W22" i="38"/>
  <c r="V58" i="38"/>
  <c r="AF58" i="38"/>
  <c r="AJ58" i="38"/>
  <c r="R60" i="38"/>
  <c r="R67" i="38"/>
  <c r="R40" i="38"/>
  <c r="R31" i="38"/>
  <c r="R62" i="38"/>
  <c r="AJ62" i="38"/>
  <c r="AI62" i="38"/>
  <c r="AE62" i="38"/>
  <c r="V14" i="37"/>
  <c r="AJ14" i="37"/>
  <c r="AF14" i="37"/>
  <c r="AE14" i="37"/>
  <c r="AI14" i="37"/>
  <c r="W20" i="37"/>
  <c r="R29" i="37"/>
  <c r="AI29" i="37"/>
  <c r="AE29" i="37"/>
  <c r="AJ29" i="37"/>
  <c r="W35" i="37"/>
  <c r="V7" i="37"/>
  <c r="AE7" i="37"/>
  <c r="AJ7" i="37"/>
  <c r="AI7" i="37"/>
  <c r="W65" i="37"/>
  <c r="V65" i="37"/>
  <c r="V47" i="37"/>
  <c r="AE47" i="37"/>
  <c r="AI47" i="37"/>
  <c r="AF47" i="37"/>
  <c r="AJ47" i="37"/>
  <c r="S6" i="36"/>
  <c r="W10" i="36"/>
  <c r="V45" i="36"/>
  <c r="S52" i="36"/>
  <c r="S8" i="35"/>
  <c r="AE8" i="35"/>
  <c r="AI8" i="35"/>
  <c r="AF8" i="35"/>
  <c r="AJ8" i="35"/>
  <c r="V4" i="35"/>
  <c r="V27" i="35"/>
  <c r="R36" i="35"/>
  <c r="AF36" i="35"/>
  <c r="AJ36" i="35"/>
  <c r="AI36" i="35"/>
  <c r="R47" i="35"/>
  <c r="AJ47" i="35"/>
  <c r="AF47" i="35"/>
  <c r="AE47" i="35"/>
  <c r="W45" i="35"/>
  <c r="AF45" i="35"/>
  <c r="AJ45" i="35"/>
  <c r="AE45" i="35"/>
  <c r="S55" i="35"/>
  <c r="AE55" i="35"/>
  <c r="AJ55" i="35"/>
  <c r="AF55" i="35"/>
  <c r="W61" i="35"/>
  <c r="AE61" i="35"/>
  <c r="AI61" i="35"/>
  <c r="AF61" i="35"/>
  <c r="AJ61" i="35"/>
  <c r="W70" i="35"/>
  <c r="AE70" i="35"/>
  <c r="AI70" i="35"/>
  <c r="R59" i="35"/>
  <c r="R65" i="35"/>
  <c r="AJ8" i="34"/>
  <c r="AF8" i="34"/>
  <c r="AJ20" i="34"/>
  <c r="AE20" i="34"/>
  <c r="AI20" i="34"/>
  <c r="W18" i="34"/>
  <c r="AF18" i="34"/>
  <c r="AJ18" i="34"/>
  <c r="AE18" i="34"/>
  <c r="AI18" i="34"/>
  <c r="W25" i="34"/>
  <c r="W30" i="34"/>
  <c r="AF30" i="34"/>
  <c r="AE30" i="34"/>
  <c r="AI30" i="34"/>
  <c r="AJ30" i="34"/>
  <c r="AE40" i="34"/>
  <c r="AF40" i="34"/>
  <c r="S6" i="34"/>
  <c r="S38" i="34"/>
  <c r="W62" i="34"/>
  <c r="AJ62" i="34"/>
  <c r="AI62" i="34"/>
  <c r="S44" i="34"/>
  <c r="R65" i="34"/>
  <c r="AF65" i="34"/>
  <c r="AI65" i="34"/>
  <c r="AJ65" i="34"/>
  <c r="V23" i="34"/>
  <c r="V12" i="33"/>
  <c r="R32" i="33"/>
  <c r="AE32" i="33"/>
  <c r="AF32" i="33"/>
  <c r="AJ39" i="33"/>
  <c r="AI39" i="33"/>
  <c r="AF39" i="33"/>
  <c r="S47" i="33"/>
  <c r="AJ47" i="33"/>
  <c r="AE47" i="33"/>
  <c r="AI47" i="33"/>
  <c r="V45" i="53"/>
  <c r="W24" i="53"/>
  <c r="AI24" i="53"/>
  <c r="AJ24" i="53"/>
  <c r="AF24" i="53"/>
  <c r="V40" i="53"/>
  <c r="AI40" i="53"/>
  <c r="AF40" i="53"/>
  <c r="AJ40" i="53"/>
  <c r="AJ43" i="65"/>
  <c r="AF66" i="65"/>
  <c r="AE23" i="64"/>
  <c r="AE31" i="64"/>
  <c r="AJ48" i="64"/>
  <c r="AJ67" i="64"/>
  <c r="AI60" i="64"/>
  <c r="AI10" i="61"/>
  <c r="AJ55" i="60"/>
  <c r="AJ27" i="56"/>
  <c r="V27" i="56"/>
  <c r="S49" i="51"/>
  <c r="AF21" i="66"/>
  <c r="AE55" i="66"/>
  <c r="AJ57" i="66"/>
  <c r="AI32" i="66"/>
  <c r="AJ49" i="66"/>
  <c r="AJ36" i="65"/>
  <c r="AJ68" i="65"/>
  <c r="AF44" i="65"/>
  <c r="AF11" i="64"/>
  <c r="AJ15" i="64"/>
  <c r="AI24" i="64"/>
  <c r="AF71" i="64"/>
  <c r="AJ59" i="64"/>
  <c r="AF75" i="64"/>
  <c r="AI44" i="64"/>
  <c r="AJ41" i="63"/>
  <c r="AF68" i="61"/>
  <c r="AJ47" i="61"/>
  <c r="AI63" i="55"/>
  <c r="AF24" i="50"/>
  <c r="AJ39" i="42"/>
  <c r="AJ175" i="68"/>
  <c r="AI16" i="65"/>
  <c r="AJ12" i="65"/>
  <c r="AJ59" i="65"/>
  <c r="AJ12" i="64"/>
  <c r="AE40" i="64"/>
  <c r="R55" i="64"/>
  <c r="AI67" i="63"/>
  <c r="AJ66" i="63"/>
  <c r="AE6" i="61"/>
  <c r="AI66" i="61"/>
  <c r="AF51" i="61"/>
  <c r="AF50" i="60"/>
  <c r="AE30" i="35"/>
  <c r="R30" i="35"/>
  <c r="AF30" i="35"/>
  <c r="AI30" i="35"/>
  <c r="AF6" i="69"/>
  <c r="AJ7" i="68"/>
  <c r="AF89" i="68"/>
  <c r="AJ43" i="66"/>
  <c r="AJ59" i="66"/>
  <c r="S45" i="66"/>
  <c r="AF24" i="66"/>
  <c r="AJ46" i="65"/>
  <c r="AI25" i="65"/>
  <c r="AE51" i="65"/>
  <c r="AE60" i="65"/>
  <c r="AF71" i="65"/>
  <c r="AJ20" i="65"/>
  <c r="S51" i="65"/>
  <c r="AJ35" i="64"/>
  <c r="AI51" i="64"/>
  <c r="AE63" i="64"/>
  <c r="AI70" i="63"/>
  <c r="V39" i="61"/>
  <c r="AE39" i="61"/>
  <c r="AF24" i="61"/>
  <c r="AF40" i="60"/>
  <c r="AI62" i="60"/>
  <c r="AI58" i="60"/>
  <c r="AJ58" i="60"/>
  <c r="AI7" i="56"/>
  <c r="AE7" i="56"/>
  <c r="AF10" i="56"/>
  <c r="AF37" i="50"/>
  <c r="W49" i="53"/>
  <c r="AJ49" i="53"/>
  <c r="AJ125" i="67"/>
  <c r="AF6" i="66"/>
  <c r="V34" i="66"/>
  <c r="AF48" i="66"/>
  <c r="R6" i="66"/>
  <c r="AJ40" i="65"/>
  <c r="AI51" i="65"/>
  <c r="AE31" i="65"/>
  <c r="AE43" i="64"/>
  <c r="R59" i="64"/>
  <c r="AJ43" i="64"/>
  <c r="AF49" i="63"/>
  <c r="AI18" i="61"/>
  <c r="R33" i="61"/>
  <c r="AE33" i="61"/>
  <c r="R23" i="61"/>
  <c r="AI23" i="61"/>
  <c r="AE23" i="61"/>
  <c r="AJ44" i="61"/>
  <c r="AI60" i="61"/>
  <c r="AI18" i="56"/>
  <c r="AI35" i="52"/>
  <c r="AJ46" i="52"/>
  <c r="AE58" i="66"/>
  <c r="AJ6" i="65"/>
  <c r="AJ51" i="65"/>
  <c r="AJ21" i="64"/>
  <c r="AJ55" i="64"/>
  <c r="AJ57" i="63"/>
  <c r="AI27" i="61"/>
  <c r="AE29" i="61"/>
  <c r="S43" i="60"/>
  <c r="AE21" i="53"/>
  <c r="AF15" i="52"/>
  <c r="AE51" i="37"/>
  <c r="AE52" i="37"/>
  <c r="AI52" i="37"/>
  <c r="W52" i="37"/>
  <c r="AF52" i="37"/>
  <c r="AE127" i="67"/>
  <c r="AI9" i="66"/>
  <c r="AI28" i="66"/>
  <c r="AI45" i="66"/>
  <c r="AE22" i="65"/>
  <c r="AF70" i="65"/>
  <c r="AJ16" i="64"/>
  <c r="AE63" i="63"/>
  <c r="AF71" i="63"/>
  <c r="AJ37" i="61"/>
  <c r="AJ28" i="45"/>
  <c r="AI6" i="68"/>
  <c r="AI6" i="66"/>
  <c r="AJ51" i="66"/>
  <c r="AE37" i="66"/>
  <c r="AI52" i="65"/>
  <c r="R22" i="65"/>
  <c r="AF32" i="64"/>
  <c r="AI55" i="64"/>
  <c r="AE59" i="64"/>
  <c r="AJ73" i="64"/>
  <c r="AI52" i="64"/>
  <c r="AJ55" i="63"/>
  <c r="AI74" i="63"/>
  <c r="AE39" i="63"/>
  <c r="AI40" i="63"/>
  <c r="AI65" i="61"/>
  <c r="AE65" i="61"/>
  <c r="V65" i="61"/>
  <c r="AE22" i="56"/>
  <c r="AJ10" i="53"/>
  <c r="AE10" i="53"/>
  <c r="AF35" i="51"/>
  <c r="AI36" i="43"/>
  <c r="AF10" i="40"/>
  <c r="AJ10" i="40"/>
  <c r="AF73" i="40"/>
  <c r="AI28" i="61"/>
  <c r="AE43" i="61"/>
  <c r="AI19" i="61"/>
  <c r="AJ62" i="56"/>
  <c r="V37" i="56"/>
  <c r="AI61" i="56"/>
  <c r="AI67" i="56"/>
  <c r="R67" i="56"/>
  <c r="AF57" i="56"/>
  <c r="R27" i="53"/>
  <c r="AE5" i="53"/>
  <c r="AJ47" i="53"/>
  <c r="AF24" i="52"/>
  <c r="AE10" i="52"/>
  <c r="AI38" i="52"/>
  <c r="AE53" i="52"/>
  <c r="AI28" i="52"/>
  <c r="AI25" i="52"/>
  <c r="AF60" i="52"/>
  <c r="AF7" i="51"/>
  <c r="AI17" i="51"/>
  <c r="W55" i="51"/>
  <c r="AF40" i="50"/>
  <c r="AE5" i="50"/>
  <c r="R59" i="50"/>
  <c r="AI30" i="50"/>
  <c r="S54" i="50"/>
  <c r="AI67" i="50"/>
  <c r="AF67" i="50"/>
  <c r="AF44" i="45"/>
  <c r="AE32" i="43"/>
  <c r="AJ32" i="43"/>
  <c r="AF32" i="43"/>
  <c r="AI32" i="43"/>
  <c r="AI15" i="42"/>
  <c r="AJ28" i="33"/>
  <c r="AJ72" i="66"/>
  <c r="AE72" i="66"/>
  <c r="AJ14" i="61"/>
  <c r="AI11" i="61"/>
  <c r="AI64" i="61"/>
  <c r="AI59" i="60"/>
  <c r="S46" i="60"/>
  <c r="AJ17" i="53"/>
  <c r="AF37" i="53"/>
  <c r="AJ29" i="52"/>
  <c r="AE25" i="52"/>
  <c r="AF8" i="51"/>
  <c r="AJ11" i="51"/>
  <c r="AI15" i="51"/>
  <c r="AJ28" i="51"/>
  <c r="AF28" i="51"/>
  <c r="AI31" i="51"/>
  <c r="AJ32" i="51"/>
  <c r="AI45" i="51"/>
  <c r="AF51" i="51"/>
  <c r="AI61" i="51"/>
  <c r="AE4" i="50"/>
  <c r="AJ16" i="50"/>
  <c r="AJ5" i="50"/>
  <c r="AI6" i="50"/>
  <c r="AE15" i="50"/>
  <c r="AE59" i="50"/>
  <c r="AF14" i="50"/>
  <c r="AJ54" i="50"/>
  <c r="AJ67" i="47"/>
  <c r="AI7" i="43"/>
  <c r="AI11" i="43"/>
  <c r="AJ56" i="41"/>
  <c r="AE43" i="37"/>
  <c r="R54" i="35"/>
  <c r="AJ54" i="35"/>
  <c r="AJ64" i="34"/>
  <c r="S38" i="35"/>
  <c r="W38" i="35"/>
  <c r="AJ38" i="35"/>
  <c r="AE38" i="35"/>
  <c r="AI38" i="35"/>
  <c r="AI42" i="60"/>
  <c r="AJ47" i="60"/>
  <c r="AE14" i="56"/>
  <c r="AI26" i="56"/>
  <c r="AI39" i="56"/>
  <c r="AE30" i="56"/>
  <c r="AI67" i="55"/>
  <c r="AI49" i="55"/>
  <c r="AF50" i="55"/>
  <c r="AI45" i="53"/>
  <c r="AF28" i="52"/>
  <c r="AE28" i="52"/>
  <c r="AJ42" i="51"/>
  <c r="AI58" i="51"/>
  <c r="AE28" i="51"/>
  <c r="AI63" i="51"/>
  <c r="AE46" i="41"/>
  <c r="AI46" i="41"/>
  <c r="AF71" i="30"/>
  <c r="AF39" i="53"/>
  <c r="S39" i="53"/>
  <c r="AF32" i="61"/>
  <c r="AF35" i="61"/>
  <c r="AF15" i="56"/>
  <c r="AJ23" i="56"/>
  <c r="AI20" i="56"/>
  <c r="R49" i="55"/>
  <c r="AE48" i="55"/>
  <c r="AI13" i="52"/>
  <c r="AF23" i="52"/>
  <c r="V49" i="52"/>
  <c r="AI20" i="52"/>
  <c r="AF63" i="51"/>
  <c r="AE63" i="51"/>
  <c r="AF25" i="51"/>
  <c r="AF53" i="51"/>
  <c r="V20" i="50"/>
  <c r="AE10" i="50"/>
  <c r="AI14" i="50"/>
  <c r="AF36" i="50"/>
  <c r="AJ133" i="47"/>
  <c r="AE49" i="45"/>
  <c r="AJ63" i="43"/>
  <c r="AE63" i="43"/>
  <c r="AE20" i="43"/>
  <c r="AF33" i="50"/>
  <c r="AJ33" i="50"/>
  <c r="AE33" i="50"/>
  <c r="AJ49" i="55"/>
  <c r="AE13" i="53"/>
  <c r="AE45" i="52"/>
  <c r="W62" i="52"/>
  <c r="AE19" i="51"/>
  <c r="AF40" i="51"/>
  <c r="AF17" i="51"/>
  <c r="AJ23" i="51"/>
  <c r="AI32" i="50"/>
  <c r="S134" i="47"/>
  <c r="AE65" i="45"/>
  <c r="W12" i="43"/>
  <c r="S12" i="43"/>
  <c r="AE12" i="43"/>
  <c r="AF63" i="42"/>
  <c r="V63" i="42"/>
  <c r="AE63" i="42"/>
  <c r="AJ25" i="40"/>
  <c r="V42" i="40"/>
  <c r="R42" i="40"/>
  <c r="AI42" i="40"/>
  <c r="AE42" i="40"/>
  <c r="AJ42" i="40"/>
  <c r="AJ71" i="39"/>
  <c r="AF64" i="37"/>
  <c r="AI34" i="56"/>
  <c r="AF54" i="55"/>
  <c r="AI25" i="53"/>
  <c r="AI33" i="53"/>
  <c r="AF66" i="52"/>
  <c r="AJ54" i="52"/>
  <c r="AF4" i="51"/>
  <c r="AF12" i="51"/>
  <c r="AE27" i="51"/>
  <c r="AF41" i="51"/>
  <c r="AE57" i="51"/>
  <c r="AE8" i="50"/>
  <c r="AJ42" i="50"/>
  <c r="AE40" i="45"/>
  <c r="AE53" i="45"/>
  <c r="AI53" i="45"/>
  <c r="AJ67" i="45"/>
  <c r="AJ59" i="45"/>
  <c r="AF69" i="45"/>
  <c r="AJ69" i="45"/>
  <c r="AE69" i="45"/>
  <c r="AI69" i="45"/>
  <c r="AE75" i="45"/>
  <c r="AJ57" i="43"/>
  <c r="V57" i="43"/>
  <c r="AJ47" i="43"/>
  <c r="AI47" i="42"/>
  <c r="V47" i="42"/>
  <c r="AF47" i="42"/>
  <c r="AJ47" i="42"/>
  <c r="AE47" i="42"/>
  <c r="AI55" i="42"/>
  <c r="AE55" i="42"/>
  <c r="V55" i="42"/>
  <c r="AF55" i="42"/>
  <c r="AJ55" i="42"/>
  <c r="AF23" i="40"/>
  <c r="AJ30" i="39"/>
  <c r="AE30" i="39"/>
  <c r="AI30" i="39"/>
  <c r="AI43" i="38"/>
  <c r="AI29" i="30"/>
  <c r="R17" i="36"/>
  <c r="AF17" i="36"/>
  <c r="AJ17" i="36"/>
  <c r="AI17" i="36"/>
  <c r="AE17" i="36"/>
  <c r="AE9" i="36"/>
  <c r="R9" i="36"/>
  <c r="AI9" i="36"/>
  <c r="AF9" i="36"/>
  <c r="AJ9" i="36"/>
  <c r="AJ48" i="36"/>
  <c r="AF48" i="36"/>
  <c r="AF37" i="36"/>
  <c r="AJ37" i="36"/>
  <c r="S70" i="60"/>
  <c r="AF36" i="56"/>
  <c r="AJ41" i="56"/>
  <c r="AJ46" i="55"/>
  <c r="AJ31" i="53"/>
  <c r="AI19" i="52"/>
  <c r="AF31" i="52"/>
  <c r="AF32" i="52"/>
  <c r="AI25" i="51"/>
  <c r="AI46" i="51"/>
  <c r="AI62" i="51"/>
  <c r="AE31" i="50"/>
  <c r="AF46" i="50"/>
  <c r="AF58" i="50"/>
  <c r="AI64" i="50"/>
  <c r="AJ4" i="43"/>
  <c r="AE4" i="43"/>
  <c r="AI43" i="43"/>
  <c r="AE43" i="43"/>
  <c r="AF19" i="43"/>
  <c r="AI7" i="41"/>
  <c r="AJ10" i="37"/>
  <c r="AJ12" i="37"/>
  <c r="AE12" i="37"/>
  <c r="W12" i="37"/>
  <c r="AF33" i="33"/>
  <c r="AF68" i="31"/>
  <c r="AE68" i="31"/>
  <c r="AJ54" i="43"/>
  <c r="AF31" i="43"/>
  <c r="AE25" i="42"/>
  <c r="AF33" i="42"/>
  <c r="AF10" i="42"/>
  <c r="AF68" i="42"/>
  <c r="AI21" i="42"/>
  <c r="AJ65" i="42"/>
  <c r="AF24" i="41"/>
  <c r="AF40" i="41"/>
  <c r="AE19" i="40"/>
  <c r="AJ12" i="40"/>
  <c r="AF31" i="40"/>
  <c r="AJ37" i="40"/>
  <c r="AI68" i="40"/>
  <c r="AI41" i="39"/>
  <c r="AI49" i="39"/>
  <c r="AE61" i="39"/>
  <c r="AJ14" i="39"/>
  <c r="AJ37" i="39"/>
  <c r="AF36" i="39"/>
  <c r="AF7" i="38"/>
  <c r="AE5" i="38"/>
  <c r="AE50" i="38"/>
  <c r="AI54" i="38"/>
  <c r="AF62" i="38"/>
  <c r="AF35" i="38"/>
  <c r="AJ46" i="37"/>
  <c r="AJ33" i="37"/>
  <c r="AF53" i="37"/>
  <c r="AI29" i="35"/>
  <c r="AF50" i="35"/>
  <c r="AI41" i="35"/>
  <c r="AE77" i="35"/>
  <c r="AI16" i="34"/>
  <c r="AF29" i="34"/>
  <c r="AF62" i="34"/>
  <c r="AI70" i="34"/>
  <c r="AF43" i="34"/>
  <c r="AI41" i="34"/>
  <c r="V41" i="34"/>
  <c r="R25" i="38"/>
  <c r="AF25" i="38"/>
  <c r="AF67" i="37"/>
  <c r="AE61" i="50"/>
  <c r="S61" i="50"/>
  <c r="V61" i="50"/>
  <c r="AI61" i="50"/>
  <c r="W61" i="50"/>
  <c r="R61" i="50"/>
  <c r="AF5" i="56"/>
  <c r="AE68" i="56"/>
  <c r="R13" i="37"/>
  <c r="R59" i="52"/>
  <c r="AE59" i="52"/>
  <c r="AJ59" i="52"/>
  <c r="AF59" i="52"/>
  <c r="AI59" i="52"/>
  <c r="AK63" i="44"/>
  <c r="AC63" i="44"/>
  <c r="AG63" i="44"/>
  <c r="AD63" i="44"/>
  <c r="AH63" i="44"/>
  <c r="AI23" i="43"/>
  <c r="AI64" i="43"/>
  <c r="AJ19" i="42"/>
  <c r="S9" i="42"/>
  <c r="AJ8" i="41"/>
  <c r="AE60" i="41"/>
  <c r="AE38" i="41"/>
  <c r="R58" i="41"/>
  <c r="AJ23" i="41"/>
  <c r="AI53" i="40"/>
  <c r="AE64" i="40"/>
  <c r="AI21" i="39"/>
  <c r="AJ55" i="39"/>
  <c r="AJ47" i="38"/>
  <c r="AE63" i="38"/>
  <c r="AE6" i="37"/>
  <c r="AF40" i="37"/>
  <c r="V48" i="36"/>
  <c r="AE7" i="35"/>
  <c r="AF31" i="35"/>
  <c r="AJ5" i="34"/>
  <c r="AE36" i="34"/>
  <c r="AE13" i="34"/>
  <c r="AI17" i="34"/>
  <c r="AF8" i="33"/>
  <c r="AJ16" i="33"/>
  <c r="S26" i="33"/>
  <c r="AI24" i="33"/>
  <c r="S57" i="33"/>
  <c r="W32" i="30"/>
  <c r="AE57" i="30"/>
  <c r="AE31" i="30"/>
  <c r="AI31" i="30"/>
  <c r="AJ22" i="34"/>
  <c r="AF44" i="34"/>
  <c r="AF74" i="35"/>
  <c r="AE72" i="39"/>
  <c r="AF21" i="38"/>
  <c r="AJ21" i="38"/>
  <c r="AF45" i="50"/>
  <c r="R45" i="50"/>
  <c r="W45" i="50"/>
  <c r="AF77" i="64"/>
  <c r="V58" i="40"/>
  <c r="AJ66" i="43"/>
  <c r="AF15" i="43"/>
  <c r="R21" i="42"/>
  <c r="AF50" i="42"/>
  <c r="AJ58" i="42"/>
  <c r="AJ24" i="41"/>
  <c r="AE15" i="41"/>
  <c r="AF31" i="41"/>
  <c r="R55" i="41"/>
  <c r="AF6" i="40"/>
  <c r="V11" i="40"/>
  <c r="AI39" i="40"/>
  <c r="AF71" i="40"/>
  <c r="AJ46" i="40"/>
  <c r="AJ29" i="39"/>
  <c r="AJ65" i="39"/>
  <c r="AF9" i="39"/>
  <c r="AE38" i="39"/>
  <c r="AI74" i="39"/>
  <c r="AJ64" i="39"/>
  <c r="AI54" i="39"/>
  <c r="AI23" i="38"/>
  <c r="AI39" i="38"/>
  <c r="AJ63" i="38"/>
  <c r="AJ46" i="38"/>
  <c r="AI59" i="38"/>
  <c r="AI11" i="37"/>
  <c r="AF30" i="37"/>
  <c r="AF45" i="37"/>
  <c r="R45" i="37"/>
  <c r="AI25" i="37"/>
  <c r="AF20" i="37"/>
  <c r="AI72" i="36"/>
  <c r="AI68" i="36"/>
  <c r="AJ40" i="36"/>
  <c r="AJ80" i="35"/>
  <c r="AF28" i="35"/>
  <c r="AJ35" i="35"/>
  <c r="AI55" i="35"/>
  <c r="AI24" i="34"/>
  <c r="AI18" i="33"/>
  <c r="AE9" i="33"/>
  <c r="AE29" i="33"/>
  <c r="AF49" i="33"/>
  <c r="AI32" i="33"/>
  <c r="W29" i="33"/>
  <c r="AF21" i="36"/>
  <c r="S35" i="36"/>
  <c r="AE35" i="36"/>
  <c r="AJ43" i="53"/>
  <c r="R49" i="34"/>
  <c r="R34" i="41"/>
  <c r="Q13" i="63"/>
  <c r="U13" i="63"/>
  <c r="U8" i="55"/>
  <c r="Q8" i="55"/>
  <c r="T8" i="55"/>
  <c r="X8" i="55"/>
  <c r="P8" i="55"/>
  <c r="AG61" i="44"/>
  <c r="AC61" i="44"/>
  <c r="AK61" i="44"/>
  <c r="U16" i="55"/>
  <c r="Q16" i="55"/>
  <c r="P16" i="55"/>
  <c r="T16" i="55"/>
  <c r="X16" i="55"/>
  <c r="AI47" i="45"/>
  <c r="AJ51" i="45"/>
  <c r="AE43" i="45"/>
  <c r="AI16" i="43"/>
  <c r="AI7" i="42"/>
  <c r="AI23" i="42"/>
  <c r="AJ13" i="42"/>
  <c r="AI29" i="42"/>
  <c r="AI54" i="42"/>
  <c r="R13" i="42"/>
  <c r="AF38" i="42"/>
  <c r="AF67" i="42"/>
  <c r="AI35" i="41"/>
  <c r="AJ48" i="41"/>
  <c r="AI57" i="41"/>
  <c r="AI65" i="41"/>
  <c r="AI39" i="41"/>
  <c r="AJ55" i="41"/>
  <c r="AJ50" i="41"/>
  <c r="AJ22" i="40"/>
  <c r="AE46" i="40"/>
  <c r="AI27" i="40"/>
  <c r="AJ13" i="39"/>
  <c r="AJ80" i="39"/>
  <c r="AF25" i="39"/>
  <c r="AJ48" i="39"/>
  <c r="AJ63" i="39"/>
  <c r="AE6" i="39"/>
  <c r="AE22" i="39"/>
  <c r="AI63" i="38"/>
  <c r="V63" i="38"/>
  <c r="S5" i="38"/>
  <c r="AI40" i="38"/>
  <c r="AF15" i="38"/>
  <c r="AJ30" i="37"/>
  <c r="AF27" i="35"/>
  <c r="AF58" i="35"/>
  <c r="R6" i="35"/>
  <c r="AJ23" i="35"/>
  <c r="AF65" i="35"/>
  <c r="V50" i="35"/>
  <c r="AI32" i="34"/>
  <c r="AF28" i="34"/>
  <c r="AE51" i="34"/>
  <c r="AF20" i="34"/>
  <c r="AF58" i="34"/>
  <c r="AE18" i="33"/>
  <c r="AI21" i="33"/>
  <c r="AE39" i="33"/>
  <c r="AF29" i="33"/>
  <c r="AF67" i="31"/>
  <c r="AF5" i="31"/>
  <c r="AF47" i="33"/>
  <c r="AF78" i="35"/>
  <c r="AF75" i="35"/>
  <c r="AE75" i="35"/>
  <c r="AI13" i="37"/>
  <c r="AJ56" i="50"/>
  <c r="V49" i="34"/>
  <c r="R34" i="52"/>
  <c r="V34" i="52"/>
  <c r="Q53" i="54"/>
  <c r="U53" i="54"/>
  <c r="X53" i="54"/>
  <c r="P53" i="54"/>
  <c r="T53" i="54"/>
  <c r="AC56" i="44"/>
  <c r="AH56" i="44"/>
  <c r="AD56" i="44"/>
  <c r="AE88" i="46"/>
  <c r="AE36" i="45"/>
  <c r="AI38" i="45"/>
  <c r="AJ45" i="45"/>
  <c r="AF77" i="43"/>
  <c r="W24" i="43"/>
  <c r="AF24" i="43"/>
  <c r="AE29" i="42"/>
  <c r="AJ73" i="42"/>
  <c r="AF42" i="42"/>
  <c r="AI26" i="42"/>
  <c r="AE19" i="41"/>
  <c r="AI27" i="41"/>
  <c r="AF58" i="41"/>
  <c r="AI58" i="41"/>
  <c r="AF66" i="41"/>
  <c r="AE42" i="41"/>
  <c r="AF15" i="40"/>
  <c r="AE6" i="40"/>
  <c r="AE45" i="40"/>
  <c r="R46" i="40"/>
  <c r="AI33" i="40"/>
  <c r="AF18" i="39"/>
  <c r="AF45" i="39"/>
  <c r="AF19" i="38"/>
  <c r="AI42" i="38"/>
  <c r="AE58" i="38"/>
  <c r="AE68" i="38"/>
  <c r="AJ36" i="38"/>
  <c r="AJ65" i="38"/>
  <c r="AF17" i="37"/>
  <c r="AJ54" i="37"/>
  <c r="AF38" i="37"/>
  <c r="AF58" i="37"/>
  <c r="AJ14" i="35"/>
  <c r="AI20" i="35"/>
  <c r="AJ48" i="35"/>
  <c r="AE66" i="35"/>
  <c r="R50" i="35"/>
  <c r="AI50" i="35"/>
  <c r="AF68" i="35"/>
  <c r="AJ12" i="34"/>
  <c r="AF6" i="34"/>
  <c r="AF33" i="34"/>
  <c r="AI36" i="33"/>
  <c r="S67" i="30"/>
  <c r="AE66" i="42"/>
  <c r="AF26" i="50"/>
  <c r="R26" i="50"/>
  <c r="AJ48" i="60"/>
  <c r="AE52" i="55"/>
  <c r="AI52" i="55"/>
  <c r="AJ25" i="61"/>
  <c r="S9" i="43"/>
  <c r="R9" i="43"/>
  <c r="AE9" i="43"/>
  <c r="R70" i="64"/>
  <c r="AI70" i="64"/>
  <c r="W29" i="65"/>
  <c r="AI29" i="65"/>
  <c r="AF29" i="65"/>
  <c r="R52" i="63"/>
  <c r="V65" i="65"/>
  <c r="AE65" i="65"/>
  <c r="AI65" i="65"/>
  <c r="S38" i="45"/>
  <c r="AE53" i="43"/>
  <c r="AE41" i="43"/>
  <c r="AI65" i="43"/>
  <c r="AF37" i="43"/>
  <c r="AF74" i="43"/>
  <c r="AF16" i="43"/>
  <c r="AE27" i="43"/>
  <c r="AI40" i="43"/>
  <c r="AE11" i="42"/>
  <c r="AE9" i="42"/>
  <c r="AJ35" i="42"/>
  <c r="AF37" i="42"/>
  <c r="AI46" i="42"/>
  <c r="AI71" i="42"/>
  <c r="S37" i="42"/>
  <c r="AJ61" i="42"/>
  <c r="V12" i="41"/>
  <c r="AE52" i="41"/>
  <c r="AE58" i="41"/>
  <c r="AJ16" i="40"/>
  <c r="AJ41" i="40"/>
  <c r="AE51" i="40"/>
  <c r="AE72" i="40"/>
  <c r="AE17" i="39"/>
  <c r="AI48" i="39"/>
  <c r="AF73" i="38"/>
  <c r="AE36" i="38"/>
  <c r="AI51" i="38"/>
  <c r="AI24" i="37"/>
  <c r="AF7" i="37"/>
  <c r="AE8" i="37"/>
  <c r="AJ6" i="35"/>
  <c r="AI37" i="35"/>
  <c r="AI45" i="35"/>
  <c r="AI10" i="34"/>
  <c r="V50" i="34"/>
  <c r="AF56" i="34"/>
  <c r="AJ48" i="34"/>
  <c r="AF46" i="34"/>
  <c r="AI6" i="33"/>
  <c r="AF38" i="33"/>
  <c r="AE134" i="31"/>
  <c r="W36" i="30"/>
  <c r="R22" i="35"/>
  <c r="AE22" i="35"/>
  <c r="AJ25" i="41"/>
  <c r="AF25" i="41"/>
  <c r="W25" i="41"/>
  <c r="S25" i="41"/>
  <c r="AF70" i="43"/>
  <c r="AF38" i="53"/>
  <c r="W38" i="53"/>
  <c r="AE52" i="63"/>
  <c r="AI52" i="63"/>
  <c r="W52" i="63"/>
  <c r="AF51" i="63"/>
  <c r="R26" i="41"/>
  <c r="V26" i="41"/>
  <c r="AE26" i="41"/>
  <c r="S57" i="61"/>
  <c r="AF57" i="61"/>
  <c r="S30" i="61"/>
  <c r="AE30" i="61"/>
  <c r="R9" i="42"/>
  <c r="AI11" i="41"/>
  <c r="AI28" i="41"/>
  <c r="AI64" i="41"/>
  <c r="AI63" i="41"/>
  <c r="AJ7" i="40"/>
  <c r="AJ36" i="40"/>
  <c r="AJ57" i="39"/>
  <c r="AI70" i="39"/>
  <c r="AI11" i="38"/>
  <c r="AE29" i="38"/>
  <c r="AE67" i="38"/>
  <c r="AE42" i="37"/>
  <c r="S6" i="35"/>
  <c r="AF64" i="35"/>
  <c r="AJ70" i="35"/>
  <c r="AJ4" i="34"/>
  <c r="AE17" i="33"/>
  <c r="AJ18" i="33"/>
  <c r="AF53" i="33"/>
  <c r="AF71" i="31"/>
  <c r="AE61" i="30"/>
  <c r="AJ22" i="33"/>
  <c r="AF22" i="33"/>
  <c r="AI68" i="39"/>
  <c r="AE80" i="43"/>
  <c r="AF5" i="48"/>
  <c r="S5" i="48"/>
  <c r="R5" i="48"/>
  <c r="AJ49" i="64"/>
  <c r="R50" i="61"/>
  <c r="AE50" i="61"/>
  <c r="V50" i="61"/>
  <c r="T63" i="54"/>
  <c r="P63" i="54"/>
  <c r="X63" i="54"/>
  <c r="AG32" i="44"/>
  <c r="AG66" i="44"/>
  <c r="Q25" i="63"/>
  <c r="U25" i="63"/>
  <c r="AC43" i="44"/>
  <c r="AK43" i="44"/>
  <c r="AG43" i="44"/>
  <c r="AH9" i="44"/>
  <c r="AK9" i="44"/>
  <c r="AD9" i="44"/>
  <c r="AC9" i="44"/>
  <c r="AG9" i="44"/>
  <c r="AD41" i="44"/>
  <c r="AG41" i="44"/>
  <c r="AK41" i="44"/>
  <c r="AC41" i="44"/>
  <c r="AH41" i="44"/>
  <c r="T57" i="54"/>
  <c r="U57" i="54"/>
  <c r="P57" i="54"/>
  <c r="X57" i="54"/>
  <c r="AC60" i="44"/>
  <c r="AH60" i="44"/>
  <c r="AD60" i="44"/>
  <c r="Q13" i="55"/>
  <c r="AH18" i="44"/>
  <c r="AD18" i="44"/>
  <c r="U4" i="55"/>
  <c r="Q4" i="55"/>
  <c r="P4" i="55"/>
  <c r="T4" i="55"/>
  <c r="X4" i="55"/>
  <c r="Q29" i="55"/>
  <c r="U29" i="55"/>
  <c r="AC55" i="44"/>
  <c r="AG55" i="44"/>
  <c r="T38" i="55"/>
  <c r="AH62" i="44"/>
  <c r="AK62" i="44"/>
  <c r="AI3" i="36"/>
  <c r="R57" i="34"/>
  <c r="V57" i="34"/>
  <c r="AF39" i="35"/>
  <c r="V39" i="35"/>
  <c r="AI47" i="35"/>
  <c r="AE53" i="35"/>
  <c r="AJ60" i="38"/>
  <c r="AF29" i="37"/>
  <c r="AE49" i="38"/>
  <c r="AE76" i="39"/>
  <c r="AE38" i="40"/>
  <c r="AI22" i="42"/>
  <c r="AE32" i="42"/>
  <c r="AE39" i="43"/>
  <c r="AE40" i="53"/>
  <c r="AE57" i="52"/>
  <c r="R57" i="52"/>
  <c r="AE24" i="53"/>
  <c r="AE26" i="61"/>
  <c r="AJ39" i="53"/>
  <c r="AE33" i="56"/>
  <c r="AE63" i="61"/>
  <c r="AE73" i="65"/>
  <c r="AE70" i="64"/>
  <c r="AE44" i="66"/>
  <c r="AJ64" i="65"/>
  <c r="AE61" i="65"/>
  <c r="V62" i="33"/>
  <c r="W62" i="33"/>
  <c r="W46" i="33"/>
  <c r="W56" i="38"/>
  <c r="S56" i="38"/>
  <c r="S5" i="43"/>
  <c r="R34" i="50"/>
  <c r="AE37" i="64"/>
  <c r="V57" i="52"/>
  <c r="R17" i="61"/>
  <c r="S52" i="55"/>
  <c r="T4" i="63"/>
  <c r="P4" i="63"/>
  <c r="Q4" i="63"/>
  <c r="U4" i="63"/>
  <c r="X4" i="63"/>
  <c r="U43" i="62"/>
  <c r="P7" i="55"/>
  <c r="X7" i="55"/>
  <c r="T7" i="55"/>
  <c r="AD23" i="44"/>
  <c r="AH23" i="44"/>
  <c r="P60" i="54"/>
  <c r="T60" i="54"/>
  <c r="U60" i="54"/>
  <c r="X60" i="54"/>
  <c r="Q5" i="63"/>
  <c r="U5" i="63"/>
  <c r="P66" i="62"/>
  <c r="T66" i="62"/>
  <c r="X66" i="62"/>
  <c r="R54" i="66"/>
  <c r="AD74" i="44"/>
  <c r="AG74" i="44"/>
  <c r="P48" i="62"/>
  <c r="T48" i="62"/>
  <c r="P62" i="62"/>
  <c r="T62" i="62"/>
  <c r="X62" i="62"/>
  <c r="AG75" i="44"/>
  <c r="AC75" i="44"/>
  <c r="AH75" i="44"/>
  <c r="AK75" i="44"/>
  <c r="Q47" i="62"/>
  <c r="U47" i="62"/>
  <c r="P11" i="55"/>
  <c r="X11" i="55"/>
  <c r="T11" i="55"/>
  <c r="AG28" i="44"/>
  <c r="AC28" i="44"/>
  <c r="AK28" i="44"/>
  <c r="Q41" i="62"/>
  <c r="X41" i="62"/>
  <c r="T41" i="62"/>
  <c r="V62" i="63"/>
  <c r="V76" i="30"/>
  <c r="AJ74" i="36"/>
  <c r="AF25" i="36"/>
  <c r="AE60" i="33"/>
  <c r="AF69" i="31"/>
  <c r="AE40" i="35"/>
  <c r="AE66" i="38"/>
  <c r="AE79" i="39"/>
  <c r="AI44" i="40"/>
  <c r="AF54" i="40"/>
  <c r="AE61" i="52"/>
  <c r="AJ51" i="53"/>
  <c r="AJ16" i="61"/>
  <c r="AF43" i="56"/>
  <c r="AF63" i="56"/>
  <c r="AF51" i="55"/>
  <c r="AE61" i="60"/>
  <c r="AE38" i="56"/>
  <c r="AE60" i="63"/>
  <c r="AF62" i="61"/>
  <c r="S62" i="33"/>
  <c r="R39" i="34"/>
  <c r="R5" i="44"/>
  <c r="R37" i="64"/>
  <c r="R63" i="52"/>
  <c r="S45" i="50"/>
  <c r="R38" i="66"/>
  <c r="AK30" i="44"/>
  <c r="AC30" i="44"/>
  <c r="AH30" i="44"/>
  <c r="Q21" i="63"/>
  <c r="U21" i="63"/>
  <c r="U24" i="55"/>
  <c r="Q24" i="55"/>
  <c r="T24" i="55"/>
  <c r="X24" i="55"/>
  <c r="P24" i="55"/>
  <c r="AG73" i="44"/>
  <c r="AK73" i="44"/>
  <c r="T32" i="55"/>
  <c r="Q32" i="55"/>
  <c r="X32" i="55"/>
  <c r="AG57" i="44"/>
  <c r="V54" i="66"/>
  <c r="Q61" i="62"/>
  <c r="T61" i="62"/>
  <c r="Q33" i="55"/>
  <c r="AD8" i="44"/>
  <c r="AC8" i="44"/>
  <c r="AG8" i="44"/>
  <c r="AK8" i="44"/>
  <c r="AG40" i="44"/>
  <c r="AC74" i="44"/>
  <c r="Q21" i="55"/>
  <c r="Q68" i="54"/>
  <c r="P68" i="54"/>
  <c r="X68" i="54"/>
  <c r="T68" i="54"/>
  <c r="Q63" i="62"/>
  <c r="U63" i="62"/>
  <c r="AC69" i="44"/>
  <c r="P6" i="55"/>
  <c r="AC34" i="44"/>
  <c r="AD34" i="44"/>
  <c r="AK34" i="44"/>
  <c r="AG34" i="44"/>
  <c r="P36" i="55"/>
  <c r="U36" i="55"/>
  <c r="T36" i="55"/>
  <c r="V57" i="64"/>
  <c r="Q3" i="55"/>
  <c r="U3" i="55"/>
  <c r="P65" i="62"/>
  <c r="S90" i="68"/>
  <c r="V90" i="68"/>
  <c r="AJ56" i="35"/>
  <c r="AE36" i="35"/>
  <c r="AE24" i="40"/>
  <c r="AF5" i="40"/>
  <c r="AE40" i="42"/>
  <c r="AF10" i="43"/>
  <c r="AE63" i="52"/>
  <c r="AF38" i="50"/>
  <c r="AE44" i="51"/>
  <c r="AJ16" i="56"/>
  <c r="AE69" i="60"/>
  <c r="AF64" i="55"/>
  <c r="AI64" i="56"/>
  <c r="AF53" i="64"/>
  <c r="AE23" i="65"/>
  <c r="AF54" i="63"/>
  <c r="AF57" i="64"/>
  <c r="AF38" i="66"/>
  <c r="AF73" i="66"/>
  <c r="AJ30" i="33"/>
  <c r="AJ35" i="53"/>
  <c r="AJ46" i="33"/>
  <c r="AI56" i="33"/>
  <c r="R39" i="35"/>
  <c r="R38" i="38"/>
  <c r="V30" i="40"/>
  <c r="S37" i="45"/>
  <c r="S75" i="43"/>
  <c r="W32" i="42"/>
  <c r="W37" i="45"/>
  <c r="R67" i="52"/>
  <c r="R5" i="64"/>
  <c r="R48" i="56"/>
  <c r="V38" i="66"/>
  <c r="P12" i="63"/>
  <c r="X12" i="63"/>
  <c r="T12" i="63"/>
  <c r="U12" i="63"/>
  <c r="Q12" i="63"/>
  <c r="Q51" i="62"/>
  <c r="P15" i="55"/>
  <c r="X15" i="55"/>
  <c r="T15" i="55"/>
  <c r="P61" i="54"/>
  <c r="Q61" i="54"/>
  <c r="X61" i="54"/>
  <c r="T61" i="54"/>
  <c r="AH64" i="44"/>
  <c r="AD64" i="44"/>
  <c r="P59" i="54"/>
  <c r="AG45" i="44"/>
  <c r="AC45" i="44"/>
  <c r="AK45" i="44"/>
  <c r="S61" i="66"/>
  <c r="Q29" i="63"/>
  <c r="U29" i="63"/>
  <c r="AD16" i="44"/>
  <c r="AC16" i="44"/>
  <c r="AG16" i="44"/>
  <c r="AK16" i="44"/>
  <c r="AC48" i="44"/>
  <c r="AH48" i="44"/>
  <c r="AD48" i="44"/>
  <c r="AD79" i="44"/>
  <c r="AG79" i="44"/>
  <c r="AC79" i="44"/>
  <c r="AH79" i="44"/>
  <c r="AK79" i="44"/>
  <c r="T48" i="54"/>
  <c r="AG17" i="44"/>
  <c r="AH17" i="44"/>
  <c r="AC17" i="44"/>
  <c r="AD17" i="44"/>
  <c r="AK17" i="44"/>
  <c r="P63" i="62"/>
  <c r="AD76" i="44"/>
  <c r="AH76" i="44"/>
  <c r="AH13" i="44"/>
  <c r="AK13" i="44"/>
  <c r="AD13" i="44"/>
  <c r="AC13" i="44"/>
  <c r="AG13" i="44"/>
  <c r="R62" i="66"/>
  <c r="T16" i="63"/>
  <c r="P16" i="63"/>
  <c r="Q16" i="63"/>
  <c r="U16" i="63"/>
  <c r="X16" i="63"/>
  <c r="P27" i="55"/>
  <c r="X27" i="55"/>
  <c r="T27" i="55"/>
  <c r="Q17" i="63"/>
  <c r="U17" i="63"/>
  <c r="S57" i="64"/>
  <c r="U20" i="55"/>
  <c r="Q20" i="55"/>
  <c r="P20" i="55"/>
  <c r="T20" i="55"/>
  <c r="X20" i="55"/>
  <c r="P51" i="54"/>
  <c r="T51" i="54"/>
  <c r="AE73" i="34"/>
  <c r="AF52" i="34"/>
  <c r="AE65" i="34"/>
  <c r="AE23" i="37"/>
  <c r="AF29" i="40"/>
  <c r="AJ48" i="42"/>
  <c r="AE76" i="43"/>
  <c r="AE14" i="52"/>
  <c r="AI39" i="51"/>
  <c r="AJ48" i="50"/>
  <c r="AF59" i="56"/>
  <c r="AF72" i="60"/>
  <c r="AJ32" i="56"/>
  <c r="AF80" i="64"/>
  <c r="AF17" i="66"/>
  <c r="AF38" i="64"/>
  <c r="AF62" i="64"/>
  <c r="AJ59" i="63"/>
  <c r="AF72" i="66"/>
  <c r="S46" i="33"/>
  <c r="R62" i="33"/>
  <c r="R31" i="34"/>
  <c r="V46" i="33"/>
  <c r="R5" i="37"/>
  <c r="S37" i="38"/>
  <c r="V52" i="40"/>
  <c r="S60" i="43"/>
  <c r="V72" i="45"/>
  <c r="S50" i="56"/>
  <c r="R64" i="56"/>
  <c r="S56" i="63"/>
  <c r="V45" i="50"/>
  <c r="R46" i="61"/>
  <c r="U20" i="63"/>
  <c r="P20" i="63"/>
  <c r="Q20" i="63"/>
  <c r="T20" i="63"/>
  <c r="X20" i="63"/>
  <c r="U59" i="62"/>
  <c r="T44" i="62"/>
  <c r="X44" i="62"/>
  <c r="U46" i="54"/>
  <c r="Q46" i="54"/>
  <c r="U28" i="55"/>
  <c r="Q28" i="55"/>
  <c r="P28" i="55"/>
  <c r="T28" i="55"/>
  <c r="X28" i="55"/>
  <c r="AD54" i="44"/>
  <c r="Q54" i="54"/>
  <c r="AG81" i="44"/>
  <c r="AC81" i="44"/>
  <c r="AK81" i="44"/>
  <c r="W90" i="68"/>
  <c r="S86" i="30"/>
  <c r="Q9" i="55"/>
  <c r="T47" i="54"/>
  <c r="P47" i="54"/>
  <c r="X47" i="54"/>
  <c r="AD20" i="44"/>
  <c r="AG20" i="44"/>
  <c r="AC20" i="44"/>
  <c r="AK20" i="44"/>
  <c r="P7" i="63"/>
  <c r="U46" i="62"/>
  <c r="P46" i="62"/>
  <c r="X46" i="62"/>
  <c r="Q56" i="54"/>
  <c r="T56" i="54"/>
  <c r="U8" i="63"/>
  <c r="P8" i="63"/>
  <c r="Q8" i="63"/>
  <c r="T8" i="63"/>
  <c r="X8" i="63"/>
  <c r="V62" i="66"/>
  <c r="P49" i="54"/>
  <c r="X49" i="54"/>
  <c r="AC52" i="44"/>
  <c r="AD52" i="44"/>
  <c r="AH52" i="44"/>
  <c r="AD11" i="44"/>
  <c r="AC44" i="44"/>
  <c r="AH44" i="44"/>
  <c r="AD44" i="44"/>
  <c r="AG37" i="44"/>
  <c r="X3" i="55"/>
  <c r="R37" i="36"/>
  <c r="AF42" i="33"/>
  <c r="AE69" i="34"/>
  <c r="V69" i="34"/>
  <c r="AE48" i="40"/>
  <c r="AE22" i="38"/>
  <c r="AJ56" i="42"/>
  <c r="AI30" i="40"/>
  <c r="AE34" i="52"/>
  <c r="AI4" i="52"/>
  <c r="AF52" i="50"/>
  <c r="AJ17" i="52"/>
  <c r="AJ41" i="61"/>
  <c r="AF47" i="56"/>
  <c r="AJ61" i="61"/>
  <c r="AE39" i="64"/>
  <c r="AJ65" i="64"/>
  <c r="AE23" i="66"/>
  <c r="AE3" i="34"/>
  <c r="AE52" i="66"/>
  <c r="W51" i="33"/>
  <c r="R26" i="37"/>
  <c r="S61" i="37"/>
  <c r="S52" i="40"/>
  <c r="R5" i="43"/>
  <c r="R37" i="45"/>
  <c r="S87" i="46"/>
  <c r="W33" i="50"/>
  <c r="AF5" i="52"/>
  <c r="AJ50" i="56"/>
  <c r="V63" i="52"/>
  <c r="W37" i="64"/>
  <c r="S37" i="64"/>
  <c r="P23" i="55"/>
  <c r="X23" i="55"/>
  <c r="T23" i="55"/>
  <c r="P45" i="54"/>
  <c r="Q45" i="54"/>
  <c r="X45" i="54"/>
  <c r="T45" i="54"/>
  <c r="AC38" i="44"/>
  <c r="AH38" i="44"/>
  <c r="AK38" i="44"/>
  <c r="P52" i="62"/>
  <c r="X52" i="62"/>
  <c r="T60" i="62"/>
  <c r="X60" i="62"/>
  <c r="T45" i="62"/>
  <c r="Q45" i="62"/>
  <c r="Q9" i="63"/>
  <c r="U9" i="63"/>
  <c r="AG25" i="44"/>
  <c r="AC25" i="44"/>
  <c r="AK25" i="44"/>
  <c r="AD25" i="44"/>
  <c r="AH25" i="44"/>
  <c r="AC59" i="44"/>
  <c r="AK59" i="44"/>
  <c r="AG59" i="44"/>
  <c r="P19" i="55"/>
  <c r="X19" i="55"/>
  <c r="T19" i="55"/>
  <c r="AG26" i="44"/>
  <c r="AH26" i="44"/>
  <c r="AC26" i="44"/>
  <c r="AD26" i="44"/>
  <c r="AK26" i="44"/>
  <c r="P32" i="63"/>
  <c r="X32" i="63"/>
  <c r="Q32" i="63"/>
  <c r="T32" i="63"/>
  <c r="U32" i="63"/>
  <c r="AG53" i="44"/>
  <c r="AC53" i="44"/>
  <c r="AK53" i="44"/>
  <c r="P57" i="62"/>
  <c r="T57" i="62"/>
  <c r="U57" i="62"/>
  <c r="X57" i="62"/>
  <c r="AH27" i="44"/>
  <c r="AD27" i="44"/>
  <c r="AJ52" i="38"/>
  <c r="AI53" i="41"/>
  <c r="AE27" i="37"/>
  <c r="AJ44" i="38"/>
  <c r="AJ75" i="39"/>
  <c r="AF6" i="43"/>
  <c r="AJ52" i="42"/>
  <c r="AF78" i="43"/>
  <c r="AE18" i="52"/>
  <c r="AE35" i="50"/>
  <c r="AJ43" i="63"/>
  <c r="AJ57" i="61"/>
  <c r="AF61" i="64"/>
  <c r="AE27" i="66"/>
  <c r="AF65" i="66"/>
  <c r="AE69" i="65"/>
  <c r="AJ61" i="66"/>
  <c r="AI62" i="66"/>
  <c r="S48" i="38"/>
  <c r="V38" i="38"/>
  <c r="AE28" i="40"/>
  <c r="R51" i="41"/>
  <c r="AJ87" i="46"/>
  <c r="W39" i="55"/>
  <c r="AH80" i="44"/>
  <c r="AD80" i="44"/>
  <c r="U62" i="54"/>
  <c r="Q62" i="54"/>
  <c r="AC47" i="44"/>
  <c r="AG47" i="44"/>
  <c r="R46" i="66"/>
  <c r="U58" i="54"/>
  <c r="AC70" i="44"/>
  <c r="AG70" i="44"/>
  <c r="AH70" i="44"/>
  <c r="AK70" i="44"/>
  <c r="AC21" i="44"/>
  <c r="AD21" i="44"/>
  <c r="AK21" i="44"/>
  <c r="AH21" i="44"/>
  <c r="AG21" i="44"/>
  <c r="Q17" i="55"/>
  <c r="P55" i="54"/>
  <c r="X55" i="54"/>
  <c r="Q50" i="54"/>
  <c r="U50" i="54"/>
  <c r="P58" i="62"/>
  <c r="X58" i="62"/>
  <c r="Q58" i="62"/>
  <c r="T58" i="62"/>
  <c r="P15" i="63"/>
  <c r="AD33" i="44"/>
  <c r="AD67" i="44"/>
  <c r="AK67" i="44"/>
  <c r="Q35" i="55"/>
  <c r="U35" i="55"/>
  <c r="T35" i="55"/>
  <c r="P35" i="55"/>
  <c r="U12" i="55"/>
  <c r="Q12" i="55"/>
  <c r="P12" i="55"/>
  <c r="T12" i="55"/>
  <c r="X12" i="55"/>
  <c r="P49" i="62"/>
  <c r="X49" i="62"/>
  <c r="Q49" i="62"/>
  <c r="T49" i="62"/>
  <c r="U49" i="62"/>
  <c r="AC78" i="44"/>
  <c r="AD78" i="44"/>
  <c r="AK78" i="44"/>
  <c r="AG78" i="44"/>
  <c r="AH78" i="44"/>
  <c r="AC71" i="44"/>
  <c r="AK71" i="44"/>
  <c r="AD71" i="44"/>
  <c r="AG71" i="44"/>
  <c r="Q55" i="62"/>
  <c r="AD68" i="44"/>
  <c r="P56" i="62"/>
  <c r="Q57" i="62"/>
  <c r="P52" i="54"/>
  <c r="T52" i="54"/>
  <c r="U52" i="54"/>
  <c r="X52" i="54"/>
  <c r="Q52" i="54"/>
  <c r="AD12" i="44"/>
  <c r="AC12" i="44"/>
  <c r="AG12" i="44"/>
  <c r="AK12" i="44"/>
  <c r="AG29" i="44"/>
  <c r="AF58" i="33"/>
  <c r="AJ39" i="35"/>
  <c r="AI57" i="37"/>
  <c r="AF37" i="41"/>
  <c r="AE62" i="42"/>
  <c r="AE19" i="50"/>
  <c r="AF54" i="51"/>
  <c r="AE22" i="61"/>
  <c r="AF58" i="55"/>
  <c r="AF34" i="53"/>
  <c r="AJ53" i="61"/>
  <c r="AE44" i="63"/>
  <c r="AE35" i="65"/>
  <c r="AE66" i="66"/>
  <c r="AE39" i="66"/>
  <c r="R46" i="33"/>
  <c r="R34" i="38"/>
  <c r="S44" i="40"/>
  <c r="AE51" i="41"/>
  <c r="R29" i="43"/>
  <c r="AE87" i="46"/>
  <c r="S5" i="44"/>
  <c r="R42" i="61"/>
  <c r="V42" i="61"/>
  <c r="S52" i="63"/>
  <c r="T28" i="63"/>
  <c r="P28" i="63"/>
  <c r="Q28" i="63"/>
  <c r="U28" i="63"/>
  <c r="X28" i="63"/>
  <c r="Q67" i="62"/>
  <c r="U67" i="62"/>
  <c r="U31" i="55"/>
  <c r="AG65" i="44"/>
  <c r="AK65" i="44"/>
  <c r="AC65" i="44"/>
  <c r="V46" i="66"/>
  <c r="AD35" i="44"/>
  <c r="P42" i="62"/>
  <c r="T42" i="62"/>
  <c r="Q42" i="62"/>
  <c r="X42" i="62"/>
  <c r="T53" i="62"/>
  <c r="T64" i="54"/>
  <c r="X64" i="54"/>
  <c r="AG33" i="44"/>
  <c r="AK33" i="44"/>
  <c r="AC33" i="44"/>
  <c r="AH33" i="44"/>
  <c r="Q24" i="63"/>
  <c r="T24" i="63"/>
  <c r="U24" i="63"/>
  <c r="X24" i="63"/>
  <c r="P24" i="63"/>
  <c r="Q50" i="62"/>
  <c r="U50" i="62"/>
  <c r="X50" i="62"/>
  <c r="P50" i="62"/>
  <c r="T50" i="62"/>
  <c r="P65" i="54"/>
  <c r="Q65" i="54"/>
  <c r="U65" i="54"/>
  <c r="AC77" i="44"/>
  <c r="AG77" i="44"/>
  <c r="Q3" i="63"/>
  <c r="U3" i="63"/>
  <c r="V22" i="36"/>
  <c r="AI22" i="36"/>
  <c r="R14" i="36"/>
  <c r="W19" i="36"/>
  <c r="V57" i="36"/>
  <c r="V59" i="36"/>
  <c r="AE10" i="36"/>
  <c r="AE23" i="36"/>
  <c r="AI36" i="36"/>
  <c r="AI10" i="36"/>
  <c r="AI23" i="36"/>
  <c r="AI6" i="36"/>
  <c r="AE31" i="36"/>
  <c r="AJ34" i="36"/>
  <c r="AJ38" i="36"/>
  <c r="AJ53" i="36"/>
  <c r="AE29" i="36"/>
  <c r="AI43" i="36"/>
  <c r="AF59" i="36"/>
  <c r="AJ44" i="36"/>
  <c r="AI44" i="36"/>
  <c r="AI49" i="36"/>
  <c r="AJ49" i="36"/>
  <c r="AF40" i="36"/>
  <c r="AJ58" i="36"/>
  <c r="AF67" i="36"/>
  <c r="AF63" i="36"/>
  <c r="AE61" i="36"/>
  <c r="AF47" i="36"/>
  <c r="AI53" i="36"/>
  <c r="AJ36" i="36"/>
  <c r="AJ21" i="36"/>
  <c r="R33" i="36"/>
  <c r="V33" i="36"/>
  <c r="AE53" i="36"/>
  <c r="AI41" i="36"/>
  <c r="AF44" i="36"/>
  <c r="AI67" i="36"/>
  <c r="S14" i="36"/>
  <c r="R31" i="36"/>
  <c r="W23" i="36"/>
  <c r="S43" i="36"/>
  <c r="V60" i="36"/>
  <c r="AJ6" i="36"/>
  <c r="AJ23" i="36"/>
  <c r="AE36" i="36"/>
  <c r="AE15" i="36"/>
  <c r="AI32" i="36"/>
  <c r="AI31" i="36"/>
  <c r="AJ19" i="36"/>
  <c r="AF19" i="36"/>
  <c r="AE38" i="36"/>
  <c r="AJ41" i="36"/>
  <c r="AI14" i="36"/>
  <c r="AI42" i="36"/>
  <c r="AF53" i="36"/>
  <c r="AI29" i="36"/>
  <c r="AJ42" i="36"/>
  <c r="AF43" i="36"/>
  <c r="AI58" i="36"/>
  <c r="AE44" i="36"/>
  <c r="AJ45" i="36"/>
  <c r="AF49" i="36"/>
  <c r="AE40" i="36"/>
  <c r="AI50" i="36"/>
  <c r="AI63" i="36"/>
  <c r="AJ68" i="36"/>
  <c r="AI45" i="36"/>
  <c r="AJ47" i="36"/>
  <c r="AE71" i="36"/>
  <c r="AE18" i="36"/>
  <c r="AJ66" i="36"/>
  <c r="R74" i="36"/>
  <c r="AE37" i="36"/>
  <c r="V66" i="36"/>
  <c r="W22" i="36"/>
  <c r="R22" i="36"/>
  <c r="W7" i="36"/>
  <c r="AF6" i="36"/>
  <c r="AJ22" i="36"/>
  <c r="AJ7" i="36"/>
  <c r="AJ18" i="36"/>
  <c r="AE19" i="36"/>
  <c r="AF38" i="36"/>
  <c r="AF41" i="36"/>
  <c r="AE14" i="36"/>
  <c r="AI52" i="36"/>
  <c r="AF29" i="36"/>
  <c r="AE42" i="36"/>
  <c r="AJ43" i="36"/>
  <c r="AE58" i="36"/>
  <c r="AF45" i="36"/>
  <c r="AJ55" i="36"/>
  <c r="AJ71" i="36"/>
  <c r="AF57" i="36"/>
  <c r="AJ69" i="36"/>
  <c r="AE45" i="36"/>
  <c r="AE22" i="36"/>
  <c r="AE59" i="36"/>
  <c r="AJ52" i="36"/>
  <c r="AF36" i="36"/>
  <c r="AF58" i="36"/>
  <c r="AF74" i="36"/>
  <c r="AI71" i="36"/>
  <c r="V74" i="36"/>
  <c r="AF69" i="36"/>
  <c r="AE41" i="36"/>
  <c r="R66" i="36"/>
  <c r="S22" i="36"/>
  <c r="V47" i="36"/>
  <c r="AE47" i="36"/>
  <c r="S29" i="36"/>
  <c r="S51" i="36"/>
  <c r="S59" i="36"/>
  <c r="AE6" i="36"/>
  <c r="AI18" i="36"/>
  <c r="AF22" i="36"/>
  <c r="AF27" i="36"/>
  <c r="AJ10" i="36"/>
  <c r="AF18" i="36"/>
  <c r="AE7" i="36"/>
  <c r="AI19" i="36"/>
  <c r="AF24" i="36"/>
  <c r="AE52" i="36"/>
  <c r="AJ51" i="36"/>
  <c r="AJ59" i="36"/>
  <c r="AE48" i="36"/>
  <c r="AI69" i="36"/>
  <c r="AJ39" i="36"/>
  <c r="AF56" i="36"/>
  <c r="AJ63" i="36"/>
  <c r="AE51" i="36"/>
  <c r="AI59" i="36"/>
  <c r="AE67" i="36"/>
  <c r="AJ61" i="36"/>
  <c r="S9" i="36"/>
  <c r="AF61" i="36"/>
  <c r="AF52" i="36"/>
  <c r="R26" i="36"/>
  <c r="V26" i="36"/>
  <c r="AE69" i="36"/>
  <c r="AI37" i="36"/>
  <c r="AE63" i="36"/>
  <c r="AI61" i="36"/>
  <c r="AF70" i="36"/>
  <c r="AE88" i="30"/>
  <c r="AF88" i="30"/>
  <c r="AI88" i="30"/>
  <c r="AJ88" i="30"/>
  <c r="AE87" i="30"/>
  <c r="AF87" i="30"/>
  <c r="AF85" i="30"/>
  <c r="R82" i="30"/>
  <c r="AI82" i="30"/>
  <c r="V82" i="30"/>
  <c r="AF81" i="30"/>
  <c r="AI84" i="30"/>
  <c r="AF82" i="30"/>
  <c r="AJ81" i="30"/>
  <c r="AI81" i="30"/>
  <c r="AE84" i="30"/>
  <c r="AI83" i="30"/>
  <c r="AE81" i="30"/>
  <c r="AJ83" i="30"/>
  <c r="AE82" i="30"/>
  <c r="S80" i="30"/>
  <c r="AE75" i="30"/>
  <c r="AJ77" i="30"/>
  <c r="AE77" i="30"/>
  <c r="AJ75" i="30"/>
  <c r="W79" i="30"/>
  <c r="AI77" i="30"/>
  <c r="AF74" i="30"/>
  <c r="V35" i="30"/>
  <c r="W57" i="30"/>
  <c r="R43" i="30"/>
  <c r="S62" i="30"/>
  <c r="S42" i="30"/>
  <c r="AE42" i="30"/>
  <c r="AI42" i="30"/>
  <c r="V47" i="30"/>
  <c r="V70" i="30"/>
  <c r="S45" i="30"/>
  <c r="W46" i="30"/>
  <c r="W50" i="30"/>
  <c r="AI50" i="30"/>
  <c r="AE50" i="30"/>
  <c r="S74" i="30"/>
  <c r="V60" i="30"/>
  <c r="S73" i="30"/>
  <c r="V42" i="30"/>
  <c r="AE28" i="30"/>
  <c r="AJ54" i="30"/>
  <c r="AI55" i="30"/>
  <c r="AI60" i="30"/>
  <c r="AJ69" i="30"/>
  <c r="AI73" i="30"/>
  <c r="AE34" i="30"/>
  <c r="AF65" i="30"/>
  <c r="AI28" i="30"/>
  <c r="AF29" i="30"/>
  <c r="AJ42" i="30"/>
  <c r="AE43" i="30"/>
  <c r="AF50" i="30"/>
  <c r="W55" i="30"/>
  <c r="AE62" i="30"/>
  <c r="AJ65" i="30"/>
  <c r="AE70" i="30"/>
  <c r="AJ47" i="30"/>
  <c r="AE51" i="30"/>
  <c r="R32" i="30"/>
  <c r="V57" i="30"/>
  <c r="W30" i="30"/>
  <c r="AF30" i="30"/>
  <c r="V55" i="30"/>
  <c r="V67" i="30"/>
  <c r="R42" i="30"/>
  <c r="R57" i="30"/>
  <c r="R60" i="30"/>
  <c r="AE33" i="30"/>
  <c r="AJ30" i="30"/>
  <c r="AI41" i="30"/>
  <c r="AJ46" i="30"/>
  <c r="AF54" i="30"/>
  <c r="AE55" i="30"/>
  <c r="AE73" i="30"/>
  <c r="AJ53" i="30"/>
  <c r="AF45" i="30"/>
  <c r="AJ70" i="30"/>
  <c r="AF42" i="30"/>
  <c r="AI62" i="30"/>
  <c r="AJ73" i="30"/>
  <c r="AI45" i="30"/>
  <c r="AJ62" i="30"/>
  <c r="V46" i="30"/>
  <c r="R50" i="30"/>
  <c r="W35" i="30"/>
  <c r="W33" i="30"/>
  <c r="AI33" i="30"/>
  <c r="R33" i="30"/>
  <c r="R67" i="30"/>
  <c r="W71" i="30"/>
  <c r="R46" i="30"/>
  <c r="R51" i="30"/>
  <c r="AE58" i="30"/>
  <c r="AI58" i="30"/>
  <c r="S61" i="30"/>
  <c r="AJ33" i="30"/>
  <c r="AF46" i="30"/>
  <c r="AI70" i="30"/>
  <c r="AJ74" i="30"/>
  <c r="AI40" i="30"/>
  <c r="AI49" i="30"/>
  <c r="AI67" i="30"/>
  <c r="AF70" i="30"/>
  <c r="AJ37" i="30"/>
  <c r="AJ58" i="30"/>
  <c r="AI65" i="30"/>
  <c r="AJ45" i="30"/>
  <c r="AF62" i="30"/>
  <c r="AE74" i="30"/>
  <c r="AJ26" i="30"/>
  <c r="AI36" i="30"/>
  <c r="AE79" i="30"/>
  <c r="AJ79" i="30"/>
  <c r="AE52" i="30"/>
  <c r="V34" i="30"/>
  <c r="R35" i="30"/>
  <c r="S52" i="30"/>
  <c r="V44" i="30"/>
  <c r="V79" i="30"/>
  <c r="AI26" i="30"/>
  <c r="AF32" i="30"/>
  <c r="AI32" i="30"/>
  <c r="AJ55" i="30"/>
  <c r="S55" i="30"/>
  <c r="AI47" i="30"/>
  <c r="AI52" i="30"/>
  <c r="AE80" i="30"/>
  <c r="AJ80" i="30"/>
  <c r="W85" i="30"/>
  <c r="R85" i="30"/>
  <c r="AJ85" i="30"/>
  <c r="S85" i="30"/>
  <c r="AF34" i="30"/>
  <c r="AE40" i="30"/>
  <c r="AF35" i="30"/>
  <c r="AI57" i="30"/>
  <c r="AI69" i="30"/>
  <c r="AE71" i="30"/>
  <c r="AF75" i="30"/>
  <c r="AI75" i="30"/>
  <c r="AF28" i="30"/>
  <c r="AE29" i="30"/>
  <c r="AF61" i="30"/>
  <c r="AI63" i="30"/>
  <c r="AI79" i="30"/>
  <c r="R64" i="30"/>
  <c r="AE45" i="30"/>
  <c r="AI61" i="30"/>
  <c r="W67" i="30"/>
  <c r="AF67" i="30"/>
  <c r="AE60" i="30"/>
  <c r="AF47" i="30"/>
  <c r="AF53" i="30"/>
  <c r="S64" i="30"/>
  <c r="AJ35" i="30"/>
  <c r="AF36" i="30"/>
  <c r="AE44" i="30"/>
  <c r="R34" i="30"/>
  <c r="V64" i="30"/>
  <c r="R44" i="30"/>
  <c r="AE26" i="30"/>
  <c r="AE47" i="30"/>
  <c r="AJ34" i="30"/>
  <c r="AI34" i="30"/>
  <c r="AI53" i="30"/>
  <c r="AE69" i="30"/>
  <c r="AJ71" i="30"/>
  <c r="AJ28" i="30"/>
  <c r="AJ44" i="30"/>
  <c r="AJ52" i="30"/>
  <c r="AJ60" i="30"/>
  <c r="AF40" i="30"/>
  <c r="AE46" i="30"/>
  <c r="AI46" i="30"/>
  <c r="AE54" i="30"/>
  <c r="AI54" i="30"/>
  <c r="AI64" i="30"/>
  <c r="AF72" i="30"/>
  <c r="AF77" i="30"/>
  <c r="AI80" i="30"/>
  <c r="AF80" i="30"/>
  <c r="AJ36" i="30"/>
  <c r="AE36" i="30"/>
  <c r="AF41" i="30"/>
  <c r="AJ41" i="30"/>
  <c r="AJ64" i="30"/>
  <c r="AE64" i="30"/>
  <c r="AF49" i="30"/>
  <c r="AJ49" i="30"/>
  <c r="W44" i="30"/>
  <c r="W64" i="30"/>
  <c r="W69" i="30"/>
  <c r="V49" i="30"/>
  <c r="V69" i="30"/>
  <c r="V52" i="30"/>
  <c r="R53" i="30"/>
  <c r="S69" i="30"/>
  <c r="AF43" i="30"/>
  <c r="AJ43" i="30"/>
  <c r="AF51" i="30"/>
  <c r="AJ51" i="30"/>
  <c r="AF59" i="30"/>
  <c r="AJ59" i="30"/>
  <c r="AE41" i="30"/>
  <c r="AI44" i="30"/>
  <c r="AE63" i="30"/>
  <c r="AJ63" i="30"/>
  <c r="S63" i="30"/>
  <c r="AF69" i="30"/>
  <c r="AI71" i="30"/>
  <c r="S35" i="30"/>
  <c r="AE53" i="30"/>
  <c r="W63" i="30"/>
  <c r="AI35" i="30"/>
  <c r="AE49" i="30"/>
  <c r="AF57" i="30"/>
  <c r="AJ57" i="30"/>
  <c r="AI85" i="30"/>
  <c r="AF44" i="30"/>
  <c r="AI43" i="30"/>
  <c r="AI51" i="30"/>
  <c r="AI59" i="30"/>
  <c r="AF79" i="30"/>
  <c r="AF55" i="30"/>
  <c r="AJ71" i="31"/>
  <c r="AJ68" i="31"/>
  <c r="AI67" i="31"/>
  <c r="AI134" i="31"/>
  <c r="AE71" i="31"/>
  <c r="W71" i="31"/>
  <c r="AI71" i="31"/>
  <c r="AI68" i="31"/>
  <c r="AJ67" i="31"/>
  <c r="AJ134" i="31"/>
  <c r="W134" i="31"/>
  <c r="AF134" i="31"/>
  <c r="S68" i="31"/>
  <c r="AE12" i="33"/>
  <c r="AI12" i="33"/>
  <c r="AF67" i="33"/>
  <c r="AJ67" i="33"/>
  <c r="AF24" i="33"/>
  <c r="W12" i="33"/>
  <c r="W26" i="33"/>
  <c r="S14" i="33"/>
  <c r="R33" i="33"/>
  <c r="S38" i="33"/>
  <c r="S53" i="33"/>
  <c r="W21" i="33"/>
  <c r="R57" i="33"/>
  <c r="V26" i="33"/>
  <c r="R24" i="33"/>
  <c r="AJ5" i="33"/>
  <c r="AI13" i="33"/>
  <c r="AF17" i="33"/>
  <c r="AJ13" i="33"/>
  <c r="AI34" i="33"/>
  <c r="AF45" i="33"/>
  <c r="AJ45" i="33"/>
  <c r="AE45" i="33"/>
  <c r="AF61" i="33"/>
  <c r="AE61" i="33"/>
  <c r="AJ61" i="33"/>
  <c r="AE13" i="33"/>
  <c r="AF36" i="33"/>
  <c r="AJ38" i="33"/>
  <c r="S34" i="33"/>
  <c r="AE43" i="33"/>
  <c r="AE14" i="33"/>
  <c r="AJ32" i="33"/>
  <c r="AF34" i="33"/>
  <c r="AJ49" i="33"/>
  <c r="AE67" i="33"/>
  <c r="S43" i="33"/>
  <c r="AI33" i="33"/>
  <c r="AJ29" i="33"/>
  <c r="AE16" i="33"/>
  <c r="AI16" i="33"/>
  <c r="AE26" i="33"/>
  <c r="R67" i="33"/>
  <c r="AI14" i="33"/>
  <c r="W8" i="33"/>
  <c r="W14" i="33"/>
  <c r="W16" i="33"/>
  <c r="V57" i="33"/>
  <c r="W57" i="33"/>
  <c r="V67" i="33"/>
  <c r="R26" i="33"/>
  <c r="V38" i="33"/>
  <c r="AF5" i="33"/>
  <c r="AF16" i="33"/>
  <c r="AI28" i="33"/>
  <c r="AE28" i="33"/>
  <c r="AF28" i="33"/>
  <c r="AI5" i="33"/>
  <c r="AE21" i="33"/>
  <c r="AF26" i="33"/>
  <c r="AE34" i="33"/>
  <c r="AE41" i="33"/>
  <c r="AJ41" i="33"/>
  <c r="AF41" i="33"/>
  <c r="AI41" i="33"/>
  <c r="R6" i="33"/>
  <c r="AF14" i="33"/>
  <c r="AE37" i="33"/>
  <c r="AJ37" i="33"/>
  <c r="AI37" i="33"/>
  <c r="AI45" i="33"/>
  <c r="AE65" i="33"/>
  <c r="AI65" i="33"/>
  <c r="AI67" i="33"/>
  <c r="R38" i="33"/>
  <c r="AF65" i="33"/>
  <c r="AE8" i="33"/>
  <c r="AI8" i="33"/>
  <c r="AI20" i="33"/>
  <c r="AE20" i="33"/>
  <c r="AF20" i="33"/>
  <c r="AE57" i="33"/>
  <c r="AJ57" i="33"/>
  <c r="AF57" i="33"/>
  <c r="AI57" i="33"/>
  <c r="AJ26" i="33"/>
  <c r="AJ21" i="33"/>
  <c r="W34" i="33"/>
  <c r="V8" i="33"/>
  <c r="W24" i="33"/>
  <c r="W33" i="33"/>
  <c r="S12" i="33"/>
  <c r="V21" i="33"/>
  <c r="V14" i="33"/>
  <c r="V34" i="33"/>
  <c r="R53" i="33"/>
  <c r="W67" i="33"/>
  <c r="AJ8" i="33"/>
  <c r="AE4" i="33"/>
  <c r="AI4" i="33"/>
  <c r="AF4" i="33"/>
  <c r="AJ4" i="33"/>
  <c r="AF21" i="33"/>
  <c r="AE6" i="33"/>
  <c r="AF12" i="33"/>
  <c r="AF10" i="33"/>
  <c r="AJ10" i="33"/>
  <c r="AJ20" i="33"/>
  <c r="AJ25" i="33"/>
  <c r="AE25" i="33"/>
  <c r="AF25" i="33"/>
  <c r="AJ6" i="33"/>
  <c r="AI25" i="33"/>
  <c r="AI26" i="33"/>
  <c r="AJ33" i="33"/>
  <c r="AE24" i="33"/>
  <c r="AJ24" i="33"/>
  <c r="AI38" i="33"/>
  <c r="AE53" i="33"/>
  <c r="R66" i="33"/>
  <c r="AE66" i="33"/>
  <c r="AI66" i="33"/>
  <c r="W66" i="33"/>
  <c r="R10" i="33"/>
  <c r="AI17" i="33"/>
  <c r="AF37" i="33"/>
  <c r="AJ40" i="33"/>
  <c r="AE40" i="33"/>
  <c r="AF40" i="33"/>
  <c r="AI40" i="33"/>
  <c r="S67" i="33"/>
  <c r="AE49" i="33"/>
  <c r="AF66" i="33"/>
  <c r="AF13" i="34"/>
  <c r="W37" i="34"/>
  <c r="V43" i="34"/>
  <c r="W71" i="34"/>
  <c r="AE8" i="34"/>
  <c r="AI8" i="34"/>
  <c r="AF16" i="34"/>
  <c r="AJ21" i="34"/>
  <c r="AE21" i="34"/>
  <c r="R21" i="34"/>
  <c r="V21" i="34"/>
  <c r="AI40" i="34"/>
  <c r="AJ40" i="34"/>
  <c r="AE9" i="34"/>
  <c r="AI9" i="34"/>
  <c r="AF9" i="34"/>
  <c r="AF37" i="34"/>
  <c r="AF54" i="34"/>
  <c r="AI54" i="34"/>
  <c r="AJ13" i="34"/>
  <c r="AE56" i="34"/>
  <c r="AE17" i="34"/>
  <c r="AI37" i="34"/>
  <c r="AF50" i="34"/>
  <c r="AI58" i="34"/>
  <c r="S37" i="34"/>
  <c r="R71" i="34"/>
  <c r="AE54" i="34"/>
  <c r="AF68" i="34"/>
  <c r="AJ68" i="34"/>
  <c r="AJ72" i="34"/>
  <c r="AF72" i="34"/>
  <c r="AE4" i="34"/>
  <c r="AI4" i="34"/>
  <c r="AI5" i="34"/>
  <c r="AE5" i="34"/>
  <c r="AF5" i="34"/>
  <c r="AI67" i="34"/>
  <c r="AE67" i="34"/>
  <c r="V67" i="34"/>
  <c r="AI13" i="34"/>
  <c r="AE43" i="34"/>
  <c r="AJ43" i="34"/>
  <c r="AF71" i="34"/>
  <c r="V5" i="34"/>
  <c r="V10" i="34"/>
  <c r="R5" i="34"/>
  <c r="W67" i="34"/>
  <c r="R43" i="34"/>
  <c r="AF4" i="34"/>
  <c r="AJ24" i="34"/>
  <c r="AF32" i="34"/>
  <c r="AJ36" i="34"/>
  <c r="AJ50" i="34"/>
  <c r="AF21" i="34"/>
  <c r="AJ17" i="34"/>
  <c r="AF70" i="34"/>
  <c r="AJ70" i="34"/>
  <c r="AE42" i="34"/>
  <c r="AJ42" i="34"/>
  <c r="AF48" i="34"/>
  <c r="AI50" i="34"/>
  <c r="AJ59" i="34"/>
  <c r="AE59" i="34"/>
  <c r="AJ67" i="34"/>
  <c r="AE24" i="34"/>
  <c r="AE62" i="34"/>
  <c r="AI33" i="34"/>
  <c r="AF10" i="34"/>
  <c r="AJ10" i="34"/>
  <c r="V37" i="34"/>
  <c r="AE37" i="34"/>
  <c r="AE71" i="34"/>
  <c r="AI71" i="34"/>
  <c r="AE50" i="34"/>
  <c r="R37" i="34"/>
  <c r="S67" i="34"/>
  <c r="AE12" i="34"/>
  <c r="AI12" i="34"/>
  <c r="AE10" i="34"/>
  <c r="AF24" i="34"/>
  <c r="AJ29" i="34"/>
  <c r="AE29" i="34"/>
  <c r="AF36" i="34"/>
  <c r="AI43" i="34"/>
  <c r="AF66" i="34"/>
  <c r="AJ66" i="34"/>
  <c r="S66" i="34"/>
  <c r="AE32" i="34"/>
  <c r="AE58" i="34"/>
  <c r="AJ58" i="34"/>
  <c r="AE66" i="34"/>
  <c r="AE70" i="34"/>
  <c r="R67" i="34"/>
  <c r="AJ20" i="35"/>
  <c r="AI43" i="35"/>
  <c r="AE43" i="35"/>
  <c r="AJ43" i="35"/>
  <c r="R42" i="35"/>
  <c r="S5" i="35"/>
  <c r="S11" i="35"/>
  <c r="R5" i="35"/>
  <c r="R33" i="35"/>
  <c r="W20" i="35"/>
  <c r="S23" i="35"/>
  <c r="S28" i="35"/>
  <c r="S33" i="35"/>
  <c r="W42" i="35"/>
  <c r="S49" i="35"/>
  <c r="S43" i="35"/>
  <c r="AF17" i="35"/>
  <c r="AJ17" i="35"/>
  <c r="AJ25" i="35"/>
  <c r="AF25" i="35"/>
  <c r="AF15" i="35"/>
  <c r="AJ15" i="35"/>
  <c r="AE15" i="35"/>
  <c r="AI25" i="35"/>
  <c r="AE21" i="35"/>
  <c r="AE10" i="35"/>
  <c r="AI58" i="35"/>
  <c r="AJ58" i="35"/>
  <c r="V58" i="35"/>
  <c r="AE58" i="35"/>
  <c r="AF20" i="35"/>
  <c r="AE27" i="35"/>
  <c r="AE29" i="35"/>
  <c r="AF43" i="35"/>
  <c r="AI48" i="35"/>
  <c r="R10" i="35"/>
  <c r="W49" i="35"/>
  <c r="AI31" i="35"/>
  <c r="AI66" i="35"/>
  <c r="AJ49" i="35"/>
  <c r="AJ30" i="35"/>
  <c r="AF35" i="35"/>
  <c r="AE54" i="35"/>
  <c r="AF80" i="35"/>
  <c r="AF11" i="35"/>
  <c r="AJ11" i="35"/>
  <c r="AE11" i="35"/>
  <c r="AJ42" i="35"/>
  <c r="AI42" i="35"/>
  <c r="V42" i="35"/>
  <c r="AI34" i="35"/>
  <c r="AJ34" i="35"/>
  <c r="AE28" i="35"/>
  <c r="AI28" i="35"/>
  <c r="V5" i="35"/>
  <c r="W34" i="35"/>
  <c r="S19" i="35"/>
  <c r="V35" i="35"/>
  <c r="S42" i="35"/>
  <c r="V46" i="35"/>
  <c r="V28" i="35"/>
  <c r="AF13" i="35"/>
  <c r="AJ13" i="35"/>
  <c r="AE48" i="35"/>
  <c r="AE76" i="35"/>
  <c r="AI76" i="35"/>
  <c r="W13" i="35"/>
  <c r="AF23" i="35"/>
  <c r="AJ31" i="35"/>
  <c r="AE31" i="35"/>
  <c r="AF49" i="35"/>
  <c r="W21" i="35"/>
  <c r="AI35" i="35"/>
  <c r="AI54" i="35"/>
  <c r="AF54" i="35"/>
  <c r="AJ59" i="35"/>
  <c r="AE59" i="35"/>
  <c r="AI59" i="35"/>
  <c r="AI64" i="35"/>
  <c r="AE64" i="35"/>
  <c r="AJ64" i="35"/>
  <c r="AF76" i="35"/>
  <c r="AJ77" i="35"/>
  <c r="AF77" i="35"/>
  <c r="AF41" i="35"/>
  <c r="AE50" i="35"/>
  <c r="AF5" i="35"/>
  <c r="AJ5" i="35"/>
  <c r="AF19" i="35"/>
  <c r="AJ19" i="35"/>
  <c r="AE19" i="35"/>
  <c r="AF46" i="35"/>
  <c r="AI46" i="35"/>
  <c r="AJ46" i="35"/>
  <c r="R46" i="35"/>
  <c r="AE23" i="35"/>
  <c r="AJ28" i="35"/>
  <c r="AE33" i="35"/>
  <c r="AF33" i="35"/>
  <c r="AI33" i="35"/>
  <c r="AE42" i="35"/>
  <c r="V34" i="35"/>
  <c r="R11" i="35"/>
  <c r="S34" i="35"/>
  <c r="V23" i="35"/>
  <c r="W46" i="35"/>
  <c r="V49" i="35"/>
  <c r="W43" i="35"/>
  <c r="AF9" i="35"/>
  <c r="AJ9" i="35"/>
  <c r="AI19" i="35"/>
  <c r="AE9" i="35"/>
  <c r="AI11" i="35"/>
  <c r="AE14" i="35"/>
  <c r="AI14" i="35"/>
  <c r="AF21" i="35"/>
  <c r="AE5" i="35"/>
  <c r="AE20" i="35"/>
  <c r="AF29" i="35"/>
  <c r="AE80" i="35"/>
  <c r="AI80" i="35"/>
  <c r="W29" i="35"/>
  <c r="R14" i="35"/>
  <c r="AI23" i="35"/>
  <c r="AE49" i="35"/>
  <c r="AE35" i="35"/>
  <c r="AE37" i="35"/>
  <c r="AF37" i="35"/>
  <c r="AF59" i="35"/>
  <c r="AI62" i="35"/>
  <c r="AE62" i="35"/>
  <c r="AJ62" i="35"/>
  <c r="AF62" i="35"/>
  <c r="AI65" i="35"/>
  <c r="AE65" i="35"/>
  <c r="AJ65" i="35"/>
  <c r="AJ73" i="35"/>
  <c r="AF73" i="35"/>
  <c r="AJ76" i="35"/>
  <c r="R34" i="35"/>
  <c r="AJ41" i="35"/>
  <c r="AF70" i="35"/>
  <c r="AF34" i="35"/>
  <c r="AE73" i="35"/>
  <c r="AI11" i="36"/>
  <c r="AF11" i="36"/>
  <c r="AI28" i="36"/>
  <c r="AJ28" i="36"/>
  <c r="AE28" i="36"/>
  <c r="S12" i="36"/>
  <c r="S15" i="36"/>
  <c r="V50" i="36"/>
  <c r="S50" i="36"/>
  <c r="R34" i="36"/>
  <c r="W39" i="36"/>
  <c r="W54" i="36"/>
  <c r="R57" i="36"/>
  <c r="AE24" i="36"/>
  <c r="AF32" i="36"/>
  <c r="AF10" i="36"/>
  <c r="AE11" i="36"/>
  <c r="AF23" i="36"/>
  <c r="AE34" i="36"/>
  <c r="AJ11" i="36"/>
  <c r="AJ14" i="36"/>
  <c r="AJ29" i="36"/>
  <c r="AE43" i="36"/>
  <c r="AI57" i="36"/>
  <c r="AF64" i="36"/>
  <c r="AE64" i="36"/>
  <c r="AJ64" i="36"/>
  <c r="AI51" i="36"/>
  <c r="S68" i="36"/>
  <c r="AF34" i="36"/>
  <c r="AI40" i="36"/>
  <c r="AI64" i="36"/>
  <c r="AF73" i="36"/>
  <c r="W24" i="36"/>
  <c r="R62" i="36"/>
  <c r="R54" i="36"/>
  <c r="AI15" i="36"/>
  <c r="AE50" i="36"/>
  <c r="AF50" i="36"/>
  <c r="AJ50" i="36"/>
  <c r="AF55" i="36"/>
  <c r="V12" i="36"/>
  <c r="V39" i="36"/>
  <c r="R15" i="36"/>
  <c r="W28" i="36"/>
  <c r="S39" i="36"/>
  <c r="S54" i="36"/>
  <c r="V28" i="36"/>
  <c r="AF7" i="36"/>
  <c r="AJ32" i="36"/>
  <c r="S32" i="36"/>
  <c r="AF28" i="36"/>
  <c r="AJ31" i="36"/>
  <c r="AF31" i="36"/>
  <c r="AI34" i="36"/>
  <c r="AI12" i="36"/>
  <c r="AF46" i="36"/>
  <c r="AJ46" i="36"/>
  <c r="AE46" i="36"/>
  <c r="AI46" i="36"/>
  <c r="AF14" i="36"/>
  <c r="AF42" i="36"/>
  <c r="AI48" i="36"/>
  <c r="AJ54" i="36"/>
  <c r="AE60" i="36"/>
  <c r="AJ60" i="36"/>
  <c r="AF60" i="36"/>
  <c r="AI60" i="36"/>
  <c r="AJ15" i="36"/>
  <c r="AI38" i="36"/>
  <c r="AI39" i="36"/>
  <c r="AF72" i="36"/>
  <c r="W40" i="36"/>
  <c r="R72" i="36"/>
  <c r="V54" i="36"/>
  <c r="AE39" i="36"/>
  <c r="AE55" i="36"/>
  <c r="V11" i="36"/>
  <c r="V15" i="36"/>
  <c r="R28" i="36"/>
  <c r="R50" i="36"/>
  <c r="S28" i="36"/>
  <c r="AI27" i="36"/>
  <c r="AJ27" i="36"/>
  <c r="AE27" i="36"/>
  <c r="AI7" i="36"/>
  <c r="AF12" i="36"/>
  <c r="AE12" i="36"/>
  <c r="AI55" i="36"/>
  <c r="AE54" i="36"/>
  <c r="AE57" i="36"/>
  <c r="R68" i="36"/>
  <c r="V68" i="36"/>
  <c r="AF68" i="36"/>
  <c r="W68" i="36"/>
  <c r="AF39" i="36"/>
  <c r="AF51" i="36"/>
  <c r="V46" i="36"/>
  <c r="AI54" i="36"/>
  <c r="V11" i="37"/>
  <c r="V43" i="37"/>
  <c r="S42" i="37"/>
  <c r="R50" i="37"/>
  <c r="V44" i="37"/>
  <c r="R42" i="37"/>
  <c r="AJ4" i="37"/>
  <c r="AF4" i="37"/>
  <c r="AJ16" i="37"/>
  <c r="AE16" i="37"/>
  <c r="AE4" i="37"/>
  <c r="AF12" i="37"/>
  <c r="AI12" i="37"/>
  <c r="S12" i="37"/>
  <c r="AI32" i="37"/>
  <c r="AJ24" i="37"/>
  <c r="AE30" i="37"/>
  <c r="AI36" i="37"/>
  <c r="AF36" i="37"/>
  <c r="AF66" i="37"/>
  <c r="AE66" i="37"/>
  <c r="AJ66" i="37"/>
  <c r="S44" i="37"/>
  <c r="AF10" i="37"/>
  <c r="AF44" i="37"/>
  <c r="AE25" i="37"/>
  <c r="AF8" i="37"/>
  <c r="AF16" i="37"/>
  <c r="R4" i="37"/>
  <c r="AF43" i="37"/>
  <c r="R53" i="37"/>
  <c r="AJ22" i="37"/>
  <c r="V22" i="37"/>
  <c r="AF42" i="37"/>
  <c r="AJ42" i="37"/>
  <c r="AF50" i="37"/>
  <c r="AJ50" i="37"/>
  <c r="AJ48" i="37"/>
  <c r="AF48" i="37"/>
  <c r="AI42" i="37"/>
  <c r="AE50" i="37"/>
  <c r="AJ43" i="37"/>
  <c r="R48" i="37"/>
  <c r="R44" i="37"/>
  <c r="AI10" i="37"/>
  <c r="AE17" i="37"/>
  <c r="AJ17" i="37"/>
  <c r="AJ11" i="37"/>
  <c r="AF6" i="37"/>
  <c r="AJ6" i="37"/>
  <c r="AI9" i="37"/>
  <c r="AE9" i="37"/>
  <c r="AE24" i="37"/>
  <c r="AE32" i="37"/>
  <c r="V38" i="37"/>
  <c r="AJ38" i="37"/>
  <c r="AI46" i="37"/>
  <c r="AI54" i="37"/>
  <c r="W16" i="37"/>
  <c r="AI48" i="37"/>
  <c r="AE62" i="37"/>
  <c r="AJ62" i="37"/>
  <c r="AF62" i="37"/>
  <c r="V62" i="37"/>
  <c r="AI62" i="37"/>
  <c r="R38" i="37"/>
  <c r="AJ52" i="37"/>
  <c r="S52" i="37"/>
  <c r="AJ20" i="37"/>
  <c r="AJ32" i="37"/>
  <c r="AJ40" i="37"/>
  <c r="AF46" i="37"/>
  <c r="AI66" i="37"/>
  <c r="W8" i="37"/>
  <c r="AI44" i="37"/>
  <c r="AE33" i="37"/>
  <c r="AE22" i="37"/>
  <c r="W22" i="37"/>
  <c r="AE10" i="37"/>
  <c r="AE11" i="37"/>
  <c r="AF22" i="37"/>
  <c r="AF11" i="37"/>
  <c r="AI22" i="37"/>
  <c r="AF28" i="37"/>
  <c r="AI28" i="37"/>
  <c r="AE40" i="37"/>
  <c r="AE46" i="37"/>
  <c r="AE54" i="37"/>
  <c r="R22" i="37"/>
  <c r="AE48" i="37"/>
  <c r="S48" i="37"/>
  <c r="W48" i="37"/>
  <c r="AI8" i="37"/>
  <c r="AI50" i="37"/>
  <c r="S16" i="37"/>
  <c r="AE44" i="37"/>
  <c r="AI53" i="37"/>
  <c r="V12" i="38"/>
  <c r="W29" i="38"/>
  <c r="S12" i="38"/>
  <c r="R41" i="38"/>
  <c r="AI33" i="38"/>
  <c r="AI8" i="38"/>
  <c r="AE8" i="38"/>
  <c r="AF8" i="38"/>
  <c r="AI27" i="38"/>
  <c r="AE27" i="38"/>
  <c r="AJ27" i="38"/>
  <c r="AJ39" i="38"/>
  <c r="AI4" i="38"/>
  <c r="AI41" i="38"/>
  <c r="AF71" i="38"/>
  <c r="AI71" i="38"/>
  <c r="R8" i="38"/>
  <c r="AF29" i="38"/>
  <c r="AE73" i="38"/>
  <c r="AF68" i="38"/>
  <c r="AE12" i="38"/>
  <c r="AF23" i="38"/>
  <c r="AE31" i="38"/>
  <c r="AF31" i="38"/>
  <c r="AJ31" i="38"/>
  <c r="AF33" i="38"/>
  <c r="AE35" i="38"/>
  <c r="AI36" i="38"/>
  <c r="AE42" i="38"/>
  <c r="AI68" i="38"/>
  <c r="R17" i="38"/>
  <c r="S24" i="38"/>
  <c r="AI58" i="38"/>
  <c r="AF4" i="38"/>
  <c r="AF41" i="38"/>
  <c r="W4" i="38"/>
  <c r="R12" i="38"/>
  <c r="S23" i="38"/>
  <c r="AJ28" i="38"/>
  <c r="AE28" i="38"/>
  <c r="R28" i="38"/>
  <c r="AI28" i="38"/>
  <c r="W28" i="38"/>
  <c r="V28" i="38"/>
  <c r="AF12" i="38"/>
  <c r="AE41" i="38"/>
  <c r="AI47" i="38"/>
  <c r="AE47" i="38"/>
  <c r="AI55" i="38"/>
  <c r="AE55" i="38"/>
  <c r="AJ29" i="38"/>
  <c r="AI29" i="38"/>
  <c r="AE39" i="38"/>
  <c r="AE24" i="38"/>
  <c r="AE71" i="38"/>
  <c r="S41" i="38"/>
  <c r="AJ43" i="38"/>
  <c r="AE54" i="38"/>
  <c r="R4" i="38"/>
  <c r="V4" i="38"/>
  <c r="S4" i="38"/>
  <c r="V23" i="38"/>
  <c r="V29" i="38"/>
  <c r="R29" i="38"/>
  <c r="AE7" i="38"/>
  <c r="AI7" i="38"/>
  <c r="AJ4" i="38"/>
  <c r="AF11" i="38"/>
  <c r="AJ23" i="38"/>
  <c r="AJ33" i="38"/>
  <c r="W33" i="38"/>
  <c r="AF24" i="38"/>
  <c r="S28" i="38"/>
  <c r="AE11" i="38"/>
  <c r="V71" i="38"/>
  <c r="AF40" i="38"/>
  <c r="AF47" i="38"/>
  <c r="AJ71" i="38"/>
  <c r="AE23" i="38"/>
  <c r="AJ55" i="38"/>
  <c r="AF47" i="39"/>
  <c r="AJ47" i="39"/>
  <c r="AF29" i="39"/>
  <c r="AJ69" i="39"/>
  <c r="AF69" i="39"/>
  <c r="AJ34" i="39"/>
  <c r="AF34" i="39"/>
  <c r="AJ77" i="39"/>
  <c r="R69" i="39"/>
  <c r="S18" i="39"/>
  <c r="V29" i="39"/>
  <c r="R59" i="39"/>
  <c r="V73" i="39"/>
  <c r="W34" i="39"/>
  <c r="AJ36" i="39"/>
  <c r="R36" i="39"/>
  <c r="AE5" i="39"/>
  <c r="AI5" i="39"/>
  <c r="AF5" i="39"/>
  <c r="AF51" i="39"/>
  <c r="AJ51" i="39"/>
  <c r="AJ26" i="39"/>
  <c r="AF26" i="39"/>
  <c r="AI40" i="39"/>
  <c r="AE47" i="39"/>
  <c r="AE14" i="39"/>
  <c r="AF17" i="39"/>
  <c r="AE34" i="39"/>
  <c r="AE44" i="39"/>
  <c r="AI44" i="39"/>
  <c r="AF44" i="39"/>
  <c r="AJ49" i="39"/>
  <c r="AF57" i="39"/>
  <c r="AI69" i="39"/>
  <c r="S77" i="39"/>
  <c r="AI25" i="39"/>
  <c r="AI37" i="39"/>
  <c r="AI45" i="39"/>
  <c r="AF56" i="39"/>
  <c r="AE57" i="39"/>
  <c r="AJ6" i="39"/>
  <c r="AE59" i="39"/>
  <c r="W67" i="39"/>
  <c r="AF67" i="39"/>
  <c r="AJ67" i="39"/>
  <c r="AE77" i="39"/>
  <c r="S73" i="39"/>
  <c r="R64" i="39"/>
  <c r="AF71" i="39"/>
  <c r="AF77" i="39"/>
  <c r="AJ53" i="39"/>
  <c r="AF53" i="39"/>
  <c r="AE69" i="39"/>
  <c r="V62" i="39"/>
  <c r="R62" i="39"/>
  <c r="AI62" i="39"/>
  <c r="W62" i="39"/>
  <c r="AF73" i="39"/>
  <c r="S45" i="39"/>
  <c r="R53" i="39"/>
  <c r="R47" i="39"/>
  <c r="S34" i="39"/>
  <c r="W73" i="39"/>
  <c r="AF4" i="39"/>
  <c r="AJ4" i="39"/>
  <c r="AF8" i="39"/>
  <c r="AJ8" i="39"/>
  <c r="AF12" i="39"/>
  <c r="AJ12" i="39"/>
  <c r="AF16" i="39"/>
  <c r="AJ16" i="39"/>
  <c r="AF20" i="39"/>
  <c r="AJ20" i="39"/>
  <c r="AF24" i="39"/>
  <c r="AJ24" i="39"/>
  <c r="AF28" i="39"/>
  <c r="AJ28" i="39"/>
  <c r="R28" i="39"/>
  <c r="AF32" i="39"/>
  <c r="AJ32" i="39"/>
  <c r="AE18" i="39"/>
  <c r="AF21" i="39"/>
  <c r="AE32" i="39"/>
  <c r="AE36" i="39"/>
  <c r="AF43" i="39"/>
  <c r="AJ43" i="39"/>
  <c r="AJ10" i="39"/>
  <c r="AF10" i="39"/>
  <c r="AE35" i="39"/>
  <c r="AI35" i="39"/>
  <c r="AE41" i="39"/>
  <c r="AE43" i="39"/>
  <c r="AE51" i="39"/>
  <c r="AE12" i="39"/>
  <c r="AF41" i="39"/>
  <c r="AI53" i="39"/>
  <c r="AE73" i="39"/>
  <c r="S69" i="39"/>
  <c r="AE20" i="39"/>
  <c r="AJ25" i="39"/>
  <c r="AF48" i="39"/>
  <c r="AI71" i="39"/>
  <c r="S56" i="39"/>
  <c r="R73" i="39"/>
  <c r="AF64" i="39"/>
  <c r="AE65" i="39"/>
  <c r="AI73" i="39"/>
  <c r="AJ45" i="39"/>
  <c r="AF55" i="39"/>
  <c r="AF74" i="39"/>
  <c r="AE29" i="39"/>
  <c r="AI29" i="39"/>
  <c r="AI47" i="39"/>
  <c r="AJ61" i="39"/>
  <c r="AF61" i="39"/>
  <c r="AJ18" i="39"/>
  <c r="AE45" i="39"/>
  <c r="AF59" i="39"/>
  <c r="AJ59" i="39"/>
  <c r="W18" i="39"/>
  <c r="R45" i="39"/>
  <c r="V59" i="39"/>
  <c r="V77" i="39"/>
  <c r="R34" i="39"/>
  <c r="W69" i="39"/>
  <c r="AE13" i="39"/>
  <c r="AI13" i="39"/>
  <c r="AF13" i="39"/>
  <c r="AE24" i="39"/>
  <c r="AF40" i="39"/>
  <c r="AJ40" i="39"/>
  <c r="V40" i="39"/>
  <c r="R40" i="39"/>
  <c r="W40" i="39"/>
  <c r="AI43" i="39"/>
  <c r="AI51" i="39"/>
  <c r="AE28" i="39"/>
  <c r="AI34" i="39"/>
  <c r="AE21" i="39"/>
  <c r="AE53" i="39"/>
  <c r="AI61" i="39"/>
  <c r="AE80" i="39"/>
  <c r="AI80" i="39"/>
  <c r="R77" i="39"/>
  <c r="AE56" i="39"/>
  <c r="AE64" i="39"/>
  <c r="AE71" i="39"/>
  <c r="S59" i="39"/>
  <c r="AJ56" i="39"/>
  <c r="AI57" i="39"/>
  <c r="AI59" i="39"/>
  <c r="S48" i="39"/>
  <c r="R32" i="40"/>
  <c r="S32" i="40"/>
  <c r="AJ14" i="40"/>
  <c r="AE7" i="40"/>
  <c r="AF7" i="40"/>
  <c r="AI37" i="40"/>
  <c r="AI12" i="40"/>
  <c r="AE23" i="40"/>
  <c r="AI11" i="40"/>
  <c r="AE25" i="40"/>
  <c r="AJ51" i="40"/>
  <c r="AI51" i="40"/>
  <c r="AJ68" i="40"/>
  <c r="AF72" i="40"/>
  <c r="AF45" i="40"/>
  <c r="AI57" i="40"/>
  <c r="AE60" i="40"/>
  <c r="AI60" i="40"/>
  <c r="AF60" i="40"/>
  <c r="AI7" i="40"/>
  <c r="V7" i="40"/>
  <c r="S57" i="40"/>
  <c r="AE10" i="40"/>
  <c r="AI10" i="40"/>
  <c r="AE18" i="40"/>
  <c r="AI18" i="40"/>
  <c r="AI15" i="40"/>
  <c r="AJ19" i="40"/>
  <c r="AI19" i="40"/>
  <c r="AE37" i="40"/>
  <c r="AF53" i="40"/>
  <c r="AE53" i="40"/>
  <c r="AJ53" i="40"/>
  <c r="AF12" i="40"/>
  <c r="AE12" i="40"/>
  <c r="AJ31" i="40"/>
  <c r="AI36" i="40"/>
  <c r="AE36" i="40"/>
  <c r="AE39" i="40"/>
  <c r="AF39" i="40"/>
  <c r="AJ39" i="40"/>
  <c r="AE49" i="40"/>
  <c r="AJ49" i="40"/>
  <c r="AF49" i="40"/>
  <c r="AI49" i="40"/>
  <c r="S49" i="40"/>
  <c r="AJ15" i="40"/>
  <c r="AE22" i="40"/>
  <c r="AI22" i="40"/>
  <c r="AF37" i="40"/>
  <c r="AE59" i="40"/>
  <c r="AI59" i="40"/>
  <c r="AE63" i="40"/>
  <c r="AI63" i="40"/>
  <c r="AE67" i="40"/>
  <c r="AI67" i="40"/>
  <c r="R67" i="40"/>
  <c r="V67" i="40"/>
  <c r="AE71" i="40"/>
  <c r="AI71" i="40"/>
  <c r="AF16" i="40"/>
  <c r="AF68" i="40"/>
  <c r="AF19" i="40"/>
  <c r="AJ45" i="40"/>
  <c r="AF57" i="40"/>
  <c r="AI31" i="40"/>
  <c r="AI32" i="40"/>
  <c r="AF59" i="40"/>
  <c r="V32" i="40"/>
  <c r="AF42" i="40"/>
  <c r="AJ11" i="40"/>
  <c r="AF11" i="40"/>
  <c r="AE16" i="40"/>
  <c r="AE11" i="40"/>
  <c r="AE32" i="40"/>
  <c r="AE57" i="40"/>
  <c r="V57" i="40"/>
  <c r="AE14" i="40"/>
  <c r="AI14" i="40"/>
  <c r="AJ23" i="40"/>
  <c r="AI23" i="40"/>
  <c r="AE35" i="40"/>
  <c r="AI35" i="40"/>
  <c r="AJ35" i="40"/>
  <c r="AE15" i="40"/>
  <c r="AI16" i="40"/>
  <c r="AE31" i="40"/>
  <c r="W57" i="40"/>
  <c r="R26" i="40"/>
  <c r="V26" i="40"/>
  <c r="AE26" i="40"/>
  <c r="AF67" i="40"/>
  <c r="AF64" i="40"/>
  <c r="AF32" i="40"/>
  <c r="AJ65" i="40"/>
  <c r="AF65" i="40"/>
  <c r="AJ73" i="40"/>
  <c r="AE68" i="40"/>
  <c r="AE4" i="41"/>
  <c r="AF16" i="41"/>
  <c r="AI16" i="41"/>
  <c r="AE16" i="41"/>
  <c r="AF44" i="41"/>
  <c r="AJ44" i="41"/>
  <c r="AF8" i="41"/>
  <c r="AI44" i="41"/>
  <c r="R49" i="41"/>
  <c r="W60" i="41"/>
  <c r="S19" i="41"/>
  <c r="W19" i="41"/>
  <c r="R44" i="41"/>
  <c r="S60" i="41"/>
  <c r="AJ7" i="41"/>
  <c r="AE35" i="41"/>
  <c r="AE12" i="41"/>
  <c r="AJ27" i="41"/>
  <c r="AI32" i="41"/>
  <c r="AE32" i="41"/>
  <c r="AJ35" i="41"/>
  <c r="AI40" i="41"/>
  <c r="AJ28" i="41"/>
  <c r="AJ38" i="41"/>
  <c r="AI38" i="41"/>
  <c r="AJ46" i="41"/>
  <c r="AF46" i="41"/>
  <c r="AF4" i="41"/>
  <c r="AE49" i="41"/>
  <c r="AE57" i="41"/>
  <c r="AE23" i="41"/>
  <c r="AJ32" i="41"/>
  <c r="AJ49" i="41"/>
  <c r="AI15" i="41"/>
  <c r="AJ15" i="41"/>
  <c r="S20" i="41"/>
  <c r="AI20" i="41"/>
  <c r="AE44" i="41"/>
  <c r="V55" i="41"/>
  <c r="AI55" i="41"/>
  <c r="AF39" i="41"/>
  <c r="AF57" i="41"/>
  <c r="AF56" i="41"/>
  <c r="AF64" i="41"/>
  <c r="AF52" i="41"/>
  <c r="AJ52" i="41"/>
  <c r="AF60" i="41"/>
  <c r="AJ60" i="41"/>
  <c r="AJ54" i="41"/>
  <c r="AF54" i="41"/>
  <c r="AI60" i="41"/>
  <c r="AJ65" i="41"/>
  <c r="AI49" i="41"/>
  <c r="V4" i="41"/>
  <c r="W4" i="41"/>
  <c r="R16" i="41"/>
  <c r="V8" i="41"/>
  <c r="V28" i="41"/>
  <c r="S42" i="41"/>
  <c r="W49" i="41"/>
  <c r="S28" i="41"/>
  <c r="V54" i="41"/>
  <c r="AF7" i="41"/>
  <c r="AI8" i="41"/>
  <c r="AF27" i="41"/>
  <c r="AF35" i="41"/>
  <c r="AF42" i="41"/>
  <c r="AI54" i="41"/>
  <c r="S49" i="41"/>
  <c r="AJ42" i="41"/>
  <c r="AE11" i="41"/>
  <c r="R4" i="41"/>
  <c r="AI42" i="41"/>
  <c r="AF49" i="41"/>
  <c r="S46" i="41"/>
  <c r="AF15" i="41"/>
  <c r="V47" i="41"/>
  <c r="AI47" i="41"/>
  <c r="AE64" i="41"/>
  <c r="AF65" i="41"/>
  <c r="AJ12" i="41"/>
  <c r="AI12" i="41"/>
  <c r="AF19" i="41"/>
  <c r="AJ16" i="41"/>
  <c r="AF23" i="41"/>
  <c r="S4" i="41"/>
  <c r="R8" i="41"/>
  <c r="V16" i="41"/>
  <c r="W42" i="41"/>
  <c r="V65" i="41"/>
  <c r="R28" i="41"/>
  <c r="S54" i="41"/>
  <c r="V23" i="41"/>
  <c r="S12" i="41"/>
  <c r="R12" i="41"/>
  <c r="R54" i="41"/>
  <c r="AF11" i="41"/>
  <c r="AE40" i="41"/>
  <c r="AJ40" i="41"/>
  <c r="AI4" i="41"/>
  <c r="AE8" i="41"/>
  <c r="AJ19" i="41"/>
  <c r="AI24" i="41"/>
  <c r="AE24" i="41"/>
  <c r="AF36" i="41"/>
  <c r="AI36" i="41"/>
  <c r="AF28" i="41"/>
  <c r="AE54" i="41"/>
  <c r="AJ62" i="41"/>
  <c r="AF62" i="41"/>
  <c r="AF12" i="41"/>
  <c r="AI48" i="41"/>
  <c r="AI56" i="41"/>
  <c r="R62" i="41"/>
  <c r="AI23" i="41"/>
  <c r="AE7" i="41"/>
  <c r="AI19" i="41"/>
  <c r="AI52" i="41"/>
  <c r="AJ64" i="41"/>
  <c r="W24" i="41"/>
  <c r="AE65" i="41"/>
  <c r="AF48" i="41"/>
  <c r="AI34" i="42"/>
  <c r="AJ34" i="42"/>
  <c r="AE34" i="42"/>
  <c r="AF54" i="42"/>
  <c r="R5" i="42"/>
  <c r="W4" i="42"/>
  <c r="W58" i="42"/>
  <c r="W34" i="42"/>
  <c r="W35" i="42"/>
  <c r="W63" i="42"/>
  <c r="AF39" i="42"/>
  <c r="AJ17" i="42"/>
  <c r="AF17" i="42"/>
  <c r="AI25" i="42"/>
  <c r="AE39" i="42"/>
  <c r="AJ4" i="42"/>
  <c r="AF35" i="42"/>
  <c r="AE35" i="42"/>
  <c r="AE38" i="42"/>
  <c r="AF46" i="42"/>
  <c r="AJ51" i="42"/>
  <c r="AE51" i="42"/>
  <c r="AJ68" i="42"/>
  <c r="R38" i="42"/>
  <c r="AF11" i="42"/>
  <c r="AF34" i="42"/>
  <c r="AJ37" i="42"/>
  <c r="W37" i="42"/>
  <c r="AJ63" i="42"/>
  <c r="AF73" i="42"/>
  <c r="V67" i="42"/>
  <c r="AI13" i="42"/>
  <c r="AE19" i="42"/>
  <c r="AE21" i="42"/>
  <c r="AE26" i="42"/>
  <c r="AF26" i="42"/>
  <c r="AI67" i="42"/>
  <c r="S20" i="42"/>
  <c r="AI20" i="42"/>
  <c r="AJ50" i="42"/>
  <c r="R37" i="42"/>
  <c r="AI51" i="42"/>
  <c r="AI42" i="42"/>
  <c r="AE54" i="42"/>
  <c r="AE46" i="42"/>
  <c r="AE71" i="42"/>
  <c r="AI35" i="42"/>
  <c r="V4" i="42"/>
  <c r="V5" i="42"/>
  <c r="S4" i="42"/>
  <c r="R4" i="42"/>
  <c r="R34" i="42"/>
  <c r="R35" i="42"/>
  <c r="S63" i="42"/>
  <c r="W38" i="42"/>
  <c r="V35" i="42"/>
  <c r="AI4" i="42"/>
  <c r="AF4" i="42"/>
  <c r="AE43" i="42"/>
  <c r="AJ43" i="42"/>
  <c r="R17" i="42"/>
  <c r="AI11" i="42"/>
  <c r="AI5" i="42"/>
  <c r="AJ10" i="42"/>
  <c r="V73" i="42"/>
  <c r="AJ38" i="42"/>
  <c r="AJ42" i="42"/>
  <c r="AI68" i="42"/>
  <c r="AI73" i="42"/>
  <c r="AF71" i="42"/>
  <c r="AI43" i="42"/>
  <c r="AJ5" i="42"/>
  <c r="AF51" i="42"/>
  <c r="AE72" i="42"/>
  <c r="AF5" i="42"/>
  <c r="AI38" i="42"/>
  <c r="AF58" i="42"/>
  <c r="W5" i="42"/>
  <c r="R10" i="42"/>
  <c r="V54" i="42"/>
  <c r="R63" i="42"/>
  <c r="AJ7" i="42"/>
  <c r="AF7" i="42"/>
  <c r="AJ15" i="42"/>
  <c r="AF15" i="42"/>
  <c r="AJ23" i="42"/>
  <c r="AF23" i="42"/>
  <c r="AE33" i="42"/>
  <c r="AI33" i="42"/>
  <c r="AJ33" i="42"/>
  <c r="AJ9" i="42"/>
  <c r="AF9" i="42"/>
  <c r="AJ25" i="42"/>
  <c r="AF25" i="42"/>
  <c r="AI10" i="42"/>
  <c r="AJ54" i="42"/>
  <c r="AI59" i="42"/>
  <c r="AE59" i="42"/>
  <c r="AJ59" i="42"/>
  <c r="R61" i="42"/>
  <c r="V61" i="42"/>
  <c r="AI63" i="42"/>
  <c r="R29" i="42"/>
  <c r="S72" i="42"/>
  <c r="AE5" i="42"/>
  <c r="AE10" i="42"/>
  <c r="AE58" i="42"/>
  <c r="AF19" i="42"/>
  <c r="AE60" i="42"/>
  <c r="AI60" i="42"/>
  <c r="AJ60" i="42"/>
  <c r="AJ71" i="42"/>
  <c r="AE73" i="42"/>
  <c r="AF72" i="42"/>
  <c r="AF60" i="42"/>
  <c r="AE37" i="42"/>
  <c r="AF65" i="42"/>
  <c r="AF7" i="43"/>
  <c r="AF45" i="43"/>
  <c r="AJ45" i="43"/>
  <c r="AF61" i="43"/>
  <c r="AJ61" i="43"/>
  <c r="V61" i="43"/>
  <c r="AE36" i="43"/>
  <c r="W7" i="43"/>
  <c r="S7" i="43"/>
  <c r="V23" i="43"/>
  <c r="R36" i="43"/>
  <c r="S45" i="43"/>
  <c r="V74" i="43"/>
  <c r="S74" i="43"/>
  <c r="V79" i="43"/>
  <c r="W27" i="43"/>
  <c r="V71" i="43"/>
  <c r="AJ7" i="43"/>
  <c r="AF71" i="43"/>
  <c r="AI4" i="43"/>
  <c r="AI12" i="43"/>
  <c r="AE57" i="43"/>
  <c r="AI46" i="43"/>
  <c r="AE46" i="43"/>
  <c r="AF59" i="43"/>
  <c r="AJ59" i="43"/>
  <c r="AI66" i="43"/>
  <c r="AF79" i="43"/>
  <c r="R49" i="43"/>
  <c r="AF8" i="43"/>
  <c r="AE23" i="43"/>
  <c r="AJ23" i="43"/>
  <c r="AI27" i="43"/>
  <c r="AJ27" i="43"/>
  <c r="AI61" i="43"/>
  <c r="AE65" i="43"/>
  <c r="AI69" i="43"/>
  <c r="AF69" i="43"/>
  <c r="R57" i="43"/>
  <c r="AF65" i="43"/>
  <c r="AJ12" i="43"/>
  <c r="AF53" i="43"/>
  <c r="AJ53" i="43"/>
  <c r="AF23" i="43"/>
  <c r="AE61" i="43"/>
  <c r="AI79" i="43"/>
  <c r="R45" i="43"/>
  <c r="R48" i="43"/>
  <c r="S61" i="43"/>
  <c r="R53" i="43"/>
  <c r="V66" i="43"/>
  <c r="AJ11" i="43"/>
  <c r="AJ8" i="43"/>
  <c r="AJ36" i="43"/>
  <c r="AJ55" i="43"/>
  <c r="R55" i="43"/>
  <c r="W55" i="43"/>
  <c r="R61" i="43"/>
  <c r="AE11" i="43"/>
  <c r="AF36" i="43"/>
  <c r="AF48" i="43"/>
  <c r="AE49" i="43"/>
  <c r="AI71" i="43"/>
  <c r="AF43" i="43"/>
  <c r="AJ43" i="43"/>
  <c r="AI62" i="43"/>
  <c r="AE62" i="43"/>
  <c r="AE73" i="43"/>
  <c r="AJ73" i="43"/>
  <c r="S43" i="43"/>
  <c r="S71" i="43"/>
  <c r="AE15" i="43"/>
  <c r="AJ15" i="43"/>
  <c r="AI19" i="43"/>
  <c r="AJ19" i="43"/>
  <c r="S24" i="43"/>
  <c r="AE24" i="43"/>
  <c r="AE31" i="43"/>
  <c r="AJ31" i="43"/>
  <c r="AE40" i="43"/>
  <c r="AI45" i="43"/>
  <c r="AE66" i="43"/>
  <c r="AJ71" i="43"/>
  <c r="AI77" i="43"/>
  <c r="AE79" i="43"/>
  <c r="S55" i="43"/>
  <c r="AI48" i="43"/>
  <c r="AF66" i="43"/>
  <c r="AF63" i="43"/>
  <c r="AI54" i="43"/>
  <c r="AE54" i="43"/>
  <c r="AE74" i="43"/>
  <c r="AJ74" i="43"/>
  <c r="AF27" i="43"/>
  <c r="S23" i="43"/>
  <c r="W36" i="43"/>
  <c r="W45" i="43"/>
  <c r="W48" i="43"/>
  <c r="R27" i="43"/>
  <c r="V53" i="43"/>
  <c r="S79" i="43"/>
  <c r="AF11" i="43"/>
  <c r="AJ49" i="43"/>
  <c r="V49" i="43"/>
  <c r="AJ41" i="43"/>
  <c r="AF41" i="43"/>
  <c r="AE48" i="43"/>
  <c r="AF54" i="43"/>
  <c r="AF4" i="43"/>
  <c r="AF12" i="43"/>
  <c r="AI57" i="43"/>
  <c r="AJ37" i="43"/>
  <c r="AE37" i="43"/>
  <c r="AF51" i="43"/>
  <c r="R51" i="43"/>
  <c r="AJ51" i="43"/>
  <c r="V51" i="43"/>
  <c r="W51" i="43"/>
  <c r="V45" i="43"/>
  <c r="AE7" i="43"/>
  <c r="AE45" i="43"/>
  <c r="AI53" i="43"/>
  <c r="AF57" i="43"/>
  <c r="S56" i="43"/>
  <c r="AI56" i="43"/>
  <c r="AI73" i="45"/>
  <c r="AF73" i="45"/>
  <c r="S58" i="45"/>
  <c r="AF66" i="45"/>
  <c r="S47" i="45"/>
  <c r="W66" i="45"/>
  <c r="S28" i="45"/>
  <c r="S55" i="45"/>
  <c r="W44" i="45"/>
  <c r="R42" i="45"/>
  <c r="V58" i="45"/>
  <c r="S75" i="45"/>
  <c r="AI34" i="45"/>
  <c r="AJ40" i="45"/>
  <c r="AF30" i="45"/>
  <c r="AJ30" i="45"/>
  <c r="AJ53" i="45"/>
  <c r="S53" i="45"/>
  <c r="AI28" i="45"/>
  <c r="AJ44" i="45"/>
  <c r="AI45" i="45"/>
  <c r="AI50" i="45"/>
  <c r="AI61" i="45"/>
  <c r="AI66" i="45"/>
  <c r="AJ73" i="45"/>
  <c r="S66" i="45"/>
  <c r="AJ42" i="45"/>
  <c r="AI35" i="45"/>
  <c r="AF51" i="45"/>
  <c r="AF59" i="45"/>
  <c r="AF67" i="45"/>
  <c r="W61" i="45"/>
  <c r="AE51" i="45"/>
  <c r="AI59" i="45"/>
  <c r="AF41" i="45"/>
  <c r="AJ41" i="45"/>
  <c r="AI49" i="45"/>
  <c r="AE66" i="45"/>
  <c r="W53" i="45"/>
  <c r="AF53" i="45"/>
  <c r="AF61" i="45"/>
  <c r="AJ55" i="45"/>
  <c r="AF55" i="45"/>
  <c r="AJ63" i="45"/>
  <c r="AF63" i="45"/>
  <c r="AF58" i="45"/>
  <c r="W42" i="45"/>
  <c r="W50" i="45"/>
  <c r="S36" i="45"/>
  <c r="V50" i="45"/>
  <c r="R55" i="45"/>
  <c r="R28" i="45"/>
  <c r="V44" i="45"/>
  <c r="R58" i="45"/>
  <c r="V66" i="45"/>
  <c r="V55" i="45"/>
  <c r="AJ32" i="45"/>
  <c r="AF32" i="45"/>
  <c r="AI40" i="45"/>
  <c r="AF40" i="45"/>
  <c r="AE34" i="45"/>
  <c r="AF38" i="45"/>
  <c r="AJ38" i="45"/>
  <c r="W38" i="45"/>
  <c r="AF28" i="45"/>
  <c r="AE28" i="45"/>
  <c r="AF42" i="45"/>
  <c r="AI36" i="45"/>
  <c r="AI55" i="45"/>
  <c r="AI63" i="45"/>
  <c r="AJ75" i="45"/>
  <c r="AJ50" i="45"/>
  <c r="AE59" i="45"/>
  <c r="AI67" i="45"/>
  <c r="AI75" i="45"/>
  <c r="AE42" i="45"/>
  <c r="AI60" i="45"/>
  <c r="AE60" i="45"/>
  <c r="S61" i="45"/>
  <c r="AF75" i="45"/>
  <c r="AJ36" i="45"/>
  <c r="AF47" i="45"/>
  <c r="AJ47" i="45"/>
  <c r="AE44" i="45"/>
  <c r="AI44" i="45"/>
  <c r="W58" i="45"/>
  <c r="R50" i="45"/>
  <c r="V63" i="45"/>
  <c r="R66" i="45"/>
  <c r="W73" i="45"/>
  <c r="AE33" i="45"/>
  <c r="AI33" i="45"/>
  <c r="AF49" i="45"/>
  <c r="AJ49" i="45"/>
  <c r="AF57" i="45"/>
  <c r="AJ57" i="45"/>
  <c r="AF65" i="45"/>
  <c r="AJ65" i="45"/>
  <c r="AI32" i="45"/>
  <c r="AI42" i="45"/>
  <c r="AI58" i="45"/>
  <c r="AJ35" i="45"/>
  <c r="AF36" i="45"/>
  <c r="AE47" i="45"/>
  <c r="AE55" i="45"/>
  <c r="AE63" i="45"/>
  <c r="AF50" i="45"/>
  <c r="AJ58" i="45"/>
  <c r="AE67" i="45"/>
  <c r="AF34" i="45"/>
  <c r="AI52" i="45"/>
  <c r="AE52" i="45"/>
  <c r="AI65" i="45"/>
  <c r="AF88" i="46"/>
  <c r="AI88" i="46"/>
  <c r="AE4" i="47"/>
  <c r="AI4" i="47"/>
  <c r="AF4" i="47"/>
  <c r="AI5" i="47"/>
  <c r="W134" i="47"/>
  <c r="R134" i="47"/>
  <c r="AI133" i="47"/>
  <c r="AE133" i="47"/>
  <c r="AF133" i="47"/>
  <c r="AJ5" i="47"/>
  <c r="AI67" i="47"/>
  <c r="AI134" i="47"/>
  <c r="AE134" i="47"/>
  <c r="AF5" i="47"/>
  <c r="AF134" i="47"/>
  <c r="AF12" i="50"/>
  <c r="AJ12" i="50"/>
  <c r="AJ18" i="50"/>
  <c r="AF18" i="50"/>
  <c r="AE20" i="50"/>
  <c r="AF62" i="50"/>
  <c r="AI62" i="50"/>
  <c r="AJ40" i="50"/>
  <c r="S18" i="50"/>
  <c r="W42" i="50"/>
  <c r="V40" i="50"/>
  <c r="AI10" i="50"/>
  <c r="AF6" i="50"/>
  <c r="AE24" i="50"/>
  <c r="AE42" i="50"/>
  <c r="AE58" i="50"/>
  <c r="AE62" i="50"/>
  <c r="AJ67" i="50"/>
  <c r="AE67" i="50"/>
  <c r="R18" i="50"/>
  <c r="R51" i="50"/>
  <c r="AE30" i="50"/>
  <c r="AI31" i="50"/>
  <c r="AE37" i="50"/>
  <c r="AJ50" i="50"/>
  <c r="AJ58" i="50"/>
  <c r="S6" i="50"/>
  <c r="S67" i="50"/>
  <c r="AE25" i="50"/>
  <c r="AE13" i="50"/>
  <c r="AE14" i="50"/>
  <c r="AF43" i="50"/>
  <c r="AE46" i="50"/>
  <c r="AF59" i="50"/>
  <c r="W25" i="50"/>
  <c r="AE40" i="50"/>
  <c r="AE43" i="50"/>
  <c r="AI58" i="50"/>
  <c r="AF20" i="50"/>
  <c r="AJ20" i="50"/>
  <c r="AE28" i="50"/>
  <c r="AJ28" i="50"/>
  <c r="AF28" i="50"/>
  <c r="AI28" i="50"/>
  <c r="AE66" i="50"/>
  <c r="AJ66" i="50"/>
  <c r="AI42" i="50"/>
  <c r="V18" i="50"/>
  <c r="W40" i="50"/>
  <c r="V66" i="50"/>
  <c r="V43" i="50"/>
  <c r="V62" i="50"/>
  <c r="AF4" i="50"/>
  <c r="AJ4" i="50"/>
  <c r="AF8" i="50"/>
  <c r="AJ8" i="50"/>
  <c r="AI16" i="50"/>
  <c r="AI18" i="50"/>
  <c r="AI12" i="50"/>
  <c r="AF16" i="50"/>
  <c r="AI24" i="50"/>
  <c r="AJ43" i="50"/>
  <c r="AJ62" i="50"/>
  <c r="R6" i="50"/>
  <c r="AJ31" i="50"/>
  <c r="AI37" i="50"/>
  <c r="AF50" i="50"/>
  <c r="AI25" i="50"/>
  <c r="R5" i="50"/>
  <c r="R55" i="50"/>
  <c r="AF66" i="50"/>
  <c r="AF32" i="50"/>
  <c r="AJ32" i="50"/>
  <c r="AE32" i="50"/>
  <c r="AF42" i="50"/>
  <c r="R66" i="50"/>
  <c r="AI40" i="50"/>
  <c r="AI51" i="50"/>
  <c r="V51" i="50"/>
  <c r="R20" i="50"/>
  <c r="W28" i="50"/>
  <c r="S51" i="50"/>
  <c r="S62" i="50"/>
  <c r="S20" i="50"/>
  <c r="W43" i="50"/>
  <c r="AF5" i="50"/>
  <c r="AE16" i="50"/>
  <c r="AE6" i="50"/>
  <c r="AJ10" i="50"/>
  <c r="AF10" i="50"/>
  <c r="AE18" i="50"/>
  <c r="AE12" i="50"/>
  <c r="AI20" i="50"/>
  <c r="R10" i="50"/>
  <c r="R43" i="50"/>
  <c r="S66" i="50"/>
  <c r="AF31" i="50"/>
  <c r="AI47" i="50"/>
  <c r="AE47" i="50"/>
  <c r="AE51" i="50"/>
  <c r="AI55" i="50"/>
  <c r="V55" i="50"/>
  <c r="AE55" i="50"/>
  <c r="S14" i="50"/>
  <c r="AF51" i="50"/>
  <c r="AI66" i="50"/>
  <c r="R47" i="50"/>
  <c r="AJ47" i="50"/>
  <c r="AI50" i="50"/>
  <c r="AF11" i="51"/>
  <c r="AF23" i="51"/>
  <c r="S20" i="51"/>
  <c r="AF62" i="51"/>
  <c r="V20" i="51"/>
  <c r="V47" i="51"/>
  <c r="R49" i="51"/>
  <c r="S45" i="51"/>
  <c r="AI24" i="51"/>
  <c r="AF24" i="51"/>
  <c r="AE24" i="51"/>
  <c r="AI7" i="51"/>
  <c r="AE15" i="51"/>
  <c r="AE20" i="51"/>
  <c r="AE4" i="51"/>
  <c r="AE7" i="51"/>
  <c r="AE17" i="51"/>
  <c r="AF36" i="51"/>
  <c r="AI42" i="51"/>
  <c r="AI50" i="51"/>
  <c r="AE50" i="51"/>
  <c r="AJ50" i="51"/>
  <c r="AF66" i="51"/>
  <c r="AJ66" i="51"/>
  <c r="W63" i="51"/>
  <c r="AE8" i="51"/>
  <c r="AE12" i="51"/>
  <c r="AJ24" i="51"/>
  <c r="AF37" i="51"/>
  <c r="AJ20" i="51"/>
  <c r="AJ41" i="51"/>
  <c r="AI53" i="51"/>
  <c r="AE58" i="51"/>
  <c r="AF58" i="51"/>
  <c r="AE37" i="51"/>
  <c r="AF57" i="51"/>
  <c r="AI28" i="51"/>
  <c r="AF20" i="51"/>
  <c r="AI49" i="51"/>
  <c r="AE49" i="51"/>
  <c r="AJ49" i="51"/>
  <c r="R20" i="51"/>
  <c r="S27" i="51"/>
  <c r="R47" i="51"/>
  <c r="W37" i="51"/>
  <c r="V49" i="51"/>
  <c r="V11" i="51"/>
  <c r="AF15" i="51"/>
  <c r="AF19" i="51"/>
  <c r="AI11" i="51"/>
  <c r="AJ4" i="51"/>
  <c r="AE11" i="51"/>
  <c r="AE31" i="51"/>
  <c r="AJ31" i="51"/>
  <c r="AE45" i="51"/>
  <c r="AI57" i="51"/>
  <c r="AE62" i="51"/>
  <c r="W36" i="51"/>
  <c r="AJ8" i="51"/>
  <c r="AJ12" i="51"/>
  <c r="AE23" i="51"/>
  <c r="AI35" i="51"/>
  <c r="AJ35" i="51"/>
  <c r="AI47" i="51"/>
  <c r="AE42" i="51"/>
  <c r="AJ47" i="51"/>
  <c r="AJ58" i="51"/>
  <c r="AJ63" i="51"/>
  <c r="W20" i="51"/>
  <c r="AE66" i="51"/>
  <c r="AI40" i="51"/>
  <c r="AF49" i="51"/>
  <c r="AF27" i="51"/>
  <c r="AI27" i="51"/>
  <c r="AE32" i="51"/>
  <c r="AI32" i="51"/>
  <c r="V37" i="51"/>
  <c r="W27" i="51"/>
  <c r="V23" i="51"/>
  <c r="S32" i="51"/>
  <c r="S37" i="51"/>
  <c r="S11" i="51"/>
  <c r="AE16" i="51"/>
  <c r="AI16" i="51"/>
  <c r="AF16" i="51"/>
  <c r="AJ27" i="51"/>
  <c r="AI23" i="51"/>
  <c r="AF47" i="51"/>
  <c r="AE53" i="51"/>
  <c r="AJ16" i="51"/>
  <c r="AF31" i="51"/>
  <c r="AE36" i="51"/>
  <c r="AJ36" i="51"/>
  <c r="AJ37" i="51"/>
  <c r="AJ45" i="51"/>
  <c r="S55" i="51"/>
  <c r="AJ55" i="51"/>
  <c r="AJ62" i="51"/>
  <c r="W47" i="51"/>
  <c r="AE47" i="51"/>
  <c r="AJ40" i="51"/>
  <c r="AI55" i="51"/>
  <c r="W28" i="51"/>
  <c r="AF45" i="51"/>
  <c r="AF61" i="51"/>
  <c r="AF50" i="51"/>
  <c r="AI42" i="52"/>
  <c r="AF42" i="52"/>
  <c r="AJ10" i="52"/>
  <c r="AE58" i="52"/>
  <c r="AJ58" i="52"/>
  <c r="AF58" i="52"/>
  <c r="AI58" i="52"/>
  <c r="V42" i="52"/>
  <c r="V50" i="52"/>
  <c r="AE13" i="52"/>
  <c r="AE7" i="52"/>
  <c r="AJ7" i="52"/>
  <c r="AI7" i="52"/>
  <c r="AJ19" i="52"/>
  <c r="AE39" i="52"/>
  <c r="AJ39" i="52"/>
  <c r="AI39" i="52"/>
  <c r="AF41" i="52"/>
  <c r="S28" i="52"/>
  <c r="AI51" i="52"/>
  <c r="R13" i="52"/>
  <c r="AF10" i="52"/>
  <c r="AJ16" i="52"/>
  <c r="AE19" i="52"/>
  <c r="AF35" i="52"/>
  <c r="AF43" i="52"/>
  <c r="R43" i="52"/>
  <c r="AI43" i="52"/>
  <c r="AE20" i="52"/>
  <c r="AE27" i="52"/>
  <c r="AF27" i="52"/>
  <c r="AJ27" i="52"/>
  <c r="AF29" i="52"/>
  <c r="AE31" i="52"/>
  <c r="AI32" i="52"/>
  <c r="AI36" i="52"/>
  <c r="S36" i="52"/>
  <c r="AJ49" i="52"/>
  <c r="AJ55" i="52"/>
  <c r="AF55" i="52"/>
  <c r="AJ66" i="52"/>
  <c r="R51" i="52"/>
  <c r="AF20" i="52"/>
  <c r="AF51" i="52"/>
  <c r="AI45" i="52"/>
  <c r="AE24" i="52"/>
  <c r="AI24" i="52"/>
  <c r="AJ24" i="52"/>
  <c r="AI50" i="52"/>
  <c r="AF50" i="52"/>
  <c r="AF19" i="52"/>
  <c r="AJ47" i="52"/>
  <c r="AF47" i="52"/>
  <c r="W20" i="52"/>
  <c r="R42" i="52"/>
  <c r="R58" i="52"/>
  <c r="V20" i="52"/>
  <c r="AF11" i="52"/>
  <c r="AJ11" i="52"/>
  <c r="AE11" i="52"/>
  <c r="AE8" i="52"/>
  <c r="AJ8" i="52"/>
  <c r="AI8" i="52"/>
  <c r="AJ20" i="52"/>
  <c r="AI40" i="52"/>
  <c r="AE40" i="52"/>
  <c r="AJ40" i="52"/>
  <c r="AJ41" i="52"/>
  <c r="AI41" i="52"/>
  <c r="W8" i="52"/>
  <c r="W41" i="52"/>
  <c r="AE51" i="52"/>
  <c r="AF7" i="52"/>
  <c r="AI10" i="52"/>
  <c r="AI16" i="52"/>
  <c r="AE16" i="52"/>
  <c r="V43" i="52"/>
  <c r="AJ28" i="52"/>
  <c r="AE43" i="52"/>
  <c r="W16" i="52"/>
  <c r="AE42" i="52"/>
  <c r="AE50" i="52"/>
  <c r="V51" i="52"/>
  <c r="V36" i="52"/>
  <c r="AJ42" i="52"/>
  <c r="AI53" i="52"/>
  <c r="AE46" i="52"/>
  <c r="V41" i="52"/>
  <c r="S47" i="52"/>
  <c r="W10" i="52"/>
  <c r="AJ23" i="52"/>
  <c r="AI23" i="52"/>
  <c r="AE23" i="52"/>
  <c r="AE35" i="52"/>
  <c r="AE41" i="52"/>
  <c r="AF62" i="52"/>
  <c r="AE62" i="52"/>
  <c r="AJ62" i="52"/>
  <c r="AI47" i="52"/>
  <c r="AF8" i="52"/>
  <c r="AE38" i="52"/>
  <c r="R49" i="52"/>
  <c r="AE49" i="52"/>
  <c r="AI49" i="52"/>
  <c r="AF13" i="52"/>
  <c r="AE54" i="52"/>
  <c r="AJ50" i="52"/>
  <c r="V14" i="53"/>
  <c r="AJ15" i="53"/>
  <c r="AF15" i="53"/>
  <c r="AF26" i="53"/>
  <c r="AJ27" i="53"/>
  <c r="AI27" i="53"/>
  <c r="AF31" i="53"/>
  <c r="AE31" i="53"/>
  <c r="AE37" i="53"/>
  <c r="AF45" i="53"/>
  <c r="AF13" i="53"/>
  <c r="AJ21" i="53"/>
  <c r="AJ46" i="53"/>
  <c r="AF46" i="53"/>
  <c r="AE46" i="53"/>
  <c r="AI49" i="53"/>
  <c r="AE49" i="53"/>
  <c r="AF49" i="53"/>
  <c r="AJ50" i="53"/>
  <c r="AE14" i="53"/>
  <c r="AJ14" i="53"/>
  <c r="R7" i="53"/>
  <c r="AF18" i="53"/>
  <c r="AI18" i="53"/>
  <c r="V7" i="53"/>
  <c r="V17" i="53"/>
  <c r="W7" i="53"/>
  <c r="V18" i="53"/>
  <c r="S14" i="53"/>
  <c r="S18" i="53"/>
  <c r="AE6" i="53"/>
  <c r="AJ6" i="53"/>
  <c r="AE9" i="53"/>
  <c r="AI9" i="53"/>
  <c r="AF9" i="53"/>
  <c r="R31" i="53"/>
  <c r="AF5" i="53"/>
  <c r="AJ18" i="53"/>
  <c r="AI21" i="53"/>
  <c r="AF21" i="53"/>
  <c r="AJ25" i="53"/>
  <c r="AJ7" i="53"/>
  <c r="AF7" i="53"/>
  <c r="AE17" i="53"/>
  <c r="AI17" i="53"/>
  <c r="AF17" i="53"/>
  <c r="R14" i="53"/>
  <c r="AF29" i="53"/>
  <c r="AJ29" i="53"/>
  <c r="AE29" i="53"/>
  <c r="AI29" i="53"/>
  <c r="AI6" i="53"/>
  <c r="AI14" i="53"/>
  <c r="AJ33" i="53"/>
  <c r="AF33" i="53"/>
  <c r="R15" i="53"/>
  <c r="AF10" i="53"/>
  <c r="AI10" i="53"/>
  <c r="AE25" i="53"/>
  <c r="AI46" i="53"/>
  <c r="R45" i="55"/>
  <c r="AJ42" i="55"/>
  <c r="AF42" i="55"/>
  <c r="S42" i="55"/>
  <c r="W53" i="55"/>
  <c r="S45" i="55"/>
  <c r="AI53" i="55"/>
  <c r="AE53" i="55"/>
  <c r="AE66" i="55"/>
  <c r="AI66" i="55"/>
  <c r="R53" i="55"/>
  <c r="AJ44" i="55"/>
  <c r="AE61" i="55"/>
  <c r="AI61" i="55"/>
  <c r="AE65" i="55"/>
  <c r="AI65" i="55"/>
  <c r="AE69" i="55"/>
  <c r="AI69" i="55"/>
  <c r="AF49" i="55"/>
  <c r="AF65" i="55"/>
  <c r="AF46" i="55"/>
  <c r="AF63" i="55"/>
  <c r="AJ63" i="55"/>
  <c r="AE63" i="55"/>
  <c r="S53" i="55"/>
  <c r="AI46" i="55"/>
  <c r="AI42" i="55"/>
  <c r="AJ53" i="55"/>
  <c r="AE57" i="55"/>
  <c r="AJ57" i="55"/>
  <c r="AF57" i="55"/>
  <c r="AI57" i="55"/>
  <c r="AE62" i="55"/>
  <c r="AI62" i="55"/>
  <c r="AE45" i="55"/>
  <c r="V53" i="55"/>
  <c r="AF66" i="55"/>
  <c r="AI45" i="55"/>
  <c r="AF45" i="55"/>
  <c r="V45" i="55"/>
  <c r="AF67" i="55"/>
  <c r="AJ67" i="55"/>
  <c r="AE46" i="55"/>
  <c r="AF40" i="55"/>
  <c r="AJ40" i="55"/>
  <c r="AE40" i="55"/>
  <c r="V40" i="55"/>
  <c r="AE42" i="55"/>
  <c r="R40" i="55"/>
  <c r="AE41" i="55"/>
  <c r="AJ41" i="55"/>
  <c r="AF41" i="55"/>
  <c r="AI41" i="55"/>
  <c r="AI44" i="55"/>
  <c r="AE44" i="55"/>
  <c r="R57" i="55"/>
  <c r="AI48" i="55"/>
  <c r="AF49" i="56"/>
  <c r="AE49" i="56"/>
  <c r="AJ49" i="56"/>
  <c r="AI49" i="56"/>
  <c r="R46" i="56"/>
  <c r="S46" i="56"/>
  <c r="AE62" i="56"/>
  <c r="V20" i="56"/>
  <c r="W19" i="56"/>
  <c r="R26" i="56"/>
  <c r="AJ14" i="56"/>
  <c r="AF26" i="56"/>
  <c r="AI41" i="56"/>
  <c r="S62" i="56"/>
  <c r="AF18" i="56"/>
  <c r="AE51" i="56"/>
  <c r="AF37" i="56"/>
  <c r="AF46" i="56"/>
  <c r="AF62" i="56"/>
  <c r="AF20" i="56"/>
  <c r="AE20" i="56"/>
  <c r="AI30" i="56"/>
  <c r="AJ34" i="56"/>
  <c r="AF51" i="56"/>
  <c r="AI19" i="56"/>
  <c r="AE19" i="56"/>
  <c r="AF19" i="56"/>
  <c r="AF27" i="56"/>
  <c r="R27" i="56"/>
  <c r="AI27" i="56"/>
  <c r="AE27" i="56"/>
  <c r="V36" i="56"/>
  <c r="V19" i="56"/>
  <c r="S27" i="56"/>
  <c r="V46" i="56"/>
  <c r="W49" i="56"/>
  <c r="V18" i="56"/>
  <c r="S49" i="56"/>
  <c r="AJ7" i="56"/>
  <c r="AF7" i="56"/>
  <c r="AE6" i="56"/>
  <c r="AI6" i="56"/>
  <c r="AI35" i="56"/>
  <c r="R35" i="56"/>
  <c r="AJ35" i="56"/>
  <c r="AE35" i="56"/>
  <c r="AE26" i="56"/>
  <c r="AJ31" i="56"/>
  <c r="AI31" i="56"/>
  <c r="AE31" i="56"/>
  <c r="AF39" i="56"/>
  <c r="AJ39" i="56"/>
  <c r="AE39" i="56"/>
  <c r="AI66" i="56"/>
  <c r="AE66" i="56"/>
  <c r="AI22" i="56"/>
  <c r="AF35" i="56"/>
  <c r="AE37" i="56"/>
  <c r="AF66" i="56"/>
  <c r="AJ67" i="56"/>
  <c r="AF67" i="56"/>
  <c r="AJ15" i="56"/>
  <c r="AE61" i="56"/>
  <c r="AI36" i="56"/>
  <c r="AE36" i="56"/>
  <c r="AE18" i="56"/>
  <c r="AI62" i="56"/>
  <c r="S19" i="56"/>
  <c r="R19" i="56"/>
  <c r="R18" i="56"/>
  <c r="V26" i="56"/>
  <c r="W18" i="56"/>
  <c r="AF11" i="56"/>
  <c r="AJ11" i="56"/>
  <c r="AE10" i="56"/>
  <c r="AI10" i="56"/>
  <c r="AI11" i="56"/>
  <c r="AI14" i="56"/>
  <c r="AJ26" i="56"/>
  <c r="AJ18" i="56"/>
  <c r="AJ36" i="56"/>
  <c r="AF65" i="56"/>
  <c r="AJ65" i="56"/>
  <c r="AE65" i="56"/>
  <c r="AI65" i="56"/>
  <c r="AI46" i="56"/>
  <c r="AE53" i="56"/>
  <c r="AJ53" i="56"/>
  <c r="AF53" i="56"/>
  <c r="AJ66" i="56"/>
  <c r="W62" i="56"/>
  <c r="AE34" i="56"/>
  <c r="AE46" i="56"/>
  <c r="S62" i="60"/>
  <c r="W51" i="60"/>
  <c r="AJ40" i="60"/>
  <c r="AF70" i="60"/>
  <c r="AE66" i="60"/>
  <c r="AE62" i="60"/>
  <c r="AJ62" i="60"/>
  <c r="AE40" i="60"/>
  <c r="S51" i="60"/>
  <c r="AI51" i="60"/>
  <c r="AI40" i="60"/>
  <c r="V51" i="60"/>
  <c r="V70" i="60"/>
  <c r="S40" i="60"/>
  <c r="R59" i="60"/>
  <c r="R40" i="60"/>
  <c r="AE63" i="60"/>
  <c r="AJ63" i="60"/>
  <c r="R68" i="60"/>
  <c r="V68" i="60"/>
  <c r="AJ68" i="60"/>
  <c r="AF42" i="60"/>
  <c r="AF58" i="60"/>
  <c r="AE68" i="60"/>
  <c r="AJ70" i="60"/>
  <c r="AJ66" i="60"/>
  <c r="AF46" i="60"/>
  <c r="V59" i="60"/>
  <c r="R62" i="60"/>
  <c r="W40" i="60"/>
  <c r="AJ59" i="60"/>
  <c r="AI47" i="60"/>
  <c r="AE47" i="60"/>
  <c r="AE51" i="60"/>
  <c r="AI55" i="60"/>
  <c r="AE55" i="60"/>
  <c r="AE59" i="60"/>
  <c r="V66" i="60"/>
  <c r="AF43" i="60"/>
  <c r="AF62" i="60"/>
  <c r="AF59" i="60"/>
  <c r="AE14" i="61"/>
  <c r="AI52" i="61"/>
  <c r="V52" i="61"/>
  <c r="V6" i="61"/>
  <c r="R6" i="61"/>
  <c r="R52" i="61"/>
  <c r="AF10" i="61"/>
  <c r="AJ18" i="61"/>
  <c r="AJ24" i="61"/>
  <c r="AE37" i="61"/>
  <c r="AE7" i="61"/>
  <c r="AI33" i="61"/>
  <c r="AJ27" i="61"/>
  <c r="AJ33" i="61"/>
  <c r="AI39" i="61"/>
  <c r="AI14" i="61"/>
  <c r="AF14" i="61"/>
  <c r="AI15" i="61"/>
  <c r="AF28" i="61"/>
  <c r="AE35" i="61"/>
  <c r="AF52" i="61"/>
  <c r="AJ29" i="61"/>
  <c r="AJ11" i="61"/>
  <c r="AE44" i="61"/>
  <c r="AE64" i="61"/>
  <c r="AF39" i="61"/>
  <c r="AJ19" i="61"/>
  <c r="AJ48" i="61"/>
  <c r="AE48" i="61"/>
  <c r="AE52" i="61"/>
  <c r="AJ56" i="61"/>
  <c r="AE56" i="61"/>
  <c r="R39" i="61"/>
  <c r="AF47" i="61"/>
  <c r="AF48" i="61"/>
  <c r="R14" i="61"/>
  <c r="W10" i="61"/>
  <c r="S10" i="61"/>
  <c r="AF6" i="61"/>
  <c r="AI31" i="61"/>
  <c r="AJ31" i="61"/>
  <c r="AE31" i="61"/>
  <c r="AI6" i="61"/>
  <c r="AF37" i="61"/>
  <c r="AI29" i="61"/>
  <c r="AI47" i="61"/>
  <c r="AF15" i="61"/>
  <c r="AF27" i="61"/>
  <c r="AF49" i="61"/>
  <c r="AJ49" i="61"/>
  <c r="S49" i="61"/>
  <c r="AE60" i="61"/>
  <c r="AJ52" i="61"/>
  <c r="AF64" i="61"/>
  <c r="AI51" i="61"/>
  <c r="AE51" i="61"/>
  <c r="S6" i="61"/>
  <c r="W27" i="61"/>
  <c r="W51" i="61"/>
  <c r="V10" i="61"/>
  <c r="AJ10" i="61"/>
  <c r="AJ15" i="61"/>
  <c r="AE15" i="61"/>
  <c r="R15" i="61"/>
  <c r="AI7" i="61"/>
  <c r="AI24" i="61"/>
  <c r="AI32" i="61"/>
  <c r="AE32" i="61"/>
  <c r="AJ32" i="61"/>
  <c r="AJ7" i="61"/>
  <c r="AE47" i="61"/>
  <c r="S52" i="61"/>
  <c r="AF29" i="61"/>
  <c r="AE10" i="61"/>
  <c r="AE27" i="61"/>
  <c r="AI44" i="61"/>
  <c r="AI68" i="61"/>
  <c r="AE68" i="61"/>
  <c r="AJ68" i="61"/>
  <c r="AF23" i="61"/>
  <c r="AE18" i="61"/>
  <c r="AE28" i="61"/>
  <c r="AJ51" i="61"/>
  <c r="AI59" i="61"/>
  <c r="R59" i="61"/>
  <c r="V59" i="61"/>
  <c r="AF65" i="61"/>
  <c r="AF73" i="63"/>
  <c r="AJ73" i="63"/>
  <c r="AF53" i="63"/>
  <c r="W53" i="63"/>
  <c r="R39" i="63"/>
  <c r="S42" i="63"/>
  <c r="S58" i="63"/>
  <c r="R49" i="63"/>
  <c r="AJ37" i="63"/>
  <c r="AF37" i="63"/>
  <c r="AJ50" i="63"/>
  <c r="AE50" i="63"/>
  <c r="AI58" i="63"/>
  <c r="AI73" i="63"/>
  <c r="AF45" i="63"/>
  <c r="AI45" i="63"/>
  <c r="AI49" i="63"/>
  <c r="AI71" i="63"/>
  <c r="AF39" i="63"/>
  <c r="AF42" i="63"/>
  <c r="AI53" i="63"/>
  <c r="AJ67" i="63"/>
  <c r="AE57" i="63"/>
  <c r="AF70" i="63"/>
  <c r="AJ40" i="63"/>
  <c r="AF58" i="63"/>
  <c r="AI63" i="63"/>
  <c r="AJ48" i="63"/>
  <c r="AF35" i="63"/>
  <c r="W35" i="63"/>
  <c r="AJ35" i="63"/>
  <c r="AE42" i="63"/>
  <c r="V35" i="63"/>
  <c r="AE35" i="63"/>
  <c r="AI55" i="63"/>
  <c r="AF61" i="63"/>
  <c r="AI61" i="63"/>
  <c r="AF65" i="63"/>
  <c r="AJ65" i="63"/>
  <c r="R42" i="63"/>
  <c r="AE71" i="63"/>
  <c r="AI39" i="63"/>
  <c r="V42" i="63"/>
  <c r="AF50" i="63"/>
  <c r="W57" i="63"/>
  <c r="AE65" i="63"/>
  <c r="V58" i="63"/>
  <c r="AE74" i="63"/>
  <c r="AE49" i="63"/>
  <c r="AJ49" i="63"/>
  <c r="AJ39" i="63"/>
  <c r="AE53" i="63"/>
  <c r="AE58" i="63"/>
  <c r="R35" i="63"/>
  <c r="W39" i="63"/>
  <c r="W73" i="63"/>
  <c r="S35" i="63"/>
  <c r="V53" i="63"/>
  <c r="AI42" i="63"/>
  <c r="AJ63" i="63"/>
  <c r="AF63" i="63"/>
  <c r="S53" i="63"/>
  <c r="AE55" i="63"/>
  <c r="R50" i="63"/>
  <c r="AI50" i="63"/>
  <c r="AF69" i="63"/>
  <c r="AJ69" i="63"/>
  <c r="R58" i="63"/>
  <c r="AF67" i="63"/>
  <c r="AF74" i="63"/>
  <c r="AJ53" i="63"/>
  <c r="AE73" i="63"/>
  <c r="R48" i="63"/>
  <c r="V48" i="63"/>
  <c r="W48" i="63"/>
  <c r="AE66" i="63"/>
  <c r="AI66" i="63"/>
  <c r="AF66" i="63"/>
  <c r="AJ71" i="63"/>
  <c r="AF4" i="64"/>
  <c r="AJ4" i="64"/>
  <c r="AE4" i="64"/>
  <c r="AE19" i="64"/>
  <c r="AI19" i="64"/>
  <c r="R4" i="64"/>
  <c r="S4" i="64"/>
  <c r="V23" i="64"/>
  <c r="W29" i="64"/>
  <c r="AI8" i="64"/>
  <c r="AI20" i="64"/>
  <c r="AF20" i="64"/>
  <c r="AJ31" i="64"/>
  <c r="AE8" i="64"/>
  <c r="AE20" i="64"/>
  <c r="AJ33" i="64"/>
  <c r="AF33" i="64"/>
  <c r="AI31" i="64"/>
  <c r="AJ44" i="64"/>
  <c r="AJ60" i="64"/>
  <c r="AE68" i="64"/>
  <c r="AJ68" i="64"/>
  <c r="AF21" i="64"/>
  <c r="AI12" i="64"/>
  <c r="AI16" i="64"/>
  <c r="AE24" i="64"/>
  <c r="AF43" i="64"/>
  <c r="AF51" i="64"/>
  <c r="AF59" i="64"/>
  <c r="AI73" i="64"/>
  <c r="AF79" i="64"/>
  <c r="AI79" i="64"/>
  <c r="AF55" i="64"/>
  <c r="AI68" i="64"/>
  <c r="AF40" i="64"/>
  <c r="AF19" i="64"/>
  <c r="S29" i="64"/>
  <c r="R44" i="64"/>
  <c r="AI4" i="64"/>
  <c r="AF8" i="64"/>
  <c r="AJ8" i="64"/>
  <c r="AF31" i="64"/>
  <c r="AE15" i="64"/>
  <c r="AI15" i="64"/>
  <c r="AF15" i="64"/>
  <c r="AJ25" i="64"/>
  <c r="AF25" i="64"/>
  <c r="AE35" i="64"/>
  <c r="AI35" i="64"/>
  <c r="AF35" i="64"/>
  <c r="AE12" i="64"/>
  <c r="AE16" i="64"/>
  <c r="AI32" i="64"/>
  <c r="AE44" i="64"/>
  <c r="AI48" i="64"/>
  <c r="AE48" i="64"/>
  <c r="AI56" i="64"/>
  <c r="AE56" i="64"/>
  <c r="AE60" i="64"/>
  <c r="AI64" i="64"/>
  <c r="AE64" i="64"/>
  <c r="AI71" i="64"/>
  <c r="AE73" i="64"/>
  <c r="AI29" i="64"/>
  <c r="AE71" i="64"/>
  <c r="AJ47" i="64"/>
  <c r="AE55" i="64"/>
  <c r="AF52" i="64"/>
  <c r="AJ56" i="64"/>
  <c r="AF23" i="64"/>
  <c r="AE11" i="64"/>
  <c r="AI11" i="64"/>
  <c r="V4" i="64"/>
  <c r="V29" i="64"/>
  <c r="R11" i="64"/>
  <c r="AE7" i="64"/>
  <c r="AI7" i="64"/>
  <c r="AJ23" i="64"/>
  <c r="AI28" i="64"/>
  <c r="AF28" i="64"/>
  <c r="AF36" i="64"/>
  <c r="AE36" i="64"/>
  <c r="AJ36" i="64"/>
  <c r="AJ11" i="64"/>
  <c r="AJ19" i="64"/>
  <c r="AE27" i="64"/>
  <c r="AI27" i="64"/>
  <c r="AF27" i="64"/>
  <c r="AI23" i="64"/>
  <c r="AJ20" i="64"/>
  <c r="AF29" i="64"/>
  <c r="AF63" i="64"/>
  <c r="AF44" i="64"/>
  <c r="AJ71" i="64"/>
  <c r="AJ28" i="64"/>
  <c r="AF47" i="64"/>
  <c r="AI67" i="64"/>
  <c r="AF60" i="64"/>
  <c r="AJ64" i="64"/>
  <c r="AJ56" i="65"/>
  <c r="AF56" i="65"/>
  <c r="W24" i="65"/>
  <c r="W36" i="65"/>
  <c r="R54" i="65"/>
  <c r="R56" i="65"/>
  <c r="AE8" i="65"/>
  <c r="AI8" i="65"/>
  <c r="AJ5" i="65"/>
  <c r="AE12" i="65"/>
  <c r="AJ32" i="65"/>
  <c r="AE32" i="65"/>
  <c r="S32" i="65"/>
  <c r="V32" i="65"/>
  <c r="AF17" i="65"/>
  <c r="AE25" i="65"/>
  <c r="AE54" i="65"/>
  <c r="AE63" i="65"/>
  <c r="V63" i="65"/>
  <c r="AJ63" i="65"/>
  <c r="AI40" i="65"/>
  <c r="R52" i="65"/>
  <c r="AI24" i="65"/>
  <c r="AJ30" i="65"/>
  <c r="AI30" i="65"/>
  <c r="AI68" i="65"/>
  <c r="AE70" i="65"/>
  <c r="V24" i="65"/>
  <c r="AI44" i="65"/>
  <c r="AE45" i="65"/>
  <c r="AI45" i="65"/>
  <c r="AE59" i="65"/>
  <c r="AI60" i="65"/>
  <c r="AF54" i="65"/>
  <c r="AF63" i="65"/>
  <c r="AE4" i="65"/>
  <c r="AI4" i="65"/>
  <c r="AF4" i="65"/>
  <c r="AJ4" i="65"/>
  <c r="AF12" i="65"/>
  <c r="AI36" i="65"/>
  <c r="AF36" i="65"/>
  <c r="AI54" i="65"/>
  <c r="AE62" i="65"/>
  <c r="AJ62" i="65"/>
  <c r="AE24" i="65"/>
  <c r="V17" i="65"/>
  <c r="R17" i="65"/>
  <c r="W17" i="65"/>
  <c r="R24" i="65"/>
  <c r="S24" i="65"/>
  <c r="V62" i="65"/>
  <c r="S36" i="65"/>
  <c r="W70" i="65"/>
  <c r="S46" i="65"/>
  <c r="V56" i="65"/>
  <c r="AF5" i="65"/>
  <c r="AJ22" i="65"/>
  <c r="V22" i="65"/>
  <c r="AJ33" i="65"/>
  <c r="AE33" i="65"/>
  <c r="AI22" i="65"/>
  <c r="AF28" i="65"/>
  <c r="AI28" i="65"/>
  <c r="AF42" i="65"/>
  <c r="AJ42" i="65"/>
  <c r="AF50" i="65"/>
  <c r="AJ50" i="65"/>
  <c r="AF58" i="65"/>
  <c r="AJ58" i="65"/>
  <c r="AE36" i="65"/>
  <c r="AJ38" i="65"/>
  <c r="R38" i="65"/>
  <c r="AI46" i="65"/>
  <c r="W33" i="65"/>
  <c r="AF24" i="65"/>
  <c r="AE30" i="65"/>
  <c r="AF48" i="65"/>
  <c r="AJ48" i="65"/>
  <c r="R48" i="65"/>
  <c r="AI56" i="65"/>
  <c r="AE68" i="65"/>
  <c r="AJ70" i="65"/>
  <c r="AE44" i="65"/>
  <c r="AI50" i="65"/>
  <c r="AE53" i="65"/>
  <c r="AI53" i="65"/>
  <c r="AF60" i="65"/>
  <c r="AI62" i="65"/>
  <c r="R30" i="65"/>
  <c r="AE43" i="65"/>
  <c r="AF52" i="65"/>
  <c r="AE17" i="65"/>
  <c r="AJ17" i="65"/>
  <c r="AI12" i="65"/>
  <c r="AF46" i="65"/>
  <c r="S17" i="65"/>
  <c r="V36" i="65"/>
  <c r="R62" i="65"/>
  <c r="V12" i="65"/>
  <c r="S70" i="65"/>
  <c r="R46" i="65"/>
  <c r="AE16" i="65"/>
  <c r="AJ16" i="65"/>
  <c r="AE9" i="65"/>
  <c r="AI9" i="65"/>
  <c r="AF9" i="65"/>
  <c r="AE5" i="65"/>
  <c r="AE46" i="65"/>
  <c r="S62" i="65"/>
  <c r="AF33" i="65"/>
  <c r="AE56" i="65"/>
  <c r="AI42" i="65"/>
  <c r="AE50" i="65"/>
  <c r="AI58" i="65"/>
  <c r="AI63" i="65"/>
  <c r="V52" i="65"/>
  <c r="AF62" i="65"/>
  <c r="AJ41" i="66"/>
  <c r="AF41" i="66"/>
  <c r="W26" i="66"/>
  <c r="S5" i="66"/>
  <c r="V28" i="66"/>
  <c r="R40" i="66"/>
  <c r="V26" i="66"/>
  <c r="S34" i="66"/>
  <c r="S40" i="66"/>
  <c r="W56" i="66"/>
  <c r="V42" i="66"/>
  <c r="W42" i="66"/>
  <c r="S64" i="66"/>
  <c r="AI4" i="66"/>
  <c r="AF4" i="66"/>
  <c r="AJ4" i="66"/>
  <c r="AF8" i="66"/>
  <c r="AJ8" i="66"/>
  <c r="AF12" i="66"/>
  <c r="AJ12" i="66"/>
  <c r="AJ20" i="66"/>
  <c r="AE20" i="66"/>
  <c r="AJ9" i="66"/>
  <c r="AI14" i="66"/>
  <c r="AE26" i="66"/>
  <c r="AJ10" i="66"/>
  <c r="AF10" i="66"/>
  <c r="AI20" i="66"/>
  <c r="AJ34" i="66"/>
  <c r="AI64" i="66"/>
  <c r="AF71" i="66"/>
  <c r="AE71" i="66"/>
  <c r="AJ71" i="66"/>
  <c r="AJ28" i="66"/>
  <c r="AI57" i="66"/>
  <c r="AF20" i="66"/>
  <c r="AF34" i="66"/>
  <c r="AE34" i="66"/>
  <c r="AJ45" i="66"/>
  <c r="AF45" i="66"/>
  <c r="AJ53" i="66"/>
  <c r="S53" i="66"/>
  <c r="AF53" i="66"/>
  <c r="AE29" i="66"/>
  <c r="AF43" i="66"/>
  <c r="AI55" i="66"/>
  <c r="AI71" i="66"/>
  <c r="R10" i="66"/>
  <c r="AJ48" i="66"/>
  <c r="AI50" i="66"/>
  <c r="AI26" i="66"/>
  <c r="AF47" i="66"/>
  <c r="AJ47" i="66"/>
  <c r="AF40" i="66"/>
  <c r="AI40" i="66"/>
  <c r="R5" i="66"/>
  <c r="R41" i="66"/>
  <c r="W55" i="66"/>
  <c r="R26" i="66"/>
  <c r="V41" i="66"/>
  <c r="S26" i="66"/>
  <c r="S42" i="66"/>
  <c r="W47" i="66"/>
  <c r="S47" i="66"/>
  <c r="V64" i="66"/>
  <c r="AE21" i="66"/>
  <c r="AJ21" i="66"/>
  <c r="AF9" i="66"/>
  <c r="AF16" i="66"/>
  <c r="AI16" i="66"/>
  <c r="AI21" i="66"/>
  <c r="AJ42" i="66"/>
  <c r="AI43" i="66"/>
  <c r="AI51" i="66"/>
  <c r="AI59" i="66"/>
  <c r="S6" i="66"/>
  <c r="S56" i="66"/>
  <c r="AE28" i="66"/>
  <c r="AE57" i="66"/>
  <c r="AJ24" i="66"/>
  <c r="AE40" i="66"/>
  <c r="AE67" i="66"/>
  <c r="AJ67" i="66"/>
  <c r="AF67" i="66"/>
  <c r="AI67" i="66"/>
  <c r="AI41" i="66"/>
  <c r="AI47" i="66"/>
  <c r="R42" i="66"/>
  <c r="R50" i="66"/>
  <c r="AF57" i="66"/>
  <c r="AF5" i="66"/>
  <c r="AF55" i="66"/>
  <c r="AJ55" i="66"/>
  <c r="AF28" i="66"/>
  <c r="AI34" i="66"/>
  <c r="V5" i="66"/>
  <c r="W64" i="66"/>
  <c r="V40" i="66"/>
  <c r="R47" i="66"/>
  <c r="R64" i="66"/>
  <c r="AJ5" i="66"/>
  <c r="AF26" i="66"/>
  <c r="AE36" i="66"/>
  <c r="AJ36" i="66"/>
  <c r="AJ14" i="66"/>
  <c r="AF14" i="66"/>
  <c r="AI36" i="66"/>
  <c r="AE5" i="66"/>
  <c r="AF36" i="66"/>
  <c r="AF42" i="66"/>
  <c r="AE43" i="66"/>
  <c r="AE51" i="66"/>
  <c r="AE59" i="66"/>
  <c r="S10" i="66"/>
  <c r="AE12" i="66"/>
  <c r="AJ56" i="66"/>
  <c r="AE64" i="66"/>
  <c r="AE41" i="66"/>
  <c r="AE47" i="66"/>
  <c r="AE56" i="66"/>
  <c r="AF59" i="66"/>
  <c r="AI42" i="66"/>
  <c r="AI58" i="66"/>
  <c r="AF127" i="67"/>
  <c r="S127" i="67"/>
  <c r="AJ127" i="67"/>
  <c r="AI127" i="67"/>
  <c r="AF125" i="67"/>
  <c r="AI125" i="67"/>
  <c r="R92" i="68"/>
  <c r="AJ92" i="68"/>
  <c r="AE176" i="68"/>
  <c r="AF175" i="68"/>
  <c r="AJ89" i="68"/>
  <c r="S176" i="68"/>
  <c r="AE175" i="68"/>
  <c r="AI7" i="68"/>
  <c r="AE6" i="68"/>
  <c r="AI92" i="68"/>
  <c r="AF92" i="68"/>
  <c r="AI175" i="68"/>
  <c r="AF4" i="69"/>
  <c r="AJ4" i="69"/>
  <c r="AJ5" i="69"/>
  <c r="AE6" i="69"/>
  <c r="AJ6" i="69"/>
  <c r="S5" i="69"/>
  <c r="AF5" i="69"/>
  <c r="V5" i="69"/>
  <c r="AI5" i="69"/>
  <c r="W9" i="53"/>
  <c r="S9" i="53"/>
  <c r="W25" i="53"/>
  <c r="S25" i="53"/>
  <c r="R47" i="53"/>
  <c r="V47" i="53"/>
  <c r="S41" i="53"/>
  <c r="W41" i="53"/>
  <c r="V4" i="53"/>
  <c r="R4" i="53"/>
  <c r="S4" i="53"/>
  <c r="V20" i="53"/>
  <c r="R20" i="53"/>
  <c r="S20" i="53"/>
  <c r="S47" i="53"/>
  <c r="R49" i="53"/>
  <c r="S5" i="53"/>
  <c r="W5" i="53"/>
  <c r="S21" i="53"/>
  <c r="W21" i="53"/>
  <c r="V9" i="53"/>
  <c r="V25" i="53"/>
  <c r="S45" i="53"/>
  <c r="W45" i="53"/>
  <c r="V8" i="53"/>
  <c r="R8" i="53"/>
  <c r="S8" i="53"/>
  <c r="V24" i="53"/>
  <c r="R24" i="53"/>
  <c r="S24" i="53"/>
  <c r="W36" i="53"/>
  <c r="S43" i="53"/>
  <c r="R44" i="53"/>
  <c r="V44" i="53"/>
  <c r="W47" i="53"/>
  <c r="R45" i="53"/>
  <c r="W48" i="53"/>
  <c r="R41" i="53"/>
  <c r="W17" i="53"/>
  <c r="S17" i="53"/>
  <c r="S33" i="53"/>
  <c r="W33" i="53"/>
  <c r="R9" i="53"/>
  <c r="R17" i="53"/>
  <c r="R25" i="53"/>
  <c r="R33" i="53"/>
  <c r="V12" i="53"/>
  <c r="R12" i="53"/>
  <c r="S12" i="53"/>
  <c r="R28" i="53"/>
  <c r="V28" i="53"/>
  <c r="S28" i="53"/>
  <c r="S36" i="53"/>
  <c r="S48" i="53"/>
  <c r="V48" i="53"/>
  <c r="S49" i="53"/>
  <c r="W13" i="53"/>
  <c r="S13" i="53"/>
  <c r="W29" i="53"/>
  <c r="S29" i="53"/>
  <c r="V5" i="53"/>
  <c r="V13" i="53"/>
  <c r="V21" i="53"/>
  <c r="V29" i="53"/>
  <c r="R43" i="53"/>
  <c r="V43" i="53"/>
  <c r="R51" i="53"/>
  <c r="V51" i="53"/>
  <c r="W4" i="53"/>
  <c r="V16" i="53"/>
  <c r="R16" i="53"/>
  <c r="S16" i="53"/>
  <c r="W20" i="53"/>
  <c r="V32" i="53"/>
  <c r="R32" i="53"/>
  <c r="S32" i="53"/>
  <c r="R37" i="53"/>
  <c r="W51" i="53"/>
  <c r="V49" i="53"/>
  <c r="W4" i="32"/>
  <c r="S4" i="32"/>
  <c r="W25" i="33"/>
  <c r="S25" i="33"/>
  <c r="S39" i="33"/>
  <c r="R39" i="33"/>
  <c r="V32" i="33"/>
  <c r="S7" i="33"/>
  <c r="V15" i="33"/>
  <c r="R15" i="33"/>
  <c r="W20" i="33"/>
  <c r="S20" i="33"/>
  <c r="S49" i="33"/>
  <c r="R49" i="33"/>
  <c r="W49" i="33"/>
  <c r="S65" i="33"/>
  <c r="R65" i="33"/>
  <c r="W65" i="33"/>
  <c r="R31" i="33"/>
  <c r="V31" i="33"/>
  <c r="S31" i="33"/>
  <c r="V20" i="33"/>
  <c r="R63" i="33"/>
  <c r="W32" i="33"/>
  <c r="W11" i="33"/>
  <c r="R8" i="33"/>
  <c r="R25" i="33"/>
  <c r="W17" i="33"/>
  <c r="S17" i="33"/>
  <c r="V27" i="33"/>
  <c r="R27" i="33"/>
  <c r="S27" i="33"/>
  <c r="S16" i="33"/>
  <c r="V33" i="33"/>
  <c r="S41" i="33"/>
  <c r="R7" i="33"/>
  <c r="R11" i="33"/>
  <c r="S21" i="33"/>
  <c r="R21" i="33"/>
  <c r="S32" i="33"/>
  <c r="V36" i="33"/>
  <c r="W36" i="33"/>
  <c r="S36" i="33"/>
  <c r="W40" i="33"/>
  <c r="R47" i="33"/>
  <c r="W39" i="33"/>
  <c r="S58" i="33"/>
  <c r="S24" i="33"/>
  <c r="S33" i="33"/>
  <c r="R40" i="33"/>
  <c r="S11" i="33"/>
  <c r="V4" i="33"/>
  <c r="R19" i="33"/>
  <c r="V19" i="33"/>
  <c r="S19" i="33"/>
  <c r="R16" i="33"/>
  <c r="V41" i="33"/>
  <c r="W41" i="33"/>
  <c r="R45" i="33"/>
  <c r="W45" i="33"/>
  <c r="V45" i="33"/>
  <c r="S45" i="33"/>
  <c r="R61" i="33"/>
  <c r="W61" i="33"/>
  <c r="S61" i="33"/>
  <c r="V61" i="33"/>
  <c r="V39" i="33"/>
  <c r="W7" i="33"/>
  <c r="W15" i="33"/>
  <c r="V23" i="33"/>
  <c r="R23" i="33"/>
  <c r="S23" i="33"/>
  <c r="W28" i="33"/>
  <c r="S28" i="33"/>
  <c r="R4" i="33"/>
  <c r="R12" i="33"/>
  <c r="V35" i="33"/>
  <c r="R35" i="33"/>
  <c r="S35" i="33"/>
  <c r="V40" i="33"/>
  <c r="R20" i="33"/>
  <c r="W31" i="33"/>
  <c r="V53" i="33"/>
  <c r="V28" i="33"/>
  <c r="V49" i="33"/>
  <c r="W53" i="33"/>
  <c r="S63" i="33"/>
  <c r="V65" i="33"/>
  <c r="S8" i="33"/>
  <c r="V18" i="34"/>
  <c r="V26" i="34"/>
  <c r="S36" i="34"/>
  <c r="V36" i="34"/>
  <c r="S22" i="34"/>
  <c r="W22" i="34"/>
  <c r="V25" i="34"/>
  <c r="R25" i="34"/>
  <c r="W14" i="34"/>
  <c r="R14" i="34"/>
  <c r="W29" i="34"/>
  <c r="W65" i="34"/>
  <c r="W33" i="34"/>
  <c r="V15" i="34"/>
  <c r="S42" i="34"/>
  <c r="W42" i="34"/>
  <c r="S50" i="34"/>
  <c r="W50" i="34"/>
  <c r="S23" i="34"/>
  <c r="V70" i="34"/>
  <c r="S5" i="34"/>
  <c r="R40" i="34"/>
  <c r="W40" i="34"/>
  <c r="S4" i="34"/>
  <c r="W4" i="34"/>
  <c r="S8" i="34"/>
  <c r="W8" i="34"/>
  <c r="S12" i="34"/>
  <c r="W12" i="34"/>
  <c r="W20" i="34"/>
  <c r="S20" i="34"/>
  <c r="V28" i="34"/>
  <c r="S28" i="34"/>
  <c r="R18" i="34"/>
  <c r="R26" i="34"/>
  <c r="W36" i="34"/>
  <c r="W9" i="34"/>
  <c r="V20" i="34"/>
  <c r="R30" i="34"/>
  <c r="R8" i="34"/>
  <c r="V17" i="34"/>
  <c r="R17" i="34"/>
  <c r="W28" i="34"/>
  <c r="W24" i="34"/>
  <c r="R32" i="34"/>
  <c r="V46" i="34"/>
  <c r="V65" i="34"/>
  <c r="R72" i="34"/>
  <c r="W72" i="34"/>
  <c r="S43" i="34"/>
  <c r="S51" i="34"/>
  <c r="R52" i="34"/>
  <c r="S18" i="34"/>
  <c r="R29" i="34"/>
  <c r="V62" i="34"/>
  <c r="V68" i="34"/>
  <c r="S68" i="34"/>
  <c r="R33" i="34"/>
  <c r="R44" i="34"/>
  <c r="R15" i="34"/>
  <c r="W15" i="34"/>
  <c r="R16" i="34"/>
  <c r="V45" i="34"/>
  <c r="R45" i="34"/>
  <c r="S58" i="34"/>
  <c r="W58" i="34"/>
  <c r="S65" i="34"/>
  <c r="S70" i="34"/>
  <c r="V72" i="34"/>
  <c r="R70" i="34"/>
  <c r="S54" i="34"/>
  <c r="S9" i="34"/>
  <c r="W10" i="34"/>
  <c r="S10" i="34"/>
  <c r="R73" i="34"/>
  <c r="W73" i="34"/>
  <c r="V29" i="34"/>
  <c r="V33" i="34"/>
  <c r="S26" i="34"/>
  <c r="R53" i="34"/>
  <c r="V53" i="34"/>
  <c r="V73" i="34"/>
  <c r="W5" i="34"/>
  <c r="V9" i="34"/>
  <c r="S25" i="34"/>
  <c r="R10" i="34"/>
  <c r="R13" i="34"/>
  <c r="V13" i="34"/>
  <c r="S13" i="34"/>
  <c r="R22" i="34"/>
  <c r="S48" i="34"/>
  <c r="W48" i="34"/>
  <c r="W56" i="34"/>
  <c r="S56" i="34"/>
  <c r="R12" i="34"/>
  <c r="R60" i="34"/>
  <c r="R42" i="34"/>
  <c r="R50" i="34"/>
  <c r="R23" i="34"/>
  <c r="S40" i="34"/>
  <c r="S46" i="34"/>
  <c r="S52" i="34"/>
  <c r="W7" i="35"/>
  <c r="R4" i="35"/>
  <c r="V15" i="35"/>
  <c r="W16" i="35"/>
  <c r="R19" i="35"/>
  <c r="S20" i="35"/>
  <c r="V31" i="35"/>
  <c r="W32" i="35"/>
  <c r="R35" i="35"/>
  <c r="W35" i="35"/>
  <c r="V11" i="35"/>
  <c r="V36" i="35"/>
  <c r="S80" i="35"/>
  <c r="W80" i="35"/>
  <c r="W40" i="35"/>
  <c r="S45" i="35"/>
  <c r="V47" i="35"/>
  <c r="S61" i="35"/>
  <c r="V63" i="35"/>
  <c r="R72" i="35"/>
  <c r="R80" i="35"/>
  <c r="S48" i="35"/>
  <c r="V66" i="35"/>
  <c r="S78" i="35"/>
  <c r="W47" i="35"/>
  <c r="S64" i="35"/>
  <c r="V70" i="35"/>
  <c r="V24" i="35"/>
  <c r="W63" i="35"/>
  <c r="R74" i="35"/>
  <c r="S77" i="35"/>
  <c r="R43" i="35"/>
  <c r="R60" i="35"/>
  <c r="R78" i="35"/>
  <c r="S16" i="35"/>
  <c r="S68" i="35"/>
  <c r="W68" i="35"/>
  <c r="S7" i="35"/>
  <c r="W11" i="35"/>
  <c r="R15" i="35"/>
  <c r="W15" i="35"/>
  <c r="V19" i="35"/>
  <c r="W19" i="35"/>
  <c r="R31" i="35"/>
  <c r="W31" i="35"/>
  <c r="S35" i="35"/>
  <c r="W37" i="35"/>
  <c r="S37" i="35"/>
  <c r="S76" i="35"/>
  <c r="W76" i="35"/>
  <c r="V7" i="35"/>
  <c r="V48" i="35"/>
  <c r="R56" i="35"/>
  <c r="W56" i="35"/>
  <c r="V64" i="35"/>
  <c r="V80" i="35"/>
  <c r="W48" i="35"/>
  <c r="R66" i="35"/>
  <c r="R37" i="35"/>
  <c r="W64" i="35"/>
  <c r="R70" i="35"/>
  <c r="V32" i="35"/>
  <c r="V43" i="35"/>
  <c r="S70" i="35"/>
  <c r="W74" i="35"/>
  <c r="S74" i="35"/>
  <c r="R77" i="35"/>
  <c r="V77" i="35"/>
  <c r="S51" i="35"/>
  <c r="V51" i="35"/>
  <c r="S36" i="35"/>
  <c r="W36" i="35"/>
  <c r="S72" i="35"/>
  <c r="W72" i="35"/>
  <c r="W8" i="35"/>
  <c r="V40" i="35"/>
  <c r="S40" i="35"/>
  <c r="R51" i="35"/>
  <c r="R55" i="35"/>
  <c r="W55" i="35"/>
  <c r="R68" i="35"/>
  <c r="R76" i="35"/>
  <c r="V20" i="35"/>
  <c r="V16" i="35"/>
  <c r="W66" i="35"/>
  <c r="W55" i="36"/>
  <c r="S55" i="36"/>
  <c r="S71" i="36"/>
  <c r="R71" i="36"/>
  <c r="W71" i="36"/>
  <c r="V36" i="36"/>
  <c r="S49" i="36"/>
  <c r="W49" i="36"/>
  <c r="S10" i="36"/>
  <c r="W14" i="36"/>
  <c r="V7" i="36"/>
  <c r="R11" i="36"/>
  <c r="V38" i="36"/>
  <c r="V29" i="36"/>
  <c r="S38" i="36"/>
  <c r="R45" i="36"/>
  <c r="S31" i="36"/>
  <c r="R69" i="36"/>
  <c r="S23" i="36"/>
  <c r="S34" i="36"/>
  <c r="V34" i="36"/>
  <c r="S36" i="36"/>
  <c r="R36" i="36"/>
  <c r="V55" i="36"/>
  <c r="W69" i="36"/>
  <c r="S45" i="36"/>
  <c r="W18" i="36"/>
  <c r="R59" i="36"/>
  <c r="W47" i="36"/>
  <c r="S47" i="36"/>
  <c r="R67" i="36"/>
  <c r="W67" i="36"/>
  <c r="S67" i="36"/>
  <c r="V67" i="36"/>
  <c r="V19" i="36"/>
  <c r="R19" i="36"/>
  <c r="V27" i="36"/>
  <c r="S27" i="36"/>
  <c r="R29" i="36"/>
  <c r="W44" i="36"/>
  <c r="V61" i="36"/>
  <c r="V31" i="36"/>
  <c r="R47" i="36"/>
  <c r="R55" i="36"/>
  <c r="W42" i="36"/>
  <c r="V51" i="36"/>
  <c r="V10" i="36"/>
  <c r="S41" i="36"/>
  <c r="W41" i="36"/>
  <c r="V49" i="36"/>
  <c r="S57" i="36"/>
  <c r="W57" i="36"/>
  <c r="S61" i="36"/>
  <c r="V18" i="36"/>
  <c r="V43" i="36"/>
  <c r="R42" i="36"/>
  <c r="R38" i="36"/>
  <c r="V6" i="36"/>
  <c r="S44" i="36"/>
  <c r="R61" i="36"/>
  <c r="R51" i="36"/>
  <c r="W11" i="36"/>
  <c r="R49" i="36"/>
  <c r="S53" i="36"/>
  <c r="V71" i="36"/>
  <c r="R43" i="36"/>
  <c r="R39" i="36"/>
  <c r="V52" i="36"/>
  <c r="V44" i="36"/>
  <c r="V25" i="37"/>
  <c r="S65" i="37"/>
  <c r="S6" i="37"/>
  <c r="W14" i="37"/>
  <c r="R17" i="37"/>
  <c r="W19" i="37"/>
  <c r="W36" i="37"/>
  <c r="V28" i="37"/>
  <c r="R28" i="37"/>
  <c r="W28" i="37"/>
  <c r="W40" i="37"/>
  <c r="S7" i="37"/>
  <c r="R40" i="37"/>
  <c r="W46" i="37"/>
  <c r="S54" i="37"/>
  <c r="S19" i="37"/>
  <c r="S50" i="37"/>
  <c r="R14" i="37"/>
  <c r="V10" i="37"/>
  <c r="S10" i="37"/>
  <c r="S41" i="37"/>
  <c r="V58" i="37"/>
  <c r="W64" i="37"/>
  <c r="V67" i="37"/>
  <c r="R67" i="37"/>
  <c r="W67" i="37"/>
  <c r="R41" i="37"/>
  <c r="R54" i="37"/>
  <c r="R46" i="37"/>
  <c r="S67" i="37"/>
  <c r="S64" i="37"/>
  <c r="W59" i="37"/>
  <c r="R59" i="37"/>
  <c r="V29" i="37"/>
  <c r="V36" i="37"/>
  <c r="R6" i="37"/>
  <c r="S23" i="37"/>
  <c r="R51" i="37"/>
  <c r="W51" i="37"/>
  <c r="S36" i="37"/>
  <c r="V50" i="37"/>
  <c r="S25" i="37"/>
  <c r="R25" i="37"/>
  <c r="S59" i="37"/>
  <c r="R64" i="37"/>
  <c r="S51" i="37"/>
  <c r="S17" i="37"/>
  <c r="R10" i="37"/>
  <c r="W47" i="37"/>
  <c r="W6" i="37"/>
  <c r="W11" i="37"/>
  <c r="R11" i="37"/>
  <c r="V17" i="37"/>
  <c r="R19" i="37"/>
  <c r="V27" i="37"/>
  <c r="W27" i="37"/>
  <c r="R27" i="37"/>
  <c r="W39" i="37"/>
  <c r="W7" i="37"/>
  <c r="R24" i="37"/>
  <c r="S39" i="37"/>
  <c r="W43" i="37"/>
  <c r="R43" i="37"/>
  <c r="W54" i="37"/>
  <c r="W50" i="37"/>
  <c r="S11" i="37"/>
  <c r="S33" i="37"/>
  <c r="S40" i="37"/>
  <c r="R23" i="37"/>
  <c r="R39" i="37"/>
  <c r="W55" i="37"/>
  <c r="W63" i="37"/>
  <c r="V59" i="37"/>
  <c r="S63" i="37"/>
  <c r="S43" i="37"/>
  <c r="S72" i="38"/>
  <c r="W72" i="38"/>
  <c r="S43" i="38"/>
  <c r="W10" i="38"/>
  <c r="W15" i="38"/>
  <c r="R15" i="38"/>
  <c r="V6" i="38"/>
  <c r="R39" i="38"/>
  <c r="R46" i="38"/>
  <c r="V46" i="38"/>
  <c r="S46" i="38"/>
  <c r="V22" i="38"/>
  <c r="W11" i="38"/>
  <c r="W70" i="38"/>
  <c r="S70" i="38"/>
  <c r="S19" i="38"/>
  <c r="V70" i="38"/>
  <c r="W58" i="38"/>
  <c r="V43" i="38"/>
  <c r="V66" i="38"/>
  <c r="R65" i="38"/>
  <c r="S54" i="38"/>
  <c r="S64" i="38"/>
  <c r="W64" i="38"/>
  <c r="S10" i="38"/>
  <c r="W18" i="38"/>
  <c r="W23" i="38"/>
  <c r="R23" i="38"/>
  <c r="S27" i="38"/>
  <c r="R27" i="38"/>
  <c r="V27" i="38"/>
  <c r="W27" i="38"/>
  <c r="W7" i="38"/>
  <c r="W14" i="38"/>
  <c r="S11" i="38"/>
  <c r="V42" i="38"/>
  <c r="R42" i="38"/>
  <c r="S42" i="38"/>
  <c r="S47" i="38"/>
  <c r="W47" i="38"/>
  <c r="V54" i="38"/>
  <c r="S15" i="38"/>
  <c r="R19" i="38"/>
  <c r="V47" i="38"/>
  <c r="S66" i="38"/>
  <c r="R70" i="38"/>
  <c r="R58" i="38"/>
  <c r="W65" i="38"/>
  <c r="W66" i="38"/>
  <c r="W51" i="38"/>
  <c r="W59" i="38"/>
  <c r="R43" i="38"/>
  <c r="V64" i="38"/>
  <c r="V72" i="38"/>
  <c r="S58" i="38"/>
  <c r="W44" i="38"/>
  <c r="S44" i="38"/>
  <c r="S18" i="38"/>
  <c r="V7" i="38"/>
  <c r="V14" i="38"/>
  <c r="V15" i="38"/>
  <c r="S39" i="38"/>
  <c r="R11" i="38"/>
  <c r="R18" i="38"/>
  <c r="R44" i="38"/>
  <c r="R47" i="38"/>
  <c r="W54" i="38"/>
  <c r="S65" i="38"/>
  <c r="R51" i="38"/>
  <c r="R59" i="38"/>
  <c r="S62" i="38"/>
  <c r="R64" i="38"/>
  <c r="R72" i="38"/>
  <c r="R73" i="38"/>
  <c r="W73" i="38"/>
  <c r="S68" i="38"/>
  <c r="S5" i="39"/>
  <c r="W5" i="39"/>
  <c r="S21" i="39"/>
  <c r="W21" i="39"/>
  <c r="S80" i="39"/>
  <c r="W80" i="39"/>
  <c r="S9" i="39"/>
  <c r="W9" i="39"/>
  <c r="S25" i="39"/>
  <c r="W25" i="39"/>
  <c r="V5" i="39"/>
  <c r="V21" i="39"/>
  <c r="V18" i="39"/>
  <c r="R18" i="39"/>
  <c r="V19" i="39"/>
  <c r="V33" i="39"/>
  <c r="V7" i="39"/>
  <c r="S23" i="39"/>
  <c r="R41" i="39"/>
  <c r="W45" i="39"/>
  <c r="W53" i="39"/>
  <c r="S68" i="39"/>
  <c r="W68" i="39"/>
  <c r="R6" i="39"/>
  <c r="S46" i="39"/>
  <c r="R61" i="39"/>
  <c r="W61" i="39"/>
  <c r="V61" i="39"/>
  <c r="S61" i="39"/>
  <c r="R26" i="39"/>
  <c r="S26" i="39"/>
  <c r="V34" i="39"/>
  <c r="R35" i="39"/>
  <c r="R63" i="39"/>
  <c r="V42" i="39"/>
  <c r="S42" i="39"/>
  <c r="R50" i="39"/>
  <c r="R80" i="39"/>
  <c r="S17" i="39"/>
  <c r="W17" i="39"/>
  <c r="V9" i="39"/>
  <c r="S15" i="39"/>
  <c r="W15" i="39"/>
  <c r="V17" i="39"/>
  <c r="V25" i="39"/>
  <c r="W31" i="39"/>
  <c r="S31" i="39"/>
  <c r="V39" i="39"/>
  <c r="S39" i="39"/>
  <c r="R39" i="39"/>
  <c r="W39" i="39"/>
  <c r="V6" i="39"/>
  <c r="V31" i="39"/>
  <c r="V11" i="39"/>
  <c r="R14" i="39"/>
  <c r="V14" i="39"/>
  <c r="S7" i="39"/>
  <c r="V23" i="39"/>
  <c r="S33" i="39"/>
  <c r="S41" i="39"/>
  <c r="S65" i="39"/>
  <c r="R65" i="39"/>
  <c r="W65" i="39"/>
  <c r="S76" i="39"/>
  <c r="W76" i="39"/>
  <c r="V51" i="39"/>
  <c r="S43" i="39"/>
  <c r="R75" i="39"/>
  <c r="V75" i="39"/>
  <c r="W19" i="39"/>
  <c r="V27" i="39"/>
  <c r="S35" i="39"/>
  <c r="R42" i="39"/>
  <c r="V46" i="39"/>
  <c r="V49" i="39"/>
  <c r="R49" i="39"/>
  <c r="S55" i="39"/>
  <c r="W55" i="39"/>
  <c r="V68" i="39"/>
  <c r="R70" i="39"/>
  <c r="V70" i="39"/>
  <c r="R74" i="39"/>
  <c r="V74" i="39"/>
  <c r="V76" i="39"/>
  <c r="R78" i="39"/>
  <c r="V78" i="39"/>
  <c r="V80" i="39"/>
  <c r="R43" i="39"/>
  <c r="V53" i="39"/>
  <c r="R46" i="39"/>
  <c r="S37" i="39"/>
  <c r="W37" i="39"/>
  <c r="V50" i="39"/>
  <c r="S50" i="39"/>
  <c r="R79" i="39"/>
  <c r="V79" i="39"/>
  <c r="S13" i="39"/>
  <c r="W13" i="39"/>
  <c r="R5" i="39"/>
  <c r="R13" i="39"/>
  <c r="R21" i="39"/>
  <c r="S11" i="39"/>
  <c r="R31" i="39"/>
  <c r="R11" i="39"/>
  <c r="S14" i="39"/>
  <c r="S29" i="39"/>
  <c r="W29" i="39"/>
  <c r="V37" i="39"/>
  <c r="W41" i="39"/>
  <c r="S72" i="39"/>
  <c r="W72" i="39"/>
  <c r="W79" i="39"/>
  <c r="R51" i="39"/>
  <c r="R71" i="39"/>
  <c r="V71" i="39"/>
  <c r="V26" i="39"/>
  <c r="R27" i="39"/>
  <c r="V35" i="39"/>
  <c r="S47" i="39"/>
  <c r="W47" i="39"/>
  <c r="W42" i="39"/>
  <c r="R54" i="39"/>
  <c r="S74" i="39"/>
  <c r="S71" i="39"/>
  <c r="R16" i="40"/>
  <c r="V16" i="40"/>
  <c r="S63" i="40"/>
  <c r="S72" i="40"/>
  <c r="S11" i="40"/>
  <c r="W11" i="40"/>
  <c r="S4" i="40"/>
  <c r="V17" i="40"/>
  <c r="V21" i="40"/>
  <c r="R11" i="40"/>
  <c r="W25" i="40"/>
  <c r="V40" i="40"/>
  <c r="S45" i="40"/>
  <c r="R55" i="40"/>
  <c r="W55" i="40"/>
  <c r="R27" i="40"/>
  <c r="W9" i="40"/>
  <c r="R39" i="40"/>
  <c r="V55" i="40"/>
  <c r="R8" i="40"/>
  <c r="R25" i="40"/>
  <c r="R48" i="40"/>
  <c r="W59" i="40"/>
  <c r="W64" i="40"/>
  <c r="V47" i="40"/>
  <c r="S64" i="40"/>
  <c r="R66" i="40"/>
  <c r="W63" i="40"/>
  <c r="V71" i="40"/>
  <c r="R71" i="40"/>
  <c r="S59" i="40"/>
  <c r="S7" i="40"/>
  <c r="W7" i="40"/>
  <c r="S23" i="40"/>
  <c r="W23" i="40"/>
  <c r="S16" i="40"/>
  <c r="S38" i="40"/>
  <c r="W38" i="40"/>
  <c r="R61" i="40"/>
  <c r="S13" i="40"/>
  <c r="W13" i="40"/>
  <c r="S15" i="40"/>
  <c r="W15" i="40"/>
  <c r="R17" i="40"/>
  <c r="R21" i="40"/>
  <c r="V13" i="40"/>
  <c r="R7" i="40"/>
  <c r="W56" i="40"/>
  <c r="R56" i="40"/>
  <c r="V45" i="40"/>
  <c r="S51" i="40"/>
  <c r="V51" i="40"/>
  <c r="V9" i="40"/>
  <c r="V56" i="40"/>
  <c r="S68" i="40"/>
  <c r="W68" i="40"/>
  <c r="V48" i="40"/>
  <c r="V72" i="40"/>
  <c r="S47" i="40"/>
  <c r="V64" i="40"/>
  <c r="S33" i="40"/>
  <c r="R63" i="40"/>
  <c r="R68" i="40"/>
  <c r="V54" i="40"/>
  <c r="S70" i="40"/>
  <c r="W70" i="40"/>
  <c r="V73" i="40"/>
  <c r="S8" i="40"/>
  <c r="W31" i="40"/>
  <c r="S31" i="40"/>
  <c r="R31" i="40"/>
  <c r="R23" i="40"/>
  <c r="S19" i="40"/>
  <c r="W19" i="40"/>
  <c r="S20" i="40"/>
  <c r="W8" i="40"/>
  <c r="S24" i="40"/>
  <c r="R13" i="40"/>
  <c r="W16" i="40"/>
  <c r="V31" i="40"/>
  <c r="W21" i="40"/>
  <c r="V29" i="40"/>
  <c r="R38" i="40"/>
  <c r="W40" i="40"/>
  <c r="S61" i="40"/>
  <c r="V61" i="40"/>
  <c r="S17" i="40"/>
  <c r="W35" i="40"/>
  <c r="R45" i="40"/>
  <c r="R34" i="40"/>
  <c r="V34" i="40"/>
  <c r="W34" i="40"/>
  <c r="W37" i="40"/>
  <c r="R37" i="40"/>
  <c r="S37" i="40"/>
  <c r="V37" i="40"/>
  <c r="S39" i="40"/>
  <c r="R72" i="40"/>
  <c r="S56" i="40"/>
  <c r="R33" i="40"/>
  <c r="W54" i="40"/>
  <c r="V60" i="40"/>
  <c r="S66" i="40"/>
  <c r="S74" i="40"/>
  <c r="S23" i="41"/>
  <c r="S64" i="41"/>
  <c r="W11" i="41"/>
  <c r="S11" i="41"/>
  <c r="R10" i="41"/>
  <c r="V10" i="41"/>
  <c r="W23" i="41"/>
  <c r="W52" i="41"/>
  <c r="R52" i="41"/>
  <c r="W57" i="41"/>
  <c r="S57" i="41"/>
  <c r="R29" i="41"/>
  <c r="S38" i="41"/>
  <c r="S7" i="41"/>
  <c r="W27" i="41"/>
  <c r="R37" i="41"/>
  <c r="R42" i="41"/>
  <c r="W44" i="41"/>
  <c r="V11" i="41"/>
  <c r="R11" i="41"/>
  <c r="V39" i="41"/>
  <c r="S44" i="41"/>
  <c r="V53" i="41"/>
  <c r="V57" i="41"/>
  <c r="S59" i="41"/>
  <c r="W59" i="41"/>
  <c r="S63" i="41"/>
  <c r="W63" i="41"/>
  <c r="S67" i="41"/>
  <c r="W67" i="41"/>
  <c r="V19" i="41"/>
  <c r="R59" i="41"/>
  <c r="W8" i="41"/>
  <c r="S8" i="41"/>
  <c r="V15" i="41"/>
  <c r="W53" i="41"/>
  <c r="R53" i="41"/>
  <c r="V6" i="41"/>
  <c r="R6" i="41"/>
  <c r="W16" i="41"/>
  <c r="S16" i="41"/>
  <c r="R31" i="41"/>
  <c r="V31" i="41"/>
  <c r="W31" i="41"/>
  <c r="S15" i="41"/>
  <c r="S65" i="41"/>
  <c r="W65" i="41"/>
  <c r="V32" i="41"/>
  <c r="R32" i="41"/>
  <c r="S37" i="41"/>
  <c r="W37" i="41"/>
  <c r="S40" i="41"/>
  <c r="W40" i="41"/>
  <c r="R39" i="41"/>
  <c r="R18" i="41"/>
  <c r="V18" i="41"/>
  <c r="S61" i="41"/>
  <c r="W61" i="41"/>
  <c r="S35" i="41"/>
  <c r="W35" i="41"/>
  <c r="R64" i="41"/>
  <c r="V64" i="41"/>
  <c r="V14" i="41"/>
  <c r="R14" i="41"/>
  <c r="W18" i="41"/>
  <c r="R15" i="41"/>
  <c r="R30" i="41"/>
  <c r="V30" i="41"/>
  <c r="V44" i="41"/>
  <c r="V29" i="41"/>
  <c r="W38" i="41"/>
  <c r="V7" i="41"/>
  <c r="R23" i="41"/>
  <c r="S32" i="41"/>
  <c r="V42" i="41"/>
  <c r="S48" i="41"/>
  <c r="V48" i="41"/>
  <c r="R60" i="41"/>
  <c r="V60" i="41"/>
  <c r="S31" i="41"/>
  <c r="V52" i="41"/>
  <c r="R57" i="41"/>
  <c r="R61" i="41"/>
  <c r="R65" i="41"/>
  <c r="S52" i="41"/>
  <c r="V35" i="41"/>
  <c r="S29" i="41"/>
  <c r="V19" i="42"/>
  <c r="R19" i="42"/>
  <c r="S46" i="42"/>
  <c r="W46" i="42"/>
  <c r="V50" i="42"/>
  <c r="R58" i="42"/>
  <c r="W19" i="42"/>
  <c r="R57" i="42"/>
  <c r="V57" i="42"/>
  <c r="R43" i="42"/>
  <c r="S42" i="42"/>
  <c r="S54" i="42"/>
  <c r="W54" i="42"/>
  <c r="S62" i="42"/>
  <c r="W62" i="42"/>
  <c r="R14" i="42"/>
  <c r="V6" i="42"/>
  <c r="S15" i="42"/>
  <c r="R26" i="42"/>
  <c r="V30" i="42"/>
  <c r="S34" i="42"/>
  <c r="S35" i="42"/>
  <c r="S66" i="42"/>
  <c r="V66" i="42"/>
  <c r="S43" i="42"/>
  <c r="S51" i="42"/>
  <c r="S59" i="42"/>
  <c r="R23" i="42"/>
  <c r="W40" i="42"/>
  <c r="R40" i="42"/>
  <c r="V42" i="42"/>
  <c r="R50" i="42"/>
  <c r="V44" i="42"/>
  <c r="R54" i="42"/>
  <c r="V59" i="42"/>
  <c r="R71" i="42"/>
  <c r="W71" i="42"/>
  <c r="S50" i="42"/>
  <c r="S58" i="42"/>
  <c r="V11" i="42"/>
  <c r="S19" i="42"/>
  <c r="W26" i="42"/>
  <c r="W30" i="42"/>
  <c r="W48" i="42"/>
  <c r="S48" i="42"/>
  <c r="W56" i="42"/>
  <c r="S56" i="42"/>
  <c r="W64" i="42"/>
  <c r="S64" i="42"/>
  <c r="R42" i="42"/>
  <c r="V10" i="42"/>
  <c r="V52" i="42"/>
  <c r="V46" i="42"/>
  <c r="R49" i="42"/>
  <c r="V49" i="42"/>
  <c r="V62" i="42"/>
  <c r="R65" i="42"/>
  <c r="V65" i="42"/>
  <c r="R70" i="42"/>
  <c r="W70" i="42"/>
  <c r="S68" i="42"/>
  <c r="V23" i="42"/>
  <c r="S10" i="42"/>
  <c r="V7" i="42"/>
  <c r="R11" i="42"/>
  <c r="V39" i="42"/>
  <c r="S52" i="42"/>
  <c r="W68" i="42"/>
  <c r="W57" i="42"/>
  <c r="V58" i="42"/>
  <c r="S65" i="42"/>
  <c r="W11" i="42"/>
  <c r="R52" i="42"/>
  <c r="R46" i="42"/>
  <c r="V51" i="42"/>
  <c r="R62" i="42"/>
  <c r="R66" i="42"/>
  <c r="V31" i="42"/>
  <c r="V19" i="43"/>
  <c r="S19" i="43"/>
  <c r="R19" i="43"/>
  <c r="S73" i="43"/>
  <c r="S6" i="43"/>
  <c r="W14" i="43"/>
  <c r="R6" i="43"/>
  <c r="R37" i="43"/>
  <c r="R15" i="43"/>
  <c r="W30" i="43"/>
  <c r="S37" i="43"/>
  <c r="R40" i="43"/>
  <c r="V40" i="43"/>
  <c r="W40" i="43"/>
  <c r="R64" i="43"/>
  <c r="V64" i="43"/>
  <c r="R68" i="43"/>
  <c r="V68" i="43"/>
  <c r="R72" i="43"/>
  <c r="V72" i="43"/>
  <c r="R76" i="43"/>
  <c r="V76" i="43"/>
  <c r="R80" i="43"/>
  <c r="V80" i="43"/>
  <c r="V39" i="43"/>
  <c r="V46" i="43"/>
  <c r="S68" i="43"/>
  <c r="W52" i="43"/>
  <c r="V52" i="43"/>
  <c r="S27" i="43"/>
  <c r="W59" i="43"/>
  <c r="S72" i="43"/>
  <c r="W58" i="43"/>
  <c r="S76" i="43"/>
  <c r="W47" i="43"/>
  <c r="S62" i="43"/>
  <c r="W73" i="43"/>
  <c r="R59" i="43"/>
  <c r="V7" i="43"/>
  <c r="R11" i="43"/>
  <c r="V14" i="43"/>
  <c r="S11" i="43"/>
  <c r="V31" i="43"/>
  <c r="W46" i="43"/>
  <c r="V22" i="43"/>
  <c r="W53" i="43"/>
  <c r="V59" i="43"/>
  <c r="S65" i="43"/>
  <c r="V58" i="43"/>
  <c r="W66" i="43"/>
  <c r="S66" i="43"/>
  <c r="R39" i="43"/>
  <c r="V47" i="43"/>
  <c r="R62" i="43"/>
  <c r="S70" i="43"/>
  <c r="S54" i="43"/>
  <c r="W54" i="43"/>
  <c r="R54" i="43"/>
  <c r="R58" i="43"/>
  <c r="R7" i="43"/>
  <c r="W19" i="43"/>
  <c r="V37" i="43"/>
  <c r="S15" i="43"/>
  <c r="R50" i="43"/>
  <c r="W50" i="43"/>
  <c r="S50" i="43"/>
  <c r="V50" i="43"/>
  <c r="V36" i="43"/>
  <c r="S36" i="43"/>
  <c r="S69" i="43"/>
  <c r="R23" i="43"/>
  <c r="S53" i="43"/>
  <c r="S64" i="43"/>
  <c r="R73" i="43"/>
  <c r="S80" i="43"/>
  <c r="S35" i="43"/>
  <c r="R66" i="43"/>
  <c r="R77" i="43"/>
  <c r="V77" i="43"/>
  <c r="S77" i="43"/>
  <c r="R69" i="43"/>
  <c r="W47" i="45"/>
  <c r="S30" i="45"/>
  <c r="V36" i="45"/>
  <c r="W36" i="45"/>
  <c r="S49" i="45"/>
  <c r="V59" i="45"/>
  <c r="R63" i="45"/>
  <c r="W33" i="45"/>
  <c r="V40" i="45"/>
  <c r="W52" i="45"/>
  <c r="W63" i="45"/>
  <c r="S44" i="45"/>
  <c r="S73" i="45"/>
  <c r="W45" i="45"/>
  <c r="S52" i="45"/>
  <c r="S63" i="45"/>
  <c r="V71" i="45"/>
  <c r="S71" i="45"/>
  <c r="W32" i="45"/>
  <c r="R36" i="45"/>
  <c r="R45" i="45"/>
  <c r="S59" i="45"/>
  <c r="V60" i="45"/>
  <c r="R60" i="45"/>
  <c r="R64" i="45"/>
  <c r="V68" i="45"/>
  <c r="R68" i="45"/>
  <c r="R73" i="45"/>
  <c r="S56" i="45"/>
  <c r="S29" i="45"/>
  <c r="V29" i="45"/>
  <c r="R29" i="45"/>
  <c r="S32" i="45"/>
  <c r="R43" i="45"/>
  <c r="V43" i="45"/>
  <c r="R47" i="45"/>
  <c r="V47" i="45"/>
  <c r="R51" i="45"/>
  <c r="V51" i="45"/>
  <c r="W29" i="45"/>
  <c r="V52" i="45"/>
  <c r="W75" i="45"/>
  <c r="R75" i="45"/>
  <c r="R48" i="45"/>
  <c r="V48" i="45"/>
  <c r="S48" i="45"/>
  <c r="V75" i="45"/>
  <c r="S41" i="45"/>
  <c r="W68" i="45"/>
  <c r="S88" i="46"/>
  <c r="R88" i="46"/>
  <c r="W68" i="47"/>
  <c r="S68" i="47"/>
  <c r="V70" i="47"/>
  <c r="W67" i="47"/>
  <c r="R70" i="47"/>
  <c r="R4" i="47"/>
  <c r="V67" i="47"/>
  <c r="S67" i="47"/>
  <c r="W70" i="47"/>
  <c r="V68" i="47"/>
  <c r="R133" i="47"/>
  <c r="W133" i="47"/>
  <c r="S133" i="47"/>
  <c r="V133" i="47"/>
  <c r="W4" i="47"/>
  <c r="R68" i="47"/>
  <c r="R71" i="47"/>
  <c r="V71" i="47"/>
  <c r="W71" i="47"/>
  <c r="S7" i="50"/>
  <c r="R48" i="50"/>
  <c r="W7" i="50"/>
  <c r="W15" i="50"/>
  <c r="R4" i="50"/>
  <c r="R12" i="50"/>
  <c r="S23" i="50"/>
  <c r="S31" i="50"/>
  <c r="W12" i="50"/>
  <c r="S24" i="50"/>
  <c r="S42" i="50"/>
  <c r="V46" i="50"/>
  <c r="W48" i="50"/>
  <c r="V15" i="50"/>
  <c r="R27" i="50"/>
  <c r="W27" i="50"/>
  <c r="W38" i="50"/>
  <c r="W56" i="50"/>
  <c r="R38" i="50"/>
  <c r="W24" i="50"/>
  <c r="S27" i="50"/>
  <c r="R32" i="50"/>
  <c r="W32" i="50"/>
  <c r="V32" i="50"/>
  <c r="W11" i="50"/>
  <c r="R8" i="50"/>
  <c r="R16" i="50"/>
  <c r="R37" i="50"/>
  <c r="S41" i="50"/>
  <c r="S46" i="50"/>
  <c r="V64" i="50"/>
  <c r="W4" i="50"/>
  <c r="S19" i="50"/>
  <c r="R35" i="50"/>
  <c r="W35" i="50"/>
  <c r="R62" i="50"/>
  <c r="W64" i="50"/>
  <c r="V42" i="50"/>
  <c r="V7" i="50"/>
  <c r="S32" i="50"/>
  <c r="W41" i="50"/>
  <c r="V53" i="50"/>
  <c r="W57" i="50"/>
  <c r="V60" i="50"/>
  <c r="S60" i="50"/>
  <c r="R60" i="50"/>
  <c r="W60" i="50"/>
  <c r="S38" i="50"/>
  <c r="S56" i="50"/>
  <c r="S15" i="50"/>
  <c r="V28" i="50"/>
  <c r="R28" i="50"/>
  <c r="S28" i="50"/>
  <c r="V44" i="50"/>
  <c r="R44" i="50"/>
  <c r="W44" i="50"/>
  <c r="S44" i="50"/>
  <c r="S11" i="50"/>
  <c r="V4" i="50"/>
  <c r="V12" i="50"/>
  <c r="V37" i="50"/>
  <c r="S37" i="50"/>
  <c r="V48" i="50"/>
  <c r="V11" i="50"/>
  <c r="S35" i="50"/>
  <c r="W8" i="50"/>
  <c r="R40" i="50"/>
  <c r="S40" i="50"/>
  <c r="R56" i="50"/>
  <c r="S65" i="50"/>
  <c r="W65" i="50"/>
  <c r="S57" i="50"/>
  <c r="R6" i="51"/>
  <c r="V6" i="51"/>
  <c r="S6" i="51"/>
  <c r="R7" i="51"/>
  <c r="V7" i="51"/>
  <c r="S7" i="51"/>
  <c r="R19" i="51"/>
  <c r="W50" i="51"/>
  <c r="S50" i="51"/>
  <c r="R50" i="51"/>
  <c r="V53" i="51"/>
  <c r="R53" i="51"/>
  <c r="R54" i="51"/>
  <c r="V54" i="51"/>
  <c r="W6" i="51"/>
  <c r="S8" i="51"/>
  <c r="W8" i="51"/>
  <c r="R8" i="51"/>
  <c r="R4" i="51"/>
  <c r="V18" i="51"/>
  <c r="R18" i="51"/>
  <c r="V26" i="51"/>
  <c r="R26" i="51"/>
  <c r="V34" i="51"/>
  <c r="R34" i="51"/>
  <c r="S43" i="51"/>
  <c r="V19" i="51"/>
  <c r="V27" i="51"/>
  <c r="W58" i="51"/>
  <c r="R58" i="51"/>
  <c r="S58" i="51"/>
  <c r="V61" i="51"/>
  <c r="R61" i="51"/>
  <c r="R62" i="51"/>
  <c r="V62" i="51"/>
  <c r="V50" i="51"/>
  <c r="R10" i="51"/>
  <c r="V10" i="51"/>
  <c r="S19" i="51"/>
  <c r="S14" i="51"/>
  <c r="S22" i="51"/>
  <c r="S30" i="51"/>
  <c r="W15" i="51"/>
  <c r="R15" i="51"/>
  <c r="S15" i="51"/>
  <c r="W23" i="51"/>
  <c r="R23" i="51"/>
  <c r="S23" i="51"/>
  <c r="W31" i="51"/>
  <c r="R31" i="51"/>
  <c r="S31" i="51"/>
  <c r="V39" i="51"/>
  <c r="W39" i="51"/>
  <c r="R39" i="51"/>
  <c r="V32" i="51"/>
  <c r="V35" i="51"/>
  <c r="S46" i="51"/>
  <c r="R57" i="51"/>
  <c r="V16" i="51"/>
  <c r="R43" i="51"/>
  <c r="W4" i="51"/>
  <c r="R27" i="51"/>
  <c r="S57" i="51"/>
  <c r="W65" i="51"/>
  <c r="R35" i="51"/>
  <c r="R11" i="51"/>
  <c r="W11" i="51"/>
  <c r="V15" i="51"/>
  <c r="S24" i="51"/>
  <c r="W42" i="51"/>
  <c r="S42" i="51"/>
  <c r="R42" i="51"/>
  <c r="W53" i="51"/>
  <c r="W66" i="51"/>
  <c r="S66" i="51"/>
  <c r="R66" i="51"/>
  <c r="V58" i="51"/>
  <c r="S12" i="51"/>
  <c r="W12" i="51"/>
  <c r="R12" i="51"/>
  <c r="S54" i="51"/>
  <c r="R65" i="51"/>
  <c r="V43" i="51"/>
  <c r="W7" i="51"/>
  <c r="V12" i="51"/>
  <c r="W18" i="51"/>
  <c r="W26" i="51"/>
  <c r="W34" i="51"/>
  <c r="V40" i="51"/>
  <c r="W40" i="51"/>
  <c r="R40" i="51"/>
  <c r="W51" i="51"/>
  <c r="S65" i="51"/>
  <c r="V24" i="51"/>
  <c r="V45" i="51"/>
  <c r="R45" i="51"/>
  <c r="S53" i="51"/>
  <c r="W61" i="51"/>
  <c r="R46" i="51"/>
  <c r="V46" i="51"/>
  <c r="R38" i="51"/>
  <c r="S39" i="52"/>
  <c r="S14" i="52"/>
  <c r="V19" i="52"/>
  <c r="R19" i="52"/>
  <c r="R6" i="52"/>
  <c r="S19" i="52"/>
  <c r="S7" i="52"/>
  <c r="R24" i="52"/>
  <c r="S29" i="52"/>
  <c r="R29" i="52"/>
  <c r="S40" i="52"/>
  <c r="R15" i="52"/>
  <c r="W23" i="52"/>
  <c r="S32" i="52"/>
  <c r="W37" i="52"/>
  <c r="R46" i="52"/>
  <c r="R47" i="52"/>
  <c r="R54" i="52"/>
  <c r="R55" i="52"/>
  <c r="W47" i="52"/>
  <c r="V48" i="52"/>
  <c r="V66" i="52"/>
  <c r="V10" i="52"/>
  <c r="S10" i="52"/>
  <c r="W19" i="52"/>
  <c r="R40" i="52"/>
  <c r="W65" i="52"/>
  <c r="R20" i="52"/>
  <c r="W35" i="52"/>
  <c r="V47" i="52"/>
  <c r="S56" i="52"/>
  <c r="V14" i="52"/>
  <c r="R10" i="52"/>
  <c r="S58" i="52"/>
  <c r="W58" i="52"/>
  <c r="V15" i="52"/>
  <c r="V11" i="52"/>
  <c r="R11" i="52"/>
  <c r="V24" i="52"/>
  <c r="V39" i="52"/>
  <c r="S24" i="52"/>
  <c r="W39" i="52"/>
  <c r="S48" i="52"/>
  <c r="W15" i="52"/>
  <c r="V37" i="52"/>
  <c r="V56" i="52"/>
  <c r="S50" i="52"/>
  <c r="W50" i="52"/>
  <c r="R65" i="52"/>
  <c r="S65" i="52"/>
  <c r="S46" i="52"/>
  <c r="S27" i="52"/>
  <c r="V27" i="52"/>
  <c r="R48" i="52"/>
  <c r="W14" i="52"/>
  <c r="R27" i="52"/>
  <c r="W44" i="52"/>
  <c r="S44" i="52"/>
  <c r="W52" i="52"/>
  <c r="S52" i="52"/>
  <c r="W7" i="52"/>
  <c r="S20" i="52"/>
  <c r="V31" i="52"/>
  <c r="V52" i="52"/>
  <c r="V46" i="52"/>
  <c r="V54" i="52"/>
  <c r="S37" i="52"/>
  <c r="S55" i="52"/>
  <c r="R56" i="52"/>
  <c r="S42" i="52"/>
  <c r="W42" i="52"/>
  <c r="V58" i="52"/>
  <c r="W64" i="52"/>
  <c r="S54" i="52"/>
  <c r="W31" i="52"/>
  <c r="S65" i="55"/>
  <c r="W65" i="55"/>
  <c r="V43" i="55"/>
  <c r="V58" i="55"/>
  <c r="R69" i="55"/>
  <c r="W42" i="55"/>
  <c r="S58" i="55"/>
  <c r="S43" i="55"/>
  <c r="R63" i="55"/>
  <c r="S41" i="55"/>
  <c r="S61" i="55"/>
  <c r="W61" i="55"/>
  <c r="W41" i="55"/>
  <c r="W51" i="55"/>
  <c r="R51" i="55"/>
  <c r="V61" i="55"/>
  <c r="W48" i="55"/>
  <c r="R56" i="55"/>
  <c r="V62" i="55"/>
  <c r="R62" i="55"/>
  <c r="S62" i="55"/>
  <c r="W67" i="55"/>
  <c r="W50" i="55"/>
  <c r="R50" i="55"/>
  <c r="S69" i="55"/>
  <c r="W69" i="55"/>
  <c r="V42" i="55"/>
  <c r="V65" i="55"/>
  <c r="R42" i="55"/>
  <c r="V46" i="55"/>
  <c r="S46" i="55"/>
  <c r="V63" i="55"/>
  <c r="W14" i="56"/>
  <c r="S14" i="56"/>
  <c r="R23" i="56"/>
  <c r="V23" i="56"/>
  <c r="S24" i="56"/>
  <c r="R6" i="56"/>
  <c r="S9" i="56"/>
  <c r="W23" i="56"/>
  <c r="W5" i="56"/>
  <c r="W30" i="56"/>
  <c r="S59" i="56"/>
  <c r="S31" i="56"/>
  <c r="V54" i="56"/>
  <c r="R61" i="56"/>
  <c r="W61" i="56"/>
  <c r="S61" i="56"/>
  <c r="R9" i="56"/>
  <c r="R32" i="56"/>
  <c r="R40" i="56"/>
  <c r="V49" i="56"/>
  <c r="W54" i="56"/>
  <c r="S26" i="56"/>
  <c r="R54" i="56"/>
  <c r="S47" i="56"/>
  <c r="S5" i="56"/>
  <c r="R41" i="56"/>
  <c r="W41" i="56"/>
  <c r="S41" i="56"/>
  <c r="V41" i="56"/>
  <c r="W59" i="56"/>
  <c r="R31" i="56"/>
  <c r="R14" i="56"/>
  <c r="R17" i="56"/>
  <c r="V17" i="56"/>
  <c r="S17" i="56"/>
  <c r="V5" i="56"/>
  <c r="W6" i="56"/>
  <c r="S43" i="56"/>
  <c r="V47" i="56"/>
  <c r="R68" i="56"/>
  <c r="V68" i="56"/>
  <c r="V53" i="56"/>
  <c r="V43" i="56"/>
  <c r="V24" i="56"/>
  <c r="S32" i="56"/>
  <c r="S40" i="56"/>
  <c r="V42" i="56"/>
  <c r="R42" i="56"/>
  <c r="W42" i="56"/>
  <c r="V57" i="56"/>
  <c r="R57" i="56"/>
  <c r="W57" i="56"/>
  <c r="W68" i="56"/>
  <c r="V59" i="56"/>
  <c r="S34" i="56"/>
  <c r="S53" i="56"/>
  <c r="S4" i="56"/>
  <c r="W4" i="56"/>
  <c r="S8" i="56"/>
  <c r="W8" i="56"/>
  <c r="S12" i="56"/>
  <c r="W12" i="56"/>
  <c r="S16" i="56"/>
  <c r="W16" i="56"/>
  <c r="S20" i="56"/>
  <c r="W20" i="56"/>
  <c r="W28" i="56"/>
  <c r="S28" i="56"/>
  <c r="W36" i="56"/>
  <c r="S36" i="56"/>
  <c r="R20" i="56"/>
  <c r="R28" i="56"/>
  <c r="R8" i="56"/>
  <c r="R47" i="56"/>
  <c r="W31" i="56"/>
  <c r="S45" i="56"/>
  <c r="R45" i="56"/>
  <c r="W45" i="56"/>
  <c r="R43" i="56"/>
  <c r="S66" i="56"/>
  <c r="R10" i="56"/>
  <c r="R24" i="56"/>
  <c r="V32" i="56"/>
  <c r="V40" i="56"/>
  <c r="R58" i="56"/>
  <c r="W58" i="56"/>
  <c r="V58" i="56"/>
  <c r="S42" i="56"/>
  <c r="R39" i="56"/>
  <c r="S57" i="56"/>
  <c r="S63" i="56"/>
  <c r="R49" i="60"/>
  <c r="W49" i="60"/>
  <c r="R41" i="60"/>
  <c r="V49" i="60"/>
  <c r="S42" i="60"/>
  <c r="V57" i="60"/>
  <c r="V62" i="60"/>
  <c r="W62" i="60"/>
  <c r="W70" i="60"/>
  <c r="V71" i="60"/>
  <c r="R48" i="60"/>
  <c r="S55" i="60"/>
  <c r="R63" i="60"/>
  <c r="S61" i="60"/>
  <c r="W61" i="60"/>
  <c r="S69" i="60"/>
  <c r="W69" i="60"/>
  <c r="V48" i="60"/>
  <c r="S71" i="60"/>
  <c r="S49" i="60"/>
  <c r="S39" i="60"/>
  <c r="V39" i="60"/>
  <c r="R39" i="60"/>
  <c r="S41" i="60"/>
  <c r="R42" i="60"/>
  <c r="S50" i="60"/>
  <c r="S53" i="60"/>
  <c r="V53" i="60"/>
  <c r="R55" i="60"/>
  <c r="V72" i="60"/>
  <c r="R72" i="60"/>
  <c r="S57" i="60"/>
  <c r="S45" i="60"/>
  <c r="V45" i="60"/>
  <c r="R71" i="60"/>
  <c r="V64" i="60"/>
  <c r="R64" i="60"/>
  <c r="V41" i="60"/>
  <c r="W39" i="60"/>
  <c r="S59" i="60"/>
  <c r="W59" i="60"/>
  <c r="W67" i="60"/>
  <c r="S67" i="60"/>
  <c r="W50" i="60"/>
  <c r="S63" i="60"/>
  <c r="V63" i="60"/>
  <c r="S65" i="60"/>
  <c r="S16" i="61"/>
  <c r="W16" i="61"/>
  <c r="V16" i="61"/>
  <c r="V28" i="61"/>
  <c r="W28" i="61"/>
  <c r="W43" i="61"/>
  <c r="S5" i="61"/>
  <c r="R16" i="61"/>
  <c r="V5" i="61"/>
  <c r="S19" i="61"/>
  <c r="W21" i="61"/>
  <c r="S51" i="61"/>
  <c r="V51" i="61"/>
  <c r="R20" i="61"/>
  <c r="S28" i="61"/>
  <c r="W37" i="61"/>
  <c r="S37" i="61"/>
  <c r="R9" i="61"/>
  <c r="V47" i="61"/>
  <c r="W58" i="61"/>
  <c r="S58" i="61"/>
  <c r="S66" i="61"/>
  <c r="W66" i="61"/>
  <c r="S14" i="61"/>
  <c r="V24" i="61"/>
  <c r="S47" i="61"/>
  <c r="V35" i="61"/>
  <c r="R44" i="61"/>
  <c r="R66" i="61"/>
  <c r="R62" i="61"/>
  <c r="R43" i="61"/>
  <c r="R58" i="61"/>
  <c r="S60" i="61"/>
  <c r="W60" i="61"/>
  <c r="S68" i="61"/>
  <c r="W68" i="61"/>
  <c r="S4" i="61"/>
  <c r="W4" i="61"/>
  <c r="R27" i="61"/>
  <c r="V27" i="61"/>
  <c r="W18" i="61"/>
  <c r="S18" i="61"/>
  <c r="R4" i="61"/>
  <c r="S11" i="61"/>
  <c r="R12" i="61"/>
  <c r="W6" i="61"/>
  <c r="S21" i="61"/>
  <c r="S27" i="61"/>
  <c r="S32" i="61"/>
  <c r="W32" i="61"/>
  <c r="S34" i="61"/>
  <c r="S24" i="61"/>
  <c r="R31" i="61"/>
  <c r="V31" i="61"/>
  <c r="R56" i="61"/>
  <c r="W56" i="61"/>
  <c r="W14" i="61"/>
  <c r="V14" i="61"/>
  <c r="V25" i="61"/>
  <c r="W25" i="61"/>
  <c r="V32" i="61"/>
  <c r="R36" i="61"/>
  <c r="W47" i="61"/>
  <c r="R64" i="61"/>
  <c r="R10" i="61"/>
  <c r="R13" i="61"/>
  <c r="R35" i="61"/>
  <c r="S36" i="61"/>
  <c r="V44" i="61"/>
  <c r="V43" i="61"/>
  <c r="R63" i="61"/>
  <c r="V63" i="61"/>
  <c r="S64" i="61"/>
  <c r="S8" i="61"/>
  <c r="W8" i="61"/>
  <c r="S9" i="61"/>
  <c r="W44" i="61"/>
  <c r="R8" i="61"/>
  <c r="R19" i="61"/>
  <c r="V29" i="61"/>
  <c r="R29" i="61"/>
  <c r="V34" i="61"/>
  <c r="R32" i="61"/>
  <c r="V40" i="61"/>
  <c r="S40" i="61"/>
  <c r="R51" i="61"/>
  <c r="W55" i="61"/>
  <c r="R55" i="61"/>
  <c r="S25" i="61"/>
  <c r="R37" i="61"/>
  <c r="V54" i="61"/>
  <c r="W54" i="61"/>
  <c r="S62" i="61"/>
  <c r="V60" i="61"/>
  <c r="V68" i="61"/>
  <c r="R28" i="61"/>
  <c r="R41" i="63"/>
  <c r="W37" i="63"/>
  <c r="V43" i="63"/>
  <c r="V59" i="63"/>
  <c r="S67" i="63"/>
  <c r="W67" i="63"/>
  <c r="V39" i="63"/>
  <c r="S41" i="63"/>
  <c r="W43" i="63"/>
  <c r="R47" i="63"/>
  <c r="W47" i="63"/>
  <c r="S47" i="63"/>
  <c r="V47" i="63"/>
  <c r="R70" i="63"/>
  <c r="V70" i="63"/>
  <c r="S40" i="63"/>
  <c r="R37" i="63"/>
  <c r="W71" i="63"/>
  <c r="S71" i="63"/>
  <c r="R74" i="63"/>
  <c r="V74" i="63"/>
  <c r="W40" i="63"/>
  <c r="V33" i="63"/>
  <c r="R33" i="63"/>
  <c r="S33" i="63"/>
  <c r="S37" i="63"/>
  <c r="S51" i="63"/>
  <c r="R51" i="63"/>
  <c r="W51" i="63"/>
  <c r="R59" i="63"/>
  <c r="R66" i="63"/>
  <c r="V66" i="63"/>
  <c r="R40" i="63"/>
  <c r="R67" i="63"/>
  <c r="R71" i="63"/>
  <c r="V49" i="63"/>
  <c r="S74" i="63"/>
  <c r="S70" i="63"/>
  <c r="V55" i="63"/>
  <c r="W59" i="63"/>
  <c r="R63" i="63"/>
  <c r="W63" i="63"/>
  <c r="S63" i="63"/>
  <c r="V63" i="63"/>
  <c r="V41" i="63"/>
  <c r="R55" i="63"/>
  <c r="R65" i="63"/>
  <c r="V65" i="63"/>
  <c r="V67" i="63"/>
  <c r="R69" i="63"/>
  <c r="V69" i="63"/>
  <c r="V71" i="63"/>
  <c r="R73" i="63"/>
  <c r="V73" i="63"/>
  <c r="S66" i="63"/>
  <c r="V10" i="64"/>
  <c r="R10" i="64"/>
  <c r="W31" i="64"/>
  <c r="S31" i="64"/>
  <c r="W39" i="64"/>
  <c r="R39" i="64"/>
  <c r="W12" i="64"/>
  <c r="S12" i="64"/>
  <c r="R61" i="64"/>
  <c r="W61" i="64"/>
  <c r="S77" i="64"/>
  <c r="W77" i="64"/>
  <c r="V61" i="64"/>
  <c r="S67" i="64"/>
  <c r="W67" i="64"/>
  <c r="S71" i="64"/>
  <c r="W71" i="64"/>
  <c r="S75" i="64"/>
  <c r="W75" i="64"/>
  <c r="V77" i="64"/>
  <c r="S79" i="64"/>
  <c r="W79" i="64"/>
  <c r="R67" i="64"/>
  <c r="R71" i="64"/>
  <c r="V18" i="64"/>
  <c r="R18" i="64"/>
  <c r="R40" i="64"/>
  <c r="W40" i="64"/>
  <c r="V7" i="64"/>
  <c r="W20" i="64"/>
  <c r="S20" i="64"/>
  <c r="R30" i="64"/>
  <c r="V30" i="64"/>
  <c r="V40" i="64"/>
  <c r="V52" i="64"/>
  <c r="W52" i="64"/>
  <c r="R35" i="64"/>
  <c r="S46" i="64"/>
  <c r="W46" i="64"/>
  <c r="S65" i="64"/>
  <c r="W65" i="64"/>
  <c r="V75" i="64"/>
  <c r="V38" i="64"/>
  <c r="R45" i="64"/>
  <c r="R68" i="64"/>
  <c r="V68" i="64"/>
  <c r="R76" i="64"/>
  <c r="V76" i="64"/>
  <c r="W45" i="64"/>
  <c r="S19" i="64"/>
  <c r="S32" i="64"/>
  <c r="R32" i="64"/>
  <c r="R49" i="64"/>
  <c r="V11" i="64"/>
  <c r="V31" i="64"/>
  <c r="V19" i="64"/>
  <c r="W10" i="64"/>
  <c r="W15" i="64"/>
  <c r="S15" i="64"/>
  <c r="V26" i="64"/>
  <c r="R26" i="64"/>
  <c r="R7" i="64"/>
  <c r="W28" i="64"/>
  <c r="S28" i="64"/>
  <c r="S7" i="64"/>
  <c r="S69" i="64"/>
  <c r="W69" i="64"/>
  <c r="V79" i="64"/>
  <c r="V27" i="64"/>
  <c r="W38" i="64"/>
  <c r="S45" i="64"/>
  <c r="R19" i="64"/>
  <c r="V51" i="64"/>
  <c r="R51" i="64"/>
  <c r="S11" i="64"/>
  <c r="S40" i="64"/>
  <c r="R79" i="64"/>
  <c r="S61" i="64"/>
  <c r="R75" i="64"/>
  <c r="S52" i="64"/>
  <c r="R6" i="64"/>
  <c r="V6" i="64"/>
  <c r="R22" i="64"/>
  <c r="V22" i="64"/>
  <c r="V39" i="64"/>
  <c r="S39" i="64"/>
  <c r="S63" i="64"/>
  <c r="W63" i="64"/>
  <c r="S10" i="64"/>
  <c r="W18" i="64"/>
  <c r="W23" i="64"/>
  <c r="S23" i="64"/>
  <c r="V34" i="64"/>
  <c r="R34" i="64"/>
  <c r="V12" i="64"/>
  <c r="V20" i="64"/>
  <c r="V28" i="64"/>
  <c r="R14" i="64"/>
  <c r="V14" i="64"/>
  <c r="S22" i="64"/>
  <c r="W30" i="64"/>
  <c r="W36" i="64"/>
  <c r="S36" i="64"/>
  <c r="S44" i="64"/>
  <c r="W44" i="64"/>
  <c r="S48" i="64"/>
  <c r="W48" i="64"/>
  <c r="W11" i="64"/>
  <c r="V35" i="64"/>
  <c r="R60" i="64"/>
  <c r="W60" i="64"/>
  <c r="V67" i="64"/>
  <c r="S73" i="64"/>
  <c r="W73" i="64"/>
  <c r="S27" i="64"/>
  <c r="S38" i="64"/>
  <c r="S56" i="64"/>
  <c r="V56" i="64"/>
  <c r="R64" i="64"/>
  <c r="V64" i="64"/>
  <c r="R72" i="64"/>
  <c r="V72" i="64"/>
  <c r="V50" i="64"/>
  <c r="R31" i="64"/>
  <c r="V48" i="64"/>
  <c r="V60" i="64"/>
  <c r="R65" i="64"/>
  <c r="R69" i="64"/>
  <c r="R73" i="64"/>
  <c r="R77" i="64"/>
  <c r="S60" i="64"/>
  <c r="S76" i="64"/>
  <c r="R63" i="64"/>
  <c r="V10" i="65"/>
  <c r="R10" i="65"/>
  <c r="R39" i="65"/>
  <c r="S39" i="65"/>
  <c r="V39" i="65"/>
  <c r="S12" i="65"/>
  <c r="W27" i="65"/>
  <c r="S15" i="65"/>
  <c r="W7" i="65"/>
  <c r="R11" i="65"/>
  <c r="W26" i="65"/>
  <c r="W39" i="65"/>
  <c r="S41" i="65"/>
  <c r="W55" i="65"/>
  <c r="S55" i="65"/>
  <c r="V68" i="65"/>
  <c r="R15" i="65"/>
  <c r="R19" i="65"/>
  <c r="R68" i="65"/>
  <c r="R71" i="65"/>
  <c r="W50" i="65"/>
  <c r="W72" i="65"/>
  <c r="W46" i="65"/>
  <c r="W68" i="65"/>
  <c r="S40" i="65"/>
  <c r="R40" i="65"/>
  <c r="S56" i="65"/>
  <c r="S58" i="65"/>
  <c r="S73" i="65"/>
  <c r="R12" i="65"/>
  <c r="V71" i="65"/>
  <c r="S71" i="65"/>
  <c r="W10" i="65"/>
  <c r="V23" i="65"/>
  <c r="S23" i="65"/>
  <c r="V42" i="65"/>
  <c r="W42" i="65"/>
  <c r="S45" i="65"/>
  <c r="V45" i="65"/>
  <c r="R45" i="65"/>
  <c r="S47" i="65"/>
  <c r="V7" i="65"/>
  <c r="W25" i="65"/>
  <c r="V26" i="65"/>
  <c r="S26" i="65"/>
  <c r="V41" i="65"/>
  <c r="W60" i="65"/>
  <c r="R60" i="65"/>
  <c r="W19" i="65"/>
  <c r="R28" i="65"/>
  <c r="R61" i="65"/>
  <c r="V64" i="65"/>
  <c r="S64" i="65"/>
  <c r="V66" i="65"/>
  <c r="R69" i="65"/>
  <c r="W69" i="65"/>
  <c r="R72" i="65"/>
  <c r="S50" i="65"/>
  <c r="S72" i="65"/>
  <c r="W58" i="65"/>
  <c r="V70" i="65"/>
  <c r="R70" i="65"/>
  <c r="W56" i="65"/>
  <c r="V58" i="65"/>
  <c r="V73" i="65"/>
  <c r="V18" i="65"/>
  <c r="R18" i="65"/>
  <c r="V6" i="65"/>
  <c r="R6" i="65"/>
  <c r="V14" i="65"/>
  <c r="R14" i="65"/>
  <c r="R35" i="65"/>
  <c r="V35" i="65"/>
  <c r="S10" i="65"/>
  <c r="S18" i="65"/>
  <c r="S6" i="65"/>
  <c r="S14" i="65"/>
  <c r="V27" i="65"/>
  <c r="S4" i="65"/>
  <c r="W4" i="65"/>
  <c r="R4" i="65"/>
  <c r="S35" i="65"/>
  <c r="W12" i="65"/>
  <c r="R41" i="65"/>
  <c r="V46" i="65"/>
  <c r="W40" i="65"/>
  <c r="R73" i="65"/>
  <c r="V23" i="66"/>
  <c r="R23" i="66"/>
  <c r="S23" i="66"/>
  <c r="W35" i="66"/>
  <c r="R35" i="66"/>
  <c r="S65" i="66"/>
  <c r="W65" i="66"/>
  <c r="S11" i="66"/>
  <c r="V15" i="66"/>
  <c r="R15" i="66"/>
  <c r="S15" i="66"/>
  <c r="V4" i="66"/>
  <c r="V13" i="66"/>
  <c r="W21" i="66"/>
  <c r="V32" i="66"/>
  <c r="R11" i="66"/>
  <c r="W33" i="66"/>
  <c r="S33" i="66"/>
  <c r="W34" i="66"/>
  <c r="R16" i="66"/>
  <c r="R21" i="66"/>
  <c r="R7" i="66"/>
  <c r="S25" i="66"/>
  <c r="W25" i="66"/>
  <c r="W32" i="66"/>
  <c r="W43" i="66"/>
  <c r="R43" i="66"/>
  <c r="R55" i="66"/>
  <c r="W59" i="66"/>
  <c r="R59" i="66"/>
  <c r="R65" i="66"/>
  <c r="R51" i="66"/>
  <c r="R32" i="66"/>
  <c r="W39" i="66"/>
  <c r="V48" i="66"/>
  <c r="W36" i="66"/>
  <c r="V36" i="66"/>
  <c r="W74" i="66"/>
  <c r="S52" i="66"/>
  <c r="V19" i="66"/>
  <c r="R19" i="66"/>
  <c r="S19" i="66"/>
  <c r="W44" i="66"/>
  <c r="R44" i="66"/>
  <c r="S31" i="66"/>
  <c r="S35" i="66"/>
  <c r="W12" i="66"/>
  <c r="S12" i="66"/>
  <c r="R4" i="66"/>
  <c r="R27" i="66"/>
  <c r="V27" i="66"/>
  <c r="S27" i="66"/>
  <c r="W28" i="66"/>
  <c r="S28" i="66"/>
  <c r="V35" i="66"/>
  <c r="V12" i="66"/>
  <c r="W73" i="66"/>
  <c r="S73" i="66"/>
  <c r="S8" i="66"/>
  <c r="V65" i="66"/>
  <c r="W71" i="66"/>
  <c r="S71" i="66"/>
  <c r="V73" i="66"/>
  <c r="R31" i="66"/>
  <c r="V39" i="66"/>
  <c r="V58" i="66"/>
  <c r="W58" i="66"/>
  <c r="V67" i="66"/>
  <c r="W63" i="66"/>
  <c r="W52" i="66"/>
  <c r="V57" i="66"/>
  <c r="V63" i="66"/>
  <c r="S67" i="66"/>
  <c r="S16" i="66"/>
  <c r="R60" i="66"/>
  <c r="W60" i="66"/>
  <c r="S7" i="66"/>
  <c r="W23" i="66"/>
  <c r="V8" i="66"/>
  <c r="S17" i="66"/>
  <c r="W17" i="66"/>
  <c r="W19" i="66"/>
  <c r="R28" i="66"/>
  <c r="V49" i="66"/>
  <c r="S55" i="66"/>
  <c r="V55" i="66"/>
  <c r="R20" i="66"/>
  <c r="W41" i="66"/>
  <c r="S41" i="66"/>
  <c r="W69" i="66"/>
  <c r="S69" i="66"/>
  <c r="V16" i="66"/>
  <c r="S44" i="66"/>
  <c r="S49" i="66"/>
  <c r="V51" i="66"/>
  <c r="S60" i="66"/>
  <c r="R69" i="66"/>
  <c r="W31" i="66"/>
  <c r="W48" i="66"/>
  <c r="S58" i="66"/>
  <c r="R67" i="66"/>
  <c r="R74" i="66"/>
  <c r="V74" i="66"/>
  <c r="S57" i="66"/>
  <c r="R66" i="66"/>
  <c r="R128" i="67"/>
  <c r="W128" i="67"/>
  <c r="V127" i="67"/>
  <c r="V128" i="67"/>
  <c r="V125" i="67"/>
  <c r="S128" i="67"/>
  <c r="R127" i="67"/>
  <c r="W127" i="67"/>
  <c r="R89" i="68"/>
  <c r="W89" i="68"/>
  <c r="S89" i="68"/>
  <c r="V89" i="68"/>
  <c r="S7" i="68"/>
  <c r="V7" i="68"/>
  <c r="R7" i="68"/>
  <c r="R6" i="68"/>
  <c r="R175" i="68"/>
  <c r="S91" i="68"/>
  <c r="V91" i="68"/>
  <c r="W175" i="68"/>
  <c r="W91" i="68"/>
  <c r="W5" i="69"/>
  <c r="S6" i="69"/>
  <c r="V6" i="69"/>
  <c r="R6" i="69"/>
  <c r="W6" i="69"/>
  <c r="S3" i="34"/>
  <c r="V3" i="34"/>
  <c r="R3" i="34"/>
  <c r="S5" i="31"/>
  <c r="V66" i="31"/>
  <c r="R66" i="31"/>
  <c r="V5" i="31"/>
  <c r="S71" i="31"/>
  <c r="W67" i="31"/>
  <c r="S67" i="31"/>
  <c r="V133" i="31"/>
  <c r="R133" i="31"/>
  <c r="S133" i="31"/>
  <c r="S134" i="31"/>
  <c r="S4" i="31"/>
  <c r="W4" i="31"/>
  <c r="W5" i="31"/>
  <c r="V70" i="31"/>
  <c r="S70" i="31"/>
  <c r="R69" i="31"/>
  <c r="V69" i="31"/>
  <c r="S69" i="31"/>
  <c r="V71" i="31"/>
  <c r="V134" i="31"/>
  <c r="R134" i="31"/>
  <c r="R3" i="31"/>
  <c r="V29" i="30"/>
  <c r="S29" i="30"/>
  <c r="W65" i="30"/>
  <c r="R71" i="30"/>
  <c r="S32" i="30"/>
  <c r="R40" i="30"/>
  <c r="W40" i="30"/>
  <c r="S40" i="30"/>
  <c r="V40" i="30"/>
  <c r="R29" i="30"/>
  <c r="R36" i="30"/>
  <c r="V36" i="30"/>
  <c r="S36" i="30"/>
  <c r="R41" i="30"/>
  <c r="V41" i="30"/>
  <c r="S41" i="30"/>
  <c r="W41" i="30"/>
  <c r="R45" i="30"/>
  <c r="V45" i="30"/>
  <c r="V30" i="30"/>
  <c r="S43" i="30"/>
  <c r="W43" i="30"/>
  <c r="R69" i="30"/>
  <c r="W49" i="30"/>
  <c r="W47" i="30"/>
  <c r="V62" i="30"/>
  <c r="V75" i="30"/>
  <c r="V32" i="30"/>
  <c r="W53" i="30"/>
  <c r="R61" i="30"/>
  <c r="S71" i="30"/>
  <c r="V74" i="30"/>
  <c r="R74" i="30"/>
  <c r="R77" i="30"/>
  <c r="S77" i="30"/>
  <c r="W77" i="30"/>
  <c r="S79" i="30"/>
  <c r="V88" i="30"/>
  <c r="W80" i="30"/>
  <c r="V51" i="30"/>
  <c r="V54" i="30"/>
  <c r="V61" i="30"/>
  <c r="W61" i="30"/>
  <c r="V71" i="30"/>
  <c r="S70" i="30"/>
  <c r="R88" i="30"/>
  <c r="S49" i="30"/>
  <c r="W26" i="30"/>
  <c r="S26" i="30"/>
  <c r="V37" i="30"/>
  <c r="S37" i="30"/>
  <c r="S57" i="30"/>
  <c r="W37" i="30"/>
  <c r="S33" i="30"/>
  <c r="R73" i="30"/>
  <c r="V73" i="30"/>
  <c r="W73" i="30"/>
  <c r="R47" i="30"/>
  <c r="R65" i="30"/>
  <c r="S84" i="30"/>
  <c r="R84" i="30"/>
  <c r="W84" i="30"/>
  <c r="R79" i="30"/>
  <c r="W70" i="30"/>
  <c r="W74" i="30"/>
  <c r="S53" i="30"/>
  <c r="R28" i="30"/>
  <c r="V28" i="30"/>
  <c r="S28" i="30"/>
  <c r="W34" i="30"/>
  <c r="S34" i="30"/>
  <c r="W54" i="30"/>
  <c r="R54" i="30"/>
  <c r="W29" i="30"/>
  <c r="V65" i="30"/>
  <c r="V50" i="30"/>
  <c r="S50" i="30"/>
  <c r="V53" i="30"/>
  <c r="S51" i="30"/>
  <c r="W62" i="30"/>
  <c r="W88" i="30"/>
  <c r="R81" i="30"/>
  <c r="G4" i="54" l="1"/>
  <c r="G5" i="54"/>
  <c r="G6" i="54"/>
  <c r="G7" i="54"/>
  <c r="G8" i="54"/>
  <c r="G9" i="54"/>
  <c r="G10" i="54"/>
  <c r="G11" i="54"/>
  <c r="G12" i="54"/>
  <c r="G13" i="54"/>
  <c r="G14" i="54"/>
  <c r="G15" i="54"/>
  <c r="G16" i="54"/>
  <c r="G17" i="54"/>
  <c r="G18" i="54"/>
  <c r="G19" i="54"/>
  <c r="G20" i="54"/>
  <c r="G21" i="54"/>
  <c r="G22" i="54"/>
  <c r="G23" i="54"/>
  <c r="G24" i="54"/>
  <c r="G25" i="54"/>
  <c r="G26" i="54"/>
  <c r="G27" i="54"/>
  <c r="G28" i="54"/>
  <c r="G29" i="54"/>
  <c r="G30" i="54"/>
  <c r="G31" i="54"/>
  <c r="G32" i="54"/>
  <c r="G33" i="54"/>
  <c r="G34" i="54"/>
  <c r="G35" i="54"/>
  <c r="G36" i="54"/>
  <c r="G37" i="54"/>
  <c r="G38" i="54"/>
  <c r="G39" i="54"/>
  <c r="G40" i="54"/>
  <c r="G41" i="54"/>
  <c r="G42" i="54"/>
  <c r="G43" i="54"/>
  <c r="G44" i="54"/>
  <c r="G3" i="54"/>
  <c r="G53" i="53"/>
  <c r="G54" i="53"/>
  <c r="G55" i="53"/>
  <c r="G56" i="53"/>
  <c r="G57" i="53"/>
  <c r="G58" i="53"/>
  <c r="G59" i="53"/>
  <c r="G60" i="53"/>
  <c r="G61" i="53"/>
  <c r="G62" i="53"/>
  <c r="G63" i="53"/>
  <c r="G64" i="53"/>
  <c r="G65" i="53"/>
  <c r="G66" i="53"/>
  <c r="G67" i="53"/>
  <c r="G68" i="53"/>
  <c r="G69" i="53"/>
  <c r="G52" i="53"/>
  <c r="G3" i="45"/>
  <c r="G4" i="45"/>
  <c r="G5" i="45"/>
  <c r="G6" i="45"/>
  <c r="G7" i="45"/>
  <c r="G8" i="45"/>
  <c r="G9" i="45"/>
  <c r="G10" i="45"/>
  <c r="G11" i="45"/>
  <c r="G12" i="45"/>
  <c r="G13" i="45"/>
  <c r="G14" i="45"/>
  <c r="G15" i="45"/>
  <c r="G16" i="45"/>
  <c r="G17" i="45"/>
  <c r="G18" i="45"/>
  <c r="G19" i="45"/>
  <c r="G20" i="45"/>
  <c r="G21" i="45"/>
  <c r="G22" i="45"/>
  <c r="G23" i="45"/>
  <c r="G24" i="45"/>
  <c r="G25" i="45"/>
  <c r="G26" i="45"/>
  <c r="G27" i="45"/>
  <c r="AB27" i="45" l="1"/>
  <c r="AA27" i="45"/>
  <c r="AB3" i="45"/>
  <c r="AA3" i="45"/>
  <c r="AB40" i="54"/>
  <c r="AA40" i="54"/>
  <c r="AB24" i="54"/>
  <c r="AA24" i="54"/>
  <c r="AA18" i="45"/>
  <c r="AB18" i="45"/>
  <c r="AB52" i="53"/>
  <c r="AA52" i="53"/>
  <c r="AA62" i="53"/>
  <c r="AB62" i="53"/>
  <c r="AB54" i="53"/>
  <c r="AA54" i="53"/>
  <c r="AB39" i="54"/>
  <c r="AA39" i="54"/>
  <c r="AB31" i="54"/>
  <c r="AA31" i="54"/>
  <c r="AB23" i="54"/>
  <c r="AA23" i="54"/>
  <c r="AA15" i="54"/>
  <c r="AB15" i="54"/>
  <c r="AA7" i="54"/>
  <c r="AB7" i="54"/>
  <c r="AA11" i="45"/>
  <c r="AB11" i="45"/>
  <c r="AA32" i="54"/>
  <c r="AB32" i="54"/>
  <c r="AA8" i="54"/>
  <c r="AB8" i="54"/>
  <c r="AA26" i="45"/>
  <c r="AB26" i="45"/>
  <c r="AA10" i="45"/>
  <c r="AB10" i="45"/>
  <c r="AA25" i="45"/>
  <c r="AB25" i="45"/>
  <c r="AA17" i="45"/>
  <c r="AB17" i="45"/>
  <c r="AA9" i="45"/>
  <c r="AB9" i="45"/>
  <c r="AA69" i="53"/>
  <c r="AB69" i="53"/>
  <c r="AB61" i="53"/>
  <c r="AA61" i="53"/>
  <c r="AA53" i="53"/>
  <c r="AB53" i="53"/>
  <c r="AA38" i="54"/>
  <c r="AB38" i="54"/>
  <c r="AA30" i="54"/>
  <c r="AB30" i="54"/>
  <c r="AA22" i="54"/>
  <c r="AB22" i="54"/>
  <c r="AB14" i="54"/>
  <c r="AA14" i="54"/>
  <c r="AB6" i="54"/>
  <c r="AA6" i="54"/>
  <c r="AA19" i="45"/>
  <c r="AB19" i="45"/>
  <c r="AA55" i="53"/>
  <c r="AB55" i="53"/>
  <c r="AA16" i="54"/>
  <c r="AB16" i="54"/>
  <c r="AA24" i="45"/>
  <c r="AB24" i="45"/>
  <c r="AA16" i="45"/>
  <c r="AB16" i="45"/>
  <c r="AA8" i="45"/>
  <c r="AB8" i="45"/>
  <c r="AA68" i="53"/>
  <c r="AB68" i="53"/>
  <c r="AB60" i="53"/>
  <c r="AA60" i="53"/>
  <c r="AB3" i="54"/>
  <c r="AA3" i="54"/>
  <c r="AA37" i="54"/>
  <c r="AB37" i="54"/>
  <c r="AB29" i="54"/>
  <c r="AA29" i="54"/>
  <c r="AB21" i="54"/>
  <c r="AA21" i="54"/>
  <c r="AA13" i="54"/>
  <c r="AB13" i="54"/>
  <c r="AA5" i="54"/>
  <c r="AB5" i="54"/>
  <c r="AA59" i="53"/>
  <c r="AB59" i="53"/>
  <c r="AA7" i="45"/>
  <c r="AB7" i="45"/>
  <c r="AB36" i="54"/>
  <c r="AA36" i="54"/>
  <c r="AA20" i="54"/>
  <c r="AB20" i="54"/>
  <c r="AA4" i="54"/>
  <c r="AB4" i="54"/>
  <c r="AB22" i="45"/>
  <c r="AA22" i="45"/>
  <c r="AB66" i="53"/>
  <c r="AA66" i="53"/>
  <c r="AB58" i="53"/>
  <c r="AA58" i="53"/>
  <c r="AA43" i="54"/>
  <c r="AB43" i="54"/>
  <c r="AA35" i="54"/>
  <c r="AB35" i="54"/>
  <c r="AA27" i="54"/>
  <c r="AB27" i="54"/>
  <c r="AA19" i="54"/>
  <c r="AB19" i="54"/>
  <c r="AA11" i="54"/>
  <c r="AB11" i="54"/>
  <c r="AB23" i="45"/>
  <c r="AA23" i="45"/>
  <c r="AA67" i="53"/>
  <c r="AB67" i="53"/>
  <c r="AB28" i="54"/>
  <c r="AA28" i="54"/>
  <c r="AB6" i="45"/>
  <c r="AA6" i="45"/>
  <c r="AA13" i="45"/>
  <c r="AB13" i="45"/>
  <c r="AA5" i="45"/>
  <c r="AB5" i="45"/>
  <c r="AA65" i="53"/>
  <c r="AB65" i="53"/>
  <c r="AB57" i="53"/>
  <c r="AA57" i="53"/>
  <c r="AB42" i="54"/>
  <c r="AA42" i="54"/>
  <c r="AA34" i="54"/>
  <c r="AB34" i="54"/>
  <c r="AB26" i="54"/>
  <c r="AA26" i="54"/>
  <c r="AB18" i="54"/>
  <c r="AA18" i="54"/>
  <c r="AB10" i="54"/>
  <c r="AA10" i="54"/>
  <c r="AB15" i="45"/>
  <c r="AA15" i="45"/>
  <c r="AA44" i="54"/>
  <c r="AB44" i="54"/>
  <c r="AA12" i="54"/>
  <c r="AB12" i="54"/>
  <c r="AB14" i="45"/>
  <c r="AA14" i="45"/>
  <c r="AB21" i="45"/>
  <c r="AA21" i="45"/>
  <c r="AB20" i="45"/>
  <c r="AA20" i="45"/>
  <c r="AB12" i="45"/>
  <c r="AA12" i="45"/>
  <c r="AA4" i="45"/>
  <c r="AB4" i="45"/>
  <c r="AA64" i="53"/>
  <c r="AB64" i="53"/>
  <c r="AA56" i="53"/>
  <c r="AB56" i="53"/>
  <c r="AB41" i="54"/>
  <c r="AA41" i="54"/>
  <c r="AA33" i="54"/>
  <c r="AB33" i="54"/>
  <c r="AA25" i="54"/>
  <c r="AB25" i="54"/>
  <c r="AB17" i="54"/>
  <c r="AA17" i="54"/>
  <c r="AA9" i="54"/>
  <c r="AB9" i="54"/>
  <c r="AB63" i="53"/>
  <c r="AC63" i="53" s="1"/>
  <c r="AA63" i="53"/>
  <c r="Y3" i="57"/>
  <c r="L3" i="57"/>
  <c r="O3" i="57" s="1"/>
  <c r="AD33" i="54" l="1"/>
  <c r="AC33" i="54"/>
  <c r="AK33" i="54"/>
  <c r="AG33" i="54"/>
  <c r="AH33" i="54"/>
  <c r="AH41" i="54"/>
  <c r="AG41" i="54"/>
  <c r="AK41" i="54"/>
  <c r="AC41" i="54"/>
  <c r="AD41" i="54"/>
  <c r="AC12" i="45"/>
  <c r="AD12" i="45"/>
  <c r="AH12" i="45"/>
  <c r="AK12" i="45"/>
  <c r="AG12" i="45"/>
  <c r="AH18" i="54"/>
  <c r="AG18" i="54"/>
  <c r="AK18" i="54"/>
  <c r="AC18" i="54"/>
  <c r="AD18" i="54"/>
  <c r="AD57" i="53"/>
  <c r="AH57" i="53"/>
  <c r="AG57" i="53"/>
  <c r="AK57" i="53"/>
  <c r="AC57" i="53"/>
  <c r="AC6" i="45"/>
  <c r="AG6" i="45"/>
  <c r="AK6" i="45"/>
  <c r="AD6" i="45"/>
  <c r="AH6" i="45"/>
  <c r="AG59" i="53"/>
  <c r="AD29" i="54"/>
  <c r="AG29" i="54"/>
  <c r="AC29" i="54"/>
  <c r="AK29" i="54"/>
  <c r="AH29" i="54"/>
  <c r="AD14" i="54"/>
  <c r="AG14" i="54"/>
  <c r="AK14" i="54"/>
  <c r="AC14" i="54"/>
  <c r="AH14" i="54"/>
  <c r="AC54" i="53"/>
  <c r="AG54" i="53"/>
  <c r="AK54" i="53"/>
  <c r="AD54" i="53"/>
  <c r="AH54" i="53"/>
  <c r="AC24" i="54"/>
  <c r="AG24" i="54"/>
  <c r="AK24" i="54"/>
  <c r="AD24" i="54"/>
  <c r="AH24" i="54"/>
  <c r="AC4" i="54"/>
  <c r="AK4" i="54"/>
  <c r="AG4" i="54"/>
  <c r="AH4" i="54"/>
  <c r="AD4" i="54"/>
  <c r="AD43" i="54"/>
  <c r="AH43" i="54"/>
  <c r="AC43" i="54"/>
  <c r="AG43" i="54"/>
  <c r="AK43" i="54"/>
  <c r="AH59" i="53"/>
  <c r="AC59" i="53"/>
  <c r="AK59" i="53"/>
  <c r="AD59" i="53"/>
  <c r="AK68" i="53"/>
  <c r="AH68" i="53"/>
  <c r="AC68" i="53"/>
  <c r="AG68" i="53"/>
  <c r="AD68" i="53"/>
  <c r="AC16" i="54"/>
  <c r="AG16" i="54"/>
  <c r="AK16" i="54"/>
  <c r="AD16" i="54"/>
  <c r="AH16" i="54"/>
  <c r="AH53" i="53"/>
  <c r="AD53" i="53"/>
  <c r="AC53" i="53"/>
  <c r="AG53" i="53"/>
  <c r="AK53" i="53"/>
  <c r="AC17" i="45"/>
  <c r="AG17" i="45"/>
  <c r="AK17" i="45"/>
  <c r="AD17" i="45"/>
  <c r="AH17" i="45"/>
  <c r="AC8" i="54"/>
  <c r="AK8" i="54"/>
  <c r="AG8" i="54"/>
  <c r="AH8" i="54"/>
  <c r="AD8" i="54"/>
  <c r="AD15" i="54"/>
  <c r="AH15" i="54"/>
  <c r="AC15" i="54"/>
  <c r="AG15" i="54"/>
  <c r="AK15" i="54"/>
  <c r="AD17" i="54"/>
  <c r="AC17" i="54"/>
  <c r="AK17" i="54"/>
  <c r="AG17" i="54"/>
  <c r="AH17" i="54"/>
  <c r="AC20" i="45"/>
  <c r="AD20" i="45"/>
  <c r="AH20" i="45"/>
  <c r="AK20" i="45"/>
  <c r="AG20" i="45"/>
  <c r="AD26" i="54"/>
  <c r="AH26" i="54"/>
  <c r="AC26" i="54"/>
  <c r="AG26" i="54"/>
  <c r="AK26" i="54"/>
  <c r="AC28" i="54"/>
  <c r="AG28" i="54"/>
  <c r="AK28" i="54"/>
  <c r="AD28" i="54"/>
  <c r="AH28" i="54"/>
  <c r="AC58" i="53"/>
  <c r="AG58" i="53"/>
  <c r="AK58" i="53"/>
  <c r="AD58" i="53"/>
  <c r="AH58" i="53"/>
  <c r="AC55" i="53"/>
  <c r="AH61" i="53"/>
  <c r="AC61" i="53"/>
  <c r="AG61" i="53"/>
  <c r="AK61" i="53"/>
  <c r="AD61" i="53"/>
  <c r="AD23" i="54"/>
  <c r="AH23" i="54"/>
  <c r="AC23" i="54"/>
  <c r="AG23" i="54"/>
  <c r="AK23" i="54"/>
  <c r="AD40" i="54"/>
  <c r="AC40" i="54"/>
  <c r="AG40" i="54"/>
  <c r="AK40" i="54"/>
  <c r="AH40" i="54"/>
  <c r="AD9" i="54"/>
  <c r="AK9" i="54"/>
  <c r="AG9" i="54"/>
  <c r="AC9" i="54"/>
  <c r="AH9" i="54"/>
  <c r="AG44" i="54"/>
  <c r="AK44" i="54"/>
  <c r="AC44" i="54"/>
  <c r="AD44" i="54"/>
  <c r="AH44" i="54"/>
  <c r="AD65" i="53"/>
  <c r="AH65" i="53"/>
  <c r="AG65" i="53"/>
  <c r="AK65" i="53"/>
  <c r="AC65" i="53"/>
  <c r="AH19" i="54"/>
  <c r="AC19" i="54"/>
  <c r="AG19" i="54"/>
  <c r="AK19" i="54"/>
  <c r="AD19" i="54"/>
  <c r="AH20" i="54"/>
  <c r="AC20" i="54"/>
  <c r="AG20" i="54"/>
  <c r="AK20" i="54"/>
  <c r="AD20" i="54"/>
  <c r="AD5" i="54"/>
  <c r="AK5" i="54"/>
  <c r="AC5" i="54"/>
  <c r="AG5" i="54"/>
  <c r="AH5" i="54"/>
  <c r="AG37" i="54"/>
  <c r="AK37" i="54"/>
  <c r="AD37" i="54"/>
  <c r="AH37" i="54"/>
  <c r="AC37" i="54"/>
  <c r="AC8" i="45"/>
  <c r="AD8" i="45"/>
  <c r="AH8" i="45"/>
  <c r="AG8" i="45"/>
  <c r="AK8" i="45"/>
  <c r="AG55" i="53"/>
  <c r="AD55" i="53"/>
  <c r="AH55" i="53"/>
  <c r="AK55" i="53"/>
  <c r="AG22" i="54"/>
  <c r="AD22" i="54"/>
  <c r="AH22" i="54"/>
  <c r="AC22" i="54"/>
  <c r="AK22" i="54"/>
  <c r="AC25" i="45"/>
  <c r="AG25" i="45"/>
  <c r="AH25" i="45"/>
  <c r="AK25" i="45"/>
  <c r="AD25" i="45"/>
  <c r="AH32" i="54"/>
  <c r="AC32" i="54"/>
  <c r="AG32" i="54"/>
  <c r="AK32" i="54"/>
  <c r="AD32" i="54"/>
  <c r="AG62" i="53"/>
  <c r="AH62" i="53"/>
  <c r="AC62" i="53"/>
  <c r="AK62" i="53"/>
  <c r="AD62" i="53"/>
  <c r="AC12" i="54"/>
  <c r="AK12" i="54"/>
  <c r="AG12" i="54"/>
  <c r="AH12" i="54"/>
  <c r="AD12" i="54"/>
  <c r="AG56" i="53"/>
  <c r="AH56" i="53"/>
  <c r="AC56" i="53"/>
  <c r="AD56" i="53"/>
  <c r="AK56" i="53"/>
  <c r="AC21" i="45"/>
  <c r="AG21" i="45"/>
  <c r="AH21" i="45"/>
  <c r="AK21" i="45"/>
  <c r="AD21" i="45"/>
  <c r="AD15" i="45"/>
  <c r="AG15" i="45"/>
  <c r="AK15" i="45"/>
  <c r="AC15" i="45"/>
  <c r="AH15" i="45"/>
  <c r="AC67" i="53"/>
  <c r="AC66" i="53"/>
  <c r="AG66" i="53"/>
  <c r="AK66" i="53"/>
  <c r="AD66" i="53"/>
  <c r="AH66" i="53"/>
  <c r="AH36" i="54"/>
  <c r="AC36" i="54"/>
  <c r="AG36" i="54"/>
  <c r="AK36" i="54"/>
  <c r="AD36" i="54"/>
  <c r="AC3" i="54"/>
  <c r="AK3" i="54"/>
  <c r="AH3" i="54"/>
  <c r="AD3" i="54"/>
  <c r="AG3" i="54"/>
  <c r="AD31" i="54"/>
  <c r="AH31" i="54"/>
  <c r="AC31" i="54"/>
  <c r="AG31" i="54"/>
  <c r="AK31" i="54"/>
  <c r="AD52" i="53"/>
  <c r="AC52" i="53"/>
  <c r="AK52" i="53"/>
  <c r="AG52" i="53"/>
  <c r="AH52" i="53"/>
  <c r="AK3" i="45"/>
  <c r="AH3" i="45"/>
  <c r="AC3" i="45"/>
  <c r="AG3" i="45"/>
  <c r="AD3" i="45"/>
  <c r="AC11" i="54"/>
  <c r="AG11" i="54"/>
  <c r="AK11" i="54"/>
  <c r="AD11" i="54"/>
  <c r="AH11" i="54"/>
  <c r="AB3" i="57"/>
  <c r="AK3" i="57" s="1"/>
  <c r="AD25" i="54"/>
  <c r="AK25" i="54"/>
  <c r="AC25" i="54"/>
  <c r="AG25" i="54"/>
  <c r="AH25" i="54"/>
  <c r="AG64" i="53"/>
  <c r="AD64" i="53"/>
  <c r="AK64" i="53"/>
  <c r="AH64" i="53"/>
  <c r="AC64" i="53"/>
  <c r="AH34" i="54"/>
  <c r="AD34" i="54"/>
  <c r="AG34" i="54"/>
  <c r="AC34" i="54"/>
  <c r="AK34" i="54"/>
  <c r="AC5" i="45"/>
  <c r="AG5" i="45"/>
  <c r="AH5" i="45"/>
  <c r="AK5" i="45"/>
  <c r="AD5" i="45"/>
  <c r="AG67" i="53"/>
  <c r="AK67" i="53"/>
  <c r="AD67" i="53"/>
  <c r="AH67" i="53"/>
  <c r="AD27" i="54"/>
  <c r="AH27" i="54"/>
  <c r="AG27" i="54"/>
  <c r="AK27" i="54"/>
  <c r="AC27" i="54"/>
  <c r="AD13" i="54"/>
  <c r="AK13" i="54"/>
  <c r="AC13" i="54"/>
  <c r="AG13" i="54"/>
  <c r="AH13" i="54"/>
  <c r="AC16" i="45"/>
  <c r="AD16" i="45"/>
  <c r="AH16" i="45"/>
  <c r="AG16" i="45"/>
  <c r="AK16" i="45"/>
  <c r="AD19" i="45"/>
  <c r="AK19" i="45"/>
  <c r="AC19" i="45"/>
  <c r="AG19" i="45"/>
  <c r="AH19" i="45"/>
  <c r="AK30" i="54"/>
  <c r="AG30" i="54"/>
  <c r="AH30" i="54"/>
  <c r="AC30" i="54"/>
  <c r="AD30" i="54"/>
  <c r="AH69" i="53"/>
  <c r="AC69" i="53"/>
  <c r="AG69" i="53"/>
  <c r="AK69" i="53"/>
  <c r="AD69" i="53"/>
  <c r="AK10" i="45"/>
  <c r="AD10" i="45"/>
  <c r="AH10" i="45"/>
  <c r="AC10" i="45"/>
  <c r="AG10" i="45"/>
  <c r="AD11" i="45"/>
  <c r="AK11" i="45"/>
  <c r="AC11" i="45"/>
  <c r="AG11" i="45"/>
  <c r="AH11" i="45"/>
  <c r="AK63" i="53"/>
  <c r="AG63" i="53"/>
  <c r="AH63" i="53"/>
  <c r="AD63" i="53"/>
  <c r="AG14" i="45"/>
  <c r="AK14" i="45"/>
  <c r="AD14" i="45"/>
  <c r="AH14" i="45"/>
  <c r="AC14" i="45"/>
  <c r="AD10" i="54"/>
  <c r="AC10" i="54"/>
  <c r="AK10" i="54"/>
  <c r="AG10" i="54"/>
  <c r="AH10" i="54"/>
  <c r="AC42" i="54"/>
  <c r="AG42" i="54"/>
  <c r="AK42" i="54"/>
  <c r="AD42" i="54"/>
  <c r="AH42" i="54"/>
  <c r="AD23" i="45"/>
  <c r="AC23" i="45"/>
  <c r="AG23" i="45"/>
  <c r="AK23" i="45"/>
  <c r="AH23" i="45"/>
  <c r="AK22" i="45"/>
  <c r="AD22" i="45"/>
  <c r="AH22" i="45"/>
  <c r="AC22" i="45"/>
  <c r="AG22" i="45"/>
  <c r="AD21" i="54"/>
  <c r="AG21" i="54"/>
  <c r="AK21" i="54"/>
  <c r="AC21" i="54"/>
  <c r="AH21" i="54"/>
  <c r="AH60" i="53"/>
  <c r="AK60" i="53"/>
  <c r="AG60" i="53"/>
  <c r="AC60" i="53"/>
  <c r="AD60" i="53"/>
  <c r="AD6" i="54"/>
  <c r="AG6" i="54"/>
  <c r="AK6" i="54"/>
  <c r="AC6" i="54"/>
  <c r="AH6" i="54"/>
  <c r="AD38" i="54"/>
  <c r="AC39" i="54"/>
  <c r="AD39" i="54"/>
  <c r="AK39" i="54"/>
  <c r="AG39" i="54"/>
  <c r="AH39" i="54"/>
  <c r="AG27" i="45"/>
  <c r="AH27" i="45"/>
  <c r="AC27" i="45"/>
  <c r="AD27" i="45"/>
  <c r="AK27" i="45"/>
  <c r="AC4" i="45"/>
  <c r="AH4" i="45"/>
  <c r="AD4" i="45"/>
  <c r="AK4" i="45"/>
  <c r="AG4" i="45"/>
  <c r="AC13" i="45"/>
  <c r="AG13" i="45"/>
  <c r="AK13" i="45"/>
  <c r="AD13" i="45"/>
  <c r="AH13" i="45"/>
  <c r="AD35" i="54"/>
  <c r="AH35" i="54"/>
  <c r="AC35" i="54"/>
  <c r="AG35" i="54"/>
  <c r="AK35" i="54"/>
  <c r="AD7" i="45"/>
  <c r="AG7" i="45"/>
  <c r="AK7" i="45"/>
  <c r="AC7" i="45"/>
  <c r="AH7" i="45"/>
  <c r="AG24" i="45"/>
  <c r="AD24" i="45"/>
  <c r="AK24" i="45"/>
  <c r="AH24" i="45"/>
  <c r="AC24" i="45"/>
  <c r="AK38" i="54"/>
  <c r="AG38" i="54"/>
  <c r="AH38" i="54"/>
  <c r="AC38" i="54"/>
  <c r="AD9" i="45"/>
  <c r="AH9" i="45"/>
  <c r="AC9" i="45"/>
  <c r="AG9" i="45"/>
  <c r="AK9" i="45"/>
  <c r="AH26" i="45"/>
  <c r="AD26" i="45"/>
  <c r="AC26" i="45"/>
  <c r="AG26" i="45"/>
  <c r="AK26" i="45"/>
  <c r="AG7" i="54"/>
  <c r="AK7" i="54"/>
  <c r="AD7" i="54"/>
  <c r="AH7" i="54"/>
  <c r="AC7" i="54"/>
  <c r="AG18" i="45"/>
  <c r="AK18" i="45"/>
  <c r="AD18" i="45"/>
  <c r="AH18" i="45"/>
  <c r="AC18" i="45"/>
  <c r="G3" i="58"/>
  <c r="L3" i="58"/>
  <c r="AD3" i="57" l="1"/>
  <c r="AC3" i="57"/>
  <c r="O3" i="58"/>
  <c r="X3" i="58" s="1"/>
  <c r="P3" i="58"/>
  <c r="T3" i="58"/>
  <c r="AH3" i="57"/>
  <c r="AG3" i="57"/>
  <c r="AB3" i="58"/>
  <c r="AA3" i="58"/>
  <c r="H3" i="57"/>
  <c r="L4" i="57"/>
  <c r="Y12" i="59"/>
  <c r="Y13" i="59"/>
  <c r="Y14" i="59"/>
  <c r="Y15" i="59"/>
  <c r="Y16" i="59"/>
  <c r="Y17" i="59"/>
  <c r="Y18" i="59"/>
  <c r="Y19" i="59"/>
  <c r="Y20" i="59"/>
  <c r="Y21" i="59"/>
  <c r="Y22" i="59"/>
  <c r="Y23" i="59"/>
  <c r="Y24" i="59"/>
  <c r="Y25" i="59"/>
  <c r="Y26" i="59"/>
  <c r="Y27" i="59"/>
  <c r="Y28" i="59"/>
  <c r="Y29" i="59"/>
  <c r="Y30" i="59"/>
  <c r="Y31" i="59"/>
  <c r="Y32" i="59"/>
  <c r="Y33" i="59"/>
  <c r="Y34" i="59"/>
  <c r="Y35" i="59"/>
  <c r="Y36" i="59"/>
  <c r="Y37" i="59"/>
  <c r="Y38" i="59"/>
  <c r="Y39" i="59"/>
  <c r="Y40" i="59"/>
  <c r="Y41" i="59"/>
  <c r="Y42" i="59"/>
  <c r="Y43" i="59"/>
  <c r="Y44" i="59"/>
  <c r="Y45" i="59"/>
  <c r="Y46" i="59"/>
  <c r="Y47" i="59"/>
  <c r="Y48" i="59"/>
  <c r="Y49" i="59"/>
  <c r="Y50" i="59"/>
  <c r="Y51" i="59"/>
  <c r="Y52" i="59"/>
  <c r="Y53" i="59"/>
  <c r="Y54" i="59"/>
  <c r="Y55" i="59"/>
  <c r="Y56" i="59"/>
  <c r="Y57" i="59"/>
  <c r="Y58" i="59"/>
  <c r="Y59" i="59"/>
  <c r="Y60" i="59"/>
  <c r="Y61" i="59"/>
  <c r="Y62" i="59"/>
  <c r="Y63" i="59"/>
  <c r="Y64" i="59"/>
  <c r="Y65" i="59"/>
  <c r="Y66" i="59"/>
  <c r="Y67" i="59"/>
  <c r="Y68" i="59"/>
  <c r="Y69" i="59"/>
  <c r="Y70" i="59"/>
  <c r="Y71" i="59"/>
  <c r="Y72" i="59"/>
  <c r="Y73" i="59"/>
  <c r="Y11" i="59"/>
  <c r="Y5" i="57"/>
  <c r="Y6" i="57"/>
  <c r="Y7" i="57"/>
  <c r="Y8" i="57"/>
  <c r="Y9" i="57"/>
  <c r="Y10" i="57"/>
  <c r="Y11" i="57"/>
  <c r="Y12" i="57"/>
  <c r="Y13" i="57"/>
  <c r="Y14" i="57"/>
  <c r="Y15" i="57"/>
  <c r="Y16" i="57"/>
  <c r="Y17" i="57"/>
  <c r="Y18" i="57"/>
  <c r="Y19" i="57"/>
  <c r="Y20" i="57"/>
  <c r="Y21" i="57"/>
  <c r="Y22" i="57"/>
  <c r="Y23" i="57"/>
  <c r="Y24" i="57"/>
  <c r="Y25" i="57"/>
  <c r="Y26" i="57"/>
  <c r="Y27" i="57"/>
  <c r="Y28" i="57"/>
  <c r="Y29" i="57"/>
  <c r="Y30" i="57"/>
  <c r="Y31" i="57"/>
  <c r="Y32" i="57"/>
  <c r="Y33" i="57"/>
  <c r="Y34" i="57"/>
  <c r="Y35" i="57"/>
  <c r="Y36" i="57"/>
  <c r="Y37" i="57"/>
  <c r="Y38" i="57"/>
  <c r="Y39" i="57"/>
  <c r="Y40" i="57"/>
  <c r="Y41" i="57"/>
  <c r="Y42" i="57"/>
  <c r="Y43" i="57"/>
  <c r="Y44" i="57"/>
  <c r="Y45" i="57"/>
  <c r="Y46" i="57"/>
  <c r="Y47" i="57"/>
  <c r="Y48" i="57"/>
  <c r="Y49" i="57"/>
  <c r="Y50" i="57"/>
  <c r="Y51" i="57"/>
  <c r="Y52" i="57"/>
  <c r="Y53" i="57"/>
  <c r="Y54" i="57"/>
  <c r="Y55" i="57"/>
  <c r="Y56" i="57"/>
  <c r="Y57" i="57"/>
  <c r="Y58" i="57"/>
  <c r="Y59" i="57"/>
  <c r="Y60" i="57"/>
  <c r="Y61" i="57"/>
  <c r="Y62" i="57"/>
  <c r="Y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32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" i="59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25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3" i="60"/>
  <c r="M3" i="60"/>
  <c r="N3" i="60" s="1"/>
  <c r="Z3" i="60"/>
  <c r="AA3" i="60" s="1"/>
  <c r="Z5" i="60"/>
  <c r="Z6" i="60"/>
  <c r="Z7" i="60"/>
  <c r="Z8" i="60"/>
  <c r="Z9" i="60"/>
  <c r="Z10" i="60"/>
  <c r="Z11" i="60"/>
  <c r="Z12" i="60"/>
  <c r="Z13" i="60"/>
  <c r="Z14" i="60"/>
  <c r="Z15" i="60"/>
  <c r="Z16" i="60"/>
  <c r="Z17" i="60"/>
  <c r="Z18" i="60"/>
  <c r="Z19" i="60"/>
  <c r="Z20" i="60"/>
  <c r="Z21" i="60"/>
  <c r="Z22" i="60"/>
  <c r="Z23" i="60"/>
  <c r="Z24" i="60"/>
  <c r="Z25" i="60"/>
  <c r="Z26" i="60"/>
  <c r="Z27" i="60"/>
  <c r="Z28" i="60"/>
  <c r="Z29" i="60"/>
  <c r="Z30" i="60"/>
  <c r="Z31" i="60"/>
  <c r="Z32" i="60"/>
  <c r="Z33" i="60"/>
  <c r="Z34" i="60"/>
  <c r="Z35" i="60"/>
  <c r="Z36" i="60"/>
  <c r="Z37" i="60"/>
  <c r="Z38" i="60"/>
  <c r="Z4" i="60"/>
  <c r="Y3" i="60"/>
  <c r="Y5" i="60"/>
  <c r="Y6" i="60"/>
  <c r="Y7" i="60"/>
  <c r="Y8" i="60"/>
  <c r="Y9" i="60"/>
  <c r="Y10" i="60"/>
  <c r="Y11" i="60"/>
  <c r="Y12" i="60"/>
  <c r="Y13" i="60"/>
  <c r="Y14" i="60"/>
  <c r="Y15" i="60"/>
  <c r="Y16" i="60"/>
  <c r="Y17" i="60"/>
  <c r="Y18" i="60"/>
  <c r="Y19" i="60"/>
  <c r="Y20" i="60"/>
  <c r="Y21" i="60"/>
  <c r="Y22" i="60"/>
  <c r="Y23" i="60"/>
  <c r="Y24" i="60"/>
  <c r="Y25" i="60"/>
  <c r="Y26" i="60"/>
  <c r="Y27" i="60"/>
  <c r="Y28" i="60"/>
  <c r="Y29" i="60"/>
  <c r="Y30" i="60"/>
  <c r="Y31" i="60"/>
  <c r="Y32" i="60"/>
  <c r="Y33" i="60"/>
  <c r="Y34" i="60"/>
  <c r="Y35" i="60"/>
  <c r="Y36" i="60"/>
  <c r="Y37" i="60"/>
  <c r="Y38" i="60"/>
  <c r="Y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4" i="60"/>
  <c r="H122" i="69"/>
  <c r="I122" i="69"/>
  <c r="K86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7" i="69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" i="68"/>
  <c r="K94" i="68"/>
  <c r="K95" i="68"/>
  <c r="K96" i="68"/>
  <c r="K97" i="68"/>
  <c r="K98" i="68"/>
  <c r="K99" i="68"/>
  <c r="K100" i="68"/>
  <c r="K101" i="68"/>
  <c r="K102" i="68"/>
  <c r="K103" i="68"/>
  <c r="K104" i="68"/>
  <c r="K105" i="68"/>
  <c r="K106" i="68"/>
  <c r="K107" i="68"/>
  <c r="K108" i="68"/>
  <c r="K109" i="68"/>
  <c r="K110" i="68"/>
  <c r="K111" i="68"/>
  <c r="K112" i="68"/>
  <c r="K113" i="68"/>
  <c r="K114" i="68"/>
  <c r="K115" i="68"/>
  <c r="K116" i="68"/>
  <c r="K117" i="68"/>
  <c r="K118" i="68"/>
  <c r="K119" i="68"/>
  <c r="K120" i="68"/>
  <c r="K121" i="68"/>
  <c r="K122" i="68"/>
  <c r="K123" i="68"/>
  <c r="K124" i="68"/>
  <c r="K125" i="68"/>
  <c r="K126" i="68"/>
  <c r="K127" i="68"/>
  <c r="K128" i="68"/>
  <c r="K129" i="68"/>
  <c r="K130" i="68"/>
  <c r="K131" i="68"/>
  <c r="K132" i="68"/>
  <c r="K133" i="68"/>
  <c r="K134" i="68"/>
  <c r="K135" i="68"/>
  <c r="K136" i="68"/>
  <c r="K137" i="68"/>
  <c r="K138" i="68"/>
  <c r="K139" i="68"/>
  <c r="K140" i="68"/>
  <c r="K141" i="68"/>
  <c r="K142" i="68"/>
  <c r="K143" i="68"/>
  <c r="K144" i="68"/>
  <c r="K145" i="68"/>
  <c r="K146" i="68"/>
  <c r="K147" i="68"/>
  <c r="K148" i="68"/>
  <c r="K149" i="68"/>
  <c r="K150" i="68"/>
  <c r="K151" i="68"/>
  <c r="K152" i="68"/>
  <c r="K153" i="68"/>
  <c r="K154" i="68"/>
  <c r="K155" i="68"/>
  <c r="K156" i="68"/>
  <c r="K157" i="68"/>
  <c r="K158" i="68"/>
  <c r="K159" i="68"/>
  <c r="K160" i="68"/>
  <c r="K161" i="68"/>
  <c r="K162" i="68"/>
  <c r="K163" i="68"/>
  <c r="K164" i="68"/>
  <c r="K165" i="68"/>
  <c r="K166" i="68"/>
  <c r="K167" i="68"/>
  <c r="K168" i="68"/>
  <c r="K169" i="68"/>
  <c r="K170" i="68"/>
  <c r="K171" i="68"/>
  <c r="K172" i="68"/>
  <c r="K173" i="68"/>
  <c r="K93" i="68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K102" i="67"/>
  <c r="K103" i="67"/>
  <c r="K104" i="67"/>
  <c r="K105" i="67"/>
  <c r="K106" i="67"/>
  <c r="K107" i="67"/>
  <c r="K108" i="67"/>
  <c r="K109" i="67"/>
  <c r="K110" i="67"/>
  <c r="K111" i="67"/>
  <c r="K112" i="67"/>
  <c r="K113" i="67"/>
  <c r="K114" i="67"/>
  <c r="K115" i="67"/>
  <c r="K116" i="67"/>
  <c r="K117" i="67"/>
  <c r="K118" i="67"/>
  <c r="K119" i="67"/>
  <c r="K120" i="67"/>
  <c r="K121" i="67"/>
  <c r="K122" i="67"/>
  <c r="K123" i="67"/>
  <c r="K124" i="67"/>
  <c r="K44" i="67"/>
  <c r="I4" i="67"/>
  <c r="I5" i="67"/>
  <c r="I6" i="67"/>
  <c r="I7" i="67"/>
  <c r="I8" i="67"/>
  <c r="I9" i="67"/>
  <c r="I10" i="67"/>
  <c r="I11" i="67"/>
  <c r="I12" i="67"/>
  <c r="I13" i="67"/>
  <c r="I14" i="67"/>
  <c r="I15" i="67"/>
  <c r="I16" i="67"/>
  <c r="I17" i="67"/>
  <c r="I18" i="67"/>
  <c r="I19" i="67"/>
  <c r="I20" i="67"/>
  <c r="I21" i="67"/>
  <c r="I22" i="67"/>
  <c r="I23" i="67"/>
  <c r="I24" i="67"/>
  <c r="I25" i="67"/>
  <c r="I26" i="67"/>
  <c r="I27" i="67"/>
  <c r="I28" i="67"/>
  <c r="I29" i="67"/>
  <c r="I30" i="67"/>
  <c r="I31" i="67"/>
  <c r="I32" i="67"/>
  <c r="I33" i="67"/>
  <c r="I34" i="67"/>
  <c r="I35" i="67"/>
  <c r="I36" i="67"/>
  <c r="I37" i="67"/>
  <c r="I38" i="67"/>
  <c r="I39" i="67"/>
  <c r="I40" i="67"/>
  <c r="I41" i="67"/>
  <c r="I42" i="67"/>
  <c r="I43" i="67"/>
  <c r="I3" i="67"/>
  <c r="H4" i="67"/>
  <c r="H5" i="67"/>
  <c r="H6" i="67"/>
  <c r="H7" i="67"/>
  <c r="H8" i="67"/>
  <c r="H9" i="67"/>
  <c r="H10" i="67"/>
  <c r="H11" i="67"/>
  <c r="H12" i="67"/>
  <c r="H13" i="67"/>
  <c r="H14" i="67"/>
  <c r="H15" i="67"/>
  <c r="H16" i="67"/>
  <c r="H17" i="67"/>
  <c r="H18" i="67"/>
  <c r="H19" i="67"/>
  <c r="H20" i="67"/>
  <c r="H21" i="67"/>
  <c r="H22" i="67"/>
  <c r="H23" i="67"/>
  <c r="H24" i="67"/>
  <c r="H25" i="67"/>
  <c r="H26" i="67"/>
  <c r="H27" i="67"/>
  <c r="H28" i="67"/>
  <c r="H29" i="67"/>
  <c r="H30" i="67"/>
  <c r="H31" i="67"/>
  <c r="H32" i="67"/>
  <c r="H33" i="67"/>
  <c r="H34" i="67"/>
  <c r="H35" i="67"/>
  <c r="H36" i="67"/>
  <c r="H37" i="67"/>
  <c r="H38" i="67"/>
  <c r="H39" i="67"/>
  <c r="H40" i="67"/>
  <c r="H41" i="67"/>
  <c r="H42" i="67"/>
  <c r="H43" i="67"/>
  <c r="H3" i="67"/>
  <c r="I87" i="69"/>
  <c r="I89" i="69"/>
  <c r="I90" i="69"/>
  <c r="I91" i="69"/>
  <c r="I92" i="69"/>
  <c r="I93" i="69"/>
  <c r="I94" i="69"/>
  <c r="I95" i="69"/>
  <c r="I96" i="69"/>
  <c r="I97" i="69"/>
  <c r="I98" i="69"/>
  <c r="I99" i="69"/>
  <c r="I100" i="69"/>
  <c r="I101" i="69"/>
  <c r="I102" i="69"/>
  <c r="I103" i="69"/>
  <c r="I104" i="69"/>
  <c r="I105" i="69"/>
  <c r="I106" i="69"/>
  <c r="I107" i="69"/>
  <c r="I108" i="69"/>
  <c r="I109" i="69"/>
  <c r="I110" i="69"/>
  <c r="I111" i="69"/>
  <c r="I112" i="69"/>
  <c r="I113" i="69"/>
  <c r="I114" i="69"/>
  <c r="I115" i="69"/>
  <c r="I116" i="69"/>
  <c r="I117" i="69"/>
  <c r="I118" i="69"/>
  <c r="I119" i="69"/>
  <c r="I120" i="69"/>
  <c r="I121" i="69"/>
  <c r="I123" i="69"/>
  <c r="I124" i="69"/>
  <c r="I125" i="69"/>
  <c r="I126" i="69"/>
  <c r="I127" i="69"/>
  <c r="I88" i="69"/>
  <c r="H87" i="69"/>
  <c r="H89" i="69"/>
  <c r="H90" i="69"/>
  <c r="H91" i="69"/>
  <c r="H92" i="69"/>
  <c r="H93" i="69"/>
  <c r="H94" i="69"/>
  <c r="H95" i="69"/>
  <c r="H96" i="69"/>
  <c r="H97" i="69"/>
  <c r="H98" i="69"/>
  <c r="H99" i="69"/>
  <c r="H100" i="69"/>
  <c r="H101" i="69"/>
  <c r="H102" i="69"/>
  <c r="H103" i="69"/>
  <c r="H104" i="69"/>
  <c r="H105" i="69"/>
  <c r="H106" i="69"/>
  <c r="H107" i="69"/>
  <c r="H108" i="69"/>
  <c r="H109" i="69"/>
  <c r="H110" i="69"/>
  <c r="H111" i="69"/>
  <c r="H112" i="69"/>
  <c r="H113" i="69"/>
  <c r="H114" i="69"/>
  <c r="H115" i="69"/>
  <c r="H116" i="69"/>
  <c r="H117" i="69"/>
  <c r="H118" i="69"/>
  <c r="H119" i="69"/>
  <c r="H120" i="69"/>
  <c r="H121" i="69"/>
  <c r="H123" i="69"/>
  <c r="H124" i="69"/>
  <c r="H125" i="69"/>
  <c r="H126" i="69"/>
  <c r="H127" i="69"/>
  <c r="H88" i="69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" i="48"/>
  <c r="I68" i="48"/>
  <c r="I69" i="48"/>
  <c r="I70" i="48"/>
  <c r="I71" i="48"/>
  <c r="I72" i="48"/>
  <c r="I73" i="48"/>
  <c r="I74" i="48"/>
  <c r="I75" i="48"/>
  <c r="I76" i="48"/>
  <c r="I77" i="48"/>
  <c r="I78" i="48"/>
  <c r="I79" i="48"/>
  <c r="I80" i="48"/>
  <c r="I81" i="48"/>
  <c r="I82" i="48"/>
  <c r="I83" i="48"/>
  <c r="I84" i="48"/>
  <c r="I85" i="48"/>
  <c r="I86" i="48"/>
  <c r="I87" i="48"/>
  <c r="I88" i="48"/>
  <c r="I67" i="48"/>
  <c r="H68" i="48"/>
  <c r="H69" i="48"/>
  <c r="H70" i="48"/>
  <c r="H71" i="48"/>
  <c r="H72" i="48"/>
  <c r="H73" i="48"/>
  <c r="H74" i="48"/>
  <c r="H75" i="48"/>
  <c r="H76" i="48"/>
  <c r="H77" i="48"/>
  <c r="H78" i="48"/>
  <c r="H79" i="48"/>
  <c r="H80" i="48"/>
  <c r="H81" i="48"/>
  <c r="H82" i="48"/>
  <c r="H83" i="48"/>
  <c r="H84" i="48"/>
  <c r="H85" i="48"/>
  <c r="H86" i="48"/>
  <c r="H87" i="48"/>
  <c r="H88" i="48"/>
  <c r="H67" i="48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K102" i="47"/>
  <c r="K103" i="47"/>
  <c r="K104" i="47"/>
  <c r="K105" i="47"/>
  <c r="K106" i="47"/>
  <c r="K107" i="47"/>
  <c r="K108" i="47"/>
  <c r="K109" i="47"/>
  <c r="K110" i="47"/>
  <c r="K111" i="47"/>
  <c r="K112" i="47"/>
  <c r="K113" i="47"/>
  <c r="K114" i="47"/>
  <c r="K115" i="47"/>
  <c r="K116" i="47"/>
  <c r="K117" i="47"/>
  <c r="K118" i="47"/>
  <c r="K119" i="47"/>
  <c r="K120" i="47"/>
  <c r="K121" i="47"/>
  <c r="K122" i="47"/>
  <c r="K123" i="47"/>
  <c r="K124" i="47"/>
  <c r="K125" i="47"/>
  <c r="K126" i="47"/>
  <c r="K127" i="47"/>
  <c r="K128" i="47"/>
  <c r="K129" i="47"/>
  <c r="K130" i="47"/>
  <c r="K131" i="47"/>
  <c r="K132" i="47"/>
  <c r="K72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" i="47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26" i="46"/>
  <c r="I4" i="46"/>
  <c r="I5" i="46"/>
  <c r="I6" i="46"/>
  <c r="I7" i="46"/>
  <c r="I8" i="46"/>
  <c r="I9" i="46"/>
  <c r="I10" i="46"/>
  <c r="I11" i="46"/>
  <c r="I12" i="46"/>
  <c r="I13" i="46"/>
  <c r="I14" i="46"/>
  <c r="I15" i="46"/>
  <c r="I16" i="46"/>
  <c r="I17" i="46"/>
  <c r="I18" i="46"/>
  <c r="I19" i="46"/>
  <c r="I20" i="46"/>
  <c r="I21" i="46"/>
  <c r="I22" i="46"/>
  <c r="I23" i="46"/>
  <c r="I24" i="46"/>
  <c r="I25" i="46"/>
  <c r="I3" i="46"/>
  <c r="H4" i="46"/>
  <c r="H5" i="46"/>
  <c r="H6" i="46"/>
  <c r="H7" i="46"/>
  <c r="H8" i="46"/>
  <c r="H9" i="46"/>
  <c r="H10" i="46"/>
  <c r="H11" i="46"/>
  <c r="H12" i="46"/>
  <c r="H13" i="46"/>
  <c r="H14" i="46"/>
  <c r="H15" i="46"/>
  <c r="H16" i="46"/>
  <c r="H17" i="46"/>
  <c r="H18" i="46"/>
  <c r="H19" i="46"/>
  <c r="H20" i="46"/>
  <c r="H21" i="46"/>
  <c r="H22" i="46"/>
  <c r="H23" i="46"/>
  <c r="H24" i="46"/>
  <c r="H25" i="46"/>
  <c r="H3" i="46"/>
  <c r="H7" i="30"/>
  <c r="I7" i="30"/>
  <c r="H84" i="32"/>
  <c r="I84" i="32"/>
  <c r="K5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" i="32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72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" i="31"/>
  <c r="I68" i="32"/>
  <c r="I69" i="32"/>
  <c r="I70" i="32"/>
  <c r="I71" i="32"/>
  <c r="I72" i="32"/>
  <c r="I73" i="32"/>
  <c r="I74" i="32"/>
  <c r="I75" i="32"/>
  <c r="I76" i="32"/>
  <c r="I77" i="32"/>
  <c r="I78" i="32"/>
  <c r="I79" i="32"/>
  <c r="I80" i="32"/>
  <c r="I81" i="32"/>
  <c r="I82" i="32"/>
  <c r="I83" i="32"/>
  <c r="I85" i="32"/>
  <c r="I86" i="32"/>
  <c r="I87" i="32"/>
  <c r="I88" i="32"/>
  <c r="I67" i="32"/>
  <c r="H68" i="32"/>
  <c r="H69" i="32"/>
  <c r="H70" i="32"/>
  <c r="H71" i="32"/>
  <c r="H72" i="32"/>
  <c r="H73" i="32"/>
  <c r="H74" i="32"/>
  <c r="H75" i="32"/>
  <c r="H76" i="32"/>
  <c r="H77" i="32"/>
  <c r="H78" i="32"/>
  <c r="H79" i="32"/>
  <c r="H80" i="32"/>
  <c r="H81" i="32"/>
  <c r="H82" i="32"/>
  <c r="H83" i="32"/>
  <c r="H85" i="32"/>
  <c r="H86" i="32"/>
  <c r="H87" i="32"/>
  <c r="H88" i="32"/>
  <c r="H67" i="32"/>
  <c r="G46" i="54"/>
  <c r="G47" i="54"/>
  <c r="G48" i="54"/>
  <c r="G49" i="54"/>
  <c r="G50" i="54"/>
  <c r="G51" i="54"/>
  <c r="G52" i="54"/>
  <c r="G53" i="54"/>
  <c r="G54" i="54"/>
  <c r="G55" i="54"/>
  <c r="G56" i="54"/>
  <c r="G57" i="54"/>
  <c r="G58" i="54"/>
  <c r="G59" i="54"/>
  <c r="G60" i="54"/>
  <c r="G61" i="54"/>
  <c r="G62" i="54"/>
  <c r="G63" i="54"/>
  <c r="G64" i="54"/>
  <c r="G65" i="54"/>
  <c r="G66" i="54"/>
  <c r="G67" i="54"/>
  <c r="G68" i="54"/>
  <c r="G45" i="54"/>
  <c r="G4" i="63"/>
  <c r="G5" i="63"/>
  <c r="G6" i="63"/>
  <c r="G7" i="63"/>
  <c r="G8" i="63"/>
  <c r="G9" i="63"/>
  <c r="G10" i="63"/>
  <c r="G11" i="63"/>
  <c r="G12" i="63"/>
  <c r="G13" i="63"/>
  <c r="G14" i="63"/>
  <c r="G15" i="63"/>
  <c r="G16" i="63"/>
  <c r="G17" i="63"/>
  <c r="G18" i="63"/>
  <c r="G19" i="63"/>
  <c r="G20" i="63"/>
  <c r="G21" i="63"/>
  <c r="G22" i="63"/>
  <c r="G23" i="63"/>
  <c r="G24" i="63"/>
  <c r="G25" i="63"/>
  <c r="G26" i="63"/>
  <c r="G27" i="63"/>
  <c r="G28" i="63"/>
  <c r="G29" i="63"/>
  <c r="G30" i="63"/>
  <c r="G31" i="63"/>
  <c r="G32" i="63"/>
  <c r="G3" i="63"/>
  <c r="G4" i="62"/>
  <c r="G5" i="62"/>
  <c r="G6" i="62"/>
  <c r="G7" i="62"/>
  <c r="G8" i="62"/>
  <c r="G9" i="62"/>
  <c r="G10" i="62"/>
  <c r="G11" i="62"/>
  <c r="G12" i="62"/>
  <c r="G13" i="62"/>
  <c r="G14" i="62"/>
  <c r="G15" i="62"/>
  <c r="G16" i="62"/>
  <c r="G17" i="62"/>
  <c r="G18" i="62"/>
  <c r="G19" i="62"/>
  <c r="G20" i="62"/>
  <c r="G21" i="62"/>
  <c r="G22" i="62"/>
  <c r="G23" i="62"/>
  <c r="G24" i="62"/>
  <c r="G25" i="62"/>
  <c r="G26" i="62"/>
  <c r="G27" i="62"/>
  <c r="G28" i="62"/>
  <c r="G29" i="62"/>
  <c r="G30" i="62"/>
  <c r="G31" i="62"/>
  <c r="G32" i="62"/>
  <c r="G33" i="62"/>
  <c r="G34" i="62"/>
  <c r="G35" i="62"/>
  <c r="G36" i="62"/>
  <c r="G37" i="62"/>
  <c r="G38" i="62"/>
  <c r="G39" i="62"/>
  <c r="G40" i="62"/>
  <c r="G41" i="62"/>
  <c r="G42" i="62"/>
  <c r="G43" i="62"/>
  <c r="G44" i="62"/>
  <c r="G45" i="62"/>
  <c r="G46" i="62"/>
  <c r="G47" i="62"/>
  <c r="G48" i="62"/>
  <c r="G49" i="62"/>
  <c r="G50" i="62"/>
  <c r="G51" i="62"/>
  <c r="G52" i="62"/>
  <c r="G53" i="62"/>
  <c r="G54" i="62"/>
  <c r="G55" i="62"/>
  <c r="G56" i="62"/>
  <c r="G57" i="62"/>
  <c r="G58" i="62"/>
  <c r="G59" i="62"/>
  <c r="G60" i="62"/>
  <c r="G61" i="62"/>
  <c r="G62" i="62"/>
  <c r="G63" i="62"/>
  <c r="G64" i="62"/>
  <c r="G65" i="62"/>
  <c r="G66" i="62"/>
  <c r="G67" i="62"/>
  <c r="G3" i="62"/>
  <c r="G70" i="61"/>
  <c r="G71" i="61"/>
  <c r="G72" i="61"/>
  <c r="G73" i="61"/>
  <c r="G74" i="61"/>
  <c r="G75" i="61"/>
  <c r="G69" i="61"/>
  <c r="F4" i="62"/>
  <c r="F5" i="62"/>
  <c r="F6" i="62"/>
  <c r="F7" i="62"/>
  <c r="F8" i="62"/>
  <c r="F9" i="62"/>
  <c r="F10" i="62"/>
  <c r="F11" i="62"/>
  <c r="F12" i="62"/>
  <c r="F13" i="62"/>
  <c r="F14" i="62"/>
  <c r="F15" i="62"/>
  <c r="F16" i="62"/>
  <c r="F17" i="62"/>
  <c r="F18" i="62"/>
  <c r="F19" i="62"/>
  <c r="F20" i="62"/>
  <c r="F21" i="62"/>
  <c r="F22" i="62"/>
  <c r="F23" i="62"/>
  <c r="F24" i="62"/>
  <c r="F25" i="62"/>
  <c r="F26" i="62"/>
  <c r="F27" i="62"/>
  <c r="F28" i="62"/>
  <c r="F29" i="62"/>
  <c r="F30" i="62"/>
  <c r="F31" i="62"/>
  <c r="F32" i="62"/>
  <c r="F33" i="62"/>
  <c r="F34" i="62"/>
  <c r="F35" i="62"/>
  <c r="F36" i="62"/>
  <c r="F37" i="62"/>
  <c r="F38" i="62"/>
  <c r="F39" i="62"/>
  <c r="F40" i="62"/>
  <c r="F3" i="62"/>
  <c r="F69" i="61"/>
  <c r="F70" i="61"/>
  <c r="F71" i="61"/>
  <c r="F72" i="61"/>
  <c r="F73" i="61"/>
  <c r="F74" i="61"/>
  <c r="F75" i="61"/>
  <c r="G4" i="58"/>
  <c r="G5" i="58"/>
  <c r="G6" i="58"/>
  <c r="G7" i="58"/>
  <c r="G8" i="58"/>
  <c r="G9" i="58"/>
  <c r="G10" i="58"/>
  <c r="G11" i="58"/>
  <c r="G12" i="58"/>
  <c r="G13" i="58"/>
  <c r="G14" i="58"/>
  <c r="G15" i="58"/>
  <c r="G16" i="58"/>
  <c r="G17" i="58"/>
  <c r="G18" i="58"/>
  <c r="G19" i="58"/>
  <c r="G20" i="58"/>
  <c r="G21" i="58"/>
  <c r="G22" i="58"/>
  <c r="G23" i="58"/>
  <c r="G24" i="58"/>
  <c r="G25" i="58"/>
  <c r="G26" i="58"/>
  <c r="G27" i="58"/>
  <c r="G28" i="58"/>
  <c r="G29" i="58"/>
  <c r="G30" i="58"/>
  <c r="G31" i="58"/>
  <c r="G32" i="58"/>
  <c r="G33" i="58"/>
  <c r="G34" i="58"/>
  <c r="G35" i="58"/>
  <c r="G36" i="58"/>
  <c r="G37" i="58"/>
  <c r="G38" i="58"/>
  <c r="G39" i="58"/>
  <c r="G40" i="58"/>
  <c r="G41" i="58"/>
  <c r="G42" i="58"/>
  <c r="G43" i="58"/>
  <c r="G44" i="58"/>
  <c r="G45" i="58"/>
  <c r="G46" i="58"/>
  <c r="G47" i="58"/>
  <c r="G48" i="58"/>
  <c r="G49" i="58"/>
  <c r="G50" i="58"/>
  <c r="G51" i="58"/>
  <c r="G52" i="58"/>
  <c r="G53" i="58"/>
  <c r="G54" i="58"/>
  <c r="G55" i="58"/>
  <c r="G56" i="58"/>
  <c r="G57" i="58"/>
  <c r="G58" i="58"/>
  <c r="G59" i="58"/>
  <c r="G28" i="57"/>
  <c r="G29" i="57"/>
  <c r="G30" i="57"/>
  <c r="G31" i="57"/>
  <c r="G32" i="57"/>
  <c r="G33" i="57"/>
  <c r="G34" i="57"/>
  <c r="G35" i="57"/>
  <c r="G36" i="57"/>
  <c r="G37" i="57"/>
  <c r="G38" i="57"/>
  <c r="G39" i="57"/>
  <c r="G40" i="57"/>
  <c r="G41" i="57"/>
  <c r="G42" i="57"/>
  <c r="G43" i="57"/>
  <c r="G44" i="57"/>
  <c r="G45" i="57"/>
  <c r="G46" i="57"/>
  <c r="G47" i="57"/>
  <c r="G48" i="57"/>
  <c r="G49" i="57"/>
  <c r="G50" i="57"/>
  <c r="G51" i="57"/>
  <c r="G52" i="57"/>
  <c r="G53" i="57"/>
  <c r="G54" i="57"/>
  <c r="G55" i="57"/>
  <c r="G56" i="57"/>
  <c r="G57" i="57"/>
  <c r="G58" i="57"/>
  <c r="G59" i="57"/>
  <c r="G60" i="57"/>
  <c r="G61" i="57"/>
  <c r="G62" i="57"/>
  <c r="G63" i="57"/>
  <c r="G64" i="57"/>
  <c r="G65" i="57"/>
  <c r="G66" i="57"/>
  <c r="G67" i="57"/>
  <c r="G68" i="57"/>
  <c r="G69" i="57"/>
  <c r="G27" i="57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" i="55"/>
  <c r="F4" i="54"/>
  <c r="F5" i="54"/>
  <c r="F6" i="54"/>
  <c r="F7" i="54"/>
  <c r="F8" i="54"/>
  <c r="F9" i="54"/>
  <c r="F10" i="54"/>
  <c r="F11" i="54"/>
  <c r="F12" i="54"/>
  <c r="F13" i="54"/>
  <c r="F14" i="54"/>
  <c r="F15" i="54"/>
  <c r="F16" i="54"/>
  <c r="F17" i="54"/>
  <c r="F18" i="54"/>
  <c r="F19" i="54"/>
  <c r="F20" i="54"/>
  <c r="F21" i="54"/>
  <c r="F22" i="54"/>
  <c r="F23" i="54"/>
  <c r="F24" i="54"/>
  <c r="F25" i="54"/>
  <c r="F26" i="54"/>
  <c r="F27" i="54"/>
  <c r="F28" i="54"/>
  <c r="F29" i="54"/>
  <c r="F30" i="54"/>
  <c r="F31" i="54"/>
  <c r="F32" i="54"/>
  <c r="F33" i="54"/>
  <c r="F34" i="54"/>
  <c r="F35" i="54"/>
  <c r="F36" i="54"/>
  <c r="F37" i="54"/>
  <c r="F38" i="54"/>
  <c r="F39" i="54"/>
  <c r="F40" i="54"/>
  <c r="F41" i="54"/>
  <c r="F42" i="54"/>
  <c r="F43" i="54"/>
  <c r="F44" i="54"/>
  <c r="F3" i="54"/>
  <c r="F53" i="53"/>
  <c r="F54" i="53"/>
  <c r="F55" i="53"/>
  <c r="F56" i="53"/>
  <c r="F57" i="53"/>
  <c r="F58" i="53"/>
  <c r="F59" i="53"/>
  <c r="F60" i="53"/>
  <c r="F61" i="53"/>
  <c r="F62" i="53"/>
  <c r="F63" i="53"/>
  <c r="F64" i="53"/>
  <c r="F65" i="53"/>
  <c r="F66" i="53"/>
  <c r="F67" i="53"/>
  <c r="F68" i="53"/>
  <c r="F69" i="53"/>
  <c r="F52" i="53"/>
  <c r="F27" i="45"/>
  <c r="F4" i="45"/>
  <c r="F5" i="45"/>
  <c r="F6" i="45"/>
  <c r="F7" i="45"/>
  <c r="F8" i="45"/>
  <c r="F9" i="45"/>
  <c r="F10" i="45"/>
  <c r="F11" i="45"/>
  <c r="F12" i="45"/>
  <c r="F13" i="45"/>
  <c r="F14" i="45"/>
  <c r="F15" i="45"/>
  <c r="F16" i="45"/>
  <c r="F17" i="45"/>
  <c r="F18" i="45"/>
  <c r="F19" i="45"/>
  <c r="F20" i="45"/>
  <c r="F21" i="45"/>
  <c r="F22" i="45"/>
  <c r="F23" i="45"/>
  <c r="F24" i="45"/>
  <c r="F25" i="45"/>
  <c r="F26" i="45"/>
  <c r="F3" i="45"/>
  <c r="F7" i="44"/>
  <c r="F8" i="44"/>
  <c r="F9" i="44"/>
  <c r="F10" i="44"/>
  <c r="F11" i="44"/>
  <c r="F12" i="44"/>
  <c r="F13" i="44"/>
  <c r="F14" i="44"/>
  <c r="F15" i="44"/>
  <c r="F16" i="44"/>
  <c r="F17" i="44"/>
  <c r="F18" i="44"/>
  <c r="F19" i="44"/>
  <c r="F20" i="44"/>
  <c r="F21" i="44"/>
  <c r="F22" i="44"/>
  <c r="F23" i="44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37" i="44"/>
  <c r="F38" i="44"/>
  <c r="F39" i="44"/>
  <c r="F40" i="44"/>
  <c r="F41" i="44"/>
  <c r="F42" i="44"/>
  <c r="F43" i="44"/>
  <c r="F44" i="44"/>
  <c r="F45" i="44"/>
  <c r="F46" i="44"/>
  <c r="F47" i="44"/>
  <c r="F48" i="44"/>
  <c r="F49" i="44"/>
  <c r="F50" i="44"/>
  <c r="F51" i="44"/>
  <c r="F52" i="44"/>
  <c r="F53" i="44"/>
  <c r="F54" i="44"/>
  <c r="F55" i="44"/>
  <c r="F56" i="44"/>
  <c r="F57" i="44"/>
  <c r="F58" i="44"/>
  <c r="F59" i="44"/>
  <c r="F60" i="44"/>
  <c r="F61" i="44"/>
  <c r="F62" i="44"/>
  <c r="F63" i="44"/>
  <c r="F64" i="44"/>
  <c r="F65" i="44"/>
  <c r="F66" i="44"/>
  <c r="F67" i="44"/>
  <c r="F68" i="44"/>
  <c r="F69" i="44"/>
  <c r="F70" i="44"/>
  <c r="F71" i="44"/>
  <c r="F72" i="44"/>
  <c r="F73" i="44"/>
  <c r="F74" i="44"/>
  <c r="F75" i="44"/>
  <c r="F76" i="44"/>
  <c r="F77" i="44"/>
  <c r="F78" i="44"/>
  <c r="F79" i="44"/>
  <c r="F80" i="44"/>
  <c r="F81" i="44"/>
  <c r="F6" i="44"/>
  <c r="AB4" i="57"/>
  <c r="AA4" i="57"/>
  <c r="O4" i="57"/>
  <c r="N4" i="57"/>
  <c r="Q3" i="58" l="1"/>
  <c r="AK3" i="58"/>
  <c r="N81" i="44"/>
  <c r="O81" i="44"/>
  <c r="N73" i="44"/>
  <c r="O73" i="44"/>
  <c r="O65" i="44"/>
  <c r="N65" i="44"/>
  <c r="N57" i="44"/>
  <c r="O57" i="44"/>
  <c r="N49" i="44"/>
  <c r="O49" i="44"/>
  <c r="N41" i="44"/>
  <c r="O41" i="44"/>
  <c r="O33" i="44"/>
  <c r="N33" i="44"/>
  <c r="N25" i="44"/>
  <c r="O25" i="44"/>
  <c r="O17" i="44"/>
  <c r="N17" i="44"/>
  <c r="N9" i="44"/>
  <c r="O9" i="44"/>
  <c r="O22" i="45"/>
  <c r="N22" i="45"/>
  <c r="O14" i="45"/>
  <c r="N14" i="45"/>
  <c r="O6" i="45"/>
  <c r="N6" i="45"/>
  <c r="N66" i="53"/>
  <c r="O66" i="53"/>
  <c r="N58" i="53"/>
  <c r="O58" i="53"/>
  <c r="O43" i="54"/>
  <c r="N43" i="54"/>
  <c r="N35" i="54"/>
  <c r="O35" i="54"/>
  <c r="N27" i="54"/>
  <c r="O27" i="54"/>
  <c r="N19" i="54"/>
  <c r="O19" i="54"/>
  <c r="N11" i="54"/>
  <c r="O11" i="54"/>
  <c r="AB3" i="55"/>
  <c r="AA3" i="55"/>
  <c r="AA31" i="55"/>
  <c r="AB31" i="55"/>
  <c r="AA23" i="55"/>
  <c r="AB23" i="55"/>
  <c r="AA15" i="55"/>
  <c r="AB15" i="55"/>
  <c r="AA7" i="55"/>
  <c r="AB7" i="55"/>
  <c r="O74" i="61"/>
  <c r="Q74" i="61" s="1"/>
  <c r="N74" i="61"/>
  <c r="N39" i="62"/>
  <c r="O39" i="62"/>
  <c r="U39" i="62" s="1"/>
  <c r="N31" i="62"/>
  <c r="O31" i="62"/>
  <c r="O23" i="62"/>
  <c r="N23" i="62"/>
  <c r="O15" i="62"/>
  <c r="N15" i="62"/>
  <c r="N7" i="62"/>
  <c r="O7" i="62"/>
  <c r="AA72" i="61"/>
  <c r="AB72" i="61"/>
  <c r="AB63" i="62"/>
  <c r="AA63" i="62"/>
  <c r="AA55" i="62"/>
  <c r="AB55" i="62"/>
  <c r="AA47" i="62"/>
  <c r="AB47" i="62"/>
  <c r="AA39" i="62"/>
  <c r="AB39" i="62"/>
  <c r="AA31" i="62"/>
  <c r="AB31" i="62"/>
  <c r="AA23" i="62"/>
  <c r="AB23" i="62"/>
  <c r="AB15" i="62"/>
  <c r="AA15" i="62"/>
  <c r="AA7" i="62"/>
  <c r="AB7" i="62"/>
  <c r="AA29" i="63"/>
  <c r="AB29" i="63"/>
  <c r="AB21" i="63"/>
  <c r="AA21" i="63"/>
  <c r="AA13" i="63"/>
  <c r="AB13" i="63"/>
  <c r="AB5" i="63"/>
  <c r="AA5" i="63"/>
  <c r="AB63" i="54"/>
  <c r="AA63" i="54"/>
  <c r="AA55" i="54"/>
  <c r="AB55" i="54"/>
  <c r="AA47" i="54"/>
  <c r="AB47" i="54"/>
  <c r="Q82" i="32"/>
  <c r="T82" i="32"/>
  <c r="P82" i="32"/>
  <c r="X82" i="32"/>
  <c r="U82" i="32"/>
  <c r="T74" i="32"/>
  <c r="U74" i="32"/>
  <c r="P74" i="32"/>
  <c r="Q74" i="32"/>
  <c r="X74" i="32"/>
  <c r="AG88" i="32"/>
  <c r="AC88" i="32"/>
  <c r="AD88" i="32"/>
  <c r="AK88" i="32"/>
  <c r="AH88" i="32"/>
  <c r="AD79" i="32"/>
  <c r="AH79" i="32"/>
  <c r="AC79" i="32"/>
  <c r="AG79" i="32"/>
  <c r="AK79" i="32"/>
  <c r="AD71" i="32"/>
  <c r="AH71" i="32"/>
  <c r="AC71" i="32"/>
  <c r="AG71" i="32"/>
  <c r="AK71" i="32"/>
  <c r="AK62" i="31"/>
  <c r="X62" i="31"/>
  <c r="AK54" i="31"/>
  <c r="X54" i="31"/>
  <c r="AK46" i="31"/>
  <c r="X46" i="31"/>
  <c r="AK38" i="31"/>
  <c r="X38" i="31"/>
  <c r="AK30" i="31"/>
  <c r="X30" i="31"/>
  <c r="X22" i="31"/>
  <c r="AK22" i="31"/>
  <c r="AK14" i="31"/>
  <c r="X14" i="31"/>
  <c r="X72" i="31"/>
  <c r="AK72" i="31"/>
  <c r="AK125" i="31"/>
  <c r="X125" i="31"/>
  <c r="AK117" i="31"/>
  <c r="X117" i="31"/>
  <c r="AK109" i="31"/>
  <c r="X109" i="31"/>
  <c r="AK101" i="31"/>
  <c r="AF101" i="31" s="1"/>
  <c r="X101" i="31"/>
  <c r="AK93" i="31"/>
  <c r="X93" i="31"/>
  <c r="AK85" i="31"/>
  <c r="X85" i="31"/>
  <c r="AK77" i="31"/>
  <c r="X77" i="31"/>
  <c r="AK64" i="32"/>
  <c r="AF64" i="32" s="1"/>
  <c r="X64" i="32"/>
  <c r="AK56" i="32"/>
  <c r="X56" i="32"/>
  <c r="AK48" i="32"/>
  <c r="X48" i="32"/>
  <c r="AK40" i="32"/>
  <c r="X40" i="32"/>
  <c r="AK32" i="32"/>
  <c r="X32" i="32"/>
  <c r="AK24" i="32"/>
  <c r="X24" i="32"/>
  <c r="AK16" i="32"/>
  <c r="X16" i="32"/>
  <c r="AK8" i="32"/>
  <c r="X8" i="32"/>
  <c r="P25" i="46"/>
  <c r="T25" i="46"/>
  <c r="Q25" i="46"/>
  <c r="U25" i="46"/>
  <c r="X25" i="46"/>
  <c r="T17" i="46"/>
  <c r="P17" i="46"/>
  <c r="Q17" i="46"/>
  <c r="U17" i="46"/>
  <c r="X17" i="46"/>
  <c r="S17" i="46" s="1"/>
  <c r="P9" i="46"/>
  <c r="Q9" i="46"/>
  <c r="T9" i="46"/>
  <c r="U9" i="46"/>
  <c r="X9" i="46"/>
  <c r="AG24" i="46"/>
  <c r="AC24" i="46"/>
  <c r="AK24" i="46"/>
  <c r="AD24" i="46"/>
  <c r="AH24" i="46"/>
  <c r="AG16" i="46"/>
  <c r="AC16" i="46"/>
  <c r="AK16" i="46"/>
  <c r="AD16" i="46"/>
  <c r="AH16" i="46"/>
  <c r="AG8" i="46"/>
  <c r="AC8" i="46"/>
  <c r="AD8" i="46"/>
  <c r="AK8" i="46"/>
  <c r="AH8" i="46"/>
  <c r="AK84" i="46"/>
  <c r="X84" i="46"/>
  <c r="X76" i="46"/>
  <c r="AK76" i="46"/>
  <c r="X68" i="46"/>
  <c r="AK68" i="46"/>
  <c r="AJ68" i="46" s="1"/>
  <c r="X60" i="46"/>
  <c r="AK60" i="46"/>
  <c r="AI60" i="46" s="1"/>
  <c r="AK52" i="46"/>
  <c r="X52" i="46"/>
  <c r="AK44" i="46"/>
  <c r="X44" i="46"/>
  <c r="AK36" i="46"/>
  <c r="X36" i="46"/>
  <c r="AK28" i="46"/>
  <c r="X28" i="46"/>
  <c r="AK61" i="47"/>
  <c r="X61" i="47"/>
  <c r="X53" i="47"/>
  <c r="AK53" i="47"/>
  <c r="X45" i="47"/>
  <c r="AK45" i="47"/>
  <c r="AK37" i="47"/>
  <c r="X37" i="47"/>
  <c r="X29" i="47"/>
  <c r="AK29" i="47"/>
  <c r="X21" i="47"/>
  <c r="AK21" i="47"/>
  <c r="X13" i="47"/>
  <c r="AK13" i="47"/>
  <c r="AK132" i="47"/>
  <c r="X132" i="47"/>
  <c r="AK124" i="47"/>
  <c r="X124" i="47"/>
  <c r="AK116" i="47"/>
  <c r="X116" i="47"/>
  <c r="AK108" i="47"/>
  <c r="X108" i="47"/>
  <c r="AK100" i="47"/>
  <c r="X100" i="47"/>
  <c r="AK92" i="47"/>
  <c r="X92" i="47"/>
  <c r="AK84" i="47"/>
  <c r="X84" i="47"/>
  <c r="AK76" i="47"/>
  <c r="X76" i="47"/>
  <c r="Q85" i="48"/>
  <c r="T85" i="48"/>
  <c r="P85" i="48"/>
  <c r="U85" i="48"/>
  <c r="X85" i="48"/>
  <c r="Q77" i="48"/>
  <c r="X77" i="48"/>
  <c r="T77" i="48"/>
  <c r="P77" i="48"/>
  <c r="U77" i="48"/>
  <c r="T69" i="48"/>
  <c r="Q69" i="48"/>
  <c r="U69" i="48"/>
  <c r="X69" i="48"/>
  <c r="R69" i="48" s="1"/>
  <c r="P69" i="48"/>
  <c r="AD83" i="48"/>
  <c r="AH83" i="48"/>
  <c r="AC83" i="48"/>
  <c r="AG83" i="48"/>
  <c r="AK83" i="48"/>
  <c r="AC75" i="48"/>
  <c r="AK75" i="48"/>
  <c r="AG75" i="48"/>
  <c r="AD75" i="48"/>
  <c r="AH75" i="48"/>
  <c r="AK6" i="48"/>
  <c r="X6" i="48"/>
  <c r="AK59" i="48"/>
  <c r="X59" i="48"/>
  <c r="AK51" i="48"/>
  <c r="X51" i="48"/>
  <c r="X43" i="48"/>
  <c r="AK43" i="48"/>
  <c r="AK35" i="48"/>
  <c r="X35" i="48"/>
  <c r="AK27" i="48"/>
  <c r="AE27" i="48" s="1"/>
  <c r="X27" i="48"/>
  <c r="AK19" i="48"/>
  <c r="X19" i="48"/>
  <c r="AK11" i="48"/>
  <c r="X11" i="48"/>
  <c r="U125" i="69"/>
  <c r="T125" i="69"/>
  <c r="R125" i="69"/>
  <c r="X125" i="69"/>
  <c r="Q125" i="69"/>
  <c r="P125" i="69"/>
  <c r="T116" i="69"/>
  <c r="P116" i="69"/>
  <c r="Q116" i="69"/>
  <c r="U116" i="69"/>
  <c r="X116" i="69"/>
  <c r="U108" i="69"/>
  <c r="X108" i="69"/>
  <c r="P108" i="69"/>
  <c r="Q108" i="69"/>
  <c r="T108" i="69"/>
  <c r="S108" i="69"/>
  <c r="X100" i="69"/>
  <c r="S100" i="69" s="1"/>
  <c r="P100" i="69"/>
  <c r="U100" i="69"/>
  <c r="Q100" i="69"/>
  <c r="T100" i="69"/>
  <c r="V100" i="69"/>
  <c r="Q92" i="69"/>
  <c r="P92" i="69"/>
  <c r="T92" i="69"/>
  <c r="U92" i="69"/>
  <c r="X92" i="69"/>
  <c r="W92" i="69" s="1"/>
  <c r="AI125" i="69"/>
  <c r="AC125" i="69"/>
  <c r="AD125" i="69"/>
  <c r="AH125" i="69"/>
  <c r="AG125" i="69"/>
  <c r="AK125" i="69"/>
  <c r="AE125" i="69" s="1"/>
  <c r="AC116" i="69"/>
  <c r="AH116" i="69"/>
  <c r="AG116" i="69"/>
  <c r="AD116" i="69"/>
  <c r="AK116" i="69"/>
  <c r="AI116" i="69" s="1"/>
  <c r="AK108" i="69"/>
  <c r="AI108" i="69" s="1"/>
  <c r="AC108" i="69"/>
  <c r="AG108" i="69"/>
  <c r="AF108" i="69"/>
  <c r="AD108" i="69"/>
  <c r="AH108" i="69"/>
  <c r="AJ108" i="69"/>
  <c r="AC100" i="69"/>
  <c r="AK100" i="69"/>
  <c r="AI100" i="69" s="1"/>
  <c r="AJ100" i="69"/>
  <c r="AD100" i="69"/>
  <c r="AH100" i="69"/>
  <c r="AG100" i="69"/>
  <c r="AK92" i="69"/>
  <c r="AI92" i="69" s="1"/>
  <c r="AC92" i="69"/>
  <c r="AD92" i="69"/>
  <c r="AH92" i="69"/>
  <c r="AG92" i="69"/>
  <c r="X41" i="67"/>
  <c r="T41" i="67"/>
  <c r="Q41" i="67"/>
  <c r="P41" i="67"/>
  <c r="U41" i="67"/>
  <c r="X33" i="67"/>
  <c r="Q33" i="67"/>
  <c r="U33" i="67"/>
  <c r="P33" i="67"/>
  <c r="T33" i="67"/>
  <c r="X25" i="67"/>
  <c r="AJ25" i="67" s="1"/>
  <c r="Q25" i="67"/>
  <c r="U25" i="67"/>
  <c r="R25" i="67"/>
  <c r="P25" i="67"/>
  <c r="T25" i="67"/>
  <c r="P17" i="67"/>
  <c r="T17" i="67"/>
  <c r="X17" i="67"/>
  <c r="Q17" i="67"/>
  <c r="U17" i="67"/>
  <c r="T9" i="67"/>
  <c r="X9" i="67"/>
  <c r="Q9" i="67"/>
  <c r="U9" i="67"/>
  <c r="P9" i="67"/>
  <c r="AD42" i="67"/>
  <c r="AH42" i="67"/>
  <c r="AC42" i="67"/>
  <c r="AG42" i="67"/>
  <c r="AK42" i="67"/>
  <c r="AG34" i="67"/>
  <c r="AH34" i="67"/>
  <c r="AC34" i="67"/>
  <c r="AK34" i="67"/>
  <c r="AD34" i="67"/>
  <c r="AH26" i="67"/>
  <c r="AK26" i="67"/>
  <c r="AD26" i="67"/>
  <c r="AC26" i="67"/>
  <c r="AG26" i="67"/>
  <c r="AD18" i="67"/>
  <c r="AH18" i="67"/>
  <c r="AC18" i="67"/>
  <c r="AG18" i="67"/>
  <c r="AK18" i="67"/>
  <c r="AC10" i="67"/>
  <c r="AG10" i="67"/>
  <c r="AK10" i="67"/>
  <c r="AD10" i="67"/>
  <c r="AH10" i="67"/>
  <c r="AK124" i="67"/>
  <c r="X124" i="67"/>
  <c r="AK116" i="67"/>
  <c r="X116" i="67"/>
  <c r="AK108" i="67"/>
  <c r="AE108" i="67" s="1"/>
  <c r="X108" i="67"/>
  <c r="AK100" i="67"/>
  <c r="X100" i="67"/>
  <c r="X92" i="67"/>
  <c r="AK92" i="67"/>
  <c r="AI92" i="67" s="1"/>
  <c r="AK84" i="67"/>
  <c r="X84" i="67"/>
  <c r="AK76" i="67"/>
  <c r="AE76" i="67" s="1"/>
  <c r="X76" i="67"/>
  <c r="AK68" i="67"/>
  <c r="X68" i="67"/>
  <c r="X60" i="67"/>
  <c r="AK60" i="67"/>
  <c r="AK52" i="67"/>
  <c r="X52" i="67"/>
  <c r="AK93" i="68"/>
  <c r="AI93" i="68" s="1"/>
  <c r="X93" i="68"/>
  <c r="AK166" i="68"/>
  <c r="X166" i="68"/>
  <c r="AK158" i="68"/>
  <c r="X158" i="68"/>
  <c r="AK150" i="68"/>
  <c r="X150" i="68"/>
  <c r="AK142" i="68"/>
  <c r="X142" i="68"/>
  <c r="AK134" i="68"/>
  <c r="X134" i="68"/>
  <c r="X126" i="68"/>
  <c r="AK126" i="68"/>
  <c r="AE126" i="68" s="1"/>
  <c r="AK118" i="68"/>
  <c r="X118" i="68"/>
  <c r="X110" i="68"/>
  <c r="AK110" i="68"/>
  <c r="AK102" i="68"/>
  <c r="X102" i="68"/>
  <c r="X94" i="68"/>
  <c r="AK94" i="68"/>
  <c r="R94" i="68" s="1"/>
  <c r="AK82" i="68"/>
  <c r="X82" i="68"/>
  <c r="AK74" i="68"/>
  <c r="AF74" i="68" s="1"/>
  <c r="X74" i="68"/>
  <c r="AK66" i="68"/>
  <c r="X66" i="68"/>
  <c r="AK58" i="68"/>
  <c r="X58" i="68"/>
  <c r="AK50" i="68"/>
  <c r="X50" i="68"/>
  <c r="AK42" i="68"/>
  <c r="X42" i="68"/>
  <c r="AK34" i="68"/>
  <c r="X34" i="68"/>
  <c r="X26" i="68"/>
  <c r="AK26" i="68"/>
  <c r="V26" i="68" s="1"/>
  <c r="AK18" i="68"/>
  <c r="X18" i="68"/>
  <c r="AK10" i="68"/>
  <c r="AI10" i="68" s="1"/>
  <c r="X10" i="68"/>
  <c r="X80" i="69"/>
  <c r="AK80" i="69"/>
  <c r="X72" i="69"/>
  <c r="AK72" i="69"/>
  <c r="R72" i="69" s="1"/>
  <c r="X64" i="69"/>
  <c r="AK64" i="69"/>
  <c r="X56" i="69"/>
  <c r="AK56" i="69"/>
  <c r="AK48" i="69"/>
  <c r="X48" i="69"/>
  <c r="X40" i="69"/>
  <c r="AK40" i="69"/>
  <c r="R40" i="69" s="1"/>
  <c r="X32" i="69"/>
  <c r="AK32" i="69"/>
  <c r="X24" i="69"/>
  <c r="AK24" i="69"/>
  <c r="X16" i="69"/>
  <c r="AK16" i="69"/>
  <c r="X8" i="69"/>
  <c r="AK8" i="69"/>
  <c r="O35" i="60"/>
  <c r="O27" i="60"/>
  <c r="O19" i="60"/>
  <c r="O11" i="60"/>
  <c r="N38" i="60"/>
  <c r="N30" i="60"/>
  <c r="N22" i="60"/>
  <c r="N14" i="60"/>
  <c r="N6" i="60"/>
  <c r="AB33" i="60"/>
  <c r="AB25" i="60"/>
  <c r="AB17" i="60"/>
  <c r="AB9" i="60"/>
  <c r="AA37" i="60"/>
  <c r="AA29" i="60"/>
  <c r="AA21" i="60"/>
  <c r="AA13" i="60"/>
  <c r="AA5" i="60"/>
  <c r="AI3" i="58"/>
  <c r="AH3" i="58"/>
  <c r="AD3" i="58"/>
  <c r="AE3" i="58"/>
  <c r="AF3" i="58"/>
  <c r="AJ3" i="58"/>
  <c r="AC3" i="58"/>
  <c r="AG3" i="58"/>
  <c r="W3" i="58"/>
  <c r="O80" i="44"/>
  <c r="N80" i="44"/>
  <c r="N64" i="44"/>
  <c r="O64" i="44"/>
  <c r="O40" i="44"/>
  <c r="N40" i="44"/>
  <c r="N24" i="44"/>
  <c r="O24" i="44"/>
  <c r="N8" i="44"/>
  <c r="O8" i="44"/>
  <c r="O21" i="45"/>
  <c r="N21" i="45"/>
  <c r="O13" i="45"/>
  <c r="N13" i="45"/>
  <c r="O5" i="45"/>
  <c r="N5" i="45"/>
  <c r="O65" i="53"/>
  <c r="N65" i="53"/>
  <c r="N57" i="53"/>
  <c r="O57" i="53"/>
  <c r="N42" i="54"/>
  <c r="O42" i="54"/>
  <c r="N34" i="54"/>
  <c r="O34" i="54"/>
  <c r="O26" i="54"/>
  <c r="N26" i="54"/>
  <c r="N18" i="54"/>
  <c r="O18" i="54"/>
  <c r="N10" i="54"/>
  <c r="O10" i="54"/>
  <c r="AA38" i="55"/>
  <c r="AB38" i="55"/>
  <c r="AB30" i="55"/>
  <c r="AA30" i="55"/>
  <c r="AB22" i="55"/>
  <c r="AA22" i="55"/>
  <c r="AA14" i="55"/>
  <c r="AB14" i="55"/>
  <c r="AA6" i="55"/>
  <c r="AB6" i="55"/>
  <c r="N73" i="61"/>
  <c r="O73" i="61"/>
  <c r="O38" i="62"/>
  <c r="N38" i="62"/>
  <c r="N30" i="62"/>
  <c r="O30" i="62"/>
  <c r="O22" i="62"/>
  <c r="N22" i="62"/>
  <c r="N14" i="62"/>
  <c r="O14" i="62"/>
  <c r="N6" i="62"/>
  <c r="O6" i="62"/>
  <c r="AB71" i="61"/>
  <c r="AA71" i="61"/>
  <c r="AA62" i="62"/>
  <c r="AB62" i="62"/>
  <c r="AB54" i="62"/>
  <c r="AA54" i="62"/>
  <c r="AB46" i="62"/>
  <c r="AA46" i="62"/>
  <c r="AA38" i="62"/>
  <c r="AB38" i="62"/>
  <c r="AA30" i="62"/>
  <c r="AB30" i="62"/>
  <c r="AC30" i="62" s="1"/>
  <c r="AB22" i="62"/>
  <c r="AA22" i="62"/>
  <c r="AA14" i="62"/>
  <c r="AB14" i="62"/>
  <c r="AB6" i="62"/>
  <c r="AA6" i="62"/>
  <c r="AB28" i="63"/>
  <c r="AA28" i="63"/>
  <c r="AA20" i="63"/>
  <c r="AB20" i="63"/>
  <c r="AB12" i="63"/>
  <c r="AA12" i="63"/>
  <c r="AA4" i="63"/>
  <c r="AB4" i="63"/>
  <c r="AA62" i="54"/>
  <c r="AB62" i="54"/>
  <c r="AA54" i="54"/>
  <c r="AB54" i="54"/>
  <c r="AA46" i="54"/>
  <c r="AB46" i="54"/>
  <c r="T81" i="32"/>
  <c r="X81" i="32"/>
  <c r="Q81" i="32"/>
  <c r="U81" i="32"/>
  <c r="P81" i="32"/>
  <c r="P73" i="32"/>
  <c r="X73" i="32"/>
  <c r="T73" i="32"/>
  <c r="Q73" i="32"/>
  <c r="U73" i="32"/>
  <c r="AC87" i="32"/>
  <c r="AH87" i="32"/>
  <c r="AG87" i="32"/>
  <c r="AK87" i="32"/>
  <c r="AD87" i="32"/>
  <c r="AC78" i="32"/>
  <c r="AK78" i="32"/>
  <c r="AG78" i="32"/>
  <c r="AD78" i="32"/>
  <c r="AH78" i="32"/>
  <c r="AC70" i="32"/>
  <c r="AG70" i="32"/>
  <c r="AK70" i="32"/>
  <c r="AD70" i="32"/>
  <c r="AH70" i="32"/>
  <c r="AK61" i="31"/>
  <c r="X61" i="31"/>
  <c r="AK53" i="31"/>
  <c r="X53" i="31"/>
  <c r="X45" i="31"/>
  <c r="AK45" i="31"/>
  <c r="AK37" i="31"/>
  <c r="X37" i="31"/>
  <c r="X29" i="31"/>
  <c r="AK29" i="31"/>
  <c r="AK21" i="31"/>
  <c r="X21" i="31"/>
  <c r="AK13" i="31"/>
  <c r="X13" i="31"/>
  <c r="AK132" i="31"/>
  <c r="X132" i="31"/>
  <c r="AK124" i="31"/>
  <c r="X124" i="31"/>
  <c r="AK116" i="31"/>
  <c r="X116" i="31"/>
  <c r="AK108" i="31"/>
  <c r="X108" i="31"/>
  <c r="X100" i="31"/>
  <c r="AK100" i="31"/>
  <c r="AK92" i="31"/>
  <c r="X92" i="31"/>
  <c r="X84" i="31"/>
  <c r="AK84" i="31"/>
  <c r="AF84" i="31" s="1"/>
  <c r="AK76" i="31"/>
  <c r="X76" i="31"/>
  <c r="X63" i="32"/>
  <c r="AK63" i="32"/>
  <c r="X55" i="32"/>
  <c r="AK55" i="32"/>
  <c r="X47" i="32"/>
  <c r="AK47" i="32"/>
  <c r="AF47" i="32" s="1"/>
  <c r="X39" i="32"/>
  <c r="AK39" i="32"/>
  <c r="X31" i="32"/>
  <c r="AK31" i="32"/>
  <c r="AK23" i="32"/>
  <c r="X23" i="32"/>
  <c r="AK15" i="32"/>
  <c r="X15" i="32"/>
  <c r="AK7" i="32"/>
  <c r="X7" i="32"/>
  <c r="T24" i="46"/>
  <c r="P24" i="46"/>
  <c r="Q24" i="46"/>
  <c r="X24" i="46"/>
  <c r="W24" i="46" s="1"/>
  <c r="U24" i="46"/>
  <c r="T16" i="46"/>
  <c r="X16" i="46"/>
  <c r="W16" i="46" s="1"/>
  <c r="P16" i="46"/>
  <c r="Q16" i="46"/>
  <c r="U16" i="46"/>
  <c r="R16" i="46"/>
  <c r="T8" i="46"/>
  <c r="P8" i="46"/>
  <c r="X8" i="46"/>
  <c r="W8" i="46" s="1"/>
  <c r="Q8" i="46"/>
  <c r="U8" i="46"/>
  <c r="AD23" i="46"/>
  <c r="AH23" i="46"/>
  <c r="AC23" i="46"/>
  <c r="AG23" i="46"/>
  <c r="AK23" i="46"/>
  <c r="AH15" i="46"/>
  <c r="AG15" i="46"/>
  <c r="AK15" i="46"/>
  <c r="AD15" i="46"/>
  <c r="AC15" i="46"/>
  <c r="AD7" i="46"/>
  <c r="AH7" i="46"/>
  <c r="AK7" i="46"/>
  <c r="AG7" i="46"/>
  <c r="AC7" i="46"/>
  <c r="AK83" i="46"/>
  <c r="X83" i="46"/>
  <c r="AK75" i="46"/>
  <c r="X75" i="46"/>
  <c r="AK67" i="46"/>
  <c r="X67" i="46"/>
  <c r="AK59" i="46"/>
  <c r="X59" i="46"/>
  <c r="AK51" i="46"/>
  <c r="X51" i="46"/>
  <c r="AK43" i="46"/>
  <c r="X43" i="46"/>
  <c r="AK35" i="46"/>
  <c r="X35" i="46"/>
  <c r="AK27" i="46"/>
  <c r="X27" i="46"/>
  <c r="AK60" i="47"/>
  <c r="X60" i="47"/>
  <c r="AK52" i="47"/>
  <c r="X52" i="47"/>
  <c r="AK44" i="47"/>
  <c r="X44" i="47"/>
  <c r="AK36" i="47"/>
  <c r="X36" i="47"/>
  <c r="AK28" i="47"/>
  <c r="X28" i="47"/>
  <c r="AK20" i="47"/>
  <c r="X20" i="47"/>
  <c r="AK12" i="47"/>
  <c r="X12" i="47"/>
  <c r="X131" i="47"/>
  <c r="AK131" i="47"/>
  <c r="X123" i="47"/>
  <c r="AK123" i="47"/>
  <c r="X115" i="47"/>
  <c r="AK115" i="47"/>
  <c r="AK107" i="47"/>
  <c r="X107" i="47"/>
  <c r="AK99" i="47"/>
  <c r="X99" i="47"/>
  <c r="X91" i="47"/>
  <c r="AK91" i="47"/>
  <c r="AK83" i="47"/>
  <c r="X83" i="47"/>
  <c r="AK75" i="47"/>
  <c r="X75" i="47"/>
  <c r="P84" i="48"/>
  <c r="X84" i="48"/>
  <c r="V84" i="48" s="1"/>
  <c r="U84" i="48"/>
  <c r="T84" i="48"/>
  <c r="Q84" i="48"/>
  <c r="P76" i="48"/>
  <c r="U76" i="48"/>
  <c r="Q76" i="48"/>
  <c r="X76" i="48"/>
  <c r="W76" i="48" s="1"/>
  <c r="T76" i="48"/>
  <c r="P68" i="48"/>
  <c r="T68" i="48"/>
  <c r="X68" i="48"/>
  <c r="Q68" i="48"/>
  <c r="U68" i="48"/>
  <c r="AH82" i="48"/>
  <c r="AC82" i="48"/>
  <c r="AG82" i="48"/>
  <c r="AK82" i="48"/>
  <c r="AD82" i="48"/>
  <c r="AD74" i="48"/>
  <c r="AH74" i="48"/>
  <c r="AC74" i="48"/>
  <c r="AG74" i="48"/>
  <c r="AK74" i="48"/>
  <c r="X66" i="48"/>
  <c r="AK66" i="48"/>
  <c r="X58" i="48"/>
  <c r="AK58" i="48"/>
  <c r="AF58" i="48" s="1"/>
  <c r="AK50" i="48"/>
  <c r="AJ50" i="48" s="1"/>
  <c r="X50" i="48"/>
  <c r="AK42" i="48"/>
  <c r="X42" i="48"/>
  <c r="AK34" i="48"/>
  <c r="X34" i="48"/>
  <c r="AK26" i="48"/>
  <c r="X26" i="48"/>
  <c r="AK18" i="48"/>
  <c r="AJ18" i="48" s="1"/>
  <c r="X18" i="48"/>
  <c r="AK10" i="48"/>
  <c r="X10" i="48"/>
  <c r="U124" i="69"/>
  <c r="X124" i="69"/>
  <c r="AE124" i="69" s="1"/>
  <c r="P124" i="69"/>
  <c r="Q124" i="69"/>
  <c r="T124" i="69"/>
  <c r="P115" i="69"/>
  <c r="X115" i="69"/>
  <c r="R115" i="69" s="1"/>
  <c r="Q115" i="69"/>
  <c r="T115" i="69"/>
  <c r="U115" i="69"/>
  <c r="P107" i="69"/>
  <c r="T107" i="69"/>
  <c r="Q107" i="69"/>
  <c r="X107" i="69"/>
  <c r="W107" i="69" s="1"/>
  <c r="U107" i="69"/>
  <c r="T99" i="69"/>
  <c r="P99" i="69"/>
  <c r="U99" i="69"/>
  <c r="X99" i="69"/>
  <c r="Q99" i="69"/>
  <c r="V99" i="69"/>
  <c r="P91" i="69"/>
  <c r="Q91" i="69"/>
  <c r="T91" i="69"/>
  <c r="U91" i="69"/>
  <c r="X91" i="69"/>
  <c r="V91" i="69" s="1"/>
  <c r="AH124" i="69"/>
  <c r="AC124" i="69"/>
  <c r="AG124" i="69"/>
  <c r="AD124" i="69"/>
  <c r="AK124" i="69"/>
  <c r="AJ124" i="69" s="1"/>
  <c r="AC115" i="69"/>
  <c r="AG115" i="69"/>
  <c r="AK115" i="69"/>
  <c r="AD115" i="69"/>
  <c r="AH115" i="69"/>
  <c r="AI115" i="69"/>
  <c r="AD107" i="69"/>
  <c r="AH107" i="69"/>
  <c r="AC107" i="69"/>
  <c r="AG107" i="69"/>
  <c r="AK107" i="69"/>
  <c r="AJ107" i="69"/>
  <c r="AD99" i="69"/>
  <c r="AC99" i="69"/>
  <c r="AG99" i="69"/>
  <c r="AK99" i="69"/>
  <c r="AE99" i="69" s="1"/>
  <c r="AH99" i="69"/>
  <c r="AF99" i="69"/>
  <c r="AD91" i="69"/>
  <c r="AC91" i="69"/>
  <c r="AG91" i="69"/>
  <c r="AK91" i="69"/>
  <c r="AH91" i="69"/>
  <c r="U40" i="67"/>
  <c r="P40" i="67"/>
  <c r="Q40" i="67"/>
  <c r="T40" i="67"/>
  <c r="X40" i="67"/>
  <c r="Q32" i="67"/>
  <c r="U32" i="67"/>
  <c r="P32" i="67"/>
  <c r="T32" i="67"/>
  <c r="X32" i="67"/>
  <c r="R32" i="67"/>
  <c r="Q24" i="67"/>
  <c r="U24" i="67"/>
  <c r="P24" i="67"/>
  <c r="T24" i="67"/>
  <c r="X24" i="67"/>
  <c r="R24" i="67" s="1"/>
  <c r="Q16" i="67"/>
  <c r="U16" i="67"/>
  <c r="P16" i="67"/>
  <c r="T16" i="67"/>
  <c r="X16" i="67"/>
  <c r="W16" i="67" s="1"/>
  <c r="Q8" i="67"/>
  <c r="U8" i="67"/>
  <c r="X8" i="67"/>
  <c r="T8" i="67"/>
  <c r="P8" i="67"/>
  <c r="AG41" i="67"/>
  <c r="AK41" i="67"/>
  <c r="AJ41" i="67" s="1"/>
  <c r="AI41" i="67"/>
  <c r="AD41" i="67"/>
  <c r="AC41" i="67"/>
  <c r="AH41" i="67"/>
  <c r="AG33" i="67"/>
  <c r="AC33" i="67"/>
  <c r="AI33" i="67"/>
  <c r="AF33" i="67"/>
  <c r="AD33" i="67"/>
  <c r="AK33" i="67"/>
  <c r="V33" i="67" s="1"/>
  <c r="AH33" i="67"/>
  <c r="AE33" i="67"/>
  <c r="AG25" i="67"/>
  <c r="AE25" i="67"/>
  <c r="AK25" i="67"/>
  <c r="AC25" i="67"/>
  <c r="AD25" i="67"/>
  <c r="AH25" i="67"/>
  <c r="AG17" i="67"/>
  <c r="AC17" i="67"/>
  <c r="AF17" i="67"/>
  <c r="AD17" i="67"/>
  <c r="AH17" i="67"/>
  <c r="AK17" i="67"/>
  <c r="AC9" i="67"/>
  <c r="AG9" i="67"/>
  <c r="AK9" i="67"/>
  <c r="AE9" i="67" s="1"/>
  <c r="AD9" i="67"/>
  <c r="AH9" i="67"/>
  <c r="AK123" i="67"/>
  <c r="X123" i="67"/>
  <c r="AK115" i="67"/>
  <c r="X115" i="67"/>
  <c r="AK107" i="67"/>
  <c r="X107" i="67"/>
  <c r="AK99" i="67"/>
  <c r="X99" i="67"/>
  <c r="AK91" i="67"/>
  <c r="X91" i="67"/>
  <c r="AK83" i="67"/>
  <c r="X83" i="67"/>
  <c r="AK75" i="67"/>
  <c r="X75" i="67"/>
  <c r="AK67" i="67"/>
  <c r="X67" i="67"/>
  <c r="AK59" i="67"/>
  <c r="X59" i="67"/>
  <c r="AK51" i="67"/>
  <c r="X51" i="67"/>
  <c r="X173" i="68"/>
  <c r="AK173" i="68"/>
  <c r="X165" i="68"/>
  <c r="AK165" i="68"/>
  <c r="X157" i="68"/>
  <c r="AK157" i="68"/>
  <c r="V157" i="68" s="1"/>
  <c r="X149" i="68"/>
  <c r="AK149" i="68"/>
  <c r="AK141" i="68"/>
  <c r="X141" i="68"/>
  <c r="AK133" i="68"/>
  <c r="X133" i="68"/>
  <c r="AK125" i="68"/>
  <c r="X125" i="68"/>
  <c r="AK117" i="68"/>
  <c r="X117" i="68"/>
  <c r="AK109" i="68"/>
  <c r="X109" i="68"/>
  <c r="X101" i="68"/>
  <c r="AK101" i="68"/>
  <c r="AK8" i="68"/>
  <c r="X8" i="68"/>
  <c r="AK81" i="68"/>
  <c r="X81" i="68"/>
  <c r="AK73" i="68"/>
  <c r="X73" i="68"/>
  <c r="AK65" i="68"/>
  <c r="X65" i="68"/>
  <c r="AK57" i="68"/>
  <c r="X57" i="68"/>
  <c r="AK49" i="68"/>
  <c r="X49" i="68"/>
  <c r="AK41" i="68"/>
  <c r="X41" i="68"/>
  <c r="AK33" i="68"/>
  <c r="X33" i="68"/>
  <c r="X25" i="68"/>
  <c r="AK25" i="68"/>
  <c r="AE25" i="68" s="1"/>
  <c r="AK17" i="68"/>
  <c r="X17" i="68"/>
  <c r="AK9" i="68"/>
  <c r="X9" i="68"/>
  <c r="X79" i="69"/>
  <c r="AK79" i="69"/>
  <c r="AK71" i="69"/>
  <c r="X71" i="69"/>
  <c r="AK63" i="69"/>
  <c r="X63" i="69"/>
  <c r="AK55" i="69"/>
  <c r="X55" i="69"/>
  <c r="X47" i="69"/>
  <c r="AK47" i="69"/>
  <c r="AK39" i="69"/>
  <c r="X39" i="69"/>
  <c r="AK31" i="69"/>
  <c r="X31" i="69"/>
  <c r="AK23" i="69"/>
  <c r="X23" i="69"/>
  <c r="AK15" i="69"/>
  <c r="X15" i="69"/>
  <c r="AK86" i="69"/>
  <c r="X86" i="69"/>
  <c r="O34" i="60"/>
  <c r="O26" i="60"/>
  <c r="O18" i="60"/>
  <c r="O10" i="60"/>
  <c r="N37" i="60"/>
  <c r="X37" i="60" s="1"/>
  <c r="N29" i="60"/>
  <c r="N21" i="60"/>
  <c r="N13" i="60"/>
  <c r="N5" i="60"/>
  <c r="AB32" i="60"/>
  <c r="AB24" i="60"/>
  <c r="AB16" i="60"/>
  <c r="AB8" i="60"/>
  <c r="AA36" i="60"/>
  <c r="AA28" i="60"/>
  <c r="AA20" i="60"/>
  <c r="AA12" i="60"/>
  <c r="S3" i="58"/>
  <c r="N72" i="44"/>
  <c r="O72" i="44"/>
  <c r="N56" i="44"/>
  <c r="O56" i="44"/>
  <c r="O48" i="44"/>
  <c r="N48" i="44"/>
  <c r="O32" i="44"/>
  <c r="N32" i="44"/>
  <c r="O16" i="44"/>
  <c r="N16" i="44"/>
  <c r="N79" i="44"/>
  <c r="O79" i="44"/>
  <c r="O71" i="44"/>
  <c r="N71" i="44"/>
  <c r="O63" i="44"/>
  <c r="N63" i="44"/>
  <c r="N55" i="44"/>
  <c r="O55" i="44"/>
  <c r="O47" i="44"/>
  <c r="N47" i="44"/>
  <c r="N39" i="44"/>
  <c r="O39" i="44"/>
  <c r="N31" i="44"/>
  <c r="O31" i="44"/>
  <c r="N23" i="44"/>
  <c r="O23" i="44"/>
  <c r="N15" i="44"/>
  <c r="O15" i="44"/>
  <c r="N7" i="44"/>
  <c r="O7" i="44"/>
  <c r="N20" i="45"/>
  <c r="O20" i="45"/>
  <c r="O12" i="45"/>
  <c r="N12" i="45"/>
  <c r="N4" i="45"/>
  <c r="O4" i="45"/>
  <c r="N64" i="53"/>
  <c r="O64" i="53"/>
  <c r="O56" i="53"/>
  <c r="N56" i="53"/>
  <c r="O41" i="54"/>
  <c r="N41" i="54"/>
  <c r="N33" i="54"/>
  <c r="O33" i="54"/>
  <c r="O25" i="54"/>
  <c r="N25" i="54"/>
  <c r="N17" i="54"/>
  <c r="O17" i="54"/>
  <c r="N9" i="54"/>
  <c r="O9" i="54"/>
  <c r="AA37" i="55"/>
  <c r="AB37" i="55"/>
  <c r="AA29" i="55"/>
  <c r="AB29" i="55"/>
  <c r="AA21" i="55"/>
  <c r="AB21" i="55"/>
  <c r="AA13" i="55"/>
  <c r="AB13" i="55"/>
  <c r="AA5" i="55"/>
  <c r="AB5" i="55"/>
  <c r="N72" i="61"/>
  <c r="O72" i="61"/>
  <c r="N37" i="62"/>
  <c r="O37" i="62"/>
  <c r="N29" i="62"/>
  <c r="O29" i="62"/>
  <c r="N21" i="62"/>
  <c r="O21" i="62"/>
  <c r="O13" i="62"/>
  <c r="N13" i="62"/>
  <c r="N5" i="62"/>
  <c r="O5" i="62"/>
  <c r="AB70" i="61"/>
  <c r="AA70" i="61"/>
  <c r="AB61" i="62"/>
  <c r="AA61" i="62"/>
  <c r="AB53" i="62"/>
  <c r="AA53" i="62"/>
  <c r="AA45" i="62"/>
  <c r="AB45" i="62"/>
  <c r="AB37" i="62"/>
  <c r="AA37" i="62"/>
  <c r="AA29" i="62"/>
  <c r="AB29" i="62"/>
  <c r="AA21" i="62"/>
  <c r="AB21" i="62"/>
  <c r="AA13" i="62"/>
  <c r="AB13" i="62"/>
  <c r="AA5" i="62"/>
  <c r="AB5" i="62"/>
  <c r="AB27" i="63"/>
  <c r="AA27" i="63"/>
  <c r="AA19" i="63"/>
  <c r="AB19" i="63"/>
  <c r="AA11" i="63"/>
  <c r="AB11" i="63"/>
  <c r="AB45" i="54"/>
  <c r="AA45" i="54"/>
  <c r="AA61" i="54"/>
  <c r="AB61" i="54"/>
  <c r="AA53" i="54"/>
  <c r="AB53" i="54"/>
  <c r="P67" i="32"/>
  <c r="Q67" i="32"/>
  <c r="U67" i="32"/>
  <c r="X67" i="32"/>
  <c r="T67" i="32"/>
  <c r="U80" i="32"/>
  <c r="P80" i="32"/>
  <c r="T80" i="32"/>
  <c r="X80" i="32"/>
  <c r="Q80" i="32"/>
  <c r="Q72" i="32"/>
  <c r="U72" i="32"/>
  <c r="T72" i="32"/>
  <c r="X72" i="32"/>
  <c r="P72" i="32"/>
  <c r="AC86" i="32"/>
  <c r="AD86" i="32"/>
  <c r="AH86" i="32"/>
  <c r="AG86" i="32"/>
  <c r="AK86" i="32"/>
  <c r="AD77" i="32"/>
  <c r="AC77" i="32"/>
  <c r="AG77" i="32"/>
  <c r="AK77" i="32"/>
  <c r="AH77" i="32"/>
  <c r="AD69" i="32"/>
  <c r="AH69" i="32"/>
  <c r="AC69" i="32"/>
  <c r="AK69" i="32"/>
  <c r="AG69" i="32"/>
  <c r="AK60" i="31"/>
  <c r="X60" i="31"/>
  <c r="AK52" i="31"/>
  <c r="X52" i="31"/>
  <c r="AK44" i="31"/>
  <c r="X44" i="31"/>
  <c r="AK36" i="31"/>
  <c r="X36" i="31"/>
  <c r="AK28" i="31"/>
  <c r="X28" i="31"/>
  <c r="AK20" i="31"/>
  <c r="X20" i="31"/>
  <c r="AK12" i="31"/>
  <c r="X12" i="31"/>
  <c r="AK131" i="31"/>
  <c r="X131" i="31"/>
  <c r="AK123" i="31"/>
  <c r="X123" i="31"/>
  <c r="AK115" i="31"/>
  <c r="X115" i="31"/>
  <c r="X107" i="31"/>
  <c r="AK107" i="31"/>
  <c r="AK99" i="31"/>
  <c r="X99" i="31"/>
  <c r="X91" i="31"/>
  <c r="AK91" i="31"/>
  <c r="AK83" i="31"/>
  <c r="X83" i="31"/>
  <c r="AK75" i="31"/>
  <c r="X75" i="31"/>
  <c r="AK62" i="32"/>
  <c r="X62" i="32"/>
  <c r="AK54" i="32"/>
  <c r="X54" i="32"/>
  <c r="AK46" i="32"/>
  <c r="X46" i="32"/>
  <c r="AK38" i="32"/>
  <c r="X38" i="32"/>
  <c r="X30" i="32"/>
  <c r="AK30" i="32"/>
  <c r="AK22" i="32"/>
  <c r="X22" i="32"/>
  <c r="AK14" i="32"/>
  <c r="X14" i="32"/>
  <c r="X5" i="32"/>
  <c r="AK5" i="32"/>
  <c r="R5" i="32" s="1"/>
  <c r="U23" i="46"/>
  <c r="P23" i="46"/>
  <c r="T23" i="46"/>
  <c r="X23" i="46"/>
  <c r="Q23" i="46"/>
  <c r="Q15" i="46"/>
  <c r="U15" i="46"/>
  <c r="P15" i="46"/>
  <c r="T15" i="46"/>
  <c r="X15" i="46"/>
  <c r="AI15" i="46" s="1"/>
  <c r="Q7" i="46"/>
  <c r="U7" i="46"/>
  <c r="P7" i="46"/>
  <c r="T7" i="46"/>
  <c r="X7" i="46"/>
  <c r="AD22" i="46"/>
  <c r="AH22" i="46"/>
  <c r="AC22" i="46"/>
  <c r="AG22" i="46"/>
  <c r="AK22" i="46"/>
  <c r="S22" i="46" s="1"/>
  <c r="AH14" i="46"/>
  <c r="AK14" i="46"/>
  <c r="AD14" i="46"/>
  <c r="AC14" i="46"/>
  <c r="AG14" i="46"/>
  <c r="AC6" i="46"/>
  <c r="AG6" i="46"/>
  <c r="AK6" i="46"/>
  <c r="AD6" i="46"/>
  <c r="AH6" i="46"/>
  <c r="AK82" i="46"/>
  <c r="AE82" i="46" s="1"/>
  <c r="X82" i="46"/>
  <c r="AK74" i="46"/>
  <c r="X74" i="46"/>
  <c r="AK66" i="46"/>
  <c r="X66" i="46"/>
  <c r="X58" i="46"/>
  <c r="AK58" i="46"/>
  <c r="X50" i="46"/>
  <c r="AK50" i="46"/>
  <c r="X42" i="46"/>
  <c r="AK42" i="46"/>
  <c r="AK34" i="46"/>
  <c r="X34" i="46"/>
  <c r="X6" i="47"/>
  <c r="AK6" i="47"/>
  <c r="AK59" i="47"/>
  <c r="X59" i="47"/>
  <c r="AK51" i="47"/>
  <c r="X51" i="47"/>
  <c r="AK43" i="47"/>
  <c r="X43" i="47"/>
  <c r="AK35" i="47"/>
  <c r="X35" i="47"/>
  <c r="AK27" i="47"/>
  <c r="X27" i="47"/>
  <c r="AK19" i="47"/>
  <c r="X19" i="47"/>
  <c r="AK11" i="47"/>
  <c r="X11" i="47"/>
  <c r="AK130" i="47"/>
  <c r="X130" i="47"/>
  <c r="X122" i="47"/>
  <c r="AK122" i="47"/>
  <c r="X114" i="47"/>
  <c r="AK114" i="47"/>
  <c r="X106" i="47"/>
  <c r="AK106" i="47"/>
  <c r="AJ106" i="47" s="1"/>
  <c r="AK98" i="47"/>
  <c r="X98" i="47"/>
  <c r="AK90" i="47"/>
  <c r="AE90" i="47" s="1"/>
  <c r="X90" i="47"/>
  <c r="AK82" i="47"/>
  <c r="X82" i="47"/>
  <c r="AK74" i="47"/>
  <c r="X74" i="47"/>
  <c r="P83" i="48"/>
  <c r="Q83" i="48"/>
  <c r="T83" i="48"/>
  <c r="U83" i="48"/>
  <c r="X83" i="48"/>
  <c r="AJ83" i="48" s="1"/>
  <c r="P75" i="48"/>
  <c r="Q75" i="48"/>
  <c r="T75" i="48"/>
  <c r="U75" i="48"/>
  <c r="X75" i="48"/>
  <c r="S75" i="48" s="1"/>
  <c r="AK67" i="48"/>
  <c r="S67" i="48" s="1"/>
  <c r="AD67" i="48"/>
  <c r="AH67" i="48"/>
  <c r="AC67" i="48"/>
  <c r="AG67" i="48"/>
  <c r="AD81" i="48"/>
  <c r="AG81" i="48"/>
  <c r="AC81" i="48"/>
  <c r="AK81" i="48"/>
  <c r="AH81" i="48"/>
  <c r="AG73" i="48"/>
  <c r="AH73" i="48"/>
  <c r="AK73" i="48"/>
  <c r="AD73" i="48"/>
  <c r="AC73" i="48"/>
  <c r="AK65" i="48"/>
  <c r="AE65" i="48" s="1"/>
  <c r="X65" i="48"/>
  <c r="AK57" i="48"/>
  <c r="X57" i="48"/>
  <c r="X49" i="48"/>
  <c r="AK49" i="48"/>
  <c r="V49" i="48" s="1"/>
  <c r="X41" i="48"/>
  <c r="AK41" i="48"/>
  <c r="S41" i="48" s="1"/>
  <c r="AK33" i="48"/>
  <c r="AJ33" i="48" s="1"/>
  <c r="X33" i="48"/>
  <c r="X25" i="48"/>
  <c r="AK25" i="48"/>
  <c r="AK17" i="48"/>
  <c r="X17" i="48"/>
  <c r="AK9" i="48"/>
  <c r="X9" i="48"/>
  <c r="P123" i="69"/>
  <c r="X123" i="69"/>
  <c r="Q123" i="69"/>
  <c r="U123" i="69"/>
  <c r="T123" i="69"/>
  <c r="T114" i="69"/>
  <c r="X114" i="69"/>
  <c r="W114" i="69" s="1"/>
  <c r="Q114" i="69"/>
  <c r="U114" i="69"/>
  <c r="P114" i="69"/>
  <c r="P106" i="69"/>
  <c r="U106" i="69"/>
  <c r="X106" i="69"/>
  <c r="Q106" i="69"/>
  <c r="T106" i="69"/>
  <c r="P98" i="69"/>
  <c r="T98" i="69"/>
  <c r="X98" i="69"/>
  <c r="V98" i="69" s="1"/>
  <c r="U98" i="69"/>
  <c r="W98" i="69"/>
  <c r="Q98" i="69"/>
  <c r="S98" i="69"/>
  <c r="X90" i="69"/>
  <c r="P90" i="69"/>
  <c r="Q90" i="69"/>
  <c r="U90" i="69"/>
  <c r="T90" i="69"/>
  <c r="AG123" i="69"/>
  <c r="AC123" i="69"/>
  <c r="AK123" i="69"/>
  <c r="S123" i="69" s="1"/>
  <c r="AD123" i="69"/>
  <c r="AH123" i="69"/>
  <c r="AD114" i="69"/>
  <c r="AH114" i="69"/>
  <c r="AG114" i="69"/>
  <c r="AC114" i="69"/>
  <c r="AK114" i="69"/>
  <c r="AD106" i="69"/>
  <c r="AG106" i="69"/>
  <c r="AK106" i="69"/>
  <c r="AE106" i="69" s="1"/>
  <c r="AC106" i="69"/>
  <c r="AH106" i="69"/>
  <c r="AC98" i="69"/>
  <c r="AD98" i="69"/>
  <c r="AH98" i="69"/>
  <c r="AG98" i="69"/>
  <c r="AK98" i="69"/>
  <c r="AF98" i="69"/>
  <c r="AD90" i="69"/>
  <c r="AG90" i="69"/>
  <c r="AK90" i="69"/>
  <c r="AE90" i="69" s="1"/>
  <c r="AC90" i="69"/>
  <c r="AH90" i="69"/>
  <c r="X39" i="67"/>
  <c r="V39" i="67" s="1"/>
  <c r="U39" i="67"/>
  <c r="Q39" i="67"/>
  <c r="T39" i="67"/>
  <c r="P39" i="67"/>
  <c r="Q31" i="67"/>
  <c r="T31" i="67"/>
  <c r="U31" i="67"/>
  <c r="P31" i="67"/>
  <c r="X31" i="67"/>
  <c r="P23" i="67"/>
  <c r="Q23" i="67"/>
  <c r="T23" i="67"/>
  <c r="U23" i="67"/>
  <c r="X23" i="67"/>
  <c r="P15" i="67"/>
  <c r="Q15" i="67"/>
  <c r="T15" i="67"/>
  <c r="U15" i="67"/>
  <c r="X15" i="67"/>
  <c r="V15" i="67" s="1"/>
  <c r="P7" i="67"/>
  <c r="Q7" i="67"/>
  <c r="T7" i="67"/>
  <c r="U7" i="67"/>
  <c r="X7" i="67"/>
  <c r="V7" i="67" s="1"/>
  <c r="AD40" i="67"/>
  <c r="AH40" i="67"/>
  <c r="AC40" i="67"/>
  <c r="AG40" i="67"/>
  <c r="AK40" i="67"/>
  <c r="AE40" i="67" s="1"/>
  <c r="AD32" i="67"/>
  <c r="AH32" i="67"/>
  <c r="AC32" i="67"/>
  <c r="AG32" i="67"/>
  <c r="AK32" i="67"/>
  <c r="AE32" i="67" s="1"/>
  <c r="AJ32" i="67"/>
  <c r="AD24" i="67"/>
  <c r="AH24" i="67"/>
  <c r="AK24" i="67"/>
  <c r="AJ24" i="67" s="1"/>
  <c r="AC24" i="67"/>
  <c r="AG24" i="67"/>
  <c r="AK16" i="67"/>
  <c r="AJ16" i="67" s="1"/>
  <c r="AD16" i="67"/>
  <c r="AG16" i="67"/>
  <c r="AH16" i="67"/>
  <c r="AC16" i="67"/>
  <c r="AI16" i="67"/>
  <c r="AD8" i="67"/>
  <c r="AH8" i="67"/>
  <c r="AC8" i="67"/>
  <c r="AK8" i="67"/>
  <c r="AE8" i="67" s="1"/>
  <c r="AG8" i="67"/>
  <c r="X122" i="67"/>
  <c r="AK122" i="67"/>
  <c r="X114" i="67"/>
  <c r="AK114" i="67"/>
  <c r="AK106" i="67"/>
  <c r="X106" i="67"/>
  <c r="AK98" i="67"/>
  <c r="X98" i="67"/>
  <c r="AK90" i="67"/>
  <c r="X90" i="67"/>
  <c r="AK82" i="67"/>
  <c r="X82" i="67"/>
  <c r="AK74" i="67"/>
  <c r="X74" i="67"/>
  <c r="AK66" i="67"/>
  <c r="X66" i="67"/>
  <c r="AK58" i="67"/>
  <c r="X58" i="67"/>
  <c r="AK50" i="67"/>
  <c r="X50" i="67"/>
  <c r="AK172" i="68"/>
  <c r="X172" i="68"/>
  <c r="AK164" i="68"/>
  <c r="X164" i="68"/>
  <c r="AK156" i="68"/>
  <c r="X156" i="68"/>
  <c r="AK148" i="68"/>
  <c r="X148" i="68"/>
  <c r="AK140" i="68"/>
  <c r="X140" i="68"/>
  <c r="X132" i="68"/>
  <c r="AK132" i="68"/>
  <c r="V132" i="68" s="1"/>
  <c r="AK124" i="68"/>
  <c r="X124" i="68"/>
  <c r="X116" i="68"/>
  <c r="AK116" i="68"/>
  <c r="X108" i="68"/>
  <c r="AK108" i="68"/>
  <c r="AK100" i="68"/>
  <c r="X100" i="68"/>
  <c r="X88" i="68"/>
  <c r="AK88" i="68"/>
  <c r="X80" i="68"/>
  <c r="AK80" i="68"/>
  <c r="X72" i="68"/>
  <c r="AK72" i="68"/>
  <c r="X64" i="68"/>
  <c r="AK64" i="68"/>
  <c r="AF64" i="68" s="1"/>
  <c r="X56" i="68"/>
  <c r="AK56" i="68"/>
  <c r="AK48" i="68"/>
  <c r="X48" i="68"/>
  <c r="AK40" i="68"/>
  <c r="X40" i="68"/>
  <c r="AK32" i="68"/>
  <c r="X32" i="68"/>
  <c r="AK24" i="68"/>
  <c r="X24" i="68"/>
  <c r="X16" i="68"/>
  <c r="AK16" i="68"/>
  <c r="AK7" i="69"/>
  <c r="X7" i="69"/>
  <c r="AK78" i="69"/>
  <c r="X78" i="69"/>
  <c r="AK70" i="69"/>
  <c r="X70" i="69"/>
  <c r="AK62" i="69"/>
  <c r="X62" i="69"/>
  <c r="AK54" i="69"/>
  <c r="X54" i="69"/>
  <c r="AK46" i="69"/>
  <c r="X46" i="69"/>
  <c r="AK38" i="69"/>
  <c r="X38" i="69"/>
  <c r="AK30" i="69"/>
  <c r="X30" i="69"/>
  <c r="AK22" i="69"/>
  <c r="X22" i="69"/>
  <c r="AK14" i="69"/>
  <c r="X14" i="69"/>
  <c r="AH122" i="69"/>
  <c r="AD122" i="69"/>
  <c r="AG122" i="69"/>
  <c r="AC122" i="69"/>
  <c r="AK122" i="69"/>
  <c r="O33" i="60"/>
  <c r="O25" i="60"/>
  <c r="O17" i="60"/>
  <c r="O9" i="60"/>
  <c r="N36" i="60"/>
  <c r="N28" i="60"/>
  <c r="N20" i="60"/>
  <c r="N12" i="60"/>
  <c r="AB4" i="60"/>
  <c r="AB31" i="60"/>
  <c r="AB23" i="60"/>
  <c r="AB15" i="60"/>
  <c r="AB7" i="60"/>
  <c r="AA35" i="60"/>
  <c r="AA27" i="60"/>
  <c r="AA19" i="60"/>
  <c r="AA11" i="60"/>
  <c r="R3" i="58"/>
  <c r="N78" i="44"/>
  <c r="O78" i="44"/>
  <c r="N70" i="44"/>
  <c r="O70" i="44"/>
  <c r="N62" i="44"/>
  <c r="O62" i="44"/>
  <c r="O54" i="44"/>
  <c r="N54" i="44"/>
  <c r="N46" i="44"/>
  <c r="O46" i="44"/>
  <c r="N38" i="44"/>
  <c r="O38" i="44"/>
  <c r="N30" i="44"/>
  <c r="O30" i="44"/>
  <c r="N22" i="44"/>
  <c r="O22" i="44"/>
  <c r="O14" i="44"/>
  <c r="N14" i="44"/>
  <c r="N3" i="45"/>
  <c r="O3" i="45"/>
  <c r="N19" i="45"/>
  <c r="O19" i="45"/>
  <c r="N11" i="45"/>
  <c r="O11" i="45"/>
  <c r="N27" i="45"/>
  <c r="O27" i="45"/>
  <c r="N63" i="53"/>
  <c r="O63" i="53"/>
  <c r="N55" i="53"/>
  <c r="O55" i="53"/>
  <c r="N40" i="54"/>
  <c r="O40" i="54"/>
  <c r="N32" i="54"/>
  <c r="O32" i="54"/>
  <c r="N24" i="54"/>
  <c r="O24" i="54"/>
  <c r="N16" i="54"/>
  <c r="O16" i="54"/>
  <c r="N8" i="54"/>
  <c r="O8" i="54"/>
  <c r="AB36" i="55"/>
  <c r="AA36" i="55"/>
  <c r="AA28" i="55"/>
  <c r="AB28" i="55"/>
  <c r="AA20" i="55"/>
  <c r="AB20" i="55"/>
  <c r="AA12" i="55"/>
  <c r="AB12" i="55"/>
  <c r="AA4" i="55"/>
  <c r="AB4" i="55"/>
  <c r="O71" i="61"/>
  <c r="N71" i="61"/>
  <c r="N36" i="62"/>
  <c r="O36" i="62"/>
  <c r="N28" i="62"/>
  <c r="O28" i="62"/>
  <c r="O20" i="62"/>
  <c r="N20" i="62"/>
  <c r="N12" i="62"/>
  <c r="O12" i="62"/>
  <c r="O4" i="62"/>
  <c r="N4" i="62"/>
  <c r="AB3" i="62"/>
  <c r="AK3" i="62" s="1"/>
  <c r="AA3" i="62"/>
  <c r="AA60" i="62"/>
  <c r="AB60" i="62"/>
  <c r="AA52" i="62"/>
  <c r="AB52" i="62"/>
  <c r="AA44" i="62"/>
  <c r="AB44" i="62"/>
  <c r="AB36" i="62"/>
  <c r="AA36" i="62"/>
  <c r="AB28" i="62"/>
  <c r="AA28" i="62"/>
  <c r="AA20" i="62"/>
  <c r="AB20" i="62"/>
  <c r="AA12" i="62"/>
  <c r="AB12" i="62"/>
  <c r="AA4" i="62"/>
  <c r="AB4" i="62"/>
  <c r="AB26" i="63"/>
  <c r="AA26" i="63"/>
  <c r="AB18" i="63"/>
  <c r="AA18" i="63"/>
  <c r="AB10" i="63"/>
  <c r="AA10" i="63"/>
  <c r="AA68" i="54"/>
  <c r="AB68" i="54"/>
  <c r="AA60" i="54"/>
  <c r="AB60" i="54"/>
  <c r="AA52" i="54"/>
  <c r="AB52" i="54"/>
  <c r="X88" i="32"/>
  <c r="AI88" i="32" s="1"/>
  <c r="T88" i="32"/>
  <c r="P88" i="32"/>
  <c r="Q88" i="32"/>
  <c r="U88" i="32"/>
  <c r="W88" i="32"/>
  <c r="U79" i="32"/>
  <c r="P79" i="32"/>
  <c r="Q79" i="32"/>
  <c r="T79" i="32"/>
  <c r="X79" i="32"/>
  <c r="AJ79" i="32" s="1"/>
  <c r="S79" i="32"/>
  <c r="R79" i="32"/>
  <c r="X71" i="32"/>
  <c r="AJ71" i="32" s="1"/>
  <c r="P71" i="32"/>
  <c r="T71" i="32"/>
  <c r="Q71" i="32"/>
  <c r="U71" i="32"/>
  <c r="AH85" i="32"/>
  <c r="AD85" i="32"/>
  <c r="AC85" i="32"/>
  <c r="AG85" i="32"/>
  <c r="AK85" i="32"/>
  <c r="AC76" i="32"/>
  <c r="AG76" i="32"/>
  <c r="AK76" i="32"/>
  <c r="AD76" i="32"/>
  <c r="AH76" i="32"/>
  <c r="AC68" i="32"/>
  <c r="AG68" i="32"/>
  <c r="AK68" i="32"/>
  <c r="AD68" i="32"/>
  <c r="AH68" i="32"/>
  <c r="AK59" i="31"/>
  <c r="X59" i="31"/>
  <c r="AK51" i="31"/>
  <c r="X51" i="31"/>
  <c r="X43" i="31"/>
  <c r="AK43" i="31"/>
  <c r="X35" i="31"/>
  <c r="AK35" i="31"/>
  <c r="AK27" i="31"/>
  <c r="X27" i="31"/>
  <c r="AK19" i="31"/>
  <c r="X19" i="31"/>
  <c r="AK11" i="31"/>
  <c r="AF11" i="31" s="1"/>
  <c r="X11" i="31"/>
  <c r="AK130" i="31"/>
  <c r="X130" i="31"/>
  <c r="AK122" i="31"/>
  <c r="X122" i="31"/>
  <c r="AK114" i="31"/>
  <c r="X114" i="31"/>
  <c r="AK106" i="31"/>
  <c r="AE106" i="31" s="1"/>
  <c r="X106" i="31"/>
  <c r="AK98" i="31"/>
  <c r="X98" i="31"/>
  <c r="AK90" i="31"/>
  <c r="X90" i="31"/>
  <c r="AK82" i="31"/>
  <c r="X82" i="31"/>
  <c r="AK74" i="31"/>
  <c r="AE74" i="31" s="1"/>
  <c r="X74" i="31"/>
  <c r="AK61" i="32"/>
  <c r="X61" i="32"/>
  <c r="AK53" i="32"/>
  <c r="X53" i="32"/>
  <c r="AK45" i="32"/>
  <c r="X45" i="32"/>
  <c r="X37" i="32"/>
  <c r="AK37" i="32"/>
  <c r="X29" i="32"/>
  <c r="AK29" i="32"/>
  <c r="AI29" i="32" s="1"/>
  <c r="X21" i="32"/>
  <c r="AK21" i="32"/>
  <c r="X13" i="32"/>
  <c r="AK13" i="32"/>
  <c r="AH84" i="32"/>
  <c r="AG84" i="32"/>
  <c r="AC84" i="32"/>
  <c r="AK84" i="32"/>
  <c r="AD84" i="32"/>
  <c r="AE84" i="32"/>
  <c r="Q22" i="46"/>
  <c r="U22" i="46"/>
  <c r="P22" i="46"/>
  <c r="T22" i="46"/>
  <c r="X22" i="46"/>
  <c r="R22" i="46"/>
  <c r="V22" i="46"/>
  <c r="Q14" i="46"/>
  <c r="U14" i="46"/>
  <c r="P14" i="46"/>
  <c r="T14" i="46"/>
  <c r="X14" i="46"/>
  <c r="AI14" i="46" s="1"/>
  <c r="W14" i="46"/>
  <c r="R14" i="46"/>
  <c r="V14" i="46"/>
  <c r="S14" i="46"/>
  <c r="Q6" i="46"/>
  <c r="U6" i="46"/>
  <c r="P6" i="46"/>
  <c r="T6" i="46"/>
  <c r="X6" i="46"/>
  <c r="AF6" i="46" s="1"/>
  <c r="R6" i="46"/>
  <c r="AC21" i="46"/>
  <c r="AG21" i="46"/>
  <c r="AD21" i="46"/>
  <c r="AH21" i="46"/>
  <c r="AK21" i="46"/>
  <c r="V21" i="46" s="1"/>
  <c r="AD13" i="46"/>
  <c r="AH13" i="46"/>
  <c r="AC13" i="46"/>
  <c r="AG13" i="46"/>
  <c r="AK13" i="46"/>
  <c r="AG5" i="46"/>
  <c r="AC5" i="46"/>
  <c r="AD5" i="46"/>
  <c r="AH5" i="46"/>
  <c r="AK5" i="46"/>
  <c r="AK81" i="46"/>
  <c r="X81" i="46"/>
  <c r="AK73" i="46"/>
  <c r="X73" i="46"/>
  <c r="AK65" i="46"/>
  <c r="X65" i="46"/>
  <c r="X57" i="46"/>
  <c r="AK57" i="46"/>
  <c r="AK49" i="46"/>
  <c r="X49" i="46"/>
  <c r="X41" i="46"/>
  <c r="AK41" i="46"/>
  <c r="AK33" i="46"/>
  <c r="X33" i="46"/>
  <c r="AK66" i="47"/>
  <c r="X66" i="47"/>
  <c r="AK58" i="47"/>
  <c r="X58" i="47"/>
  <c r="AK50" i="47"/>
  <c r="X50" i="47"/>
  <c r="AK42" i="47"/>
  <c r="X42" i="47"/>
  <c r="AK34" i="47"/>
  <c r="X34" i="47"/>
  <c r="AK26" i="47"/>
  <c r="X26" i="47"/>
  <c r="AK18" i="47"/>
  <c r="X18" i="47"/>
  <c r="X10" i="47"/>
  <c r="AK10" i="47"/>
  <c r="AJ10" i="47" s="1"/>
  <c r="AK129" i="47"/>
  <c r="X129" i="47"/>
  <c r="AK121" i="47"/>
  <c r="X121" i="47"/>
  <c r="AK113" i="47"/>
  <c r="X113" i="47"/>
  <c r="AK105" i="47"/>
  <c r="X105" i="47"/>
  <c r="X97" i="47"/>
  <c r="AK97" i="47"/>
  <c r="X89" i="47"/>
  <c r="AK89" i="47"/>
  <c r="X81" i="47"/>
  <c r="AK81" i="47"/>
  <c r="AK73" i="47"/>
  <c r="X73" i="47"/>
  <c r="P82" i="48"/>
  <c r="T82" i="48"/>
  <c r="Q82" i="48"/>
  <c r="X82" i="48"/>
  <c r="AI82" i="48" s="1"/>
  <c r="S82" i="48"/>
  <c r="U82" i="48"/>
  <c r="V82" i="48"/>
  <c r="W82" i="48"/>
  <c r="P74" i="48"/>
  <c r="T74" i="48"/>
  <c r="X74" i="48"/>
  <c r="AF74" i="48" s="1"/>
  <c r="Q74" i="48"/>
  <c r="U74" i="48"/>
  <c r="AC88" i="48"/>
  <c r="AD88" i="48"/>
  <c r="AG88" i="48"/>
  <c r="AH88" i="48"/>
  <c r="AK88" i="48"/>
  <c r="AG80" i="48"/>
  <c r="AH80" i="48"/>
  <c r="AK80" i="48"/>
  <c r="AC80" i="48"/>
  <c r="AD80" i="48"/>
  <c r="AD72" i="48"/>
  <c r="AG72" i="48"/>
  <c r="AC72" i="48"/>
  <c r="AH72" i="48"/>
  <c r="AK72" i="48"/>
  <c r="AE72" i="48"/>
  <c r="AK64" i="48"/>
  <c r="X64" i="48"/>
  <c r="AK56" i="48"/>
  <c r="X56" i="48"/>
  <c r="AK48" i="48"/>
  <c r="X48" i="48"/>
  <c r="AK40" i="48"/>
  <c r="X40" i="48"/>
  <c r="X32" i="48"/>
  <c r="AK32" i="48"/>
  <c r="AK24" i="48"/>
  <c r="X24" i="48"/>
  <c r="AK16" i="48"/>
  <c r="X16" i="48"/>
  <c r="AK8" i="48"/>
  <c r="X8" i="48"/>
  <c r="U121" i="69"/>
  <c r="Q121" i="69"/>
  <c r="P121" i="69"/>
  <c r="T121" i="69"/>
  <c r="X121" i="69"/>
  <c r="Q113" i="69"/>
  <c r="U113" i="69"/>
  <c r="P113" i="69"/>
  <c r="T113" i="69"/>
  <c r="X113" i="69"/>
  <c r="V113" i="69" s="1"/>
  <c r="T105" i="69"/>
  <c r="X105" i="69"/>
  <c r="V105" i="69" s="1"/>
  <c r="Q105" i="69"/>
  <c r="U105" i="69"/>
  <c r="P105" i="69"/>
  <c r="Q97" i="69"/>
  <c r="U97" i="69"/>
  <c r="P97" i="69"/>
  <c r="T97" i="69"/>
  <c r="X97" i="69"/>
  <c r="P89" i="69"/>
  <c r="T89" i="69"/>
  <c r="X89" i="69"/>
  <c r="U89" i="69"/>
  <c r="Q89" i="69"/>
  <c r="AC121" i="69"/>
  <c r="AG121" i="69"/>
  <c r="AH121" i="69"/>
  <c r="AD121" i="69"/>
  <c r="AK121" i="69"/>
  <c r="AE121" i="69" s="1"/>
  <c r="AK113" i="69"/>
  <c r="AG113" i="69"/>
  <c r="AD113" i="69"/>
  <c r="AC113" i="69"/>
  <c r="AJ113" i="69"/>
  <c r="AH113" i="69"/>
  <c r="AG105" i="69"/>
  <c r="AH105" i="69"/>
  <c r="AC105" i="69"/>
  <c r="AK105" i="69"/>
  <c r="AD105" i="69"/>
  <c r="AH97" i="69"/>
  <c r="AC97" i="69"/>
  <c r="AG97" i="69"/>
  <c r="AD97" i="69"/>
  <c r="AK97" i="69"/>
  <c r="AG89" i="69"/>
  <c r="AH89" i="69"/>
  <c r="AC89" i="69"/>
  <c r="AK89" i="69"/>
  <c r="R89" i="69" s="1"/>
  <c r="AD89" i="69"/>
  <c r="Q38" i="67"/>
  <c r="U38" i="67"/>
  <c r="T38" i="67"/>
  <c r="X38" i="67"/>
  <c r="P38" i="67"/>
  <c r="P30" i="67"/>
  <c r="T30" i="67"/>
  <c r="X30" i="67"/>
  <c r="V30" i="67" s="1"/>
  <c r="Q30" i="67"/>
  <c r="U30" i="67"/>
  <c r="T22" i="67"/>
  <c r="P22" i="67"/>
  <c r="X22" i="67"/>
  <c r="W22" i="67" s="1"/>
  <c r="U22" i="67"/>
  <c r="Q22" i="67"/>
  <c r="P14" i="67"/>
  <c r="T14" i="67"/>
  <c r="X14" i="67"/>
  <c r="AF14" i="67" s="1"/>
  <c r="Q14" i="67"/>
  <c r="U14" i="67"/>
  <c r="P6" i="67"/>
  <c r="T6" i="67"/>
  <c r="X6" i="67"/>
  <c r="AE6" i="67" s="1"/>
  <c r="Q6" i="67"/>
  <c r="U6" i="67"/>
  <c r="AH39" i="67"/>
  <c r="AC39" i="67"/>
  <c r="AK39" i="67"/>
  <c r="R39" i="67" s="1"/>
  <c r="AD39" i="67"/>
  <c r="AI39" i="67"/>
  <c r="AF39" i="67"/>
  <c r="AJ39" i="67"/>
  <c r="AE39" i="67"/>
  <c r="AG39" i="67"/>
  <c r="AH31" i="67"/>
  <c r="AC31" i="67"/>
  <c r="AK31" i="67"/>
  <c r="AE31" i="67" s="1"/>
  <c r="AG31" i="67"/>
  <c r="AI31" i="67"/>
  <c r="AD31" i="67"/>
  <c r="AG23" i="67"/>
  <c r="AD23" i="67"/>
  <c r="AH23" i="67"/>
  <c r="AC23" i="67"/>
  <c r="AK23" i="67"/>
  <c r="AE23" i="67"/>
  <c r="AG15" i="67"/>
  <c r="AD15" i="67"/>
  <c r="AH15" i="67"/>
  <c r="AC15" i="67"/>
  <c r="AK15" i="67"/>
  <c r="AF15" i="67" s="1"/>
  <c r="AC7" i="67"/>
  <c r="AG7" i="67"/>
  <c r="AK7" i="67"/>
  <c r="AD7" i="67"/>
  <c r="AE7" i="67"/>
  <c r="AH7" i="67"/>
  <c r="X121" i="67"/>
  <c r="AK121" i="67"/>
  <c r="AK113" i="67"/>
  <c r="X113" i="67"/>
  <c r="AK105" i="67"/>
  <c r="X105" i="67"/>
  <c r="X97" i="67"/>
  <c r="AK97" i="67"/>
  <c r="X89" i="67"/>
  <c r="AK89" i="67"/>
  <c r="X81" i="67"/>
  <c r="AK81" i="67"/>
  <c r="X73" i="67"/>
  <c r="AK73" i="67"/>
  <c r="V73" i="67" s="1"/>
  <c r="AK65" i="67"/>
  <c r="X65" i="67"/>
  <c r="X57" i="67"/>
  <c r="AK57" i="67"/>
  <c r="X49" i="67"/>
  <c r="AK49" i="67"/>
  <c r="X171" i="68"/>
  <c r="AK171" i="68"/>
  <c r="X163" i="68"/>
  <c r="AK163" i="68"/>
  <c r="X155" i="68"/>
  <c r="AK155" i="68"/>
  <c r="X147" i="68"/>
  <c r="AK147" i="68"/>
  <c r="AK139" i="68"/>
  <c r="X139" i="68"/>
  <c r="AK131" i="68"/>
  <c r="X131" i="68"/>
  <c r="AK123" i="68"/>
  <c r="X123" i="68"/>
  <c r="AK115" i="68"/>
  <c r="X115" i="68"/>
  <c r="AK107" i="68"/>
  <c r="X107" i="68"/>
  <c r="AK99" i="68"/>
  <c r="X99" i="68"/>
  <c r="X87" i="68"/>
  <c r="AK87" i="68"/>
  <c r="AK79" i="68"/>
  <c r="X79" i="68"/>
  <c r="AK71" i="68"/>
  <c r="X71" i="68"/>
  <c r="AK63" i="68"/>
  <c r="X63" i="68"/>
  <c r="AK55" i="68"/>
  <c r="X55" i="68"/>
  <c r="X47" i="68"/>
  <c r="AK47" i="68"/>
  <c r="AK39" i="68"/>
  <c r="X39" i="68"/>
  <c r="AK31" i="68"/>
  <c r="X31" i="68"/>
  <c r="AK23" i="68"/>
  <c r="X23" i="68"/>
  <c r="AK15" i="68"/>
  <c r="X15" i="68"/>
  <c r="AK85" i="69"/>
  <c r="X85" i="69"/>
  <c r="AK77" i="69"/>
  <c r="X77" i="69"/>
  <c r="AK69" i="69"/>
  <c r="X69" i="69"/>
  <c r="AK61" i="69"/>
  <c r="X61" i="69"/>
  <c r="AK53" i="69"/>
  <c r="X53" i="69"/>
  <c r="AK45" i="69"/>
  <c r="X45" i="69"/>
  <c r="AK37" i="69"/>
  <c r="X37" i="69"/>
  <c r="AK29" i="69"/>
  <c r="X29" i="69"/>
  <c r="AK21" i="69"/>
  <c r="X21" i="69"/>
  <c r="AK13" i="69"/>
  <c r="X13" i="69"/>
  <c r="X122" i="69"/>
  <c r="V122" i="69" s="1"/>
  <c r="Q122" i="69"/>
  <c r="U122" i="69"/>
  <c r="P122" i="69"/>
  <c r="T122" i="69"/>
  <c r="O32" i="60"/>
  <c r="O24" i="60"/>
  <c r="O16" i="60"/>
  <c r="O8" i="60"/>
  <c r="N35" i="60"/>
  <c r="U35" i="60" s="1"/>
  <c r="X35" i="60"/>
  <c r="N27" i="60"/>
  <c r="P27" i="60" s="1"/>
  <c r="N19" i="60"/>
  <c r="U19" i="60" s="1"/>
  <c r="N11" i="60"/>
  <c r="X11" i="60" s="1"/>
  <c r="AB38" i="60"/>
  <c r="AB30" i="60"/>
  <c r="AB22" i="60"/>
  <c r="AC22" i="60" s="1"/>
  <c r="AB14" i="60"/>
  <c r="AB6" i="60"/>
  <c r="AA34" i="60"/>
  <c r="AA26" i="60"/>
  <c r="AA18" i="60"/>
  <c r="AA10" i="60"/>
  <c r="O3" i="60"/>
  <c r="X3" i="60" s="1"/>
  <c r="O3" i="59"/>
  <c r="P3" i="59" s="1"/>
  <c r="N77" i="44"/>
  <c r="O77" i="44"/>
  <c r="N69" i="44"/>
  <c r="O69" i="44"/>
  <c r="O61" i="44"/>
  <c r="N61" i="44"/>
  <c r="N53" i="44"/>
  <c r="O53" i="44"/>
  <c r="N45" i="44"/>
  <c r="O45" i="44"/>
  <c r="O37" i="44"/>
  <c r="N37" i="44"/>
  <c r="N29" i="44"/>
  <c r="O29" i="44"/>
  <c r="N21" i="44"/>
  <c r="O21" i="44"/>
  <c r="O13" i="44"/>
  <c r="N13" i="44"/>
  <c r="O26" i="45"/>
  <c r="N26" i="45"/>
  <c r="N18" i="45"/>
  <c r="O18" i="45"/>
  <c r="N10" i="45"/>
  <c r="O10" i="45"/>
  <c r="N52" i="53"/>
  <c r="O52" i="53"/>
  <c r="O62" i="53"/>
  <c r="N62" i="53"/>
  <c r="O54" i="53"/>
  <c r="N54" i="53"/>
  <c r="O39" i="54"/>
  <c r="N39" i="54"/>
  <c r="O31" i="54"/>
  <c r="N31" i="54"/>
  <c r="O23" i="54"/>
  <c r="N23" i="54"/>
  <c r="N15" i="54"/>
  <c r="O15" i="54"/>
  <c r="O7" i="54"/>
  <c r="N7" i="54"/>
  <c r="AA35" i="55"/>
  <c r="AB35" i="55"/>
  <c r="AA27" i="55"/>
  <c r="AB27" i="55"/>
  <c r="AA19" i="55"/>
  <c r="AB19" i="55"/>
  <c r="AA11" i="55"/>
  <c r="AB11" i="55"/>
  <c r="O70" i="61"/>
  <c r="N70" i="61"/>
  <c r="N35" i="62"/>
  <c r="O35" i="62"/>
  <c r="U35" i="62" s="1"/>
  <c r="N27" i="62"/>
  <c r="O27" i="62"/>
  <c r="O19" i="62"/>
  <c r="N19" i="62"/>
  <c r="N11" i="62"/>
  <c r="O11" i="62"/>
  <c r="AA69" i="61"/>
  <c r="AB69" i="61"/>
  <c r="AA67" i="62"/>
  <c r="AB67" i="62"/>
  <c r="AB59" i="62"/>
  <c r="AA59" i="62"/>
  <c r="AB51" i="62"/>
  <c r="AA51" i="62"/>
  <c r="AA43" i="62"/>
  <c r="AB43" i="62"/>
  <c r="AB35" i="62"/>
  <c r="AA35" i="62"/>
  <c r="AB27" i="62"/>
  <c r="AA27" i="62"/>
  <c r="AA19" i="62"/>
  <c r="AB19" i="62"/>
  <c r="AA11" i="62"/>
  <c r="AB11" i="62"/>
  <c r="AA3" i="63"/>
  <c r="AB3" i="63"/>
  <c r="AA25" i="63"/>
  <c r="AB25" i="63"/>
  <c r="AB17" i="63"/>
  <c r="AA17" i="63"/>
  <c r="AB9" i="63"/>
  <c r="AA9" i="63"/>
  <c r="AA67" i="54"/>
  <c r="AB67" i="54"/>
  <c r="AA59" i="54"/>
  <c r="AB59" i="54"/>
  <c r="AA51" i="54"/>
  <c r="AB51" i="54"/>
  <c r="P87" i="32"/>
  <c r="Q87" i="32"/>
  <c r="X87" i="32"/>
  <c r="AJ87" i="32" s="1"/>
  <c r="T87" i="32"/>
  <c r="U87" i="32"/>
  <c r="W87" i="32"/>
  <c r="U78" i="32"/>
  <c r="P78" i="32"/>
  <c r="Q78" i="32"/>
  <c r="T78" i="32"/>
  <c r="X78" i="32"/>
  <c r="S78" i="32" s="1"/>
  <c r="T70" i="32"/>
  <c r="Q70" i="32"/>
  <c r="U70" i="32"/>
  <c r="P70" i="32"/>
  <c r="X70" i="32"/>
  <c r="R70" i="32" s="1"/>
  <c r="AD83" i="32"/>
  <c r="AG83" i="32"/>
  <c r="AK83" i="32"/>
  <c r="V83" i="32" s="1"/>
  <c r="AH83" i="32"/>
  <c r="AC83" i="32"/>
  <c r="AD75" i="32"/>
  <c r="AH75" i="32"/>
  <c r="AC75" i="32"/>
  <c r="AG75" i="32"/>
  <c r="AK75" i="32"/>
  <c r="S75" i="32" s="1"/>
  <c r="AK6" i="31"/>
  <c r="X6" i="31"/>
  <c r="AK58" i="31"/>
  <c r="X58" i="31"/>
  <c r="AK50" i="31"/>
  <c r="X50" i="31"/>
  <c r="AK42" i="31"/>
  <c r="X42" i="31"/>
  <c r="AK34" i="31"/>
  <c r="X34" i="31"/>
  <c r="AK26" i="31"/>
  <c r="X26" i="31"/>
  <c r="AK18" i="31"/>
  <c r="X18" i="31"/>
  <c r="AK10" i="31"/>
  <c r="X10" i="31"/>
  <c r="AK129" i="31"/>
  <c r="X129" i="31"/>
  <c r="AK121" i="31"/>
  <c r="X121" i="31"/>
  <c r="AK113" i="31"/>
  <c r="X113" i="31"/>
  <c r="AK105" i="31"/>
  <c r="X105" i="31"/>
  <c r="AK97" i="31"/>
  <c r="X97" i="31"/>
  <c r="AK89" i="31"/>
  <c r="X89" i="31"/>
  <c r="AK81" i="31"/>
  <c r="X81" i="31"/>
  <c r="AK73" i="31"/>
  <c r="X73" i="31"/>
  <c r="AK60" i="32"/>
  <c r="X60" i="32"/>
  <c r="AK52" i="32"/>
  <c r="X52" i="32"/>
  <c r="AK44" i="32"/>
  <c r="X44" i="32"/>
  <c r="AK36" i="32"/>
  <c r="X36" i="32"/>
  <c r="AK28" i="32"/>
  <c r="X28" i="32"/>
  <c r="AK20" i="32"/>
  <c r="X20" i="32"/>
  <c r="AK12" i="32"/>
  <c r="X12" i="32"/>
  <c r="Q84" i="32"/>
  <c r="U84" i="32"/>
  <c r="P84" i="32"/>
  <c r="T84" i="32"/>
  <c r="X84" i="32"/>
  <c r="W84" i="32" s="1"/>
  <c r="S84" i="32"/>
  <c r="Q21" i="46"/>
  <c r="U21" i="46"/>
  <c r="X21" i="46"/>
  <c r="P21" i="46"/>
  <c r="T21" i="46"/>
  <c r="U13" i="46"/>
  <c r="P13" i="46"/>
  <c r="Q13" i="46"/>
  <c r="X13" i="46"/>
  <c r="S13" i="46" s="1"/>
  <c r="T13" i="46"/>
  <c r="R13" i="46"/>
  <c r="Q5" i="46"/>
  <c r="T5" i="46"/>
  <c r="U5" i="46"/>
  <c r="P5" i="46"/>
  <c r="X5" i="46"/>
  <c r="V5" i="46" s="1"/>
  <c r="R5" i="46"/>
  <c r="W5" i="46"/>
  <c r="AG20" i="46"/>
  <c r="AC20" i="46"/>
  <c r="AK20" i="46"/>
  <c r="AD20" i="46"/>
  <c r="AH20" i="46"/>
  <c r="AC12" i="46"/>
  <c r="AG12" i="46"/>
  <c r="AK12" i="46"/>
  <c r="AD12" i="46"/>
  <c r="AH12" i="46"/>
  <c r="AG4" i="46"/>
  <c r="AC4" i="46"/>
  <c r="AK4" i="46"/>
  <c r="AD4" i="46"/>
  <c r="AH4" i="46"/>
  <c r="AK80" i="46"/>
  <c r="X80" i="46"/>
  <c r="X72" i="46"/>
  <c r="AK72" i="46"/>
  <c r="S72" i="46" s="1"/>
  <c r="X64" i="46"/>
  <c r="AK64" i="46"/>
  <c r="AK56" i="46"/>
  <c r="X56" i="46"/>
  <c r="AK48" i="46"/>
  <c r="X48" i="46"/>
  <c r="X40" i="46"/>
  <c r="AK40" i="46"/>
  <c r="AJ40" i="46" s="1"/>
  <c r="X32" i="46"/>
  <c r="AK32" i="46"/>
  <c r="AK65" i="47"/>
  <c r="X65" i="47"/>
  <c r="AK57" i="47"/>
  <c r="X57" i="47"/>
  <c r="AK49" i="47"/>
  <c r="X49" i="47"/>
  <c r="AK41" i="47"/>
  <c r="X41" i="47"/>
  <c r="X33" i="47"/>
  <c r="AK33" i="47"/>
  <c r="X25" i="47"/>
  <c r="AK25" i="47"/>
  <c r="X17" i="47"/>
  <c r="AK17" i="47"/>
  <c r="AI17" i="47" s="1"/>
  <c r="X9" i="47"/>
  <c r="AK9" i="47"/>
  <c r="AK128" i="47"/>
  <c r="X128" i="47"/>
  <c r="AK120" i="47"/>
  <c r="X120" i="47"/>
  <c r="AK112" i="47"/>
  <c r="X112" i="47"/>
  <c r="AK104" i="47"/>
  <c r="X104" i="47"/>
  <c r="AK96" i="47"/>
  <c r="X96" i="47"/>
  <c r="AK88" i="47"/>
  <c r="X88" i="47"/>
  <c r="X80" i="47"/>
  <c r="AK80" i="47"/>
  <c r="W80" i="47" s="1"/>
  <c r="Q67" i="48"/>
  <c r="U67" i="48"/>
  <c r="P67" i="48"/>
  <c r="T67" i="48"/>
  <c r="X67" i="48"/>
  <c r="AE67" i="48" s="1"/>
  <c r="W67" i="48"/>
  <c r="Q81" i="48"/>
  <c r="U81" i="48"/>
  <c r="X81" i="48"/>
  <c r="AJ81" i="48" s="1"/>
  <c r="T81" i="48"/>
  <c r="P81" i="48"/>
  <c r="W81" i="48"/>
  <c r="Q73" i="48"/>
  <c r="P73" i="48"/>
  <c r="U73" i="48"/>
  <c r="X73" i="48"/>
  <c r="R73" i="48" s="1"/>
  <c r="T73" i="48"/>
  <c r="AC87" i="48"/>
  <c r="AK87" i="48"/>
  <c r="AD87" i="48"/>
  <c r="AH87" i="48"/>
  <c r="AG87" i="48"/>
  <c r="AG79" i="48"/>
  <c r="AC79" i="48"/>
  <c r="AK79" i="48"/>
  <c r="AD79" i="48"/>
  <c r="AH79" i="48"/>
  <c r="AG71" i="48"/>
  <c r="AC71" i="48"/>
  <c r="AK71" i="48"/>
  <c r="AD71" i="48"/>
  <c r="AH71" i="48"/>
  <c r="AK63" i="48"/>
  <c r="X63" i="48"/>
  <c r="AK55" i="48"/>
  <c r="AJ55" i="48" s="1"/>
  <c r="X55" i="48"/>
  <c r="AK47" i="48"/>
  <c r="X47" i="48"/>
  <c r="AK39" i="48"/>
  <c r="X39" i="48"/>
  <c r="AK31" i="48"/>
  <c r="X31" i="48"/>
  <c r="AK23" i="48"/>
  <c r="X23" i="48"/>
  <c r="AK15" i="48"/>
  <c r="X15" i="48"/>
  <c r="AK7" i="48"/>
  <c r="X7" i="48"/>
  <c r="P120" i="69"/>
  <c r="T120" i="69"/>
  <c r="U120" i="69"/>
  <c r="Q120" i="69"/>
  <c r="X120" i="69"/>
  <c r="AF120" i="69" s="1"/>
  <c r="U112" i="69"/>
  <c r="P112" i="69"/>
  <c r="Q112" i="69"/>
  <c r="T112" i="69"/>
  <c r="X112" i="69"/>
  <c r="AE112" i="69" s="1"/>
  <c r="U104" i="69"/>
  <c r="Q104" i="69"/>
  <c r="T104" i="69"/>
  <c r="P104" i="69"/>
  <c r="X104" i="69"/>
  <c r="R104" i="69" s="1"/>
  <c r="U96" i="69"/>
  <c r="P96" i="69"/>
  <c r="Q96" i="69"/>
  <c r="X96" i="69"/>
  <c r="T96" i="69"/>
  <c r="U87" i="69"/>
  <c r="P87" i="69"/>
  <c r="T87" i="69"/>
  <c r="Q87" i="69"/>
  <c r="X87" i="69"/>
  <c r="R87" i="69" s="1"/>
  <c r="AD120" i="69"/>
  <c r="AG120" i="69"/>
  <c r="AH120" i="69"/>
  <c r="AC120" i="69"/>
  <c r="AK120" i="69"/>
  <c r="AG112" i="69"/>
  <c r="AC112" i="69"/>
  <c r="AH112" i="69"/>
  <c r="AD112" i="69"/>
  <c r="AK112" i="69"/>
  <c r="AG104" i="69"/>
  <c r="AK104" i="69"/>
  <c r="AE104" i="69" s="1"/>
  <c r="AD104" i="69"/>
  <c r="AH104" i="69"/>
  <c r="AC104" i="69"/>
  <c r="AG96" i="69"/>
  <c r="AC96" i="69"/>
  <c r="AI96" i="69"/>
  <c r="AD96" i="69"/>
  <c r="AH96" i="69"/>
  <c r="AK96" i="69"/>
  <c r="AE96" i="69" s="1"/>
  <c r="AH87" i="69"/>
  <c r="AG87" i="69"/>
  <c r="AK87" i="69"/>
  <c r="AC87" i="69"/>
  <c r="AD87" i="69"/>
  <c r="Q37" i="67"/>
  <c r="U37" i="67"/>
  <c r="T37" i="67"/>
  <c r="P37" i="67"/>
  <c r="X37" i="67"/>
  <c r="T29" i="67"/>
  <c r="X29" i="67"/>
  <c r="Q29" i="67"/>
  <c r="U29" i="67"/>
  <c r="P29" i="67"/>
  <c r="P21" i="67"/>
  <c r="T21" i="67"/>
  <c r="X21" i="67"/>
  <c r="Q21" i="67"/>
  <c r="U21" i="67"/>
  <c r="U13" i="67"/>
  <c r="W13" i="67"/>
  <c r="P13" i="67"/>
  <c r="T13" i="67"/>
  <c r="X13" i="67"/>
  <c r="Q13" i="67"/>
  <c r="Q5" i="67"/>
  <c r="U5" i="67"/>
  <c r="P5" i="67"/>
  <c r="T5" i="67"/>
  <c r="X5" i="67"/>
  <c r="AG38" i="67"/>
  <c r="AD38" i="67"/>
  <c r="AC38" i="67"/>
  <c r="AH38" i="67"/>
  <c r="AK38" i="67"/>
  <c r="AI38" i="67" s="1"/>
  <c r="AD30" i="67"/>
  <c r="AG30" i="67"/>
  <c r="AC30" i="67"/>
  <c r="AK30" i="67"/>
  <c r="AH30" i="67"/>
  <c r="AD22" i="67"/>
  <c r="AH22" i="67"/>
  <c r="AK22" i="67"/>
  <c r="AC22" i="67"/>
  <c r="AG22" i="67"/>
  <c r="AD14" i="67"/>
  <c r="AH14" i="67"/>
  <c r="AC14" i="67"/>
  <c r="AG14" i="67"/>
  <c r="AK14" i="67"/>
  <c r="AI14" i="67" s="1"/>
  <c r="AJ14" i="67"/>
  <c r="AD6" i="67"/>
  <c r="AH6" i="67"/>
  <c r="AC6" i="67"/>
  <c r="AG6" i="67"/>
  <c r="AK6" i="67"/>
  <c r="AK120" i="67"/>
  <c r="AE120" i="67" s="1"/>
  <c r="X120" i="67"/>
  <c r="AK112" i="67"/>
  <c r="X112" i="67"/>
  <c r="AK104" i="67"/>
  <c r="AE104" i="67" s="1"/>
  <c r="X104" i="67"/>
  <c r="AK96" i="67"/>
  <c r="X96" i="67"/>
  <c r="X88" i="67"/>
  <c r="AK88" i="67"/>
  <c r="X80" i="67"/>
  <c r="AK80" i="67"/>
  <c r="AF80" i="67" s="1"/>
  <c r="X72" i="67"/>
  <c r="AK72" i="67"/>
  <c r="AK64" i="67"/>
  <c r="X64" i="67"/>
  <c r="X56" i="67"/>
  <c r="AK56" i="67"/>
  <c r="AK48" i="67"/>
  <c r="X48" i="67"/>
  <c r="AK170" i="68"/>
  <c r="AE170" i="68" s="1"/>
  <c r="X170" i="68"/>
  <c r="AK162" i="68"/>
  <c r="X162" i="68"/>
  <c r="AK154" i="68"/>
  <c r="AE154" i="68" s="1"/>
  <c r="X154" i="68"/>
  <c r="AK146" i="68"/>
  <c r="X146" i="68"/>
  <c r="AK138" i="68"/>
  <c r="AE138" i="68" s="1"/>
  <c r="X138" i="68"/>
  <c r="AK130" i="68"/>
  <c r="X130" i="68"/>
  <c r="AK122" i="68"/>
  <c r="AE122" i="68" s="1"/>
  <c r="X122" i="68"/>
  <c r="AK114" i="68"/>
  <c r="X114" i="68"/>
  <c r="AK106" i="68"/>
  <c r="X106" i="68"/>
  <c r="AK98" i="68"/>
  <c r="X98" i="68"/>
  <c r="AK86" i="68"/>
  <c r="AE86" i="68" s="1"/>
  <c r="X86" i="68"/>
  <c r="X78" i="68"/>
  <c r="AK78" i="68"/>
  <c r="S78" i="68" s="1"/>
  <c r="AK70" i="68"/>
  <c r="AJ70" i="68" s="1"/>
  <c r="X70" i="68"/>
  <c r="AK62" i="68"/>
  <c r="X62" i="68"/>
  <c r="AK54" i="68"/>
  <c r="AI54" i="68" s="1"/>
  <c r="X54" i="68"/>
  <c r="AK46" i="68"/>
  <c r="X46" i="68"/>
  <c r="X38" i="68"/>
  <c r="AK38" i="68"/>
  <c r="AK30" i="68"/>
  <c r="X30" i="68"/>
  <c r="X22" i="68"/>
  <c r="AK22" i="68"/>
  <c r="AK14" i="68"/>
  <c r="X14" i="68"/>
  <c r="AK84" i="69"/>
  <c r="AF84" i="69" s="1"/>
  <c r="X84" i="69"/>
  <c r="AK76" i="69"/>
  <c r="X76" i="69"/>
  <c r="X68" i="69"/>
  <c r="AK68" i="69"/>
  <c r="AK60" i="69"/>
  <c r="X60" i="69"/>
  <c r="AK52" i="69"/>
  <c r="AF52" i="69" s="1"/>
  <c r="X52" i="69"/>
  <c r="AK44" i="69"/>
  <c r="X44" i="69"/>
  <c r="X36" i="69"/>
  <c r="AK36" i="69"/>
  <c r="X28" i="69"/>
  <c r="AK28" i="69"/>
  <c r="X20" i="69"/>
  <c r="AK20" i="69"/>
  <c r="X12" i="69"/>
  <c r="AK12" i="69"/>
  <c r="P4" i="60"/>
  <c r="O4" i="60"/>
  <c r="O31" i="60"/>
  <c r="O23" i="60"/>
  <c r="O15" i="60"/>
  <c r="O7" i="60"/>
  <c r="N34" i="60"/>
  <c r="P34" i="60" s="1"/>
  <c r="N26" i="60"/>
  <c r="T26" i="60" s="1"/>
  <c r="N18" i="60"/>
  <c r="T18" i="60" s="1"/>
  <c r="N10" i="60"/>
  <c r="P10" i="60" s="1"/>
  <c r="AB37" i="60"/>
  <c r="AC37" i="60" s="1"/>
  <c r="AD37" i="60"/>
  <c r="AH37" i="60"/>
  <c r="AG37" i="60"/>
  <c r="AB29" i="60"/>
  <c r="AC29" i="60" s="1"/>
  <c r="AB21" i="60"/>
  <c r="AB13" i="60"/>
  <c r="AD13" i="60" s="1"/>
  <c r="AC13" i="60"/>
  <c r="AG13" i="60"/>
  <c r="AB5" i="60"/>
  <c r="AD5" i="60" s="1"/>
  <c r="AC5" i="60"/>
  <c r="AG5" i="60"/>
  <c r="AA33" i="60"/>
  <c r="AG33" i="60" s="1"/>
  <c r="AA25" i="60"/>
  <c r="AD25" i="60" s="1"/>
  <c r="AA17" i="60"/>
  <c r="AK17" i="60"/>
  <c r="AA9" i="60"/>
  <c r="AD9" i="60" s="1"/>
  <c r="O68" i="44"/>
  <c r="N68" i="44"/>
  <c r="N44" i="44"/>
  <c r="O44" i="44"/>
  <c r="N28" i="44"/>
  <c r="O28" i="44"/>
  <c r="O12" i="44"/>
  <c r="N12" i="44"/>
  <c r="O25" i="45"/>
  <c r="N25" i="45"/>
  <c r="N17" i="45"/>
  <c r="O17" i="45"/>
  <c r="N9" i="45"/>
  <c r="O9" i="45"/>
  <c r="N69" i="53"/>
  <c r="O69" i="53"/>
  <c r="N61" i="53"/>
  <c r="O61" i="53"/>
  <c r="O53" i="53"/>
  <c r="N53" i="53"/>
  <c r="O38" i="54"/>
  <c r="N38" i="54"/>
  <c r="O30" i="54"/>
  <c r="N30" i="54"/>
  <c r="N22" i="54"/>
  <c r="O22" i="54"/>
  <c r="O14" i="54"/>
  <c r="N14" i="54"/>
  <c r="N6" i="54"/>
  <c r="O6" i="54"/>
  <c r="AA34" i="55"/>
  <c r="AB34" i="55"/>
  <c r="AA26" i="55"/>
  <c r="AB26" i="55"/>
  <c r="AA18" i="55"/>
  <c r="AB18" i="55"/>
  <c r="AB10" i="55"/>
  <c r="AA10" i="55"/>
  <c r="N69" i="61"/>
  <c r="O69" i="61"/>
  <c r="N34" i="62"/>
  <c r="O34" i="62"/>
  <c r="O26" i="62"/>
  <c r="N26" i="62"/>
  <c r="O18" i="62"/>
  <c r="N18" i="62"/>
  <c r="N10" i="62"/>
  <c r="O10" i="62"/>
  <c r="AA75" i="61"/>
  <c r="AB75" i="61"/>
  <c r="AA66" i="62"/>
  <c r="AB66" i="62"/>
  <c r="AB58" i="62"/>
  <c r="AA58" i="62"/>
  <c r="AA50" i="62"/>
  <c r="AB50" i="62"/>
  <c r="AA42" i="62"/>
  <c r="AB42" i="62"/>
  <c r="AA34" i="62"/>
  <c r="AB34" i="62"/>
  <c r="AC34" i="62" s="1"/>
  <c r="AB26" i="62"/>
  <c r="AA26" i="62"/>
  <c r="AA18" i="62"/>
  <c r="AB18" i="62"/>
  <c r="AB10" i="62"/>
  <c r="AA10" i="62"/>
  <c r="AA32" i="63"/>
  <c r="AB32" i="63"/>
  <c r="AB24" i="63"/>
  <c r="AA24" i="63"/>
  <c r="AA16" i="63"/>
  <c r="AB16" i="63"/>
  <c r="AA8" i="63"/>
  <c r="AB8" i="63"/>
  <c r="AB66" i="54"/>
  <c r="AA66" i="54"/>
  <c r="AA58" i="54"/>
  <c r="AB58" i="54"/>
  <c r="AB50" i="54"/>
  <c r="AA50" i="54"/>
  <c r="T86" i="32"/>
  <c r="Q86" i="32"/>
  <c r="X86" i="32"/>
  <c r="R86" i="32" s="1"/>
  <c r="U86" i="32"/>
  <c r="P86" i="32"/>
  <c r="V86" i="32"/>
  <c r="X77" i="32"/>
  <c r="AJ77" i="32" s="1"/>
  <c r="U77" i="32"/>
  <c r="T77" i="32"/>
  <c r="P77" i="32"/>
  <c r="Q77" i="32"/>
  <c r="W77" i="32"/>
  <c r="V77" i="32"/>
  <c r="P69" i="32"/>
  <c r="T69" i="32"/>
  <c r="X69" i="32"/>
  <c r="V69" i="32" s="1"/>
  <c r="Q69" i="32"/>
  <c r="U69" i="32"/>
  <c r="AK82" i="32"/>
  <c r="AF82" i="32" s="1"/>
  <c r="AC82" i="32"/>
  <c r="AE82" i="32"/>
  <c r="AD82" i="32"/>
  <c r="AH82" i="32"/>
  <c r="AG82" i="32"/>
  <c r="AG74" i="32"/>
  <c r="AD74" i="32"/>
  <c r="AC74" i="32"/>
  <c r="AH74" i="32"/>
  <c r="AK74" i="32"/>
  <c r="AF74" i="32" s="1"/>
  <c r="AI74" i="32"/>
  <c r="AK65" i="31"/>
  <c r="X65" i="31"/>
  <c r="AK57" i="31"/>
  <c r="X57" i="31"/>
  <c r="AK49" i="31"/>
  <c r="X49" i="31"/>
  <c r="X41" i="31"/>
  <c r="AK41" i="31"/>
  <c r="AI41" i="31" s="1"/>
  <c r="AK33" i="31"/>
  <c r="X33" i="31"/>
  <c r="AK25" i="31"/>
  <c r="X25" i="31"/>
  <c r="AK17" i="31"/>
  <c r="X17" i="31"/>
  <c r="AK9" i="31"/>
  <c r="X9" i="31"/>
  <c r="AK128" i="31"/>
  <c r="X128" i="31"/>
  <c r="AK120" i="31"/>
  <c r="X120" i="31"/>
  <c r="AK112" i="31"/>
  <c r="AE112" i="31" s="1"/>
  <c r="X112" i="31"/>
  <c r="X104" i="31"/>
  <c r="AK104" i="31"/>
  <c r="V104" i="31" s="1"/>
  <c r="AK96" i="31"/>
  <c r="X96" i="31"/>
  <c r="X88" i="31"/>
  <c r="AK88" i="31"/>
  <c r="AK80" i="31"/>
  <c r="AJ80" i="31" s="1"/>
  <c r="X80" i="31"/>
  <c r="AK6" i="32"/>
  <c r="X6" i="32"/>
  <c r="X59" i="32"/>
  <c r="AK59" i="32"/>
  <c r="X51" i="32"/>
  <c r="AK51" i="32"/>
  <c r="X43" i="32"/>
  <c r="AK43" i="32"/>
  <c r="AK35" i="32"/>
  <c r="X35" i="32"/>
  <c r="X27" i="32"/>
  <c r="AK27" i="32"/>
  <c r="X19" i="32"/>
  <c r="AK19" i="32"/>
  <c r="X11" i="32"/>
  <c r="AK11" i="32"/>
  <c r="AC7" i="30"/>
  <c r="AG7" i="30"/>
  <c r="AK7" i="30"/>
  <c r="AD7" i="30"/>
  <c r="AH7" i="30"/>
  <c r="P20" i="46"/>
  <c r="T20" i="46"/>
  <c r="Q20" i="46"/>
  <c r="X20" i="46"/>
  <c r="AJ20" i="46" s="1"/>
  <c r="S20" i="46"/>
  <c r="U20" i="46"/>
  <c r="R20" i="46"/>
  <c r="W20" i="46"/>
  <c r="P12" i="46"/>
  <c r="T12" i="46"/>
  <c r="X12" i="46"/>
  <c r="AE12" i="46" s="1"/>
  <c r="Q12" i="46"/>
  <c r="V12" i="46"/>
  <c r="U12" i="46"/>
  <c r="S12" i="46"/>
  <c r="R12" i="46"/>
  <c r="P4" i="46"/>
  <c r="T4" i="46"/>
  <c r="X4" i="46"/>
  <c r="AF4" i="46" s="1"/>
  <c r="Q4" i="46"/>
  <c r="U4" i="46"/>
  <c r="AG19" i="46"/>
  <c r="AK19" i="46"/>
  <c r="AD19" i="46"/>
  <c r="AH19" i="46"/>
  <c r="AC19" i="46"/>
  <c r="AH11" i="46"/>
  <c r="AC11" i="46"/>
  <c r="AG11" i="46"/>
  <c r="AD11" i="46"/>
  <c r="AK11" i="46"/>
  <c r="AK26" i="46"/>
  <c r="X26" i="46"/>
  <c r="AK79" i="46"/>
  <c r="AF79" i="46" s="1"/>
  <c r="X79" i="46"/>
  <c r="X71" i="46"/>
  <c r="AK71" i="46"/>
  <c r="X63" i="46"/>
  <c r="AK63" i="46"/>
  <c r="AJ63" i="46" s="1"/>
  <c r="AK55" i="46"/>
  <c r="X55" i="46"/>
  <c r="AK47" i="46"/>
  <c r="AI47" i="46" s="1"/>
  <c r="X47" i="46"/>
  <c r="AK39" i="46"/>
  <c r="X39" i="46"/>
  <c r="AK31" i="46"/>
  <c r="X31" i="46"/>
  <c r="AK64" i="47"/>
  <c r="X64" i="47"/>
  <c r="AK56" i="47"/>
  <c r="AJ56" i="47" s="1"/>
  <c r="X56" i="47"/>
  <c r="AK48" i="47"/>
  <c r="X48" i="47"/>
  <c r="AK40" i="47"/>
  <c r="X40" i="47"/>
  <c r="AK32" i="47"/>
  <c r="X32" i="47"/>
  <c r="AK24" i="47"/>
  <c r="AI24" i="47" s="1"/>
  <c r="X24" i="47"/>
  <c r="AK16" i="47"/>
  <c r="X16" i="47"/>
  <c r="AK8" i="47"/>
  <c r="X8" i="47"/>
  <c r="X127" i="47"/>
  <c r="AK127" i="47"/>
  <c r="AK119" i="47"/>
  <c r="X119" i="47"/>
  <c r="AK111" i="47"/>
  <c r="X111" i="47"/>
  <c r="AK103" i="47"/>
  <c r="X103" i="47"/>
  <c r="AK95" i="47"/>
  <c r="X95" i="47"/>
  <c r="AK87" i="47"/>
  <c r="AF87" i="47" s="1"/>
  <c r="X87" i="47"/>
  <c r="X79" i="47"/>
  <c r="AK79" i="47"/>
  <c r="P88" i="48"/>
  <c r="T88" i="48"/>
  <c r="U88" i="48"/>
  <c r="Q88" i="48"/>
  <c r="X88" i="48"/>
  <c r="AF88" i="48" s="1"/>
  <c r="P80" i="48"/>
  <c r="U80" i="48"/>
  <c r="X80" i="48"/>
  <c r="W80" i="48" s="1"/>
  <c r="Q80" i="48"/>
  <c r="T80" i="48"/>
  <c r="V80" i="48"/>
  <c r="P72" i="48"/>
  <c r="W72" i="48"/>
  <c r="U72" i="48"/>
  <c r="Q72" i="48"/>
  <c r="X72" i="48"/>
  <c r="S72" i="48" s="1"/>
  <c r="T72" i="48"/>
  <c r="AH86" i="48"/>
  <c r="AD86" i="48"/>
  <c r="AC86" i="48"/>
  <c r="AG86" i="48"/>
  <c r="AK86" i="48"/>
  <c r="AH78" i="48"/>
  <c r="AD78" i="48"/>
  <c r="AC78" i="48"/>
  <c r="AG78" i="48"/>
  <c r="AK78" i="48"/>
  <c r="S78" i="48" s="1"/>
  <c r="AC70" i="48"/>
  <c r="AG70" i="48"/>
  <c r="AK70" i="48"/>
  <c r="AH70" i="48"/>
  <c r="AD70" i="48"/>
  <c r="X62" i="48"/>
  <c r="AK62" i="48"/>
  <c r="AK54" i="48"/>
  <c r="X54" i="48"/>
  <c r="AK46" i="48"/>
  <c r="AE46" i="48" s="1"/>
  <c r="X46" i="48"/>
  <c r="AK38" i="48"/>
  <c r="X38" i="48"/>
  <c r="AK30" i="48"/>
  <c r="AE30" i="48" s="1"/>
  <c r="X30" i="48"/>
  <c r="AK22" i="48"/>
  <c r="X22" i="48"/>
  <c r="AK14" i="48"/>
  <c r="AI14" i="48" s="1"/>
  <c r="X14" i="48"/>
  <c r="T88" i="69"/>
  <c r="X88" i="69"/>
  <c r="AF88" i="69" s="1"/>
  <c r="Q88" i="69"/>
  <c r="P88" i="69"/>
  <c r="U88" i="69"/>
  <c r="Q119" i="69"/>
  <c r="U119" i="69"/>
  <c r="T119" i="69"/>
  <c r="X119" i="69"/>
  <c r="P119" i="69"/>
  <c r="P111" i="69"/>
  <c r="T111" i="69"/>
  <c r="X111" i="69"/>
  <c r="S111" i="69" s="1"/>
  <c r="Q111" i="69"/>
  <c r="U111" i="69"/>
  <c r="P103" i="69"/>
  <c r="T103" i="69"/>
  <c r="X103" i="69"/>
  <c r="Q103" i="69"/>
  <c r="U103" i="69"/>
  <c r="Q95" i="69"/>
  <c r="T95" i="69"/>
  <c r="X95" i="69"/>
  <c r="V95" i="69" s="1"/>
  <c r="P95" i="69"/>
  <c r="U95" i="69"/>
  <c r="AH88" i="69"/>
  <c r="AK88" i="69"/>
  <c r="AG88" i="69"/>
  <c r="AC88" i="69"/>
  <c r="AD88" i="69"/>
  <c r="AK119" i="69"/>
  <c r="AF119" i="69" s="1"/>
  <c r="AG119" i="69"/>
  <c r="AC119" i="69"/>
  <c r="AD119" i="69"/>
  <c r="AH119" i="69"/>
  <c r="AG111" i="69"/>
  <c r="AC111" i="69"/>
  <c r="AD111" i="69"/>
  <c r="AH111" i="69"/>
  <c r="AK111" i="69"/>
  <c r="AD103" i="69"/>
  <c r="AH103" i="69"/>
  <c r="AC103" i="69"/>
  <c r="AG103" i="69"/>
  <c r="AK103" i="69"/>
  <c r="AF103" i="69" s="1"/>
  <c r="AG95" i="69"/>
  <c r="AD95" i="69"/>
  <c r="AC95" i="69"/>
  <c r="AK95" i="69"/>
  <c r="AH95" i="69"/>
  <c r="X3" i="67"/>
  <c r="T3" i="67"/>
  <c r="Q3" i="67"/>
  <c r="U3" i="67"/>
  <c r="P3" i="67"/>
  <c r="Q36" i="67"/>
  <c r="P36" i="67"/>
  <c r="T36" i="67"/>
  <c r="X36" i="67"/>
  <c r="U36" i="67"/>
  <c r="U28" i="67"/>
  <c r="P28" i="67"/>
  <c r="T28" i="67"/>
  <c r="X28" i="67"/>
  <c r="Q28" i="67"/>
  <c r="R28" i="67"/>
  <c r="Q20" i="67"/>
  <c r="U20" i="67"/>
  <c r="P20" i="67"/>
  <c r="T20" i="67"/>
  <c r="X20" i="67"/>
  <c r="Q12" i="67"/>
  <c r="U12" i="67"/>
  <c r="X12" i="67"/>
  <c r="W12" i="67" s="1"/>
  <c r="T12" i="67"/>
  <c r="P12" i="67"/>
  <c r="Q4" i="67"/>
  <c r="U4" i="67"/>
  <c r="X4" i="67"/>
  <c r="S4" i="67"/>
  <c r="T4" i="67"/>
  <c r="P4" i="67"/>
  <c r="AC37" i="67"/>
  <c r="AK37" i="67"/>
  <c r="AF37" i="67" s="1"/>
  <c r="AG37" i="67"/>
  <c r="AD37" i="67"/>
  <c r="AH37" i="67"/>
  <c r="AJ37" i="67"/>
  <c r="AK29" i="67"/>
  <c r="AJ29" i="67" s="1"/>
  <c r="AD29" i="67"/>
  <c r="AH29" i="67"/>
  <c r="AG29" i="67"/>
  <c r="AC29" i="67"/>
  <c r="AE21" i="67"/>
  <c r="AG21" i="67"/>
  <c r="AC21" i="67"/>
  <c r="AI21" i="67"/>
  <c r="AK21" i="67"/>
  <c r="S21" i="67" s="1"/>
  <c r="AD21" i="67"/>
  <c r="AH21" i="67"/>
  <c r="AC13" i="67"/>
  <c r="AG13" i="67"/>
  <c r="AI13" i="67"/>
  <c r="AK13" i="67"/>
  <c r="AD13" i="67"/>
  <c r="AH13" i="67"/>
  <c r="AG5" i="67"/>
  <c r="AK5" i="67"/>
  <c r="AI5" i="67" s="1"/>
  <c r="AD5" i="67"/>
  <c r="AH5" i="67"/>
  <c r="AC5" i="67"/>
  <c r="AF5" i="67"/>
  <c r="AK119" i="67"/>
  <c r="X119" i="67"/>
  <c r="AK111" i="67"/>
  <c r="X111" i="67"/>
  <c r="AK103" i="67"/>
  <c r="X103" i="67"/>
  <c r="X95" i="67"/>
  <c r="AK95" i="67"/>
  <c r="AK87" i="67"/>
  <c r="X87" i="67"/>
  <c r="AK79" i="67"/>
  <c r="AE79" i="67" s="1"/>
  <c r="X79" i="67"/>
  <c r="X71" i="67"/>
  <c r="AK71" i="67"/>
  <c r="AK63" i="67"/>
  <c r="X63" i="67"/>
  <c r="AK55" i="67"/>
  <c r="X55" i="67"/>
  <c r="AK47" i="67"/>
  <c r="AE47" i="67" s="1"/>
  <c r="X47" i="67"/>
  <c r="AK169" i="68"/>
  <c r="X169" i="68"/>
  <c r="AK161" i="68"/>
  <c r="X161" i="68"/>
  <c r="AK153" i="68"/>
  <c r="X153" i="68"/>
  <c r="AK145" i="68"/>
  <c r="AJ145" i="68" s="1"/>
  <c r="X145" i="68"/>
  <c r="AK137" i="68"/>
  <c r="X137" i="68"/>
  <c r="AK129" i="68"/>
  <c r="X129" i="68"/>
  <c r="AK121" i="68"/>
  <c r="X121" i="68"/>
  <c r="AK113" i="68"/>
  <c r="AJ113" i="68" s="1"/>
  <c r="X113" i="68"/>
  <c r="X105" i="68"/>
  <c r="AK105" i="68"/>
  <c r="AK97" i="68"/>
  <c r="X97" i="68"/>
  <c r="AK85" i="68"/>
  <c r="X85" i="68"/>
  <c r="AK77" i="68"/>
  <c r="AF77" i="68" s="1"/>
  <c r="X77" i="68"/>
  <c r="AK69" i="68"/>
  <c r="X69" i="68"/>
  <c r="AK61" i="68"/>
  <c r="X61" i="68"/>
  <c r="AK53" i="68"/>
  <c r="X53" i="68"/>
  <c r="AK45" i="68"/>
  <c r="AE45" i="68" s="1"/>
  <c r="X45" i="68"/>
  <c r="AK37" i="68"/>
  <c r="X37" i="68"/>
  <c r="AK29" i="68"/>
  <c r="X29" i="68"/>
  <c r="AK21" i="68"/>
  <c r="X21" i="68"/>
  <c r="AK13" i="68"/>
  <c r="X13" i="68"/>
  <c r="AK83" i="69"/>
  <c r="X83" i="69"/>
  <c r="X75" i="69"/>
  <c r="AK75" i="69"/>
  <c r="AK67" i="69"/>
  <c r="X67" i="69"/>
  <c r="AK59" i="69"/>
  <c r="AI59" i="69" s="1"/>
  <c r="X59" i="69"/>
  <c r="X51" i="69"/>
  <c r="AK51" i="69"/>
  <c r="X43" i="69"/>
  <c r="AK43" i="69"/>
  <c r="X35" i="69"/>
  <c r="AK35" i="69"/>
  <c r="X27" i="69"/>
  <c r="AK27" i="69"/>
  <c r="AK19" i="69"/>
  <c r="X19" i="69"/>
  <c r="AK11" i="69"/>
  <c r="X11" i="69"/>
  <c r="O38" i="60"/>
  <c r="U38" i="60" s="1"/>
  <c r="O30" i="60"/>
  <c r="U30" i="60" s="1"/>
  <c r="T30" i="60"/>
  <c r="O22" i="60"/>
  <c r="O14" i="60"/>
  <c r="T14" i="60" s="1"/>
  <c r="U6" i="60"/>
  <c r="O6" i="60"/>
  <c r="P6" i="60"/>
  <c r="T6" i="60"/>
  <c r="N33" i="60"/>
  <c r="N25" i="60"/>
  <c r="N17" i="60"/>
  <c r="N9" i="60"/>
  <c r="X9" i="60"/>
  <c r="AB36" i="60"/>
  <c r="AD36" i="60"/>
  <c r="AB28" i="60"/>
  <c r="AB20" i="60"/>
  <c r="AD20" i="60"/>
  <c r="AD12" i="60"/>
  <c r="AB12" i="60"/>
  <c r="AC12" i="60" s="1"/>
  <c r="AB3" i="60"/>
  <c r="AK3" i="60" s="1"/>
  <c r="AD3" i="60"/>
  <c r="AC3" i="60"/>
  <c r="AA32" i="60"/>
  <c r="AH32" i="60" s="1"/>
  <c r="AA24" i="60"/>
  <c r="AK24" i="60" s="1"/>
  <c r="AA16" i="60"/>
  <c r="AH16" i="60" s="1"/>
  <c r="AA8" i="60"/>
  <c r="AD8" i="60" s="1"/>
  <c r="V3" i="58"/>
  <c r="N76" i="44"/>
  <c r="O76" i="44"/>
  <c r="N60" i="44"/>
  <c r="O60" i="44"/>
  <c r="O52" i="44"/>
  <c r="N52" i="44"/>
  <c r="N36" i="44"/>
  <c r="O36" i="44"/>
  <c r="N20" i="44"/>
  <c r="O20" i="44"/>
  <c r="O75" i="44"/>
  <c r="N75" i="44"/>
  <c r="N67" i="44"/>
  <c r="O67" i="44"/>
  <c r="N59" i="44"/>
  <c r="O59" i="44"/>
  <c r="O51" i="44"/>
  <c r="N51" i="44"/>
  <c r="N43" i="44"/>
  <c r="O43" i="44"/>
  <c r="N35" i="44"/>
  <c r="O35" i="44"/>
  <c r="N27" i="44"/>
  <c r="O27" i="44"/>
  <c r="N19" i="44"/>
  <c r="O19" i="44"/>
  <c r="N11" i="44"/>
  <c r="O11" i="44"/>
  <c r="O24" i="45"/>
  <c r="N24" i="45"/>
  <c r="N16" i="45"/>
  <c r="O16" i="45"/>
  <c r="N8" i="45"/>
  <c r="O8" i="45"/>
  <c r="O68" i="53"/>
  <c r="N68" i="53"/>
  <c r="N60" i="53"/>
  <c r="O60" i="53"/>
  <c r="N3" i="54"/>
  <c r="O3" i="54"/>
  <c r="N37" i="54"/>
  <c r="O37" i="54"/>
  <c r="O29" i="54"/>
  <c r="N29" i="54"/>
  <c r="O21" i="54"/>
  <c r="N21" i="54"/>
  <c r="O13" i="54"/>
  <c r="N13" i="54"/>
  <c r="O5" i="54"/>
  <c r="N5" i="54"/>
  <c r="AA33" i="55"/>
  <c r="AB33" i="55"/>
  <c r="AA25" i="55"/>
  <c r="AB25" i="55"/>
  <c r="AB17" i="55"/>
  <c r="AA17" i="55"/>
  <c r="AA9" i="55"/>
  <c r="AB9" i="55"/>
  <c r="O3" i="62"/>
  <c r="N3" i="62"/>
  <c r="O33" i="62"/>
  <c r="N33" i="62"/>
  <c r="N25" i="62"/>
  <c r="O25" i="62"/>
  <c r="N17" i="62"/>
  <c r="O17" i="62"/>
  <c r="O9" i="62"/>
  <c r="N9" i="62"/>
  <c r="AA74" i="61"/>
  <c r="AB74" i="61"/>
  <c r="AA65" i="62"/>
  <c r="AB65" i="62"/>
  <c r="AA57" i="62"/>
  <c r="AB57" i="62"/>
  <c r="AA49" i="62"/>
  <c r="AB49" i="62"/>
  <c r="AA41" i="62"/>
  <c r="AB41" i="62"/>
  <c r="AB33" i="62"/>
  <c r="AA33" i="62"/>
  <c r="AB25" i="62"/>
  <c r="AA25" i="62"/>
  <c r="AA17" i="62"/>
  <c r="AB17" i="62"/>
  <c r="AA9" i="62"/>
  <c r="AB9" i="62"/>
  <c r="AA31" i="63"/>
  <c r="AB31" i="63"/>
  <c r="AA23" i="63"/>
  <c r="AB23" i="63"/>
  <c r="AA15" i="63"/>
  <c r="AB15" i="63"/>
  <c r="AA7" i="63"/>
  <c r="AB7" i="63"/>
  <c r="AA65" i="54"/>
  <c r="AB65" i="54"/>
  <c r="AA57" i="54"/>
  <c r="AB57" i="54"/>
  <c r="AA49" i="54"/>
  <c r="AB49" i="54"/>
  <c r="T85" i="32"/>
  <c r="P85" i="32"/>
  <c r="X85" i="32"/>
  <c r="V85" i="32" s="1"/>
  <c r="Q85" i="32"/>
  <c r="U85" i="32"/>
  <c r="P76" i="32"/>
  <c r="U76" i="32"/>
  <c r="T76" i="32"/>
  <c r="V76" i="32"/>
  <c r="X76" i="32"/>
  <c r="AE76" i="32" s="1"/>
  <c r="Q76" i="32"/>
  <c r="Q68" i="32"/>
  <c r="U68" i="32"/>
  <c r="T68" i="32"/>
  <c r="X68" i="32"/>
  <c r="V68" i="32" s="1"/>
  <c r="P68" i="32"/>
  <c r="AD81" i="32"/>
  <c r="AC81" i="32"/>
  <c r="AH81" i="32"/>
  <c r="AG81" i="32"/>
  <c r="AK81" i="32"/>
  <c r="AF81" i="32" s="1"/>
  <c r="AH73" i="32"/>
  <c r="AD73" i="32"/>
  <c r="AC73" i="32"/>
  <c r="AK73" i="32"/>
  <c r="R73" i="32" s="1"/>
  <c r="AG73" i="32"/>
  <c r="AI73" i="32"/>
  <c r="AE73" i="32"/>
  <c r="AK64" i="31"/>
  <c r="X64" i="31"/>
  <c r="AK56" i="31"/>
  <c r="AJ56" i="31" s="1"/>
  <c r="X56" i="31"/>
  <c r="X48" i="31"/>
  <c r="AK48" i="31"/>
  <c r="AK40" i="31"/>
  <c r="X40" i="31"/>
  <c r="AK32" i="31"/>
  <c r="X32" i="31"/>
  <c r="AK24" i="31"/>
  <c r="X24" i="31"/>
  <c r="AK16" i="31"/>
  <c r="AI16" i="31" s="1"/>
  <c r="X16" i="31"/>
  <c r="AK8" i="31"/>
  <c r="X8" i="31"/>
  <c r="AK127" i="31"/>
  <c r="X127" i="31"/>
  <c r="AK119" i="31"/>
  <c r="AJ119" i="31" s="1"/>
  <c r="X119" i="31"/>
  <c r="AK111" i="31"/>
  <c r="X111" i="31"/>
  <c r="X103" i="31"/>
  <c r="AK103" i="31"/>
  <c r="AE103" i="31" s="1"/>
  <c r="X95" i="31"/>
  <c r="AK95" i="31"/>
  <c r="X87" i="31"/>
  <c r="AK87" i="31"/>
  <c r="X79" i="31"/>
  <c r="AK79" i="31"/>
  <c r="X66" i="32"/>
  <c r="AK66" i="32"/>
  <c r="X58" i="32"/>
  <c r="AK58" i="32"/>
  <c r="AK50" i="32"/>
  <c r="AE50" i="32" s="1"/>
  <c r="X50" i="32"/>
  <c r="X42" i="32"/>
  <c r="AK42" i="32"/>
  <c r="AK34" i="32"/>
  <c r="X34" i="32"/>
  <c r="AK26" i="32"/>
  <c r="X26" i="32"/>
  <c r="AK18" i="32"/>
  <c r="X18" i="32"/>
  <c r="AK10" i="32"/>
  <c r="X10" i="32"/>
  <c r="P7" i="30"/>
  <c r="Q7" i="30"/>
  <c r="T7" i="30"/>
  <c r="U7" i="30"/>
  <c r="X7" i="30"/>
  <c r="AE7" i="30" s="1"/>
  <c r="Q19" i="46"/>
  <c r="U19" i="46"/>
  <c r="P19" i="46"/>
  <c r="T19" i="46"/>
  <c r="X19" i="46"/>
  <c r="AJ19" i="46" s="1"/>
  <c r="S19" i="46"/>
  <c r="Q11" i="46"/>
  <c r="U11" i="46"/>
  <c r="P11" i="46"/>
  <c r="T11" i="46"/>
  <c r="X11" i="46"/>
  <c r="R11" i="46" s="1"/>
  <c r="S11" i="46"/>
  <c r="AK3" i="46"/>
  <c r="AH3" i="46"/>
  <c r="AC3" i="46"/>
  <c r="AG3" i="46"/>
  <c r="AD3" i="46"/>
  <c r="AH18" i="46"/>
  <c r="AD18" i="46"/>
  <c r="AC18" i="46"/>
  <c r="AG18" i="46"/>
  <c r="AK18" i="46"/>
  <c r="AI18" i="46" s="1"/>
  <c r="AD10" i="46"/>
  <c r="AH10" i="46"/>
  <c r="AC10" i="46"/>
  <c r="AG10" i="46"/>
  <c r="AK10" i="46"/>
  <c r="AK86" i="46"/>
  <c r="W86" i="46" s="1"/>
  <c r="X86" i="46"/>
  <c r="AK78" i="46"/>
  <c r="AE78" i="46" s="1"/>
  <c r="X78" i="46"/>
  <c r="AK70" i="46"/>
  <c r="X70" i="46"/>
  <c r="AK62" i="46"/>
  <c r="X62" i="46"/>
  <c r="AK54" i="46"/>
  <c r="X54" i="46"/>
  <c r="AK46" i="46"/>
  <c r="AF46" i="46" s="1"/>
  <c r="X46" i="46"/>
  <c r="AK38" i="46"/>
  <c r="X38" i="46"/>
  <c r="AK30" i="46"/>
  <c r="X30" i="46"/>
  <c r="X63" i="47"/>
  <c r="AK63" i="47"/>
  <c r="AK55" i="47"/>
  <c r="X55" i="47"/>
  <c r="AK47" i="47"/>
  <c r="X47" i="47"/>
  <c r="AK39" i="47"/>
  <c r="X39" i="47"/>
  <c r="AK31" i="47"/>
  <c r="X31" i="47"/>
  <c r="AK23" i="47"/>
  <c r="X23" i="47"/>
  <c r="AK15" i="47"/>
  <c r="X15" i="47"/>
  <c r="AK7" i="47"/>
  <c r="X7" i="47"/>
  <c r="X126" i="47"/>
  <c r="AK126" i="47"/>
  <c r="X118" i="47"/>
  <c r="AK118" i="47"/>
  <c r="AK110" i="47"/>
  <c r="X110" i="47"/>
  <c r="AK102" i="47"/>
  <c r="X102" i="47"/>
  <c r="AK94" i="47"/>
  <c r="AI94" i="47" s="1"/>
  <c r="X94" i="47"/>
  <c r="AK86" i="47"/>
  <c r="AJ86" i="47" s="1"/>
  <c r="X86" i="47"/>
  <c r="AK78" i="47"/>
  <c r="X78" i="47"/>
  <c r="P87" i="48"/>
  <c r="Q87" i="48"/>
  <c r="T87" i="48"/>
  <c r="U87" i="48"/>
  <c r="X87" i="48"/>
  <c r="W87" i="48" s="1"/>
  <c r="P79" i="48"/>
  <c r="Q79" i="48"/>
  <c r="T79" i="48"/>
  <c r="U79" i="48"/>
  <c r="X79" i="48"/>
  <c r="AF79" i="48" s="1"/>
  <c r="P71" i="48"/>
  <c r="Q71" i="48"/>
  <c r="T71" i="48"/>
  <c r="U71" i="48"/>
  <c r="X71" i="48"/>
  <c r="V71" i="48" s="1"/>
  <c r="AH85" i="48"/>
  <c r="AC85" i="48"/>
  <c r="AG85" i="48"/>
  <c r="AK85" i="48"/>
  <c r="AE85" i="48" s="1"/>
  <c r="AD85" i="48"/>
  <c r="AK77" i="48"/>
  <c r="AE77" i="48" s="1"/>
  <c r="AC77" i="48"/>
  <c r="AH77" i="48"/>
  <c r="AD77" i="48"/>
  <c r="AG77" i="48"/>
  <c r="AC69" i="48"/>
  <c r="AH69" i="48"/>
  <c r="AG69" i="48"/>
  <c r="AK69" i="48"/>
  <c r="AE69" i="48" s="1"/>
  <c r="AF69" i="48"/>
  <c r="AJ69" i="48"/>
  <c r="AD69" i="48"/>
  <c r="AK61" i="48"/>
  <c r="X61" i="48"/>
  <c r="X53" i="48"/>
  <c r="AK53" i="48"/>
  <c r="X45" i="48"/>
  <c r="AK45" i="48"/>
  <c r="R45" i="48" s="1"/>
  <c r="AK37" i="48"/>
  <c r="X37" i="48"/>
  <c r="AK29" i="48"/>
  <c r="AJ29" i="48" s="1"/>
  <c r="X29" i="48"/>
  <c r="AK21" i="48"/>
  <c r="AF21" i="48" s="1"/>
  <c r="X21" i="48"/>
  <c r="AK13" i="48"/>
  <c r="X13" i="48"/>
  <c r="Q127" i="69"/>
  <c r="U127" i="69"/>
  <c r="X127" i="69"/>
  <c r="R127" i="69" s="1"/>
  <c r="T127" i="69"/>
  <c r="P127" i="69"/>
  <c r="Q118" i="69"/>
  <c r="U118" i="69"/>
  <c r="P118" i="69"/>
  <c r="T118" i="69"/>
  <c r="X118" i="69"/>
  <c r="U110" i="69"/>
  <c r="Q110" i="69"/>
  <c r="X110" i="69"/>
  <c r="P110" i="69"/>
  <c r="T110" i="69"/>
  <c r="X102" i="69"/>
  <c r="AE102" i="69" s="1"/>
  <c r="P102" i="69"/>
  <c r="T102" i="69"/>
  <c r="Q102" i="69"/>
  <c r="U102" i="69"/>
  <c r="T94" i="69"/>
  <c r="Q94" i="69"/>
  <c r="X94" i="69"/>
  <c r="P94" i="69"/>
  <c r="U94" i="69"/>
  <c r="AC127" i="69"/>
  <c r="AG127" i="69"/>
  <c r="AK127" i="69"/>
  <c r="AI127" i="69" s="1"/>
  <c r="AD127" i="69"/>
  <c r="AH127" i="69"/>
  <c r="AC118" i="69"/>
  <c r="AG118" i="69"/>
  <c r="AD118" i="69"/>
  <c r="AK118" i="69"/>
  <c r="AE118" i="69" s="1"/>
  <c r="AH118" i="69"/>
  <c r="AG110" i="69"/>
  <c r="AC110" i="69"/>
  <c r="AH110" i="69"/>
  <c r="AK110" i="69"/>
  <c r="AE110" i="69" s="1"/>
  <c r="AD110" i="69"/>
  <c r="AH102" i="69"/>
  <c r="AC102" i="69"/>
  <c r="AK102" i="69"/>
  <c r="AJ102" i="69"/>
  <c r="AD102" i="69"/>
  <c r="AG102" i="69"/>
  <c r="AF102" i="69"/>
  <c r="AH94" i="69"/>
  <c r="AK94" i="69"/>
  <c r="AC94" i="69"/>
  <c r="AG94" i="69"/>
  <c r="AD94" i="69"/>
  <c r="P43" i="67"/>
  <c r="T43" i="67"/>
  <c r="X43" i="67"/>
  <c r="Q43" i="67"/>
  <c r="U43" i="67"/>
  <c r="P35" i="67"/>
  <c r="Q35" i="67"/>
  <c r="T35" i="67"/>
  <c r="U35" i="67"/>
  <c r="X35" i="67"/>
  <c r="AF35" i="67" s="1"/>
  <c r="T27" i="67"/>
  <c r="U27" i="67"/>
  <c r="X27" i="67"/>
  <c r="S27" i="67" s="1"/>
  <c r="P27" i="67"/>
  <c r="Q27" i="67"/>
  <c r="P19" i="67"/>
  <c r="Q19" i="67"/>
  <c r="T19" i="67"/>
  <c r="U19" i="67"/>
  <c r="X19" i="67"/>
  <c r="W19" i="67" s="1"/>
  <c r="P11" i="67"/>
  <c r="Q11" i="67"/>
  <c r="T11" i="67"/>
  <c r="U11" i="67"/>
  <c r="X11" i="67"/>
  <c r="R11" i="67"/>
  <c r="AK3" i="67"/>
  <c r="AJ3" i="67" s="1"/>
  <c r="AG3" i="67"/>
  <c r="AH3" i="67"/>
  <c r="AD3" i="67"/>
  <c r="AC3" i="67"/>
  <c r="AD36" i="67"/>
  <c r="AG36" i="67"/>
  <c r="AK36" i="67"/>
  <c r="AI36" i="67" s="1"/>
  <c r="AH36" i="67"/>
  <c r="AC36" i="67"/>
  <c r="AD28" i="67"/>
  <c r="AC28" i="67"/>
  <c r="AG28" i="67"/>
  <c r="AK28" i="67"/>
  <c r="AF28" i="67" s="1"/>
  <c r="AH28" i="67"/>
  <c r="AJ28" i="67"/>
  <c r="AD20" i="67"/>
  <c r="AH20" i="67"/>
  <c r="AC20" i="67"/>
  <c r="AK20" i="67"/>
  <c r="AG20" i="67"/>
  <c r="AH12" i="67"/>
  <c r="AD12" i="67"/>
  <c r="AC12" i="67"/>
  <c r="AK12" i="67"/>
  <c r="AG12" i="67"/>
  <c r="AD4" i="67"/>
  <c r="AH4" i="67"/>
  <c r="AC4" i="67"/>
  <c r="AK4" i="67"/>
  <c r="AE4" i="67" s="1"/>
  <c r="AG4" i="67"/>
  <c r="AF4" i="67"/>
  <c r="X118" i="67"/>
  <c r="AK118" i="67"/>
  <c r="AK110" i="67"/>
  <c r="AF110" i="67" s="1"/>
  <c r="X110" i="67"/>
  <c r="AK102" i="67"/>
  <c r="X102" i="67"/>
  <c r="AK94" i="67"/>
  <c r="X94" i="67"/>
  <c r="AK86" i="67"/>
  <c r="X86" i="67"/>
  <c r="AK78" i="67"/>
  <c r="AJ78" i="67" s="1"/>
  <c r="X78" i="67"/>
  <c r="AK70" i="67"/>
  <c r="X70" i="67"/>
  <c r="AK62" i="67"/>
  <c r="X62" i="67"/>
  <c r="AK54" i="67"/>
  <c r="X54" i="67"/>
  <c r="AK46" i="67"/>
  <c r="AE46" i="67" s="1"/>
  <c r="X46" i="67"/>
  <c r="AK168" i="68"/>
  <c r="X168" i="68"/>
  <c r="AK160" i="68"/>
  <c r="X160" i="68"/>
  <c r="AK152" i="68"/>
  <c r="X152" i="68"/>
  <c r="AK144" i="68"/>
  <c r="X144" i="68"/>
  <c r="AK136" i="68"/>
  <c r="X136" i="68"/>
  <c r="AK128" i="68"/>
  <c r="X128" i="68"/>
  <c r="AK120" i="68"/>
  <c r="X120" i="68"/>
  <c r="AK112" i="68"/>
  <c r="X112" i="68"/>
  <c r="AK104" i="68"/>
  <c r="X104" i="68"/>
  <c r="X96" i="68"/>
  <c r="AK96" i="68"/>
  <c r="X84" i="68"/>
  <c r="AK84" i="68"/>
  <c r="X76" i="68"/>
  <c r="AK76" i="68"/>
  <c r="X68" i="68"/>
  <c r="AK68" i="68"/>
  <c r="X60" i="68"/>
  <c r="AK60" i="68"/>
  <c r="AK52" i="68"/>
  <c r="X52" i="68"/>
  <c r="AK44" i="68"/>
  <c r="AJ44" i="68" s="1"/>
  <c r="X44" i="68"/>
  <c r="AK36" i="68"/>
  <c r="X36" i="68"/>
  <c r="AK28" i="68"/>
  <c r="X28" i="68"/>
  <c r="X20" i="68"/>
  <c r="AK20" i="68"/>
  <c r="AK12" i="68"/>
  <c r="X12" i="68"/>
  <c r="AK82" i="69"/>
  <c r="X82" i="69"/>
  <c r="AK74" i="69"/>
  <c r="X74" i="69"/>
  <c r="AK66" i="69"/>
  <c r="X66" i="69"/>
  <c r="AK58" i="69"/>
  <c r="AE58" i="69" s="1"/>
  <c r="X58" i="69"/>
  <c r="AK50" i="69"/>
  <c r="X50" i="69"/>
  <c r="AK42" i="69"/>
  <c r="X42" i="69"/>
  <c r="AK34" i="69"/>
  <c r="X34" i="69"/>
  <c r="AK26" i="69"/>
  <c r="AJ26" i="69" s="1"/>
  <c r="X26" i="69"/>
  <c r="AK18" i="69"/>
  <c r="X18" i="69"/>
  <c r="AK10" i="69"/>
  <c r="X10" i="69"/>
  <c r="O37" i="60"/>
  <c r="U37" i="60" s="1"/>
  <c r="P37" i="60"/>
  <c r="T29" i="60"/>
  <c r="O29" i="60"/>
  <c r="P29" i="60"/>
  <c r="O21" i="60"/>
  <c r="U21" i="60" s="1"/>
  <c r="T21" i="60"/>
  <c r="T13" i="60"/>
  <c r="O13" i="60"/>
  <c r="U13" i="60" s="1"/>
  <c r="O5" i="60"/>
  <c r="P5" i="60" s="1"/>
  <c r="N32" i="60"/>
  <c r="X32" i="60"/>
  <c r="N24" i="60"/>
  <c r="P24" i="60" s="1"/>
  <c r="X24" i="60"/>
  <c r="N16" i="60"/>
  <c r="Q16" i="60" s="1"/>
  <c r="N8" i="60"/>
  <c r="Q8" i="60" s="1"/>
  <c r="AB35" i="60"/>
  <c r="AG35" i="60" s="1"/>
  <c r="AB27" i="60"/>
  <c r="AD27" i="60" s="1"/>
  <c r="AB19" i="60"/>
  <c r="AG19" i="60" s="1"/>
  <c r="AB11" i="60"/>
  <c r="AG11" i="60" s="1"/>
  <c r="AD11" i="60"/>
  <c r="AA4" i="60"/>
  <c r="AC4" i="60" s="1"/>
  <c r="AK4" i="60"/>
  <c r="AA31" i="60"/>
  <c r="AH31" i="60" s="1"/>
  <c r="AA23" i="60"/>
  <c r="AG23" i="60" s="1"/>
  <c r="AA15" i="60"/>
  <c r="AC15" i="60" s="1"/>
  <c r="AA7" i="60"/>
  <c r="AD7" i="60" s="1"/>
  <c r="Q3" i="57"/>
  <c r="U3" i="57"/>
  <c r="R3" i="57"/>
  <c r="S3" i="57"/>
  <c r="P3" i="57"/>
  <c r="T3" i="57"/>
  <c r="V3" i="57"/>
  <c r="X3" i="57"/>
  <c r="W3" i="57" s="1"/>
  <c r="N6" i="44"/>
  <c r="O6" i="44"/>
  <c r="N74" i="44"/>
  <c r="O74" i="44"/>
  <c r="N66" i="44"/>
  <c r="O66" i="44"/>
  <c r="N58" i="44"/>
  <c r="O58" i="44"/>
  <c r="N50" i="44"/>
  <c r="O50" i="44"/>
  <c r="N42" i="44"/>
  <c r="O42" i="44"/>
  <c r="N34" i="44"/>
  <c r="O34" i="44"/>
  <c r="N26" i="44"/>
  <c r="O26" i="44"/>
  <c r="O18" i="44"/>
  <c r="N18" i="44"/>
  <c r="N10" i="44"/>
  <c r="O10" i="44"/>
  <c r="N23" i="45"/>
  <c r="O23" i="45"/>
  <c r="O15" i="45"/>
  <c r="N15" i="45"/>
  <c r="N7" i="45"/>
  <c r="O7" i="45"/>
  <c r="N67" i="53"/>
  <c r="O67" i="53"/>
  <c r="O59" i="53"/>
  <c r="N59" i="53"/>
  <c r="N44" i="54"/>
  <c r="O44" i="54"/>
  <c r="O36" i="54"/>
  <c r="N36" i="54"/>
  <c r="O28" i="54"/>
  <c r="N28" i="54"/>
  <c r="O20" i="54"/>
  <c r="N20" i="54"/>
  <c r="N12" i="54"/>
  <c r="O12" i="54"/>
  <c r="O4" i="54"/>
  <c r="N4" i="54"/>
  <c r="AB32" i="55"/>
  <c r="AA32" i="55"/>
  <c r="AA24" i="55"/>
  <c r="AB24" i="55"/>
  <c r="AA16" i="55"/>
  <c r="AB16" i="55"/>
  <c r="AA8" i="55"/>
  <c r="AB8" i="55"/>
  <c r="O75" i="61"/>
  <c r="N75" i="61"/>
  <c r="N40" i="62"/>
  <c r="O40" i="62"/>
  <c r="O32" i="62"/>
  <c r="N32" i="62"/>
  <c r="O24" i="62"/>
  <c r="N24" i="62"/>
  <c r="O16" i="62"/>
  <c r="N16" i="62"/>
  <c r="N8" i="62"/>
  <c r="O8" i="62"/>
  <c r="AA73" i="61"/>
  <c r="AB73" i="61"/>
  <c r="AB64" i="62"/>
  <c r="AA64" i="62"/>
  <c r="AA56" i="62"/>
  <c r="AB56" i="62"/>
  <c r="AA48" i="62"/>
  <c r="AB48" i="62"/>
  <c r="AB40" i="62"/>
  <c r="AA40" i="62"/>
  <c r="AA32" i="62"/>
  <c r="AB32" i="62"/>
  <c r="AH32" i="62" s="1"/>
  <c r="AA24" i="62"/>
  <c r="AB24" i="62"/>
  <c r="AA16" i="62"/>
  <c r="AB16" i="62"/>
  <c r="AA8" i="62"/>
  <c r="AB8" i="62"/>
  <c r="AA30" i="63"/>
  <c r="AB30" i="63"/>
  <c r="AB22" i="63"/>
  <c r="AA22" i="63"/>
  <c r="AA14" i="63"/>
  <c r="AB14" i="63"/>
  <c r="AA6" i="63"/>
  <c r="AB6" i="63"/>
  <c r="AA64" i="54"/>
  <c r="AB64" i="54"/>
  <c r="AB56" i="54"/>
  <c r="AA56" i="54"/>
  <c r="AB48" i="54"/>
  <c r="AA48" i="54"/>
  <c r="Q83" i="32"/>
  <c r="U83" i="32"/>
  <c r="P83" i="32"/>
  <c r="T83" i="32"/>
  <c r="X83" i="32"/>
  <c r="AI83" i="32" s="1"/>
  <c r="T75" i="32"/>
  <c r="X75" i="32"/>
  <c r="U75" i="32"/>
  <c r="P75" i="32"/>
  <c r="V75" i="32"/>
  <c r="Q75" i="32"/>
  <c r="AD67" i="32"/>
  <c r="AH67" i="32"/>
  <c r="AC67" i="32"/>
  <c r="AG67" i="32"/>
  <c r="AK67" i="32"/>
  <c r="AF67" i="32" s="1"/>
  <c r="AE67" i="32"/>
  <c r="AG80" i="32"/>
  <c r="AD80" i="32"/>
  <c r="AC80" i="32"/>
  <c r="AH80" i="32"/>
  <c r="AK80" i="32"/>
  <c r="AG72" i="32"/>
  <c r="AH72" i="32"/>
  <c r="AK72" i="32"/>
  <c r="AF72" i="32" s="1"/>
  <c r="AC72" i="32"/>
  <c r="AD72" i="32"/>
  <c r="AK63" i="31"/>
  <c r="X63" i="31"/>
  <c r="X55" i="31"/>
  <c r="AK55" i="31"/>
  <c r="AK47" i="31"/>
  <c r="X47" i="31"/>
  <c r="X39" i="31"/>
  <c r="AK39" i="31"/>
  <c r="AK31" i="31"/>
  <c r="X31" i="31"/>
  <c r="X23" i="31"/>
  <c r="AK23" i="31"/>
  <c r="X15" i="31"/>
  <c r="AK15" i="31"/>
  <c r="X7" i="31"/>
  <c r="AK7" i="31"/>
  <c r="AK126" i="31"/>
  <c r="X126" i="31"/>
  <c r="AK118" i="31"/>
  <c r="AF118" i="31" s="1"/>
  <c r="X118" i="31"/>
  <c r="AK110" i="31"/>
  <c r="X110" i="31"/>
  <c r="AK102" i="31"/>
  <c r="X102" i="31"/>
  <c r="AK94" i="31"/>
  <c r="X94" i="31"/>
  <c r="AK86" i="31"/>
  <c r="AE86" i="31" s="1"/>
  <c r="X86" i="31"/>
  <c r="AK78" i="31"/>
  <c r="X78" i="31"/>
  <c r="AK65" i="32"/>
  <c r="X65" i="32"/>
  <c r="AK57" i="32"/>
  <c r="X57" i="32"/>
  <c r="AK49" i="32"/>
  <c r="AJ49" i="32" s="1"/>
  <c r="X49" i="32"/>
  <c r="AK41" i="32"/>
  <c r="X41" i="32"/>
  <c r="AK33" i="32"/>
  <c r="X33" i="32"/>
  <c r="AK25" i="32"/>
  <c r="X25" i="32"/>
  <c r="AK17" i="32"/>
  <c r="X17" i="32"/>
  <c r="AK9" i="32"/>
  <c r="X9" i="32"/>
  <c r="X3" i="46"/>
  <c r="W3" i="46" s="1"/>
  <c r="P3" i="46"/>
  <c r="Q3" i="46"/>
  <c r="U3" i="46"/>
  <c r="T3" i="46"/>
  <c r="Q18" i="46"/>
  <c r="U18" i="46"/>
  <c r="T18" i="46"/>
  <c r="X18" i="46"/>
  <c r="P18" i="46"/>
  <c r="V18" i="46"/>
  <c r="Q10" i="46"/>
  <c r="U10" i="46"/>
  <c r="T10" i="46"/>
  <c r="X10" i="46"/>
  <c r="AI10" i="46" s="1"/>
  <c r="P10" i="46"/>
  <c r="AC25" i="46"/>
  <c r="AG25" i="46"/>
  <c r="AD25" i="46"/>
  <c r="AH25" i="46"/>
  <c r="AK25" i="46"/>
  <c r="AF25" i="46" s="1"/>
  <c r="AE25" i="46"/>
  <c r="AC17" i="46"/>
  <c r="AG17" i="46"/>
  <c r="AD17" i="46"/>
  <c r="AH17" i="46"/>
  <c r="AK17" i="46"/>
  <c r="AI17" i="46" s="1"/>
  <c r="AD9" i="46"/>
  <c r="AH9" i="46"/>
  <c r="AK9" i="46"/>
  <c r="AI9" i="46" s="1"/>
  <c r="AC9" i="46"/>
  <c r="AG9" i="46"/>
  <c r="AF9" i="46"/>
  <c r="AJ9" i="46"/>
  <c r="AK85" i="46"/>
  <c r="AE85" i="46" s="1"/>
  <c r="X85" i="46"/>
  <c r="AK77" i="46"/>
  <c r="X77" i="46"/>
  <c r="AK69" i="46"/>
  <c r="X69" i="46"/>
  <c r="AK61" i="46"/>
  <c r="X61" i="46"/>
  <c r="X53" i="46"/>
  <c r="AK53" i="46"/>
  <c r="AK45" i="46"/>
  <c r="X45" i="46"/>
  <c r="AK37" i="46"/>
  <c r="X37" i="46"/>
  <c r="AK29" i="46"/>
  <c r="X29" i="46"/>
  <c r="AK62" i="47"/>
  <c r="AJ62" i="47" s="1"/>
  <c r="X62" i="47"/>
  <c r="AK54" i="47"/>
  <c r="AJ54" i="47" s="1"/>
  <c r="X54" i="47"/>
  <c r="AK46" i="47"/>
  <c r="X46" i="47"/>
  <c r="X38" i="47"/>
  <c r="AK38" i="47"/>
  <c r="AJ38" i="47" s="1"/>
  <c r="AK30" i="47"/>
  <c r="X30" i="47"/>
  <c r="AK22" i="47"/>
  <c r="AF22" i="47" s="1"/>
  <c r="X22" i="47"/>
  <c r="AK14" i="47"/>
  <c r="X14" i="47"/>
  <c r="AK72" i="47"/>
  <c r="X72" i="47"/>
  <c r="AK125" i="47"/>
  <c r="AJ125" i="47" s="1"/>
  <c r="X125" i="47"/>
  <c r="AK117" i="47"/>
  <c r="AJ117" i="47" s="1"/>
  <c r="X117" i="47"/>
  <c r="AK109" i="47"/>
  <c r="X109" i="47"/>
  <c r="AK101" i="47"/>
  <c r="X101" i="47"/>
  <c r="AK93" i="47"/>
  <c r="AF93" i="47" s="1"/>
  <c r="X93" i="47"/>
  <c r="AK85" i="47"/>
  <c r="AF85" i="47" s="1"/>
  <c r="X85" i="47"/>
  <c r="AK77" i="47"/>
  <c r="X77" i="47"/>
  <c r="P86" i="48"/>
  <c r="T86" i="48"/>
  <c r="X86" i="48"/>
  <c r="S86" i="48" s="1"/>
  <c r="Q86" i="48"/>
  <c r="U86" i="48"/>
  <c r="P78" i="48"/>
  <c r="T78" i="48"/>
  <c r="X78" i="48"/>
  <c r="Q78" i="48"/>
  <c r="R78" i="48"/>
  <c r="U78" i="48"/>
  <c r="T70" i="48"/>
  <c r="X70" i="48"/>
  <c r="AI70" i="48" s="1"/>
  <c r="Q70" i="48"/>
  <c r="U70" i="48"/>
  <c r="P70" i="48"/>
  <c r="AG84" i="48"/>
  <c r="AD84" i="48"/>
  <c r="AC84" i="48"/>
  <c r="AK84" i="48"/>
  <c r="AJ84" i="48" s="1"/>
  <c r="AH84" i="48"/>
  <c r="AG76" i="48"/>
  <c r="AD76" i="48"/>
  <c r="AK76" i="48"/>
  <c r="AE76" i="48" s="1"/>
  <c r="AC76" i="48"/>
  <c r="AH76" i="48"/>
  <c r="AD68" i="48"/>
  <c r="AG68" i="48"/>
  <c r="AC68" i="48"/>
  <c r="AE68" i="48"/>
  <c r="AH68" i="48"/>
  <c r="AK68" i="48"/>
  <c r="AJ68" i="48" s="1"/>
  <c r="AF68" i="48"/>
  <c r="AK60" i="48"/>
  <c r="X60" i="48"/>
  <c r="AK52" i="48"/>
  <c r="X52" i="48"/>
  <c r="AK44" i="48"/>
  <c r="X44" i="48"/>
  <c r="X36" i="48"/>
  <c r="AK36" i="48"/>
  <c r="AI36" i="48" s="1"/>
  <c r="AK28" i="48"/>
  <c r="X28" i="48"/>
  <c r="AK20" i="48"/>
  <c r="AJ20" i="48" s="1"/>
  <c r="X20" i="48"/>
  <c r="AK12" i="48"/>
  <c r="X12" i="48"/>
  <c r="T126" i="69"/>
  <c r="X126" i="69"/>
  <c r="AJ126" i="69" s="1"/>
  <c r="Q126" i="69"/>
  <c r="U126" i="69"/>
  <c r="P126" i="69"/>
  <c r="U117" i="69"/>
  <c r="Q117" i="69"/>
  <c r="P117" i="69"/>
  <c r="T117" i="69"/>
  <c r="X117" i="69"/>
  <c r="V117" i="69" s="1"/>
  <c r="P109" i="69"/>
  <c r="T109" i="69"/>
  <c r="X109" i="69"/>
  <c r="Q109" i="69"/>
  <c r="U109" i="69"/>
  <c r="S109" i="69"/>
  <c r="Q101" i="69"/>
  <c r="U101" i="69"/>
  <c r="T101" i="69"/>
  <c r="X101" i="69"/>
  <c r="P101" i="69"/>
  <c r="S101" i="69"/>
  <c r="R101" i="69"/>
  <c r="U93" i="69"/>
  <c r="P93" i="69"/>
  <c r="T93" i="69"/>
  <c r="X93" i="69"/>
  <c r="Q93" i="69"/>
  <c r="AD126" i="69"/>
  <c r="AH126" i="69"/>
  <c r="AC126" i="69"/>
  <c r="AK126" i="69"/>
  <c r="AG126" i="69"/>
  <c r="AF126" i="69"/>
  <c r="AK117" i="69"/>
  <c r="AG117" i="69"/>
  <c r="AC117" i="69"/>
  <c r="AH117" i="69"/>
  <c r="AF117" i="69"/>
  <c r="AD117" i="69"/>
  <c r="AC109" i="69"/>
  <c r="AH109" i="69"/>
  <c r="AD109" i="69"/>
  <c r="AG109" i="69"/>
  <c r="AI109" i="69"/>
  <c r="AK109" i="69"/>
  <c r="AJ109" i="69" s="1"/>
  <c r="AE109" i="69"/>
  <c r="AF109" i="69"/>
  <c r="AG101" i="69"/>
  <c r="AD101" i="69"/>
  <c r="AK101" i="69"/>
  <c r="AJ101" i="69" s="1"/>
  <c r="AH101" i="69"/>
  <c r="AE101" i="69"/>
  <c r="AC101" i="69"/>
  <c r="AF101" i="69"/>
  <c r="AG93" i="69"/>
  <c r="AD93" i="69"/>
  <c r="AC93" i="69"/>
  <c r="AK93" i="69"/>
  <c r="AH93" i="69"/>
  <c r="Q42" i="67"/>
  <c r="U42" i="67"/>
  <c r="P42" i="67"/>
  <c r="X42" i="67"/>
  <c r="V42" i="67" s="1"/>
  <c r="T42" i="67"/>
  <c r="W42" i="67"/>
  <c r="P34" i="67"/>
  <c r="T34" i="67"/>
  <c r="X34" i="67"/>
  <c r="S34" i="67" s="1"/>
  <c r="Q34" i="67"/>
  <c r="U34" i="67"/>
  <c r="R34" i="67"/>
  <c r="P26" i="67"/>
  <c r="T26" i="67"/>
  <c r="X26" i="67"/>
  <c r="S26" i="67" s="1"/>
  <c r="U26" i="67"/>
  <c r="Q26" i="67"/>
  <c r="T18" i="67"/>
  <c r="P18" i="67"/>
  <c r="X18" i="67"/>
  <c r="AE18" i="67" s="1"/>
  <c r="V18" i="67"/>
  <c r="S18" i="67"/>
  <c r="Q18" i="67"/>
  <c r="U18" i="67"/>
  <c r="X10" i="67"/>
  <c r="S10" i="67" s="1"/>
  <c r="Q10" i="67"/>
  <c r="U10" i="67"/>
  <c r="P10" i="67"/>
  <c r="T10" i="67"/>
  <c r="AG43" i="67"/>
  <c r="AC43" i="67"/>
  <c r="AH43" i="67"/>
  <c r="AK43" i="67"/>
  <c r="AD43" i="67"/>
  <c r="AE43" i="67"/>
  <c r="AG35" i="67"/>
  <c r="AD35" i="67"/>
  <c r="AI35" i="67"/>
  <c r="AC35" i="67"/>
  <c r="AK35" i="67"/>
  <c r="AH35" i="67"/>
  <c r="AC27" i="67"/>
  <c r="AG27" i="67"/>
  <c r="AD27" i="67"/>
  <c r="AH27" i="67"/>
  <c r="AK27" i="67"/>
  <c r="AC19" i="67"/>
  <c r="AG19" i="67"/>
  <c r="AK19" i="67"/>
  <c r="AD19" i="67"/>
  <c r="AH19" i="67"/>
  <c r="AJ19" i="67"/>
  <c r="AC11" i="67"/>
  <c r="AG11" i="67"/>
  <c r="AK11" i="67"/>
  <c r="AI11" i="67" s="1"/>
  <c r="AD11" i="67"/>
  <c r="AF11" i="67"/>
  <c r="AH11" i="67"/>
  <c r="AK44" i="67"/>
  <c r="X44" i="67"/>
  <c r="AK117" i="67"/>
  <c r="X117" i="67"/>
  <c r="AK109" i="67"/>
  <c r="X109" i="67"/>
  <c r="AK101" i="67"/>
  <c r="X101" i="67"/>
  <c r="AK93" i="67"/>
  <c r="X93" i="67"/>
  <c r="AK85" i="67"/>
  <c r="X85" i="67"/>
  <c r="AK77" i="67"/>
  <c r="X77" i="67"/>
  <c r="AK69" i="67"/>
  <c r="X69" i="67"/>
  <c r="AK61" i="67"/>
  <c r="X61" i="67"/>
  <c r="AK53" i="67"/>
  <c r="X53" i="67"/>
  <c r="AK45" i="67"/>
  <c r="X45" i="67"/>
  <c r="AK167" i="68"/>
  <c r="X167" i="68"/>
  <c r="AK159" i="68"/>
  <c r="X159" i="68"/>
  <c r="AK151" i="68"/>
  <c r="X151" i="68"/>
  <c r="AK143" i="68"/>
  <c r="X143" i="68"/>
  <c r="AK135" i="68"/>
  <c r="X135" i="68"/>
  <c r="AK127" i="68"/>
  <c r="X127" i="68"/>
  <c r="AK119" i="68"/>
  <c r="X119" i="68"/>
  <c r="AK111" i="68"/>
  <c r="X111" i="68"/>
  <c r="AK103" i="68"/>
  <c r="X103" i="68"/>
  <c r="AK95" i="68"/>
  <c r="X95" i="68"/>
  <c r="AK83" i="68"/>
  <c r="X83" i="68"/>
  <c r="AK75" i="68"/>
  <c r="X75" i="68"/>
  <c r="AK67" i="68"/>
  <c r="X67" i="68"/>
  <c r="AK59" i="68"/>
  <c r="X59" i="68"/>
  <c r="X51" i="68"/>
  <c r="AK51" i="68"/>
  <c r="AK43" i="68"/>
  <c r="X43" i="68"/>
  <c r="AK35" i="68"/>
  <c r="X35" i="68"/>
  <c r="AK27" i="68"/>
  <c r="X27" i="68"/>
  <c r="AK19" i="68"/>
  <c r="X19" i="68"/>
  <c r="AK11" i="68"/>
  <c r="X11" i="68"/>
  <c r="AK81" i="69"/>
  <c r="X81" i="69"/>
  <c r="AK73" i="69"/>
  <c r="X73" i="69"/>
  <c r="AK65" i="69"/>
  <c r="X65" i="69"/>
  <c r="AK57" i="69"/>
  <c r="X57" i="69"/>
  <c r="AK49" i="69"/>
  <c r="X49" i="69"/>
  <c r="X41" i="69"/>
  <c r="AK41" i="69"/>
  <c r="AK33" i="69"/>
  <c r="X33" i="69"/>
  <c r="AK25" i="69"/>
  <c r="X25" i="69"/>
  <c r="AK17" i="69"/>
  <c r="X17" i="69"/>
  <c r="AK9" i="69"/>
  <c r="X9" i="69"/>
  <c r="O36" i="60"/>
  <c r="Q36" i="60" s="1"/>
  <c r="T36" i="60"/>
  <c r="O28" i="60"/>
  <c r="U28" i="60" s="1"/>
  <c r="O20" i="60"/>
  <c r="P20" i="60" s="1"/>
  <c r="O12" i="60"/>
  <c r="Q12" i="60" s="1"/>
  <c r="P12" i="60"/>
  <c r="N4" i="60"/>
  <c r="Q4" i="60" s="1"/>
  <c r="N31" i="60"/>
  <c r="Q31" i="60" s="1"/>
  <c r="N23" i="60"/>
  <c r="U23" i="60" s="1"/>
  <c r="X23" i="60"/>
  <c r="N15" i="60"/>
  <c r="T15" i="60" s="1"/>
  <c r="X15" i="60"/>
  <c r="N7" i="60"/>
  <c r="X7" i="60" s="1"/>
  <c r="AD34" i="60"/>
  <c r="AB34" i="60"/>
  <c r="AG34" i="60" s="1"/>
  <c r="AB26" i="60"/>
  <c r="AC26" i="60" s="1"/>
  <c r="AB18" i="60"/>
  <c r="AC18" i="60" s="1"/>
  <c r="AB10" i="60"/>
  <c r="AC10" i="60" s="1"/>
  <c r="AG10" i="60"/>
  <c r="AH10" i="60"/>
  <c r="AA38" i="60"/>
  <c r="AG38" i="60" s="1"/>
  <c r="AK38" i="60"/>
  <c r="AA30" i="60"/>
  <c r="AK30" i="60"/>
  <c r="AA22" i="60"/>
  <c r="AA14" i="60"/>
  <c r="AA6" i="60"/>
  <c r="AG6" i="60" s="1"/>
  <c r="U3" i="58"/>
  <c r="U4" i="57"/>
  <c r="AD4" i="57"/>
  <c r="AC4" i="57"/>
  <c r="AG4" i="57"/>
  <c r="P4" i="57"/>
  <c r="T4" i="57"/>
  <c r="AH4" i="57"/>
  <c r="Q4" i="57"/>
  <c r="AE9" i="32" l="1"/>
  <c r="AE42" i="69"/>
  <c r="AF128" i="68"/>
  <c r="AI19" i="69"/>
  <c r="AF69" i="68"/>
  <c r="AJ103" i="67"/>
  <c r="AE3" i="60"/>
  <c r="Q30" i="60"/>
  <c r="AJ6" i="67"/>
  <c r="AJ120" i="69"/>
  <c r="V104" i="69"/>
  <c r="AD38" i="60"/>
  <c r="P8" i="60"/>
  <c r="R121" i="69"/>
  <c r="W31" i="67"/>
  <c r="W67" i="32"/>
  <c r="X21" i="60"/>
  <c r="X22" i="60"/>
  <c r="V9" i="46"/>
  <c r="AJ76" i="48"/>
  <c r="AF169" i="68"/>
  <c r="AI95" i="69"/>
  <c r="W34" i="67"/>
  <c r="AJ109" i="47"/>
  <c r="AF14" i="47"/>
  <c r="AJ46" i="47"/>
  <c r="AE9" i="46"/>
  <c r="AE17" i="46"/>
  <c r="AE75" i="32"/>
  <c r="AK15" i="60"/>
  <c r="X16" i="60"/>
  <c r="R16" i="60" s="1"/>
  <c r="Q13" i="60"/>
  <c r="V102" i="69"/>
  <c r="AI110" i="47"/>
  <c r="AE70" i="46"/>
  <c r="R7" i="30"/>
  <c r="AK16" i="60"/>
  <c r="T9" i="60"/>
  <c r="P38" i="60"/>
  <c r="AJ35" i="69"/>
  <c r="AI4" i="67"/>
  <c r="R20" i="67"/>
  <c r="W28" i="67"/>
  <c r="AI88" i="69"/>
  <c r="S80" i="48"/>
  <c r="S127" i="47"/>
  <c r="AJ74" i="32"/>
  <c r="AH5" i="60"/>
  <c r="AH29" i="60"/>
  <c r="T23" i="60"/>
  <c r="AE29" i="67"/>
  <c r="W104" i="69"/>
  <c r="W12" i="46"/>
  <c r="W13" i="46"/>
  <c r="AF29" i="69"/>
  <c r="AJ15" i="68"/>
  <c r="AE79" i="68"/>
  <c r="AJ115" i="68"/>
  <c r="AI113" i="67"/>
  <c r="AF7" i="67"/>
  <c r="AI105" i="69"/>
  <c r="S121" i="69"/>
  <c r="R82" i="48"/>
  <c r="AJ18" i="47"/>
  <c r="AE50" i="47"/>
  <c r="W22" i="46"/>
  <c r="AG15" i="60"/>
  <c r="X12" i="60"/>
  <c r="AI8" i="67"/>
  <c r="AI40" i="67"/>
  <c r="R123" i="69"/>
  <c r="AE14" i="46"/>
  <c r="R23" i="46"/>
  <c r="AD70" i="61"/>
  <c r="AJ16" i="60"/>
  <c r="X29" i="60"/>
  <c r="V8" i="67"/>
  <c r="AE115" i="69"/>
  <c r="AI124" i="69"/>
  <c r="V115" i="69"/>
  <c r="AJ125" i="69"/>
  <c r="AI83" i="48"/>
  <c r="R77" i="48"/>
  <c r="S35" i="67"/>
  <c r="AD22" i="60"/>
  <c r="AG18" i="60"/>
  <c r="P7" i="60"/>
  <c r="T12" i="60"/>
  <c r="AI76" i="48"/>
  <c r="AF84" i="48"/>
  <c r="AD19" i="60"/>
  <c r="V27" i="67"/>
  <c r="V118" i="69"/>
  <c r="S87" i="48"/>
  <c r="W68" i="32"/>
  <c r="AF29" i="67"/>
  <c r="R80" i="48"/>
  <c r="AE74" i="32"/>
  <c r="X26" i="60"/>
  <c r="AF87" i="69"/>
  <c r="W96" i="69"/>
  <c r="AI79" i="48"/>
  <c r="R67" i="48"/>
  <c r="V13" i="46"/>
  <c r="V84" i="32"/>
  <c r="AK26" i="60"/>
  <c r="S87" i="68"/>
  <c r="R155" i="68"/>
  <c r="V57" i="67"/>
  <c r="AJ121" i="67"/>
  <c r="AJ88" i="48"/>
  <c r="AF13" i="46"/>
  <c r="W71" i="32"/>
  <c r="AE72" i="68"/>
  <c r="AI108" i="68"/>
  <c r="AF123" i="69"/>
  <c r="AJ25" i="48"/>
  <c r="S80" i="32"/>
  <c r="P5" i="62"/>
  <c r="U34" i="60"/>
  <c r="AE31" i="69"/>
  <c r="AF63" i="69"/>
  <c r="AJ117" i="68"/>
  <c r="AE51" i="67"/>
  <c r="AE83" i="67"/>
  <c r="AJ115" i="67"/>
  <c r="AJ17" i="67"/>
  <c r="AI25" i="67"/>
  <c r="AI99" i="69"/>
  <c r="AF107" i="69"/>
  <c r="AF115" i="69"/>
  <c r="AJ115" i="47"/>
  <c r="AK5" i="60"/>
  <c r="AG25" i="60"/>
  <c r="AJ16" i="69"/>
  <c r="AE116" i="69"/>
  <c r="AF125" i="69"/>
  <c r="AJ76" i="46"/>
  <c r="AF28" i="68"/>
  <c r="AF62" i="67"/>
  <c r="S15" i="60"/>
  <c r="U12" i="60"/>
  <c r="AJ27" i="67"/>
  <c r="R126" i="69"/>
  <c r="AF36" i="67"/>
  <c r="AJ127" i="69"/>
  <c r="R94" i="69"/>
  <c r="S79" i="48"/>
  <c r="AI111" i="69"/>
  <c r="R95" i="69"/>
  <c r="AI103" i="69"/>
  <c r="AJ11" i="46"/>
  <c r="T31" i="60"/>
  <c r="AF6" i="67"/>
  <c r="AJ30" i="67"/>
  <c r="S13" i="67"/>
  <c r="W37" i="67"/>
  <c r="AI104" i="69"/>
  <c r="AK34" i="60"/>
  <c r="AJ31" i="67"/>
  <c r="V38" i="67"/>
  <c r="S71" i="32"/>
  <c r="AC23" i="60"/>
  <c r="X28" i="60"/>
  <c r="S23" i="67"/>
  <c r="AJ114" i="69"/>
  <c r="R114" i="69"/>
  <c r="AE6" i="46"/>
  <c r="R72" i="32"/>
  <c r="AK12" i="60"/>
  <c r="V24" i="67"/>
  <c r="S124" i="69"/>
  <c r="W81" i="32"/>
  <c r="AF34" i="67"/>
  <c r="V92" i="69"/>
  <c r="S25" i="46"/>
  <c r="AF47" i="31"/>
  <c r="AE74" i="69"/>
  <c r="AF160" i="68"/>
  <c r="AE19" i="67"/>
  <c r="W86" i="48"/>
  <c r="AJ72" i="32"/>
  <c r="AD26" i="60"/>
  <c r="AE27" i="67"/>
  <c r="R109" i="69"/>
  <c r="W10" i="46"/>
  <c r="R18" i="46"/>
  <c r="AE33" i="32"/>
  <c r="AJ65" i="32"/>
  <c r="AE102" i="31"/>
  <c r="AF83" i="32"/>
  <c r="AK31" i="60"/>
  <c r="Q21" i="60"/>
  <c r="AJ34" i="69"/>
  <c r="AE66" i="69"/>
  <c r="AI120" i="68"/>
  <c r="AE152" i="68"/>
  <c r="AJ54" i="67"/>
  <c r="AJ86" i="67"/>
  <c r="AE12" i="67"/>
  <c r="V19" i="67"/>
  <c r="AE94" i="69"/>
  <c r="AI102" i="69"/>
  <c r="W102" i="69"/>
  <c r="AE37" i="48"/>
  <c r="AI69" i="48"/>
  <c r="AI77" i="48"/>
  <c r="R79" i="48"/>
  <c r="AI26" i="32"/>
  <c r="AI127" i="31"/>
  <c r="AF64" i="31"/>
  <c r="R68" i="32"/>
  <c r="P30" i="60"/>
  <c r="AI29" i="68"/>
  <c r="AF61" i="68"/>
  <c r="AJ129" i="68"/>
  <c r="AJ161" i="68"/>
  <c r="AE13" i="67"/>
  <c r="AI29" i="67"/>
  <c r="R4" i="67"/>
  <c r="R119" i="69"/>
  <c r="AI19" i="32"/>
  <c r="AI51" i="32"/>
  <c r="AJ88" i="31"/>
  <c r="R77" i="32"/>
  <c r="AJ104" i="69"/>
  <c r="V96" i="69"/>
  <c r="AJ7" i="48"/>
  <c r="R4" i="46"/>
  <c r="W21" i="46"/>
  <c r="AJ28" i="32"/>
  <c r="AE60" i="32"/>
  <c r="AF97" i="31"/>
  <c r="AE34" i="31"/>
  <c r="AI6" i="31"/>
  <c r="V87" i="32"/>
  <c r="W122" i="69"/>
  <c r="AF163" i="68"/>
  <c r="AJ15" i="67"/>
  <c r="AJ23" i="67"/>
  <c r="AF31" i="67"/>
  <c r="AJ97" i="69"/>
  <c r="AE113" i="69"/>
  <c r="AI80" i="48"/>
  <c r="AI57" i="46"/>
  <c r="AI5" i="46"/>
  <c r="S88" i="32"/>
  <c r="AD12" i="62"/>
  <c r="T36" i="62"/>
  <c r="AF122" i="69"/>
  <c r="AE16" i="68"/>
  <c r="AJ116" i="68"/>
  <c r="AI114" i="67"/>
  <c r="AF24" i="67"/>
  <c r="AE114" i="69"/>
  <c r="V123" i="69"/>
  <c r="AF81" i="48"/>
  <c r="AE62" i="32"/>
  <c r="AF99" i="31"/>
  <c r="AJ131" i="31"/>
  <c r="AI36" i="31"/>
  <c r="AF25" i="67"/>
  <c r="AF41" i="67"/>
  <c r="AI91" i="69"/>
  <c r="AJ99" i="69"/>
  <c r="AI107" i="69"/>
  <c r="AE34" i="48"/>
  <c r="S91" i="47"/>
  <c r="V63" i="32"/>
  <c r="AK21" i="60"/>
  <c r="AD33" i="60"/>
  <c r="AE100" i="69"/>
  <c r="AF116" i="69"/>
  <c r="R108" i="69"/>
  <c r="S125" i="69"/>
  <c r="AE75" i="48"/>
  <c r="R25" i="46"/>
  <c r="AF48" i="32"/>
  <c r="AJ85" i="31"/>
  <c r="AF117" i="31"/>
  <c r="AF54" i="31"/>
  <c r="W82" i="32"/>
  <c r="W4" i="67"/>
  <c r="W36" i="67"/>
  <c r="AJ88" i="69"/>
  <c r="AI79" i="47"/>
  <c r="AJ71" i="46"/>
  <c r="AI19" i="46"/>
  <c r="S77" i="32"/>
  <c r="AK25" i="60"/>
  <c r="U7" i="60"/>
  <c r="V29" i="67"/>
  <c r="S120" i="69"/>
  <c r="AF20" i="46"/>
  <c r="AI75" i="32"/>
  <c r="S122" i="69"/>
  <c r="AI7" i="67"/>
  <c r="AE15" i="67"/>
  <c r="W30" i="67"/>
  <c r="AJ121" i="69"/>
  <c r="S6" i="46"/>
  <c r="AG27" i="60"/>
  <c r="AC31" i="60"/>
  <c r="P9" i="60"/>
  <c r="AE24" i="67"/>
  <c r="AE123" i="69"/>
  <c r="W90" i="69"/>
  <c r="W83" i="48"/>
  <c r="R7" i="46"/>
  <c r="AI86" i="32"/>
  <c r="X5" i="60"/>
  <c r="R5" i="60" s="1"/>
  <c r="U10" i="60"/>
  <c r="AE74" i="48"/>
  <c r="AF15" i="46"/>
  <c r="Q19" i="60"/>
  <c r="W77" i="48"/>
  <c r="AF61" i="47"/>
  <c r="AE52" i="46"/>
  <c r="AF84" i="46"/>
  <c r="AE16" i="46"/>
  <c r="AK35" i="60"/>
  <c r="AE35" i="60" s="1"/>
  <c r="W15" i="67"/>
  <c r="V83" i="48"/>
  <c r="V67" i="32"/>
  <c r="AK28" i="60"/>
  <c r="AF33" i="68"/>
  <c r="AF65" i="68"/>
  <c r="AJ133" i="68"/>
  <c r="AE67" i="67"/>
  <c r="AJ99" i="67"/>
  <c r="W40" i="67"/>
  <c r="R76" i="48"/>
  <c r="V8" i="46"/>
  <c r="AK37" i="60"/>
  <c r="AF37" i="60" s="1"/>
  <c r="X27" i="60"/>
  <c r="S33" i="67"/>
  <c r="V41" i="67"/>
  <c r="R100" i="69"/>
  <c r="V116" i="69"/>
  <c r="W17" i="46"/>
  <c r="V74" i="32"/>
  <c r="AJ28" i="60"/>
  <c r="AJ12" i="48"/>
  <c r="AE41" i="32"/>
  <c r="AE10" i="69"/>
  <c r="AJ94" i="67"/>
  <c r="AE10" i="46"/>
  <c r="AF83" i="69"/>
  <c r="AK6" i="60"/>
  <c r="X31" i="60"/>
  <c r="R31" i="60" s="1"/>
  <c r="Q20" i="60"/>
  <c r="R18" i="67"/>
  <c r="S42" i="67"/>
  <c r="AJ93" i="69"/>
  <c r="W101" i="69"/>
  <c r="V126" i="69"/>
  <c r="AI78" i="48"/>
  <c r="AF17" i="46"/>
  <c r="AK7" i="60"/>
  <c r="AD35" i="60"/>
  <c r="U5" i="60"/>
  <c r="AF68" i="68"/>
  <c r="V11" i="67"/>
  <c r="R43" i="67"/>
  <c r="AF110" i="69"/>
  <c r="AH3" i="60"/>
  <c r="V28" i="67"/>
  <c r="V3" i="67"/>
  <c r="V4" i="46"/>
  <c r="AK33" i="60"/>
  <c r="P15" i="60"/>
  <c r="AJ38" i="67"/>
  <c r="AE120" i="69"/>
  <c r="V67" i="48"/>
  <c r="V20" i="46"/>
  <c r="R84" i="32"/>
  <c r="AK10" i="60"/>
  <c r="R122" i="69"/>
  <c r="AJ7" i="67"/>
  <c r="AI23" i="67"/>
  <c r="W74" i="48"/>
  <c r="W6" i="46"/>
  <c r="AF53" i="32"/>
  <c r="AI90" i="31"/>
  <c r="AJ122" i="31"/>
  <c r="W27" i="31"/>
  <c r="W76" i="32"/>
  <c r="R71" i="32"/>
  <c r="V88" i="32"/>
  <c r="AH7" i="60"/>
  <c r="AH4" i="60"/>
  <c r="AE70" i="69"/>
  <c r="AI24" i="68"/>
  <c r="AF124" i="68"/>
  <c r="AF156" i="68"/>
  <c r="AF58" i="67"/>
  <c r="AF90" i="67"/>
  <c r="R7" i="67"/>
  <c r="V106" i="69"/>
  <c r="W75" i="48"/>
  <c r="R83" i="48"/>
  <c r="AI42" i="46"/>
  <c r="AJ22" i="46"/>
  <c r="S23" i="46"/>
  <c r="X13" i="60"/>
  <c r="Q26" i="60"/>
  <c r="S99" i="69"/>
  <c r="V124" i="69"/>
  <c r="AF99" i="47"/>
  <c r="AF36" i="47"/>
  <c r="AF27" i="46"/>
  <c r="AI59" i="46"/>
  <c r="AI7" i="32"/>
  <c r="AF76" i="31"/>
  <c r="AJ108" i="31"/>
  <c r="Q14" i="60"/>
  <c r="V108" i="69"/>
  <c r="W116" i="69"/>
  <c r="AI8" i="46"/>
  <c r="W9" i="46"/>
  <c r="W21" i="60"/>
  <c r="AI21" i="60"/>
  <c r="W12" i="60"/>
  <c r="AE12" i="60"/>
  <c r="S12" i="60"/>
  <c r="R12" i="60"/>
  <c r="V12" i="60"/>
  <c r="AI12" i="60"/>
  <c r="AF12" i="60"/>
  <c r="V37" i="60"/>
  <c r="AI24" i="60"/>
  <c r="W24" i="60"/>
  <c r="AE28" i="60"/>
  <c r="AF21" i="60"/>
  <c r="AE72" i="31"/>
  <c r="AF72" i="31"/>
  <c r="S72" i="31"/>
  <c r="R72" i="31"/>
  <c r="W72" i="31"/>
  <c r="V72" i="31"/>
  <c r="AJ72" i="31"/>
  <c r="AF71" i="32"/>
  <c r="AI79" i="32"/>
  <c r="W74" i="32"/>
  <c r="AD5" i="63"/>
  <c r="AH5" i="63"/>
  <c r="AI5" i="63"/>
  <c r="AK5" i="63"/>
  <c r="AF5" i="63" s="1"/>
  <c r="AG5" i="63"/>
  <c r="AJ5" i="63"/>
  <c r="T43" i="54"/>
  <c r="X43" i="54"/>
  <c r="S43" i="54" s="1"/>
  <c r="Q43" i="54"/>
  <c r="R43" i="54"/>
  <c r="U43" i="54"/>
  <c r="X14" i="45"/>
  <c r="R14" i="45" s="1"/>
  <c r="Q14" i="45"/>
  <c r="U14" i="45"/>
  <c r="P14" i="45"/>
  <c r="T14" i="45"/>
  <c r="W14" i="45"/>
  <c r="T25" i="44"/>
  <c r="V11" i="68"/>
  <c r="R11" i="68"/>
  <c r="S11" i="68"/>
  <c r="AI11" i="68"/>
  <c r="AF11" i="68"/>
  <c r="AE11" i="68"/>
  <c r="W11" i="68"/>
  <c r="AF7" i="31"/>
  <c r="AI7" i="31"/>
  <c r="W7" i="31"/>
  <c r="R7" i="31"/>
  <c r="S7" i="31"/>
  <c r="V7" i="31"/>
  <c r="AE7" i="31"/>
  <c r="AC73" i="61"/>
  <c r="AK73" i="61"/>
  <c r="AD73" i="61"/>
  <c r="AH73" i="61"/>
  <c r="AG73" i="61"/>
  <c r="Q26" i="44"/>
  <c r="T26" i="44"/>
  <c r="X26" i="44"/>
  <c r="W26" i="44" s="1"/>
  <c r="R26" i="44"/>
  <c r="P26" i="44"/>
  <c r="U26" i="44"/>
  <c r="AJ48" i="31"/>
  <c r="R48" i="31"/>
  <c r="V48" i="31"/>
  <c r="AE48" i="31"/>
  <c r="AI48" i="31"/>
  <c r="S48" i="31"/>
  <c r="AF48" i="31"/>
  <c r="AD57" i="54"/>
  <c r="V40" i="47"/>
  <c r="AJ40" i="47"/>
  <c r="S40" i="47"/>
  <c r="AE40" i="47"/>
  <c r="R40" i="47"/>
  <c r="AI40" i="47"/>
  <c r="W40" i="47"/>
  <c r="AC66" i="62"/>
  <c r="W87" i="69"/>
  <c r="R120" i="47"/>
  <c r="AE120" i="47"/>
  <c r="AI120" i="47"/>
  <c r="AF120" i="47"/>
  <c r="AJ120" i="47"/>
  <c r="S120" i="47"/>
  <c r="V120" i="47"/>
  <c r="W120" i="47"/>
  <c r="AK19" i="62"/>
  <c r="AC19" i="62"/>
  <c r="AG19" i="62"/>
  <c r="AD19" i="62"/>
  <c r="AH19" i="62"/>
  <c r="Q52" i="53"/>
  <c r="P52" i="53"/>
  <c r="T52" i="53"/>
  <c r="U52" i="53"/>
  <c r="X52" i="53"/>
  <c r="V52" i="53" s="1"/>
  <c r="S52" i="53"/>
  <c r="W52" i="53"/>
  <c r="R52" i="53"/>
  <c r="S13" i="69"/>
  <c r="AF13" i="69"/>
  <c r="V13" i="69"/>
  <c r="R13" i="69"/>
  <c r="AE13" i="69"/>
  <c r="AJ13" i="69"/>
  <c r="W13" i="69"/>
  <c r="AI131" i="68"/>
  <c r="AE131" i="68"/>
  <c r="W131" i="68"/>
  <c r="R131" i="68"/>
  <c r="AJ131" i="68"/>
  <c r="S131" i="68"/>
  <c r="V131" i="68"/>
  <c r="AE22" i="69"/>
  <c r="AI22" i="69"/>
  <c r="AF22" i="69"/>
  <c r="V22" i="69"/>
  <c r="R22" i="69"/>
  <c r="W22" i="69"/>
  <c r="S22" i="69"/>
  <c r="AF172" i="68"/>
  <c r="AI172" i="68"/>
  <c r="AE172" i="68"/>
  <c r="AJ172" i="68"/>
  <c r="R172" i="68"/>
  <c r="S172" i="68"/>
  <c r="W172" i="68"/>
  <c r="V172" i="68"/>
  <c r="R90" i="69"/>
  <c r="S20" i="31"/>
  <c r="AI20" i="31"/>
  <c r="V20" i="31"/>
  <c r="W20" i="31"/>
  <c r="AJ20" i="31"/>
  <c r="AF20" i="31"/>
  <c r="R20" i="31"/>
  <c r="AF149" i="68"/>
  <c r="S149" i="68"/>
  <c r="W149" i="68"/>
  <c r="AE149" i="68"/>
  <c r="AJ149" i="68"/>
  <c r="R149" i="68"/>
  <c r="V149" i="68"/>
  <c r="V52" i="47"/>
  <c r="AF52" i="47"/>
  <c r="AI52" i="47"/>
  <c r="AJ52" i="47"/>
  <c r="S52" i="47"/>
  <c r="R52" i="47"/>
  <c r="W52" i="47"/>
  <c r="W75" i="46"/>
  <c r="AJ75" i="46"/>
  <c r="AE75" i="46"/>
  <c r="R75" i="46"/>
  <c r="S75" i="46"/>
  <c r="V75" i="46"/>
  <c r="AF75" i="46"/>
  <c r="AI75" i="46"/>
  <c r="R92" i="31"/>
  <c r="V92" i="31"/>
  <c r="AE92" i="31"/>
  <c r="AI92" i="31"/>
  <c r="AJ92" i="31"/>
  <c r="S92" i="31"/>
  <c r="W92" i="31"/>
  <c r="AD22" i="62"/>
  <c r="AH22" i="62"/>
  <c r="AC22" i="62"/>
  <c r="AG22" i="62"/>
  <c r="AK22" i="62"/>
  <c r="P26" i="54"/>
  <c r="T26" i="54"/>
  <c r="X26" i="54"/>
  <c r="W26" i="54" s="1"/>
  <c r="U26" i="54"/>
  <c r="Q26" i="54"/>
  <c r="U65" i="53"/>
  <c r="T65" i="53"/>
  <c r="X65" i="53"/>
  <c r="S65" i="53" s="1"/>
  <c r="Q65" i="53"/>
  <c r="P65" i="53"/>
  <c r="P80" i="44"/>
  <c r="T80" i="44"/>
  <c r="U80" i="44"/>
  <c r="X80" i="44"/>
  <c r="S80" i="44" s="1"/>
  <c r="Q80" i="44"/>
  <c r="W80" i="44"/>
  <c r="W43" i="48"/>
  <c r="AE43" i="48"/>
  <c r="AI43" i="48"/>
  <c r="R43" i="48"/>
  <c r="V43" i="48"/>
  <c r="AJ43" i="48"/>
  <c r="S43" i="48"/>
  <c r="AF43" i="48"/>
  <c r="R85" i="48"/>
  <c r="AI36" i="46"/>
  <c r="AJ36" i="46"/>
  <c r="AF36" i="46"/>
  <c r="R36" i="46"/>
  <c r="S36" i="46"/>
  <c r="V36" i="46"/>
  <c r="W36" i="46"/>
  <c r="AC34" i="60"/>
  <c r="Q28" i="60"/>
  <c r="AF57" i="69"/>
  <c r="AJ11" i="68"/>
  <c r="AE75" i="68"/>
  <c r="AF45" i="67"/>
  <c r="AE77" i="67"/>
  <c r="AE11" i="67"/>
  <c r="AF19" i="67"/>
  <c r="AF27" i="67"/>
  <c r="AJ35" i="67"/>
  <c r="AI43" i="67"/>
  <c r="W10" i="67"/>
  <c r="AF93" i="69"/>
  <c r="AI126" i="69"/>
  <c r="W93" i="69"/>
  <c r="W126" i="69"/>
  <c r="AF20" i="48"/>
  <c r="W20" i="48"/>
  <c r="AE20" i="48"/>
  <c r="AI20" i="48"/>
  <c r="R20" i="48"/>
  <c r="V20" i="48"/>
  <c r="S20" i="48"/>
  <c r="W52" i="48"/>
  <c r="AF52" i="48"/>
  <c r="AE52" i="48"/>
  <c r="AJ52" i="48"/>
  <c r="AI52" i="48"/>
  <c r="R52" i="48"/>
  <c r="V52" i="48"/>
  <c r="S52" i="48"/>
  <c r="S70" i="48"/>
  <c r="V86" i="48"/>
  <c r="AJ85" i="47"/>
  <c r="AE85" i="47"/>
  <c r="AI85" i="47"/>
  <c r="R85" i="47"/>
  <c r="W85" i="47"/>
  <c r="V85" i="47"/>
  <c r="S85" i="47"/>
  <c r="AI117" i="47"/>
  <c r="AE117" i="47"/>
  <c r="AF117" i="47"/>
  <c r="W117" i="47"/>
  <c r="S117" i="47"/>
  <c r="V117" i="47"/>
  <c r="R117" i="47"/>
  <c r="AE22" i="47"/>
  <c r="AI22" i="47"/>
  <c r="AJ22" i="47"/>
  <c r="R22" i="47"/>
  <c r="V22" i="47"/>
  <c r="S22" i="47"/>
  <c r="W22" i="47"/>
  <c r="R54" i="47"/>
  <c r="AF54" i="47"/>
  <c r="AI54" i="47"/>
  <c r="AE54" i="47"/>
  <c r="S54" i="47"/>
  <c r="V54" i="47"/>
  <c r="W54" i="47"/>
  <c r="AJ45" i="46"/>
  <c r="R45" i="46"/>
  <c r="AF45" i="46"/>
  <c r="AE45" i="46"/>
  <c r="S45" i="46"/>
  <c r="AI45" i="46"/>
  <c r="V45" i="46"/>
  <c r="W45" i="46"/>
  <c r="S77" i="46"/>
  <c r="AI77" i="46"/>
  <c r="AE77" i="46"/>
  <c r="AJ77" i="46"/>
  <c r="AF77" i="46"/>
  <c r="W77" i="46"/>
  <c r="V77" i="46"/>
  <c r="R77" i="46"/>
  <c r="V10" i="46"/>
  <c r="S18" i="46"/>
  <c r="S3" i="46"/>
  <c r="R9" i="32"/>
  <c r="AJ9" i="32"/>
  <c r="W9" i="32"/>
  <c r="V9" i="32"/>
  <c r="S9" i="32"/>
  <c r="AI9" i="32"/>
  <c r="AF9" i="32"/>
  <c r="AI41" i="32"/>
  <c r="W41" i="32"/>
  <c r="AJ41" i="32"/>
  <c r="V41" i="32"/>
  <c r="AF41" i="32"/>
  <c r="R41" i="32"/>
  <c r="S41" i="32"/>
  <c r="AE78" i="31"/>
  <c r="AF78" i="31"/>
  <c r="AJ78" i="31"/>
  <c r="AI78" i="31"/>
  <c r="R78" i="31"/>
  <c r="S78" i="31"/>
  <c r="V78" i="31"/>
  <c r="W78" i="31"/>
  <c r="V110" i="31"/>
  <c r="AF110" i="31"/>
  <c r="AE110" i="31"/>
  <c r="AJ110" i="31"/>
  <c r="AI110" i="31"/>
  <c r="W110" i="31"/>
  <c r="R110" i="31"/>
  <c r="S110" i="31"/>
  <c r="V15" i="31"/>
  <c r="S47" i="31"/>
  <c r="AJ47" i="31"/>
  <c r="AE47" i="31"/>
  <c r="AI47" i="31"/>
  <c r="W47" i="31"/>
  <c r="V47" i="31"/>
  <c r="R47" i="31"/>
  <c r="AI67" i="32"/>
  <c r="R83" i="32"/>
  <c r="AC48" i="54"/>
  <c r="AG48" i="54"/>
  <c r="AK48" i="54"/>
  <c r="AE48" i="54" s="1"/>
  <c r="AD48" i="54"/>
  <c r="AH48" i="54"/>
  <c r="P40" i="62"/>
  <c r="U20" i="54"/>
  <c r="Q20" i="54"/>
  <c r="X20" i="54"/>
  <c r="V20" i="54" s="1"/>
  <c r="W20" i="54"/>
  <c r="R20" i="54"/>
  <c r="P20" i="54"/>
  <c r="T20" i="54"/>
  <c r="S20" i="54"/>
  <c r="P59" i="53"/>
  <c r="U59" i="53"/>
  <c r="Q59" i="53"/>
  <c r="X59" i="53"/>
  <c r="R59" i="53" s="1"/>
  <c r="T59" i="53"/>
  <c r="W59" i="53"/>
  <c r="AC11" i="60"/>
  <c r="AC19" i="60"/>
  <c r="AC35" i="60"/>
  <c r="Q5" i="60"/>
  <c r="S21" i="60"/>
  <c r="Q37" i="60"/>
  <c r="V34" i="69"/>
  <c r="AE34" i="69"/>
  <c r="R34" i="69"/>
  <c r="AI34" i="69"/>
  <c r="AF34" i="69"/>
  <c r="S34" i="69"/>
  <c r="W34" i="69"/>
  <c r="V66" i="69"/>
  <c r="AI66" i="69"/>
  <c r="AJ66" i="69"/>
  <c r="AF66" i="69"/>
  <c r="R66" i="69"/>
  <c r="W66" i="69"/>
  <c r="S66" i="69"/>
  <c r="S52" i="68"/>
  <c r="W52" i="68"/>
  <c r="AF52" i="68"/>
  <c r="AJ52" i="68"/>
  <c r="AE52" i="68"/>
  <c r="AI52" i="68"/>
  <c r="R52" i="68"/>
  <c r="V52" i="68"/>
  <c r="V84" i="68"/>
  <c r="S120" i="68"/>
  <c r="AF120" i="68"/>
  <c r="AE120" i="68"/>
  <c r="AJ120" i="68"/>
  <c r="V120" i="68"/>
  <c r="R120" i="68"/>
  <c r="W120" i="68"/>
  <c r="W152" i="68"/>
  <c r="V152" i="68"/>
  <c r="S152" i="68"/>
  <c r="AJ152" i="68"/>
  <c r="AF152" i="68"/>
  <c r="AI152" i="68"/>
  <c r="R152" i="68"/>
  <c r="S54" i="67"/>
  <c r="V54" i="67"/>
  <c r="R54" i="67"/>
  <c r="AE54" i="67"/>
  <c r="AI54" i="67"/>
  <c r="AF54" i="67"/>
  <c r="W54" i="67"/>
  <c r="S86" i="67"/>
  <c r="AI86" i="67"/>
  <c r="AE86" i="67"/>
  <c r="AF86" i="67"/>
  <c r="W86" i="67"/>
  <c r="R86" i="67"/>
  <c r="V86" i="67"/>
  <c r="AF118" i="67"/>
  <c r="AJ36" i="67"/>
  <c r="AF3" i="67"/>
  <c r="S11" i="67"/>
  <c r="R19" i="67"/>
  <c r="W27" i="67"/>
  <c r="V35" i="67"/>
  <c r="S94" i="69"/>
  <c r="R102" i="69"/>
  <c r="W29" i="48"/>
  <c r="AE29" i="48"/>
  <c r="AI29" i="48"/>
  <c r="AF29" i="48"/>
  <c r="R29" i="48"/>
  <c r="S29" i="48"/>
  <c r="V29" i="48"/>
  <c r="AE61" i="48"/>
  <c r="AI61" i="48"/>
  <c r="V61" i="48"/>
  <c r="R61" i="48"/>
  <c r="AJ61" i="48"/>
  <c r="W61" i="48"/>
  <c r="AF61" i="48"/>
  <c r="S61" i="48"/>
  <c r="AJ77" i="48"/>
  <c r="R87" i="48"/>
  <c r="AI86" i="47"/>
  <c r="AE86" i="47"/>
  <c r="AF86" i="47"/>
  <c r="R86" i="47"/>
  <c r="W86" i="47"/>
  <c r="V86" i="47"/>
  <c r="S86" i="47"/>
  <c r="AJ118" i="47"/>
  <c r="S23" i="47"/>
  <c r="AJ23" i="47"/>
  <c r="AF23" i="47"/>
  <c r="AE23" i="47"/>
  <c r="AI23" i="47"/>
  <c r="W23" i="47"/>
  <c r="V23" i="47"/>
  <c r="R23" i="47"/>
  <c r="V55" i="47"/>
  <c r="AI55" i="47"/>
  <c r="AE55" i="47"/>
  <c r="AF55" i="47"/>
  <c r="AJ55" i="47"/>
  <c r="R55" i="47"/>
  <c r="S55" i="47"/>
  <c r="W55" i="47"/>
  <c r="AE46" i="46"/>
  <c r="AJ46" i="46"/>
  <c r="AI46" i="46"/>
  <c r="V46" i="46"/>
  <c r="R46" i="46"/>
  <c r="S46" i="46"/>
  <c r="W46" i="46"/>
  <c r="W78" i="46"/>
  <c r="AJ78" i="46"/>
  <c r="AI78" i="46"/>
  <c r="S78" i="46"/>
  <c r="R78" i="46"/>
  <c r="AF78" i="46"/>
  <c r="V78" i="46"/>
  <c r="AJ3" i="46"/>
  <c r="R19" i="46"/>
  <c r="S7" i="30"/>
  <c r="W18" i="32"/>
  <c r="AI18" i="32"/>
  <c r="AF18" i="32"/>
  <c r="AJ18" i="32"/>
  <c r="AE18" i="32"/>
  <c r="S18" i="32"/>
  <c r="R18" i="32"/>
  <c r="V18" i="32"/>
  <c r="W50" i="32"/>
  <c r="AJ50" i="32"/>
  <c r="AI50" i="32"/>
  <c r="AF50" i="32"/>
  <c r="R50" i="32"/>
  <c r="V50" i="32"/>
  <c r="S50" i="32"/>
  <c r="AE87" i="31"/>
  <c r="W119" i="31"/>
  <c r="V119" i="31"/>
  <c r="AF119" i="31"/>
  <c r="S119" i="31"/>
  <c r="R119" i="31"/>
  <c r="AE119" i="31"/>
  <c r="AI119" i="31"/>
  <c r="S24" i="31"/>
  <c r="AE24" i="31"/>
  <c r="AJ24" i="31"/>
  <c r="AF24" i="31"/>
  <c r="AI24" i="31"/>
  <c r="V24" i="31"/>
  <c r="W24" i="31"/>
  <c r="R24" i="31"/>
  <c r="V56" i="31"/>
  <c r="R56" i="31"/>
  <c r="S56" i="31"/>
  <c r="AF56" i="31"/>
  <c r="AI56" i="31"/>
  <c r="AE56" i="31"/>
  <c r="W56" i="31"/>
  <c r="S85" i="32"/>
  <c r="AH57" i="54"/>
  <c r="AC57" i="54"/>
  <c r="AG57" i="54"/>
  <c r="AK57" i="54"/>
  <c r="AF57" i="54" s="1"/>
  <c r="AC23" i="63"/>
  <c r="AK23" i="63"/>
  <c r="AE23" i="63" s="1"/>
  <c r="AG23" i="63"/>
  <c r="AI23" i="63"/>
  <c r="AH23" i="63"/>
  <c r="AD23" i="63"/>
  <c r="AI57" i="62"/>
  <c r="AC57" i="62"/>
  <c r="AG57" i="62"/>
  <c r="AK57" i="62"/>
  <c r="AJ57" i="62" s="1"/>
  <c r="AD57" i="62"/>
  <c r="AH57" i="62"/>
  <c r="AF57" i="62"/>
  <c r="P17" i="62"/>
  <c r="T17" i="62"/>
  <c r="X17" i="62"/>
  <c r="Q17" i="62"/>
  <c r="U17" i="62"/>
  <c r="AD9" i="55"/>
  <c r="AE9" i="55"/>
  <c r="AH9" i="55"/>
  <c r="AC9" i="55"/>
  <c r="AG9" i="55"/>
  <c r="AK9" i="55"/>
  <c r="AF9" i="55" s="1"/>
  <c r="X37" i="54"/>
  <c r="V37" i="54" s="1"/>
  <c r="W37" i="54"/>
  <c r="P37" i="54"/>
  <c r="T37" i="54"/>
  <c r="Q37" i="54"/>
  <c r="U37" i="54"/>
  <c r="Q8" i="45"/>
  <c r="U8" i="45"/>
  <c r="X8" i="45"/>
  <c r="S8" i="45" s="1"/>
  <c r="T8" i="45"/>
  <c r="P8" i="45"/>
  <c r="Q19" i="44"/>
  <c r="U19" i="44"/>
  <c r="P19" i="44"/>
  <c r="T19" i="44"/>
  <c r="X19" i="44"/>
  <c r="V19" i="44" s="1"/>
  <c r="P20" i="44"/>
  <c r="X20" i="44"/>
  <c r="W20" i="44" s="1"/>
  <c r="T20" i="44"/>
  <c r="Q20" i="44"/>
  <c r="U20" i="44"/>
  <c r="V20" i="44"/>
  <c r="T76" i="44"/>
  <c r="P76" i="44"/>
  <c r="X76" i="44"/>
  <c r="S76" i="44" s="1"/>
  <c r="Q76" i="44"/>
  <c r="U76" i="44"/>
  <c r="R76" i="44"/>
  <c r="W76" i="44"/>
  <c r="V76" i="44"/>
  <c r="AK32" i="60"/>
  <c r="W32" i="60" s="1"/>
  <c r="AG12" i="60"/>
  <c r="AH20" i="60"/>
  <c r="AG28" i="60"/>
  <c r="AH36" i="60"/>
  <c r="X25" i="60"/>
  <c r="W25" i="60" s="1"/>
  <c r="P14" i="60"/>
  <c r="S19" i="69"/>
  <c r="AE19" i="69"/>
  <c r="AF19" i="69"/>
  <c r="AJ19" i="69"/>
  <c r="W19" i="69"/>
  <c r="V19" i="69"/>
  <c r="R19" i="69"/>
  <c r="S83" i="69"/>
  <c r="AE83" i="69"/>
  <c r="AJ83" i="69"/>
  <c r="AI83" i="69"/>
  <c r="W83" i="69"/>
  <c r="V83" i="69"/>
  <c r="R83" i="69"/>
  <c r="W37" i="68"/>
  <c r="AF37" i="68"/>
  <c r="AJ37" i="68"/>
  <c r="AE37" i="68"/>
  <c r="AI37" i="68"/>
  <c r="R37" i="68"/>
  <c r="S37" i="68"/>
  <c r="V37" i="68"/>
  <c r="W69" i="68"/>
  <c r="AJ69" i="68"/>
  <c r="AE69" i="68"/>
  <c r="AI69" i="68"/>
  <c r="S69" i="68"/>
  <c r="R69" i="68"/>
  <c r="V69" i="68"/>
  <c r="S137" i="68"/>
  <c r="AF137" i="68"/>
  <c r="AE137" i="68"/>
  <c r="AI137" i="68"/>
  <c r="AJ137" i="68"/>
  <c r="R137" i="68"/>
  <c r="V137" i="68"/>
  <c r="W137" i="68"/>
  <c r="R169" i="68"/>
  <c r="AE169" i="68"/>
  <c r="AI169" i="68"/>
  <c r="AJ169" i="68"/>
  <c r="V169" i="68"/>
  <c r="S169" i="68"/>
  <c r="W169" i="68"/>
  <c r="R71" i="67"/>
  <c r="AF103" i="67"/>
  <c r="V103" i="67"/>
  <c r="AI103" i="67"/>
  <c r="AE103" i="67"/>
  <c r="R103" i="67"/>
  <c r="S103" i="67"/>
  <c r="W103" i="67"/>
  <c r="AJ13" i="67"/>
  <c r="R3" i="67"/>
  <c r="AE103" i="69"/>
  <c r="S95" i="69"/>
  <c r="W103" i="69"/>
  <c r="R111" i="69"/>
  <c r="V38" i="48"/>
  <c r="AI38" i="48"/>
  <c r="AE38" i="48"/>
  <c r="AF38" i="48"/>
  <c r="AJ38" i="48"/>
  <c r="R38" i="48"/>
  <c r="W38" i="48"/>
  <c r="S38" i="48"/>
  <c r="AF70" i="48"/>
  <c r="AF78" i="48"/>
  <c r="AI103" i="47"/>
  <c r="AF40" i="47"/>
  <c r="AI63" i="46"/>
  <c r="S63" i="46"/>
  <c r="R63" i="46"/>
  <c r="V63" i="46"/>
  <c r="AF63" i="46"/>
  <c r="AE63" i="46"/>
  <c r="W63" i="46"/>
  <c r="AI11" i="46"/>
  <c r="AF19" i="46"/>
  <c r="S4" i="46"/>
  <c r="AI27" i="32"/>
  <c r="S27" i="32"/>
  <c r="W27" i="32"/>
  <c r="V27" i="32"/>
  <c r="AE27" i="32"/>
  <c r="R27" i="32"/>
  <c r="AJ27" i="32"/>
  <c r="AF27" i="32"/>
  <c r="V59" i="32"/>
  <c r="W59" i="32"/>
  <c r="AE59" i="32"/>
  <c r="AJ59" i="32"/>
  <c r="AI59" i="32"/>
  <c r="AF59" i="32"/>
  <c r="S59" i="32"/>
  <c r="R59" i="32"/>
  <c r="AE96" i="31"/>
  <c r="AE128" i="31"/>
  <c r="AF33" i="31"/>
  <c r="AF65" i="31"/>
  <c r="AC66" i="54"/>
  <c r="AE32" i="63"/>
  <c r="AG32" i="63"/>
  <c r="AD32" i="63"/>
  <c r="AH32" i="63"/>
  <c r="AC32" i="63"/>
  <c r="AK32" i="63"/>
  <c r="AI32" i="63" s="1"/>
  <c r="AG34" i="62"/>
  <c r="AK34" i="62"/>
  <c r="AD34" i="62"/>
  <c r="AH34" i="62"/>
  <c r="AD66" i="62"/>
  <c r="AG66" i="62"/>
  <c r="AH66" i="62"/>
  <c r="AK66" i="62"/>
  <c r="AJ66" i="62" s="1"/>
  <c r="AD18" i="55"/>
  <c r="AH18" i="55"/>
  <c r="AG18" i="55"/>
  <c r="AK18" i="55"/>
  <c r="AI18" i="55" s="1"/>
  <c r="AE18" i="55"/>
  <c r="AC18" i="55"/>
  <c r="T17" i="45"/>
  <c r="X17" i="45"/>
  <c r="W17" i="45" s="1"/>
  <c r="Q17" i="45"/>
  <c r="U17" i="45"/>
  <c r="R17" i="45"/>
  <c r="P17" i="45"/>
  <c r="Q44" i="44"/>
  <c r="X44" i="44"/>
  <c r="S44" i="44" s="1"/>
  <c r="P44" i="44"/>
  <c r="T44" i="44"/>
  <c r="W44" i="44"/>
  <c r="U44" i="44"/>
  <c r="AC21" i="60"/>
  <c r="Q7" i="60"/>
  <c r="U15" i="60"/>
  <c r="P23" i="60"/>
  <c r="U31" i="60"/>
  <c r="AI44" i="69"/>
  <c r="AE44" i="69"/>
  <c r="AJ44" i="69"/>
  <c r="W44" i="69"/>
  <c r="S44" i="69"/>
  <c r="R44" i="69"/>
  <c r="V44" i="69"/>
  <c r="R76" i="69"/>
  <c r="V76" i="69"/>
  <c r="AI76" i="69"/>
  <c r="AJ76" i="69"/>
  <c r="AE76" i="69"/>
  <c r="S76" i="69"/>
  <c r="W76" i="69"/>
  <c r="R30" i="68"/>
  <c r="AI30" i="68"/>
  <c r="AE30" i="68"/>
  <c r="AF30" i="68"/>
  <c r="AJ30" i="68"/>
  <c r="V30" i="68"/>
  <c r="S30" i="68"/>
  <c r="W30" i="68"/>
  <c r="R62" i="68"/>
  <c r="AE62" i="68"/>
  <c r="V62" i="68"/>
  <c r="AF62" i="68"/>
  <c r="AJ62" i="68"/>
  <c r="W62" i="68"/>
  <c r="S62" i="68"/>
  <c r="AE98" i="68"/>
  <c r="AI98" i="68"/>
  <c r="AJ98" i="68"/>
  <c r="AF98" i="68"/>
  <c r="V98" i="68"/>
  <c r="S98" i="68"/>
  <c r="R98" i="68"/>
  <c r="W98" i="68"/>
  <c r="R130" i="68"/>
  <c r="V130" i="68"/>
  <c r="AI130" i="68"/>
  <c r="AF130" i="68"/>
  <c r="AJ130" i="68"/>
  <c r="S130" i="68"/>
  <c r="W130" i="68"/>
  <c r="W162" i="68"/>
  <c r="AI162" i="68"/>
  <c r="AF162" i="68"/>
  <c r="AJ162" i="68"/>
  <c r="S162" i="68"/>
  <c r="R162" i="68"/>
  <c r="V162" i="68"/>
  <c r="S64" i="67"/>
  <c r="AF64" i="67"/>
  <c r="AI64" i="67"/>
  <c r="V64" i="67"/>
  <c r="AJ64" i="67"/>
  <c r="AE64" i="67"/>
  <c r="R64" i="67"/>
  <c r="W64" i="67"/>
  <c r="W96" i="67"/>
  <c r="AF96" i="67"/>
  <c r="AE96" i="67"/>
  <c r="AI96" i="67"/>
  <c r="S96" i="67"/>
  <c r="R96" i="67"/>
  <c r="V96" i="67"/>
  <c r="AJ22" i="67"/>
  <c r="AF30" i="67"/>
  <c r="S5" i="67"/>
  <c r="V13" i="67"/>
  <c r="AF96" i="69"/>
  <c r="AJ112" i="69"/>
  <c r="V87" i="69"/>
  <c r="S96" i="69"/>
  <c r="W112" i="69"/>
  <c r="W31" i="48"/>
  <c r="AJ31" i="48"/>
  <c r="AE31" i="48"/>
  <c r="AI31" i="48"/>
  <c r="S31" i="48"/>
  <c r="V31" i="48"/>
  <c r="R31" i="48"/>
  <c r="AJ63" i="48"/>
  <c r="AE63" i="48"/>
  <c r="V63" i="48"/>
  <c r="R63" i="48"/>
  <c r="W63" i="48"/>
  <c r="S63" i="48"/>
  <c r="AI63" i="48"/>
  <c r="AF25" i="47"/>
  <c r="AJ25" i="47"/>
  <c r="S25" i="47"/>
  <c r="R25" i="47"/>
  <c r="V25" i="47"/>
  <c r="W25" i="47"/>
  <c r="AI25" i="47"/>
  <c r="AE25" i="47"/>
  <c r="AF57" i="47"/>
  <c r="AF80" i="46"/>
  <c r="S21" i="46"/>
  <c r="AF81" i="31"/>
  <c r="AJ18" i="31"/>
  <c r="AI50" i="31"/>
  <c r="AJ75" i="32"/>
  <c r="AC59" i="54"/>
  <c r="AD25" i="63"/>
  <c r="AC27" i="62"/>
  <c r="AG27" i="62"/>
  <c r="AH27" i="62"/>
  <c r="AK27" i="62"/>
  <c r="AD27" i="62"/>
  <c r="AC59" i="62"/>
  <c r="AG59" i="62"/>
  <c r="AH59" i="62"/>
  <c r="AD59" i="62"/>
  <c r="AK59" i="62"/>
  <c r="AI59" i="62" s="1"/>
  <c r="Q19" i="62"/>
  <c r="U19" i="62"/>
  <c r="P19" i="62"/>
  <c r="T19" i="62"/>
  <c r="X19" i="62"/>
  <c r="W19" i="62" s="1"/>
  <c r="R19" i="62"/>
  <c r="S19" i="62"/>
  <c r="Q7" i="54"/>
  <c r="U7" i="54"/>
  <c r="X7" i="54"/>
  <c r="W7" i="54" s="1"/>
  <c r="P7" i="54"/>
  <c r="T7" i="54"/>
  <c r="R7" i="54"/>
  <c r="S7" i="54"/>
  <c r="V7" i="54"/>
  <c r="X39" i="54"/>
  <c r="R39" i="54" s="1"/>
  <c r="T39" i="54"/>
  <c r="U39" i="54"/>
  <c r="Q39" i="54"/>
  <c r="P39" i="54"/>
  <c r="S39" i="54"/>
  <c r="X3" i="59"/>
  <c r="AI3" i="59" s="1"/>
  <c r="AF3" i="59"/>
  <c r="Q3" i="60"/>
  <c r="AH6" i="60"/>
  <c r="AG14" i="60"/>
  <c r="AD30" i="60"/>
  <c r="AC38" i="60"/>
  <c r="W16" i="60"/>
  <c r="R24" i="60"/>
  <c r="R32" i="60"/>
  <c r="AI13" i="69"/>
  <c r="AF45" i="69"/>
  <c r="AI77" i="69"/>
  <c r="AE99" i="68"/>
  <c r="AF131" i="68"/>
  <c r="AE163" i="68"/>
  <c r="AJ163" i="68"/>
  <c r="R163" i="68"/>
  <c r="V163" i="68"/>
  <c r="S163" i="68"/>
  <c r="W163" i="68"/>
  <c r="AI163" i="68"/>
  <c r="V97" i="67"/>
  <c r="S97" i="67"/>
  <c r="W97" i="67"/>
  <c r="AE97" i="67"/>
  <c r="R97" i="67"/>
  <c r="AF97" i="67"/>
  <c r="AJ97" i="67"/>
  <c r="AI97" i="67"/>
  <c r="AF89" i="69"/>
  <c r="AF113" i="69"/>
  <c r="V97" i="69"/>
  <c r="S113" i="69"/>
  <c r="V121" i="69"/>
  <c r="AF72" i="48"/>
  <c r="AJ80" i="48"/>
  <c r="AI88" i="48"/>
  <c r="AJ97" i="47"/>
  <c r="AF97" i="47"/>
  <c r="S97" i="47"/>
  <c r="W97" i="47"/>
  <c r="AI97" i="47"/>
  <c r="V97" i="47"/>
  <c r="AE97" i="47"/>
  <c r="R97" i="47"/>
  <c r="AJ34" i="47"/>
  <c r="AF66" i="47"/>
  <c r="AE57" i="46"/>
  <c r="AF57" i="46"/>
  <c r="W57" i="46"/>
  <c r="R57" i="46"/>
  <c r="V57" i="46"/>
  <c r="AJ57" i="46"/>
  <c r="S57" i="46"/>
  <c r="AJ5" i="46"/>
  <c r="AI13" i="46"/>
  <c r="AI21" i="46"/>
  <c r="S61" i="32"/>
  <c r="AF61" i="32"/>
  <c r="AE61" i="32"/>
  <c r="AI61" i="32"/>
  <c r="V61" i="32"/>
  <c r="W61" i="32"/>
  <c r="R61" i="32"/>
  <c r="S98" i="31"/>
  <c r="V98" i="31"/>
  <c r="R98" i="31"/>
  <c r="W98" i="31"/>
  <c r="AF98" i="31"/>
  <c r="AJ98" i="31"/>
  <c r="AI98" i="31"/>
  <c r="AI130" i="31"/>
  <c r="AE130" i="31"/>
  <c r="AJ130" i="31"/>
  <c r="AF130" i="31"/>
  <c r="W130" i="31"/>
  <c r="R130" i="31"/>
  <c r="S130" i="31"/>
  <c r="V130" i="31"/>
  <c r="AJ68" i="32"/>
  <c r="AI85" i="32"/>
  <c r="AK26" i="63"/>
  <c r="AC26" i="63"/>
  <c r="AG26" i="63"/>
  <c r="AD26" i="63"/>
  <c r="AH26" i="63"/>
  <c r="AF26" i="63"/>
  <c r="AJ26" i="63"/>
  <c r="AI26" i="63"/>
  <c r="AE26" i="63"/>
  <c r="AC28" i="62"/>
  <c r="AG28" i="62"/>
  <c r="AK28" i="62"/>
  <c r="AH28" i="62"/>
  <c r="AD28" i="62"/>
  <c r="Q20" i="62"/>
  <c r="T20" i="62"/>
  <c r="P20" i="62"/>
  <c r="X20" i="62"/>
  <c r="U20" i="62"/>
  <c r="AD36" i="55"/>
  <c r="AH36" i="55"/>
  <c r="AC36" i="55"/>
  <c r="AG36" i="55"/>
  <c r="AK36" i="55"/>
  <c r="AF36" i="55" s="1"/>
  <c r="U14" i="44"/>
  <c r="Q14" i="44"/>
  <c r="R14" i="44"/>
  <c r="V14" i="44"/>
  <c r="P14" i="44"/>
  <c r="T14" i="44"/>
  <c r="X14" i="44"/>
  <c r="S14" i="44" s="1"/>
  <c r="AK27" i="60"/>
  <c r="AE27" i="60" s="1"/>
  <c r="AG7" i="60"/>
  <c r="AD15" i="60"/>
  <c r="AG31" i="60"/>
  <c r="AD4" i="60"/>
  <c r="X36" i="60"/>
  <c r="U9" i="60"/>
  <c r="P17" i="60"/>
  <c r="R25" i="60"/>
  <c r="AE122" i="69"/>
  <c r="AJ22" i="69"/>
  <c r="AF54" i="69"/>
  <c r="AI72" i="68"/>
  <c r="V72" i="68"/>
  <c r="W72" i="68"/>
  <c r="S72" i="68"/>
  <c r="R72" i="68"/>
  <c r="AJ72" i="68"/>
  <c r="AF72" i="68"/>
  <c r="AE108" i="68"/>
  <c r="AF108" i="68"/>
  <c r="W108" i="68"/>
  <c r="V108" i="68"/>
  <c r="R108" i="68"/>
  <c r="S108" i="68"/>
  <c r="AJ108" i="68"/>
  <c r="AF140" i="68"/>
  <c r="AF74" i="67"/>
  <c r="AI106" i="67"/>
  <c r="W7" i="67"/>
  <c r="R15" i="67"/>
  <c r="W23" i="67"/>
  <c r="AI90" i="69"/>
  <c r="AI106" i="69"/>
  <c r="V90" i="69"/>
  <c r="W49" i="48"/>
  <c r="AI49" i="48"/>
  <c r="AF49" i="48"/>
  <c r="AE49" i="48"/>
  <c r="S49" i="48"/>
  <c r="AJ49" i="48"/>
  <c r="R49" i="48"/>
  <c r="AE81" i="48"/>
  <c r="AI67" i="48"/>
  <c r="AI74" i="47"/>
  <c r="AF106" i="47"/>
  <c r="W106" i="47"/>
  <c r="S106" i="47"/>
  <c r="V106" i="47"/>
  <c r="AI106" i="47"/>
  <c r="AE106" i="47"/>
  <c r="R106" i="47"/>
  <c r="AE34" i="46"/>
  <c r="AJ66" i="46"/>
  <c r="AI22" i="46"/>
  <c r="AE14" i="32"/>
  <c r="AE46" i="32"/>
  <c r="AI83" i="31"/>
  <c r="AJ115" i="31"/>
  <c r="AE20" i="31"/>
  <c r="AF52" i="31"/>
  <c r="AE77" i="32"/>
  <c r="S72" i="32"/>
  <c r="V80" i="32"/>
  <c r="R67" i="32"/>
  <c r="AC53" i="54"/>
  <c r="AD53" i="54"/>
  <c r="AG53" i="54"/>
  <c r="AK53" i="54"/>
  <c r="AF53" i="54" s="1"/>
  <c r="AH53" i="54"/>
  <c r="AE53" i="54"/>
  <c r="AC19" i="63"/>
  <c r="AH19" i="63"/>
  <c r="AD19" i="63"/>
  <c r="AK19" i="63"/>
  <c r="AJ19" i="63" s="1"/>
  <c r="AG19" i="63"/>
  <c r="AK21" i="62"/>
  <c r="AC21" i="62"/>
  <c r="AG21" i="62"/>
  <c r="AD21" i="62"/>
  <c r="AH21" i="62"/>
  <c r="Q72" i="61"/>
  <c r="U72" i="61"/>
  <c r="P72" i="61"/>
  <c r="T72" i="61"/>
  <c r="X72" i="61"/>
  <c r="AC29" i="55"/>
  <c r="AG29" i="55"/>
  <c r="AK29" i="55"/>
  <c r="AJ29" i="55" s="1"/>
  <c r="AD29" i="55"/>
  <c r="AH29" i="55"/>
  <c r="Q64" i="53"/>
  <c r="U64" i="53"/>
  <c r="P64" i="53"/>
  <c r="T64" i="53"/>
  <c r="X64" i="53"/>
  <c r="V64" i="53" s="1"/>
  <c r="Q7" i="44"/>
  <c r="U7" i="44"/>
  <c r="P7" i="44"/>
  <c r="T7" i="44"/>
  <c r="X7" i="44"/>
  <c r="S7" i="44" s="1"/>
  <c r="Q39" i="44"/>
  <c r="U39" i="44"/>
  <c r="S39" i="44"/>
  <c r="P39" i="44"/>
  <c r="T39" i="44"/>
  <c r="X39" i="44"/>
  <c r="V39" i="44" s="1"/>
  <c r="AI16" i="60"/>
  <c r="AF24" i="60"/>
  <c r="AF32" i="60"/>
  <c r="Q10" i="60"/>
  <c r="Q18" i="60"/>
  <c r="S86" i="69"/>
  <c r="W86" i="69"/>
  <c r="V86" i="69"/>
  <c r="R86" i="69"/>
  <c r="AF86" i="69"/>
  <c r="AI86" i="69"/>
  <c r="AJ86" i="69"/>
  <c r="S39" i="69"/>
  <c r="AI39" i="69"/>
  <c r="AF39" i="69"/>
  <c r="AJ39" i="69"/>
  <c r="R39" i="69"/>
  <c r="V39" i="69"/>
  <c r="W39" i="69"/>
  <c r="S71" i="69"/>
  <c r="AJ71" i="69"/>
  <c r="W71" i="69"/>
  <c r="R71" i="69"/>
  <c r="V71" i="69"/>
  <c r="AF71" i="69"/>
  <c r="AE71" i="69"/>
  <c r="R57" i="68"/>
  <c r="V57" i="68"/>
  <c r="AE57" i="68"/>
  <c r="AF57" i="68"/>
  <c r="AJ57" i="68"/>
  <c r="AI57" i="68"/>
  <c r="S57" i="68"/>
  <c r="W57" i="68"/>
  <c r="W8" i="68"/>
  <c r="AE8" i="68"/>
  <c r="AF8" i="68"/>
  <c r="AI8" i="68"/>
  <c r="AJ8" i="68"/>
  <c r="R8" i="68"/>
  <c r="S8" i="68"/>
  <c r="V8" i="68"/>
  <c r="W125" i="68"/>
  <c r="V125" i="68"/>
  <c r="AJ125" i="68"/>
  <c r="AF125" i="68"/>
  <c r="AI125" i="68"/>
  <c r="S125" i="68"/>
  <c r="R125" i="68"/>
  <c r="AI59" i="67"/>
  <c r="AJ59" i="67"/>
  <c r="AF59" i="67"/>
  <c r="R59" i="67"/>
  <c r="W59" i="67"/>
  <c r="V59" i="67"/>
  <c r="S59" i="67"/>
  <c r="V91" i="67"/>
  <c r="AI91" i="67"/>
  <c r="AJ91" i="67"/>
  <c r="AF91" i="67"/>
  <c r="R91" i="67"/>
  <c r="S91" i="67"/>
  <c r="W91" i="67"/>
  <c r="AJ123" i="67"/>
  <c r="AE123" i="67"/>
  <c r="AI123" i="67"/>
  <c r="R123" i="67"/>
  <c r="W123" i="67"/>
  <c r="S123" i="67"/>
  <c r="V123" i="67"/>
  <c r="V16" i="67"/>
  <c r="V32" i="67"/>
  <c r="S40" i="67"/>
  <c r="AF91" i="69"/>
  <c r="W91" i="69"/>
  <c r="R26" i="48"/>
  <c r="AI26" i="48"/>
  <c r="AF26" i="48"/>
  <c r="AJ26" i="48"/>
  <c r="S26" i="48"/>
  <c r="W26" i="48"/>
  <c r="V26" i="48"/>
  <c r="AF82" i="48"/>
  <c r="AF83" i="47"/>
  <c r="S115" i="47"/>
  <c r="AF115" i="47"/>
  <c r="R115" i="47"/>
  <c r="V115" i="47"/>
  <c r="W115" i="47"/>
  <c r="AE115" i="47"/>
  <c r="AI115" i="47"/>
  <c r="AF20" i="47"/>
  <c r="AE52" i="47"/>
  <c r="AJ23" i="32"/>
  <c r="AJ55" i="32"/>
  <c r="AE55" i="32"/>
  <c r="V55" i="32"/>
  <c r="W55" i="32"/>
  <c r="R55" i="32"/>
  <c r="AI55" i="32"/>
  <c r="S55" i="32"/>
  <c r="AF55" i="32"/>
  <c r="AF92" i="31"/>
  <c r="AE124" i="31"/>
  <c r="AE29" i="31"/>
  <c r="AI29" i="31"/>
  <c r="AF29" i="31"/>
  <c r="S29" i="31"/>
  <c r="V29" i="31"/>
  <c r="W29" i="31"/>
  <c r="AJ29" i="31"/>
  <c r="R29" i="31"/>
  <c r="AI61" i="31"/>
  <c r="AI70" i="32"/>
  <c r="R81" i="32"/>
  <c r="AK54" i="54"/>
  <c r="AF54" i="54" s="1"/>
  <c r="AH54" i="54"/>
  <c r="AC54" i="54"/>
  <c r="AG54" i="54"/>
  <c r="AJ54" i="54"/>
  <c r="AI54" i="54"/>
  <c r="AD54" i="54"/>
  <c r="AG20" i="63"/>
  <c r="AK20" i="63"/>
  <c r="AC20" i="63"/>
  <c r="AE20" i="63"/>
  <c r="AI20" i="63"/>
  <c r="AJ20" i="63"/>
  <c r="AD20" i="63"/>
  <c r="AH20" i="63"/>
  <c r="AF20" i="63"/>
  <c r="U14" i="62"/>
  <c r="P14" i="62"/>
  <c r="T14" i="62"/>
  <c r="X14" i="62"/>
  <c r="Q14" i="62"/>
  <c r="X73" i="61"/>
  <c r="AI73" i="61" s="1"/>
  <c r="P73" i="61"/>
  <c r="T73" i="61"/>
  <c r="Q73" i="61"/>
  <c r="U73" i="61"/>
  <c r="AF26" i="54"/>
  <c r="AE26" i="54"/>
  <c r="AJ26" i="54"/>
  <c r="AI26" i="54"/>
  <c r="AI65" i="53"/>
  <c r="AE65" i="53"/>
  <c r="AJ65" i="53"/>
  <c r="AF65" i="53"/>
  <c r="Q8" i="44"/>
  <c r="T8" i="44"/>
  <c r="P8" i="44"/>
  <c r="X8" i="44"/>
  <c r="W8" i="44" s="1"/>
  <c r="U8" i="44"/>
  <c r="AE80" i="44"/>
  <c r="AF80" i="44"/>
  <c r="AI80" i="44"/>
  <c r="AJ80" i="44"/>
  <c r="AG29" i="60"/>
  <c r="AH9" i="60"/>
  <c r="AD17" i="60"/>
  <c r="AF25" i="60"/>
  <c r="AC33" i="60"/>
  <c r="S27" i="60"/>
  <c r="R35" i="60"/>
  <c r="AE8" i="69"/>
  <c r="AI8" i="69"/>
  <c r="S8" i="69"/>
  <c r="R8" i="69"/>
  <c r="V8" i="69"/>
  <c r="W8" i="69"/>
  <c r="AF8" i="69"/>
  <c r="AJ8" i="69"/>
  <c r="W40" i="69"/>
  <c r="AI40" i="69"/>
  <c r="AJ40" i="69"/>
  <c r="S40" i="69"/>
  <c r="AE40" i="69"/>
  <c r="AF40" i="69"/>
  <c r="V40" i="69"/>
  <c r="AE72" i="69"/>
  <c r="AJ72" i="69"/>
  <c r="V72" i="69"/>
  <c r="S72" i="69"/>
  <c r="W72" i="69"/>
  <c r="AF72" i="69"/>
  <c r="AI72" i="69"/>
  <c r="AE26" i="68"/>
  <c r="AI26" i="68"/>
  <c r="AF26" i="68"/>
  <c r="S26" i="68"/>
  <c r="W26" i="68"/>
  <c r="AJ26" i="68"/>
  <c r="R26" i="68"/>
  <c r="AE94" i="68"/>
  <c r="AF94" i="68"/>
  <c r="V94" i="68"/>
  <c r="W94" i="68"/>
  <c r="S94" i="68"/>
  <c r="AJ94" i="68"/>
  <c r="AI94" i="68"/>
  <c r="AF126" i="68"/>
  <c r="AJ126" i="68"/>
  <c r="AI126" i="68"/>
  <c r="W126" i="68"/>
  <c r="V126" i="68"/>
  <c r="S126" i="68"/>
  <c r="R126" i="68"/>
  <c r="AJ60" i="67"/>
  <c r="AE60" i="67"/>
  <c r="R60" i="67"/>
  <c r="V60" i="67"/>
  <c r="W60" i="67"/>
  <c r="S60" i="67"/>
  <c r="AF60" i="67"/>
  <c r="AI60" i="67"/>
  <c r="AE92" i="67"/>
  <c r="S92" i="67"/>
  <c r="V92" i="67"/>
  <c r="W92" i="67"/>
  <c r="R92" i="67"/>
  <c r="AF92" i="67"/>
  <c r="AJ92" i="67"/>
  <c r="AE124" i="67"/>
  <c r="AJ26" i="67"/>
  <c r="R116" i="69"/>
  <c r="AF19" i="48"/>
  <c r="AE19" i="48"/>
  <c r="AI19" i="48"/>
  <c r="S19" i="48"/>
  <c r="W19" i="48"/>
  <c r="V19" i="48"/>
  <c r="R19" i="48"/>
  <c r="AE51" i="48"/>
  <c r="S51" i="48"/>
  <c r="AI51" i="48"/>
  <c r="AJ51" i="48"/>
  <c r="AF51" i="48"/>
  <c r="V51" i="48"/>
  <c r="W51" i="48"/>
  <c r="R51" i="48"/>
  <c r="AE83" i="48"/>
  <c r="S69" i="48"/>
  <c r="S77" i="48"/>
  <c r="S85" i="48"/>
  <c r="AE76" i="47"/>
  <c r="AJ13" i="47"/>
  <c r="AF13" i="47"/>
  <c r="S13" i="47"/>
  <c r="W13" i="47"/>
  <c r="V13" i="47"/>
  <c r="R13" i="47"/>
  <c r="AI13" i="47"/>
  <c r="AE13" i="47"/>
  <c r="S45" i="47"/>
  <c r="W45" i="47"/>
  <c r="AE45" i="47"/>
  <c r="AJ45" i="47"/>
  <c r="R45" i="47"/>
  <c r="V45" i="47"/>
  <c r="AI45" i="47"/>
  <c r="AF45" i="47"/>
  <c r="AE36" i="46"/>
  <c r="AE68" i="46"/>
  <c r="AF68" i="46"/>
  <c r="AI68" i="46"/>
  <c r="V68" i="46"/>
  <c r="R68" i="46"/>
  <c r="S68" i="46"/>
  <c r="W68" i="46"/>
  <c r="AF8" i="46"/>
  <c r="AI24" i="46"/>
  <c r="V17" i="46"/>
  <c r="V25" i="46"/>
  <c r="W8" i="32"/>
  <c r="AI8" i="32"/>
  <c r="AJ8" i="32"/>
  <c r="AF8" i="32"/>
  <c r="AE8" i="32"/>
  <c r="V8" i="32"/>
  <c r="S8" i="32"/>
  <c r="R8" i="32"/>
  <c r="W40" i="32"/>
  <c r="AF40" i="32"/>
  <c r="AJ40" i="32"/>
  <c r="AI40" i="32"/>
  <c r="AE40" i="32"/>
  <c r="S40" i="32"/>
  <c r="R40" i="32"/>
  <c r="V40" i="32"/>
  <c r="S77" i="31"/>
  <c r="AE77" i="31"/>
  <c r="AJ77" i="31"/>
  <c r="AF77" i="31"/>
  <c r="W77" i="31"/>
  <c r="R77" i="31"/>
  <c r="V77" i="31"/>
  <c r="W109" i="31"/>
  <c r="AJ109" i="31"/>
  <c r="AE109" i="31"/>
  <c r="AF109" i="31"/>
  <c r="S109" i="31"/>
  <c r="R109" i="31"/>
  <c r="V109" i="31"/>
  <c r="AF14" i="31"/>
  <c r="AJ14" i="31"/>
  <c r="AE14" i="31"/>
  <c r="AI14" i="31"/>
  <c r="V14" i="31"/>
  <c r="S14" i="31"/>
  <c r="W14" i="31"/>
  <c r="R14" i="31"/>
  <c r="S46" i="31"/>
  <c r="R46" i="31"/>
  <c r="AF46" i="31"/>
  <c r="AJ46" i="31"/>
  <c r="AE46" i="31"/>
  <c r="AI46" i="31"/>
  <c r="V46" i="31"/>
  <c r="W46" i="31"/>
  <c r="AI71" i="32"/>
  <c r="AF79" i="32"/>
  <c r="S74" i="32"/>
  <c r="S82" i="32"/>
  <c r="AC5" i="63"/>
  <c r="W5" i="63"/>
  <c r="S5" i="63"/>
  <c r="R5" i="63"/>
  <c r="V5" i="63"/>
  <c r="AD7" i="62"/>
  <c r="AK7" i="62"/>
  <c r="AC7" i="62"/>
  <c r="AG7" i="62"/>
  <c r="AH7" i="62"/>
  <c r="AK39" i="62"/>
  <c r="AG39" i="62"/>
  <c r="AC39" i="62"/>
  <c r="AH39" i="62"/>
  <c r="AD39" i="62"/>
  <c r="AG72" i="61"/>
  <c r="AK72" i="61"/>
  <c r="AF72" i="61" s="1"/>
  <c r="AH72" i="61"/>
  <c r="AC72" i="61"/>
  <c r="AD72" i="61"/>
  <c r="Q31" i="62"/>
  <c r="P31" i="62"/>
  <c r="T31" i="62"/>
  <c r="X31" i="62"/>
  <c r="U31" i="62"/>
  <c r="AG15" i="55"/>
  <c r="AD15" i="55"/>
  <c r="AH15" i="55"/>
  <c r="AC15" i="55"/>
  <c r="AK15" i="55"/>
  <c r="AF15" i="55" s="1"/>
  <c r="T11" i="54"/>
  <c r="X11" i="54"/>
  <c r="AE11" i="54" s="1"/>
  <c r="P11" i="54"/>
  <c r="Q11" i="54"/>
  <c r="U11" i="54"/>
  <c r="V11" i="54"/>
  <c r="P43" i="54"/>
  <c r="AE43" i="54"/>
  <c r="AI43" i="54"/>
  <c r="AF43" i="54"/>
  <c r="AJ43" i="54"/>
  <c r="AF14" i="45"/>
  <c r="AI14" i="45"/>
  <c r="AE14" i="45"/>
  <c r="AJ14" i="45"/>
  <c r="X25" i="44"/>
  <c r="V25" i="44" s="1"/>
  <c r="P25" i="44"/>
  <c r="U25" i="44"/>
  <c r="Q25" i="44"/>
  <c r="Q57" i="44"/>
  <c r="U57" i="44"/>
  <c r="P57" i="44"/>
  <c r="T57" i="44"/>
  <c r="X57" i="44"/>
  <c r="AJ57" i="44" s="1"/>
  <c r="W57" i="44"/>
  <c r="R57" i="44"/>
  <c r="W57" i="69"/>
  <c r="AJ57" i="69"/>
  <c r="AE57" i="69"/>
  <c r="AI57" i="69"/>
  <c r="R57" i="69"/>
  <c r="V57" i="69"/>
  <c r="S57" i="69"/>
  <c r="AF77" i="67"/>
  <c r="S77" i="67"/>
  <c r="AI77" i="67"/>
  <c r="AJ77" i="67"/>
  <c r="R77" i="67"/>
  <c r="V77" i="67"/>
  <c r="W77" i="67"/>
  <c r="AC6" i="63"/>
  <c r="AG6" i="63"/>
  <c r="AK6" i="63"/>
  <c r="AE6" i="63" s="1"/>
  <c r="AD6" i="63"/>
  <c r="AH6" i="63"/>
  <c r="AI6" i="63"/>
  <c r="Q58" i="44"/>
  <c r="U58" i="44"/>
  <c r="T58" i="44"/>
  <c r="X58" i="44"/>
  <c r="V58" i="44" s="1"/>
  <c r="P58" i="44"/>
  <c r="S58" i="44"/>
  <c r="AE79" i="31"/>
  <c r="W79" i="31"/>
  <c r="R79" i="31"/>
  <c r="V79" i="31"/>
  <c r="AI79" i="31"/>
  <c r="S79" i="31"/>
  <c r="AF79" i="31"/>
  <c r="AG25" i="62"/>
  <c r="AK25" i="62"/>
  <c r="AC25" i="62"/>
  <c r="AD25" i="62"/>
  <c r="AH25" i="62"/>
  <c r="T5" i="54"/>
  <c r="Q5" i="54"/>
  <c r="P5" i="54"/>
  <c r="X5" i="54"/>
  <c r="R5" i="54" s="1"/>
  <c r="U5" i="54"/>
  <c r="V5" i="54"/>
  <c r="S20" i="44"/>
  <c r="AI20" i="44"/>
  <c r="AE20" i="44"/>
  <c r="AF20" i="44"/>
  <c r="AJ20" i="44"/>
  <c r="S8" i="47"/>
  <c r="AJ8" i="47"/>
  <c r="R8" i="47"/>
  <c r="AI8" i="47"/>
  <c r="V8" i="47"/>
  <c r="AF8" i="47"/>
  <c r="AE8" i="47"/>
  <c r="W8" i="47"/>
  <c r="AE31" i="46"/>
  <c r="AJ31" i="46"/>
  <c r="AI31" i="46"/>
  <c r="R31" i="46"/>
  <c r="AF31" i="46"/>
  <c r="W31" i="46"/>
  <c r="S31" i="46"/>
  <c r="V31" i="46"/>
  <c r="V36" i="69"/>
  <c r="R36" i="69"/>
  <c r="W36" i="69"/>
  <c r="AI36" i="69"/>
  <c r="AE36" i="69"/>
  <c r="AF36" i="69"/>
  <c r="S36" i="69"/>
  <c r="S88" i="67"/>
  <c r="R88" i="67"/>
  <c r="V88" i="67"/>
  <c r="AF88" i="67"/>
  <c r="AI88" i="67"/>
  <c r="AE88" i="67"/>
  <c r="AJ88" i="67"/>
  <c r="AE71" i="48"/>
  <c r="AE88" i="47"/>
  <c r="S88" i="47"/>
  <c r="AF88" i="47"/>
  <c r="AJ88" i="47"/>
  <c r="AI88" i="47"/>
  <c r="W88" i="47"/>
  <c r="R88" i="47"/>
  <c r="V88" i="47"/>
  <c r="AJ80" i="46"/>
  <c r="AE80" i="46"/>
  <c r="AI80" i="46"/>
  <c r="V80" i="46"/>
  <c r="R80" i="46"/>
  <c r="S80" i="46"/>
  <c r="W80" i="46"/>
  <c r="V12" i="32"/>
  <c r="AE12" i="32"/>
  <c r="AI12" i="32"/>
  <c r="AF12" i="32"/>
  <c r="AJ12" i="32"/>
  <c r="R12" i="32"/>
  <c r="W12" i="32"/>
  <c r="S12" i="32"/>
  <c r="W63" i="68"/>
  <c r="AE63" i="68"/>
  <c r="AI63" i="68"/>
  <c r="AF63" i="68"/>
  <c r="AJ63" i="68"/>
  <c r="V63" i="68"/>
  <c r="R63" i="68"/>
  <c r="S63" i="68"/>
  <c r="S129" i="47"/>
  <c r="AJ129" i="47"/>
  <c r="V129" i="47"/>
  <c r="AE129" i="47"/>
  <c r="AI129" i="47"/>
  <c r="AF129" i="47"/>
  <c r="W129" i="47"/>
  <c r="R129" i="47"/>
  <c r="P63" i="53"/>
  <c r="Q63" i="53"/>
  <c r="U63" i="53"/>
  <c r="X63" i="53"/>
  <c r="S63" i="53" s="1"/>
  <c r="T63" i="53"/>
  <c r="R63" i="53"/>
  <c r="V63" i="53"/>
  <c r="W63" i="53"/>
  <c r="T70" i="44"/>
  <c r="P70" i="44"/>
  <c r="X70" i="44"/>
  <c r="R70" i="44" s="1"/>
  <c r="U70" i="44"/>
  <c r="V70" i="44"/>
  <c r="Q70" i="44"/>
  <c r="W70" i="44"/>
  <c r="W7" i="69"/>
  <c r="AE7" i="69"/>
  <c r="AI7" i="69"/>
  <c r="AJ7" i="69"/>
  <c r="AF7" i="69"/>
  <c r="R7" i="69"/>
  <c r="V7" i="69"/>
  <c r="S7" i="69"/>
  <c r="R11" i="47"/>
  <c r="AE11" i="47"/>
  <c r="AI11" i="47"/>
  <c r="AF11" i="47"/>
  <c r="AJ11" i="47"/>
  <c r="V11" i="47"/>
  <c r="S11" i="47"/>
  <c r="W11" i="47"/>
  <c r="V19" i="63"/>
  <c r="W19" i="63"/>
  <c r="S19" i="63"/>
  <c r="R19" i="63"/>
  <c r="P25" i="54"/>
  <c r="X25" i="54"/>
  <c r="S25" i="54" s="1"/>
  <c r="T25" i="54"/>
  <c r="Q25" i="54"/>
  <c r="U25" i="54"/>
  <c r="Q48" i="44"/>
  <c r="T48" i="44"/>
  <c r="P48" i="44"/>
  <c r="X48" i="44"/>
  <c r="AI48" i="44" s="1"/>
  <c r="U48" i="44"/>
  <c r="R83" i="47"/>
  <c r="AE83" i="47"/>
  <c r="AI83" i="47"/>
  <c r="AJ83" i="47"/>
  <c r="S83" i="47"/>
  <c r="W83" i="47"/>
  <c r="V83" i="47"/>
  <c r="AF43" i="46"/>
  <c r="AE43" i="46"/>
  <c r="AI43" i="46"/>
  <c r="AJ43" i="46"/>
  <c r="W43" i="46"/>
  <c r="V43" i="46"/>
  <c r="R43" i="46"/>
  <c r="S43" i="46"/>
  <c r="AJ7" i="46"/>
  <c r="R20" i="63"/>
  <c r="W20" i="63"/>
  <c r="V20" i="63"/>
  <c r="S20" i="63"/>
  <c r="AE158" i="68"/>
  <c r="AF158" i="68"/>
  <c r="AJ158" i="68"/>
  <c r="AI158" i="68"/>
  <c r="V158" i="68"/>
  <c r="W158" i="68"/>
  <c r="S158" i="68"/>
  <c r="R158" i="68"/>
  <c r="S124" i="67"/>
  <c r="V124" i="67"/>
  <c r="AI124" i="67"/>
  <c r="AF124" i="67"/>
  <c r="AJ124" i="67"/>
  <c r="W124" i="67"/>
  <c r="R124" i="67"/>
  <c r="W108" i="47"/>
  <c r="AI108" i="47"/>
  <c r="AE108" i="47"/>
  <c r="AF108" i="47"/>
  <c r="AJ108" i="47"/>
  <c r="S108" i="47"/>
  <c r="R108" i="47"/>
  <c r="V108" i="47"/>
  <c r="T28" i="60"/>
  <c r="AF65" i="69"/>
  <c r="AE65" i="69"/>
  <c r="AI65" i="69"/>
  <c r="W65" i="69"/>
  <c r="R65" i="69"/>
  <c r="V65" i="69"/>
  <c r="S65" i="69"/>
  <c r="S119" i="68"/>
  <c r="V119" i="68"/>
  <c r="AE119" i="68"/>
  <c r="AJ119" i="68"/>
  <c r="AI119" i="68"/>
  <c r="W119" i="68"/>
  <c r="R119" i="68"/>
  <c r="R53" i="67"/>
  <c r="AI53" i="67"/>
  <c r="AE53" i="67"/>
  <c r="AJ53" i="67"/>
  <c r="AF53" i="67"/>
  <c r="W53" i="67"/>
  <c r="V53" i="67"/>
  <c r="S53" i="67"/>
  <c r="V85" i="67"/>
  <c r="AE85" i="67"/>
  <c r="AF85" i="67"/>
  <c r="AJ85" i="67"/>
  <c r="R85" i="67"/>
  <c r="S85" i="67"/>
  <c r="W85" i="67"/>
  <c r="W117" i="67"/>
  <c r="AI117" i="67"/>
  <c r="AE117" i="67"/>
  <c r="AJ117" i="67"/>
  <c r="S117" i="67"/>
  <c r="V117" i="67"/>
  <c r="R117" i="67"/>
  <c r="AJ11" i="67"/>
  <c r="R10" i="67"/>
  <c r="AI15" i="31"/>
  <c r="R15" i="31"/>
  <c r="W15" i="31"/>
  <c r="S15" i="31"/>
  <c r="AJ15" i="31"/>
  <c r="AF15" i="31"/>
  <c r="AE15" i="31"/>
  <c r="S83" i="32"/>
  <c r="AG14" i="63"/>
  <c r="AK14" i="63"/>
  <c r="W14" i="63" s="1"/>
  <c r="AD14" i="63"/>
  <c r="AH14" i="63"/>
  <c r="AF14" i="63"/>
  <c r="AI14" i="63"/>
  <c r="AC14" i="63"/>
  <c r="AE14" i="63"/>
  <c r="AD48" i="62"/>
  <c r="AH48" i="62"/>
  <c r="AC48" i="62"/>
  <c r="AG48" i="62"/>
  <c r="AK48" i="62"/>
  <c r="S48" i="62" s="1"/>
  <c r="AE48" i="62"/>
  <c r="AC24" i="55"/>
  <c r="AK24" i="55"/>
  <c r="AE24" i="55" s="1"/>
  <c r="AG24" i="55"/>
  <c r="AH24" i="55"/>
  <c r="AD24" i="55"/>
  <c r="X8" i="60"/>
  <c r="R118" i="67"/>
  <c r="AI118" i="67"/>
  <c r="AE118" i="67"/>
  <c r="S118" i="67"/>
  <c r="W118" i="67"/>
  <c r="V118" i="67"/>
  <c r="AJ118" i="67"/>
  <c r="AI3" i="67"/>
  <c r="AI118" i="69"/>
  <c r="R110" i="69"/>
  <c r="W127" i="69"/>
  <c r="AI118" i="47"/>
  <c r="V118" i="47"/>
  <c r="W118" i="47"/>
  <c r="S118" i="47"/>
  <c r="AE118" i="47"/>
  <c r="AF118" i="47"/>
  <c r="R118" i="47"/>
  <c r="AF3" i="46"/>
  <c r="AJ87" i="31"/>
  <c r="R87" i="31"/>
  <c r="V87" i="31"/>
  <c r="W87" i="31"/>
  <c r="AI87" i="31"/>
  <c r="AF87" i="31"/>
  <c r="S87" i="31"/>
  <c r="AG33" i="62"/>
  <c r="AK33" i="62"/>
  <c r="AH33" i="62"/>
  <c r="AC33" i="62"/>
  <c r="AD33" i="62"/>
  <c r="AC17" i="55"/>
  <c r="AG17" i="55"/>
  <c r="AK17" i="55"/>
  <c r="AI17" i="55" s="1"/>
  <c r="AF17" i="55"/>
  <c r="AD17" i="55"/>
  <c r="AH17" i="55"/>
  <c r="P13" i="54"/>
  <c r="X13" i="54"/>
  <c r="S13" i="54" s="1"/>
  <c r="Q13" i="54"/>
  <c r="U13" i="54"/>
  <c r="V13" i="54"/>
  <c r="T13" i="54"/>
  <c r="T36" i="44"/>
  <c r="AG20" i="60"/>
  <c r="AC28" i="60"/>
  <c r="AG36" i="60"/>
  <c r="U14" i="60"/>
  <c r="W51" i="69"/>
  <c r="R51" i="69"/>
  <c r="S51" i="69"/>
  <c r="V51" i="69"/>
  <c r="AE51" i="69"/>
  <c r="AJ51" i="69"/>
  <c r="AF51" i="69"/>
  <c r="AI51" i="69"/>
  <c r="AF105" i="68"/>
  <c r="AI105" i="68"/>
  <c r="R105" i="68"/>
  <c r="W105" i="68"/>
  <c r="V105" i="68"/>
  <c r="AE105" i="68"/>
  <c r="AJ105" i="68"/>
  <c r="S105" i="68"/>
  <c r="AI71" i="67"/>
  <c r="AE71" i="67"/>
  <c r="AF71" i="67"/>
  <c r="AJ71" i="67"/>
  <c r="W71" i="67"/>
  <c r="V71" i="67"/>
  <c r="S71" i="67"/>
  <c r="AJ5" i="67"/>
  <c r="AF13" i="67"/>
  <c r="AJ21" i="67"/>
  <c r="S12" i="67"/>
  <c r="V36" i="67"/>
  <c r="AE95" i="69"/>
  <c r="R103" i="69"/>
  <c r="V111" i="69"/>
  <c r="V119" i="69"/>
  <c r="R88" i="69"/>
  <c r="AE78" i="48"/>
  <c r="AF86" i="48"/>
  <c r="V72" i="48"/>
  <c r="V88" i="48"/>
  <c r="W111" i="47"/>
  <c r="AE111" i="47"/>
  <c r="R111" i="47"/>
  <c r="V111" i="47"/>
  <c r="S111" i="47"/>
  <c r="AF111" i="47"/>
  <c r="AI111" i="47"/>
  <c r="AJ16" i="47"/>
  <c r="W16" i="47"/>
  <c r="AE16" i="47"/>
  <c r="AF16" i="47"/>
  <c r="V16" i="47"/>
  <c r="S16" i="47"/>
  <c r="R16" i="47"/>
  <c r="S48" i="47"/>
  <c r="AI48" i="47"/>
  <c r="AJ48" i="47"/>
  <c r="AF48" i="47"/>
  <c r="R48" i="47"/>
  <c r="V48" i="47"/>
  <c r="W48" i="47"/>
  <c r="W39" i="46"/>
  <c r="R39" i="46"/>
  <c r="AJ39" i="46"/>
  <c r="AE39" i="46"/>
  <c r="AF39" i="46"/>
  <c r="V39" i="46"/>
  <c r="S39" i="46"/>
  <c r="AE11" i="46"/>
  <c r="R35" i="32"/>
  <c r="AJ35" i="32"/>
  <c r="AF35" i="32"/>
  <c r="AE35" i="32"/>
  <c r="AI35" i="32"/>
  <c r="V35" i="32"/>
  <c r="S35" i="32"/>
  <c r="W35" i="32"/>
  <c r="R6" i="32"/>
  <c r="AJ6" i="32"/>
  <c r="AI6" i="32"/>
  <c r="AF6" i="32"/>
  <c r="V6" i="32"/>
  <c r="W6" i="32"/>
  <c r="S6" i="32"/>
  <c r="S9" i="31"/>
  <c r="AF9" i="31"/>
  <c r="AJ9" i="31"/>
  <c r="AI9" i="31"/>
  <c r="AE9" i="31"/>
  <c r="V9" i="31"/>
  <c r="W9" i="31"/>
  <c r="R9" i="31"/>
  <c r="AC10" i="62"/>
  <c r="AG10" i="62"/>
  <c r="AK10" i="62"/>
  <c r="AD10" i="62"/>
  <c r="AH10" i="62"/>
  <c r="AK42" i="62"/>
  <c r="R42" i="62" s="1"/>
  <c r="S42" i="62"/>
  <c r="Q25" i="45"/>
  <c r="U25" i="45"/>
  <c r="P25" i="45"/>
  <c r="T25" i="45"/>
  <c r="X25" i="45"/>
  <c r="V25" i="45" s="1"/>
  <c r="X68" i="44"/>
  <c r="R68" i="44" s="1"/>
  <c r="S68" i="44"/>
  <c r="P68" i="44"/>
  <c r="W68" i="44"/>
  <c r="Q68" i="44"/>
  <c r="T68" i="44"/>
  <c r="U68" i="44"/>
  <c r="AJ5" i="60"/>
  <c r="AH21" i="60"/>
  <c r="T7" i="60"/>
  <c r="Q15" i="60"/>
  <c r="Q23" i="60"/>
  <c r="S12" i="69"/>
  <c r="AE12" i="69"/>
  <c r="AI12" i="69"/>
  <c r="V12" i="69"/>
  <c r="W12" i="69"/>
  <c r="R12" i="69"/>
  <c r="AF12" i="69"/>
  <c r="AJ12" i="69"/>
  <c r="AF44" i="69"/>
  <c r="AF76" i="69"/>
  <c r="AI62" i="68"/>
  <c r="AE130" i="68"/>
  <c r="AE162" i="68"/>
  <c r="AJ96" i="67"/>
  <c r="AF22" i="67"/>
  <c r="AE30" i="67"/>
  <c r="R5" i="67"/>
  <c r="R13" i="67"/>
  <c r="R21" i="67"/>
  <c r="W29" i="67"/>
  <c r="AF112" i="69"/>
  <c r="R96" i="69"/>
  <c r="V112" i="69"/>
  <c r="W120" i="69"/>
  <c r="AF31" i="48"/>
  <c r="AF63" i="48"/>
  <c r="AF87" i="48"/>
  <c r="V73" i="48"/>
  <c r="R81" i="48"/>
  <c r="W96" i="47"/>
  <c r="AE96" i="47"/>
  <c r="AJ96" i="47"/>
  <c r="AI96" i="47"/>
  <c r="AF96" i="47"/>
  <c r="R96" i="47"/>
  <c r="S96" i="47"/>
  <c r="V96" i="47"/>
  <c r="R128" i="47"/>
  <c r="V128" i="47"/>
  <c r="AF128" i="47"/>
  <c r="AJ128" i="47"/>
  <c r="AE128" i="47"/>
  <c r="AI128" i="47"/>
  <c r="S128" i="47"/>
  <c r="W128" i="47"/>
  <c r="S65" i="47"/>
  <c r="W65" i="47"/>
  <c r="V65" i="47"/>
  <c r="AF65" i="47"/>
  <c r="AJ65" i="47"/>
  <c r="AE65" i="47"/>
  <c r="AI65" i="47"/>
  <c r="R65" i="47"/>
  <c r="AI56" i="46"/>
  <c r="AJ56" i="46"/>
  <c r="AF56" i="46"/>
  <c r="W56" i="46"/>
  <c r="V56" i="46"/>
  <c r="S56" i="46"/>
  <c r="R56" i="46"/>
  <c r="AE4" i="46"/>
  <c r="R21" i="46"/>
  <c r="R20" i="32"/>
  <c r="AI20" i="32"/>
  <c r="AE20" i="32"/>
  <c r="AF20" i="32"/>
  <c r="AJ20" i="32"/>
  <c r="V20" i="32"/>
  <c r="W20" i="32"/>
  <c r="S20" i="32"/>
  <c r="S52" i="32"/>
  <c r="V52" i="32"/>
  <c r="AI52" i="32"/>
  <c r="W52" i="32"/>
  <c r="R52" i="32"/>
  <c r="AJ52" i="32"/>
  <c r="AF52" i="32"/>
  <c r="S89" i="31"/>
  <c r="AE89" i="31"/>
  <c r="AI89" i="31"/>
  <c r="AJ89" i="31"/>
  <c r="W89" i="31"/>
  <c r="V89" i="31"/>
  <c r="R89" i="31"/>
  <c r="S121" i="31"/>
  <c r="AJ121" i="31"/>
  <c r="AF121" i="31"/>
  <c r="AE121" i="31"/>
  <c r="R121" i="31"/>
  <c r="W121" i="31"/>
  <c r="V121" i="31"/>
  <c r="R26" i="31"/>
  <c r="AE26" i="31"/>
  <c r="AJ26" i="31"/>
  <c r="AI26" i="31"/>
  <c r="S26" i="31"/>
  <c r="W26" i="31"/>
  <c r="V26" i="31"/>
  <c r="AI58" i="31"/>
  <c r="AF58" i="31"/>
  <c r="AJ58" i="31"/>
  <c r="R58" i="31"/>
  <c r="V58" i="31"/>
  <c r="W58" i="31"/>
  <c r="S58" i="31"/>
  <c r="AG59" i="54"/>
  <c r="AK59" i="54"/>
  <c r="AF59" i="54" s="1"/>
  <c r="AD59" i="54"/>
  <c r="AH59" i="54"/>
  <c r="AH25" i="63"/>
  <c r="AG25" i="63"/>
  <c r="AK25" i="63"/>
  <c r="AF25" i="63" s="1"/>
  <c r="AC25" i="63"/>
  <c r="W59" i="62"/>
  <c r="R59" i="62"/>
  <c r="S59" i="62"/>
  <c r="V59" i="62"/>
  <c r="AD11" i="55"/>
  <c r="AG11" i="55"/>
  <c r="AC11" i="55"/>
  <c r="AK11" i="55"/>
  <c r="S11" i="55" s="1"/>
  <c r="AI11" i="55"/>
  <c r="AH11" i="55"/>
  <c r="AF7" i="54"/>
  <c r="AI7" i="54"/>
  <c r="AJ7" i="54"/>
  <c r="AE7" i="54"/>
  <c r="AF39" i="54"/>
  <c r="AJ39" i="54"/>
  <c r="AI39" i="54"/>
  <c r="AE39" i="54"/>
  <c r="P10" i="45"/>
  <c r="T10" i="45"/>
  <c r="X10" i="45"/>
  <c r="S10" i="45" s="1"/>
  <c r="Q10" i="45"/>
  <c r="U10" i="45"/>
  <c r="W10" i="45"/>
  <c r="P21" i="44"/>
  <c r="Q21" i="44"/>
  <c r="T21" i="44"/>
  <c r="U21" i="44"/>
  <c r="X21" i="44"/>
  <c r="AI21" i="44" s="1"/>
  <c r="V21" i="44"/>
  <c r="T53" i="44"/>
  <c r="Q53" i="44"/>
  <c r="X53" i="44"/>
  <c r="AI53" i="44" s="1"/>
  <c r="P53" i="44"/>
  <c r="U53" i="44"/>
  <c r="R53" i="44"/>
  <c r="Q3" i="59"/>
  <c r="W3" i="60"/>
  <c r="U3" i="60"/>
  <c r="AC14" i="60"/>
  <c r="AG22" i="60"/>
  <c r="S16" i="60"/>
  <c r="V24" i="60"/>
  <c r="U32" i="60"/>
  <c r="S21" i="69"/>
  <c r="R21" i="69"/>
  <c r="AE21" i="69"/>
  <c r="V21" i="69"/>
  <c r="AF21" i="69"/>
  <c r="AJ21" i="69"/>
  <c r="W21" i="69"/>
  <c r="W53" i="69"/>
  <c r="AF53" i="69"/>
  <c r="AE53" i="69"/>
  <c r="AJ53" i="69"/>
  <c r="S53" i="69"/>
  <c r="V53" i="69"/>
  <c r="R53" i="69"/>
  <c r="AI85" i="69"/>
  <c r="AF85" i="69"/>
  <c r="AE85" i="69"/>
  <c r="S85" i="69"/>
  <c r="V85" i="69"/>
  <c r="R85" i="69"/>
  <c r="W85" i="69"/>
  <c r="AF39" i="68"/>
  <c r="AI39" i="68"/>
  <c r="AJ39" i="68"/>
  <c r="S39" i="68"/>
  <c r="R39" i="68"/>
  <c r="V39" i="68"/>
  <c r="W39" i="68"/>
  <c r="W71" i="68"/>
  <c r="AI71" i="68"/>
  <c r="AF71" i="68"/>
  <c r="AJ71" i="68"/>
  <c r="V71" i="68"/>
  <c r="S71" i="68"/>
  <c r="R71" i="68"/>
  <c r="S107" i="68"/>
  <c r="AI107" i="68"/>
  <c r="AF107" i="68"/>
  <c r="AJ107" i="68"/>
  <c r="W107" i="68"/>
  <c r="V107" i="68"/>
  <c r="R107" i="68"/>
  <c r="W139" i="68"/>
  <c r="AE139" i="68"/>
  <c r="AJ139" i="68"/>
  <c r="R139" i="68"/>
  <c r="AF139" i="68"/>
  <c r="AI139" i="68"/>
  <c r="S139" i="68"/>
  <c r="V139" i="68"/>
  <c r="W105" i="67"/>
  <c r="AE105" i="67"/>
  <c r="S105" i="67"/>
  <c r="R105" i="67"/>
  <c r="AF105" i="67"/>
  <c r="AI105" i="67"/>
  <c r="V105" i="67"/>
  <c r="R6" i="67"/>
  <c r="W14" i="67"/>
  <c r="S22" i="67"/>
  <c r="AF105" i="69"/>
  <c r="S89" i="69"/>
  <c r="W113" i="69"/>
  <c r="W121" i="69"/>
  <c r="R16" i="48"/>
  <c r="V16" i="48"/>
  <c r="AF16" i="48"/>
  <c r="AI16" i="48"/>
  <c r="AE16" i="48"/>
  <c r="W16" i="48"/>
  <c r="S16" i="48"/>
  <c r="W48" i="48"/>
  <c r="S48" i="48"/>
  <c r="AF48" i="48"/>
  <c r="AI48" i="48"/>
  <c r="AJ48" i="48"/>
  <c r="AE48" i="48"/>
  <c r="R48" i="48"/>
  <c r="V48" i="48"/>
  <c r="AI72" i="48"/>
  <c r="AE80" i="48"/>
  <c r="AE88" i="48"/>
  <c r="V74" i="48"/>
  <c r="W73" i="47"/>
  <c r="AF73" i="47"/>
  <c r="AJ73" i="47"/>
  <c r="AE73" i="47"/>
  <c r="V73" i="47"/>
  <c r="S73" i="47"/>
  <c r="R73" i="47"/>
  <c r="AJ105" i="47"/>
  <c r="S105" i="47"/>
  <c r="AE105" i="47"/>
  <c r="AI105" i="47"/>
  <c r="AF105" i="47"/>
  <c r="R105" i="47"/>
  <c r="W105" i="47"/>
  <c r="V105" i="47"/>
  <c r="R42" i="47"/>
  <c r="AE42" i="47"/>
  <c r="S42" i="47"/>
  <c r="AJ42" i="47"/>
  <c r="AF42" i="47"/>
  <c r="AI42" i="47"/>
  <c r="W42" i="47"/>
  <c r="V42" i="47"/>
  <c r="W33" i="46"/>
  <c r="AF33" i="46"/>
  <c r="AJ33" i="46"/>
  <c r="AE33" i="46"/>
  <c r="AI33" i="46"/>
  <c r="R33" i="46"/>
  <c r="V33" i="46"/>
  <c r="S33" i="46"/>
  <c r="V65" i="46"/>
  <c r="AF65" i="46"/>
  <c r="AE65" i="46"/>
  <c r="AI65" i="46"/>
  <c r="AJ65" i="46"/>
  <c r="W65" i="46"/>
  <c r="R65" i="46"/>
  <c r="S65" i="46"/>
  <c r="AF5" i="46"/>
  <c r="AJ13" i="46"/>
  <c r="AJ21" i="46"/>
  <c r="V29" i="32"/>
  <c r="R29" i="32"/>
  <c r="W29" i="32"/>
  <c r="AF29" i="32"/>
  <c r="AE29" i="32"/>
  <c r="AJ29" i="32"/>
  <c r="S29" i="32"/>
  <c r="AJ61" i="32"/>
  <c r="AE98" i="31"/>
  <c r="AI35" i="31"/>
  <c r="R35" i="31"/>
  <c r="AE35" i="31"/>
  <c r="AJ35" i="31"/>
  <c r="S35" i="31"/>
  <c r="W35" i="31"/>
  <c r="V35" i="31"/>
  <c r="AF35" i="31"/>
  <c r="AI68" i="32"/>
  <c r="AJ76" i="32"/>
  <c r="AG60" i="54"/>
  <c r="AK60" i="54"/>
  <c r="AE60" i="54" s="1"/>
  <c r="AD60" i="54"/>
  <c r="AI60" i="54"/>
  <c r="AH60" i="54"/>
  <c r="AC60" i="54"/>
  <c r="V26" i="63"/>
  <c r="R26" i="63"/>
  <c r="W26" i="63"/>
  <c r="S26" i="63"/>
  <c r="AD60" i="62"/>
  <c r="AH60" i="62"/>
  <c r="AC60" i="62"/>
  <c r="AG60" i="62"/>
  <c r="AK60" i="62"/>
  <c r="AE60" i="62" s="1"/>
  <c r="AI60" i="62"/>
  <c r="AC4" i="55"/>
  <c r="AD4" i="55"/>
  <c r="AH4" i="55"/>
  <c r="AK4" i="55"/>
  <c r="R4" i="55" s="1"/>
  <c r="AG4" i="55"/>
  <c r="AF4" i="55"/>
  <c r="S36" i="55"/>
  <c r="W36" i="55"/>
  <c r="V36" i="55"/>
  <c r="R36" i="55"/>
  <c r="Q32" i="54"/>
  <c r="U32" i="54"/>
  <c r="T32" i="54"/>
  <c r="X32" i="54"/>
  <c r="R32" i="54" s="1"/>
  <c r="P32" i="54"/>
  <c r="S32" i="54"/>
  <c r="P27" i="45"/>
  <c r="T27" i="45"/>
  <c r="X27" i="45"/>
  <c r="AJ27" i="45" s="1"/>
  <c r="Q27" i="45"/>
  <c r="U27" i="45"/>
  <c r="W27" i="45"/>
  <c r="V27" i="45"/>
  <c r="S27" i="45"/>
  <c r="AF14" i="44"/>
  <c r="AE14" i="44"/>
  <c r="AI14" i="44"/>
  <c r="AJ14" i="44"/>
  <c r="U46" i="44"/>
  <c r="P46" i="44"/>
  <c r="Q46" i="44"/>
  <c r="T46" i="44"/>
  <c r="X46" i="44"/>
  <c r="AF46" i="44" s="1"/>
  <c r="X78" i="44"/>
  <c r="AF78" i="44" s="1"/>
  <c r="R78" i="44"/>
  <c r="T78" i="44"/>
  <c r="P78" i="44"/>
  <c r="U78" i="44"/>
  <c r="Q78" i="44"/>
  <c r="S78" i="44"/>
  <c r="W78" i="44"/>
  <c r="AC7" i="60"/>
  <c r="Q9" i="60"/>
  <c r="Q25" i="60"/>
  <c r="AJ122" i="69"/>
  <c r="W30" i="69"/>
  <c r="AF30" i="69"/>
  <c r="AI30" i="69"/>
  <c r="AJ30" i="69"/>
  <c r="S30" i="69"/>
  <c r="R30" i="69"/>
  <c r="V30" i="69"/>
  <c r="W62" i="69"/>
  <c r="AE62" i="69"/>
  <c r="AI62" i="69"/>
  <c r="AF62" i="69"/>
  <c r="V62" i="69"/>
  <c r="S62" i="69"/>
  <c r="R62" i="69"/>
  <c r="R48" i="68"/>
  <c r="S48" i="68"/>
  <c r="AF48" i="68"/>
  <c r="AI48" i="68"/>
  <c r="AE48" i="68"/>
  <c r="V48" i="68"/>
  <c r="W48" i="68"/>
  <c r="R148" i="68"/>
  <c r="AF148" i="68"/>
  <c r="AJ148" i="68"/>
  <c r="AI148" i="68"/>
  <c r="AE148" i="68"/>
  <c r="V148" i="68"/>
  <c r="W148" i="68"/>
  <c r="S148" i="68"/>
  <c r="AE50" i="67"/>
  <c r="AF50" i="67"/>
  <c r="AI50" i="67"/>
  <c r="V50" i="67"/>
  <c r="W50" i="67"/>
  <c r="R50" i="67"/>
  <c r="S50" i="67"/>
  <c r="V82" i="67"/>
  <c r="AF82" i="67"/>
  <c r="AE82" i="67"/>
  <c r="AI82" i="67"/>
  <c r="R82" i="67"/>
  <c r="S82" i="67"/>
  <c r="W82" i="67"/>
  <c r="S7" i="67"/>
  <c r="S15" i="67"/>
  <c r="V23" i="67"/>
  <c r="R31" i="67"/>
  <c r="AJ123" i="69"/>
  <c r="W57" i="48"/>
  <c r="AJ57" i="48"/>
  <c r="V57" i="48"/>
  <c r="R57" i="48"/>
  <c r="AI57" i="48"/>
  <c r="AE57" i="48"/>
  <c r="S57" i="48"/>
  <c r="R75" i="48"/>
  <c r="V82" i="47"/>
  <c r="S82" i="47"/>
  <c r="W82" i="47"/>
  <c r="AF82" i="47"/>
  <c r="AJ82" i="47"/>
  <c r="AE82" i="47"/>
  <c r="AI82" i="47"/>
  <c r="R82" i="47"/>
  <c r="W19" i="47"/>
  <c r="AJ19" i="47"/>
  <c r="AF19" i="47"/>
  <c r="AE19" i="47"/>
  <c r="AI19" i="47"/>
  <c r="V19" i="47"/>
  <c r="S19" i="47"/>
  <c r="R19" i="47"/>
  <c r="W51" i="47"/>
  <c r="AF51" i="47"/>
  <c r="AJ51" i="47"/>
  <c r="AE51" i="47"/>
  <c r="AI51" i="47"/>
  <c r="S51" i="47"/>
  <c r="V51" i="47"/>
  <c r="R51" i="47"/>
  <c r="V74" i="46"/>
  <c r="AJ74" i="46"/>
  <c r="AE74" i="46"/>
  <c r="AI74" i="46"/>
  <c r="AF74" i="46"/>
  <c r="S74" i="46"/>
  <c r="R74" i="46"/>
  <c r="W74" i="46"/>
  <c r="AJ22" i="32"/>
  <c r="AE22" i="32"/>
  <c r="V22" i="32"/>
  <c r="AI22" i="32"/>
  <c r="AF22" i="32"/>
  <c r="R22" i="32"/>
  <c r="W22" i="32"/>
  <c r="S22" i="32"/>
  <c r="R54" i="32"/>
  <c r="AI54" i="32"/>
  <c r="AF54" i="32"/>
  <c r="AJ54" i="32"/>
  <c r="V54" i="32"/>
  <c r="W54" i="32"/>
  <c r="S54" i="32"/>
  <c r="AJ123" i="31"/>
  <c r="AE123" i="31"/>
  <c r="AI123" i="31"/>
  <c r="V123" i="31"/>
  <c r="S123" i="31"/>
  <c r="R123" i="31"/>
  <c r="W123" i="31"/>
  <c r="AJ28" i="31"/>
  <c r="AI28" i="31"/>
  <c r="AF28" i="31"/>
  <c r="V28" i="31"/>
  <c r="W28" i="31"/>
  <c r="R28" i="31"/>
  <c r="S28" i="31"/>
  <c r="AI60" i="31"/>
  <c r="S60" i="31"/>
  <c r="AJ60" i="31"/>
  <c r="AE60" i="31"/>
  <c r="R60" i="31"/>
  <c r="W60" i="31"/>
  <c r="V60" i="31"/>
  <c r="S67" i="32"/>
  <c r="AC27" i="63"/>
  <c r="AH27" i="63"/>
  <c r="AK27" i="63"/>
  <c r="AI27" i="63" s="1"/>
  <c r="AG27" i="63"/>
  <c r="AD27" i="63"/>
  <c r="AC61" i="62"/>
  <c r="AG61" i="62"/>
  <c r="AK61" i="62"/>
  <c r="AJ61" i="62" s="1"/>
  <c r="AD61" i="62"/>
  <c r="AH61" i="62"/>
  <c r="AE61" i="62"/>
  <c r="AF61" i="62"/>
  <c r="AI61" i="62"/>
  <c r="T47" i="44"/>
  <c r="X47" i="44"/>
  <c r="S47" i="44" s="1"/>
  <c r="Q47" i="44"/>
  <c r="U47" i="44"/>
  <c r="P47" i="44"/>
  <c r="AK20" i="60"/>
  <c r="AE16" i="60"/>
  <c r="AG24" i="60"/>
  <c r="AI32" i="60"/>
  <c r="U18" i="60"/>
  <c r="T34" i="60"/>
  <c r="AE86" i="69"/>
  <c r="AE39" i="69"/>
  <c r="AI71" i="69"/>
  <c r="AJ25" i="68"/>
  <c r="AF25" i="68"/>
  <c r="AI25" i="68"/>
  <c r="V25" i="68"/>
  <c r="W25" i="68"/>
  <c r="R25" i="68"/>
  <c r="S25" i="68"/>
  <c r="AE125" i="68"/>
  <c r="AE157" i="68"/>
  <c r="AI157" i="68"/>
  <c r="AJ157" i="68"/>
  <c r="W157" i="68"/>
  <c r="S157" i="68"/>
  <c r="AF157" i="68"/>
  <c r="R157" i="68"/>
  <c r="AE59" i="67"/>
  <c r="AE91" i="67"/>
  <c r="AF123" i="67"/>
  <c r="W8" i="67"/>
  <c r="W32" i="67"/>
  <c r="R40" i="67"/>
  <c r="AJ91" i="69"/>
  <c r="R91" i="69"/>
  <c r="V107" i="69"/>
  <c r="AE26" i="48"/>
  <c r="W58" i="48"/>
  <c r="S58" i="48"/>
  <c r="AE58" i="48"/>
  <c r="V58" i="48"/>
  <c r="R58" i="48"/>
  <c r="AJ58" i="48"/>
  <c r="AI58" i="48"/>
  <c r="V68" i="48"/>
  <c r="W28" i="47"/>
  <c r="AF28" i="47"/>
  <c r="S28" i="47"/>
  <c r="R28" i="47"/>
  <c r="AE28" i="47"/>
  <c r="AJ28" i="47"/>
  <c r="V28" i="47"/>
  <c r="V60" i="47"/>
  <c r="AJ60" i="47"/>
  <c r="AE60" i="47"/>
  <c r="AF60" i="47"/>
  <c r="AI60" i="47"/>
  <c r="W60" i="47"/>
  <c r="S60" i="47"/>
  <c r="R60" i="47"/>
  <c r="W51" i="46"/>
  <c r="AJ51" i="46"/>
  <c r="AE51" i="46"/>
  <c r="AI51" i="46"/>
  <c r="V51" i="46"/>
  <c r="R51" i="46"/>
  <c r="S51" i="46"/>
  <c r="AJ83" i="46"/>
  <c r="AE83" i="46"/>
  <c r="S83" i="46"/>
  <c r="R83" i="46"/>
  <c r="AI83" i="46"/>
  <c r="V83" i="46"/>
  <c r="W83" i="46"/>
  <c r="AE7" i="46"/>
  <c r="AF132" i="31"/>
  <c r="AJ132" i="31"/>
  <c r="AI132" i="31"/>
  <c r="V132" i="31"/>
  <c r="S132" i="31"/>
  <c r="R132" i="31"/>
  <c r="W132" i="31"/>
  <c r="R37" i="31"/>
  <c r="AJ37" i="31"/>
  <c r="AE37" i="31"/>
  <c r="AI37" i="31"/>
  <c r="AF37" i="31"/>
  <c r="V37" i="31"/>
  <c r="S37" i="31"/>
  <c r="W37" i="31"/>
  <c r="AJ70" i="32"/>
  <c r="AE70" i="32"/>
  <c r="AC28" i="63"/>
  <c r="AK28" i="63"/>
  <c r="AE28" i="63" s="1"/>
  <c r="AG28" i="63"/>
  <c r="AI28" i="63"/>
  <c r="AH28" i="63"/>
  <c r="AD28" i="63"/>
  <c r="Q22" i="62"/>
  <c r="U22" i="62"/>
  <c r="P22" i="62"/>
  <c r="T22" i="62"/>
  <c r="X22" i="62"/>
  <c r="S22" i="62" s="1"/>
  <c r="W22" i="62"/>
  <c r="R22" i="62"/>
  <c r="AC38" i="55"/>
  <c r="P5" i="45"/>
  <c r="T5" i="45"/>
  <c r="X5" i="45"/>
  <c r="V5" i="45" s="1"/>
  <c r="Q5" i="45"/>
  <c r="U5" i="45"/>
  <c r="S5" i="45"/>
  <c r="AK29" i="60"/>
  <c r="AF29" i="60" s="1"/>
  <c r="AG9" i="60"/>
  <c r="AG17" i="60"/>
  <c r="AJ25" i="60"/>
  <c r="T11" i="60"/>
  <c r="R27" i="60"/>
  <c r="V35" i="60"/>
  <c r="AJ48" i="69"/>
  <c r="AE48" i="69"/>
  <c r="AF48" i="69"/>
  <c r="W48" i="69"/>
  <c r="V48" i="69"/>
  <c r="S48" i="69"/>
  <c r="R48" i="69"/>
  <c r="R34" i="68"/>
  <c r="V34" i="68"/>
  <c r="AI34" i="68"/>
  <c r="AJ34" i="68"/>
  <c r="AF34" i="68"/>
  <c r="S34" i="68"/>
  <c r="W34" i="68"/>
  <c r="V66" i="68"/>
  <c r="AE66" i="68"/>
  <c r="AI66" i="68"/>
  <c r="AF66" i="68"/>
  <c r="W66" i="68"/>
  <c r="S66" i="68"/>
  <c r="R66" i="68"/>
  <c r="W102" i="68"/>
  <c r="AI102" i="68"/>
  <c r="AE102" i="68"/>
  <c r="AF102" i="68"/>
  <c r="S102" i="68"/>
  <c r="V102" i="68"/>
  <c r="R102" i="68"/>
  <c r="R134" i="68"/>
  <c r="AF134" i="68"/>
  <c r="AJ134" i="68"/>
  <c r="AI134" i="68"/>
  <c r="S134" i="68"/>
  <c r="W134" i="68"/>
  <c r="V134" i="68"/>
  <c r="AF166" i="68"/>
  <c r="AJ166" i="68"/>
  <c r="AI166" i="68"/>
  <c r="R166" i="68"/>
  <c r="V166" i="68"/>
  <c r="S166" i="68"/>
  <c r="W166" i="68"/>
  <c r="W68" i="67"/>
  <c r="AI68" i="67"/>
  <c r="AE68" i="67"/>
  <c r="R68" i="67"/>
  <c r="V68" i="67"/>
  <c r="S68" i="67"/>
  <c r="AJ68" i="67"/>
  <c r="W100" i="67"/>
  <c r="AI100" i="67"/>
  <c r="AF100" i="67"/>
  <c r="AJ100" i="67"/>
  <c r="V100" i="67"/>
  <c r="S100" i="67"/>
  <c r="R100" i="67"/>
  <c r="AE10" i="67"/>
  <c r="AF42" i="67"/>
  <c r="W9" i="67"/>
  <c r="S17" i="67"/>
  <c r="R41" i="67"/>
  <c r="AF92" i="69"/>
  <c r="AE108" i="69"/>
  <c r="AJ19" i="48"/>
  <c r="AJ75" i="48"/>
  <c r="AF83" i="48"/>
  <c r="W85" i="48"/>
  <c r="W84" i="47"/>
  <c r="AI84" i="47"/>
  <c r="AF84" i="47"/>
  <c r="AE84" i="47"/>
  <c r="AJ84" i="47"/>
  <c r="R84" i="47"/>
  <c r="V84" i="47"/>
  <c r="S84" i="47"/>
  <c r="AF116" i="47"/>
  <c r="AE116" i="47"/>
  <c r="AJ116" i="47"/>
  <c r="AI116" i="47"/>
  <c r="R116" i="47"/>
  <c r="S116" i="47"/>
  <c r="W116" i="47"/>
  <c r="AE44" i="46"/>
  <c r="AF44" i="46"/>
  <c r="AJ44" i="46"/>
  <c r="AI44" i="46"/>
  <c r="S44" i="46"/>
  <c r="W44" i="46"/>
  <c r="R44" i="46"/>
  <c r="V44" i="46"/>
  <c r="AF16" i="46"/>
  <c r="R9" i="46"/>
  <c r="W25" i="46"/>
  <c r="AI77" i="31"/>
  <c r="AI109" i="31"/>
  <c r="AE71" i="32"/>
  <c r="AE79" i="32"/>
  <c r="R74" i="32"/>
  <c r="V82" i="32"/>
  <c r="AD47" i="54"/>
  <c r="AC13" i="63"/>
  <c r="AD15" i="62"/>
  <c r="AH15" i="62"/>
  <c r="AC15" i="62"/>
  <c r="AK15" i="62"/>
  <c r="AG15" i="62"/>
  <c r="T22" i="45"/>
  <c r="X22" i="45"/>
  <c r="W22" i="45" s="1"/>
  <c r="Q22" i="45"/>
  <c r="U22" i="45"/>
  <c r="V22" i="45"/>
  <c r="Q33" i="44"/>
  <c r="P33" i="44"/>
  <c r="T33" i="44"/>
  <c r="U33" i="44"/>
  <c r="X33" i="44"/>
  <c r="W33" i="44" s="1"/>
  <c r="R33" i="44"/>
  <c r="Q65" i="44"/>
  <c r="U65" i="44"/>
  <c r="X65" i="44"/>
  <c r="W65" i="44" s="1"/>
  <c r="P65" i="44"/>
  <c r="T65" i="44"/>
  <c r="R111" i="68"/>
  <c r="AE111" i="68"/>
  <c r="AI111" i="68"/>
  <c r="AF111" i="68"/>
  <c r="AJ111" i="68"/>
  <c r="S111" i="68"/>
  <c r="V111" i="68"/>
  <c r="W111" i="68"/>
  <c r="V53" i="48"/>
  <c r="R53" i="48"/>
  <c r="AF53" i="48"/>
  <c r="S53" i="48"/>
  <c r="W53" i="48"/>
  <c r="AE53" i="48"/>
  <c r="AI53" i="48"/>
  <c r="AF8" i="45"/>
  <c r="AJ8" i="45"/>
  <c r="AE8" i="45"/>
  <c r="AI8" i="45"/>
  <c r="S103" i="69"/>
  <c r="AJ96" i="31"/>
  <c r="R96" i="31"/>
  <c r="V96" i="31"/>
  <c r="AF96" i="31"/>
  <c r="AI96" i="31"/>
  <c r="S96" i="31"/>
  <c r="W96" i="31"/>
  <c r="R32" i="63"/>
  <c r="V32" i="63"/>
  <c r="S32" i="63"/>
  <c r="W32" i="63"/>
  <c r="P53" i="53"/>
  <c r="T53" i="53"/>
  <c r="X53" i="53"/>
  <c r="AE53" i="53" s="1"/>
  <c r="Q53" i="53"/>
  <c r="U53" i="53"/>
  <c r="W53" i="53"/>
  <c r="R53" i="53"/>
  <c r="V53" i="53"/>
  <c r="AG35" i="55"/>
  <c r="AK35" i="55"/>
  <c r="AI35" i="55" s="1"/>
  <c r="AD35" i="55"/>
  <c r="AC35" i="55"/>
  <c r="AH35" i="55"/>
  <c r="T77" i="44"/>
  <c r="P77" i="44"/>
  <c r="U77" i="44"/>
  <c r="Q77" i="44"/>
  <c r="X77" i="44"/>
  <c r="S77" i="44" s="1"/>
  <c r="R106" i="69"/>
  <c r="W83" i="31"/>
  <c r="V83" i="31"/>
  <c r="S83" i="31"/>
  <c r="R83" i="31"/>
  <c r="AF83" i="31"/>
  <c r="AJ83" i="31"/>
  <c r="AE83" i="31"/>
  <c r="W53" i="54"/>
  <c r="V53" i="54"/>
  <c r="S53" i="54"/>
  <c r="R53" i="54"/>
  <c r="AE7" i="44"/>
  <c r="AF7" i="44"/>
  <c r="AJ7" i="44"/>
  <c r="AI7" i="44"/>
  <c r="W20" i="47"/>
  <c r="AE20" i="47"/>
  <c r="AI20" i="47"/>
  <c r="AJ20" i="47"/>
  <c r="S20" i="47"/>
  <c r="V20" i="47"/>
  <c r="R20" i="47"/>
  <c r="V23" i="32"/>
  <c r="R23" i="32"/>
  <c r="S23" i="32"/>
  <c r="W23" i="32"/>
  <c r="AF23" i="32"/>
  <c r="AI23" i="32"/>
  <c r="AE23" i="32"/>
  <c r="AF124" i="31"/>
  <c r="AJ124" i="31"/>
  <c r="AI124" i="31"/>
  <c r="V124" i="31"/>
  <c r="S124" i="31"/>
  <c r="R124" i="31"/>
  <c r="W124" i="31"/>
  <c r="AF61" i="31"/>
  <c r="AE61" i="31"/>
  <c r="AJ61" i="31"/>
  <c r="R61" i="31"/>
  <c r="V61" i="31"/>
  <c r="S61" i="31"/>
  <c r="W61" i="31"/>
  <c r="AE78" i="32"/>
  <c r="AK54" i="62"/>
  <c r="AJ54" i="62" s="1"/>
  <c r="AD54" i="62"/>
  <c r="AC54" i="62"/>
  <c r="AG54" i="62"/>
  <c r="AH54" i="62"/>
  <c r="AF54" i="62"/>
  <c r="AH30" i="55"/>
  <c r="AK30" i="55"/>
  <c r="AJ30" i="55" s="1"/>
  <c r="AD30" i="55"/>
  <c r="AG30" i="55"/>
  <c r="AC30" i="55"/>
  <c r="V58" i="68"/>
  <c r="AE58" i="68"/>
  <c r="AI58" i="68"/>
  <c r="AF58" i="68"/>
  <c r="AJ58" i="68"/>
  <c r="R58" i="68"/>
  <c r="S58" i="68"/>
  <c r="W58" i="68"/>
  <c r="W76" i="47"/>
  <c r="AI76" i="47"/>
  <c r="AF76" i="47"/>
  <c r="AJ76" i="47"/>
  <c r="V76" i="47"/>
  <c r="S76" i="47"/>
  <c r="R76" i="47"/>
  <c r="AE26" i="60"/>
  <c r="S7" i="60"/>
  <c r="R33" i="69"/>
  <c r="AI33" i="69"/>
  <c r="AE33" i="69"/>
  <c r="AJ33" i="69"/>
  <c r="V33" i="69"/>
  <c r="W33" i="69"/>
  <c r="S33" i="69"/>
  <c r="V19" i="68"/>
  <c r="AE19" i="68"/>
  <c r="S19" i="68"/>
  <c r="AI19" i="68"/>
  <c r="AF19" i="68"/>
  <c r="AJ19" i="68"/>
  <c r="R19" i="68"/>
  <c r="W19" i="68"/>
  <c r="S83" i="68"/>
  <c r="AI83" i="68"/>
  <c r="W83" i="68"/>
  <c r="AF83" i="68"/>
  <c r="AJ83" i="68"/>
  <c r="R83" i="68"/>
  <c r="V83" i="68"/>
  <c r="S151" i="68"/>
  <c r="AF151" i="68"/>
  <c r="V151" i="68"/>
  <c r="R151" i="68"/>
  <c r="AE151" i="68"/>
  <c r="AJ151" i="68"/>
  <c r="W151" i="68"/>
  <c r="R86" i="48"/>
  <c r="AI72" i="32"/>
  <c r="AI80" i="32"/>
  <c r="S48" i="54"/>
  <c r="R48" i="54"/>
  <c r="V48" i="54"/>
  <c r="W48" i="54"/>
  <c r="AK16" i="62"/>
  <c r="AG16" i="62"/>
  <c r="AD16" i="62"/>
  <c r="AC16" i="62"/>
  <c r="AH16" i="62"/>
  <c r="Q8" i="62"/>
  <c r="P8" i="62"/>
  <c r="X8" i="62"/>
  <c r="T8" i="62"/>
  <c r="U8" i="62"/>
  <c r="X40" i="62"/>
  <c r="T40" i="62"/>
  <c r="Q40" i="62"/>
  <c r="U40" i="62"/>
  <c r="AI20" i="54"/>
  <c r="AE20" i="54"/>
  <c r="AJ20" i="54"/>
  <c r="AF20" i="54"/>
  <c r="AJ59" i="53"/>
  <c r="AE59" i="53"/>
  <c r="AI59" i="53"/>
  <c r="AF59" i="53"/>
  <c r="T23" i="45"/>
  <c r="X23" i="45"/>
  <c r="AF23" i="45" s="1"/>
  <c r="P23" i="45"/>
  <c r="Q23" i="45"/>
  <c r="U23" i="45"/>
  <c r="Q34" i="44"/>
  <c r="X34" i="44"/>
  <c r="R34" i="44" s="1"/>
  <c r="P34" i="44"/>
  <c r="U34" i="44"/>
  <c r="T34" i="44"/>
  <c r="W34" i="44"/>
  <c r="P66" i="44"/>
  <c r="T66" i="44"/>
  <c r="X66" i="44"/>
  <c r="AE66" i="44" s="1"/>
  <c r="Q66" i="44"/>
  <c r="U66" i="44"/>
  <c r="AJ35" i="60"/>
  <c r="W5" i="60"/>
  <c r="AJ20" i="68"/>
  <c r="AE20" i="68"/>
  <c r="AI20" i="68"/>
  <c r="AF20" i="68"/>
  <c r="S20" i="68"/>
  <c r="W20" i="68"/>
  <c r="R20" i="68"/>
  <c r="V20" i="68"/>
  <c r="AJ84" i="68"/>
  <c r="S84" i="68"/>
  <c r="W84" i="68"/>
  <c r="AI84" i="68"/>
  <c r="R84" i="68"/>
  <c r="AE84" i="68"/>
  <c r="AF84" i="68"/>
  <c r="R27" i="67"/>
  <c r="R35" i="67"/>
  <c r="V43" i="67"/>
  <c r="AK14" i="60"/>
  <c r="AD10" i="60"/>
  <c r="AJ26" i="60"/>
  <c r="X4" i="60"/>
  <c r="S4" i="60" s="1"/>
  <c r="S28" i="60"/>
  <c r="P36" i="60"/>
  <c r="AF33" i="69"/>
  <c r="AJ65" i="69"/>
  <c r="AI51" i="68"/>
  <c r="V51" i="68"/>
  <c r="AF51" i="68"/>
  <c r="AE51" i="68"/>
  <c r="R51" i="68"/>
  <c r="AJ51" i="68"/>
  <c r="S51" i="68"/>
  <c r="W51" i="68"/>
  <c r="AE83" i="68"/>
  <c r="AF119" i="68"/>
  <c r="AI151" i="68"/>
  <c r="AI85" i="67"/>
  <c r="AF117" i="67"/>
  <c r="AE35" i="67"/>
  <c r="W18" i="67"/>
  <c r="V26" i="67"/>
  <c r="V34" i="67"/>
  <c r="W109" i="69"/>
  <c r="W28" i="48"/>
  <c r="AF28" i="48"/>
  <c r="AI28" i="48"/>
  <c r="AE28" i="48"/>
  <c r="AJ28" i="48"/>
  <c r="R28" i="48"/>
  <c r="V28" i="48"/>
  <c r="S28" i="48"/>
  <c r="S60" i="48"/>
  <c r="AF60" i="48"/>
  <c r="AE60" i="48"/>
  <c r="AJ60" i="48"/>
  <c r="AI60" i="48"/>
  <c r="W60" i="48"/>
  <c r="V60" i="48"/>
  <c r="R60" i="48"/>
  <c r="V70" i="48"/>
  <c r="V93" i="47"/>
  <c r="AE93" i="47"/>
  <c r="AI93" i="47"/>
  <c r="W93" i="47"/>
  <c r="S93" i="47"/>
  <c r="AJ93" i="47"/>
  <c r="R93" i="47"/>
  <c r="S125" i="47"/>
  <c r="W125" i="47"/>
  <c r="AF125" i="47"/>
  <c r="AI125" i="47"/>
  <c r="AE125" i="47"/>
  <c r="R125" i="47"/>
  <c r="V125" i="47"/>
  <c r="S30" i="47"/>
  <c r="AE30" i="47"/>
  <c r="AI30" i="47"/>
  <c r="AF30" i="47"/>
  <c r="AJ30" i="47"/>
  <c r="R30" i="47"/>
  <c r="V30" i="47"/>
  <c r="W30" i="47"/>
  <c r="AI62" i="47"/>
  <c r="R62" i="47"/>
  <c r="AF62" i="47"/>
  <c r="AE62" i="47"/>
  <c r="W62" i="47"/>
  <c r="S62" i="47"/>
  <c r="V62" i="47"/>
  <c r="AJ85" i="46"/>
  <c r="AI85" i="46"/>
  <c r="AF85" i="46"/>
  <c r="R85" i="46"/>
  <c r="V85" i="46"/>
  <c r="S85" i="46"/>
  <c r="W85" i="46"/>
  <c r="R10" i="46"/>
  <c r="S17" i="32"/>
  <c r="AE17" i="32"/>
  <c r="AF17" i="32"/>
  <c r="AI17" i="32"/>
  <c r="R17" i="32"/>
  <c r="AJ17" i="32"/>
  <c r="W17" i="32"/>
  <c r="V17" i="32"/>
  <c r="V49" i="32"/>
  <c r="S49" i="32"/>
  <c r="R49" i="32"/>
  <c r="W49" i="32"/>
  <c r="AE49" i="32"/>
  <c r="AF49" i="32"/>
  <c r="AI49" i="32"/>
  <c r="S86" i="31"/>
  <c r="R86" i="31"/>
  <c r="AI86" i="31"/>
  <c r="W86" i="31"/>
  <c r="AF86" i="31"/>
  <c r="AJ86" i="31"/>
  <c r="V86" i="31"/>
  <c r="W118" i="31"/>
  <c r="AE118" i="31"/>
  <c r="AI118" i="31"/>
  <c r="AJ118" i="31"/>
  <c r="S118" i="31"/>
  <c r="R118" i="31"/>
  <c r="V118" i="31"/>
  <c r="AI55" i="31"/>
  <c r="AJ80" i="32"/>
  <c r="W75" i="32"/>
  <c r="W83" i="32"/>
  <c r="AG56" i="54"/>
  <c r="AC56" i="54"/>
  <c r="AD56" i="54"/>
  <c r="AH56" i="54"/>
  <c r="AK56" i="54"/>
  <c r="AE56" i="54" s="1"/>
  <c r="AC22" i="63"/>
  <c r="AG22" i="63"/>
  <c r="AK22" i="63"/>
  <c r="AI22" i="63" s="1"/>
  <c r="AD22" i="63"/>
  <c r="AH22" i="63"/>
  <c r="AJ22" i="63"/>
  <c r="Q16" i="62"/>
  <c r="T16" i="62"/>
  <c r="P16" i="62"/>
  <c r="X16" i="62"/>
  <c r="AJ16" i="62" s="1"/>
  <c r="U16" i="62"/>
  <c r="X75" i="61"/>
  <c r="AI75" i="61" s="1"/>
  <c r="T75" i="61"/>
  <c r="P75" i="61"/>
  <c r="Q75" i="61"/>
  <c r="U75" i="61"/>
  <c r="AD32" i="55"/>
  <c r="AH32" i="55"/>
  <c r="AC32" i="55"/>
  <c r="AG32" i="55"/>
  <c r="AK32" i="55"/>
  <c r="AI32" i="55" s="1"/>
  <c r="AJ32" i="55"/>
  <c r="AF32" i="55"/>
  <c r="AE32" i="55"/>
  <c r="Q28" i="54"/>
  <c r="T28" i="54"/>
  <c r="W28" i="54"/>
  <c r="P28" i="54"/>
  <c r="U28" i="54"/>
  <c r="X28" i="54"/>
  <c r="V28" i="54" s="1"/>
  <c r="S28" i="54"/>
  <c r="AF15" i="60"/>
  <c r="AH27" i="60"/>
  <c r="AF35" i="60"/>
  <c r="S5" i="60"/>
  <c r="P13" i="60"/>
  <c r="P21" i="60"/>
  <c r="Q29" i="60"/>
  <c r="V10" i="69"/>
  <c r="AI10" i="69"/>
  <c r="AJ10" i="69"/>
  <c r="R10" i="69"/>
  <c r="S10" i="69"/>
  <c r="W10" i="69"/>
  <c r="AF10" i="69"/>
  <c r="W42" i="69"/>
  <c r="AI42" i="69"/>
  <c r="AJ42" i="69"/>
  <c r="AF42" i="69"/>
  <c r="R42" i="69"/>
  <c r="V42" i="69"/>
  <c r="S42" i="69"/>
  <c r="AI74" i="69"/>
  <c r="AF74" i="69"/>
  <c r="AJ74" i="69"/>
  <c r="V74" i="69"/>
  <c r="W74" i="69"/>
  <c r="S74" i="69"/>
  <c r="R74" i="69"/>
  <c r="AJ28" i="68"/>
  <c r="AE28" i="68"/>
  <c r="AI28" i="68"/>
  <c r="W28" i="68"/>
  <c r="S28" i="68"/>
  <c r="V28" i="68"/>
  <c r="R28" i="68"/>
  <c r="S60" i="68"/>
  <c r="V96" i="68"/>
  <c r="R128" i="68"/>
  <c r="V128" i="68"/>
  <c r="W128" i="68"/>
  <c r="S128" i="68"/>
  <c r="AJ128" i="68"/>
  <c r="AE128" i="68"/>
  <c r="AI128" i="68"/>
  <c r="W160" i="68"/>
  <c r="R160" i="68"/>
  <c r="V160" i="68"/>
  <c r="AE160" i="68"/>
  <c r="AI160" i="68"/>
  <c r="AJ160" i="68"/>
  <c r="S160" i="68"/>
  <c r="V62" i="67"/>
  <c r="AJ62" i="67"/>
  <c r="AI62" i="67"/>
  <c r="S62" i="67"/>
  <c r="AE62" i="67"/>
  <c r="W62" i="67"/>
  <c r="R62" i="67"/>
  <c r="W94" i="67"/>
  <c r="AI94" i="67"/>
  <c r="AF94" i="67"/>
  <c r="AE94" i="67"/>
  <c r="R94" i="67"/>
  <c r="V94" i="67"/>
  <c r="S94" i="67"/>
  <c r="AJ4" i="67"/>
  <c r="AJ12" i="67"/>
  <c r="S19" i="67"/>
  <c r="W35" i="67"/>
  <c r="AI94" i="69"/>
  <c r="AJ118" i="69"/>
  <c r="W94" i="69"/>
  <c r="S102" i="69"/>
  <c r="S37" i="48"/>
  <c r="AJ37" i="48"/>
  <c r="W37" i="48"/>
  <c r="R37" i="48"/>
  <c r="AF37" i="48"/>
  <c r="AI37" i="48"/>
  <c r="V37" i="48"/>
  <c r="AF77" i="48"/>
  <c r="W94" i="47"/>
  <c r="AE94" i="47"/>
  <c r="S94" i="47"/>
  <c r="V94" i="47"/>
  <c r="AF94" i="47"/>
  <c r="AJ94" i="47"/>
  <c r="R94" i="47"/>
  <c r="AJ126" i="47"/>
  <c r="S31" i="47"/>
  <c r="AF31" i="47"/>
  <c r="AJ31" i="47"/>
  <c r="AE31" i="47"/>
  <c r="AI31" i="47"/>
  <c r="R31" i="47"/>
  <c r="V31" i="47"/>
  <c r="W31" i="47"/>
  <c r="AJ63" i="47"/>
  <c r="R54" i="46"/>
  <c r="AF54" i="46"/>
  <c r="AI54" i="46"/>
  <c r="AE54" i="46"/>
  <c r="V54" i="46"/>
  <c r="AJ54" i="46"/>
  <c r="S54" i="46"/>
  <c r="W54" i="46"/>
  <c r="S86" i="46"/>
  <c r="R86" i="46"/>
  <c r="AF86" i="46"/>
  <c r="AI86" i="46"/>
  <c r="AE86" i="46"/>
  <c r="AJ86" i="46"/>
  <c r="V86" i="46"/>
  <c r="AI3" i="46"/>
  <c r="R26" i="32"/>
  <c r="AF26" i="32"/>
  <c r="AJ26" i="32"/>
  <c r="AE26" i="32"/>
  <c r="W26" i="32"/>
  <c r="V26" i="32"/>
  <c r="S26" i="32"/>
  <c r="S95" i="31"/>
  <c r="W127" i="31"/>
  <c r="AF127" i="31"/>
  <c r="AE127" i="31"/>
  <c r="V127" i="31"/>
  <c r="R127" i="31"/>
  <c r="AJ127" i="31"/>
  <c r="S127" i="31"/>
  <c r="AJ32" i="31"/>
  <c r="AE32" i="31"/>
  <c r="AI32" i="31"/>
  <c r="AF32" i="31"/>
  <c r="S32" i="31"/>
  <c r="V32" i="31"/>
  <c r="W32" i="31"/>
  <c r="R32" i="31"/>
  <c r="AJ64" i="31"/>
  <c r="AE64" i="31"/>
  <c r="AI64" i="31"/>
  <c r="V64" i="31"/>
  <c r="S64" i="31"/>
  <c r="W64" i="31"/>
  <c r="R64" i="31"/>
  <c r="R76" i="32"/>
  <c r="W85" i="32"/>
  <c r="AC65" i="54"/>
  <c r="AH65" i="54"/>
  <c r="AK65" i="54"/>
  <c r="R65" i="54" s="1"/>
  <c r="AD65" i="54"/>
  <c r="AG65" i="54"/>
  <c r="AE65" i="54"/>
  <c r="AJ65" i="54"/>
  <c r="AG31" i="63"/>
  <c r="AC31" i="63"/>
  <c r="AH31" i="63"/>
  <c r="AD31" i="63"/>
  <c r="AK31" i="63"/>
  <c r="AE31" i="63" s="1"/>
  <c r="AJ31" i="63"/>
  <c r="AK65" i="62"/>
  <c r="AF65" i="62" s="1"/>
  <c r="AD65" i="62"/>
  <c r="AH65" i="62"/>
  <c r="AC65" i="62"/>
  <c r="AG65" i="62"/>
  <c r="P25" i="62"/>
  <c r="T25" i="62"/>
  <c r="X25" i="62"/>
  <c r="AJ25" i="62" s="1"/>
  <c r="Q25" i="62"/>
  <c r="U25" i="62"/>
  <c r="V25" i="62"/>
  <c r="W25" i="62"/>
  <c r="W17" i="55"/>
  <c r="S17" i="55"/>
  <c r="R17" i="55"/>
  <c r="V17" i="55"/>
  <c r="AE13" i="54"/>
  <c r="AF13" i="54"/>
  <c r="AJ13" i="54"/>
  <c r="AI13" i="54"/>
  <c r="X3" i="54"/>
  <c r="AJ3" i="54" s="1"/>
  <c r="Q3" i="54"/>
  <c r="U3" i="54"/>
  <c r="P3" i="54"/>
  <c r="T3" i="54"/>
  <c r="S3" i="54"/>
  <c r="Q16" i="45"/>
  <c r="U16" i="45"/>
  <c r="P16" i="45"/>
  <c r="T16" i="45"/>
  <c r="X16" i="45"/>
  <c r="R16" i="45" s="1"/>
  <c r="Q27" i="44"/>
  <c r="U27" i="44"/>
  <c r="T27" i="44"/>
  <c r="X27" i="44"/>
  <c r="AF27" i="44" s="1"/>
  <c r="P27" i="44"/>
  <c r="W27" i="44"/>
  <c r="Q59" i="44"/>
  <c r="U59" i="44"/>
  <c r="P59" i="44"/>
  <c r="T59" i="44"/>
  <c r="X59" i="44"/>
  <c r="V59" i="44" s="1"/>
  <c r="P36" i="44"/>
  <c r="X36" i="44"/>
  <c r="S36" i="44" s="1"/>
  <c r="Q36" i="44"/>
  <c r="U36" i="44"/>
  <c r="AK8" i="60"/>
  <c r="AF8" i="60" s="1"/>
  <c r="AI3" i="60"/>
  <c r="AH12" i="60"/>
  <c r="AC20" i="60"/>
  <c r="AD28" i="60"/>
  <c r="AC36" i="60"/>
  <c r="X33" i="60"/>
  <c r="R33" i="60" s="1"/>
  <c r="T22" i="60"/>
  <c r="AI27" i="69"/>
  <c r="W59" i="69"/>
  <c r="AE59" i="69"/>
  <c r="AJ59" i="69"/>
  <c r="AF59" i="69"/>
  <c r="R59" i="69"/>
  <c r="V59" i="69"/>
  <c r="S59" i="69"/>
  <c r="R13" i="68"/>
  <c r="AJ13" i="68"/>
  <c r="AI13" i="68"/>
  <c r="AF13" i="68"/>
  <c r="AE13" i="68"/>
  <c r="S13" i="68"/>
  <c r="W13" i="68"/>
  <c r="V13" i="68"/>
  <c r="R45" i="68"/>
  <c r="V45" i="68"/>
  <c r="AI45" i="68"/>
  <c r="AF45" i="68"/>
  <c r="AJ45" i="68"/>
  <c r="S45" i="68"/>
  <c r="W45" i="68"/>
  <c r="W77" i="68"/>
  <c r="AI77" i="68"/>
  <c r="AJ77" i="68"/>
  <c r="AE77" i="68"/>
  <c r="R77" i="68"/>
  <c r="V77" i="68"/>
  <c r="S77" i="68"/>
  <c r="W113" i="68"/>
  <c r="AE113" i="68"/>
  <c r="AF113" i="68"/>
  <c r="AI113" i="68"/>
  <c r="S113" i="68"/>
  <c r="R113" i="68"/>
  <c r="V113" i="68"/>
  <c r="W145" i="68"/>
  <c r="AE145" i="68"/>
  <c r="AF145" i="68"/>
  <c r="AI145" i="68"/>
  <c r="S145" i="68"/>
  <c r="R145" i="68"/>
  <c r="V145" i="68"/>
  <c r="AI47" i="67"/>
  <c r="AF47" i="67"/>
  <c r="S47" i="67"/>
  <c r="AJ47" i="67"/>
  <c r="R47" i="67"/>
  <c r="W47" i="67"/>
  <c r="V47" i="67"/>
  <c r="AF79" i="67"/>
  <c r="AJ79" i="67"/>
  <c r="AI79" i="67"/>
  <c r="S79" i="67"/>
  <c r="W79" i="67"/>
  <c r="R79" i="67"/>
  <c r="V79" i="67"/>
  <c r="AE111" i="67"/>
  <c r="AI111" i="67"/>
  <c r="AJ111" i="67"/>
  <c r="AF111" i="67"/>
  <c r="V111" i="67"/>
  <c r="R111" i="67"/>
  <c r="S111" i="67"/>
  <c r="W111" i="67"/>
  <c r="AF21" i="67"/>
  <c r="AE37" i="67"/>
  <c r="V4" i="67"/>
  <c r="AJ119" i="69"/>
  <c r="W95" i="69"/>
  <c r="S88" i="69"/>
  <c r="S14" i="48"/>
  <c r="AF14" i="48"/>
  <c r="AJ14" i="48"/>
  <c r="AE14" i="48"/>
  <c r="W14" i="48"/>
  <c r="V14" i="48"/>
  <c r="R14" i="48"/>
  <c r="AI46" i="48"/>
  <c r="AJ46" i="48"/>
  <c r="AF46" i="48"/>
  <c r="R46" i="48"/>
  <c r="V46" i="48"/>
  <c r="W46" i="48"/>
  <c r="S46" i="48"/>
  <c r="AJ78" i="48"/>
  <c r="AJ86" i="48"/>
  <c r="R72" i="48"/>
  <c r="R88" i="48"/>
  <c r="W79" i="47"/>
  <c r="R79" i="47"/>
  <c r="AF79" i="47"/>
  <c r="AJ79" i="47"/>
  <c r="V79" i="47"/>
  <c r="AE79" i="47"/>
  <c r="S79" i="47"/>
  <c r="AJ111" i="47"/>
  <c r="AI16" i="47"/>
  <c r="AE48" i="47"/>
  <c r="AI39" i="46"/>
  <c r="V71" i="46"/>
  <c r="W71" i="46"/>
  <c r="R71" i="46"/>
  <c r="S71" i="46"/>
  <c r="AE71" i="46"/>
  <c r="AF71" i="46"/>
  <c r="AI71" i="46"/>
  <c r="AF11" i="46"/>
  <c r="W4" i="46"/>
  <c r="AF7" i="30"/>
  <c r="AE6" i="32"/>
  <c r="S104" i="31"/>
  <c r="R104" i="31"/>
  <c r="W104" i="31"/>
  <c r="AI104" i="31"/>
  <c r="AE104" i="31"/>
  <c r="AF104" i="31"/>
  <c r="AJ104" i="31"/>
  <c r="AJ41" i="31"/>
  <c r="AF41" i="31"/>
  <c r="R41" i="31"/>
  <c r="AE41" i="31"/>
  <c r="W41" i="31"/>
  <c r="S41" i="31"/>
  <c r="V41" i="31"/>
  <c r="AI82" i="32"/>
  <c r="W69" i="32"/>
  <c r="AC8" i="63"/>
  <c r="AG8" i="63"/>
  <c r="AK8" i="63"/>
  <c r="R8" i="63" s="1"/>
  <c r="AH8" i="63"/>
  <c r="AD8" i="63"/>
  <c r="AI42" i="62"/>
  <c r="AJ42" i="62"/>
  <c r="AC42" i="62"/>
  <c r="AG42" i="62"/>
  <c r="AD42" i="62"/>
  <c r="AH42" i="62"/>
  <c r="AE42" i="62"/>
  <c r="AF42" i="62"/>
  <c r="AC75" i="61"/>
  <c r="AG75" i="61"/>
  <c r="AK75" i="61"/>
  <c r="AH75" i="61"/>
  <c r="AD75" i="61"/>
  <c r="P34" i="62"/>
  <c r="U34" i="62"/>
  <c r="T34" i="62"/>
  <c r="X34" i="62"/>
  <c r="AF34" i="62" s="1"/>
  <c r="S34" i="62"/>
  <c r="R34" i="62"/>
  <c r="Q34" i="62"/>
  <c r="AD26" i="55"/>
  <c r="AH26" i="55"/>
  <c r="AK26" i="55"/>
  <c r="AI26" i="55" s="1"/>
  <c r="AC26" i="55"/>
  <c r="AG26" i="55"/>
  <c r="AJ26" i="55"/>
  <c r="Q22" i="54"/>
  <c r="U22" i="54"/>
  <c r="T22" i="54"/>
  <c r="X22" i="54"/>
  <c r="R22" i="54" s="1"/>
  <c r="P22" i="54"/>
  <c r="P61" i="53"/>
  <c r="X61" i="53"/>
  <c r="W61" i="53" s="1"/>
  <c r="Q61" i="53"/>
  <c r="U61" i="53"/>
  <c r="T61" i="53"/>
  <c r="AF25" i="45"/>
  <c r="AJ25" i="45"/>
  <c r="AE25" i="45"/>
  <c r="AI25" i="45"/>
  <c r="AF68" i="44"/>
  <c r="AI68" i="44"/>
  <c r="AJ68" i="44"/>
  <c r="AE68" i="44"/>
  <c r="AD21" i="60"/>
  <c r="AI29" i="60"/>
  <c r="X34" i="60"/>
  <c r="R34" i="60" s="1"/>
  <c r="W4" i="60"/>
  <c r="AE52" i="69"/>
  <c r="AJ52" i="69"/>
  <c r="AI52" i="69"/>
  <c r="W52" i="69"/>
  <c r="S52" i="69"/>
  <c r="V52" i="69"/>
  <c r="R52" i="69"/>
  <c r="R84" i="69"/>
  <c r="AI84" i="69"/>
  <c r="AE84" i="69"/>
  <c r="AJ84" i="69"/>
  <c r="V84" i="69"/>
  <c r="S84" i="69"/>
  <c r="W84" i="69"/>
  <c r="V38" i="68"/>
  <c r="V70" i="68"/>
  <c r="AF70" i="68"/>
  <c r="AI70" i="68"/>
  <c r="AE70" i="68"/>
  <c r="W70" i="68"/>
  <c r="R70" i="68"/>
  <c r="S70" i="68"/>
  <c r="R106" i="68"/>
  <c r="V106" i="68"/>
  <c r="AF106" i="68"/>
  <c r="AJ106" i="68"/>
  <c r="AI106" i="68"/>
  <c r="AE106" i="68"/>
  <c r="S106" i="68"/>
  <c r="W106" i="68"/>
  <c r="R138" i="68"/>
  <c r="V138" i="68"/>
  <c r="AI138" i="68"/>
  <c r="AF138" i="68"/>
  <c r="AJ138" i="68"/>
  <c r="S138" i="68"/>
  <c r="W138" i="68"/>
  <c r="W170" i="68"/>
  <c r="AI170" i="68"/>
  <c r="AF170" i="68"/>
  <c r="AJ170" i="68"/>
  <c r="R170" i="68"/>
  <c r="S170" i="68"/>
  <c r="V170" i="68"/>
  <c r="W104" i="67"/>
  <c r="AI104" i="67"/>
  <c r="AF104" i="67"/>
  <c r="AJ104" i="67"/>
  <c r="V104" i="67"/>
  <c r="R104" i="67"/>
  <c r="S104" i="67"/>
  <c r="AE14" i="67"/>
  <c r="AI30" i="67"/>
  <c r="AF38" i="67"/>
  <c r="V5" i="67"/>
  <c r="V21" i="67"/>
  <c r="S29" i="67"/>
  <c r="AI87" i="69"/>
  <c r="AJ96" i="69"/>
  <c r="S104" i="69"/>
  <c r="R112" i="69"/>
  <c r="R120" i="69"/>
  <c r="W7" i="48"/>
  <c r="AE7" i="48"/>
  <c r="R7" i="48"/>
  <c r="AI7" i="48"/>
  <c r="AF7" i="48"/>
  <c r="S7" i="48"/>
  <c r="V7" i="48"/>
  <c r="AF39" i="48"/>
  <c r="S39" i="48"/>
  <c r="AE39" i="48"/>
  <c r="AI39" i="48"/>
  <c r="AJ39" i="48"/>
  <c r="W39" i="48"/>
  <c r="V39" i="48"/>
  <c r="R39" i="48"/>
  <c r="AI71" i="48"/>
  <c r="AE79" i="48"/>
  <c r="AF33" i="47"/>
  <c r="AJ33" i="47"/>
  <c r="S33" i="47"/>
  <c r="R33" i="47"/>
  <c r="V33" i="47"/>
  <c r="AI33" i="47"/>
  <c r="AE33" i="47"/>
  <c r="W33" i="47"/>
  <c r="AE56" i="46"/>
  <c r="AI4" i="46"/>
  <c r="AJ12" i="46"/>
  <c r="AE52" i="32"/>
  <c r="AF89" i="31"/>
  <c r="AI121" i="31"/>
  <c r="AF26" i="31"/>
  <c r="AE58" i="31"/>
  <c r="AE83" i="32"/>
  <c r="AK3" i="63"/>
  <c r="V3" i="63" s="1"/>
  <c r="R3" i="63"/>
  <c r="AG35" i="62"/>
  <c r="AD35" i="62"/>
  <c r="AK35" i="62"/>
  <c r="AH35" i="62"/>
  <c r="AC35" i="62"/>
  <c r="U27" i="62"/>
  <c r="T54" i="53"/>
  <c r="Q54" i="53"/>
  <c r="U54" i="53"/>
  <c r="X54" i="53"/>
  <c r="S54" i="53" s="1"/>
  <c r="P54" i="53"/>
  <c r="W54" i="53"/>
  <c r="V54" i="53"/>
  <c r="R54" i="53"/>
  <c r="Q29" i="44"/>
  <c r="Q61" i="44"/>
  <c r="U61" i="44"/>
  <c r="X61" i="44"/>
  <c r="R61" i="44" s="1"/>
  <c r="P61" i="44"/>
  <c r="T61" i="44"/>
  <c r="V61" i="44"/>
  <c r="V3" i="59"/>
  <c r="T3" i="60"/>
  <c r="AH38" i="60"/>
  <c r="W8" i="60"/>
  <c r="U16" i="60"/>
  <c r="T24" i="60"/>
  <c r="T32" i="60"/>
  <c r="AI21" i="69"/>
  <c r="AI53" i="69"/>
  <c r="AJ85" i="69"/>
  <c r="AE39" i="68"/>
  <c r="AE71" i="68"/>
  <c r="AE107" i="68"/>
  <c r="S171" i="68"/>
  <c r="W171" i="68"/>
  <c r="V171" i="68"/>
  <c r="AJ171" i="68"/>
  <c r="R171" i="68"/>
  <c r="AF171" i="68"/>
  <c r="AI171" i="68"/>
  <c r="AE171" i="68"/>
  <c r="AI73" i="67"/>
  <c r="AF73" i="67"/>
  <c r="R73" i="67"/>
  <c r="AJ73" i="67"/>
  <c r="AE73" i="67"/>
  <c r="S73" i="67"/>
  <c r="W73" i="67"/>
  <c r="AJ105" i="67"/>
  <c r="AI15" i="67"/>
  <c r="AF23" i="67"/>
  <c r="S6" i="67"/>
  <c r="R14" i="67"/>
  <c r="S30" i="67"/>
  <c r="W105" i="69"/>
  <c r="AJ16" i="48"/>
  <c r="AJ72" i="48"/>
  <c r="S74" i="48"/>
  <c r="AI73" i="47"/>
  <c r="V10" i="47"/>
  <c r="S10" i="47"/>
  <c r="W10" i="47"/>
  <c r="AF10" i="47"/>
  <c r="AE10" i="47"/>
  <c r="R10" i="47"/>
  <c r="AI10" i="47"/>
  <c r="AE5" i="46"/>
  <c r="AE13" i="46"/>
  <c r="AF21" i="46"/>
  <c r="V6" i="46"/>
  <c r="W74" i="31"/>
  <c r="AI74" i="31"/>
  <c r="AF74" i="31"/>
  <c r="AJ74" i="31"/>
  <c r="R74" i="31"/>
  <c r="S74" i="31"/>
  <c r="V74" i="31"/>
  <c r="AI106" i="31"/>
  <c r="AF106" i="31"/>
  <c r="AJ106" i="31"/>
  <c r="S106" i="31"/>
  <c r="V106" i="31"/>
  <c r="W106" i="31"/>
  <c r="R106" i="31"/>
  <c r="AE11" i="31"/>
  <c r="AI11" i="31"/>
  <c r="AJ11" i="31"/>
  <c r="S11" i="31"/>
  <c r="W11" i="31"/>
  <c r="R11" i="31"/>
  <c r="V11" i="31"/>
  <c r="AE68" i="32"/>
  <c r="AF76" i="32"/>
  <c r="AF85" i="32"/>
  <c r="AH36" i="62"/>
  <c r="AD36" i="62"/>
  <c r="AC36" i="62"/>
  <c r="AG36" i="62"/>
  <c r="AK36" i="62"/>
  <c r="AH3" i="62"/>
  <c r="AG3" i="62"/>
  <c r="AD3" i="62"/>
  <c r="AC3" i="62"/>
  <c r="U54" i="44"/>
  <c r="P54" i="44"/>
  <c r="T54" i="44"/>
  <c r="Q54" i="44"/>
  <c r="X54" i="44"/>
  <c r="R54" i="44" s="1"/>
  <c r="AJ31" i="60"/>
  <c r="AJ4" i="60"/>
  <c r="U17" i="60"/>
  <c r="U25" i="60"/>
  <c r="T33" i="60"/>
  <c r="AE30" i="69"/>
  <c r="AJ62" i="69"/>
  <c r="R16" i="68"/>
  <c r="V16" i="68"/>
  <c r="S16" i="68"/>
  <c r="AJ16" i="68"/>
  <c r="AF16" i="68"/>
  <c r="W16" i="68"/>
  <c r="AI16" i="68"/>
  <c r="AJ48" i="68"/>
  <c r="S80" i="68"/>
  <c r="W80" i="68"/>
  <c r="AE80" i="68"/>
  <c r="AJ80" i="68"/>
  <c r="V80" i="68"/>
  <c r="AF80" i="68"/>
  <c r="R80" i="68"/>
  <c r="AI80" i="68"/>
  <c r="W116" i="68"/>
  <c r="R116" i="68"/>
  <c r="AI116" i="68"/>
  <c r="S116" i="68"/>
  <c r="AF116" i="68"/>
  <c r="V116" i="68"/>
  <c r="AE116" i="68"/>
  <c r="AJ50" i="67"/>
  <c r="AJ82" i="67"/>
  <c r="S114" i="67"/>
  <c r="W114" i="67"/>
  <c r="AE114" i="67"/>
  <c r="V114" i="67"/>
  <c r="AJ114" i="67"/>
  <c r="R114" i="67"/>
  <c r="AF114" i="67"/>
  <c r="AF40" i="67"/>
  <c r="R23" i="67"/>
  <c r="W39" i="67"/>
  <c r="AI98" i="69"/>
  <c r="W123" i="69"/>
  <c r="R25" i="48"/>
  <c r="V25" i="48"/>
  <c r="W25" i="48"/>
  <c r="AF25" i="48"/>
  <c r="AI25" i="48"/>
  <c r="S25" i="48"/>
  <c r="AE25" i="48"/>
  <c r="AF57" i="48"/>
  <c r="AE73" i="48"/>
  <c r="AI81" i="48"/>
  <c r="R114" i="47"/>
  <c r="AE114" i="47"/>
  <c r="S114" i="47"/>
  <c r="W114" i="47"/>
  <c r="AI114" i="47"/>
  <c r="AJ114" i="47"/>
  <c r="AF114" i="47"/>
  <c r="V114" i="47"/>
  <c r="AJ42" i="46"/>
  <c r="R42" i="46"/>
  <c r="S42" i="46"/>
  <c r="W42" i="46"/>
  <c r="AE42" i="46"/>
  <c r="AF42" i="46"/>
  <c r="V42" i="46"/>
  <c r="AI6" i="46"/>
  <c r="V15" i="46"/>
  <c r="AE54" i="32"/>
  <c r="R91" i="31"/>
  <c r="V91" i="31"/>
  <c r="AF91" i="31"/>
  <c r="AJ91" i="31"/>
  <c r="AE91" i="31"/>
  <c r="AI91" i="31"/>
  <c r="W91" i="31"/>
  <c r="S91" i="31"/>
  <c r="AF123" i="31"/>
  <c r="AE28" i="31"/>
  <c r="AF60" i="31"/>
  <c r="AH61" i="54"/>
  <c r="AD61" i="54"/>
  <c r="AC61" i="54"/>
  <c r="AG61" i="54"/>
  <c r="AK61" i="54"/>
  <c r="V61" i="54" s="1"/>
  <c r="R27" i="63"/>
  <c r="V27" i="63"/>
  <c r="W27" i="63"/>
  <c r="S27" i="63"/>
  <c r="AD29" i="62"/>
  <c r="AH29" i="62"/>
  <c r="AG29" i="62"/>
  <c r="AC29" i="62"/>
  <c r="AK29" i="62"/>
  <c r="S61" i="62"/>
  <c r="W61" i="62"/>
  <c r="V61" i="62"/>
  <c r="R61" i="62"/>
  <c r="P21" i="62"/>
  <c r="T21" i="62"/>
  <c r="X21" i="62"/>
  <c r="S21" i="62" s="1"/>
  <c r="Q21" i="62"/>
  <c r="U21" i="62"/>
  <c r="AD5" i="55"/>
  <c r="AH5" i="55"/>
  <c r="AC5" i="55"/>
  <c r="AG5" i="55"/>
  <c r="AK5" i="55"/>
  <c r="AI5" i="55" s="1"/>
  <c r="AC37" i="55"/>
  <c r="AG37" i="55"/>
  <c r="AK37" i="55"/>
  <c r="W37" i="55" s="1"/>
  <c r="AD37" i="55"/>
  <c r="AH37" i="55"/>
  <c r="AE37" i="55"/>
  <c r="AI37" i="55"/>
  <c r="AJ37" i="55"/>
  <c r="P33" i="54"/>
  <c r="X33" i="54"/>
  <c r="W33" i="54" s="1"/>
  <c r="Q33" i="54"/>
  <c r="U33" i="54"/>
  <c r="R33" i="54"/>
  <c r="T33" i="54"/>
  <c r="U4" i="45"/>
  <c r="Q4" i="45"/>
  <c r="P4" i="45"/>
  <c r="X4" i="45"/>
  <c r="AI4" i="45" s="1"/>
  <c r="T4" i="45"/>
  <c r="U15" i="44"/>
  <c r="P15" i="44"/>
  <c r="T15" i="44"/>
  <c r="X15" i="44"/>
  <c r="AF15" i="44" s="1"/>
  <c r="Q15" i="44"/>
  <c r="V15" i="44"/>
  <c r="W15" i="44"/>
  <c r="AF47" i="44"/>
  <c r="AJ47" i="44"/>
  <c r="AE47" i="44"/>
  <c r="AI47" i="44"/>
  <c r="Q79" i="44"/>
  <c r="U79" i="44"/>
  <c r="P79" i="44"/>
  <c r="T79" i="44"/>
  <c r="X79" i="44"/>
  <c r="V79" i="44" s="1"/>
  <c r="Q56" i="44"/>
  <c r="P56" i="44"/>
  <c r="X56" i="44"/>
  <c r="S56" i="44" s="1"/>
  <c r="T56" i="44"/>
  <c r="U56" i="44"/>
  <c r="AC8" i="60"/>
  <c r="AD16" i="60"/>
  <c r="AC24" i="60"/>
  <c r="AE32" i="60"/>
  <c r="W26" i="60"/>
  <c r="W15" i="69"/>
  <c r="AF15" i="69"/>
  <c r="AE15" i="69"/>
  <c r="AJ15" i="69"/>
  <c r="AI15" i="69"/>
  <c r="R15" i="69"/>
  <c r="V15" i="69"/>
  <c r="S15" i="69"/>
  <c r="AE47" i="69"/>
  <c r="W79" i="69"/>
  <c r="S33" i="68"/>
  <c r="W33" i="68"/>
  <c r="AJ33" i="68"/>
  <c r="AI33" i="68"/>
  <c r="AE33" i="68"/>
  <c r="R33" i="68"/>
  <c r="V33" i="68"/>
  <c r="W65" i="68"/>
  <c r="AE65" i="68"/>
  <c r="AJ65" i="68"/>
  <c r="AI65" i="68"/>
  <c r="S65" i="68"/>
  <c r="V65" i="68"/>
  <c r="R65" i="68"/>
  <c r="AI101" i="68"/>
  <c r="W133" i="68"/>
  <c r="R133" i="68"/>
  <c r="V133" i="68"/>
  <c r="S133" i="68"/>
  <c r="AF133" i="68"/>
  <c r="AI133" i="68"/>
  <c r="AE133" i="68"/>
  <c r="V67" i="67"/>
  <c r="AI67" i="67"/>
  <c r="AF67" i="67"/>
  <c r="AJ67" i="67"/>
  <c r="S67" i="67"/>
  <c r="W67" i="67"/>
  <c r="R67" i="67"/>
  <c r="AE99" i="67"/>
  <c r="AI99" i="67"/>
  <c r="AF99" i="67"/>
  <c r="S99" i="67"/>
  <c r="R99" i="67"/>
  <c r="W99" i="67"/>
  <c r="V99" i="67"/>
  <c r="AF9" i="67"/>
  <c r="AE17" i="67"/>
  <c r="AJ33" i="67"/>
  <c r="AE41" i="67"/>
  <c r="V40" i="67"/>
  <c r="AJ115" i="69"/>
  <c r="AF124" i="69"/>
  <c r="S91" i="69"/>
  <c r="W115" i="69"/>
  <c r="R34" i="48"/>
  <c r="V34" i="48"/>
  <c r="AI34" i="48"/>
  <c r="AJ34" i="48"/>
  <c r="AF34" i="48"/>
  <c r="S34" i="48"/>
  <c r="W34" i="48"/>
  <c r="V66" i="48"/>
  <c r="V91" i="47"/>
  <c r="AJ91" i="47"/>
  <c r="R91" i="47"/>
  <c r="AE91" i="47"/>
  <c r="W91" i="47"/>
  <c r="AI91" i="47"/>
  <c r="AF91" i="47"/>
  <c r="AE123" i="47"/>
  <c r="AF123" i="47"/>
  <c r="R123" i="47"/>
  <c r="V123" i="47"/>
  <c r="AI123" i="47"/>
  <c r="AJ123" i="47"/>
  <c r="W123" i="47"/>
  <c r="S123" i="47"/>
  <c r="AI28" i="47"/>
  <c r="AF51" i="46"/>
  <c r="AF83" i="46"/>
  <c r="AJ15" i="46"/>
  <c r="AI31" i="32"/>
  <c r="AF31" i="32"/>
  <c r="S31" i="32"/>
  <c r="W31" i="32"/>
  <c r="AJ31" i="32"/>
  <c r="V31" i="32"/>
  <c r="AE31" i="32"/>
  <c r="R31" i="32"/>
  <c r="AI63" i="32"/>
  <c r="AJ63" i="32"/>
  <c r="AF63" i="32"/>
  <c r="S63" i="32"/>
  <c r="W63" i="32"/>
  <c r="AE63" i="32"/>
  <c r="R63" i="32"/>
  <c r="R100" i="31"/>
  <c r="AI100" i="31"/>
  <c r="AE100" i="31"/>
  <c r="AJ100" i="31"/>
  <c r="AF100" i="31"/>
  <c r="S100" i="31"/>
  <c r="W100" i="31"/>
  <c r="V100" i="31"/>
  <c r="AE132" i="31"/>
  <c r="AF70" i="32"/>
  <c r="AI78" i="32"/>
  <c r="S81" i="32"/>
  <c r="AG62" i="54"/>
  <c r="AK62" i="54"/>
  <c r="AF62" i="54" s="1"/>
  <c r="AC62" i="54"/>
  <c r="AD62" i="54"/>
  <c r="AH62" i="54"/>
  <c r="V28" i="63"/>
  <c r="S28" i="63"/>
  <c r="R28" i="63"/>
  <c r="W28" i="63"/>
  <c r="AK30" i="62"/>
  <c r="AD30" i="62"/>
  <c r="AG30" i="62"/>
  <c r="AH30" i="62"/>
  <c r="AH62" i="62"/>
  <c r="AC62" i="62"/>
  <c r="AG62" i="62"/>
  <c r="AD62" i="62"/>
  <c r="AK62" i="62"/>
  <c r="AE62" i="62" s="1"/>
  <c r="AI62" i="62"/>
  <c r="AC6" i="55"/>
  <c r="AG6" i="55"/>
  <c r="AK6" i="55"/>
  <c r="AF6" i="55" s="1"/>
  <c r="AD6" i="55"/>
  <c r="AH6" i="55"/>
  <c r="AH38" i="55"/>
  <c r="AJ38" i="55"/>
  <c r="AG38" i="55"/>
  <c r="AK38" i="55"/>
  <c r="AF38" i="55" s="1"/>
  <c r="AD38" i="55"/>
  <c r="AE38" i="55"/>
  <c r="T34" i="54"/>
  <c r="P34" i="54"/>
  <c r="X34" i="54"/>
  <c r="W34" i="54" s="1"/>
  <c r="Q34" i="54"/>
  <c r="U34" i="54"/>
  <c r="AJ5" i="45"/>
  <c r="AE5" i="45"/>
  <c r="AF5" i="45"/>
  <c r="AI5" i="45"/>
  <c r="T24" i="44"/>
  <c r="P24" i="44"/>
  <c r="X24" i="44"/>
  <c r="V24" i="44" s="1"/>
  <c r="Q24" i="44"/>
  <c r="U24" i="44"/>
  <c r="AC9" i="60"/>
  <c r="AC17" i="60"/>
  <c r="AE25" i="60"/>
  <c r="V27" i="60"/>
  <c r="S35" i="60"/>
  <c r="AE16" i="69"/>
  <c r="R16" i="69"/>
  <c r="S16" i="69"/>
  <c r="V16" i="69"/>
  <c r="W16" i="69"/>
  <c r="AF16" i="69"/>
  <c r="AI16" i="69"/>
  <c r="AI48" i="69"/>
  <c r="AF80" i="69"/>
  <c r="S80" i="69"/>
  <c r="W80" i="69"/>
  <c r="V80" i="69"/>
  <c r="AI80" i="69"/>
  <c r="AJ80" i="69"/>
  <c r="AE80" i="69"/>
  <c r="R80" i="69"/>
  <c r="AE34" i="68"/>
  <c r="AJ66" i="68"/>
  <c r="AJ102" i="68"/>
  <c r="AE134" i="68"/>
  <c r="AE166" i="68"/>
  <c r="AF68" i="67"/>
  <c r="AE100" i="67"/>
  <c r="AF10" i="67"/>
  <c r="AF18" i="67"/>
  <c r="AI26" i="67"/>
  <c r="AI34" i="67"/>
  <c r="R17" i="67"/>
  <c r="V25" i="67"/>
  <c r="W33" i="67"/>
  <c r="AF100" i="69"/>
  <c r="V125" i="69"/>
  <c r="V27" i="48"/>
  <c r="AI27" i="48"/>
  <c r="AJ27" i="48"/>
  <c r="AF27" i="48"/>
  <c r="R27" i="48"/>
  <c r="W27" i="48"/>
  <c r="S27" i="48"/>
  <c r="S59" i="48"/>
  <c r="AE59" i="48"/>
  <c r="AI59" i="48"/>
  <c r="W59" i="48"/>
  <c r="V59" i="48"/>
  <c r="R59" i="48"/>
  <c r="AJ59" i="48"/>
  <c r="AF59" i="48"/>
  <c r="V69" i="48"/>
  <c r="V77" i="48"/>
  <c r="V85" i="48"/>
  <c r="V116" i="47"/>
  <c r="AF21" i="47"/>
  <c r="S21" i="47"/>
  <c r="V21" i="47"/>
  <c r="W21" i="47"/>
  <c r="R21" i="47"/>
  <c r="AJ21" i="47"/>
  <c r="AI21" i="47"/>
  <c r="AE21" i="47"/>
  <c r="AJ53" i="47"/>
  <c r="S53" i="47"/>
  <c r="W53" i="47"/>
  <c r="AI53" i="47"/>
  <c r="V53" i="47"/>
  <c r="AE53" i="47"/>
  <c r="R53" i="47"/>
  <c r="AF53" i="47"/>
  <c r="AE76" i="46"/>
  <c r="AI76" i="46"/>
  <c r="AF76" i="46"/>
  <c r="S76" i="46"/>
  <c r="W76" i="46"/>
  <c r="R76" i="46"/>
  <c r="V76" i="46"/>
  <c r="AJ8" i="46"/>
  <c r="AJ16" i="46"/>
  <c r="AJ24" i="46"/>
  <c r="R17" i="46"/>
  <c r="W16" i="32"/>
  <c r="AJ16" i="32"/>
  <c r="AE16" i="32"/>
  <c r="AI16" i="32"/>
  <c r="AF16" i="32"/>
  <c r="R16" i="32"/>
  <c r="S16" i="32"/>
  <c r="V16" i="32"/>
  <c r="W48" i="32"/>
  <c r="AJ48" i="32"/>
  <c r="R48" i="32"/>
  <c r="V48" i="32"/>
  <c r="AI48" i="32"/>
  <c r="S48" i="32"/>
  <c r="AE48" i="32"/>
  <c r="AE85" i="31"/>
  <c r="AI85" i="31"/>
  <c r="AF85" i="31"/>
  <c r="R85" i="31"/>
  <c r="V85" i="31"/>
  <c r="W85" i="31"/>
  <c r="S85" i="31"/>
  <c r="AI117" i="31"/>
  <c r="W117" i="31"/>
  <c r="AJ117" i="31"/>
  <c r="AE117" i="31"/>
  <c r="R117" i="31"/>
  <c r="S117" i="31"/>
  <c r="V117" i="31"/>
  <c r="AF22" i="31"/>
  <c r="AE54" i="31"/>
  <c r="AJ54" i="31"/>
  <c r="AI54" i="31"/>
  <c r="V54" i="31"/>
  <c r="R54" i="31"/>
  <c r="W54" i="31"/>
  <c r="S54" i="31"/>
  <c r="AE88" i="32"/>
  <c r="R82" i="32"/>
  <c r="AH47" i="54"/>
  <c r="AC47" i="54"/>
  <c r="AG47" i="54"/>
  <c r="AK47" i="54"/>
  <c r="AF47" i="54" s="1"/>
  <c r="AJ47" i="54"/>
  <c r="AD13" i="63"/>
  <c r="AH13" i="63"/>
  <c r="AK13" i="63"/>
  <c r="AE13" i="63" s="1"/>
  <c r="AG13" i="63"/>
  <c r="AG47" i="62"/>
  <c r="AH47" i="62"/>
  <c r="AC47" i="62"/>
  <c r="AD47" i="62"/>
  <c r="AK47" i="62"/>
  <c r="S47" i="62" s="1"/>
  <c r="AE47" i="62"/>
  <c r="AF47" i="62"/>
  <c r="AJ47" i="62"/>
  <c r="Q7" i="62"/>
  <c r="X7" i="62"/>
  <c r="S7" i="62" s="1"/>
  <c r="T7" i="62"/>
  <c r="P7" i="62"/>
  <c r="U7" i="62"/>
  <c r="R7" i="62"/>
  <c r="W7" i="62"/>
  <c r="V7" i="62"/>
  <c r="Q39" i="62"/>
  <c r="P39" i="62"/>
  <c r="T39" i="62"/>
  <c r="X39" i="62"/>
  <c r="V39" i="62" s="1"/>
  <c r="AG23" i="55"/>
  <c r="AD23" i="55"/>
  <c r="AH23" i="55"/>
  <c r="AC23" i="55"/>
  <c r="AK23" i="55"/>
  <c r="AF23" i="55" s="1"/>
  <c r="AE23" i="55"/>
  <c r="P19" i="54"/>
  <c r="T19" i="54"/>
  <c r="U19" i="54"/>
  <c r="X19" i="54"/>
  <c r="R19" i="54" s="1"/>
  <c r="Q19" i="54"/>
  <c r="P58" i="53"/>
  <c r="U58" i="53"/>
  <c r="Q58" i="53"/>
  <c r="T58" i="53"/>
  <c r="X58" i="53"/>
  <c r="AJ58" i="53" s="1"/>
  <c r="P22" i="45"/>
  <c r="AI22" i="45"/>
  <c r="AF22" i="45"/>
  <c r="AJ22" i="45"/>
  <c r="AE22" i="45"/>
  <c r="AJ33" i="44"/>
  <c r="AE33" i="44"/>
  <c r="AI33" i="44"/>
  <c r="AF33" i="44"/>
  <c r="AE65" i="44"/>
  <c r="AJ65" i="44"/>
  <c r="AI65" i="44"/>
  <c r="AF65" i="44"/>
  <c r="R25" i="69"/>
  <c r="AJ25" i="69"/>
  <c r="AI25" i="69"/>
  <c r="AE25" i="69"/>
  <c r="AF25" i="69"/>
  <c r="W25" i="69"/>
  <c r="S25" i="69"/>
  <c r="V25" i="69"/>
  <c r="S45" i="67"/>
  <c r="AI45" i="67"/>
  <c r="AJ45" i="67"/>
  <c r="AE45" i="67"/>
  <c r="V45" i="67"/>
  <c r="W45" i="67"/>
  <c r="R45" i="67"/>
  <c r="AF128" i="31"/>
  <c r="AJ128" i="31"/>
  <c r="S128" i="31"/>
  <c r="AI128" i="31"/>
  <c r="V128" i="31"/>
  <c r="W128" i="31"/>
  <c r="R128" i="31"/>
  <c r="X26" i="62"/>
  <c r="U26" i="62"/>
  <c r="Q26" i="62"/>
  <c r="T26" i="62"/>
  <c r="P26" i="62"/>
  <c r="AI44" i="44"/>
  <c r="AF44" i="44"/>
  <c r="AJ44" i="44"/>
  <c r="AE44" i="44"/>
  <c r="R68" i="69"/>
  <c r="S68" i="69"/>
  <c r="AF68" i="69"/>
  <c r="AI68" i="69"/>
  <c r="AE68" i="69"/>
  <c r="AJ68" i="69"/>
  <c r="W68" i="69"/>
  <c r="S57" i="47"/>
  <c r="AI57" i="47"/>
  <c r="AJ57" i="47"/>
  <c r="AE57" i="47"/>
  <c r="W57" i="47"/>
  <c r="R57" i="47"/>
  <c r="V57" i="47"/>
  <c r="W44" i="32"/>
  <c r="R44" i="32"/>
  <c r="S44" i="32"/>
  <c r="V44" i="32"/>
  <c r="AI44" i="32"/>
  <c r="AF44" i="32"/>
  <c r="AE44" i="32"/>
  <c r="AJ44" i="32"/>
  <c r="AH51" i="54"/>
  <c r="AD51" i="54"/>
  <c r="AG51" i="54"/>
  <c r="AK51" i="54"/>
  <c r="AI51" i="54" s="1"/>
  <c r="AC51" i="54"/>
  <c r="P45" i="44"/>
  <c r="T45" i="44"/>
  <c r="U45" i="44"/>
  <c r="X45" i="44"/>
  <c r="S45" i="44" s="1"/>
  <c r="Q45" i="44"/>
  <c r="S45" i="69"/>
  <c r="AJ45" i="69"/>
  <c r="AI45" i="69"/>
  <c r="AE45" i="69"/>
  <c r="V45" i="69"/>
  <c r="R45" i="69"/>
  <c r="W45" i="69"/>
  <c r="S99" i="68"/>
  <c r="AI99" i="68"/>
  <c r="AF99" i="68"/>
  <c r="AJ99" i="68"/>
  <c r="W99" i="68"/>
  <c r="V99" i="68"/>
  <c r="R99" i="68"/>
  <c r="S140" i="68"/>
  <c r="AI140" i="68"/>
  <c r="AJ140" i="68"/>
  <c r="AE140" i="68"/>
  <c r="V140" i="68"/>
  <c r="R140" i="68"/>
  <c r="W140" i="68"/>
  <c r="AE106" i="67"/>
  <c r="AJ106" i="67"/>
  <c r="AF106" i="67"/>
  <c r="V106" i="67"/>
  <c r="R106" i="67"/>
  <c r="W106" i="67"/>
  <c r="S106" i="67"/>
  <c r="R43" i="47"/>
  <c r="AF43" i="47"/>
  <c r="AJ43" i="47"/>
  <c r="AE43" i="47"/>
  <c r="AI43" i="47"/>
  <c r="W43" i="47"/>
  <c r="V43" i="47"/>
  <c r="S43" i="47"/>
  <c r="AE66" i="46"/>
  <c r="AI66" i="46"/>
  <c r="AF66" i="46"/>
  <c r="R66" i="46"/>
  <c r="S66" i="46"/>
  <c r="V66" i="46"/>
  <c r="W66" i="46"/>
  <c r="AF14" i="32"/>
  <c r="AJ14" i="32"/>
  <c r="AI14" i="32"/>
  <c r="V14" i="32"/>
  <c r="W14" i="32"/>
  <c r="R14" i="32"/>
  <c r="S14" i="32"/>
  <c r="AK53" i="62"/>
  <c r="AE53" i="62" s="1"/>
  <c r="AD53" i="62"/>
  <c r="AH53" i="62"/>
  <c r="AC53" i="62"/>
  <c r="AG53" i="62"/>
  <c r="AJ32" i="60"/>
  <c r="W28" i="60"/>
  <c r="AF73" i="69"/>
  <c r="AJ73" i="69"/>
  <c r="AE73" i="69"/>
  <c r="AI73" i="69"/>
  <c r="V73" i="69"/>
  <c r="W73" i="69"/>
  <c r="S73" i="69"/>
  <c r="R73" i="69"/>
  <c r="S159" i="68"/>
  <c r="V159" i="68"/>
  <c r="AF159" i="68"/>
  <c r="AE159" i="68"/>
  <c r="AJ159" i="68"/>
  <c r="AI159" i="68"/>
  <c r="R159" i="68"/>
  <c r="W159" i="68"/>
  <c r="R117" i="69"/>
  <c r="W18" i="46"/>
  <c r="R3" i="46"/>
  <c r="R23" i="31"/>
  <c r="W23" i="31"/>
  <c r="V23" i="31"/>
  <c r="S23" i="31"/>
  <c r="AJ23" i="31"/>
  <c r="AE23" i="31"/>
  <c r="AI23" i="31"/>
  <c r="AF23" i="31"/>
  <c r="AF80" i="32"/>
  <c r="W56" i="54"/>
  <c r="V56" i="54"/>
  <c r="S56" i="54"/>
  <c r="R56" i="54"/>
  <c r="W22" i="63"/>
  <c r="V22" i="63"/>
  <c r="S22" i="63"/>
  <c r="R22" i="63"/>
  <c r="AH24" i="62"/>
  <c r="AC24" i="62"/>
  <c r="AG24" i="62"/>
  <c r="AK24" i="62"/>
  <c r="AD24" i="62"/>
  <c r="AD56" i="62"/>
  <c r="AH56" i="62"/>
  <c r="AC56" i="62"/>
  <c r="AG56" i="62"/>
  <c r="AK56" i="62"/>
  <c r="AI56" i="62" s="1"/>
  <c r="S32" i="55"/>
  <c r="V32" i="55"/>
  <c r="W32" i="55"/>
  <c r="R32" i="55"/>
  <c r="AJ28" i="54"/>
  <c r="AF28" i="54"/>
  <c r="AE28" i="54"/>
  <c r="AI28" i="54"/>
  <c r="P67" i="53"/>
  <c r="U67" i="53"/>
  <c r="Q67" i="53"/>
  <c r="T67" i="53"/>
  <c r="X67" i="53"/>
  <c r="S67" i="53" s="1"/>
  <c r="Q10" i="44"/>
  <c r="U10" i="44"/>
  <c r="T10" i="44"/>
  <c r="X10" i="44"/>
  <c r="V10" i="44" s="1"/>
  <c r="S10" i="44"/>
  <c r="R10" i="44"/>
  <c r="P10" i="44"/>
  <c r="Q42" i="44"/>
  <c r="U42" i="44"/>
  <c r="W42" i="44"/>
  <c r="P42" i="44"/>
  <c r="T42" i="44"/>
  <c r="X42" i="44"/>
  <c r="V42" i="44" s="1"/>
  <c r="R42" i="44"/>
  <c r="P74" i="44"/>
  <c r="Q74" i="44"/>
  <c r="X74" i="44"/>
  <c r="R74" i="44" s="1"/>
  <c r="T74" i="44"/>
  <c r="U74" i="44"/>
  <c r="AJ27" i="60"/>
  <c r="V5" i="60"/>
  <c r="R37" i="60"/>
  <c r="AJ60" i="68"/>
  <c r="AE60" i="68"/>
  <c r="R60" i="68"/>
  <c r="V60" i="68"/>
  <c r="W60" i="68"/>
  <c r="AF60" i="68"/>
  <c r="AI60" i="68"/>
  <c r="W96" i="68"/>
  <c r="S96" i="68"/>
  <c r="AF96" i="68"/>
  <c r="R96" i="68"/>
  <c r="AI96" i="68"/>
  <c r="AE96" i="68"/>
  <c r="AJ96" i="68"/>
  <c r="AF12" i="67"/>
  <c r="AF20" i="67"/>
  <c r="S71" i="48"/>
  <c r="S126" i="47"/>
  <c r="AF126" i="47"/>
  <c r="V126" i="47"/>
  <c r="W126" i="47"/>
  <c r="R126" i="47"/>
  <c r="AE126" i="47"/>
  <c r="AI126" i="47"/>
  <c r="W63" i="47"/>
  <c r="S63" i="47"/>
  <c r="AE63" i="47"/>
  <c r="AI63" i="47"/>
  <c r="V63" i="47"/>
  <c r="AF63" i="47"/>
  <c r="R63" i="47"/>
  <c r="AE58" i="32"/>
  <c r="AI58" i="32"/>
  <c r="W58" i="32"/>
  <c r="AF58" i="32"/>
  <c r="AJ58" i="32"/>
  <c r="R58" i="32"/>
  <c r="V58" i="32"/>
  <c r="S58" i="32"/>
  <c r="R95" i="31"/>
  <c r="V95" i="31"/>
  <c r="W95" i="31"/>
  <c r="AJ95" i="31"/>
  <c r="AE95" i="31"/>
  <c r="AF95" i="31"/>
  <c r="AI95" i="31"/>
  <c r="AE81" i="32"/>
  <c r="T33" i="62"/>
  <c r="Q33" i="62"/>
  <c r="U33" i="62"/>
  <c r="X33" i="62"/>
  <c r="AF33" i="62" s="1"/>
  <c r="P33" i="62"/>
  <c r="W33" i="62"/>
  <c r="R33" i="62"/>
  <c r="P21" i="54"/>
  <c r="X21" i="54"/>
  <c r="V21" i="54" s="1"/>
  <c r="T21" i="54"/>
  <c r="Q21" i="54"/>
  <c r="U21" i="54"/>
  <c r="R21" i="54"/>
  <c r="W21" i="54"/>
  <c r="S21" i="54"/>
  <c r="Q24" i="45"/>
  <c r="U24" i="45"/>
  <c r="W24" i="45"/>
  <c r="P24" i="45"/>
  <c r="T24" i="45"/>
  <c r="X24" i="45"/>
  <c r="R24" i="45" s="1"/>
  <c r="U35" i="44"/>
  <c r="Q52" i="44"/>
  <c r="P52" i="44"/>
  <c r="T52" i="44"/>
  <c r="X52" i="44"/>
  <c r="R52" i="44" s="1"/>
  <c r="U52" i="44"/>
  <c r="Q22" i="60"/>
  <c r="T38" i="60"/>
  <c r="S27" i="69"/>
  <c r="AE27" i="69"/>
  <c r="AF27" i="69"/>
  <c r="R27" i="69"/>
  <c r="W27" i="69"/>
  <c r="V27" i="69"/>
  <c r="AJ27" i="69"/>
  <c r="R12" i="67"/>
  <c r="W3" i="67"/>
  <c r="AJ111" i="69"/>
  <c r="V103" i="69"/>
  <c r="S119" i="69"/>
  <c r="W88" i="69"/>
  <c r="AE70" i="48"/>
  <c r="S88" i="48"/>
  <c r="S87" i="47"/>
  <c r="AJ87" i="47"/>
  <c r="AI87" i="47"/>
  <c r="AE87" i="47"/>
  <c r="V87" i="47"/>
  <c r="W87" i="47"/>
  <c r="R87" i="47"/>
  <c r="V119" i="47"/>
  <c r="AI119" i="47"/>
  <c r="AE119" i="47"/>
  <c r="R119" i="47"/>
  <c r="AJ119" i="47"/>
  <c r="AF119" i="47"/>
  <c r="S119" i="47"/>
  <c r="W119" i="47"/>
  <c r="W24" i="47"/>
  <c r="AE24" i="47"/>
  <c r="AF24" i="47"/>
  <c r="AJ24" i="47"/>
  <c r="R24" i="47"/>
  <c r="V24" i="47"/>
  <c r="S24" i="47"/>
  <c r="S56" i="47"/>
  <c r="W56" i="47"/>
  <c r="AF56" i="47"/>
  <c r="AI56" i="47"/>
  <c r="V56" i="47"/>
  <c r="AE56" i="47"/>
  <c r="R56" i="47"/>
  <c r="W47" i="46"/>
  <c r="AF47" i="46"/>
  <c r="S47" i="46"/>
  <c r="V47" i="46"/>
  <c r="AE47" i="46"/>
  <c r="AJ47" i="46"/>
  <c r="R47" i="46"/>
  <c r="S79" i="46"/>
  <c r="W79" i="46"/>
  <c r="AI79" i="46"/>
  <c r="AJ79" i="46"/>
  <c r="AE79" i="46"/>
  <c r="V79" i="46"/>
  <c r="R79" i="46"/>
  <c r="AJ7" i="30"/>
  <c r="R11" i="32"/>
  <c r="R80" i="31"/>
  <c r="V80" i="31"/>
  <c r="AF80" i="31"/>
  <c r="AE80" i="31"/>
  <c r="AI80" i="31"/>
  <c r="S80" i="31"/>
  <c r="W80" i="31"/>
  <c r="AF112" i="31"/>
  <c r="AI112" i="31"/>
  <c r="AJ112" i="31"/>
  <c r="S112" i="31"/>
  <c r="R112" i="31"/>
  <c r="W112" i="31"/>
  <c r="V112" i="31"/>
  <c r="V17" i="31"/>
  <c r="AF17" i="31"/>
  <c r="AJ17" i="31"/>
  <c r="AI17" i="31"/>
  <c r="AE17" i="31"/>
  <c r="R17" i="31"/>
  <c r="W17" i="31"/>
  <c r="S17" i="31"/>
  <c r="R49" i="31"/>
  <c r="AE49" i="31"/>
  <c r="V49" i="31"/>
  <c r="AI49" i="31"/>
  <c r="AF49" i="31"/>
  <c r="AJ49" i="31"/>
  <c r="W49" i="31"/>
  <c r="S49" i="31"/>
  <c r="AJ82" i="32"/>
  <c r="R69" i="32"/>
  <c r="S86" i="32"/>
  <c r="AC50" i="54"/>
  <c r="AK50" i="54"/>
  <c r="AE50" i="54" s="1"/>
  <c r="AG50" i="54"/>
  <c r="AD50" i="54"/>
  <c r="AH50" i="54"/>
  <c r="AD18" i="62"/>
  <c r="AC50" i="62"/>
  <c r="AK34" i="55"/>
  <c r="V34" i="55" s="1"/>
  <c r="S34" i="55"/>
  <c r="W34" i="55"/>
  <c r="P30" i="54"/>
  <c r="T30" i="54"/>
  <c r="X30" i="54"/>
  <c r="W30" i="54" s="1"/>
  <c r="Q30" i="54"/>
  <c r="U30" i="54"/>
  <c r="X12" i="44"/>
  <c r="W12" i="44" s="1"/>
  <c r="P12" i="44"/>
  <c r="T12" i="44"/>
  <c r="Q12" i="44"/>
  <c r="U12" i="44"/>
  <c r="R12" i="44"/>
  <c r="AK9" i="60"/>
  <c r="AJ9" i="60" s="1"/>
  <c r="AE5" i="60"/>
  <c r="AJ37" i="60"/>
  <c r="X10" i="60"/>
  <c r="R10" i="60" s="1"/>
  <c r="V7" i="60"/>
  <c r="W15" i="60"/>
  <c r="S31" i="60"/>
  <c r="V4" i="60"/>
  <c r="AE20" i="69"/>
  <c r="AI20" i="69"/>
  <c r="R20" i="69"/>
  <c r="W20" i="69"/>
  <c r="V20" i="69"/>
  <c r="AF20" i="69"/>
  <c r="S20" i="69"/>
  <c r="AJ20" i="69"/>
  <c r="AI38" i="68"/>
  <c r="AF38" i="68"/>
  <c r="AE38" i="68"/>
  <c r="AJ38" i="68"/>
  <c r="W38" i="68"/>
  <c r="S38" i="68"/>
  <c r="R38" i="68"/>
  <c r="AF72" i="67"/>
  <c r="S72" i="67"/>
  <c r="AI72" i="67"/>
  <c r="V72" i="67"/>
  <c r="R72" i="67"/>
  <c r="AE72" i="67"/>
  <c r="AJ72" i="67"/>
  <c r="W72" i="67"/>
  <c r="R29" i="67"/>
  <c r="S37" i="67"/>
  <c r="AJ87" i="69"/>
  <c r="S112" i="69"/>
  <c r="V120" i="69"/>
  <c r="AF71" i="48"/>
  <c r="AJ79" i="48"/>
  <c r="AE87" i="48"/>
  <c r="AJ87" i="48"/>
  <c r="V81" i="48"/>
  <c r="R104" i="47"/>
  <c r="V104" i="47"/>
  <c r="AE104" i="47"/>
  <c r="AI104" i="47"/>
  <c r="AF104" i="47"/>
  <c r="AJ104" i="47"/>
  <c r="S104" i="47"/>
  <c r="W104" i="47"/>
  <c r="AI9" i="47"/>
  <c r="S41" i="47"/>
  <c r="AE41" i="47"/>
  <c r="AI41" i="47"/>
  <c r="AJ41" i="47"/>
  <c r="AF41" i="47"/>
  <c r="R41" i="47"/>
  <c r="V41" i="47"/>
  <c r="W41" i="47"/>
  <c r="AI32" i="46"/>
  <c r="AJ4" i="46"/>
  <c r="AF12" i="46"/>
  <c r="AI20" i="46"/>
  <c r="W28" i="32"/>
  <c r="AF28" i="32"/>
  <c r="AE28" i="32"/>
  <c r="AI28" i="32"/>
  <c r="R28" i="32"/>
  <c r="V28" i="32"/>
  <c r="S28" i="32"/>
  <c r="S60" i="32"/>
  <c r="AI60" i="32"/>
  <c r="AF60" i="32"/>
  <c r="AJ60" i="32"/>
  <c r="R60" i="32"/>
  <c r="V60" i="32"/>
  <c r="W60" i="32"/>
  <c r="AJ97" i="31"/>
  <c r="AE97" i="31"/>
  <c r="AI97" i="31"/>
  <c r="R97" i="31"/>
  <c r="W97" i="31"/>
  <c r="V97" i="31"/>
  <c r="S97" i="31"/>
  <c r="S129" i="31"/>
  <c r="AI129" i="31"/>
  <c r="AF129" i="31"/>
  <c r="AE129" i="31"/>
  <c r="AJ129" i="31"/>
  <c r="R129" i="31"/>
  <c r="V129" i="31"/>
  <c r="W129" i="31"/>
  <c r="S34" i="31"/>
  <c r="AI34" i="31"/>
  <c r="AF34" i="31"/>
  <c r="AJ34" i="31"/>
  <c r="W34" i="31"/>
  <c r="R34" i="31"/>
  <c r="V34" i="31"/>
  <c r="R6" i="31"/>
  <c r="AE6" i="31"/>
  <c r="V6" i="31"/>
  <c r="S6" i="31"/>
  <c r="W6" i="31"/>
  <c r="AJ6" i="31"/>
  <c r="AF6" i="31"/>
  <c r="W70" i="32"/>
  <c r="W78" i="32"/>
  <c r="AD67" i="54"/>
  <c r="AC67" i="54"/>
  <c r="AG67" i="54"/>
  <c r="AH67" i="54"/>
  <c r="AK67" i="54"/>
  <c r="AE67" i="54" s="1"/>
  <c r="AH3" i="63"/>
  <c r="AD3" i="63"/>
  <c r="AE3" i="63"/>
  <c r="AJ3" i="63"/>
  <c r="AC3" i="63"/>
  <c r="AG3" i="63"/>
  <c r="AI3" i="63"/>
  <c r="AF3" i="63"/>
  <c r="AG67" i="62"/>
  <c r="AK67" i="62"/>
  <c r="AE67" i="62" s="1"/>
  <c r="AC67" i="62"/>
  <c r="AH67" i="62"/>
  <c r="AD67" i="62"/>
  <c r="AF67" i="62"/>
  <c r="Q27" i="62"/>
  <c r="P27" i="62"/>
  <c r="T27" i="62"/>
  <c r="X27" i="62"/>
  <c r="W27" i="62" s="1"/>
  <c r="AK19" i="55"/>
  <c r="AI19" i="55" s="1"/>
  <c r="AG19" i="55"/>
  <c r="AC19" i="55"/>
  <c r="AD19" i="55"/>
  <c r="AH19" i="55"/>
  <c r="T15" i="54"/>
  <c r="X15" i="54"/>
  <c r="AE15" i="54" s="1"/>
  <c r="P15" i="54"/>
  <c r="Q15" i="54"/>
  <c r="U15" i="54"/>
  <c r="AJ54" i="53"/>
  <c r="AE54" i="53"/>
  <c r="AF54" i="53"/>
  <c r="AI54" i="53"/>
  <c r="P18" i="45"/>
  <c r="X18" i="45"/>
  <c r="AF18" i="45" s="1"/>
  <c r="T18" i="45"/>
  <c r="S18" i="45"/>
  <c r="Q18" i="45"/>
  <c r="U18" i="45"/>
  <c r="R18" i="45"/>
  <c r="T29" i="44"/>
  <c r="P29" i="44"/>
  <c r="U29" i="44"/>
  <c r="X29" i="44"/>
  <c r="R29" i="44" s="1"/>
  <c r="AF61" i="44"/>
  <c r="AJ61" i="44"/>
  <c r="AE61" i="44"/>
  <c r="AI61" i="44"/>
  <c r="T3" i="59"/>
  <c r="P3" i="60"/>
  <c r="AC6" i="60"/>
  <c r="AH14" i="60"/>
  <c r="AH30" i="60"/>
  <c r="X19" i="60"/>
  <c r="T8" i="60"/>
  <c r="P16" i="60"/>
  <c r="S24" i="60"/>
  <c r="Q32" i="60"/>
  <c r="S29" i="69"/>
  <c r="V29" i="69"/>
  <c r="R29" i="69"/>
  <c r="AE29" i="69"/>
  <c r="AI29" i="69"/>
  <c r="AJ29" i="69"/>
  <c r="W29" i="69"/>
  <c r="W61" i="69"/>
  <c r="AJ61" i="69"/>
  <c r="AF61" i="69"/>
  <c r="AE61" i="69"/>
  <c r="AI61" i="69"/>
  <c r="V61" i="69"/>
  <c r="R61" i="69"/>
  <c r="S61" i="69"/>
  <c r="W15" i="68"/>
  <c r="AF15" i="68"/>
  <c r="AE15" i="68"/>
  <c r="AI15" i="68"/>
  <c r="V15" i="68"/>
  <c r="R15" i="68"/>
  <c r="S15" i="68"/>
  <c r="AI47" i="68"/>
  <c r="S79" i="68"/>
  <c r="W79" i="68"/>
  <c r="AI79" i="68"/>
  <c r="AF79" i="68"/>
  <c r="AJ79" i="68"/>
  <c r="V79" i="68"/>
  <c r="R79" i="68"/>
  <c r="AI115" i="68"/>
  <c r="AE115" i="68"/>
  <c r="W115" i="68"/>
  <c r="AF115" i="68"/>
  <c r="R115" i="68"/>
  <c r="S115" i="68"/>
  <c r="V115" i="68"/>
  <c r="AF147" i="68"/>
  <c r="AF81" i="67"/>
  <c r="R113" i="67"/>
  <c r="W113" i="67"/>
  <c r="AF113" i="67"/>
  <c r="AJ113" i="67"/>
  <c r="AE113" i="67"/>
  <c r="S113" i="67"/>
  <c r="V113" i="67"/>
  <c r="V6" i="67"/>
  <c r="V14" i="67"/>
  <c r="V22" i="67"/>
  <c r="R38" i="67"/>
  <c r="AJ89" i="69"/>
  <c r="S105" i="69"/>
  <c r="W24" i="48"/>
  <c r="AF24" i="48"/>
  <c r="S24" i="48"/>
  <c r="AI24" i="48"/>
  <c r="AJ24" i="48"/>
  <c r="AE24" i="48"/>
  <c r="V24" i="48"/>
  <c r="R24" i="48"/>
  <c r="W56" i="48"/>
  <c r="AF56" i="48"/>
  <c r="AJ56" i="48"/>
  <c r="AI56" i="48"/>
  <c r="AE56" i="48"/>
  <c r="S56" i="48"/>
  <c r="V56" i="48"/>
  <c r="R56" i="48"/>
  <c r="R74" i="48"/>
  <c r="AF113" i="47"/>
  <c r="AJ113" i="47"/>
  <c r="AE113" i="47"/>
  <c r="AI113" i="47"/>
  <c r="S113" i="47"/>
  <c r="V113" i="47"/>
  <c r="W113" i="47"/>
  <c r="R113" i="47"/>
  <c r="AF18" i="47"/>
  <c r="AE18" i="47"/>
  <c r="AI18" i="47"/>
  <c r="W18" i="47"/>
  <c r="R18" i="47"/>
  <c r="V18" i="47"/>
  <c r="S18" i="47"/>
  <c r="R50" i="47"/>
  <c r="AI50" i="47"/>
  <c r="AJ50" i="47"/>
  <c r="AF50" i="47"/>
  <c r="V50" i="47"/>
  <c r="W50" i="47"/>
  <c r="S50" i="47"/>
  <c r="S41" i="46"/>
  <c r="V73" i="46"/>
  <c r="AF73" i="46"/>
  <c r="AE73" i="46"/>
  <c r="AI73" i="46"/>
  <c r="AJ73" i="46"/>
  <c r="S73" i="46"/>
  <c r="R73" i="46"/>
  <c r="W73" i="46"/>
  <c r="AJ84" i="32"/>
  <c r="AJ37" i="32"/>
  <c r="AE37" i="32"/>
  <c r="S37" i="32"/>
  <c r="AI37" i="32"/>
  <c r="AF37" i="32"/>
  <c r="R37" i="32"/>
  <c r="V37" i="32"/>
  <c r="W37" i="32"/>
  <c r="AE43" i="31"/>
  <c r="AJ43" i="31"/>
  <c r="AF43" i="31"/>
  <c r="V43" i="31"/>
  <c r="R43" i="31"/>
  <c r="W43" i="31"/>
  <c r="S43" i="31"/>
  <c r="AI43" i="31"/>
  <c r="AF68" i="32"/>
  <c r="AJ85" i="32"/>
  <c r="AD68" i="54"/>
  <c r="AH68" i="54"/>
  <c r="AG68" i="54"/>
  <c r="AC68" i="54"/>
  <c r="AK68" i="54"/>
  <c r="AF68" i="54" s="1"/>
  <c r="AJ68" i="54"/>
  <c r="AE68" i="54"/>
  <c r="AI68" i="54"/>
  <c r="AC4" i="62"/>
  <c r="AD4" i="62"/>
  <c r="AH4" i="62"/>
  <c r="AK4" i="62"/>
  <c r="AG4" i="62"/>
  <c r="Q28" i="62"/>
  <c r="U28" i="62"/>
  <c r="P28" i="62"/>
  <c r="V28" i="62"/>
  <c r="T28" i="62"/>
  <c r="S28" i="62"/>
  <c r="X28" i="62"/>
  <c r="R28" i="62" s="1"/>
  <c r="AC12" i="55"/>
  <c r="AD12" i="55"/>
  <c r="AH12" i="55"/>
  <c r="AK12" i="55"/>
  <c r="S12" i="55" s="1"/>
  <c r="AG12" i="55"/>
  <c r="AI12" i="55"/>
  <c r="AJ12" i="55"/>
  <c r="AF12" i="55"/>
  <c r="Q8" i="54"/>
  <c r="U8" i="54"/>
  <c r="X8" i="54"/>
  <c r="AF8" i="54" s="1"/>
  <c r="T8" i="54"/>
  <c r="P8" i="54"/>
  <c r="U40" i="54"/>
  <c r="Q40" i="54"/>
  <c r="P40" i="54"/>
  <c r="X40" i="54"/>
  <c r="S40" i="54" s="1"/>
  <c r="T40" i="54"/>
  <c r="T11" i="45"/>
  <c r="X11" i="45"/>
  <c r="AE11" i="45" s="1"/>
  <c r="P11" i="45"/>
  <c r="Q11" i="45"/>
  <c r="U11" i="45"/>
  <c r="Q22" i="44"/>
  <c r="P22" i="44"/>
  <c r="U22" i="44"/>
  <c r="X22" i="44"/>
  <c r="R22" i="44" s="1"/>
  <c r="T22" i="44"/>
  <c r="AE54" i="44"/>
  <c r="AI54" i="44"/>
  <c r="AJ54" i="44"/>
  <c r="AI7" i="60"/>
  <c r="AI15" i="60"/>
  <c r="AI31" i="60"/>
  <c r="AF4" i="60"/>
  <c r="Q17" i="60"/>
  <c r="P25" i="60"/>
  <c r="V38" i="69"/>
  <c r="AF38" i="69"/>
  <c r="AE38" i="69"/>
  <c r="AJ38" i="69"/>
  <c r="AI38" i="69"/>
  <c r="R38" i="69"/>
  <c r="W38" i="69"/>
  <c r="S38" i="69"/>
  <c r="S70" i="69"/>
  <c r="V70" i="69"/>
  <c r="AJ70" i="69"/>
  <c r="AF70" i="69"/>
  <c r="AI70" i="69"/>
  <c r="W70" i="69"/>
  <c r="R70" i="69"/>
  <c r="R24" i="68"/>
  <c r="W24" i="68"/>
  <c r="S24" i="68"/>
  <c r="AJ24" i="68"/>
  <c r="AE24" i="68"/>
  <c r="AF24" i="68"/>
  <c r="V24" i="68"/>
  <c r="AJ56" i="68"/>
  <c r="S124" i="68"/>
  <c r="AI124" i="68"/>
  <c r="AJ124" i="68"/>
  <c r="AE124" i="68"/>
  <c r="R124" i="68"/>
  <c r="W124" i="68"/>
  <c r="V124" i="68"/>
  <c r="R156" i="68"/>
  <c r="AI156" i="68"/>
  <c r="AJ156" i="68"/>
  <c r="AE156" i="68"/>
  <c r="V156" i="68"/>
  <c r="S156" i="68"/>
  <c r="W156" i="68"/>
  <c r="V58" i="67"/>
  <c r="AE58" i="67"/>
  <c r="AI58" i="67"/>
  <c r="AJ58" i="67"/>
  <c r="W58" i="67"/>
  <c r="S58" i="67"/>
  <c r="R58" i="67"/>
  <c r="S90" i="67"/>
  <c r="AE90" i="67"/>
  <c r="AI90" i="67"/>
  <c r="AJ90" i="67"/>
  <c r="R90" i="67"/>
  <c r="V90" i="67"/>
  <c r="W90" i="67"/>
  <c r="V122" i="67"/>
  <c r="S31" i="67"/>
  <c r="S39" i="67"/>
  <c r="AJ98" i="69"/>
  <c r="AI123" i="69"/>
  <c r="S90" i="69"/>
  <c r="S33" i="48"/>
  <c r="W33" i="48"/>
  <c r="AF33" i="48"/>
  <c r="AE33" i="48"/>
  <c r="AI33" i="48"/>
  <c r="V33" i="48"/>
  <c r="R33" i="48"/>
  <c r="S65" i="48"/>
  <c r="AI65" i="48"/>
  <c r="AF65" i="48"/>
  <c r="AJ65" i="48"/>
  <c r="V65" i="48"/>
  <c r="W65" i="48"/>
  <c r="R65" i="48"/>
  <c r="V90" i="47"/>
  <c r="AJ90" i="47"/>
  <c r="R90" i="47"/>
  <c r="AI90" i="47"/>
  <c r="AF90" i="47"/>
  <c r="S90" i="47"/>
  <c r="W90" i="47"/>
  <c r="S27" i="47"/>
  <c r="AJ27" i="47"/>
  <c r="AF27" i="47"/>
  <c r="AE27" i="47"/>
  <c r="AI27" i="47"/>
  <c r="R27" i="47"/>
  <c r="V27" i="47"/>
  <c r="W27" i="47"/>
  <c r="W59" i="47"/>
  <c r="AI59" i="47"/>
  <c r="AF59" i="47"/>
  <c r="AJ59" i="47"/>
  <c r="AE59" i="47"/>
  <c r="S59" i="47"/>
  <c r="V59" i="47"/>
  <c r="R59" i="47"/>
  <c r="AJ50" i="46"/>
  <c r="AF82" i="46"/>
  <c r="AJ82" i="46"/>
  <c r="W82" i="46"/>
  <c r="AI82" i="46"/>
  <c r="R82" i="46"/>
  <c r="V82" i="46"/>
  <c r="S82" i="46"/>
  <c r="AF14" i="46"/>
  <c r="S15" i="46"/>
  <c r="AF30" i="32"/>
  <c r="S62" i="32"/>
  <c r="AI62" i="32"/>
  <c r="AJ62" i="32"/>
  <c r="W62" i="32"/>
  <c r="AF62" i="32"/>
  <c r="R62" i="32"/>
  <c r="V62" i="32"/>
  <c r="S99" i="31"/>
  <c r="AI99" i="31"/>
  <c r="AJ99" i="31"/>
  <c r="R99" i="31"/>
  <c r="W99" i="31"/>
  <c r="V99" i="31"/>
  <c r="AE99" i="31"/>
  <c r="W131" i="31"/>
  <c r="AE131" i="31"/>
  <c r="AI131" i="31"/>
  <c r="AF131" i="31"/>
  <c r="S131" i="31"/>
  <c r="R131" i="31"/>
  <c r="V131" i="31"/>
  <c r="S36" i="31"/>
  <c r="AE36" i="31"/>
  <c r="AF36" i="31"/>
  <c r="V36" i="31"/>
  <c r="R36" i="31"/>
  <c r="AJ36" i="31"/>
  <c r="W36" i="31"/>
  <c r="AF69" i="32"/>
  <c r="R80" i="32"/>
  <c r="AH45" i="54"/>
  <c r="AG45" i="54"/>
  <c r="AC45" i="54"/>
  <c r="AD45" i="54"/>
  <c r="AK45" i="54"/>
  <c r="AF45" i="54" s="1"/>
  <c r="AE45" i="54"/>
  <c r="AI45" i="54"/>
  <c r="AG37" i="62"/>
  <c r="AK37" i="62"/>
  <c r="AC37" i="62"/>
  <c r="AD37" i="62"/>
  <c r="AH37" i="62"/>
  <c r="AC70" i="61"/>
  <c r="AH70" i="61"/>
  <c r="AG70" i="61"/>
  <c r="AK70" i="61"/>
  <c r="Q29" i="62"/>
  <c r="U41" i="54"/>
  <c r="P41" i="54"/>
  <c r="T41" i="54"/>
  <c r="X41" i="54"/>
  <c r="S41" i="54" s="1"/>
  <c r="Q41" i="54"/>
  <c r="R41" i="54"/>
  <c r="Q12" i="45"/>
  <c r="U12" i="45"/>
  <c r="S12" i="45"/>
  <c r="P12" i="45"/>
  <c r="W12" i="45"/>
  <c r="X12" i="45"/>
  <c r="R12" i="45" s="1"/>
  <c r="T12" i="45"/>
  <c r="Q16" i="44"/>
  <c r="X16" i="44"/>
  <c r="W16" i="44" s="1"/>
  <c r="P16" i="44"/>
  <c r="T16" i="44"/>
  <c r="U16" i="44"/>
  <c r="V16" i="44"/>
  <c r="AG8" i="60"/>
  <c r="AC16" i="60"/>
  <c r="AJ24" i="60"/>
  <c r="AC32" i="60"/>
  <c r="V26" i="60"/>
  <c r="S34" i="60"/>
  <c r="AF47" i="69"/>
  <c r="R47" i="69"/>
  <c r="V47" i="69"/>
  <c r="W47" i="69"/>
  <c r="AJ47" i="69"/>
  <c r="AI47" i="69"/>
  <c r="S47" i="69"/>
  <c r="AE79" i="69"/>
  <c r="V79" i="69"/>
  <c r="AJ79" i="69"/>
  <c r="R79" i="69"/>
  <c r="AI79" i="69"/>
  <c r="AF79" i="69"/>
  <c r="S79" i="69"/>
  <c r="S101" i="68"/>
  <c r="W101" i="68"/>
  <c r="AJ101" i="68"/>
  <c r="AF101" i="68"/>
  <c r="AE101" i="68"/>
  <c r="R101" i="68"/>
  <c r="V101" i="68"/>
  <c r="W165" i="68"/>
  <c r="S165" i="68"/>
  <c r="AI165" i="68"/>
  <c r="R165" i="68"/>
  <c r="V165" i="68"/>
  <c r="AF165" i="68"/>
  <c r="AJ165" i="68"/>
  <c r="AE165" i="68"/>
  <c r="AJ9" i="67"/>
  <c r="AI17" i="67"/>
  <c r="W24" i="67"/>
  <c r="AE91" i="69"/>
  <c r="W99" i="69"/>
  <c r="R107" i="69"/>
  <c r="S115" i="69"/>
  <c r="W124" i="69"/>
  <c r="R66" i="48"/>
  <c r="AI66" i="48"/>
  <c r="AE66" i="48"/>
  <c r="AJ66" i="48"/>
  <c r="S66" i="48"/>
  <c r="W66" i="48"/>
  <c r="AF66" i="48"/>
  <c r="S84" i="48"/>
  <c r="S99" i="47"/>
  <c r="AI99" i="47"/>
  <c r="AJ99" i="47"/>
  <c r="V99" i="47"/>
  <c r="AE99" i="47"/>
  <c r="W99" i="47"/>
  <c r="R99" i="47"/>
  <c r="AJ131" i="47"/>
  <c r="W36" i="47"/>
  <c r="AI36" i="47"/>
  <c r="AE36" i="47"/>
  <c r="AJ36" i="47"/>
  <c r="V36" i="47"/>
  <c r="S36" i="47"/>
  <c r="R36" i="47"/>
  <c r="AJ27" i="46"/>
  <c r="V27" i="46"/>
  <c r="S27" i="46"/>
  <c r="R27" i="46"/>
  <c r="AI27" i="46"/>
  <c r="AE27" i="46"/>
  <c r="W27" i="46"/>
  <c r="AJ59" i="46"/>
  <c r="V59" i="46"/>
  <c r="AF59" i="46"/>
  <c r="AE59" i="46"/>
  <c r="S59" i="46"/>
  <c r="R59" i="46"/>
  <c r="W59" i="46"/>
  <c r="AF7" i="46"/>
  <c r="AE15" i="46"/>
  <c r="AE23" i="46"/>
  <c r="V16" i="46"/>
  <c r="S24" i="46"/>
  <c r="S7" i="32"/>
  <c r="V7" i="32"/>
  <c r="W7" i="32"/>
  <c r="AF7" i="32"/>
  <c r="R7" i="32"/>
  <c r="AE7" i="32"/>
  <c r="AJ7" i="32"/>
  <c r="AE39" i="32"/>
  <c r="S76" i="31"/>
  <c r="AI76" i="31"/>
  <c r="AJ76" i="31"/>
  <c r="AE76" i="31"/>
  <c r="V76" i="31"/>
  <c r="W76" i="31"/>
  <c r="R76" i="31"/>
  <c r="R108" i="31"/>
  <c r="S108" i="31"/>
  <c r="AE108" i="31"/>
  <c r="AI108" i="31"/>
  <c r="AF108" i="31"/>
  <c r="V108" i="31"/>
  <c r="W108" i="31"/>
  <c r="V13" i="31"/>
  <c r="R13" i="31"/>
  <c r="AF13" i="31"/>
  <c r="AI13" i="31"/>
  <c r="AJ13" i="31"/>
  <c r="AE13" i="31"/>
  <c r="W13" i="31"/>
  <c r="S13" i="31"/>
  <c r="AE87" i="32"/>
  <c r="AC6" i="62"/>
  <c r="AG6" i="62"/>
  <c r="AK6" i="62"/>
  <c r="AD6" i="62"/>
  <c r="AH6" i="62"/>
  <c r="AC71" i="61"/>
  <c r="AG71" i="61"/>
  <c r="AK71" i="61"/>
  <c r="AH71" i="61"/>
  <c r="AD71" i="61"/>
  <c r="Q42" i="54"/>
  <c r="P13" i="45"/>
  <c r="T13" i="45"/>
  <c r="X13" i="45"/>
  <c r="W13" i="45" s="1"/>
  <c r="Q13" i="45"/>
  <c r="U13" i="45"/>
  <c r="S13" i="45"/>
  <c r="P40" i="44"/>
  <c r="T40" i="44"/>
  <c r="X40" i="44"/>
  <c r="V40" i="44" s="1"/>
  <c r="Q40" i="44"/>
  <c r="U40" i="44"/>
  <c r="AH17" i="60"/>
  <c r="AC25" i="60"/>
  <c r="X30" i="60"/>
  <c r="P11" i="60"/>
  <c r="T19" i="60"/>
  <c r="Q27" i="60"/>
  <c r="T35" i="60"/>
  <c r="AE24" i="69"/>
  <c r="AJ56" i="69"/>
  <c r="R10" i="68"/>
  <c r="AJ10" i="68"/>
  <c r="W10" i="68"/>
  <c r="V10" i="68"/>
  <c r="S10" i="68"/>
  <c r="AF10" i="68"/>
  <c r="AE10" i="68"/>
  <c r="V42" i="68"/>
  <c r="R42" i="68"/>
  <c r="W42" i="68"/>
  <c r="S42" i="68"/>
  <c r="AF42" i="68"/>
  <c r="AE42" i="68"/>
  <c r="AJ42" i="68"/>
  <c r="AI42" i="68"/>
  <c r="W74" i="68"/>
  <c r="AE74" i="68"/>
  <c r="AJ74" i="68"/>
  <c r="AI74" i="68"/>
  <c r="S74" i="68"/>
  <c r="V74" i="68"/>
  <c r="R74" i="68"/>
  <c r="AE110" i="68"/>
  <c r="R142" i="68"/>
  <c r="AE142" i="68"/>
  <c r="AF142" i="68"/>
  <c r="AJ142" i="68"/>
  <c r="AI142" i="68"/>
  <c r="V142" i="68"/>
  <c r="S142" i="68"/>
  <c r="W142" i="68"/>
  <c r="AE93" i="68"/>
  <c r="AJ93" i="68"/>
  <c r="AF93" i="68"/>
  <c r="V93" i="68"/>
  <c r="R93" i="68"/>
  <c r="S93" i="68"/>
  <c r="W93" i="68"/>
  <c r="W76" i="67"/>
  <c r="AJ76" i="67"/>
  <c r="S76" i="67"/>
  <c r="R76" i="67"/>
  <c r="AF76" i="67"/>
  <c r="AI76" i="67"/>
  <c r="V76" i="67"/>
  <c r="AI108" i="67"/>
  <c r="V108" i="67"/>
  <c r="AF108" i="67"/>
  <c r="AJ108" i="67"/>
  <c r="S108" i="67"/>
  <c r="W108" i="67"/>
  <c r="R108" i="67"/>
  <c r="AJ10" i="67"/>
  <c r="AI18" i="67"/>
  <c r="AE26" i="67"/>
  <c r="AE34" i="67"/>
  <c r="AI42" i="67"/>
  <c r="R9" i="67"/>
  <c r="W17" i="67"/>
  <c r="W25" i="67"/>
  <c r="W41" i="67"/>
  <c r="AI75" i="48"/>
  <c r="W92" i="47"/>
  <c r="AE92" i="47"/>
  <c r="AI92" i="47"/>
  <c r="AF92" i="47"/>
  <c r="AJ92" i="47"/>
  <c r="V92" i="47"/>
  <c r="S92" i="47"/>
  <c r="R92" i="47"/>
  <c r="V124" i="47"/>
  <c r="AI124" i="47"/>
  <c r="AF124" i="47"/>
  <c r="AJ124" i="47"/>
  <c r="AE124" i="47"/>
  <c r="R124" i="47"/>
  <c r="S124" i="47"/>
  <c r="W124" i="47"/>
  <c r="R61" i="47"/>
  <c r="V61" i="47"/>
  <c r="AI61" i="47"/>
  <c r="AE61" i="47"/>
  <c r="AJ61" i="47"/>
  <c r="S61" i="47"/>
  <c r="W61" i="47"/>
  <c r="AI52" i="46"/>
  <c r="AF52" i="46"/>
  <c r="AJ52" i="46"/>
  <c r="V52" i="46"/>
  <c r="R52" i="46"/>
  <c r="S52" i="46"/>
  <c r="W52" i="46"/>
  <c r="W84" i="46"/>
  <c r="AE84" i="46"/>
  <c r="AI84" i="46"/>
  <c r="AJ84" i="46"/>
  <c r="S84" i="46"/>
  <c r="R84" i="46"/>
  <c r="V84" i="46"/>
  <c r="V22" i="31"/>
  <c r="AE22" i="31"/>
  <c r="AJ22" i="31"/>
  <c r="AI22" i="31"/>
  <c r="R22" i="31"/>
  <c r="W22" i="31"/>
  <c r="S22" i="31"/>
  <c r="AJ88" i="32"/>
  <c r="AC55" i="54"/>
  <c r="AD21" i="63"/>
  <c r="AH21" i="63"/>
  <c r="AC21" i="63"/>
  <c r="AG21" i="63"/>
  <c r="AK21" i="63"/>
  <c r="AE21" i="63" s="1"/>
  <c r="Q15" i="62"/>
  <c r="U15" i="62"/>
  <c r="P15" i="62"/>
  <c r="T15" i="62"/>
  <c r="X15" i="62"/>
  <c r="AE15" i="62" s="1"/>
  <c r="S15" i="62"/>
  <c r="W15" i="62"/>
  <c r="V15" i="62"/>
  <c r="U74" i="61"/>
  <c r="P74" i="61"/>
  <c r="X74" i="61"/>
  <c r="T74" i="61"/>
  <c r="Q73" i="44"/>
  <c r="W143" i="68"/>
  <c r="AJ143" i="68"/>
  <c r="AI143" i="68"/>
  <c r="AE143" i="68"/>
  <c r="AF143" i="68"/>
  <c r="S143" i="68"/>
  <c r="V143" i="68"/>
  <c r="R143" i="68"/>
  <c r="S39" i="31"/>
  <c r="W39" i="31"/>
  <c r="AI39" i="31"/>
  <c r="R39" i="31"/>
  <c r="AJ39" i="31"/>
  <c r="AE39" i="31"/>
  <c r="V39" i="31"/>
  <c r="AK16" i="55"/>
  <c r="AI16" i="55" s="1"/>
  <c r="AG16" i="55"/>
  <c r="AC16" i="55"/>
  <c r="AH16" i="55"/>
  <c r="AD16" i="55"/>
  <c r="AJ76" i="68"/>
  <c r="AE76" i="68"/>
  <c r="W76" i="68"/>
  <c r="R76" i="68"/>
  <c r="V76" i="68"/>
  <c r="AF76" i="68"/>
  <c r="AI76" i="68"/>
  <c r="S76" i="68"/>
  <c r="R23" i="63"/>
  <c r="V23" i="63"/>
  <c r="W23" i="63"/>
  <c r="S23" i="63"/>
  <c r="AI95" i="67"/>
  <c r="AE95" i="67"/>
  <c r="AF95" i="67"/>
  <c r="R95" i="67"/>
  <c r="W95" i="67"/>
  <c r="S95" i="67"/>
  <c r="AJ95" i="67"/>
  <c r="W103" i="47"/>
  <c r="AE103" i="47"/>
  <c r="AJ103" i="47"/>
  <c r="AF103" i="47"/>
  <c r="V103" i="47"/>
  <c r="R103" i="47"/>
  <c r="S103" i="47"/>
  <c r="S33" i="31"/>
  <c r="AJ33" i="31"/>
  <c r="AE33" i="31"/>
  <c r="AI33" i="31"/>
  <c r="W33" i="31"/>
  <c r="V33" i="31"/>
  <c r="R33" i="31"/>
  <c r="AG66" i="54"/>
  <c r="AH66" i="54"/>
  <c r="AD66" i="54"/>
  <c r="AK66" i="54"/>
  <c r="AI66" i="54" s="1"/>
  <c r="AE66" i="54"/>
  <c r="X14" i="54"/>
  <c r="AF14" i="54" s="1"/>
  <c r="P14" i="54"/>
  <c r="T14" i="54"/>
  <c r="Q14" i="54"/>
  <c r="U14" i="54"/>
  <c r="R14" i="54"/>
  <c r="S14" i="54"/>
  <c r="V14" i="54"/>
  <c r="W14" i="54"/>
  <c r="AI56" i="67"/>
  <c r="R56" i="67"/>
  <c r="V56" i="67"/>
  <c r="S56" i="67"/>
  <c r="AF56" i="67"/>
  <c r="W56" i="67"/>
  <c r="AJ56" i="67"/>
  <c r="AJ81" i="31"/>
  <c r="AE81" i="31"/>
  <c r="AI81" i="31"/>
  <c r="R81" i="31"/>
  <c r="W81" i="31"/>
  <c r="V81" i="31"/>
  <c r="S81" i="31"/>
  <c r="Q11" i="62"/>
  <c r="U11" i="62"/>
  <c r="X11" i="62"/>
  <c r="T11" i="62"/>
  <c r="P11" i="62"/>
  <c r="W31" i="68"/>
  <c r="AE31" i="68"/>
  <c r="AI31" i="68"/>
  <c r="AJ31" i="68"/>
  <c r="AF31" i="68"/>
  <c r="V31" i="68"/>
  <c r="S31" i="68"/>
  <c r="R31" i="68"/>
  <c r="W40" i="48"/>
  <c r="V40" i="48"/>
  <c r="AF40" i="48"/>
  <c r="AE40" i="48"/>
  <c r="AI40" i="48"/>
  <c r="AJ40" i="48"/>
  <c r="R40" i="48"/>
  <c r="S40" i="48"/>
  <c r="R66" i="47"/>
  <c r="AJ66" i="47"/>
  <c r="AE66" i="47"/>
  <c r="AI66" i="47"/>
  <c r="W66" i="47"/>
  <c r="S66" i="47"/>
  <c r="V66" i="47"/>
  <c r="AH20" i="62"/>
  <c r="AC20" i="62"/>
  <c r="AK20" i="62"/>
  <c r="V20" i="62" s="1"/>
  <c r="AG20" i="62"/>
  <c r="Q12" i="62"/>
  <c r="P12" i="62"/>
  <c r="X12" i="62"/>
  <c r="T12" i="62"/>
  <c r="U12" i="62"/>
  <c r="AD28" i="55"/>
  <c r="AK28" i="55"/>
  <c r="AI28" i="55" s="1"/>
  <c r="AG28" i="55"/>
  <c r="AC28" i="55"/>
  <c r="T38" i="44"/>
  <c r="Q38" i="44"/>
  <c r="X38" i="44"/>
  <c r="R38" i="44" s="1"/>
  <c r="P38" i="44"/>
  <c r="U38" i="44"/>
  <c r="V38" i="44"/>
  <c r="T17" i="60"/>
  <c r="W54" i="69"/>
  <c r="AJ54" i="69"/>
  <c r="AI54" i="69"/>
  <c r="V54" i="69"/>
  <c r="AE54" i="69"/>
  <c r="R54" i="69"/>
  <c r="S54" i="69"/>
  <c r="V74" i="67"/>
  <c r="AJ74" i="67"/>
  <c r="AE74" i="67"/>
  <c r="AI74" i="67"/>
  <c r="R74" i="67"/>
  <c r="S74" i="67"/>
  <c r="W74" i="67"/>
  <c r="R17" i="48"/>
  <c r="AF17" i="48"/>
  <c r="AI17" i="48"/>
  <c r="AJ17" i="48"/>
  <c r="AE17" i="48"/>
  <c r="W17" i="48"/>
  <c r="V17" i="48"/>
  <c r="S17" i="48"/>
  <c r="AI73" i="48"/>
  <c r="S115" i="31"/>
  <c r="AF115" i="31"/>
  <c r="AE115" i="31"/>
  <c r="AI115" i="31"/>
  <c r="W115" i="31"/>
  <c r="R115" i="31"/>
  <c r="V115" i="31"/>
  <c r="S52" i="31"/>
  <c r="AI52" i="31"/>
  <c r="AE52" i="31"/>
  <c r="AJ52" i="31"/>
  <c r="R52" i="31"/>
  <c r="W52" i="31"/>
  <c r="V52" i="31"/>
  <c r="AE24" i="60"/>
  <c r="AI26" i="60"/>
  <c r="R27" i="68"/>
  <c r="W27" i="68"/>
  <c r="AJ27" i="68"/>
  <c r="AF27" i="68"/>
  <c r="AE27" i="68"/>
  <c r="AI27" i="68"/>
  <c r="V27" i="68"/>
  <c r="S27" i="68"/>
  <c r="R127" i="68"/>
  <c r="AJ127" i="68"/>
  <c r="AF127" i="68"/>
  <c r="AE127" i="68"/>
  <c r="AI127" i="68"/>
  <c r="S127" i="68"/>
  <c r="W127" i="68"/>
  <c r="V127" i="68"/>
  <c r="R44" i="67"/>
  <c r="AE44" i="67"/>
  <c r="V44" i="67"/>
  <c r="AI44" i="67"/>
  <c r="AF44" i="67"/>
  <c r="W44" i="67"/>
  <c r="S44" i="67"/>
  <c r="AJ43" i="67"/>
  <c r="S53" i="46"/>
  <c r="AE53" i="46"/>
  <c r="AJ53" i="46"/>
  <c r="AI53" i="46"/>
  <c r="R53" i="46"/>
  <c r="V53" i="46"/>
  <c r="W53" i="46"/>
  <c r="AF53" i="46"/>
  <c r="AJ55" i="31"/>
  <c r="AF55" i="31"/>
  <c r="R55" i="31"/>
  <c r="AE55" i="31"/>
  <c r="S55" i="31"/>
  <c r="V55" i="31"/>
  <c r="W55" i="31"/>
  <c r="AK22" i="60"/>
  <c r="AF22" i="60" s="1"/>
  <c r="AJ34" i="60"/>
  <c r="R28" i="60"/>
  <c r="AE9" i="69"/>
  <c r="AE41" i="69"/>
  <c r="S41" i="69"/>
  <c r="V41" i="69"/>
  <c r="AF41" i="69"/>
  <c r="W41" i="69"/>
  <c r="AI41" i="69"/>
  <c r="AJ41" i="69"/>
  <c r="R41" i="69"/>
  <c r="AE59" i="68"/>
  <c r="AF61" i="67"/>
  <c r="AJ44" i="67"/>
  <c r="AF43" i="67"/>
  <c r="V10" i="67"/>
  <c r="W26" i="67"/>
  <c r="AI93" i="69"/>
  <c r="S61" i="46"/>
  <c r="AF61" i="46"/>
  <c r="AE61" i="46"/>
  <c r="AI61" i="46"/>
  <c r="AJ61" i="46"/>
  <c r="W61" i="46"/>
  <c r="V61" i="46"/>
  <c r="R61" i="46"/>
  <c r="V25" i="32"/>
  <c r="S25" i="32"/>
  <c r="AF25" i="32"/>
  <c r="R25" i="32"/>
  <c r="AJ25" i="32"/>
  <c r="W25" i="32"/>
  <c r="AI25" i="32"/>
  <c r="AE94" i="31"/>
  <c r="AI94" i="31"/>
  <c r="AF94" i="31"/>
  <c r="AJ94" i="31"/>
  <c r="W94" i="31"/>
  <c r="V94" i="31"/>
  <c r="S94" i="31"/>
  <c r="R94" i="31"/>
  <c r="R31" i="31"/>
  <c r="AE31" i="31"/>
  <c r="AF31" i="31"/>
  <c r="AI31" i="31"/>
  <c r="AJ31" i="31"/>
  <c r="S31" i="31"/>
  <c r="W31" i="31"/>
  <c r="V31" i="31"/>
  <c r="AD64" i="62"/>
  <c r="AC64" i="62"/>
  <c r="AG64" i="62"/>
  <c r="AK64" i="62"/>
  <c r="AF64" i="62" s="1"/>
  <c r="AH64" i="62"/>
  <c r="Q24" i="62"/>
  <c r="T24" i="62"/>
  <c r="P24" i="62"/>
  <c r="X24" i="62"/>
  <c r="AF24" i="62" s="1"/>
  <c r="U24" i="62"/>
  <c r="U4" i="54"/>
  <c r="Q4" i="54"/>
  <c r="T4" i="54"/>
  <c r="X4" i="54"/>
  <c r="W4" i="54" s="1"/>
  <c r="P4" i="54"/>
  <c r="V4" i="54"/>
  <c r="Q36" i="54"/>
  <c r="X36" i="54"/>
  <c r="V36" i="54" s="1"/>
  <c r="T36" i="54"/>
  <c r="U36" i="54"/>
  <c r="P36" i="54"/>
  <c r="U18" i="44"/>
  <c r="Q18" i="44"/>
  <c r="P18" i="44"/>
  <c r="T18" i="44"/>
  <c r="X18" i="44"/>
  <c r="V18" i="44" s="1"/>
  <c r="S18" i="69"/>
  <c r="AI18" i="69"/>
  <c r="AF18" i="69"/>
  <c r="W18" i="69"/>
  <c r="AJ18" i="69"/>
  <c r="V18" i="69"/>
  <c r="R18" i="69"/>
  <c r="AE18" i="69"/>
  <c r="V82" i="69"/>
  <c r="AI82" i="69"/>
  <c r="AF82" i="69"/>
  <c r="AJ82" i="69"/>
  <c r="S82" i="69"/>
  <c r="W82" i="69"/>
  <c r="R82" i="69"/>
  <c r="R36" i="68"/>
  <c r="AI36" i="68"/>
  <c r="AE36" i="68"/>
  <c r="AJ36" i="68"/>
  <c r="AF36" i="68"/>
  <c r="W36" i="68"/>
  <c r="V36" i="68"/>
  <c r="S36" i="68"/>
  <c r="S104" i="68"/>
  <c r="AF104" i="68"/>
  <c r="AJ104" i="68"/>
  <c r="AI104" i="68"/>
  <c r="V104" i="68"/>
  <c r="W104" i="68"/>
  <c r="R104" i="68"/>
  <c r="W168" i="68"/>
  <c r="AI168" i="68"/>
  <c r="AF168" i="68"/>
  <c r="V168" i="68"/>
  <c r="AE168" i="68"/>
  <c r="R168" i="68"/>
  <c r="S168" i="68"/>
  <c r="AI110" i="69"/>
  <c r="R7" i="47"/>
  <c r="AE7" i="47"/>
  <c r="AI7" i="47"/>
  <c r="AF7" i="47"/>
  <c r="AJ7" i="47"/>
  <c r="S7" i="47"/>
  <c r="W7" i="47"/>
  <c r="V7" i="47"/>
  <c r="S34" i="32"/>
  <c r="AF34" i="32"/>
  <c r="AJ34" i="32"/>
  <c r="AE34" i="32"/>
  <c r="R34" i="32"/>
  <c r="V34" i="32"/>
  <c r="W34" i="32"/>
  <c r="AC7" i="63"/>
  <c r="AH7" i="63"/>
  <c r="AG7" i="63"/>
  <c r="AI7" i="63"/>
  <c r="AD7" i="63"/>
  <c r="AK7" i="63"/>
  <c r="S7" i="63" s="1"/>
  <c r="AF16" i="60"/>
  <c r="U22" i="60"/>
  <c r="W67" i="69"/>
  <c r="AI67" i="69"/>
  <c r="AE67" i="69"/>
  <c r="AJ67" i="69"/>
  <c r="R67" i="69"/>
  <c r="V67" i="69"/>
  <c r="S67" i="69"/>
  <c r="R53" i="68"/>
  <c r="V53" i="68"/>
  <c r="AI53" i="68"/>
  <c r="AF53" i="68"/>
  <c r="AJ53" i="68"/>
  <c r="S53" i="68"/>
  <c r="W53" i="68"/>
  <c r="R153" i="68"/>
  <c r="AF153" i="68"/>
  <c r="AE153" i="68"/>
  <c r="AJ153" i="68"/>
  <c r="AI153" i="68"/>
  <c r="S153" i="68"/>
  <c r="W153" i="68"/>
  <c r="V153" i="68"/>
  <c r="AI55" i="67"/>
  <c r="AF55" i="67"/>
  <c r="AJ55" i="67"/>
  <c r="S55" i="67"/>
  <c r="W55" i="67"/>
  <c r="V55" i="67"/>
  <c r="R55" i="67"/>
  <c r="AF87" i="67"/>
  <c r="AJ87" i="67"/>
  <c r="AI87" i="67"/>
  <c r="V87" i="67"/>
  <c r="W87" i="67"/>
  <c r="R87" i="67"/>
  <c r="S87" i="67"/>
  <c r="S119" i="67"/>
  <c r="AF119" i="67"/>
  <c r="AE119" i="67"/>
  <c r="W119" i="67"/>
  <c r="AI119" i="67"/>
  <c r="R119" i="67"/>
  <c r="V119" i="67"/>
  <c r="V12" i="67"/>
  <c r="V20" i="67"/>
  <c r="AJ103" i="69"/>
  <c r="AE111" i="69"/>
  <c r="W111" i="69"/>
  <c r="AE22" i="48"/>
  <c r="AJ22" i="48"/>
  <c r="AI22" i="48"/>
  <c r="AF22" i="48"/>
  <c r="R22" i="48"/>
  <c r="S22" i="48"/>
  <c r="V22" i="48"/>
  <c r="W22" i="48"/>
  <c r="AF54" i="48"/>
  <c r="AE54" i="48"/>
  <c r="AI54" i="48"/>
  <c r="AJ54" i="48"/>
  <c r="V54" i="48"/>
  <c r="R54" i="48"/>
  <c r="S54" i="48"/>
  <c r="W54" i="48"/>
  <c r="AJ70" i="48"/>
  <c r="AI86" i="48"/>
  <c r="W88" i="48"/>
  <c r="V11" i="32"/>
  <c r="S11" i="32"/>
  <c r="W11" i="32"/>
  <c r="AF11" i="32"/>
  <c r="AI11" i="32"/>
  <c r="AJ11" i="32"/>
  <c r="AE11" i="32"/>
  <c r="W43" i="32"/>
  <c r="S43" i="32"/>
  <c r="V43" i="32"/>
  <c r="AE43" i="32"/>
  <c r="AF43" i="32"/>
  <c r="AI43" i="32"/>
  <c r="R43" i="32"/>
  <c r="AJ43" i="32"/>
  <c r="S69" i="32"/>
  <c r="V50" i="54"/>
  <c r="S50" i="54"/>
  <c r="W50" i="54"/>
  <c r="R50" i="54"/>
  <c r="AC16" i="63"/>
  <c r="AG16" i="63"/>
  <c r="AK16" i="63"/>
  <c r="S16" i="63" s="1"/>
  <c r="AD16" i="63"/>
  <c r="AH16" i="63"/>
  <c r="AH18" i="62"/>
  <c r="AC18" i="62"/>
  <c r="AG18" i="62"/>
  <c r="AK18" i="62"/>
  <c r="AD50" i="62"/>
  <c r="AH50" i="62"/>
  <c r="AK50" i="62"/>
  <c r="R50" i="62" s="1"/>
  <c r="AG50" i="62"/>
  <c r="U10" i="62"/>
  <c r="S10" i="62"/>
  <c r="P10" i="62"/>
  <c r="T10" i="62"/>
  <c r="V10" i="62"/>
  <c r="X10" i="62"/>
  <c r="AI10" i="62" s="1"/>
  <c r="Q10" i="62"/>
  <c r="T69" i="61"/>
  <c r="Q69" i="61"/>
  <c r="U69" i="61"/>
  <c r="X69" i="61"/>
  <c r="P69" i="61"/>
  <c r="AH34" i="55"/>
  <c r="AF34" i="55"/>
  <c r="AE34" i="55"/>
  <c r="AI34" i="55"/>
  <c r="AD34" i="55"/>
  <c r="AJ34" i="55"/>
  <c r="AG34" i="55"/>
  <c r="AC34" i="55"/>
  <c r="AE30" i="54"/>
  <c r="AJ30" i="54"/>
  <c r="AI30" i="54"/>
  <c r="AF30" i="54"/>
  <c r="Q69" i="53"/>
  <c r="U69" i="53"/>
  <c r="X69" i="53"/>
  <c r="AF69" i="53" s="1"/>
  <c r="P69" i="53"/>
  <c r="T69" i="53"/>
  <c r="W69" i="53"/>
  <c r="S12" i="44"/>
  <c r="AE12" i="44"/>
  <c r="AI12" i="44"/>
  <c r="AF12" i="44"/>
  <c r="AJ12" i="44"/>
  <c r="AF5" i="60"/>
  <c r="AG21" i="60"/>
  <c r="AE37" i="60"/>
  <c r="R7" i="60"/>
  <c r="R15" i="60"/>
  <c r="V31" i="60"/>
  <c r="U4" i="60"/>
  <c r="AI60" i="69"/>
  <c r="AE60" i="69"/>
  <c r="AJ60" i="69"/>
  <c r="W60" i="69"/>
  <c r="R60" i="69"/>
  <c r="V60" i="69"/>
  <c r="S60" i="69"/>
  <c r="V14" i="68"/>
  <c r="R14" i="68"/>
  <c r="S14" i="68"/>
  <c r="W14" i="68"/>
  <c r="AF14" i="68"/>
  <c r="AI14" i="68"/>
  <c r="AJ14" i="68"/>
  <c r="AE46" i="68"/>
  <c r="AJ46" i="68"/>
  <c r="AI46" i="68"/>
  <c r="AF46" i="68"/>
  <c r="R46" i="68"/>
  <c r="W46" i="68"/>
  <c r="S46" i="68"/>
  <c r="V46" i="68"/>
  <c r="R114" i="68"/>
  <c r="AI114" i="68"/>
  <c r="V114" i="68"/>
  <c r="AF114" i="68"/>
  <c r="AJ114" i="68"/>
  <c r="S114" i="68"/>
  <c r="W114" i="68"/>
  <c r="R146" i="68"/>
  <c r="AI146" i="68"/>
  <c r="V146" i="68"/>
  <c r="AF146" i="68"/>
  <c r="AJ146" i="68"/>
  <c r="S146" i="68"/>
  <c r="W146" i="68"/>
  <c r="AI48" i="67"/>
  <c r="W48" i="67"/>
  <c r="R48" i="67"/>
  <c r="V48" i="67"/>
  <c r="S48" i="67"/>
  <c r="AE48" i="67"/>
  <c r="AJ48" i="67"/>
  <c r="R112" i="67"/>
  <c r="AF112" i="67"/>
  <c r="AI112" i="67"/>
  <c r="AJ112" i="67"/>
  <c r="W112" i="67"/>
  <c r="S112" i="67"/>
  <c r="V112" i="67"/>
  <c r="AI22" i="67"/>
  <c r="AE87" i="69"/>
  <c r="W15" i="48"/>
  <c r="AE15" i="48"/>
  <c r="AF15" i="48"/>
  <c r="AJ15" i="48"/>
  <c r="AI15" i="48"/>
  <c r="S15" i="48"/>
  <c r="V15" i="48"/>
  <c r="R15" i="48"/>
  <c r="V47" i="48"/>
  <c r="AF47" i="48"/>
  <c r="AE47" i="48"/>
  <c r="S47" i="48"/>
  <c r="R47" i="48"/>
  <c r="W47" i="48"/>
  <c r="AI47" i="48"/>
  <c r="AJ71" i="48"/>
  <c r="AI87" i="48"/>
  <c r="S73" i="48"/>
  <c r="V9" i="47"/>
  <c r="AF9" i="47"/>
  <c r="W9" i="47"/>
  <c r="S9" i="47"/>
  <c r="AE9" i="47"/>
  <c r="R9" i="47"/>
  <c r="AJ9" i="47"/>
  <c r="AF32" i="46"/>
  <c r="V32" i="46"/>
  <c r="AE32" i="46"/>
  <c r="AJ32" i="46"/>
  <c r="R32" i="46"/>
  <c r="W32" i="46"/>
  <c r="S32" i="46"/>
  <c r="AI64" i="46"/>
  <c r="AE64" i="46"/>
  <c r="S64" i="46"/>
  <c r="W64" i="46"/>
  <c r="V64" i="46"/>
  <c r="R64" i="46"/>
  <c r="AF64" i="46"/>
  <c r="AJ64" i="46"/>
  <c r="AD9" i="63"/>
  <c r="AH9" i="63"/>
  <c r="AK9" i="63"/>
  <c r="AI9" i="63" s="1"/>
  <c r="AG9" i="63"/>
  <c r="Q23" i="54"/>
  <c r="U23" i="54"/>
  <c r="X23" i="54"/>
  <c r="W23" i="54" s="1"/>
  <c r="P23" i="54"/>
  <c r="T23" i="54"/>
  <c r="R23" i="54"/>
  <c r="V23" i="54"/>
  <c r="S23" i="54"/>
  <c r="Q62" i="53"/>
  <c r="X62" i="53"/>
  <c r="W62" i="53" s="1"/>
  <c r="P62" i="53"/>
  <c r="T62" i="53"/>
  <c r="U62" i="53"/>
  <c r="S62" i="53"/>
  <c r="V62" i="53"/>
  <c r="R62" i="53"/>
  <c r="T26" i="45"/>
  <c r="X26" i="45"/>
  <c r="R26" i="45" s="1"/>
  <c r="P26" i="45"/>
  <c r="Q26" i="45"/>
  <c r="U26" i="45"/>
  <c r="Q37" i="44"/>
  <c r="T37" i="44"/>
  <c r="U37" i="44"/>
  <c r="X37" i="44"/>
  <c r="W37" i="44" s="1"/>
  <c r="P37" i="44"/>
  <c r="R37" i="44"/>
  <c r="S37" i="44"/>
  <c r="P69" i="44"/>
  <c r="S3" i="60"/>
  <c r="AK18" i="60"/>
  <c r="AD14" i="60"/>
  <c r="AC30" i="60"/>
  <c r="R8" i="60"/>
  <c r="V16" i="60"/>
  <c r="U24" i="60"/>
  <c r="P32" i="60"/>
  <c r="S47" i="68"/>
  <c r="R47" i="68"/>
  <c r="W47" i="68"/>
  <c r="V47" i="68"/>
  <c r="AE47" i="68"/>
  <c r="AJ47" i="68"/>
  <c r="AF47" i="68"/>
  <c r="AE147" i="68"/>
  <c r="AJ147" i="68"/>
  <c r="S147" i="68"/>
  <c r="W147" i="68"/>
  <c r="AI147" i="68"/>
  <c r="R147" i="68"/>
  <c r="V147" i="68"/>
  <c r="R49" i="67"/>
  <c r="AJ49" i="67"/>
  <c r="AE49" i="67"/>
  <c r="AI49" i="67"/>
  <c r="AF49" i="67"/>
  <c r="W49" i="67"/>
  <c r="V49" i="67"/>
  <c r="S49" i="67"/>
  <c r="W81" i="67"/>
  <c r="S81" i="67"/>
  <c r="AJ81" i="67"/>
  <c r="V81" i="67"/>
  <c r="AI81" i="67"/>
  <c r="AE81" i="67"/>
  <c r="R81" i="67"/>
  <c r="R22" i="67"/>
  <c r="R30" i="67"/>
  <c r="W38" i="67"/>
  <c r="AI89" i="69"/>
  <c r="AF97" i="69"/>
  <c r="AF80" i="48"/>
  <c r="S81" i="47"/>
  <c r="W81" i="47"/>
  <c r="AF81" i="47"/>
  <c r="R81" i="47"/>
  <c r="AE81" i="47"/>
  <c r="AJ81" i="47"/>
  <c r="V81" i="47"/>
  <c r="AI81" i="47"/>
  <c r="AI41" i="46"/>
  <c r="AJ41" i="46"/>
  <c r="R41" i="46"/>
  <c r="V41" i="46"/>
  <c r="AE41" i="46"/>
  <c r="AF41" i="46"/>
  <c r="W41" i="46"/>
  <c r="AE21" i="46"/>
  <c r="AF45" i="32"/>
  <c r="AE45" i="32"/>
  <c r="AI45" i="32"/>
  <c r="V45" i="32"/>
  <c r="W45" i="32"/>
  <c r="R45" i="32"/>
  <c r="S45" i="32"/>
  <c r="S82" i="31"/>
  <c r="V82" i="31"/>
  <c r="R82" i="31"/>
  <c r="W82" i="31"/>
  <c r="AI82" i="31"/>
  <c r="AF82" i="31"/>
  <c r="AJ82" i="31"/>
  <c r="V114" i="31"/>
  <c r="AI114" i="31"/>
  <c r="AF114" i="31"/>
  <c r="AE114" i="31"/>
  <c r="AJ114" i="31"/>
  <c r="R114" i="31"/>
  <c r="W114" i="31"/>
  <c r="S114" i="31"/>
  <c r="W19" i="31"/>
  <c r="AF19" i="31"/>
  <c r="AE19" i="31"/>
  <c r="V19" i="31"/>
  <c r="S19" i="31"/>
  <c r="AI19" i="31"/>
  <c r="R19" i="31"/>
  <c r="V51" i="31"/>
  <c r="AF51" i="31"/>
  <c r="R51" i="31"/>
  <c r="S51" i="31"/>
  <c r="W51" i="31"/>
  <c r="AE51" i="31"/>
  <c r="AI51" i="31"/>
  <c r="AE85" i="32"/>
  <c r="AC10" i="63"/>
  <c r="AG10" i="63"/>
  <c r="AK10" i="63"/>
  <c r="AJ10" i="63" s="1"/>
  <c r="AD10" i="63"/>
  <c r="AH10" i="63"/>
  <c r="Q4" i="62"/>
  <c r="T4" i="62"/>
  <c r="P4" i="62"/>
  <c r="X4" i="62"/>
  <c r="AE4" i="62" s="1"/>
  <c r="U4" i="62"/>
  <c r="AH20" i="55"/>
  <c r="AK11" i="60"/>
  <c r="AF7" i="60"/>
  <c r="AE15" i="60"/>
  <c r="AF31" i="60"/>
  <c r="AI4" i="60"/>
  <c r="X20" i="60"/>
  <c r="AF20" i="60" s="1"/>
  <c r="S9" i="60"/>
  <c r="T25" i="60"/>
  <c r="U33" i="60"/>
  <c r="Q33" i="60"/>
  <c r="AI56" i="68"/>
  <c r="AF56" i="68"/>
  <c r="S56" i="68"/>
  <c r="W56" i="68"/>
  <c r="R56" i="68"/>
  <c r="V56" i="68"/>
  <c r="AE56" i="68"/>
  <c r="S88" i="68"/>
  <c r="W88" i="68"/>
  <c r="AJ88" i="68"/>
  <c r="AE88" i="68"/>
  <c r="AF88" i="68"/>
  <c r="R88" i="68"/>
  <c r="AI88" i="68"/>
  <c r="V88" i="68"/>
  <c r="AJ122" i="67"/>
  <c r="R122" i="67"/>
  <c r="S122" i="67"/>
  <c r="W122" i="67"/>
  <c r="AE122" i="67"/>
  <c r="AI122" i="67"/>
  <c r="AF122" i="67"/>
  <c r="V31" i="67"/>
  <c r="AJ90" i="69"/>
  <c r="AF106" i="69"/>
  <c r="W106" i="69"/>
  <c r="AF67" i="48"/>
  <c r="S122" i="47"/>
  <c r="AE122" i="47"/>
  <c r="V122" i="47"/>
  <c r="AF122" i="47"/>
  <c r="AI122" i="47"/>
  <c r="AJ122" i="47"/>
  <c r="R122" i="47"/>
  <c r="W122" i="47"/>
  <c r="AI50" i="46"/>
  <c r="R50" i="46"/>
  <c r="AF50" i="46"/>
  <c r="AE50" i="46"/>
  <c r="S50" i="46"/>
  <c r="V50" i="46"/>
  <c r="W50" i="46"/>
  <c r="W7" i="46"/>
  <c r="W15" i="46"/>
  <c r="V30" i="32"/>
  <c r="R30" i="32"/>
  <c r="AJ30" i="32"/>
  <c r="W30" i="32"/>
  <c r="AE30" i="32"/>
  <c r="AI30" i="32"/>
  <c r="S30" i="32"/>
  <c r="AJ69" i="32"/>
  <c r="AI77" i="32"/>
  <c r="AE86" i="32"/>
  <c r="W80" i="32"/>
  <c r="S45" i="54"/>
  <c r="W45" i="54"/>
  <c r="R45" i="54"/>
  <c r="V45" i="54"/>
  <c r="AC5" i="62"/>
  <c r="AG5" i="62"/>
  <c r="AK5" i="62"/>
  <c r="AD5" i="62"/>
  <c r="AH5" i="62"/>
  <c r="P29" i="62"/>
  <c r="U29" i="62"/>
  <c r="T29" i="62"/>
  <c r="X29" i="62"/>
  <c r="W29" i="62" s="1"/>
  <c r="AK13" i="55"/>
  <c r="AF13" i="55" s="1"/>
  <c r="AD13" i="55"/>
  <c r="AH13" i="55"/>
  <c r="AC13" i="55"/>
  <c r="AG13" i="55"/>
  <c r="P9" i="54"/>
  <c r="Q9" i="54"/>
  <c r="U9" i="54"/>
  <c r="T9" i="54"/>
  <c r="X9" i="54"/>
  <c r="R9" i="54" s="1"/>
  <c r="V9" i="54"/>
  <c r="AJ41" i="54"/>
  <c r="AE41" i="54"/>
  <c r="AI41" i="54"/>
  <c r="AF41" i="54"/>
  <c r="AF12" i="45"/>
  <c r="AJ12" i="45"/>
  <c r="AI12" i="45"/>
  <c r="AE12" i="45"/>
  <c r="Q23" i="44"/>
  <c r="U23" i="44"/>
  <c r="P23" i="44"/>
  <c r="T23" i="44"/>
  <c r="X23" i="44"/>
  <c r="V23" i="44" s="1"/>
  <c r="R23" i="44"/>
  <c r="Q55" i="44"/>
  <c r="U55" i="44"/>
  <c r="P55" i="44"/>
  <c r="T55" i="44"/>
  <c r="X55" i="44"/>
  <c r="AI55" i="44" s="1"/>
  <c r="V55" i="44"/>
  <c r="AJ16" i="44"/>
  <c r="AE16" i="44"/>
  <c r="AI16" i="44"/>
  <c r="AF16" i="44"/>
  <c r="P72" i="44"/>
  <c r="X72" i="44"/>
  <c r="W72" i="44" s="1"/>
  <c r="Q72" i="44"/>
  <c r="T72" i="44"/>
  <c r="U72" i="44"/>
  <c r="AH28" i="60"/>
  <c r="AH8" i="60"/>
  <c r="AG16" i="60"/>
  <c r="AD24" i="60"/>
  <c r="AD32" i="60"/>
  <c r="T10" i="60"/>
  <c r="R26" i="60"/>
  <c r="V34" i="60"/>
  <c r="W23" i="69"/>
  <c r="AF23" i="69"/>
  <c r="AJ23" i="69"/>
  <c r="AI23" i="69"/>
  <c r="R23" i="69"/>
  <c r="V23" i="69"/>
  <c r="S23" i="69"/>
  <c r="AI55" i="69"/>
  <c r="AJ55" i="69"/>
  <c r="AE55" i="69"/>
  <c r="AF55" i="69"/>
  <c r="V55" i="69"/>
  <c r="W55" i="69"/>
  <c r="S55" i="69"/>
  <c r="AE9" i="68"/>
  <c r="R9" i="68"/>
  <c r="AI9" i="68"/>
  <c r="AJ9" i="68"/>
  <c r="S9" i="68"/>
  <c r="W9" i="68"/>
  <c r="V9" i="68"/>
  <c r="R41" i="68"/>
  <c r="AE41" i="68"/>
  <c r="AI41" i="68"/>
  <c r="AJ41" i="68"/>
  <c r="V41" i="68"/>
  <c r="S41" i="68"/>
  <c r="W41" i="68"/>
  <c r="AJ73" i="68"/>
  <c r="AF73" i="68"/>
  <c r="W73" i="68"/>
  <c r="AE73" i="68"/>
  <c r="V73" i="68"/>
  <c r="R73" i="68"/>
  <c r="S73" i="68"/>
  <c r="W109" i="68"/>
  <c r="AE109" i="68"/>
  <c r="R109" i="68"/>
  <c r="V109" i="68"/>
  <c r="AJ109" i="68"/>
  <c r="AI109" i="68"/>
  <c r="S109" i="68"/>
  <c r="W141" i="68"/>
  <c r="AF141" i="68"/>
  <c r="AJ141" i="68"/>
  <c r="AI141" i="68"/>
  <c r="V141" i="68"/>
  <c r="S141" i="68"/>
  <c r="R141" i="68"/>
  <c r="W75" i="67"/>
  <c r="AI75" i="67"/>
  <c r="AF75" i="67"/>
  <c r="AJ75" i="67"/>
  <c r="R75" i="67"/>
  <c r="V75" i="67"/>
  <c r="S75" i="67"/>
  <c r="W107" i="67"/>
  <c r="AF107" i="67"/>
  <c r="AE107" i="67"/>
  <c r="AI107" i="67"/>
  <c r="AJ107" i="67"/>
  <c r="V107" i="67"/>
  <c r="R107" i="67"/>
  <c r="S107" i="67"/>
  <c r="R8" i="67"/>
  <c r="W10" i="48"/>
  <c r="AE10" i="48"/>
  <c r="AI10" i="48"/>
  <c r="AJ10" i="48"/>
  <c r="S10" i="48"/>
  <c r="AF10" i="48"/>
  <c r="R10" i="48"/>
  <c r="V10" i="48"/>
  <c r="W42" i="48"/>
  <c r="AF42" i="48"/>
  <c r="AI42" i="48"/>
  <c r="S42" i="48"/>
  <c r="V42" i="48"/>
  <c r="AE42" i="48"/>
  <c r="R42" i="48"/>
  <c r="AI74" i="48"/>
  <c r="AJ82" i="48"/>
  <c r="R68" i="48"/>
  <c r="V76" i="48"/>
  <c r="AE131" i="47"/>
  <c r="AI131" i="47"/>
  <c r="AF131" i="47"/>
  <c r="R131" i="47"/>
  <c r="V131" i="47"/>
  <c r="W131" i="47"/>
  <c r="S131" i="47"/>
  <c r="AI7" i="46"/>
  <c r="AI23" i="46"/>
  <c r="W39" i="32"/>
  <c r="V39" i="32"/>
  <c r="S39" i="32"/>
  <c r="R39" i="32"/>
  <c r="AJ39" i="32"/>
  <c r="AI39" i="32"/>
  <c r="AF39" i="32"/>
  <c r="R45" i="31"/>
  <c r="V45" i="31"/>
  <c r="AE45" i="31"/>
  <c r="AF45" i="31"/>
  <c r="AI45" i="31"/>
  <c r="AJ45" i="31"/>
  <c r="S45" i="31"/>
  <c r="W45" i="31"/>
  <c r="AJ78" i="32"/>
  <c r="AI87" i="32"/>
  <c r="S73" i="32"/>
  <c r="AG4" i="63"/>
  <c r="AK4" i="63"/>
  <c r="AI4" i="63" s="1"/>
  <c r="AC4" i="63"/>
  <c r="AH4" i="63"/>
  <c r="AD4" i="63"/>
  <c r="AG38" i="62"/>
  <c r="AC38" i="62"/>
  <c r="AH38" i="62"/>
  <c r="AD38" i="62"/>
  <c r="AK38" i="62"/>
  <c r="P30" i="62"/>
  <c r="Q30" i="62"/>
  <c r="T30" i="62"/>
  <c r="X30" i="62"/>
  <c r="R30" i="62" s="1"/>
  <c r="U30" i="62"/>
  <c r="AC14" i="55"/>
  <c r="AG14" i="55"/>
  <c r="AK14" i="55"/>
  <c r="V14" i="55" s="1"/>
  <c r="AD14" i="55"/>
  <c r="AH14" i="55"/>
  <c r="AJ14" i="55"/>
  <c r="X10" i="54"/>
  <c r="AE10" i="54" s="1"/>
  <c r="U10" i="54"/>
  <c r="P10" i="54"/>
  <c r="T10" i="54"/>
  <c r="Q10" i="54"/>
  <c r="V10" i="54"/>
  <c r="W10" i="54"/>
  <c r="U42" i="54"/>
  <c r="P42" i="54"/>
  <c r="T42" i="54"/>
  <c r="X42" i="54"/>
  <c r="S42" i="54" s="1"/>
  <c r="AJ13" i="45"/>
  <c r="AE13" i="45"/>
  <c r="AI13" i="45"/>
  <c r="AF13" i="45"/>
  <c r="AI40" i="44"/>
  <c r="AF40" i="44"/>
  <c r="AJ40" i="44"/>
  <c r="AE40" i="44"/>
  <c r="AK13" i="60"/>
  <c r="S13" i="60" s="1"/>
  <c r="AF9" i="60"/>
  <c r="X6" i="60"/>
  <c r="W6" i="60" s="1"/>
  <c r="X38" i="60"/>
  <c r="R38" i="60" s="1"/>
  <c r="U11" i="60"/>
  <c r="P19" i="60"/>
  <c r="U27" i="60"/>
  <c r="P35" i="60"/>
  <c r="AJ24" i="69"/>
  <c r="AI24" i="69"/>
  <c r="S24" i="69"/>
  <c r="W24" i="69"/>
  <c r="R24" i="69"/>
  <c r="V24" i="69"/>
  <c r="AF24" i="69"/>
  <c r="S56" i="69"/>
  <c r="AE56" i="69"/>
  <c r="AF56" i="69"/>
  <c r="AI56" i="69"/>
  <c r="R56" i="69"/>
  <c r="V56" i="69"/>
  <c r="W56" i="69"/>
  <c r="AF110" i="68"/>
  <c r="V110" i="68"/>
  <c r="S110" i="68"/>
  <c r="W110" i="68"/>
  <c r="AI110" i="68"/>
  <c r="AJ110" i="68"/>
  <c r="R110" i="68"/>
  <c r="AI10" i="67"/>
  <c r="AF26" i="67"/>
  <c r="AJ34" i="67"/>
  <c r="AE42" i="67"/>
  <c r="S9" i="67"/>
  <c r="S25" i="67"/>
  <c r="S41" i="67"/>
  <c r="V35" i="48"/>
  <c r="S35" i="48"/>
  <c r="R35" i="48"/>
  <c r="W35" i="48"/>
  <c r="AF35" i="48"/>
  <c r="AJ35" i="48"/>
  <c r="AE35" i="48"/>
  <c r="S6" i="48"/>
  <c r="AJ6" i="48"/>
  <c r="W6" i="48"/>
  <c r="AE6" i="48"/>
  <c r="AI6" i="48"/>
  <c r="AF6" i="48"/>
  <c r="V6" i="48"/>
  <c r="R6" i="48"/>
  <c r="AF75" i="48"/>
  <c r="AJ29" i="47"/>
  <c r="AF29" i="47"/>
  <c r="V29" i="47"/>
  <c r="W29" i="47"/>
  <c r="R29" i="47"/>
  <c r="AI29" i="47"/>
  <c r="AE29" i="47"/>
  <c r="S29" i="47"/>
  <c r="S24" i="32"/>
  <c r="AI24" i="32"/>
  <c r="AE24" i="32"/>
  <c r="AF24" i="32"/>
  <c r="AJ24" i="32"/>
  <c r="W24" i="32"/>
  <c r="V24" i="32"/>
  <c r="R24" i="32"/>
  <c r="AE56" i="32"/>
  <c r="AJ56" i="32"/>
  <c r="AI56" i="32"/>
  <c r="W56" i="32"/>
  <c r="V56" i="32"/>
  <c r="S56" i="32"/>
  <c r="R56" i="32"/>
  <c r="S93" i="31"/>
  <c r="AE93" i="31"/>
  <c r="AF93" i="31"/>
  <c r="W93" i="31"/>
  <c r="R93" i="31"/>
  <c r="V93" i="31"/>
  <c r="AJ93" i="31"/>
  <c r="AJ125" i="31"/>
  <c r="AF125" i="31"/>
  <c r="AI125" i="31"/>
  <c r="R125" i="31"/>
  <c r="V125" i="31"/>
  <c r="W125" i="31"/>
  <c r="S125" i="31"/>
  <c r="W30" i="31"/>
  <c r="AJ30" i="31"/>
  <c r="AI30" i="31"/>
  <c r="AF30" i="31"/>
  <c r="R30" i="31"/>
  <c r="S30" i="31"/>
  <c r="V30" i="31"/>
  <c r="R62" i="31"/>
  <c r="AI62" i="31"/>
  <c r="AJ62" i="31"/>
  <c r="AF62" i="31"/>
  <c r="S62" i="31"/>
  <c r="V62" i="31"/>
  <c r="W62" i="31"/>
  <c r="AG55" i="54"/>
  <c r="AD55" i="54"/>
  <c r="AK55" i="54"/>
  <c r="AF55" i="54" s="1"/>
  <c r="AH55" i="54"/>
  <c r="AE55" i="54"/>
  <c r="AI55" i="54"/>
  <c r="W21" i="63"/>
  <c r="R21" i="63"/>
  <c r="V21" i="63"/>
  <c r="S21" i="63"/>
  <c r="AK23" i="62"/>
  <c r="AG23" i="62"/>
  <c r="AC23" i="62"/>
  <c r="AH23" i="62"/>
  <c r="AD23" i="62"/>
  <c r="AC55" i="62"/>
  <c r="AD55" i="62"/>
  <c r="AG55" i="62"/>
  <c r="AH55" i="62"/>
  <c r="AK55" i="62"/>
  <c r="S55" i="62" s="1"/>
  <c r="AK31" i="55"/>
  <c r="AE31" i="55" s="1"/>
  <c r="AC31" i="55"/>
  <c r="AD31" i="55"/>
  <c r="AG31" i="55"/>
  <c r="AH31" i="55"/>
  <c r="P27" i="54"/>
  <c r="T27" i="54"/>
  <c r="U27" i="54"/>
  <c r="X27" i="54"/>
  <c r="AF27" i="54" s="1"/>
  <c r="Q27" i="54"/>
  <c r="T66" i="53"/>
  <c r="P66" i="53"/>
  <c r="Q66" i="53"/>
  <c r="U66" i="53"/>
  <c r="X66" i="53"/>
  <c r="W66" i="53" s="1"/>
  <c r="R66" i="53"/>
  <c r="X9" i="44"/>
  <c r="R9" i="44" s="1"/>
  <c r="P9" i="44"/>
  <c r="Q9" i="44"/>
  <c r="T9" i="44"/>
  <c r="U9" i="44"/>
  <c r="W9" i="44"/>
  <c r="V9" i="44"/>
  <c r="T41" i="44"/>
  <c r="R41" i="44"/>
  <c r="Q41" i="44"/>
  <c r="P41" i="44"/>
  <c r="U41" i="44"/>
  <c r="X41" i="44"/>
  <c r="W41" i="44" s="1"/>
  <c r="P73" i="44"/>
  <c r="U73" i="44"/>
  <c r="X73" i="44"/>
  <c r="AJ73" i="44" s="1"/>
  <c r="T73" i="44"/>
  <c r="V43" i="68"/>
  <c r="R43" i="68"/>
  <c r="W43" i="68"/>
  <c r="S43" i="68"/>
  <c r="AJ43" i="68"/>
  <c r="AF43" i="68"/>
  <c r="AE43" i="68"/>
  <c r="AI43" i="68"/>
  <c r="AJ109" i="67"/>
  <c r="AE109" i="67"/>
  <c r="AF109" i="67"/>
  <c r="AI109" i="67"/>
  <c r="W109" i="67"/>
  <c r="R109" i="67"/>
  <c r="S109" i="67"/>
  <c r="V109" i="67"/>
  <c r="U12" i="54"/>
  <c r="Q12" i="54"/>
  <c r="T12" i="54"/>
  <c r="X12" i="54"/>
  <c r="V12" i="54" s="1"/>
  <c r="P12" i="54"/>
  <c r="S57" i="62"/>
  <c r="W57" i="62"/>
  <c r="R57" i="62"/>
  <c r="V57" i="62"/>
  <c r="AI37" i="54"/>
  <c r="AF37" i="54"/>
  <c r="AE37" i="54"/>
  <c r="AJ37" i="54"/>
  <c r="P51" i="44"/>
  <c r="T51" i="44"/>
  <c r="X51" i="44"/>
  <c r="V51" i="44" s="1"/>
  <c r="Q51" i="44"/>
  <c r="U51" i="44"/>
  <c r="AF76" i="44"/>
  <c r="AE76" i="44"/>
  <c r="AI76" i="44"/>
  <c r="AJ76" i="44"/>
  <c r="AE75" i="69"/>
  <c r="R75" i="69"/>
  <c r="AF75" i="69"/>
  <c r="AI75" i="69"/>
  <c r="V75" i="69"/>
  <c r="AJ75" i="69"/>
  <c r="S75" i="69"/>
  <c r="W62" i="48"/>
  <c r="V62" i="48"/>
  <c r="AE62" i="48"/>
  <c r="AJ62" i="48"/>
  <c r="AF62" i="48"/>
  <c r="S62" i="48"/>
  <c r="R62" i="48"/>
  <c r="R65" i="31"/>
  <c r="AJ65" i="31"/>
  <c r="AE65" i="31"/>
  <c r="AI65" i="31"/>
  <c r="V65" i="31"/>
  <c r="W65" i="31"/>
  <c r="S65" i="31"/>
  <c r="W18" i="55"/>
  <c r="V18" i="55"/>
  <c r="S18" i="55"/>
  <c r="R18" i="55"/>
  <c r="AI17" i="45"/>
  <c r="AF17" i="45"/>
  <c r="AJ17" i="45"/>
  <c r="AE17" i="45"/>
  <c r="AF22" i="68"/>
  <c r="AJ22" i="68"/>
  <c r="AI22" i="68"/>
  <c r="V22" i="68"/>
  <c r="R22" i="68"/>
  <c r="S22" i="68"/>
  <c r="W22" i="68"/>
  <c r="W48" i="46"/>
  <c r="S48" i="46"/>
  <c r="R48" i="46"/>
  <c r="AE48" i="46"/>
  <c r="AI48" i="46"/>
  <c r="AJ48" i="46"/>
  <c r="AF48" i="46"/>
  <c r="V48" i="46"/>
  <c r="AE113" i="31"/>
  <c r="AJ113" i="31"/>
  <c r="AF113" i="31"/>
  <c r="AI113" i="31"/>
  <c r="S113" i="31"/>
  <c r="W113" i="31"/>
  <c r="R113" i="31"/>
  <c r="V113" i="31"/>
  <c r="W18" i="31"/>
  <c r="AF18" i="31"/>
  <c r="V18" i="31"/>
  <c r="AE18" i="31"/>
  <c r="AI18" i="31"/>
  <c r="R18" i="31"/>
  <c r="S18" i="31"/>
  <c r="R50" i="31"/>
  <c r="V50" i="31"/>
  <c r="AE50" i="31"/>
  <c r="AF50" i="31"/>
  <c r="AJ50" i="31"/>
  <c r="S50" i="31"/>
  <c r="W50" i="31"/>
  <c r="W35" i="60"/>
  <c r="W77" i="69"/>
  <c r="S77" i="69"/>
  <c r="AF77" i="69"/>
  <c r="AJ77" i="69"/>
  <c r="V77" i="69"/>
  <c r="AE77" i="69"/>
  <c r="R77" i="69"/>
  <c r="R65" i="67"/>
  <c r="AF65" i="67"/>
  <c r="AE65" i="67"/>
  <c r="AJ65" i="67"/>
  <c r="AI65" i="67"/>
  <c r="V65" i="67"/>
  <c r="S65" i="67"/>
  <c r="W65" i="67"/>
  <c r="W97" i="69"/>
  <c r="R8" i="48"/>
  <c r="AE8" i="48"/>
  <c r="AI8" i="48"/>
  <c r="AF8" i="48"/>
  <c r="AJ8" i="48"/>
  <c r="V8" i="48"/>
  <c r="W8" i="48"/>
  <c r="S8" i="48"/>
  <c r="AF34" i="47"/>
  <c r="AE34" i="47"/>
  <c r="AI34" i="47"/>
  <c r="R34" i="47"/>
  <c r="V34" i="47"/>
  <c r="W34" i="47"/>
  <c r="S34" i="47"/>
  <c r="AD52" i="62"/>
  <c r="AH52" i="62"/>
  <c r="AC52" i="62"/>
  <c r="AG52" i="62"/>
  <c r="AK52" i="62"/>
  <c r="AJ52" i="62" s="1"/>
  <c r="AE52" i="62"/>
  <c r="U3" i="45"/>
  <c r="Q3" i="45"/>
  <c r="P3" i="45"/>
  <c r="T3" i="45"/>
  <c r="AI46" i="32"/>
  <c r="AF46" i="32"/>
  <c r="AJ46" i="32"/>
  <c r="R46" i="32"/>
  <c r="V46" i="32"/>
  <c r="W46" i="32"/>
  <c r="S46" i="32"/>
  <c r="Q13" i="62"/>
  <c r="U13" i="62"/>
  <c r="T13" i="62"/>
  <c r="X13" i="62"/>
  <c r="P13" i="62"/>
  <c r="AI64" i="53"/>
  <c r="AF64" i="53"/>
  <c r="AJ64" i="53"/>
  <c r="AE64" i="53"/>
  <c r="U71" i="44"/>
  <c r="T71" i="44"/>
  <c r="X71" i="44"/>
  <c r="W71" i="44" s="1"/>
  <c r="P71" i="44"/>
  <c r="Q71" i="44"/>
  <c r="R71" i="44"/>
  <c r="R9" i="69"/>
  <c r="AJ9" i="69"/>
  <c r="AI9" i="69"/>
  <c r="AF9" i="69"/>
  <c r="W9" i="69"/>
  <c r="S9" i="69"/>
  <c r="V9" i="69"/>
  <c r="AI59" i="68"/>
  <c r="AF59" i="68"/>
  <c r="AJ59" i="68"/>
  <c r="R59" i="68"/>
  <c r="V59" i="68"/>
  <c r="W59" i="68"/>
  <c r="S59" i="68"/>
  <c r="V61" i="67"/>
  <c r="AI61" i="67"/>
  <c r="AJ61" i="67"/>
  <c r="AE61" i="67"/>
  <c r="R61" i="67"/>
  <c r="S61" i="67"/>
  <c r="W61" i="67"/>
  <c r="W136" i="68"/>
  <c r="AE136" i="68"/>
  <c r="V136" i="68"/>
  <c r="R136" i="68"/>
  <c r="AI136" i="68"/>
  <c r="AF136" i="68"/>
  <c r="S136" i="68"/>
  <c r="V102" i="67"/>
  <c r="AF102" i="67"/>
  <c r="AI102" i="67"/>
  <c r="AE102" i="67"/>
  <c r="AJ102" i="67"/>
  <c r="S102" i="67"/>
  <c r="W102" i="67"/>
  <c r="S110" i="69"/>
  <c r="S118" i="69"/>
  <c r="AJ13" i="48"/>
  <c r="AI13" i="48"/>
  <c r="AF13" i="48"/>
  <c r="AE13" i="48"/>
  <c r="V13" i="48"/>
  <c r="R13" i="48"/>
  <c r="S13" i="48"/>
  <c r="W13" i="48"/>
  <c r="AF85" i="48"/>
  <c r="S39" i="47"/>
  <c r="AE39" i="47"/>
  <c r="AF39" i="47"/>
  <c r="AJ39" i="47"/>
  <c r="AI39" i="47"/>
  <c r="V39" i="47"/>
  <c r="W39" i="47"/>
  <c r="R39" i="47"/>
  <c r="W62" i="46"/>
  <c r="AI62" i="46"/>
  <c r="S62" i="46"/>
  <c r="AF62" i="46"/>
  <c r="AJ62" i="46"/>
  <c r="V62" i="46"/>
  <c r="R62" i="46"/>
  <c r="AF18" i="46"/>
  <c r="AJ40" i="31"/>
  <c r="AF40" i="31"/>
  <c r="AI40" i="31"/>
  <c r="AE40" i="31"/>
  <c r="R40" i="31"/>
  <c r="S40" i="31"/>
  <c r="V40" i="31"/>
  <c r="W40" i="31"/>
  <c r="AC9" i="62"/>
  <c r="AG9" i="62"/>
  <c r="AK9" i="62"/>
  <c r="AD9" i="62"/>
  <c r="AH9" i="62"/>
  <c r="AF9" i="62"/>
  <c r="AD74" i="61"/>
  <c r="AG74" i="61"/>
  <c r="AC74" i="61"/>
  <c r="AH74" i="61"/>
  <c r="AK74" i="61"/>
  <c r="AJ74" i="61" s="1"/>
  <c r="AF74" i="61"/>
  <c r="AI74" i="61"/>
  <c r="AE21" i="54"/>
  <c r="AI21" i="54"/>
  <c r="AJ21" i="54"/>
  <c r="AF21" i="54"/>
  <c r="AE24" i="45"/>
  <c r="AJ24" i="45"/>
  <c r="AF24" i="45"/>
  <c r="AI24" i="45"/>
  <c r="P67" i="44"/>
  <c r="T67" i="44"/>
  <c r="Q67" i="44"/>
  <c r="X67" i="44"/>
  <c r="S67" i="44" s="1"/>
  <c r="U67" i="44"/>
  <c r="AJ3" i="60"/>
  <c r="W85" i="68"/>
  <c r="AF85" i="68"/>
  <c r="AE85" i="68"/>
  <c r="AJ85" i="68"/>
  <c r="V85" i="68"/>
  <c r="R85" i="68"/>
  <c r="S85" i="68"/>
  <c r="S3" i="67"/>
  <c r="AI30" i="60"/>
  <c r="V28" i="60"/>
  <c r="U36" i="60"/>
  <c r="V49" i="69"/>
  <c r="AF49" i="69"/>
  <c r="AE49" i="69"/>
  <c r="AJ49" i="69"/>
  <c r="AI49" i="69"/>
  <c r="W49" i="69"/>
  <c r="S49" i="69"/>
  <c r="R49" i="69"/>
  <c r="S35" i="68"/>
  <c r="AI35" i="68"/>
  <c r="AE35" i="68"/>
  <c r="AJ35" i="68"/>
  <c r="AF35" i="68"/>
  <c r="W35" i="68"/>
  <c r="R35" i="68"/>
  <c r="V35" i="68"/>
  <c r="V135" i="68"/>
  <c r="AF135" i="68"/>
  <c r="AE135" i="68"/>
  <c r="AI135" i="68"/>
  <c r="S135" i="68"/>
  <c r="R135" i="68"/>
  <c r="W135" i="68"/>
  <c r="R69" i="67"/>
  <c r="AF69" i="67"/>
  <c r="AJ69" i="67"/>
  <c r="AI69" i="67"/>
  <c r="AE69" i="67"/>
  <c r="W69" i="67"/>
  <c r="V69" i="67"/>
  <c r="S69" i="67"/>
  <c r="R42" i="67"/>
  <c r="AJ117" i="69"/>
  <c r="AE126" i="69"/>
  <c r="R93" i="69"/>
  <c r="V101" i="69"/>
  <c r="AF76" i="48"/>
  <c r="AI84" i="48"/>
  <c r="V78" i="48"/>
  <c r="AE72" i="47"/>
  <c r="AF38" i="47"/>
  <c r="AE38" i="47"/>
  <c r="R38" i="47"/>
  <c r="V38" i="47"/>
  <c r="W38" i="47"/>
  <c r="S38" i="47"/>
  <c r="AI38" i="47"/>
  <c r="AJ17" i="46"/>
  <c r="AJ25" i="46"/>
  <c r="V3" i="46"/>
  <c r="AE25" i="32"/>
  <c r="AI57" i="32"/>
  <c r="AF126" i="31"/>
  <c r="AD64" i="54"/>
  <c r="AK64" i="54"/>
  <c r="AE64" i="54" s="1"/>
  <c r="AG64" i="54"/>
  <c r="AI64" i="54"/>
  <c r="AH64" i="54"/>
  <c r="AC64" i="54"/>
  <c r="AG30" i="63"/>
  <c r="AK30" i="63"/>
  <c r="AI30" i="63" s="1"/>
  <c r="AC30" i="63"/>
  <c r="AD30" i="63"/>
  <c r="AH30" i="63"/>
  <c r="AD32" i="62"/>
  <c r="AC32" i="62"/>
  <c r="AG32" i="62"/>
  <c r="AK32" i="62"/>
  <c r="W64" i="62"/>
  <c r="V64" i="62"/>
  <c r="R64" i="62"/>
  <c r="AC8" i="55"/>
  <c r="AH8" i="55"/>
  <c r="AD8" i="55"/>
  <c r="AK8" i="55"/>
  <c r="V8" i="55" s="1"/>
  <c r="AI8" i="55"/>
  <c r="AG8" i="55"/>
  <c r="AF8" i="55"/>
  <c r="AJ8" i="55"/>
  <c r="AE8" i="55"/>
  <c r="AI4" i="54"/>
  <c r="AE4" i="54"/>
  <c r="AJ4" i="54"/>
  <c r="AF4" i="54"/>
  <c r="AI36" i="54"/>
  <c r="AF36" i="54"/>
  <c r="AE36" i="54"/>
  <c r="AJ36" i="54"/>
  <c r="Q7" i="45"/>
  <c r="U7" i="45"/>
  <c r="P7" i="45"/>
  <c r="T7" i="45"/>
  <c r="X7" i="45"/>
  <c r="AJ7" i="45" s="1"/>
  <c r="V7" i="45"/>
  <c r="AF18" i="44"/>
  <c r="AE18" i="44"/>
  <c r="AJ18" i="44"/>
  <c r="AI18" i="44"/>
  <c r="Q50" i="44"/>
  <c r="U50" i="44"/>
  <c r="P50" i="44"/>
  <c r="T50" i="44"/>
  <c r="X50" i="44"/>
  <c r="V50" i="44" s="1"/>
  <c r="P6" i="44"/>
  <c r="T6" i="44"/>
  <c r="X6" i="44"/>
  <c r="R6" i="44" s="1"/>
  <c r="Q6" i="44"/>
  <c r="U6" i="44"/>
  <c r="AE31" i="60"/>
  <c r="AH11" i="60"/>
  <c r="AH19" i="60"/>
  <c r="AC27" i="60"/>
  <c r="AH35" i="60"/>
  <c r="T5" i="60"/>
  <c r="V21" i="60"/>
  <c r="U29" i="60"/>
  <c r="S37" i="60"/>
  <c r="AE50" i="69"/>
  <c r="AE82" i="69"/>
  <c r="AE68" i="68"/>
  <c r="AI68" i="68"/>
  <c r="W68" i="68"/>
  <c r="R68" i="68"/>
  <c r="V68" i="68"/>
  <c r="AJ68" i="68"/>
  <c r="S68" i="68"/>
  <c r="AE104" i="68"/>
  <c r="AJ136" i="68"/>
  <c r="AJ168" i="68"/>
  <c r="AJ70" i="67"/>
  <c r="R102" i="67"/>
  <c r="AI12" i="67"/>
  <c r="AJ20" i="67"/>
  <c r="AI28" i="67"/>
  <c r="AE36" i="67"/>
  <c r="AE3" i="67"/>
  <c r="W11" i="67"/>
  <c r="S43" i="67"/>
  <c r="AJ94" i="69"/>
  <c r="AJ110" i="69"/>
  <c r="AF118" i="69"/>
  <c r="AF127" i="69"/>
  <c r="V110" i="69"/>
  <c r="R118" i="69"/>
  <c r="V127" i="69"/>
  <c r="AJ45" i="48"/>
  <c r="S45" i="48"/>
  <c r="W45" i="48"/>
  <c r="V45" i="48"/>
  <c r="AI45" i="48"/>
  <c r="AF45" i="48"/>
  <c r="AE45" i="48"/>
  <c r="AI85" i="48"/>
  <c r="R71" i="48"/>
  <c r="V79" i="48"/>
  <c r="V87" i="48"/>
  <c r="AE30" i="46"/>
  <c r="AE62" i="46"/>
  <c r="AF10" i="46"/>
  <c r="AE18" i="46"/>
  <c r="V11" i="46"/>
  <c r="W19" i="46"/>
  <c r="V7" i="30"/>
  <c r="AI34" i="32"/>
  <c r="AF66" i="32"/>
  <c r="AJ66" i="32"/>
  <c r="W66" i="32"/>
  <c r="S66" i="32"/>
  <c r="R66" i="32"/>
  <c r="V66" i="32"/>
  <c r="AE66" i="32"/>
  <c r="AI66" i="32"/>
  <c r="AF103" i="31"/>
  <c r="AI103" i="31"/>
  <c r="AJ103" i="31"/>
  <c r="V103" i="31"/>
  <c r="R103" i="31"/>
  <c r="S103" i="31"/>
  <c r="W103" i="31"/>
  <c r="AJ73" i="32"/>
  <c r="AJ81" i="32"/>
  <c r="R85" i="32"/>
  <c r="AD49" i="54"/>
  <c r="AH15" i="63"/>
  <c r="Q9" i="62"/>
  <c r="U9" i="62"/>
  <c r="T9" i="62"/>
  <c r="X9" i="62"/>
  <c r="AE9" i="62" s="1"/>
  <c r="P9" i="62"/>
  <c r="S9" i="62"/>
  <c r="W9" i="62"/>
  <c r="R9" i="62"/>
  <c r="Q3" i="62"/>
  <c r="U3" i="62"/>
  <c r="P3" i="62"/>
  <c r="T3" i="62"/>
  <c r="X29" i="54"/>
  <c r="V29" i="54" s="1"/>
  <c r="U29" i="54"/>
  <c r="P29" i="54"/>
  <c r="T29" i="54"/>
  <c r="Q29" i="54"/>
  <c r="W29" i="54"/>
  <c r="S29" i="54"/>
  <c r="R29" i="54"/>
  <c r="X68" i="53"/>
  <c r="W68" i="53" s="1"/>
  <c r="Q68" i="53"/>
  <c r="U68" i="53"/>
  <c r="P68" i="53"/>
  <c r="T68" i="53"/>
  <c r="R68" i="53"/>
  <c r="S68" i="53"/>
  <c r="U75" i="44"/>
  <c r="Q75" i="44"/>
  <c r="P75" i="44"/>
  <c r="T75" i="44"/>
  <c r="X75" i="44"/>
  <c r="W75" i="44" s="1"/>
  <c r="V75" i="44"/>
  <c r="AF3" i="60"/>
  <c r="AJ12" i="60"/>
  <c r="AF28" i="60"/>
  <c r="P22" i="60"/>
  <c r="Q38" i="60"/>
  <c r="AI35" i="69"/>
  <c r="AE35" i="69"/>
  <c r="AF35" i="69"/>
  <c r="S35" i="69"/>
  <c r="W35" i="69"/>
  <c r="V35" i="69"/>
  <c r="R35" i="69"/>
  <c r="AF67" i="69"/>
  <c r="AE53" i="68"/>
  <c r="AI85" i="68"/>
  <c r="AF121" i="68"/>
  <c r="AE55" i="67"/>
  <c r="AE87" i="67"/>
  <c r="AJ119" i="67"/>
  <c r="AI37" i="67"/>
  <c r="S20" i="67"/>
  <c r="S28" i="67"/>
  <c r="R36" i="67"/>
  <c r="AF95" i="69"/>
  <c r="AE119" i="69"/>
  <c r="AE88" i="69"/>
  <c r="W119" i="69"/>
  <c r="V88" i="69"/>
  <c r="AE86" i="48"/>
  <c r="R95" i="47"/>
  <c r="AI95" i="47"/>
  <c r="AE95" i="47"/>
  <c r="W95" i="47"/>
  <c r="V95" i="47"/>
  <c r="AF95" i="47"/>
  <c r="S95" i="47"/>
  <c r="W32" i="47"/>
  <c r="AJ32" i="47"/>
  <c r="AF32" i="47"/>
  <c r="S32" i="47"/>
  <c r="R32" i="47"/>
  <c r="V32" i="47"/>
  <c r="AI32" i="47"/>
  <c r="S64" i="47"/>
  <c r="AF64" i="47"/>
  <c r="AJ64" i="47"/>
  <c r="AI64" i="47"/>
  <c r="W64" i="47"/>
  <c r="R64" i="47"/>
  <c r="V64" i="47"/>
  <c r="V55" i="46"/>
  <c r="AJ55" i="46"/>
  <c r="AE55" i="46"/>
  <c r="AI55" i="46"/>
  <c r="S55" i="46"/>
  <c r="R55" i="46"/>
  <c r="W55" i="46"/>
  <c r="V26" i="46"/>
  <c r="AE26" i="46"/>
  <c r="AJ26" i="46"/>
  <c r="AI26" i="46"/>
  <c r="AF26" i="46"/>
  <c r="S26" i="46"/>
  <c r="W26" i="46"/>
  <c r="R26" i="46"/>
  <c r="AI7" i="30"/>
  <c r="AF120" i="31"/>
  <c r="AI120" i="31"/>
  <c r="AJ120" i="31"/>
  <c r="R120" i="31"/>
  <c r="V120" i="31"/>
  <c r="W120" i="31"/>
  <c r="S120" i="31"/>
  <c r="AI25" i="31"/>
  <c r="AJ25" i="31"/>
  <c r="AF25" i="31"/>
  <c r="W25" i="31"/>
  <c r="S25" i="31"/>
  <c r="R25" i="31"/>
  <c r="V25" i="31"/>
  <c r="R57" i="31"/>
  <c r="AI57" i="31"/>
  <c r="AF57" i="31"/>
  <c r="AJ57" i="31"/>
  <c r="W57" i="31"/>
  <c r="V57" i="31"/>
  <c r="S57" i="31"/>
  <c r="AC58" i="54"/>
  <c r="AG24" i="63"/>
  <c r="AD24" i="63"/>
  <c r="AH24" i="63"/>
  <c r="AC24" i="63"/>
  <c r="AK24" i="63"/>
  <c r="AI24" i="63" s="1"/>
  <c r="AC26" i="62"/>
  <c r="AG26" i="62"/>
  <c r="AH26" i="62"/>
  <c r="AD26" i="62"/>
  <c r="AJ26" i="62"/>
  <c r="AK26" i="62"/>
  <c r="AF26" i="62" s="1"/>
  <c r="AI26" i="62"/>
  <c r="AD58" i="62"/>
  <c r="AH58" i="62"/>
  <c r="AK58" i="62"/>
  <c r="AE58" i="62" s="1"/>
  <c r="AG58" i="62"/>
  <c r="U18" i="62"/>
  <c r="Q18" i="62"/>
  <c r="T18" i="62"/>
  <c r="X18" i="62"/>
  <c r="V18" i="62" s="1"/>
  <c r="W18" i="62"/>
  <c r="R18" i="62"/>
  <c r="P18" i="62"/>
  <c r="AK10" i="55"/>
  <c r="AJ10" i="55" s="1"/>
  <c r="AD10" i="55"/>
  <c r="AH10" i="55"/>
  <c r="AC10" i="55"/>
  <c r="AG10" i="55"/>
  <c r="AI10" i="55"/>
  <c r="X38" i="54"/>
  <c r="W38" i="54" s="1"/>
  <c r="P38" i="54"/>
  <c r="T38" i="54"/>
  <c r="U38" i="54"/>
  <c r="AH13" i="60"/>
  <c r="AJ21" i="60"/>
  <c r="AD29" i="60"/>
  <c r="AI37" i="60"/>
  <c r="X18" i="60"/>
  <c r="AF18" i="60" s="1"/>
  <c r="W7" i="60"/>
  <c r="V15" i="60"/>
  <c r="P31" i="60"/>
  <c r="T4" i="60"/>
  <c r="AJ28" i="69"/>
  <c r="V28" i="69"/>
  <c r="S28" i="69"/>
  <c r="W28" i="69"/>
  <c r="R28" i="69"/>
  <c r="AF28" i="69"/>
  <c r="AE28" i="69"/>
  <c r="AI28" i="69"/>
  <c r="AF60" i="69"/>
  <c r="AE14" i="68"/>
  <c r="AE78" i="68"/>
  <c r="AI78" i="68"/>
  <c r="AJ78" i="68"/>
  <c r="AF78" i="68"/>
  <c r="V78" i="68"/>
  <c r="W78" i="68"/>
  <c r="R78" i="68"/>
  <c r="AE114" i="68"/>
  <c r="AE146" i="68"/>
  <c r="AF48" i="67"/>
  <c r="AI80" i="67"/>
  <c r="AJ80" i="67"/>
  <c r="W80" i="67"/>
  <c r="R80" i="67"/>
  <c r="V80" i="67"/>
  <c r="S80" i="67"/>
  <c r="AE80" i="67"/>
  <c r="AE112" i="67"/>
  <c r="AI6" i="67"/>
  <c r="AE22" i="67"/>
  <c r="AE38" i="67"/>
  <c r="W5" i="67"/>
  <c r="V37" i="67"/>
  <c r="AF104" i="69"/>
  <c r="AI112" i="69"/>
  <c r="AI120" i="69"/>
  <c r="S87" i="69"/>
  <c r="AJ47" i="48"/>
  <c r="W73" i="48"/>
  <c r="S81" i="48"/>
  <c r="R112" i="47"/>
  <c r="V112" i="47"/>
  <c r="AE112" i="47"/>
  <c r="AJ112" i="47"/>
  <c r="AF112" i="47"/>
  <c r="AI112" i="47"/>
  <c r="S112" i="47"/>
  <c r="W112" i="47"/>
  <c r="S49" i="47"/>
  <c r="AI49" i="47"/>
  <c r="AE49" i="47"/>
  <c r="AF49" i="47"/>
  <c r="AJ49" i="47"/>
  <c r="W49" i="47"/>
  <c r="V49" i="47"/>
  <c r="R49" i="47"/>
  <c r="AI12" i="46"/>
  <c r="AE20" i="46"/>
  <c r="S5" i="46"/>
  <c r="AJ36" i="32"/>
  <c r="AF36" i="32"/>
  <c r="AI36" i="32"/>
  <c r="AE36" i="32"/>
  <c r="S36" i="32"/>
  <c r="W36" i="32"/>
  <c r="R36" i="32"/>
  <c r="V36" i="32"/>
  <c r="R73" i="31"/>
  <c r="AJ73" i="31"/>
  <c r="AE73" i="31"/>
  <c r="AI73" i="31"/>
  <c r="V73" i="31"/>
  <c r="S73" i="31"/>
  <c r="W73" i="31"/>
  <c r="S105" i="31"/>
  <c r="AF105" i="31"/>
  <c r="AE105" i="31"/>
  <c r="AI105" i="31"/>
  <c r="AJ105" i="31"/>
  <c r="R105" i="31"/>
  <c r="V105" i="31"/>
  <c r="W105" i="31"/>
  <c r="AE10" i="31"/>
  <c r="W10" i="31"/>
  <c r="V10" i="31"/>
  <c r="R10" i="31"/>
  <c r="AI10" i="31"/>
  <c r="AJ10" i="31"/>
  <c r="S10" i="31"/>
  <c r="V42" i="31"/>
  <c r="AE42" i="31"/>
  <c r="AI42" i="31"/>
  <c r="AJ42" i="31"/>
  <c r="S42" i="31"/>
  <c r="W42" i="31"/>
  <c r="R42" i="31"/>
  <c r="AF75" i="32"/>
  <c r="AJ83" i="32"/>
  <c r="V70" i="32"/>
  <c r="R78" i="32"/>
  <c r="S87" i="32"/>
  <c r="AC9" i="63"/>
  <c r="W9" i="63"/>
  <c r="V9" i="63"/>
  <c r="S9" i="63"/>
  <c r="AD11" i="62"/>
  <c r="AC11" i="62"/>
  <c r="AG11" i="62"/>
  <c r="AK11" i="62"/>
  <c r="R11" i="62" s="1"/>
  <c r="AJ11" i="62"/>
  <c r="AH11" i="62"/>
  <c r="AE11" i="62"/>
  <c r="AI11" i="62"/>
  <c r="AD43" i="62"/>
  <c r="AG43" i="62"/>
  <c r="AK43" i="62"/>
  <c r="W43" i="62" s="1"/>
  <c r="AC43" i="62"/>
  <c r="AH43" i="62"/>
  <c r="AC69" i="61"/>
  <c r="AG69" i="61"/>
  <c r="AK69" i="61"/>
  <c r="AF69" i="61" s="1"/>
  <c r="AH69" i="61"/>
  <c r="AD69" i="61"/>
  <c r="P35" i="62"/>
  <c r="T35" i="62"/>
  <c r="X35" i="62"/>
  <c r="AI35" i="62" s="1"/>
  <c r="Q35" i="62"/>
  <c r="AK27" i="55"/>
  <c r="AI27" i="55" s="1"/>
  <c r="AC27" i="55"/>
  <c r="AG27" i="55"/>
  <c r="AH27" i="55"/>
  <c r="AJ27" i="55"/>
  <c r="AD27" i="55"/>
  <c r="AE23" i="54"/>
  <c r="AJ23" i="54"/>
  <c r="AI23" i="54"/>
  <c r="AF23" i="54"/>
  <c r="AI62" i="53"/>
  <c r="AJ62" i="53"/>
  <c r="AF62" i="53"/>
  <c r="AE62" i="53"/>
  <c r="AE26" i="45"/>
  <c r="AF26" i="45"/>
  <c r="AI26" i="45"/>
  <c r="AJ26" i="45"/>
  <c r="AE37" i="44"/>
  <c r="AJ37" i="44"/>
  <c r="AI37" i="44"/>
  <c r="AF37" i="44"/>
  <c r="Q69" i="44"/>
  <c r="T69" i="44"/>
  <c r="U69" i="44"/>
  <c r="X69" i="44"/>
  <c r="W69" i="44" s="1"/>
  <c r="S3" i="59"/>
  <c r="R3" i="60"/>
  <c r="AD6" i="60"/>
  <c r="AH22" i="60"/>
  <c r="AG30" i="60"/>
  <c r="AJ38" i="60"/>
  <c r="U8" i="60"/>
  <c r="Q24" i="60"/>
  <c r="AI37" i="69"/>
  <c r="AE37" i="69"/>
  <c r="S37" i="69"/>
  <c r="V37" i="69"/>
  <c r="W37" i="69"/>
  <c r="R37" i="69"/>
  <c r="AJ37" i="69"/>
  <c r="W69" i="69"/>
  <c r="AF69" i="69"/>
  <c r="AI69" i="69"/>
  <c r="AE69" i="69"/>
  <c r="V69" i="69"/>
  <c r="R69" i="69"/>
  <c r="S69" i="69"/>
  <c r="V23" i="68"/>
  <c r="AJ23" i="68"/>
  <c r="AE23" i="68"/>
  <c r="AF23" i="68"/>
  <c r="W23" i="68"/>
  <c r="R23" i="68"/>
  <c r="S23" i="68"/>
  <c r="S55" i="68"/>
  <c r="AF55" i="68"/>
  <c r="AI55" i="68"/>
  <c r="AE55" i="68"/>
  <c r="AJ55" i="68"/>
  <c r="V55" i="68"/>
  <c r="R55" i="68"/>
  <c r="W55" i="68"/>
  <c r="R123" i="68"/>
  <c r="AJ123" i="68"/>
  <c r="AE123" i="68"/>
  <c r="W123" i="68"/>
  <c r="S123" i="68"/>
  <c r="AF123" i="68"/>
  <c r="AI123" i="68"/>
  <c r="V123" i="68"/>
  <c r="AE89" i="69"/>
  <c r="AI97" i="69"/>
  <c r="AE105" i="69"/>
  <c r="AI113" i="69"/>
  <c r="AF121" i="69"/>
  <c r="W89" i="69"/>
  <c r="R97" i="69"/>
  <c r="R105" i="69"/>
  <c r="S64" i="48"/>
  <c r="AE64" i="48"/>
  <c r="AJ64" i="48"/>
  <c r="AI64" i="48"/>
  <c r="W64" i="48"/>
  <c r="R64" i="48"/>
  <c r="V64" i="48"/>
  <c r="V121" i="47"/>
  <c r="AI121" i="47"/>
  <c r="AF121" i="47"/>
  <c r="S121" i="47"/>
  <c r="AE121" i="47"/>
  <c r="W121" i="47"/>
  <c r="R121" i="47"/>
  <c r="AF26" i="47"/>
  <c r="AE26" i="47"/>
  <c r="AI26" i="47"/>
  <c r="S26" i="47"/>
  <c r="W26" i="47"/>
  <c r="R26" i="47"/>
  <c r="V26" i="47"/>
  <c r="S58" i="47"/>
  <c r="AF58" i="47"/>
  <c r="AI58" i="47"/>
  <c r="AJ58" i="47"/>
  <c r="AE58" i="47"/>
  <c r="V58" i="47"/>
  <c r="W58" i="47"/>
  <c r="R58" i="47"/>
  <c r="W49" i="46"/>
  <c r="V49" i="46"/>
  <c r="AF49" i="46"/>
  <c r="AJ49" i="46"/>
  <c r="AE49" i="46"/>
  <c r="S49" i="46"/>
  <c r="R49" i="46"/>
  <c r="V81" i="46"/>
  <c r="AI81" i="46"/>
  <c r="AJ81" i="46"/>
  <c r="AF81" i="46"/>
  <c r="S81" i="46"/>
  <c r="W81" i="46"/>
  <c r="R81" i="46"/>
  <c r="AF84" i="32"/>
  <c r="R13" i="32"/>
  <c r="V13" i="32"/>
  <c r="S13" i="32"/>
  <c r="W13" i="32"/>
  <c r="AI13" i="32"/>
  <c r="AE13" i="32"/>
  <c r="AF13" i="32"/>
  <c r="AJ13" i="32"/>
  <c r="AJ45" i="32"/>
  <c r="AE82" i="31"/>
  <c r="AJ19" i="31"/>
  <c r="AJ51" i="31"/>
  <c r="V79" i="32"/>
  <c r="R10" i="63"/>
  <c r="V10" i="63"/>
  <c r="W10" i="63"/>
  <c r="S10" i="63"/>
  <c r="AE12" i="62"/>
  <c r="AK12" i="62"/>
  <c r="V12" i="62" s="1"/>
  <c r="AG12" i="62"/>
  <c r="AH12" i="62"/>
  <c r="AC12" i="62"/>
  <c r="AD44" i="62"/>
  <c r="AH44" i="62"/>
  <c r="AC44" i="62"/>
  <c r="AG44" i="62"/>
  <c r="AK44" i="62"/>
  <c r="S44" i="62" s="1"/>
  <c r="X36" i="62"/>
  <c r="W36" i="62" s="1"/>
  <c r="U36" i="62"/>
  <c r="P36" i="62"/>
  <c r="Q36" i="62"/>
  <c r="AD20" i="55"/>
  <c r="AI20" i="55"/>
  <c r="AC20" i="55"/>
  <c r="AK20" i="55"/>
  <c r="S20" i="55" s="1"/>
  <c r="AG20" i="55"/>
  <c r="AE20" i="55"/>
  <c r="U16" i="54"/>
  <c r="P16" i="54"/>
  <c r="X16" i="54"/>
  <c r="S16" i="54" s="1"/>
  <c r="T16" i="54"/>
  <c r="Q16" i="54"/>
  <c r="P55" i="53"/>
  <c r="Q55" i="53"/>
  <c r="U55" i="53"/>
  <c r="X55" i="53"/>
  <c r="W55" i="53" s="1"/>
  <c r="T55" i="53"/>
  <c r="Q19" i="45"/>
  <c r="U19" i="45"/>
  <c r="T19" i="45"/>
  <c r="X19" i="45"/>
  <c r="AE19" i="45" s="1"/>
  <c r="P19" i="45"/>
  <c r="R19" i="45"/>
  <c r="P30" i="44"/>
  <c r="X30" i="44"/>
  <c r="AF30" i="44" s="1"/>
  <c r="T30" i="44"/>
  <c r="U30" i="44"/>
  <c r="Q30" i="44"/>
  <c r="X62" i="44"/>
  <c r="AE62" i="44" s="1"/>
  <c r="Q62" i="44"/>
  <c r="U62" i="44"/>
  <c r="P62" i="44"/>
  <c r="T62" i="44"/>
  <c r="AK19" i="60"/>
  <c r="AE19" i="60" s="1"/>
  <c r="AE7" i="60"/>
  <c r="AJ15" i="60"/>
  <c r="AH23" i="60"/>
  <c r="AD31" i="60"/>
  <c r="AE4" i="60"/>
  <c r="V9" i="60"/>
  <c r="S25" i="60"/>
  <c r="P33" i="60"/>
  <c r="AI122" i="69"/>
  <c r="W14" i="69"/>
  <c r="AF14" i="69"/>
  <c r="AE14" i="69"/>
  <c r="AI14" i="69"/>
  <c r="S14" i="69"/>
  <c r="V14" i="69"/>
  <c r="R14" i="69"/>
  <c r="AI46" i="69"/>
  <c r="AF46" i="69"/>
  <c r="AJ46" i="69"/>
  <c r="R46" i="69"/>
  <c r="V46" i="69"/>
  <c r="W46" i="69"/>
  <c r="S46" i="69"/>
  <c r="AF78" i="69"/>
  <c r="AI78" i="69"/>
  <c r="AJ78" i="69"/>
  <c r="S78" i="69"/>
  <c r="W78" i="69"/>
  <c r="R78" i="69"/>
  <c r="V78" i="69"/>
  <c r="W32" i="68"/>
  <c r="AF32" i="68"/>
  <c r="AJ32" i="68"/>
  <c r="AI32" i="68"/>
  <c r="R32" i="68"/>
  <c r="V32" i="68"/>
  <c r="S32" i="68"/>
  <c r="AJ100" i="68"/>
  <c r="AI100" i="68"/>
  <c r="AF100" i="68"/>
  <c r="W100" i="68"/>
  <c r="S100" i="68"/>
  <c r="V100" i="68"/>
  <c r="R100" i="68"/>
  <c r="AF164" i="68"/>
  <c r="AJ164" i="68"/>
  <c r="AI164" i="68"/>
  <c r="AE164" i="68"/>
  <c r="V164" i="68"/>
  <c r="R164" i="68"/>
  <c r="S164" i="68"/>
  <c r="W164" i="68"/>
  <c r="AF66" i="67"/>
  <c r="AE66" i="67"/>
  <c r="AI66" i="67"/>
  <c r="W66" i="67"/>
  <c r="R66" i="67"/>
  <c r="S66" i="67"/>
  <c r="V66" i="67"/>
  <c r="W98" i="67"/>
  <c r="AI98" i="67"/>
  <c r="V98" i="67"/>
  <c r="S98" i="67"/>
  <c r="AE98" i="67"/>
  <c r="AJ98" i="67"/>
  <c r="AF98" i="67"/>
  <c r="R98" i="67"/>
  <c r="AJ8" i="67"/>
  <c r="AE16" i="67"/>
  <c r="AF32" i="67"/>
  <c r="AJ40" i="67"/>
  <c r="AF90" i="69"/>
  <c r="AE98" i="69"/>
  <c r="AJ106" i="69"/>
  <c r="AI114" i="69"/>
  <c r="R98" i="69"/>
  <c r="S106" i="69"/>
  <c r="V114" i="69"/>
  <c r="AE9" i="48"/>
  <c r="AI9" i="48"/>
  <c r="AJ9" i="48"/>
  <c r="S9" i="48"/>
  <c r="W9" i="48"/>
  <c r="V9" i="48"/>
  <c r="R9" i="48"/>
  <c r="AJ73" i="48"/>
  <c r="AE98" i="47"/>
  <c r="AJ98" i="47"/>
  <c r="R98" i="47"/>
  <c r="W98" i="47"/>
  <c r="S98" i="47"/>
  <c r="AF98" i="47"/>
  <c r="V98" i="47"/>
  <c r="S130" i="47"/>
  <c r="AE130" i="47"/>
  <c r="AI130" i="47"/>
  <c r="V130" i="47"/>
  <c r="W130" i="47"/>
  <c r="R130" i="47"/>
  <c r="AJ130" i="47"/>
  <c r="AF130" i="47"/>
  <c r="S35" i="47"/>
  <c r="AI35" i="47"/>
  <c r="AF35" i="47"/>
  <c r="AE35" i="47"/>
  <c r="AJ35" i="47"/>
  <c r="V35" i="47"/>
  <c r="R35" i="47"/>
  <c r="W35" i="47"/>
  <c r="AJ6" i="46"/>
  <c r="AJ14" i="46"/>
  <c r="AF22" i="46"/>
  <c r="V7" i="46"/>
  <c r="R15" i="46"/>
  <c r="V23" i="46"/>
  <c r="V38" i="32"/>
  <c r="AI38" i="32"/>
  <c r="AF38" i="32"/>
  <c r="AE38" i="32"/>
  <c r="S38" i="32"/>
  <c r="R38" i="32"/>
  <c r="W38" i="32"/>
  <c r="AE75" i="31"/>
  <c r="AJ75" i="31"/>
  <c r="AF75" i="31"/>
  <c r="AI75" i="31"/>
  <c r="R75" i="31"/>
  <c r="W75" i="31"/>
  <c r="S75" i="31"/>
  <c r="R12" i="31"/>
  <c r="AJ12" i="31"/>
  <c r="AF12" i="31"/>
  <c r="AI12" i="31"/>
  <c r="V12" i="31"/>
  <c r="W12" i="31"/>
  <c r="S12" i="31"/>
  <c r="S44" i="31"/>
  <c r="W44" i="31"/>
  <c r="AF44" i="31"/>
  <c r="AE44" i="31"/>
  <c r="AI44" i="31"/>
  <c r="AJ44" i="31"/>
  <c r="R44" i="31"/>
  <c r="V44" i="31"/>
  <c r="AI69" i="32"/>
  <c r="AF77" i="32"/>
  <c r="AJ86" i="32"/>
  <c r="V72" i="32"/>
  <c r="T56" i="53"/>
  <c r="X56" i="53"/>
  <c r="V56" i="53" s="1"/>
  <c r="Q56" i="53"/>
  <c r="U56" i="53"/>
  <c r="P56" i="53"/>
  <c r="Q63" i="44"/>
  <c r="U63" i="44"/>
  <c r="S63" i="44"/>
  <c r="P63" i="44"/>
  <c r="T63" i="44"/>
  <c r="X63" i="44"/>
  <c r="V63" i="44" s="1"/>
  <c r="W63" i="44"/>
  <c r="Q32" i="44"/>
  <c r="U32" i="44"/>
  <c r="P32" i="44"/>
  <c r="T32" i="44"/>
  <c r="X32" i="44"/>
  <c r="R32" i="44" s="1"/>
  <c r="W32" i="44"/>
  <c r="AK36" i="60"/>
  <c r="AF36" i="60" s="1"/>
  <c r="AH24" i="60"/>
  <c r="AG32" i="60"/>
  <c r="P18" i="60"/>
  <c r="P26" i="60"/>
  <c r="Q34" i="60"/>
  <c r="AE23" i="69"/>
  <c r="R55" i="69"/>
  <c r="AF9" i="68"/>
  <c r="AF41" i="68"/>
  <c r="AI73" i="68"/>
  <c r="AF109" i="68"/>
  <c r="AE141" i="68"/>
  <c r="AE173" i="68"/>
  <c r="AF173" i="68"/>
  <c r="R173" i="68"/>
  <c r="W173" i="68"/>
  <c r="S173" i="68"/>
  <c r="AJ173" i="68"/>
  <c r="V173" i="68"/>
  <c r="AI173" i="68"/>
  <c r="AE75" i="67"/>
  <c r="AI9" i="67"/>
  <c r="S8" i="67"/>
  <c r="S16" i="67"/>
  <c r="S24" i="67"/>
  <c r="AE107" i="69"/>
  <c r="R99" i="69"/>
  <c r="S107" i="69"/>
  <c r="R124" i="69"/>
  <c r="AJ42" i="48"/>
  <c r="AJ74" i="48"/>
  <c r="AE82" i="48"/>
  <c r="W68" i="48"/>
  <c r="S76" i="48"/>
  <c r="R84" i="48"/>
  <c r="R75" i="47"/>
  <c r="AJ75" i="47"/>
  <c r="AE75" i="47"/>
  <c r="AI75" i="47"/>
  <c r="S75" i="47"/>
  <c r="W75" i="47"/>
  <c r="V75" i="47"/>
  <c r="AE107" i="47"/>
  <c r="R107" i="47"/>
  <c r="V107" i="47"/>
  <c r="AJ107" i="47"/>
  <c r="AF107" i="47"/>
  <c r="AI107" i="47"/>
  <c r="S107" i="47"/>
  <c r="W107" i="47"/>
  <c r="S12" i="47"/>
  <c r="AE12" i="47"/>
  <c r="V12" i="47"/>
  <c r="AJ12" i="47"/>
  <c r="AI12" i="47"/>
  <c r="W12" i="47"/>
  <c r="R12" i="47"/>
  <c r="AI44" i="47"/>
  <c r="AF44" i="47"/>
  <c r="W44" i="47"/>
  <c r="V44" i="47"/>
  <c r="AJ44" i="47"/>
  <c r="S44" i="47"/>
  <c r="R44" i="47"/>
  <c r="W35" i="46"/>
  <c r="S35" i="46"/>
  <c r="AF35" i="46"/>
  <c r="R35" i="46"/>
  <c r="AI35" i="46"/>
  <c r="AE35" i="46"/>
  <c r="V35" i="46"/>
  <c r="W67" i="46"/>
  <c r="AJ67" i="46"/>
  <c r="AE67" i="46"/>
  <c r="R67" i="46"/>
  <c r="S67" i="46"/>
  <c r="V67" i="46"/>
  <c r="AF67" i="46"/>
  <c r="AI67" i="46"/>
  <c r="AJ23" i="46"/>
  <c r="S8" i="46"/>
  <c r="S16" i="46"/>
  <c r="V24" i="46"/>
  <c r="V15" i="32"/>
  <c r="W15" i="32"/>
  <c r="R15" i="32"/>
  <c r="AI15" i="32"/>
  <c r="S15" i="32"/>
  <c r="AJ15" i="32"/>
  <c r="AE15" i="32"/>
  <c r="AI116" i="31"/>
  <c r="AF116" i="31"/>
  <c r="AJ116" i="31"/>
  <c r="R116" i="31"/>
  <c r="V116" i="31"/>
  <c r="S116" i="31"/>
  <c r="W116" i="31"/>
  <c r="V21" i="31"/>
  <c r="R21" i="31"/>
  <c r="AE21" i="31"/>
  <c r="AI21" i="31"/>
  <c r="AF21" i="31"/>
  <c r="AJ21" i="31"/>
  <c r="S21" i="31"/>
  <c r="W21" i="31"/>
  <c r="R53" i="31"/>
  <c r="V53" i="31"/>
  <c r="AI53" i="31"/>
  <c r="AF53" i="31"/>
  <c r="AJ53" i="31"/>
  <c r="S53" i="31"/>
  <c r="W53" i="31"/>
  <c r="AF78" i="32"/>
  <c r="AF87" i="32"/>
  <c r="W73" i="32"/>
  <c r="V81" i="32"/>
  <c r="AC12" i="63"/>
  <c r="AG12" i="63"/>
  <c r="AK12" i="63"/>
  <c r="AI12" i="63" s="1"/>
  <c r="AH12" i="63"/>
  <c r="AD12" i="63"/>
  <c r="AD46" i="62"/>
  <c r="AK46" i="62"/>
  <c r="AJ46" i="62" s="1"/>
  <c r="AH46" i="62"/>
  <c r="AC46" i="62"/>
  <c r="AE46" i="62"/>
  <c r="Q38" i="62"/>
  <c r="U38" i="62"/>
  <c r="P38" i="62"/>
  <c r="T38" i="62"/>
  <c r="X38" i="62"/>
  <c r="AJ38" i="62" s="1"/>
  <c r="R38" i="62"/>
  <c r="AD22" i="55"/>
  <c r="AC22" i="55"/>
  <c r="AG22" i="55"/>
  <c r="AK22" i="55"/>
  <c r="AJ22" i="55" s="1"/>
  <c r="AH22" i="55"/>
  <c r="AE22" i="55"/>
  <c r="X21" i="45"/>
  <c r="V21" i="45" s="1"/>
  <c r="Q21" i="45"/>
  <c r="U21" i="45"/>
  <c r="P21" i="45"/>
  <c r="T21" i="45"/>
  <c r="R21" i="45"/>
  <c r="AI9" i="60"/>
  <c r="AH25" i="60"/>
  <c r="AI33" i="60"/>
  <c r="Q6" i="60"/>
  <c r="Q11" i="60"/>
  <c r="T27" i="60"/>
  <c r="V18" i="68"/>
  <c r="AF18" i="68"/>
  <c r="AJ18" i="68"/>
  <c r="AE18" i="68"/>
  <c r="AI18" i="68"/>
  <c r="R18" i="68"/>
  <c r="S18" i="68"/>
  <c r="W18" i="68"/>
  <c r="AJ50" i="68"/>
  <c r="AE50" i="68"/>
  <c r="AF50" i="68"/>
  <c r="S50" i="68"/>
  <c r="R50" i="68"/>
  <c r="W50" i="68"/>
  <c r="V50" i="68"/>
  <c r="S82" i="68"/>
  <c r="AE82" i="68"/>
  <c r="AI82" i="68"/>
  <c r="AF82" i="68"/>
  <c r="V82" i="68"/>
  <c r="R82" i="68"/>
  <c r="W82" i="68"/>
  <c r="R118" i="68"/>
  <c r="AF118" i="68"/>
  <c r="AJ118" i="68"/>
  <c r="AI118" i="68"/>
  <c r="V118" i="68"/>
  <c r="S118" i="68"/>
  <c r="W118" i="68"/>
  <c r="AF150" i="68"/>
  <c r="AJ150" i="68"/>
  <c r="AI150" i="68"/>
  <c r="S150" i="68"/>
  <c r="V150" i="68"/>
  <c r="W150" i="68"/>
  <c r="R150" i="68"/>
  <c r="AI52" i="67"/>
  <c r="AE52" i="67"/>
  <c r="AF52" i="67"/>
  <c r="R52" i="67"/>
  <c r="W52" i="67"/>
  <c r="S52" i="67"/>
  <c r="V52" i="67"/>
  <c r="W84" i="67"/>
  <c r="AE84" i="67"/>
  <c r="R84" i="67"/>
  <c r="S84" i="67"/>
  <c r="AJ84" i="67"/>
  <c r="AF84" i="67"/>
  <c r="AI84" i="67"/>
  <c r="V84" i="67"/>
  <c r="S116" i="67"/>
  <c r="AI116" i="67"/>
  <c r="AF116" i="67"/>
  <c r="AJ116" i="67"/>
  <c r="W116" i="67"/>
  <c r="V116" i="67"/>
  <c r="R116" i="67"/>
  <c r="AJ18" i="67"/>
  <c r="AJ42" i="67"/>
  <c r="V9" i="67"/>
  <c r="AJ92" i="69"/>
  <c r="S92" i="69"/>
  <c r="W108" i="69"/>
  <c r="S116" i="69"/>
  <c r="AI35" i="48"/>
  <c r="R100" i="47"/>
  <c r="AF100" i="47"/>
  <c r="AJ100" i="47"/>
  <c r="AI100" i="47"/>
  <c r="AE100" i="47"/>
  <c r="V100" i="47"/>
  <c r="W100" i="47"/>
  <c r="S100" i="47"/>
  <c r="AF132" i="47"/>
  <c r="AJ132" i="47"/>
  <c r="R132" i="47"/>
  <c r="AI132" i="47"/>
  <c r="V132" i="47"/>
  <c r="AE132" i="47"/>
  <c r="S132" i="47"/>
  <c r="W132" i="47"/>
  <c r="S37" i="47"/>
  <c r="AI37" i="47"/>
  <c r="AE37" i="47"/>
  <c r="AJ37" i="47"/>
  <c r="AF37" i="47"/>
  <c r="W37" i="47"/>
  <c r="R37" i="47"/>
  <c r="V37" i="47"/>
  <c r="W28" i="46"/>
  <c r="AI28" i="46"/>
  <c r="AF28" i="46"/>
  <c r="V28" i="46"/>
  <c r="R28" i="46"/>
  <c r="S28" i="46"/>
  <c r="AJ28" i="46"/>
  <c r="AE28" i="46"/>
  <c r="AE8" i="46"/>
  <c r="AE24" i="46"/>
  <c r="S9" i="46"/>
  <c r="AF56" i="32"/>
  <c r="AI93" i="31"/>
  <c r="AE125" i="31"/>
  <c r="AE30" i="31"/>
  <c r="AE62" i="31"/>
  <c r="AG63" i="54"/>
  <c r="AH63" i="54"/>
  <c r="AC63" i="54"/>
  <c r="AK63" i="54"/>
  <c r="S63" i="54" s="1"/>
  <c r="AF63" i="54"/>
  <c r="AC63" i="62"/>
  <c r="AG63" i="62"/>
  <c r="AH63" i="62"/>
  <c r="AD63" i="62"/>
  <c r="AK63" i="62"/>
  <c r="AE63" i="62" s="1"/>
  <c r="T23" i="62"/>
  <c r="X23" i="62"/>
  <c r="R23" i="62" s="1"/>
  <c r="Q23" i="62"/>
  <c r="U23" i="62"/>
  <c r="P23" i="62"/>
  <c r="AH3" i="55"/>
  <c r="AD3" i="55"/>
  <c r="AC3" i="55"/>
  <c r="AG3" i="55"/>
  <c r="P6" i="45"/>
  <c r="T6" i="45"/>
  <c r="X6" i="45"/>
  <c r="W6" i="45" s="1"/>
  <c r="Q6" i="45"/>
  <c r="U6" i="45"/>
  <c r="Q17" i="44"/>
  <c r="P17" i="44"/>
  <c r="T17" i="44"/>
  <c r="U17" i="44"/>
  <c r="X17" i="44"/>
  <c r="V17" i="44" s="1"/>
  <c r="S17" i="44"/>
  <c r="AI75" i="68"/>
  <c r="AF75" i="68"/>
  <c r="AJ75" i="68"/>
  <c r="R75" i="68"/>
  <c r="V75" i="68"/>
  <c r="W75" i="68"/>
  <c r="S75" i="68"/>
  <c r="AC8" i="62"/>
  <c r="AD8" i="62"/>
  <c r="AH8" i="62"/>
  <c r="AI8" i="62"/>
  <c r="AE8" i="62"/>
  <c r="AK8" i="62"/>
  <c r="W8" i="62" s="1"/>
  <c r="AG8" i="62"/>
  <c r="AF8" i="62"/>
  <c r="AJ8" i="62"/>
  <c r="P44" i="54"/>
  <c r="T44" i="54"/>
  <c r="U44" i="54"/>
  <c r="X44" i="54"/>
  <c r="S44" i="54" s="1"/>
  <c r="AE3" i="46"/>
  <c r="R42" i="32"/>
  <c r="V42" i="32"/>
  <c r="S42" i="32"/>
  <c r="AF42" i="32"/>
  <c r="W42" i="32"/>
  <c r="AJ42" i="32"/>
  <c r="AI42" i="32"/>
  <c r="R9" i="55"/>
  <c r="W9" i="55"/>
  <c r="S9" i="55"/>
  <c r="V9" i="55"/>
  <c r="AE19" i="44"/>
  <c r="AF19" i="44"/>
  <c r="AJ19" i="44"/>
  <c r="AI19" i="44"/>
  <c r="AF43" i="69"/>
  <c r="AI43" i="69"/>
  <c r="AE43" i="69"/>
  <c r="AJ43" i="69"/>
  <c r="W43" i="69"/>
  <c r="R43" i="69"/>
  <c r="S43" i="69"/>
  <c r="V43" i="69"/>
  <c r="AI25" i="60"/>
  <c r="V21" i="32"/>
  <c r="S21" i="32"/>
  <c r="W21" i="32"/>
  <c r="AF21" i="32"/>
  <c r="AI21" i="32"/>
  <c r="AJ21" i="32"/>
  <c r="R21" i="32"/>
  <c r="AE21" i="32"/>
  <c r="AG52" i="54"/>
  <c r="AC52" i="54"/>
  <c r="AD52" i="54"/>
  <c r="AH52" i="54"/>
  <c r="AK52" i="54"/>
  <c r="AE52" i="54" s="1"/>
  <c r="U24" i="54"/>
  <c r="X24" i="54"/>
  <c r="R24" i="54" s="1"/>
  <c r="Q24" i="54"/>
  <c r="P24" i="54"/>
  <c r="T24" i="54"/>
  <c r="AJ40" i="68"/>
  <c r="AE40" i="68"/>
  <c r="AI40" i="68"/>
  <c r="AF40" i="68"/>
  <c r="W40" i="68"/>
  <c r="S40" i="68"/>
  <c r="V40" i="68"/>
  <c r="R40" i="68"/>
  <c r="AJ74" i="47"/>
  <c r="AE74" i="47"/>
  <c r="AF74" i="47"/>
  <c r="W74" i="47"/>
  <c r="R74" i="47"/>
  <c r="S74" i="47"/>
  <c r="V74" i="47"/>
  <c r="R34" i="46"/>
  <c r="AI34" i="46"/>
  <c r="AF34" i="46"/>
  <c r="AJ34" i="46"/>
  <c r="S34" i="46"/>
  <c r="W34" i="46"/>
  <c r="V34" i="46"/>
  <c r="R29" i="55"/>
  <c r="V29" i="55"/>
  <c r="W29" i="55"/>
  <c r="S29" i="55"/>
  <c r="AE39" i="44"/>
  <c r="AI39" i="44"/>
  <c r="AJ39" i="44"/>
  <c r="AF39" i="44"/>
  <c r="AI8" i="60"/>
  <c r="W37" i="60"/>
  <c r="S95" i="68"/>
  <c r="W95" i="68"/>
  <c r="AE95" i="68"/>
  <c r="AI95" i="68"/>
  <c r="AF95" i="68"/>
  <c r="AJ95" i="68"/>
  <c r="R95" i="68"/>
  <c r="V95" i="68"/>
  <c r="R93" i="67"/>
  <c r="AE93" i="67"/>
  <c r="V93" i="67"/>
  <c r="AJ93" i="67"/>
  <c r="AI93" i="67"/>
  <c r="S93" i="67"/>
  <c r="W93" i="67"/>
  <c r="R26" i="67"/>
  <c r="AE117" i="69"/>
  <c r="AF93" i="67"/>
  <c r="V93" i="69"/>
  <c r="R70" i="48"/>
  <c r="S101" i="47"/>
  <c r="AF101" i="47"/>
  <c r="V101" i="47"/>
  <c r="W101" i="47"/>
  <c r="AE101" i="47"/>
  <c r="AI101" i="47"/>
  <c r="AJ101" i="47"/>
  <c r="R101" i="47"/>
  <c r="S72" i="47"/>
  <c r="AI72" i="47"/>
  <c r="AJ72" i="47"/>
  <c r="AF72" i="47"/>
  <c r="R72" i="47"/>
  <c r="V72" i="47"/>
  <c r="W72" i="47"/>
  <c r="S29" i="46"/>
  <c r="AJ29" i="46"/>
  <c r="AE29" i="46"/>
  <c r="AF29" i="46"/>
  <c r="AI29" i="46"/>
  <c r="W29" i="46"/>
  <c r="R29" i="46"/>
  <c r="V29" i="46"/>
  <c r="V57" i="32"/>
  <c r="AJ57" i="32"/>
  <c r="AE57" i="32"/>
  <c r="AF57" i="32"/>
  <c r="S57" i="32"/>
  <c r="R57" i="32"/>
  <c r="W57" i="32"/>
  <c r="V126" i="31"/>
  <c r="AI126" i="31"/>
  <c r="AJ126" i="31"/>
  <c r="AE126" i="31"/>
  <c r="R126" i="31"/>
  <c r="S126" i="31"/>
  <c r="W126" i="31"/>
  <c r="W63" i="31"/>
  <c r="AI63" i="31"/>
  <c r="V63" i="31"/>
  <c r="AF63" i="31"/>
  <c r="AJ63" i="31"/>
  <c r="AE63" i="31"/>
  <c r="S63" i="31"/>
  <c r="R63" i="31"/>
  <c r="R64" i="54"/>
  <c r="W64" i="54"/>
  <c r="V64" i="54"/>
  <c r="V30" i="63"/>
  <c r="S30" i="63"/>
  <c r="AK23" i="60"/>
  <c r="AE23" i="60" s="1"/>
  <c r="AF27" i="60"/>
  <c r="AI35" i="60"/>
  <c r="S50" i="69"/>
  <c r="AI50" i="69"/>
  <c r="AF50" i="69"/>
  <c r="AJ50" i="69"/>
  <c r="W50" i="69"/>
  <c r="R50" i="69"/>
  <c r="V50" i="69"/>
  <c r="V70" i="67"/>
  <c r="S70" i="67"/>
  <c r="AF70" i="67"/>
  <c r="AI70" i="67"/>
  <c r="R70" i="67"/>
  <c r="W70" i="67"/>
  <c r="AE70" i="67"/>
  <c r="AE20" i="67"/>
  <c r="W43" i="67"/>
  <c r="W71" i="48"/>
  <c r="R102" i="47"/>
  <c r="AJ102" i="47"/>
  <c r="S102" i="47"/>
  <c r="W102" i="47"/>
  <c r="AI102" i="47"/>
  <c r="AE102" i="47"/>
  <c r="AF102" i="47"/>
  <c r="V102" i="47"/>
  <c r="R30" i="46"/>
  <c r="V30" i="46"/>
  <c r="AI30" i="46"/>
  <c r="AJ30" i="46"/>
  <c r="AF30" i="46"/>
  <c r="S30" i="46"/>
  <c r="W30" i="46"/>
  <c r="AJ10" i="46"/>
  <c r="V8" i="31"/>
  <c r="AE8" i="31"/>
  <c r="AI8" i="31"/>
  <c r="AF8" i="31"/>
  <c r="AJ8" i="31"/>
  <c r="R8" i="31"/>
  <c r="S8" i="31"/>
  <c r="W8" i="31"/>
  <c r="AD41" i="62"/>
  <c r="AC41" i="62"/>
  <c r="AG41" i="62"/>
  <c r="AH41" i="62"/>
  <c r="AK41" i="62"/>
  <c r="S41" i="62" s="1"/>
  <c r="AF41" i="62"/>
  <c r="AE41" i="62"/>
  <c r="AC25" i="55"/>
  <c r="AG25" i="55"/>
  <c r="AK25" i="55"/>
  <c r="AI25" i="55" s="1"/>
  <c r="AF25" i="55"/>
  <c r="AD25" i="55"/>
  <c r="AH25" i="55"/>
  <c r="Q60" i="53"/>
  <c r="U60" i="53"/>
  <c r="P60" i="53"/>
  <c r="T60" i="53"/>
  <c r="X60" i="53"/>
  <c r="S60" i="53" s="1"/>
  <c r="Q35" i="44"/>
  <c r="P35" i="44"/>
  <c r="T35" i="44"/>
  <c r="X35" i="44"/>
  <c r="R35" i="44" s="1"/>
  <c r="AE52" i="44"/>
  <c r="AI52" i="44"/>
  <c r="AF52" i="44"/>
  <c r="AJ52" i="44"/>
  <c r="AI28" i="60"/>
  <c r="R21" i="68"/>
  <c r="AE21" i="68"/>
  <c r="AF21" i="68"/>
  <c r="AJ21" i="68"/>
  <c r="AI21" i="68"/>
  <c r="V21" i="68"/>
  <c r="S21" i="68"/>
  <c r="W21" i="68"/>
  <c r="S121" i="68"/>
  <c r="AJ121" i="68"/>
  <c r="AE121" i="68"/>
  <c r="AI121" i="68"/>
  <c r="R121" i="68"/>
  <c r="W121" i="68"/>
  <c r="V121" i="68"/>
  <c r="AJ10" i="60"/>
  <c r="AH18" i="60"/>
  <c r="AH26" i="60"/>
  <c r="AH34" i="60"/>
  <c r="T20" i="60"/>
  <c r="R17" i="69"/>
  <c r="AE17" i="69"/>
  <c r="AF17" i="69"/>
  <c r="AJ17" i="69"/>
  <c r="S17" i="69"/>
  <c r="W17" i="69"/>
  <c r="V17" i="69"/>
  <c r="V81" i="69"/>
  <c r="AI81" i="69"/>
  <c r="AF81" i="69"/>
  <c r="AE81" i="69"/>
  <c r="W81" i="69"/>
  <c r="S81" i="69"/>
  <c r="R81" i="69"/>
  <c r="AI67" i="68"/>
  <c r="AF67" i="68"/>
  <c r="AJ67" i="68"/>
  <c r="R67" i="68"/>
  <c r="V67" i="68"/>
  <c r="W67" i="68"/>
  <c r="S67" i="68"/>
  <c r="S103" i="68"/>
  <c r="AE103" i="68"/>
  <c r="AF103" i="68"/>
  <c r="AJ103" i="68"/>
  <c r="AI103" i="68"/>
  <c r="V103" i="68"/>
  <c r="R103" i="68"/>
  <c r="W103" i="68"/>
  <c r="S167" i="68"/>
  <c r="V167" i="68"/>
  <c r="AE167" i="68"/>
  <c r="AJ167" i="68"/>
  <c r="AF167" i="68"/>
  <c r="R167" i="68"/>
  <c r="W167" i="68"/>
  <c r="AI101" i="67"/>
  <c r="AE101" i="67"/>
  <c r="AJ101" i="67"/>
  <c r="R101" i="67"/>
  <c r="W101" i="67"/>
  <c r="S101" i="67"/>
  <c r="V101" i="67"/>
  <c r="W117" i="69"/>
  <c r="S126" i="69"/>
  <c r="V36" i="48"/>
  <c r="AF36" i="48"/>
  <c r="R36" i="48"/>
  <c r="S36" i="48"/>
  <c r="AE36" i="48"/>
  <c r="AJ36" i="48"/>
  <c r="W36" i="48"/>
  <c r="AD18" i="60"/>
  <c r="AG26" i="60"/>
  <c r="U20" i="60"/>
  <c r="P28" i="60"/>
  <c r="AI17" i="69"/>
  <c r="AJ81" i="69"/>
  <c r="AE67" i="68"/>
  <c r="AJ135" i="68"/>
  <c r="AI167" i="68"/>
  <c r="AF101" i="67"/>
  <c r="AI19" i="67"/>
  <c r="AI27" i="67"/>
  <c r="AE93" i="69"/>
  <c r="AI101" i="69"/>
  <c r="AI117" i="69"/>
  <c r="S93" i="69"/>
  <c r="V109" i="69"/>
  <c r="S117" i="69"/>
  <c r="W12" i="48"/>
  <c r="AI12" i="48"/>
  <c r="AE12" i="48"/>
  <c r="AF12" i="48"/>
  <c r="R12" i="48"/>
  <c r="V12" i="48"/>
  <c r="S12" i="48"/>
  <c r="W44" i="48"/>
  <c r="AF44" i="48"/>
  <c r="AE44" i="48"/>
  <c r="AJ44" i="48"/>
  <c r="AI44" i="48"/>
  <c r="R44" i="48"/>
  <c r="V44" i="48"/>
  <c r="S44" i="48"/>
  <c r="AI68" i="48"/>
  <c r="AE84" i="48"/>
  <c r="W70" i="48"/>
  <c r="W78" i="48"/>
  <c r="R77" i="47"/>
  <c r="AF77" i="47"/>
  <c r="V77" i="47"/>
  <c r="S77" i="47"/>
  <c r="W77" i="47"/>
  <c r="AE77" i="47"/>
  <c r="AJ77" i="47"/>
  <c r="AI77" i="47"/>
  <c r="W109" i="47"/>
  <c r="AF109" i="47"/>
  <c r="V109" i="47"/>
  <c r="AE109" i="47"/>
  <c r="AI109" i="47"/>
  <c r="R109" i="47"/>
  <c r="S109" i="47"/>
  <c r="AE14" i="47"/>
  <c r="AI14" i="47"/>
  <c r="AJ14" i="47"/>
  <c r="R14" i="47"/>
  <c r="V14" i="47"/>
  <c r="S14" i="47"/>
  <c r="W14" i="47"/>
  <c r="AI46" i="47"/>
  <c r="R46" i="47"/>
  <c r="AF46" i="47"/>
  <c r="AE46" i="47"/>
  <c r="W46" i="47"/>
  <c r="V46" i="47"/>
  <c r="S46" i="47"/>
  <c r="AI37" i="46"/>
  <c r="AJ37" i="46"/>
  <c r="AE37" i="46"/>
  <c r="AF37" i="46"/>
  <c r="R37" i="46"/>
  <c r="W37" i="46"/>
  <c r="V37" i="46"/>
  <c r="S37" i="46"/>
  <c r="AF69" i="46"/>
  <c r="AE69" i="46"/>
  <c r="AJ69" i="46"/>
  <c r="AI69" i="46"/>
  <c r="S69" i="46"/>
  <c r="W69" i="46"/>
  <c r="V69" i="46"/>
  <c r="R69" i="46"/>
  <c r="AI25" i="46"/>
  <c r="S10" i="46"/>
  <c r="W33" i="32"/>
  <c r="AJ33" i="32"/>
  <c r="AI33" i="32"/>
  <c r="S33" i="32"/>
  <c r="AF33" i="32"/>
  <c r="R33" i="32"/>
  <c r="V33" i="32"/>
  <c r="S65" i="32"/>
  <c r="V65" i="32"/>
  <c r="W65" i="32"/>
  <c r="R65" i="32"/>
  <c r="AF65" i="32"/>
  <c r="AE65" i="32"/>
  <c r="AI65" i="32"/>
  <c r="S102" i="31"/>
  <c r="R102" i="31"/>
  <c r="W102" i="31"/>
  <c r="AI102" i="31"/>
  <c r="AF102" i="31"/>
  <c r="AJ102" i="31"/>
  <c r="V102" i="31"/>
  <c r="AJ7" i="31"/>
  <c r="AF39" i="31"/>
  <c r="AE72" i="32"/>
  <c r="AE80" i="32"/>
  <c r="AJ67" i="32"/>
  <c r="R75" i="32"/>
  <c r="S6" i="63"/>
  <c r="R6" i="63"/>
  <c r="V6" i="63"/>
  <c r="W6" i="63"/>
  <c r="AH40" i="62"/>
  <c r="AG40" i="62"/>
  <c r="AK40" i="62"/>
  <c r="AJ40" i="62" s="1"/>
  <c r="AD40" i="62"/>
  <c r="AC40" i="62"/>
  <c r="X32" i="62"/>
  <c r="R32" i="62" s="1"/>
  <c r="P32" i="62"/>
  <c r="V32" i="62"/>
  <c r="Q32" i="62"/>
  <c r="U32" i="62"/>
  <c r="T32" i="62"/>
  <c r="S16" i="55"/>
  <c r="W16" i="55"/>
  <c r="R16" i="55"/>
  <c r="V16" i="55"/>
  <c r="AE12" i="54"/>
  <c r="AJ12" i="54"/>
  <c r="AI12" i="54"/>
  <c r="AF12" i="54"/>
  <c r="Q44" i="54"/>
  <c r="U15" i="45"/>
  <c r="P15" i="45"/>
  <c r="Q15" i="45"/>
  <c r="T15" i="45"/>
  <c r="X15" i="45"/>
  <c r="W15" i="45" s="1"/>
  <c r="AF26" i="44"/>
  <c r="AJ26" i="44"/>
  <c r="AI26" i="44"/>
  <c r="AE26" i="44"/>
  <c r="AI58" i="44"/>
  <c r="AE58" i="44"/>
  <c r="AF58" i="44"/>
  <c r="AJ58" i="44"/>
  <c r="AF3" i="57"/>
  <c r="AE3" i="57"/>
  <c r="AJ3" i="57"/>
  <c r="AI3" i="57"/>
  <c r="AI27" i="60"/>
  <c r="R21" i="60"/>
  <c r="T37" i="60"/>
  <c r="V26" i="69"/>
  <c r="AF26" i="69"/>
  <c r="AI26" i="69"/>
  <c r="AE26" i="69"/>
  <c r="R26" i="69"/>
  <c r="S26" i="69"/>
  <c r="W26" i="69"/>
  <c r="V58" i="69"/>
  <c r="AI58" i="69"/>
  <c r="AF58" i="69"/>
  <c r="AJ58" i="69"/>
  <c r="R58" i="69"/>
  <c r="W58" i="69"/>
  <c r="S58" i="69"/>
  <c r="AF12" i="68"/>
  <c r="AJ12" i="68"/>
  <c r="AE12" i="68"/>
  <c r="AI12" i="68"/>
  <c r="R12" i="68"/>
  <c r="V12" i="68"/>
  <c r="S12" i="68"/>
  <c r="W12" i="68"/>
  <c r="S44" i="68"/>
  <c r="AF44" i="68"/>
  <c r="AE44" i="68"/>
  <c r="AI44" i="68"/>
  <c r="V44" i="68"/>
  <c r="W44" i="68"/>
  <c r="R44" i="68"/>
  <c r="R112" i="68"/>
  <c r="W112" i="68"/>
  <c r="S112" i="68"/>
  <c r="V112" i="68"/>
  <c r="AE112" i="68"/>
  <c r="AI112" i="68"/>
  <c r="AJ112" i="68"/>
  <c r="AF112" i="68"/>
  <c r="W144" i="68"/>
  <c r="S144" i="68"/>
  <c r="V144" i="68"/>
  <c r="AI144" i="68"/>
  <c r="AE144" i="68"/>
  <c r="AJ144" i="68"/>
  <c r="AF144" i="68"/>
  <c r="R144" i="68"/>
  <c r="AJ46" i="67"/>
  <c r="AI46" i="67"/>
  <c r="V46" i="67"/>
  <c r="AF46" i="67"/>
  <c r="R46" i="67"/>
  <c r="W46" i="67"/>
  <c r="S46" i="67"/>
  <c r="S78" i="67"/>
  <c r="AF78" i="67"/>
  <c r="AE78" i="67"/>
  <c r="AI78" i="67"/>
  <c r="R78" i="67"/>
  <c r="V78" i="67"/>
  <c r="W78" i="67"/>
  <c r="R110" i="67"/>
  <c r="AI110" i="67"/>
  <c r="V110" i="67"/>
  <c r="AJ110" i="67"/>
  <c r="AE110" i="67"/>
  <c r="S110" i="67"/>
  <c r="W110" i="67"/>
  <c r="AI20" i="67"/>
  <c r="AE28" i="67"/>
  <c r="AF94" i="69"/>
  <c r="AE127" i="69"/>
  <c r="V94" i="69"/>
  <c r="W110" i="69"/>
  <c r="W118" i="69"/>
  <c r="S127" i="69"/>
  <c r="S21" i="48"/>
  <c r="W21" i="48"/>
  <c r="AJ21" i="48"/>
  <c r="AE21" i="48"/>
  <c r="AI21" i="48"/>
  <c r="V21" i="48"/>
  <c r="R21" i="48"/>
  <c r="AJ53" i="48"/>
  <c r="AJ85" i="48"/>
  <c r="W79" i="48"/>
  <c r="S78" i="47"/>
  <c r="AF78" i="47"/>
  <c r="AE78" i="47"/>
  <c r="AJ78" i="47"/>
  <c r="W78" i="47"/>
  <c r="AI78" i="47"/>
  <c r="R78" i="47"/>
  <c r="V78" i="47"/>
  <c r="R110" i="47"/>
  <c r="AE110" i="47"/>
  <c r="AJ110" i="47"/>
  <c r="V110" i="47"/>
  <c r="S110" i="47"/>
  <c r="W110" i="47"/>
  <c r="AF110" i="47"/>
  <c r="V15" i="47"/>
  <c r="AF15" i="47"/>
  <c r="AJ15" i="47"/>
  <c r="AE15" i="47"/>
  <c r="AI15" i="47"/>
  <c r="R15" i="47"/>
  <c r="W15" i="47"/>
  <c r="S15" i="47"/>
  <c r="V47" i="47"/>
  <c r="AF47" i="47"/>
  <c r="AJ47" i="47"/>
  <c r="AI47" i="47"/>
  <c r="AE47" i="47"/>
  <c r="R47" i="47"/>
  <c r="S47" i="47"/>
  <c r="W47" i="47"/>
  <c r="R38" i="46"/>
  <c r="V38" i="46"/>
  <c r="AI38" i="46"/>
  <c r="AE38" i="46"/>
  <c r="AF38" i="46"/>
  <c r="AJ38" i="46"/>
  <c r="S38" i="46"/>
  <c r="W38" i="46"/>
  <c r="W70" i="46"/>
  <c r="AI70" i="46"/>
  <c r="S70" i="46"/>
  <c r="AJ70" i="46"/>
  <c r="AF70" i="46"/>
  <c r="V70" i="46"/>
  <c r="R70" i="46"/>
  <c r="AJ18" i="46"/>
  <c r="W11" i="46"/>
  <c r="V19" i="46"/>
  <c r="W7" i="30"/>
  <c r="W10" i="32"/>
  <c r="AF10" i="32"/>
  <c r="AJ10" i="32"/>
  <c r="S10" i="32"/>
  <c r="V10" i="32"/>
  <c r="R10" i="32"/>
  <c r="AE10" i="32"/>
  <c r="AI10" i="32"/>
  <c r="AE42" i="32"/>
  <c r="AJ79" i="31"/>
  <c r="W111" i="31"/>
  <c r="AI111" i="31"/>
  <c r="S111" i="31"/>
  <c r="V111" i="31"/>
  <c r="R111" i="31"/>
  <c r="AJ111" i="31"/>
  <c r="AE111" i="31"/>
  <c r="AF111" i="31"/>
  <c r="V16" i="31"/>
  <c r="R16" i="31"/>
  <c r="AF16" i="31"/>
  <c r="AE16" i="31"/>
  <c r="AJ16" i="31"/>
  <c r="S16" i="31"/>
  <c r="W16" i="31"/>
  <c r="W48" i="31"/>
  <c r="AF73" i="32"/>
  <c r="AI81" i="32"/>
  <c r="S68" i="32"/>
  <c r="S76" i="32"/>
  <c r="AC49" i="54"/>
  <c r="AH49" i="54"/>
  <c r="AI49" i="54"/>
  <c r="AK49" i="54"/>
  <c r="R49" i="54" s="1"/>
  <c r="AG49" i="54"/>
  <c r="AE49" i="54"/>
  <c r="AF49" i="54"/>
  <c r="AC15" i="63"/>
  <c r="AD15" i="63"/>
  <c r="AG15" i="63"/>
  <c r="AK15" i="63"/>
  <c r="R15" i="63" s="1"/>
  <c r="AJ15" i="63"/>
  <c r="AC17" i="62"/>
  <c r="AG17" i="62"/>
  <c r="AD17" i="62"/>
  <c r="AH17" i="62"/>
  <c r="AK17" i="62"/>
  <c r="R17" i="62" s="1"/>
  <c r="AE17" i="62"/>
  <c r="AD49" i="62"/>
  <c r="AH49" i="62"/>
  <c r="AC49" i="62"/>
  <c r="AG49" i="62"/>
  <c r="AK49" i="62"/>
  <c r="AJ49" i="62" s="1"/>
  <c r="AF49" i="62"/>
  <c r="X3" i="62"/>
  <c r="AE3" i="62" s="1"/>
  <c r="AC33" i="55"/>
  <c r="AG33" i="55"/>
  <c r="AD33" i="55"/>
  <c r="AH33" i="55"/>
  <c r="AK33" i="55"/>
  <c r="AI33" i="55" s="1"/>
  <c r="AE33" i="55"/>
  <c r="AF29" i="54"/>
  <c r="AJ29" i="54"/>
  <c r="AE29" i="54"/>
  <c r="AI29" i="54"/>
  <c r="AJ68" i="53"/>
  <c r="AI68" i="53"/>
  <c r="AF68" i="53"/>
  <c r="AE68" i="53"/>
  <c r="Q11" i="44"/>
  <c r="U11" i="44"/>
  <c r="P11" i="44"/>
  <c r="T11" i="44"/>
  <c r="X11" i="44"/>
  <c r="S11" i="44" s="1"/>
  <c r="W11" i="44"/>
  <c r="Q43" i="44"/>
  <c r="R43" i="44"/>
  <c r="U43" i="44"/>
  <c r="P43" i="44"/>
  <c r="T43" i="44"/>
  <c r="X43" i="44"/>
  <c r="V43" i="44" s="1"/>
  <c r="AI75" i="44"/>
  <c r="AF75" i="44"/>
  <c r="AJ75" i="44"/>
  <c r="AE75" i="44"/>
  <c r="Q60" i="44"/>
  <c r="P60" i="44"/>
  <c r="T60" i="44"/>
  <c r="X60" i="44"/>
  <c r="AF60" i="44" s="1"/>
  <c r="U60" i="44"/>
  <c r="R60" i="44"/>
  <c r="S60" i="44"/>
  <c r="AG3" i="60"/>
  <c r="X17" i="60"/>
  <c r="AJ17" i="60" s="1"/>
  <c r="S11" i="69"/>
  <c r="AE11" i="69"/>
  <c r="AF11" i="69"/>
  <c r="AI11" i="69"/>
  <c r="AJ11" i="69"/>
  <c r="W11" i="69"/>
  <c r="R11" i="69"/>
  <c r="V11" i="69"/>
  <c r="W75" i="69"/>
  <c r="W29" i="68"/>
  <c r="AF29" i="68"/>
  <c r="AE29" i="68"/>
  <c r="R29" i="68"/>
  <c r="S29" i="68"/>
  <c r="AJ29" i="68"/>
  <c r="V29" i="68"/>
  <c r="AI61" i="68"/>
  <c r="AJ61" i="68"/>
  <c r="AE61" i="68"/>
  <c r="R61" i="68"/>
  <c r="S61" i="68"/>
  <c r="V61" i="68"/>
  <c r="W61" i="68"/>
  <c r="S97" i="68"/>
  <c r="AF97" i="68"/>
  <c r="AI97" i="68"/>
  <c r="R97" i="68"/>
  <c r="W97" i="68"/>
  <c r="AE97" i="68"/>
  <c r="AJ97" i="68"/>
  <c r="V97" i="68"/>
  <c r="W129" i="68"/>
  <c r="AI129" i="68"/>
  <c r="AF129" i="68"/>
  <c r="AE129" i="68"/>
  <c r="R129" i="68"/>
  <c r="V129" i="68"/>
  <c r="S129" i="68"/>
  <c r="R161" i="68"/>
  <c r="AI161" i="68"/>
  <c r="AF161" i="68"/>
  <c r="AE161" i="68"/>
  <c r="W161" i="68"/>
  <c r="S161" i="68"/>
  <c r="V161" i="68"/>
  <c r="AE63" i="67"/>
  <c r="AF63" i="67"/>
  <c r="AJ63" i="67"/>
  <c r="AI63" i="67"/>
  <c r="R63" i="67"/>
  <c r="V63" i="67"/>
  <c r="S63" i="67"/>
  <c r="W63" i="67"/>
  <c r="V95" i="67"/>
  <c r="AE5" i="67"/>
  <c r="W20" i="67"/>
  <c r="S36" i="67"/>
  <c r="AJ95" i="69"/>
  <c r="AF111" i="69"/>
  <c r="AI119" i="69"/>
  <c r="R30" i="48"/>
  <c r="AI30" i="48"/>
  <c r="AF30" i="48"/>
  <c r="AJ30" i="48"/>
  <c r="S30" i="48"/>
  <c r="W30" i="48"/>
  <c r="V30" i="48"/>
  <c r="AI62" i="48"/>
  <c r="AJ95" i="47"/>
  <c r="AE127" i="47"/>
  <c r="AI127" i="47"/>
  <c r="V127" i="47"/>
  <c r="R127" i="47"/>
  <c r="AJ127" i="47"/>
  <c r="W127" i="47"/>
  <c r="AF127" i="47"/>
  <c r="AE32" i="47"/>
  <c r="AE64" i="47"/>
  <c r="AF55" i="46"/>
  <c r="AE19" i="46"/>
  <c r="V19" i="32"/>
  <c r="S19" i="32"/>
  <c r="W19" i="32"/>
  <c r="AE19" i="32"/>
  <c r="AF19" i="32"/>
  <c r="AJ19" i="32"/>
  <c r="R19" i="32"/>
  <c r="V51" i="32"/>
  <c r="AJ51" i="32"/>
  <c r="S51" i="32"/>
  <c r="R51" i="32"/>
  <c r="AF51" i="32"/>
  <c r="W51" i="32"/>
  <c r="AE51" i="32"/>
  <c r="AI88" i="31"/>
  <c r="AE88" i="31"/>
  <c r="AF88" i="31"/>
  <c r="R88" i="31"/>
  <c r="V88" i="31"/>
  <c r="S88" i="31"/>
  <c r="W88" i="31"/>
  <c r="AE120" i="31"/>
  <c r="AE25" i="31"/>
  <c r="AE57" i="31"/>
  <c r="W86" i="32"/>
  <c r="AG58" i="54"/>
  <c r="AK58" i="54"/>
  <c r="AE58" i="54" s="1"/>
  <c r="AD58" i="54"/>
  <c r="AH58" i="54"/>
  <c r="S24" i="63"/>
  <c r="W24" i="63"/>
  <c r="R24" i="63"/>
  <c r="V24" i="63"/>
  <c r="AC58" i="62"/>
  <c r="R58" i="62"/>
  <c r="S58" i="62"/>
  <c r="V10" i="55"/>
  <c r="W10" i="55"/>
  <c r="R10" i="55"/>
  <c r="S10" i="55"/>
  <c r="T6" i="54"/>
  <c r="P6" i="54"/>
  <c r="X6" i="54"/>
  <c r="S6" i="54" s="1"/>
  <c r="Q6" i="54"/>
  <c r="U6" i="54"/>
  <c r="R6" i="54"/>
  <c r="Q38" i="54"/>
  <c r="AI38" i="54"/>
  <c r="AE38" i="54"/>
  <c r="AJ38" i="54"/>
  <c r="AF38" i="54"/>
  <c r="Q9" i="45"/>
  <c r="U9" i="45"/>
  <c r="P9" i="45"/>
  <c r="T9" i="45"/>
  <c r="X9" i="45"/>
  <c r="S9" i="45" s="1"/>
  <c r="P28" i="44"/>
  <c r="T28" i="44"/>
  <c r="X28" i="44"/>
  <c r="S28" i="44" s="1"/>
  <c r="Q28" i="44"/>
  <c r="U28" i="44"/>
  <c r="W28" i="44"/>
  <c r="AE21" i="60"/>
  <c r="W31" i="60"/>
  <c r="AJ36" i="69"/>
  <c r="V68" i="69"/>
  <c r="AE22" i="68"/>
  <c r="S54" i="68"/>
  <c r="AF54" i="68"/>
  <c r="W54" i="68"/>
  <c r="AJ54" i="68"/>
  <c r="AE54" i="68"/>
  <c r="R54" i="68"/>
  <c r="V54" i="68"/>
  <c r="S86" i="68"/>
  <c r="AF86" i="68"/>
  <c r="W86" i="68"/>
  <c r="AI86" i="68"/>
  <c r="AJ86" i="68"/>
  <c r="V86" i="68"/>
  <c r="R86" i="68"/>
  <c r="R122" i="68"/>
  <c r="V122" i="68"/>
  <c r="AI122" i="68"/>
  <c r="AF122" i="68"/>
  <c r="AJ122" i="68"/>
  <c r="S122" i="68"/>
  <c r="W122" i="68"/>
  <c r="W154" i="68"/>
  <c r="AI154" i="68"/>
  <c r="AJ154" i="68"/>
  <c r="AF154" i="68"/>
  <c r="V154" i="68"/>
  <c r="R154" i="68"/>
  <c r="S154" i="68"/>
  <c r="AE56" i="67"/>
  <c r="W88" i="67"/>
  <c r="AI120" i="67"/>
  <c r="AF120" i="67"/>
  <c r="AJ120" i="67"/>
  <c r="S120" i="67"/>
  <c r="V120" i="67"/>
  <c r="W120" i="67"/>
  <c r="R120" i="67"/>
  <c r="W21" i="67"/>
  <c r="R37" i="67"/>
  <c r="S23" i="48"/>
  <c r="AF23" i="48"/>
  <c r="W23" i="48"/>
  <c r="AI23" i="48"/>
  <c r="AE23" i="48"/>
  <c r="AJ23" i="48"/>
  <c r="R23" i="48"/>
  <c r="V23" i="48"/>
  <c r="S55" i="48"/>
  <c r="W55" i="48"/>
  <c r="R55" i="48"/>
  <c r="V55" i="48"/>
  <c r="AF55" i="48"/>
  <c r="AI55" i="48"/>
  <c r="AE55" i="48"/>
  <c r="AE80" i="47"/>
  <c r="S80" i="47"/>
  <c r="R80" i="47"/>
  <c r="V80" i="47"/>
  <c r="AI80" i="47"/>
  <c r="AJ80" i="47"/>
  <c r="AF80" i="47"/>
  <c r="AF17" i="47"/>
  <c r="AE17" i="47"/>
  <c r="AJ17" i="47"/>
  <c r="S17" i="47"/>
  <c r="V17" i="47"/>
  <c r="W17" i="47"/>
  <c r="R17" i="47"/>
  <c r="AF40" i="46"/>
  <c r="AE40" i="46"/>
  <c r="AI40" i="46"/>
  <c r="V40" i="46"/>
  <c r="R40" i="46"/>
  <c r="S40" i="46"/>
  <c r="W40" i="46"/>
  <c r="AE72" i="46"/>
  <c r="R72" i="46"/>
  <c r="W72" i="46"/>
  <c r="V72" i="46"/>
  <c r="AI72" i="46"/>
  <c r="AJ72" i="46"/>
  <c r="AF72" i="46"/>
  <c r="AF73" i="31"/>
  <c r="AF10" i="31"/>
  <c r="AF42" i="31"/>
  <c r="S70" i="32"/>
  <c r="V78" i="32"/>
  <c r="R87" i="32"/>
  <c r="S51" i="54"/>
  <c r="V51" i="54"/>
  <c r="R51" i="54"/>
  <c r="W51" i="54"/>
  <c r="AD17" i="63"/>
  <c r="AH17" i="63"/>
  <c r="AC17" i="63"/>
  <c r="AG17" i="63"/>
  <c r="AK17" i="63"/>
  <c r="AJ17" i="63" s="1"/>
  <c r="AK51" i="62"/>
  <c r="AJ51" i="62" s="1"/>
  <c r="AC51" i="62"/>
  <c r="AD51" i="62"/>
  <c r="AG51" i="62"/>
  <c r="AH51" i="62"/>
  <c r="AI51" i="62"/>
  <c r="U70" i="61"/>
  <c r="P70" i="61"/>
  <c r="Q70" i="61"/>
  <c r="X70" i="61"/>
  <c r="W70" i="61" s="1"/>
  <c r="T70" i="61"/>
  <c r="V70" i="61"/>
  <c r="R35" i="55"/>
  <c r="V35" i="55"/>
  <c r="S35" i="55"/>
  <c r="W35" i="55"/>
  <c r="Q31" i="54"/>
  <c r="T31" i="54"/>
  <c r="U31" i="54"/>
  <c r="P31" i="54"/>
  <c r="X31" i="54"/>
  <c r="AF31" i="54" s="1"/>
  <c r="S31" i="54"/>
  <c r="V31" i="54"/>
  <c r="AE52" i="53"/>
  <c r="AJ52" i="53"/>
  <c r="AF52" i="53"/>
  <c r="AI52" i="53"/>
  <c r="U13" i="44"/>
  <c r="P13" i="44"/>
  <c r="Q13" i="44"/>
  <c r="T13" i="44"/>
  <c r="X13" i="44"/>
  <c r="AF13" i="44" s="1"/>
  <c r="S13" i="44"/>
  <c r="W13" i="44"/>
  <c r="AF45" i="44"/>
  <c r="AJ45" i="44"/>
  <c r="AE45" i="44"/>
  <c r="AI45" i="44"/>
  <c r="AF77" i="44"/>
  <c r="AJ77" i="44"/>
  <c r="AE77" i="44"/>
  <c r="AI77" i="44"/>
  <c r="U3" i="59"/>
  <c r="V3" i="60"/>
  <c r="T16" i="60"/>
  <c r="AF37" i="69"/>
  <c r="AJ69" i="69"/>
  <c r="AI23" i="68"/>
  <c r="R87" i="68"/>
  <c r="V87" i="68"/>
  <c r="W87" i="68"/>
  <c r="AJ87" i="68"/>
  <c r="AF87" i="68"/>
  <c r="AE87" i="68"/>
  <c r="AI87" i="68"/>
  <c r="AJ155" i="68"/>
  <c r="AE155" i="68"/>
  <c r="S155" i="68"/>
  <c r="W155" i="68"/>
  <c r="AF155" i="68"/>
  <c r="AI155" i="68"/>
  <c r="V155" i="68"/>
  <c r="AJ57" i="67"/>
  <c r="R57" i="67"/>
  <c r="S57" i="67"/>
  <c r="W57" i="67"/>
  <c r="AI57" i="67"/>
  <c r="AF57" i="67"/>
  <c r="AE57" i="67"/>
  <c r="AI89" i="67"/>
  <c r="AF89" i="67"/>
  <c r="S89" i="67"/>
  <c r="W89" i="67"/>
  <c r="R89" i="67"/>
  <c r="AJ89" i="67"/>
  <c r="AE89" i="67"/>
  <c r="V89" i="67"/>
  <c r="W121" i="67"/>
  <c r="R121" i="67"/>
  <c r="V121" i="67"/>
  <c r="S121" i="67"/>
  <c r="AF121" i="67"/>
  <c r="AE121" i="67"/>
  <c r="AI121" i="67"/>
  <c r="W6" i="67"/>
  <c r="S14" i="67"/>
  <c r="S38" i="67"/>
  <c r="AE97" i="69"/>
  <c r="AJ105" i="69"/>
  <c r="AI121" i="69"/>
  <c r="V89" i="69"/>
  <c r="S97" i="69"/>
  <c r="R113" i="69"/>
  <c r="AJ32" i="48"/>
  <c r="AE32" i="48"/>
  <c r="AI32" i="48"/>
  <c r="AF32" i="48"/>
  <c r="W32" i="48"/>
  <c r="R32" i="48"/>
  <c r="V32" i="48"/>
  <c r="S32" i="48"/>
  <c r="AF64" i="48"/>
  <c r="AF89" i="47"/>
  <c r="AJ89" i="47"/>
  <c r="S89" i="47"/>
  <c r="W89" i="47"/>
  <c r="AE89" i="47"/>
  <c r="AI89" i="47"/>
  <c r="R89" i="47"/>
  <c r="V89" i="47"/>
  <c r="AJ121" i="47"/>
  <c r="AJ26" i="47"/>
  <c r="AI49" i="46"/>
  <c r="AE81" i="46"/>
  <c r="AI84" i="32"/>
  <c r="AI53" i="32"/>
  <c r="AJ53" i="32"/>
  <c r="AE53" i="32"/>
  <c r="S53" i="32"/>
  <c r="W53" i="32"/>
  <c r="R53" i="32"/>
  <c r="V53" i="32"/>
  <c r="S90" i="31"/>
  <c r="AF90" i="31"/>
  <c r="AJ90" i="31"/>
  <c r="AE90" i="31"/>
  <c r="W90" i="31"/>
  <c r="V90" i="31"/>
  <c r="R90" i="31"/>
  <c r="V122" i="31"/>
  <c r="AI122" i="31"/>
  <c r="AE122" i="31"/>
  <c r="R122" i="31"/>
  <c r="W122" i="31"/>
  <c r="AF122" i="31"/>
  <c r="S122" i="31"/>
  <c r="S27" i="31"/>
  <c r="V27" i="31"/>
  <c r="AF27" i="31"/>
  <c r="R27" i="31"/>
  <c r="AI27" i="31"/>
  <c r="AJ27" i="31"/>
  <c r="AE27" i="31"/>
  <c r="R59" i="31"/>
  <c r="V59" i="31"/>
  <c r="AE59" i="31"/>
  <c r="AJ59" i="31"/>
  <c r="AF59" i="31"/>
  <c r="AI59" i="31"/>
  <c r="W59" i="31"/>
  <c r="S59" i="31"/>
  <c r="AI76" i="32"/>
  <c r="V71" i="32"/>
  <c r="W79" i="32"/>
  <c r="R88" i="32"/>
  <c r="W52" i="54"/>
  <c r="V52" i="54"/>
  <c r="AK18" i="63"/>
  <c r="W18" i="63" s="1"/>
  <c r="AG18" i="63"/>
  <c r="AD18" i="63"/>
  <c r="AH18" i="63"/>
  <c r="AC18" i="63"/>
  <c r="AD20" i="62"/>
  <c r="S52" i="62"/>
  <c r="W52" i="62"/>
  <c r="R52" i="62"/>
  <c r="V52" i="62"/>
  <c r="P71" i="61"/>
  <c r="T71" i="61"/>
  <c r="X71" i="61"/>
  <c r="AJ71" i="61" s="1"/>
  <c r="Q71" i="61"/>
  <c r="U71" i="61"/>
  <c r="AH28" i="55"/>
  <c r="R28" i="55"/>
  <c r="V28" i="55"/>
  <c r="S28" i="55"/>
  <c r="W28" i="55"/>
  <c r="AE24" i="54"/>
  <c r="AJ63" i="53"/>
  <c r="AE63" i="53"/>
  <c r="AI63" i="53"/>
  <c r="AF63" i="53"/>
  <c r="X3" i="45"/>
  <c r="AF3" i="45" s="1"/>
  <c r="AI38" i="44"/>
  <c r="AF38" i="44"/>
  <c r="AJ38" i="44"/>
  <c r="AE38" i="44"/>
  <c r="AE70" i="44"/>
  <c r="AI70" i="44"/>
  <c r="AJ70" i="44"/>
  <c r="AF70" i="44"/>
  <c r="AJ7" i="60"/>
  <c r="AH15" i="60"/>
  <c r="AD23" i="60"/>
  <c r="AG4" i="60"/>
  <c r="AJ14" i="69"/>
  <c r="AE46" i="69"/>
  <c r="AE78" i="69"/>
  <c r="AE32" i="68"/>
  <c r="AI64" i="68"/>
  <c r="R64" i="68"/>
  <c r="S64" i="68"/>
  <c r="V64" i="68"/>
  <c r="W64" i="68"/>
  <c r="AJ64" i="68"/>
  <c r="AE64" i="68"/>
  <c r="AE100" i="68"/>
  <c r="S132" i="68"/>
  <c r="AI132" i="68"/>
  <c r="AE132" i="68"/>
  <c r="AJ132" i="68"/>
  <c r="W132" i="68"/>
  <c r="R132" i="68"/>
  <c r="AF132" i="68"/>
  <c r="AJ66" i="67"/>
  <c r="AF8" i="67"/>
  <c r="AF16" i="67"/>
  <c r="AI24" i="67"/>
  <c r="AI32" i="67"/>
  <c r="AF114" i="69"/>
  <c r="S114" i="69"/>
  <c r="AF9" i="48"/>
  <c r="AJ41" i="48"/>
  <c r="AE41" i="48"/>
  <c r="AI41" i="48"/>
  <c r="AF41" i="48"/>
  <c r="W41" i="48"/>
  <c r="R41" i="48"/>
  <c r="V41" i="48"/>
  <c r="AF73" i="48"/>
  <c r="AJ67" i="48"/>
  <c r="V75" i="48"/>
  <c r="S83" i="48"/>
  <c r="AI98" i="47"/>
  <c r="AE6" i="47"/>
  <c r="AI6" i="47"/>
  <c r="W6" i="47"/>
  <c r="S6" i="47"/>
  <c r="V6" i="47"/>
  <c r="R6" i="47"/>
  <c r="AJ6" i="47"/>
  <c r="AF6" i="47"/>
  <c r="W58" i="46"/>
  <c r="AJ58" i="46"/>
  <c r="AI58" i="46"/>
  <c r="R58" i="46"/>
  <c r="S58" i="46"/>
  <c r="V58" i="46"/>
  <c r="AF58" i="46"/>
  <c r="AE58" i="46"/>
  <c r="AE22" i="46"/>
  <c r="S7" i="46"/>
  <c r="W23" i="46"/>
  <c r="S5" i="32"/>
  <c r="W5" i="32"/>
  <c r="AF5" i="32"/>
  <c r="AJ5" i="32"/>
  <c r="AE5" i="32"/>
  <c r="V5" i="32"/>
  <c r="AI5" i="32"/>
  <c r="AJ38" i="32"/>
  <c r="V75" i="31"/>
  <c r="R107" i="31"/>
  <c r="V107" i="31"/>
  <c r="AF107" i="31"/>
  <c r="AI107" i="31"/>
  <c r="AE107" i="31"/>
  <c r="AJ107" i="31"/>
  <c r="W107" i="31"/>
  <c r="S107" i="31"/>
  <c r="AE12" i="31"/>
  <c r="AE69" i="32"/>
  <c r="AF86" i="32"/>
  <c r="W72" i="32"/>
  <c r="AK11" i="63"/>
  <c r="AJ11" i="63" s="1"/>
  <c r="AG11" i="63"/>
  <c r="AD11" i="63"/>
  <c r="AH11" i="63"/>
  <c r="AF11" i="63"/>
  <c r="AC11" i="63"/>
  <c r="AE11" i="63"/>
  <c r="AG13" i="62"/>
  <c r="AC13" i="62"/>
  <c r="AK13" i="62"/>
  <c r="AE13" i="62" s="1"/>
  <c r="AF13" i="62"/>
  <c r="AJ13" i="62"/>
  <c r="AD13" i="62"/>
  <c r="AH13" i="62"/>
  <c r="AC45" i="62"/>
  <c r="AG45" i="62"/>
  <c r="AK45" i="62"/>
  <c r="V45" i="62" s="1"/>
  <c r="AD45" i="62"/>
  <c r="AI45" i="62"/>
  <c r="AH45" i="62"/>
  <c r="AE45" i="62"/>
  <c r="AF45" i="62"/>
  <c r="Q5" i="62"/>
  <c r="U5" i="62"/>
  <c r="T5" i="62"/>
  <c r="X5" i="62"/>
  <c r="V5" i="62" s="1"/>
  <c r="W5" i="62"/>
  <c r="P37" i="62"/>
  <c r="T37" i="62"/>
  <c r="X37" i="62"/>
  <c r="W37" i="62" s="1"/>
  <c r="Q37" i="62"/>
  <c r="U37" i="62"/>
  <c r="AC21" i="55"/>
  <c r="AG21" i="55"/>
  <c r="AD21" i="55"/>
  <c r="AH21" i="55"/>
  <c r="AK21" i="55"/>
  <c r="AI21" i="55" s="1"/>
  <c r="T17" i="54"/>
  <c r="X17" i="54"/>
  <c r="S17" i="54" s="1"/>
  <c r="Q17" i="54"/>
  <c r="U17" i="54"/>
  <c r="P17" i="54"/>
  <c r="V17" i="54"/>
  <c r="R17" i="54"/>
  <c r="AJ56" i="53"/>
  <c r="AE56" i="53"/>
  <c r="AI56" i="53"/>
  <c r="U20" i="45"/>
  <c r="X20" i="45"/>
  <c r="S20" i="45" s="1"/>
  <c r="Q20" i="45"/>
  <c r="P20" i="45"/>
  <c r="T20" i="45"/>
  <c r="U31" i="44"/>
  <c r="P31" i="44"/>
  <c r="T31" i="44"/>
  <c r="X31" i="44"/>
  <c r="S31" i="44" s="1"/>
  <c r="Q31" i="44"/>
  <c r="R31" i="44"/>
  <c r="AF63" i="44"/>
  <c r="AJ63" i="44"/>
  <c r="AI63" i="44"/>
  <c r="AE63" i="44"/>
  <c r="AE32" i="44"/>
  <c r="AI32" i="44"/>
  <c r="AJ32" i="44"/>
  <c r="AF32" i="44"/>
  <c r="U26" i="60"/>
  <c r="W31" i="69"/>
  <c r="AI31" i="69"/>
  <c r="AF31" i="69"/>
  <c r="AJ31" i="69"/>
  <c r="R31" i="69"/>
  <c r="V31" i="69"/>
  <c r="S31" i="69"/>
  <c r="R63" i="69"/>
  <c r="V63" i="69"/>
  <c r="AJ63" i="69"/>
  <c r="AI63" i="69"/>
  <c r="AE63" i="69"/>
  <c r="W63" i="69"/>
  <c r="S63" i="69"/>
  <c r="AE17" i="68"/>
  <c r="R17" i="68"/>
  <c r="AJ17" i="68"/>
  <c r="AI17" i="68"/>
  <c r="AF17" i="68"/>
  <c r="S17" i="68"/>
  <c r="W17" i="68"/>
  <c r="V17" i="68"/>
  <c r="S49" i="68"/>
  <c r="AE49" i="68"/>
  <c r="AI49" i="68"/>
  <c r="AF49" i="68"/>
  <c r="AJ49" i="68"/>
  <c r="V49" i="68"/>
  <c r="R49" i="68"/>
  <c r="W49" i="68"/>
  <c r="S81" i="68"/>
  <c r="V81" i="68"/>
  <c r="R81" i="68"/>
  <c r="W81" i="68"/>
  <c r="AF81" i="68"/>
  <c r="AI81" i="68"/>
  <c r="AE81" i="68"/>
  <c r="AJ81" i="68"/>
  <c r="V117" i="68"/>
  <c r="AF117" i="68"/>
  <c r="R117" i="68"/>
  <c r="S117" i="68"/>
  <c r="AE117" i="68"/>
  <c r="AI117" i="68"/>
  <c r="W117" i="68"/>
  <c r="AI149" i="68"/>
  <c r="V51" i="67"/>
  <c r="AI51" i="67"/>
  <c r="AF51" i="67"/>
  <c r="AJ51" i="67"/>
  <c r="W51" i="67"/>
  <c r="R51" i="67"/>
  <c r="S51" i="67"/>
  <c r="AI83" i="67"/>
  <c r="R83" i="67"/>
  <c r="AF83" i="67"/>
  <c r="AJ83" i="67"/>
  <c r="S83" i="67"/>
  <c r="W83" i="67"/>
  <c r="V83" i="67"/>
  <c r="S115" i="67"/>
  <c r="AI115" i="67"/>
  <c r="AE115" i="67"/>
  <c r="AF115" i="67"/>
  <c r="W115" i="67"/>
  <c r="V115" i="67"/>
  <c r="R115" i="67"/>
  <c r="R16" i="67"/>
  <c r="S32" i="67"/>
  <c r="AI18" i="48"/>
  <c r="AE18" i="48"/>
  <c r="AF18" i="48"/>
  <c r="W18" i="48"/>
  <c r="R18" i="48"/>
  <c r="V18" i="48"/>
  <c r="S18" i="48"/>
  <c r="AI50" i="48"/>
  <c r="S50" i="48"/>
  <c r="AF50" i="48"/>
  <c r="AE50" i="48"/>
  <c r="V50" i="48"/>
  <c r="W50" i="48"/>
  <c r="R50" i="48"/>
  <c r="S68" i="48"/>
  <c r="W84" i="48"/>
  <c r="AF75" i="47"/>
  <c r="AF12" i="47"/>
  <c r="AE44" i="47"/>
  <c r="AJ35" i="46"/>
  <c r="AF23" i="46"/>
  <c r="R8" i="46"/>
  <c r="R24" i="46"/>
  <c r="AF15" i="32"/>
  <c r="AI47" i="32"/>
  <c r="AE47" i="32"/>
  <c r="R47" i="32"/>
  <c r="V47" i="32"/>
  <c r="W47" i="32"/>
  <c r="S47" i="32"/>
  <c r="AJ47" i="32"/>
  <c r="AI84" i="31"/>
  <c r="AE84" i="31"/>
  <c r="S84" i="31"/>
  <c r="V84" i="31"/>
  <c r="W84" i="31"/>
  <c r="AJ84" i="31"/>
  <c r="R84" i="31"/>
  <c r="AE116" i="31"/>
  <c r="AE53" i="31"/>
  <c r="V73" i="32"/>
  <c r="AG46" i="54"/>
  <c r="AD46" i="54"/>
  <c r="AH46" i="54"/>
  <c r="AK46" i="54"/>
  <c r="AE46" i="54" s="1"/>
  <c r="AC46" i="54"/>
  <c r="AF46" i="54"/>
  <c r="AI46" i="54"/>
  <c r="AJ46" i="54"/>
  <c r="V12" i="63"/>
  <c r="S12" i="63"/>
  <c r="W12" i="63"/>
  <c r="R12" i="63"/>
  <c r="AD14" i="62"/>
  <c r="AH14" i="62"/>
  <c r="AG14" i="62"/>
  <c r="AK14" i="62"/>
  <c r="V14" i="62" s="1"/>
  <c r="AE14" i="62"/>
  <c r="AI14" i="62"/>
  <c r="AC14" i="62"/>
  <c r="AG46" i="62"/>
  <c r="V46" i="62"/>
  <c r="S46" i="62"/>
  <c r="W46" i="62"/>
  <c r="R46" i="62"/>
  <c r="Q6" i="62"/>
  <c r="U6" i="62"/>
  <c r="P6" i="62"/>
  <c r="T6" i="62"/>
  <c r="X6" i="62"/>
  <c r="W6" i="62" s="1"/>
  <c r="S22" i="55"/>
  <c r="W22" i="55"/>
  <c r="P18" i="54"/>
  <c r="T18" i="54"/>
  <c r="X18" i="54"/>
  <c r="W18" i="54" s="1"/>
  <c r="Q18" i="54"/>
  <c r="U18" i="54"/>
  <c r="P57" i="53"/>
  <c r="Q57" i="53"/>
  <c r="U57" i="53"/>
  <c r="T57" i="53"/>
  <c r="X57" i="53"/>
  <c r="V57" i="53" s="1"/>
  <c r="S57" i="53"/>
  <c r="AJ21" i="45"/>
  <c r="AF21" i="45"/>
  <c r="AE21" i="45"/>
  <c r="AI21" i="45"/>
  <c r="P64" i="44"/>
  <c r="T64" i="44"/>
  <c r="X64" i="44"/>
  <c r="S64" i="44" s="1"/>
  <c r="Q64" i="44"/>
  <c r="U64" i="44"/>
  <c r="R64" i="44"/>
  <c r="V64" i="44"/>
  <c r="W64" i="44"/>
  <c r="AH33" i="60"/>
  <c r="X14" i="60"/>
  <c r="Q35" i="60"/>
  <c r="W32" i="69"/>
  <c r="S32" i="69"/>
  <c r="R32" i="69"/>
  <c r="V32" i="69"/>
  <c r="AI32" i="69"/>
  <c r="AE32" i="69"/>
  <c r="AF32" i="69"/>
  <c r="AJ32" i="69"/>
  <c r="AF64" i="69"/>
  <c r="AI64" i="69"/>
  <c r="R64" i="69"/>
  <c r="V64" i="69"/>
  <c r="W64" i="69"/>
  <c r="S64" i="69"/>
  <c r="AE64" i="69"/>
  <c r="AJ64" i="69"/>
  <c r="AI50" i="68"/>
  <c r="AJ82" i="68"/>
  <c r="AE118" i="68"/>
  <c r="AE150" i="68"/>
  <c r="AJ52" i="67"/>
  <c r="AE116" i="67"/>
  <c r="V17" i="67"/>
  <c r="R33" i="67"/>
  <c r="AE92" i="69"/>
  <c r="AJ116" i="69"/>
  <c r="R92" i="69"/>
  <c r="W100" i="69"/>
  <c r="W125" i="69"/>
  <c r="AI11" i="48"/>
  <c r="AF11" i="48"/>
  <c r="AE11" i="48"/>
  <c r="AJ11" i="48"/>
  <c r="S11" i="48"/>
  <c r="R11" i="48"/>
  <c r="V11" i="48"/>
  <c r="W11" i="48"/>
  <c r="W69" i="48"/>
  <c r="AF60" i="46"/>
  <c r="AE60" i="46"/>
  <c r="AJ60" i="46"/>
  <c r="S60" i="46"/>
  <c r="R60" i="46"/>
  <c r="W60" i="46"/>
  <c r="V60" i="46"/>
  <c r="AI16" i="46"/>
  <c r="AF24" i="46"/>
  <c r="R32" i="32"/>
  <c r="AE32" i="32"/>
  <c r="AF32" i="32"/>
  <c r="AJ32" i="32"/>
  <c r="AI32" i="32"/>
  <c r="W32" i="32"/>
  <c r="S32" i="32"/>
  <c r="V32" i="32"/>
  <c r="S64" i="32"/>
  <c r="AE64" i="32"/>
  <c r="AI64" i="32"/>
  <c r="R64" i="32"/>
  <c r="W64" i="32"/>
  <c r="V64" i="32"/>
  <c r="AJ64" i="32"/>
  <c r="V101" i="31"/>
  <c r="AE101" i="31"/>
  <c r="AI101" i="31"/>
  <c r="AJ101" i="31"/>
  <c r="R101" i="31"/>
  <c r="S101" i="31"/>
  <c r="W101" i="31"/>
  <c r="AI72" i="31"/>
  <c r="V38" i="31"/>
  <c r="AF38" i="31"/>
  <c r="AJ38" i="31"/>
  <c r="AE38" i="31"/>
  <c r="AI38" i="31"/>
  <c r="S38" i="31"/>
  <c r="R38" i="31"/>
  <c r="W38" i="31"/>
  <c r="AF88" i="32"/>
  <c r="AD63" i="54"/>
  <c r="R63" i="54"/>
  <c r="W63" i="54"/>
  <c r="V63" i="54"/>
  <c r="AH29" i="63"/>
  <c r="AD29" i="63"/>
  <c r="AC29" i="63"/>
  <c r="AG29" i="63"/>
  <c r="AK29" i="63"/>
  <c r="AE29" i="63" s="1"/>
  <c r="AI29" i="63"/>
  <c r="AJ29" i="63"/>
  <c r="AF29" i="63"/>
  <c r="AG31" i="62"/>
  <c r="AC31" i="62"/>
  <c r="AD31" i="62"/>
  <c r="AI31" i="62"/>
  <c r="AK31" i="62"/>
  <c r="AE31" i="62" s="1"/>
  <c r="AH31" i="62"/>
  <c r="AJ31" i="62"/>
  <c r="AF31" i="62"/>
  <c r="R63" i="62"/>
  <c r="V63" i="62"/>
  <c r="W63" i="62"/>
  <c r="AD7" i="55"/>
  <c r="AK7" i="55"/>
  <c r="S7" i="55" s="1"/>
  <c r="AC7" i="55"/>
  <c r="AG7" i="55"/>
  <c r="AJ7" i="55"/>
  <c r="AF7" i="55"/>
  <c r="AI7" i="55"/>
  <c r="AH7" i="55"/>
  <c r="AK3" i="55"/>
  <c r="AF3" i="55" s="1"/>
  <c r="X35" i="54"/>
  <c r="AF35" i="54" s="1"/>
  <c r="P35" i="54"/>
  <c r="T35" i="54"/>
  <c r="Q35" i="54"/>
  <c r="U35" i="54"/>
  <c r="S35" i="54"/>
  <c r="AE6" i="45"/>
  <c r="AJ6" i="45"/>
  <c r="AI6" i="45"/>
  <c r="AF6" i="45"/>
  <c r="R17" i="44"/>
  <c r="AF17" i="44"/>
  <c r="AJ17" i="44"/>
  <c r="AI17" i="44"/>
  <c r="AE17" i="44"/>
  <c r="X49" i="44"/>
  <c r="AF49" i="44" s="1"/>
  <c r="Q49" i="44"/>
  <c r="U49" i="44"/>
  <c r="P49" i="44"/>
  <c r="T49" i="44"/>
  <c r="W49" i="44"/>
  <c r="P81" i="44"/>
  <c r="T81" i="44"/>
  <c r="X81" i="44"/>
  <c r="W81" i="44" s="1"/>
  <c r="Q81" i="44"/>
  <c r="U81" i="44"/>
  <c r="AK4" i="57"/>
  <c r="X4" i="57"/>
  <c r="AE49" i="44" l="1"/>
  <c r="AE35" i="54"/>
  <c r="S21" i="45"/>
  <c r="R16" i="54"/>
  <c r="AF12" i="62"/>
  <c r="V38" i="54"/>
  <c r="S75" i="44"/>
  <c r="AI9" i="62"/>
  <c r="R13" i="62"/>
  <c r="AF14" i="55"/>
  <c r="W30" i="62"/>
  <c r="AF16" i="54"/>
  <c r="AI6" i="60"/>
  <c r="S18" i="44"/>
  <c r="S36" i="54"/>
  <c r="AF66" i="54"/>
  <c r="R40" i="44"/>
  <c r="R13" i="45"/>
  <c r="R8" i="54"/>
  <c r="V29" i="44"/>
  <c r="W18" i="45"/>
  <c r="AE56" i="62"/>
  <c r="S26" i="62"/>
  <c r="AE47" i="54"/>
  <c r="S24" i="44"/>
  <c r="AJ62" i="62"/>
  <c r="V34" i="62"/>
  <c r="AE75" i="61"/>
  <c r="S59" i="44"/>
  <c r="R28" i="54"/>
  <c r="R16" i="62"/>
  <c r="V23" i="45"/>
  <c r="R65" i="44"/>
  <c r="V33" i="44"/>
  <c r="S22" i="45"/>
  <c r="R5" i="45"/>
  <c r="W42" i="62"/>
  <c r="W13" i="54"/>
  <c r="AJ6" i="63"/>
  <c r="V57" i="44"/>
  <c r="S72" i="61"/>
  <c r="AI36" i="60"/>
  <c r="AJ3" i="59"/>
  <c r="AJ32" i="63"/>
  <c r="R37" i="54"/>
  <c r="AI57" i="54"/>
  <c r="S59" i="53"/>
  <c r="AE5" i="63"/>
  <c r="W35" i="54"/>
  <c r="R3" i="55"/>
  <c r="V35" i="54"/>
  <c r="V3" i="55"/>
  <c r="V37" i="62"/>
  <c r="S70" i="61"/>
  <c r="AF51" i="62"/>
  <c r="V28" i="44"/>
  <c r="AF33" i="55"/>
  <c r="W17" i="44"/>
  <c r="S6" i="45"/>
  <c r="V32" i="44"/>
  <c r="R63" i="44"/>
  <c r="W56" i="53"/>
  <c r="W62" i="44"/>
  <c r="V30" i="44"/>
  <c r="W19" i="45"/>
  <c r="S19" i="45"/>
  <c r="V16" i="54"/>
  <c r="AJ12" i="62"/>
  <c r="R75" i="44"/>
  <c r="AE14" i="55"/>
  <c r="S30" i="62"/>
  <c r="AI13" i="55"/>
  <c r="R18" i="44"/>
  <c r="AE28" i="55"/>
  <c r="S11" i="45"/>
  <c r="V30" i="54"/>
  <c r="S52" i="44"/>
  <c r="V61" i="53"/>
  <c r="W59" i="44"/>
  <c r="S40" i="62"/>
  <c r="AI30" i="55"/>
  <c r="S65" i="44"/>
  <c r="V42" i="62"/>
  <c r="AJ15" i="55"/>
  <c r="V7" i="44"/>
  <c r="AF29" i="55"/>
  <c r="AE66" i="62"/>
  <c r="V59" i="53"/>
  <c r="R49" i="44"/>
  <c r="R57" i="53"/>
  <c r="R35" i="54"/>
  <c r="W3" i="55"/>
  <c r="W57" i="53"/>
  <c r="AJ14" i="62"/>
  <c r="S37" i="62"/>
  <c r="R70" i="61"/>
  <c r="AE51" i="62"/>
  <c r="V9" i="45"/>
  <c r="W6" i="54"/>
  <c r="W43" i="44"/>
  <c r="V11" i="44"/>
  <c r="AJ49" i="54"/>
  <c r="AJ44" i="54"/>
  <c r="V6" i="45"/>
  <c r="S46" i="54"/>
  <c r="S32" i="44"/>
  <c r="AE31" i="44"/>
  <c r="V19" i="45"/>
  <c r="V55" i="53"/>
  <c r="AI44" i="62"/>
  <c r="AJ58" i="62"/>
  <c r="W67" i="44"/>
  <c r="R12" i="54"/>
  <c r="W73" i="44"/>
  <c r="S41" i="44"/>
  <c r="S9" i="44"/>
  <c r="AI14" i="55"/>
  <c r="S55" i="44"/>
  <c r="W9" i="54"/>
  <c r="AE13" i="55"/>
  <c r="V69" i="53"/>
  <c r="W18" i="44"/>
  <c r="W36" i="54"/>
  <c r="S4" i="54"/>
  <c r="W38" i="44"/>
  <c r="AF28" i="55"/>
  <c r="AI20" i="62"/>
  <c r="AJ6" i="60"/>
  <c r="R15" i="62"/>
  <c r="V55" i="54"/>
  <c r="V10" i="60"/>
  <c r="S16" i="44"/>
  <c r="V11" i="45"/>
  <c r="V40" i="54"/>
  <c r="V18" i="45"/>
  <c r="S15" i="54"/>
  <c r="S24" i="45"/>
  <c r="S42" i="44"/>
  <c r="W10" i="44"/>
  <c r="R67" i="53"/>
  <c r="AI38" i="55"/>
  <c r="AI61" i="54"/>
  <c r="V36" i="44"/>
  <c r="R59" i="44"/>
  <c r="AI31" i="63"/>
  <c r="AI65" i="54"/>
  <c r="W16" i="62"/>
  <c r="AI56" i="54"/>
  <c r="R66" i="44"/>
  <c r="AF30" i="55"/>
  <c r="V65" i="44"/>
  <c r="S33" i="44"/>
  <c r="AF11" i="55"/>
  <c r="R13" i="54"/>
  <c r="AF24" i="55"/>
  <c r="AF6" i="63"/>
  <c r="S57" i="44"/>
  <c r="R39" i="44"/>
  <c r="W7" i="44"/>
  <c r="S64" i="53"/>
  <c r="W39" i="54"/>
  <c r="V19" i="62"/>
  <c r="S37" i="54"/>
  <c r="AJ9" i="55"/>
  <c r="V14" i="45"/>
  <c r="AF12" i="63"/>
  <c r="W46" i="54"/>
  <c r="R56" i="53"/>
  <c r="S62" i="44"/>
  <c r="W30" i="44"/>
  <c r="S12" i="54"/>
  <c r="V73" i="44"/>
  <c r="W4" i="62"/>
  <c r="AE10" i="63"/>
  <c r="W69" i="61"/>
  <c r="AJ28" i="55"/>
  <c r="AI73" i="44"/>
  <c r="AF21" i="63"/>
  <c r="W11" i="45"/>
  <c r="V15" i="54"/>
  <c r="AE19" i="55"/>
  <c r="V52" i="44"/>
  <c r="AF61" i="54"/>
  <c r="S66" i="44"/>
  <c r="AE16" i="62"/>
  <c r="AE30" i="55"/>
  <c r="AF27" i="63"/>
  <c r="W25" i="54"/>
  <c r="W14" i="62"/>
  <c r="W39" i="44"/>
  <c r="R7" i="44"/>
  <c r="W64" i="53"/>
  <c r="AI5" i="60"/>
  <c r="W31" i="44"/>
  <c r="V60" i="44"/>
  <c r="AF15" i="63"/>
  <c r="AE12" i="63"/>
  <c r="S30" i="44"/>
  <c r="W16" i="54"/>
  <c r="W35" i="62"/>
  <c r="R38" i="54"/>
  <c r="W51" i="44"/>
  <c r="R73" i="44"/>
  <c r="S4" i="62"/>
  <c r="AF10" i="63"/>
  <c r="AI21" i="63"/>
  <c r="AF19" i="55"/>
  <c r="S30" i="54"/>
  <c r="W52" i="44"/>
  <c r="V24" i="45"/>
  <c r="V74" i="44"/>
  <c r="AI47" i="54"/>
  <c r="AE61" i="54"/>
  <c r="R19" i="55"/>
  <c r="AE26" i="55"/>
  <c r="W3" i="54"/>
  <c r="AJ65" i="62"/>
  <c r="W66" i="44"/>
  <c r="S8" i="62"/>
  <c r="V77" i="44"/>
  <c r="AJ27" i="63"/>
  <c r="R25" i="45"/>
  <c r="W19" i="44"/>
  <c r="AJ64" i="44"/>
  <c r="V62" i="44"/>
  <c r="R30" i="44"/>
  <c r="R35" i="62"/>
  <c r="AJ60" i="44"/>
  <c r="S73" i="44"/>
  <c r="AJ62" i="44"/>
  <c r="V4" i="62"/>
  <c r="V11" i="62"/>
  <c r="AF9" i="44"/>
  <c r="AF4" i="62"/>
  <c r="S39" i="62"/>
  <c r="AJ8" i="63"/>
  <c r="AJ56" i="54"/>
  <c r="W32" i="54"/>
  <c r="AI24" i="55"/>
  <c r="R11" i="54"/>
  <c r="AE15" i="55"/>
  <c r="AI29" i="55"/>
  <c r="AI36" i="55"/>
  <c r="W20" i="62"/>
  <c r="V39" i="54"/>
  <c r="AF32" i="63"/>
  <c r="R19" i="44"/>
  <c r="AJ23" i="63"/>
  <c r="S26" i="60"/>
  <c r="AF26" i="60"/>
  <c r="V49" i="44"/>
  <c r="V31" i="44"/>
  <c r="AE3" i="45"/>
  <c r="W60" i="44"/>
  <c r="S43" i="44"/>
  <c r="AI15" i="63"/>
  <c r="W60" i="53"/>
  <c r="W21" i="45"/>
  <c r="AJ57" i="53"/>
  <c r="W38" i="62"/>
  <c r="AI46" i="62"/>
  <c r="R62" i="44"/>
  <c r="AI12" i="62"/>
  <c r="S38" i="54"/>
  <c r="AE24" i="63"/>
  <c r="AE60" i="44"/>
  <c r="V9" i="62"/>
  <c r="V67" i="44"/>
  <c r="AJ9" i="62"/>
  <c r="S51" i="44"/>
  <c r="W12" i="54"/>
  <c r="V30" i="62"/>
  <c r="AJ13" i="55"/>
  <c r="S29" i="62"/>
  <c r="AE30" i="44"/>
  <c r="R4" i="62"/>
  <c r="V37" i="44"/>
  <c r="AE16" i="63"/>
  <c r="R8" i="55"/>
  <c r="AF20" i="62"/>
  <c r="V13" i="45"/>
  <c r="V12" i="45"/>
  <c r="V19" i="60"/>
  <c r="AI67" i="62"/>
  <c r="AJ23" i="55"/>
  <c r="R39" i="62"/>
  <c r="R4" i="45"/>
  <c r="S33" i="54"/>
  <c r="AF26" i="55"/>
  <c r="W34" i="62"/>
  <c r="AE8" i="63"/>
  <c r="R36" i="44"/>
  <c r="V16" i="45"/>
  <c r="R3" i="54"/>
  <c r="AI65" i="62"/>
  <c r="AF56" i="54"/>
  <c r="W77" i="44"/>
  <c r="AE35" i="55"/>
  <c r="W5" i="45"/>
  <c r="R27" i="45"/>
  <c r="V32" i="54"/>
  <c r="AJ24" i="55"/>
  <c r="AJ14" i="63"/>
  <c r="S70" i="44"/>
  <c r="W11" i="54"/>
  <c r="AI15" i="55"/>
  <c r="AJ36" i="55"/>
  <c r="AF66" i="62"/>
  <c r="R20" i="44"/>
  <c r="S19" i="44"/>
  <c r="AE57" i="62"/>
  <c r="AF23" i="63"/>
  <c r="AE57" i="54"/>
  <c r="V43" i="54"/>
  <c r="AJ49" i="44"/>
  <c r="V29" i="63"/>
  <c r="AI57" i="53"/>
  <c r="R3" i="62"/>
  <c r="AJ19" i="45"/>
  <c r="W74" i="61"/>
  <c r="V18" i="54"/>
  <c r="W20" i="45"/>
  <c r="AJ24" i="54"/>
  <c r="R71" i="61"/>
  <c r="S81" i="44"/>
  <c r="V22" i="55"/>
  <c r="S6" i="62"/>
  <c r="R20" i="45"/>
  <c r="AF56" i="53"/>
  <c r="AI13" i="62"/>
  <c r="AI3" i="45"/>
  <c r="AF24" i="54"/>
  <c r="V71" i="61"/>
  <c r="AJ18" i="63"/>
  <c r="S52" i="54"/>
  <c r="W31" i="54"/>
  <c r="AE17" i="63"/>
  <c r="R28" i="44"/>
  <c r="V58" i="62"/>
  <c r="AI49" i="62"/>
  <c r="AJ17" i="62"/>
  <c r="AE15" i="63"/>
  <c r="V15" i="45"/>
  <c r="AF44" i="54"/>
  <c r="AE40" i="62"/>
  <c r="V35" i="44"/>
  <c r="R60" i="53"/>
  <c r="AI41" i="62"/>
  <c r="R30" i="63"/>
  <c r="AJ52" i="54"/>
  <c r="V44" i="54"/>
  <c r="AI81" i="44"/>
  <c r="R6" i="45"/>
  <c r="AJ35" i="54"/>
  <c r="AE3" i="55"/>
  <c r="S23" i="62"/>
  <c r="AF63" i="62"/>
  <c r="R29" i="63"/>
  <c r="AI63" i="54"/>
  <c r="AF18" i="54"/>
  <c r="AJ12" i="63"/>
  <c r="AE20" i="45"/>
  <c r="R21" i="55"/>
  <c r="R11" i="63"/>
  <c r="V36" i="62"/>
  <c r="V69" i="44"/>
  <c r="AE27" i="55"/>
  <c r="S35" i="62"/>
  <c r="AJ69" i="61"/>
  <c r="AI43" i="62"/>
  <c r="AF43" i="62"/>
  <c r="AE28" i="44"/>
  <c r="AE6" i="54"/>
  <c r="AF24" i="63"/>
  <c r="AE43" i="44"/>
  <c r="V68" i="53"/>
  <c r="W3" i="62"/>
  <c r="V49" i="62"/>
  <c r="S49" i="54"/>
  <c r="S6" i="44"/>
  <c r="S50" i="44"/>
  <c r="AF32" i="62"/>
  <c r="AJ30" i="63"/>
  <c r="S71" i="44"/>
  <c r="S17" i="63"/>
  <c r="R51" i="44"/>
  <c r="AE55" i="62"/>
  <c r="AJ55" i="54"/>
  <c r="AI30" i="44"/>
  <c r="AE55" i="53"/>
  <c r="V20" i="55"/>
  <c r="AI10" i="63"/>
  <c r="S27" i="55"/>
  <c r="S69" i="53"/>
  <c r="W10" i="62"/>
  <c r="AE50" i="62"/>
  <c r="AJ16" i="63"/>
  <c r="AJ7" i="63"/>
  <c r="AJ6" i="44"/>
  <c r="AI7" i="45"/>
  <c r="AI18" i="60"/>
  <c r="AJ16" i="55"/>
  <c r="AI41" i="44"/>
  <c r="AF66" i="53"/>
  <c r="S31" i="55"/>
  <c r="V55" i="62"/>
  <c r="W30" i="60"/>
  <c r="S30" i="60"/>
  <c r="V30" i="60"/>
  <c r="AF30" i="60"/>
  <c r="S40" i="44"/>
  <c r="W14" i="55"/>
  <c r="R16" i="44"/>
  <c r="AE55" i="44"/>
  <c r="W41" i="54"/>
  <c r="AJ9" i="54"/>
  <c r="V22" i="44"/>
  <c r="R11" i="45"/>
  <c r="W40" i="54"/>
  <c r="V8" i="54"/>
  <c r="W28" i="62"/>
  <c r="R15" i="54"/>
  <c r="R27" i="62"/>
  <c r="AI67" i="54"/>
  <c r="V12" i="44"/>
  <c r="R30" i="54"/>
  <c r="R34" i="55"/>
  <c r="AF50" i="54"/>
  <c r="AF67" i="44"/>
  <c r="AI60" i="53"/>
  <c r="V33" i="62"/>
  <c r="R7" i="63"/>
  <c r="AI24" i="62"/>
  <c r="V45" i="44"/>
  <c r="AJ51" i="54"/>
  <c r="R58" i="53"/>
  <c r="V19" i="54"/>
  <c r="AI23" i="55"/>
  <c r="W39" i="62"/>
  <c r="AI47" i="62"/>
  <c r="AJ13" i="63"/>
  <c r="R34" i="54"/>
  <c r="AJ30" i="62"/>
  <c r="W10" i="60"/>
  <c r="V56" i="44"/>
  <c r="W79" i="44"/>
  <c r="W4" i="45"/>
  <c r="AJ5" i="55"/>
  <c r="W21" i="62"/>
  <c r="AJ61" i="54"/>
  <c r="R9" i="60"/>
  <c r="W54" i="44"/>
  <c r="AJ11" i="45"/>
  <c r="AJ8" i="54"/>
  <c r="AJ3" i="62"/>
  <c r="AJ36" i="62"/>
  <c r="V68" i="54"/>
  <c r="AE18" i="45"/>
  <c r="W19" i="55"/>
  <c r="S67" i="62"/>
  <c r="S67" i="54"/>
  <c r="S61" i="53"/>
  <c r="S22" i="54"/>
  <c r="AE42" i="44"/>
  <c r="AF67" i="53"/>
  <c r="W75" i="61"/>
  <c r="AF22" i="63"/>
  <c r="V66" i="44"/>
  <c r="S34" i="44"/>
  <c r="R23" i="45"/>
  <c r="W40" i="62"/>
  <c r="V8" i="62"/>
  <c r="AI16" i="62"/>
  <c r="AE54" i="62"/>
  <c r="AJ35" i="55"/>
  <c r="S51" i="62"/>
  <c r="AJ19" i="54"/>
  <c r="R47" i="62"/>
  <c r="AI15" i="62"/>
  <c r="AI34" i="54"/>
  <c r="S6" i="55"/>
  <c r="AJ28" i="63"/>
  <c r="V62" i="54"/>
  <c r="AE56" i="44"/>
  <c r="W47" i="44"/>
  <c r="AE4" i="45"/>
  <c r="S37" i="55"/>
  <c r="AE27" i="63"/>
  <c r="S61" i="54"/>
  <c r="V78" i="44"/>
  <c r="S46" i="44"/>
  <c r="AJ60" i="62"/>
  <c r="AF60" i="54"/>
  <c r="V53" i="44"/>
  <c r="AJ25" i="63"/>
  <c r="V68" i="44"/>
  <c r="W25" i="45"/>
  <c r="AF61" i="53"/>
  <c r="R26" i="55"/>
  <c r="R22" i="60"/>
  <c r="AE36" i="44"/>
  <c r="AE27" i="44"/>
  <c r="AE3" i="54"/>
  <c r="AE17" i="55"/>
  <c r="AI33" i="62"/>
  <c r="R31" i="63"/>
  <c r="AJ48" i="62"/>
  <c r="R48" i="44"/>
  <c r="R25" i="54"/>
  <c r="W5" i="54"/>
  <c r="AF25" i="62"/>
  <c r="S11" i="54"/>
  <c r="AI39" i="62"/>
  <c r="AE7" i="62"/>
  <c r="V8" i="44"/>
  <c r="R30" i="55"/>
  <c r="R73" i="61"/>
  <c r="W54" i="62"/>
  <c r="AF48" i="44"/>
  <c r="R64" i="53"/>
  <c r="AE25" i="54"/>
  <c r="AE19" i="63"/>
  <c r="AJ53" i="54"/>
  <c r="W33" i="60"/>
  <c r="AJ46" i="44"/>
  <c r="W14" i="44"/>
  <c r="AF32" i="54"/>
  <c r="R20" i="62"/>
  <c r="R60" i="62"/>
  <c r="V60" i="54"/>
  <c r="AJ53" i="44"/>
  <c r="AE10" i="45"/>
  <c r="AE59" i="62"/>
  <c r="AF59" i="62"/>
  <c r="R59" i="54"/>
  <c r="AI14" i="54"/>
  <c r="V8" i="45"/>
  <c r="AJ57" i="54"/>
  <c r="AI66" i="44"/>
  <c r="AJ23" i="45"/>
  <c r="R14" i="63"/>
  <c r="AI48" i="54"/>
  <c r="R65" i="53"/>
  <c r="AE22" i="62"/>
  <c r="V54" i="54"/>
  <c r="W66" i="62"/>
  <c r="V26" i="44"/>
  <c r="AE73" i="61"/>
  <c r="AE57" i="44"/>
  <c r="W43" i="54"/>
  <c r="AF11" i="54"/>
  <c r="AF34" i="60"/>
  <c r="S17" i="60"/>
  <c r="R6" i="62"/>
  <c r="AJ21" i="55"/>
  <c r="S71" i="61"/>
  <c r="AF17" i="62"/>
  <c r="S32" i="62"/>
  <c r="V23" i="62"/>
  <c r="AJ63" i="54"/>
  <c r="AF22" i="55"/>
  <c r="AF20" i="45"/>
  <c r="S21" i="55"/>
  <c r="S11" i="63"/>
  <c r="R69" i="44"/>
  <c r="AE69" i="61"/>
  <c r="AJ43" i="62"/>
  <c r="AJ28" i="44"/>
  <c r="AI6" i="54"/>
  <c r="AJ43" i="44"/>
  <c r="V33" i="55"/>
  <c r="S3" i="62"/>
  <c r="R49" i="62"/>
  <c r="V49" i="54"/>
  <c r="AE32" i="62"/>
  <c r="AF30" i="63"/>
  <c r="V17" i="63"/>
  <c r="AI38" i="62"/>
  <c r="AE4" i="63"/>
  <c r="AE5" i="62"/>
  <c r="V17" i="60"/>
  <c r="AE11" i="60"/>
  <c r="AJ11" i="60"/>
  <c r="W11" i="60"/>
  <c r="AF11" i="60"/>
  <c r="AF55" i="53"/>
  <c r="R20" i="55"/>
  <c r="V43" i="62"/>
  <c r="AJ50" i="44"/>
  <c r="V24" i="62"/>
  <c r="AJ64" i="62"/>
  <c r="AE41" i="44"/>
  <c r="AJ66" i="53"/>
  <c r="R31" i="55"/>
  <c r="AF10" i="54"/>
  <c r="AE6" i="62"/>
  <c r="R4" i="63"/>
  <c r="AJ55" i="44"/>
  <c r="AF9" i="54"/>
  <c r="AF70" i="61"/>
  <c r="S22" i="44"/>
  <c r="AI22" i="60"/>
  <c r="AI13" i="60"/>
  <c r="AI50" i="54"/>
  <c r="AI67" i="44"/>
  <c r="AJ60" i="53"/>
  <c r="V41" i="62"/>
  <c r="R45" i="44"/>
  <c r="AF51" i="54"/>
  <c r="R26" i="62"/>
  <c r="W19" i="54"/>
  <c r="AF13" i="63"/>
  <c r="V34" i="54"/>
  <c r="R56" i="44"/>
  <c r="S54" i="44"/>
  <c r="AF11" i="45"/>
  <c r="AE8" i="54"/>
  <c r="AF3" i="62"/>
  <c r="AE36" i="62"/>
  <c r="R68" i="54"/>
  <c r="W61" i="44"/>
  <c r="AI18" i="45"/>
  <c r="S19" i="55"/>
  <c r="W3" i="63"/>
  <c r="R67" i="54"/>
  <c r="R61" i="53"/>
  <c r="AJ75" i="61"/>
  <c r="S38" i="60"/>
  <c r="V27" i="44"/>
  <c r="AJ74" i="44"/>
  <c r="AI10" i="44"/>
  <c r="S16" i="62"/>
  <c r="V34" i="44"/>
  <c r="W23" i="45"/>
  <c r="V40" i="62"/>
  <c r="AF16" i="62"/>
  <c r="V51" i="62"/>
  <c r="AF19" i="54"/>
  <c r="V47" i="62"/>
  <c r="V47" i="54"/>
  <c r="AE34" i="54"/>
  <c r="R6" i="55"/>
  <c r="AF28" i="63"/>
  <c r="S62" i="54"/>
  <c r="R18" i="60"/>
  <c r="AF56" i="44"/>
  <c r="R47" i="44"/>
  <c r="AE15" i="44"/>
  <c r="AJ33" i="54"/>
  <c r="S5" i="55"/>
  <c r="W61" i="54"/>
  <c r="S33" i="60"/>
  <c r="R46" i="44"/>
  <c r="AE4" i="55"/>
  <c r="W53" i="44"/>
  <c r="W21" i="44"/>
  <c r="V10" i="45"/>
  <c r="AI61" i="53"/>
  <c r="V26" i="55"/>
  <c r="AE10" i="62"/>
  <c r="AJ27" i="44"/>
  <c r="AI3" i="54"/>
  <c r="AE33" i="62"/>
  <c r="S31" i="63"/>
  <c r="V8" i="60"/>
  <c r="V25" i="54"/>
  <c r="AE25" i="62"/>
  <c r="W31" i="62"/>
  <c r="AJ72" i="61"/>
  <c r="AF7" i="62"/>
  <c r="R8" i="44"/>
  <c r="W30" i="55"/>
  <c r="S14" i="62"/>
  <c r="AE48" i="44"/>
  <c r="AF25" i="54"/>
  <c r="AJ21" i="62"/>
  <c r="AF19" i="63"/>
  <c r="AI53" i="54"/>
  <c r="AE46" i="44"/>
  <c r="AE32" i="54"/>
  <c r="W60" i="62"/>
  <c r="AI28" i="62"/>
  <c r="AF53" i="44"/>
  <c r="AF10" i="45"/>
  <c r="AJ59" i="62"/>
  <c r="AJ27" i="62"/>
  <c r="S25" i="63"/>
  <c r="W59" i="54"/>
  <c r="V44" i="44"/>
  <c r="AF53" i="53"/>
  <c r="AJ18" i="55"/>
  <c r="R66" i="54"/>
  <c r="R8" i="45"/>
  <c r="AI5" i="54"/>
  <c r="AI9" i="55"/>
  <c r="AF66" i="44"/>
  <c r="AE23" i="45"/>
  <c r="R48" i="62"/>
  <c r="AJ48" i="54"/>
  <c r="W54" i="54"/>
  <c r="V66" i="62"/>
  <c r="AI57" i="44"/>
  <c r="AJ11" i="54"/>
  <c r="S32" i="60"/>
  <c r="AE29" i="60"/>
  <c r="V29" i="60"/>
  <c r="V81" i="44"/>
  <c r="S14" i="60"/>
  <c r="AF14" i="60"/>
  <c r="S5" i="62"/>
  <c r="AF18" i="63"/>
  <c r="AJ58" i="54"/>
  <c r="R15" i="45"/>
  <c r="AI44" i="54"/>
  <c r="W35" i="44"/>
  <c r="R44" i="54"/>
  <c r="AJ81" i="44"/>
  <c r="R81" i="44"/>
  <c r="S49" i="44"/>
  <c r="AE7" i="55"/>
  <c r="S63" i="62"/>
  <c r="R18" i="54"/>
  <c r="R22" i="55"/>
  <c r="AF14" i="62"/>
  <c r="V20" i="45"/>
  <c r="W17" i="54"/>
  <c r="AF21" i="55"/>
  <c r="R37" i="62"/>
  <c r="R5" i="62"/>
  <c r="AJ45" i="62"/>
  <c r="AI11" i="63"/>
  <c r="R31" i="54"/>
  <c r="W9" i="45"/>
  <c r="V6" i="54"/>
  <c r="W58" i="62"/>
  <c r="R14" i="60"/>
  <c r="R11" i="44"/>
  <c r="AJ33" i="55"/>
  <c r="S15" i="45"/>
  <c r="AE44" i="54"/>
  <c r="AJ36" i="60"/>
  <c r="S35" i="44"/>
  <c r="V60" i="53"/>
  <c r="AJ25" i="55"/>
  <c r="AJ41" i="62"/>
  <c r="S64" i="54"/>
  <c r="W44" i="54"/>
  <c r="AE81" i="44"/>
  <c r="AI35" i="54"/>
  <c r="AI63" i="62"/>
  <c r="W29" i="63"/>
  <c r="AI17" i="60"/>
  <c r="AE57" i="53"/>
  <c r="AI22" i="55"/>
  <c r="S38" i="62"/>
  <c r="AF46" i="62"/>
  <c r="V46" i="54"/>
  <c r="AJ20" i="45"/>
  <c r="W21" i="55"/>
  <c r="W11" i="63"/>
  <c r="W17" i="60"/>
  <c r="AJ44" i="62"/>
  <c r="S69" i="44"/>
  <c r="AF27" i="55"/>
  <c r="V35" i="62"/>
  <c r="AI69" i="61"/>
  <c r="AE43" i="62"/>
  <c r="AF11" i="62"/>
  <c r="R9" i="63"/>
  <c r="AF9" i="45"/>
  <c r="AE10" i="55"/>
  <c r="S18" i="62"/>
  <c r="AF58" i="62"/>
  <c r="AE26" i="62"/>
  <c r="AJ24" i="63"/>
  <c r="S58" i="54"/>
  <c r="V38" i="60"/>
  <c r="AI60" i="44"/>
  <c r="AF43" i="44"/>
  <c r="S33" i="55"/>
  <c r="V3" i="62"/>
  <c r="S15" i="63"/>
  <c r="W7" i="45"/>
  <c r="S7" i="45"/>
  <c r="AJ32" i="62"/>
  <c r="AF64" i="54"/>
  <c r="R67" i="44"/>
  <c r="AE74" i="61"/>
  <c r="V71" i="44"/>
  <c r="R17" i="63"/>
  <c r="AE23" i="62"/>
  <c r="R42" i="54"/>
  <c r="S10" i="54"/>
  <c r="AE38" i="62"/>
  <c r="R55" i="44"/>
  <c r="S23" i="44"/>
  <c r="S9" i="54"/>
  <c r="AJ5" i="62"/>
  <c r="AF62" i="44"/>
  <c r="AF19" i="45"/>
  <c r="AJ16" i="54"/>
  <c r="AE18" i="60"/>
  <c r="S43" i="62"/>
  <c r="S23" i="60"/>
  <c r="R10" i="62"/>
  <c r="AE50" i="44"/>
  <c r="R4" i="54"/>
  <c r="S8" i="55"/>
  <c r="R24" i="62"/>
  <c r="AI64" i="62"/>
  <c r="S38" i="44"/>
  <c r="R12" i="62"/>
  <c r="W11" i="62"/>
  <c r="AJ66" i="54"/>
  <c r="AF16" i="55"/>
  <c r="AF73" i="44"/>
  <c r="AF41" i="44"/>
  <c r="AE66" i="53"/>
  <c r="W31" i="55"/>
  <c r="AJ21" i="63"/>
  <c r="S55" i="54"/>
  <c r="AJ10" i="54"/>
  <c r="AI71" i="61"/>
  <c r="AF6" i="62"/>
  <c r="W4" i="63"/>
  <c r="AF55" i="44"/>
  <c r="V41" i="54"/>
  <c r="AE9" i="54"/>
  <c r="AI70" i="61"/>
  <c r="AJ45" i="54"/>
  <c r="AF54" i="44"/>
  <c r="R40" i="54"/>
  <c r="S8" i="54"/>
  <c r="AE12" i="55"/>
  <c r="AJ4" i="62"/>
  <c r="W29" i="44"/>
  <c r="AJ19" i="55"/>
  <c r="S27" i="62"/>
  <c r="AJ67" i="62"/>
  <c r="V16" i="63"/>
  <c r="AI35" i="44"/>
  <c r="AF60" i="53"/>
  <c r="S33" i="62"/>
  <c r="R41" i="62"/>
  <c r="AJ56" i="62"/>
  <c r="R24" i="44"/>
  <c r="S34" i="54"/>
  <c r="R15" i="44"/>
  <c r="AJ29" i="62"/>
  <c r="AI11" i="45"/>
  <c r="AI8" i="54"/>
  <c r="AI36" i="62"/>
  <c r="W68" i="54"/>
  <c r="S61" i="44"/>
  <c r="AJ29" i="44"/>
  <c r="AJ18" i="45"/>
  <c r="V19" i="55"/>
  <c r="AJ35" i="62"/>
  <c r="S3" i="63"/>
  <c r="W22" i="54"/>
  <c r="AF75" i="61"/>
  <c r="AF8" i="63"/>
  <c r="W36" i="44"/>
  <c r="R27" i="44"/>
  <c r="W16" i="45"/>
  <c r="R13" i="60"/>
  <c r="AI74" i="44"/>
  <c r="AE10" i="44"/>
  <c r="V16" i="62"/>
  <c r="W56" i="62"/>
  <c r="W36" i="60"/>
  <c r="S23" i="45"/>
  <c r="R51" i="62"/>
  <c r="R22" i="45"/>
  <c r="AE19" i="54"/>
  <c r="W47" i="62"/>
  <c r="W47" i="54"/>
  <c r="AJ24" i="44"/>
  <c r="R38" i="55"/>
  <c r="W6" i="55"/>
  <c r="R62" i="54"/>
  <c r="AJ56" i="44"/>
  <c r="V47" i="44"/>
  <c r="AI15" i="44"/>
  <c r="AI33" i="54"/>
  <c r="W5" i="55"/>
  <c r="R61" i="54"/>
  <c r="V46" i="44"/>
  <c r="AJ4" i="55"/>
  <c r="AF60" i="62"/>
  <c r="S8" i="60"/>
  <c r="S53" i="44"/>
  <c r="S21" i="44"/>
  <c r="R10" i="45"/>
  <c r="AI25" i="63"/>
  <c r="AJ59" i="54"/>
  <c r="AJ29" i="60"/>
  <c r="AJ61" i="53"/>
  <c r="W26" i="55"/>
  <c r="AF10" i="62"/>
  <c r="W8" i="63"/>
  <c r="AI59" i="44"/>
  <c r="AE16" i="45"/>
  <c r="R25" i="62"/>
  <c r="V31" i="63"/>
  <c r="AF48" i="62"/>
  <c r="S48" i="44"/>
  <c r="W58" i="44"/>
  <c r="AJ15" i="45"/>
  <c r="R31" i="62"/>
  <c r="AJ7" i="62"/>
  <c r="V30" i="55"/>
  <c r="AE71" i="44"/>
  <c r="AE29" i="55"/>
  <c r="V72" i="61"/>
  <c r="AF21" i="62"/>
  <c r="AJ78" i="44"/>
  <c r="AJ32" i="54"/>
  <c r="V60" i="62"/>
  <c r="AE3" i="59"/>
  <c r="AE53" i="44"/>
  <c r="AJ10" i="45"/>
  <c r="AF27" i="62"/>
  <c r="V25" i="63"/>
  <c r="R44" i="44"/>
  <c r="S17" i="45"/>
  <c r="AJ53" i="53"/>
  <c r="AF18" i="55"/>
  <c r="AI66" i="62"/>
  <c r="V66" i="54"/>
  <c r="W38" i="60"/>
  <c r="AJ5" i="54"/>
  <c r="AJ66" i="44"/>
  <c r="AI23" i="45"/>
  <c r="W48" i="62"/>
  <c r="AF48" i="54"/>
  <c r="R80" i="44"/>
  <c r="AF8" i="44"/>
  <c r="S26" i="54"/>
  <c r="S54" i="54"/>
  <c r="AI19" i="62"/>
  <c r="S66" i="62"/>
  <c r="AJ73" i="61"/>
  <c r="AJ25" i="44"/>
  <c r="S14" i="45"/>
  <c r="AI11" i="54"/>
  <c r="W22" i="60"/>
  <c r="R29" i="60"/>
  <c r="AE30" i="60"/>
  <c r="R7" i="55"/>
  <c r="AI20" i="45"/>
  <c r="V21" i="55"/>
  <c r="V11" i="63"/>
  <c r="AJ9" i="45"/>
  <c r="R58" i="54"/>
  <c r="AF11" i="44"/>
  <c r="R33" i="55"/>
  <c r="W15" i="63"/>
  <c r="W3" i="45"/>
  <c r="W17" i="63"/>
  <c r="AF38" i="62"/>
  <c r="AF5" i="62"/>
  <c r="W20" i="60"/>
  <c r="R20" i="60"/>
  <c r="S20" i="60"/>
  <c r="V20" i="60"/>
  <c r="R43" i="62"/>
  <c r="V69" i="61"/>
  <c r="AI50" i="44"/>
  <c r="AI66" i="53"/>
  <c r="V31" i="55"/>
  <c r="AI10" i="54"/>
  <c r="AF71" i="61"/>
  <c r="AI6" i="62"/>
  <c r="V4" i="63"/>
  <c r="AF72" i="44"/>
  <c r="AJ23" i="44"/>
  <c r="AI9" i="54"/>
  <c r="AJ70" i="61"/>
  <c r="AJ37" i="62"/>
  <c r="R17" i="60"/>
  <c r="AJ69" i="53"/>
  <c r="R16" i="63"/>
  <c r="AF35" i="44"/>
  <c r="W41" i="62"/>
  <c r="AF30" i="62"/>
  <c r="AE29" i="62"/>
  <c r="AI22" i="44"/>
  <c r="AI40" i="54"/>
  <c r="V12" i="55"/>
  <c r="S68" i="54"/>
  <c r="AF29" i="44"/>
  <c r="AF74" i="44"/>
  <c r="AJ10" i="44"/>
  <c r="S75" i="61"/>
  <c r="R56" i="62"/>
  <c r="R8" i="62"/>
  <c r="W51" i="62"/>
  <c r="AI19" i="54"/>
  <c r="R47" i="54"/>
  <c r="R19" i="60"/>
  <c r="AI24" i="44"/>
  <c r="V38" i="55"/>
  <c r="S62" i="62"/>
  <c r="W62" i="54"/>
  <c r="AI56" i="44"/>
  <c r="AJ15" i="44"/>
  <c r="AE33" i="54"/>
  <c r="R5" i="55"/>
  <c r="AE61" i="53"/>
  <c r="S26" i="55"/>
  <c r="AJ10" i="62"/>
  <c r="S8" i="63"/>
  <c r="AE59" i="44"/>
  <c r="AJ16" i="45"/>
  <c r="R65" i="62"/>
  <c r="V65" i="54"/>
  <c r="AI15" i="45"/>
  <c r="S30" i="55"/>
  <c r="AI71" i="44"/>
  <c r="R72" i="61"/>
  <c r="S53" i="62"/>
  <c r="AE78" i="44"/>
  <c r="AI27" i="45"/>
  <c r="S4" i="55"/>
  <c r="S20" i="62"/>
  <c r="S60" i="62"/>
  <c r="AE21" i="44"/>
  <c r="AI27" i="62"/>
  <c r="W25" i="63"/>
  <c r="AI53" i="53"/>
  <c r="AI34" i="62"/>
  <c r="S66" i="54"/>
  <c r="V22" i="60"/>
  <c r="AE51" i="44"/>
  <c r="AE5" i="54"/>
  <c r="AE34" i="44"/>
  <c r="V48" i="62"/>
  <c r="AE8" i="44"/>
  <c r="S57" i="54"/>
  <c r="AF25" i="44"/>
  <c r="R15" i="55"/>
  <c r="AF17" i="60"/>
  <c r="V25" i="60"/>
  <c r="W29" i="60"/>
  <c r="S29" i="60"/>
  <c r="AI14" i="60"/>
  <c r="V6" i="62"/>
  <c r="AE21" i="55"/>
  <c r="W71" i="61"/>
  <c r="V13" i="44"/>
  <c r="R9" i="45"/>
  <c r="AF58" i="54"/>
  <c r="AE49" i="62"/>
  <c r="AI17" i="62"/>
  <c r="AI40" i="62"/>
  <c r="W24" i="54"/>
  <c r="AI49" i="44"/>
  <c r="V7" i="55"/>
  <c r="AE63" i="54"/>
  <c r="AI64" i="44"/>
  <c r="AF57" i="53"/>
  <c r="R46" i="54"/>
  <c r="AJ31" i="44"/>
  <c r="S56" i="53"/>
  <c r="AJ17" i="54"/>
  <c r="R45" i="62"/>
  <c r="AF44" i="62"/>
  <c r="AJ14" i="60"/>
  <c r="AE9" i="45"/>
  <c r="AF10" i="55"/>
  <c r="W58" i="54"/>
  <c r="V14" i="60"/>
  <c r="AJ11" i="44"/>
  <c r="W33" i="55"/>
  <c r="V15" i="63"/>
  <c r="R7" i="45"/>
  <c r="AI32" i="62"/>
  <c r="W13" i="62"/>
  <c r="S3" i="45"/>
  <c r="AI52" i="62"/>
  <c r="AJ31" i="54"/>
  <c r="V41" i="44"/>
  <c r="S66" i="53"/>
  <c r="V27" i="54"/>
  <c r="AI31" i="55"/>
  <c r="AJ23" i="62"/>
  <c r="W42" i="54"/>
  <c r="R10" i="54"/>
  <c r="V38" i="62"/>
  <c r="AJ4" i="63"/>
  <c r="W55" i="44"/>
  <c r="W23" i="44"/>
  <c r="V29" i="62"/>
  <c r="AI62" i="44"/>
  <c r="AI19" i="45"/>
  <c r="AE16" i="54"/>
  <c r="R44" i="62"/>
  <c r="AJ69" i="44"/>
  <c r="W26" i="45"/>
  <c r="R69" i="61"/>
  <c r="AF50" i="62"/>
  <c r="AI18" i="62"/>
  <c r="AF16" i="63"/>
  <c r="W14" i="60"/>
  <c r="AE7" i="63"/>
  <c r="AF50" i="44"/>
  <c r="W8" i="55"/>
  <c r="W12" i="62"/>
  <c r="AJ20" i="62"/>
  <c r="AE73" i="44"/>
  <c r="AE9" i="44"/>
  <c r="AJ27" i="54"/>
  <c r="R74" i="61"/>
  <c r="R55" i="54"/>
  <c r="AE42" i="54"/>
  <c r="S4" i="63"/>
  <c r="AI72" i="44"/>
  <c r="AI23" i="44"/>
  <c r="S13" i="55"/>
  <c r="AE70" i="61"/>
  <c r="AI37" i="62"/>
  <c r="W9" i="60"/>
  <c r="AI4" i="62"/>
  <c r="S29" i="44"/>
  <c r="V27" i="62"/>
  <c r="W23" i="60"/>
  <c r="AE69" i="53"/>
  <c r="W16" i="63"/>
  <c r="S22" i="60"/>
  <c r="AE35" i="44"/>
  <c r="S25" i="55"/>
  <c r="W74" i="44"/>
  <c r="V67" i="53"/>
  <c r="AF56" i="62"/>
  <c r="AJ53" i="62"/>
  <c r="V26" i="62"/>
  <c r="S19" i="60"/>
  <c r="W24" i="44"/>
  <c r="AI6" i="55"/>
  <c r="AJ62" i="54"/>
  <c r="S15" i="44"/>
  <c r="V4" i="45"/>
  <c r="V33" i="54"/>
  <c r="AF37" i="55"/>
  <c r="AF29" i="62"/>
  <c r="AF22" i="44"/>
  <c r="AE40" i="54"/>
  <c r="R12" i="55"/>
  <c r="AJ30" i="60"/>
  <c r="AI29" i="44"/>
  <c r="AJ15" i="54"/>
  <c r="AF35" i="62"/>
  <c r="AI8" i="63"/>
  <c r="S27" i="44"/>
  <c r="S16" i="45"/>
  <c r="V3" i="54"/>
  <c r="S25" i="62"/>
  <c r="AE65" i="62"/>
  <c r="AF31" i="63"/>
  <c r="AF65" i="54"/>
  <c r="AE74" i="44"/>
  <c r="AF10" i="44"/>
  <c r="R75" i="61"/>
  <c r="V56" i="62"/>
  <c r="R77" i="44"/>
  <c r="AE13" i="44"/>
  <c r="AF35" i="55"/>
  <c r="S53" i="53"/>
  <c r="AF38" i="60"/>
  <c r="AI58" i="53"/>
  <c r="R23" i="55"/>
  <c r="AF15" i="62"/>
  <c r="R13" i="63"/>
  <c r="S47" i="54"/>
  <c r="AF24" i="44"/>
  <c r="S38" i="55"/>
  <c r="V22" i="62"/>
  <c r="V62" i="62"/>
  <c r="AE79" i="44"/>
  <c r="AF33" i="54"/>
  <c r="V5" i="55"/>
  <c r="AI23" i="60"/>
  <c r="R21" i="44"/>
  <c r="AJ11" i="55"/>
  <c r="AF13" i="60"/>
  <c r="S25" i="45"/>
  <c r="AE22" i="54"/>
  <c r="V8" i="63"/>
  <c r="AJ59" i="44"/>
  <c r="AF16" i="45"/>
  <c r="AJ17" i="55"/>
  <c r="W65" i="62"/>
  <c r="W65" i="54"/>
  <c r="AI48" i="62"/>
  <c r="R18" i="63"/>
  <c r="S5" i="54"/>
  <c r="AE15" i="45"/>
  <c r="W73" i="61"/>
  <c r="V73" i="61"/>
  <c r="AE54" i="54"/>
  <c r="AJ71" i="44"/>
  <c r="V53" i="62"/>
  <c r="R36" i="60"/>
  <c r="V36" i="60"/>
  <c r="S36" i="60"/>
  <c r="AI78" i="44"/>
  <c r="AF27" i="45"/>
  <c r="AE36" i="55"/>
  <c r="W4" i="55"/>
  <c r="AJ28" i="62"/>
  <c r="AJ21" i="44"/>
  <c r="W11" i="55"/>
  <c r="R25" i="63"/>
  <c r="V17" i="45"/>
  <c r="AJ34" i="62"/>
  <c r="W66" i="54"/>
  <c r="AI51" i="44"/>
  <c r="W8" i="45"/>
  <c r="AF5" i="54"/>
  <c r="AI34" i="44"/>
  <c r="S24" i="55"/>
  <c r="AJ8" i="44"/>
  <c r="AI22" i="62"/>
  <c r="V57" i="54"/>
  <c r="AI25" i="44"/>
  <c r="W15" i="55"/>
  <c r="V33" i="60"/>
  <c r="W27" i="60"/>
  <c r="AJ3" i="55"/>
  <c r="W7" i="55"/>
  <c r="AI18" i="54"/>
  <c r="AI17" i="54"/>
  <c r="S45" i="62"/>
  <c r="R36" i="62"/>
  <c r="AI9" i="45"/>
  <c r="V58" i="54"/>
  <c r="AE36" i="60"/>
  <c r="AI11" i="44"/>
  <c r="V13" i="62"/>
  <c r="R3" i="45"/>
  <c r="AF52" i="62"/>
  <c r="AI31" i="54"/>
  <c r="V66" i="53"/>
  <c r="W27" i="54"/>
  <c r="AJ31" i="55"/>
  <c r="AF55" i="62"/>
  <c r="AF23" i="62"/>
  <c r="AF4" i="63"/>
  <c r="R72" i="44"/>
  <c r="R29" i="62"/>
  <c r="AI16" i="54"/>
  <c r="W44" i="62"/>
  <c r="AI38" i="60"/>
  <c r="AF69" i="44"/>
  <c r="V26" i="45"/>
  <c r="W27" i="55"/>
  <c r="AJ9" i="63"/>
  <c r="AJ50" i="62"/>
  <c r="AF18" i="62"/>
  <c r="AI16" i="63"/>
  <c r="AJ20" i="60"/>
  <c r="AE6" i="44"/>
  <c r="AE7" i="45"/>
  <c r="R36" i="54"/>
  <c r="S12" i="62"/>
  <c r="AE20" i="62"/>
  <c r="AE16" i="55"/>
  <c r="AJ9" i="44"/>
  <c r="AE27" i="54"/>
  <c r="S74" i="61"/>
  <c r="W55" i="62"/>
  <c r="W55" i="54"/>
  <c r="W40" i="44"/>
  <c r="AJ42" i="54"/>
  <c r="R14" i="55"/>
  <c r="V18" i="60"/>
  <c r="AJ72" i="44"/>
  <c r="AF23" i="44"/>
  <c r="R13" i="55"/>
  <c r="AE37" i="62"/>
  <c r="AI69" i="53"/>
  <c r="V50" i="62"/>
  <c r="AJ35" i="44"/>
  <c r="V25" i="55"/>
  <c r="V7" i="63"/>
  <c r="S74" i="44"/>
  <c r="AJ24" i="62"/>
  <c r="AI53" i="62"/>
  <c r="W58" i="53"/>
  <c r="V11" i="60"/>
  <c r="AJ6" i="55"/>
  <c r="AE62" i="54"/>
  <c r="W34" i="60"/>
  <c r="W56" i="44"/>
  <c r="AF5" i="55"/>
  <c r="AI29" i="62"/>
  <c r="AE22" i="44"/>
  <c r="AF40" i="54"/>
  <c r="W12" i="55"/>
  <c r="AE14" i="60"/>
  <c r="AE29" i="44"/>
  <c r="AI15" i="54"/>
  <c r="R67" i="62"/>
  <c r="AJ42" i="44"/>
  <c r="AJ67" i="53"/>
  <c r="V75" i="61"/>
  <c r="S56" i="62"/>
  <c r="AE34" i="60"/>
  <c r="AI34" i="60"/>
  <c r="AI13" i="44"/>
  <c r="AF58" i="53"/>
  <c r="W23" i="55"/>
  <c r="AJ15" i="62"/>
  <c r="V13" i="63"/>
  <c r="AJ33" i="60"/>
  <c r="AE24" i="44"/>
  <c r="W38" i="55"/>
  <c r="W62" i="62"/>
  <c r="AI79" i="44"/>
  <c r="AF4" i="45"/>
  <c r="R37" i="55"/>
  <c r="R21" i="62"/>
  <c r="AI22" i="54"/>
  <c r="AI36" i="44"/>
  <c r="AF59" i="44"/>
  <c r="AI16" i="45"/>
  <c r="S65" i="62"/>
  <c r="AJ33" i="62"/>
  <c r="S65" i="54"/>
  <c r="V18" i="63"/>
  <c r="AF15" i="45"/>
  <c r="R25" i="44"/>
  <c r="AE72" i="61"/>
  <c r="AE39" i="62"/>
  <c r="S8" i="44"/>
  <c r="S73" i="61"/>
  <c r="R14" i="62"/>
  <c r="R54" i="62"/>
  <c r="AE8" i="60"/>
  <c r="AF71" i="44"/>
  <c r="W72" i="61"/>
  <c r="W53" i="62"/>
  <c r="AE21" i="62"/>
  <c r="AE27" i="45"/>
  <c r="V4" i="55"/>
  <c r="AE28" i="62"/>
  <c r="S60" i="54"/>
  <c r="AF21" i="44"/>
  <c r="V11" i="55"/>
  <c r="AE27" i="62"/>
  <c r="AE14" i="54"/>
  <c r="AE34" i="62"/>
  <c r="AJ51" i="44"/>
  <c r="W17" i="62"/>
  <c r="AJ34" i="44"/>
  <c r="V24" i="55"/>
  <c r="V14" i="63"/>
  <c r="AI8" i="44"/>
  <c r="AE19" i="62"/>
  <c r="W57" i="54"/>
  <c r="S26" i="44"/>
  <c r="AE25" i="44"/>
  <c r="S15" i="55"/>
  <c r="AE20" i="60"/>
  <c r="AJ18" i="60"/>
  <c r="S18" i="54"/>
  <c r="W4" i="57"/>
  <c r="S3" i="55"/>
  <c r="AJ3" i="45"/>
  <c r="AI24" i="54"/>
  <c r="AI18" i="63"/>
  <c r="R52" i="54"/>
  <c r="R13" i="44"/>
  <c r="AF17" i="63"/>
  <c r="AI58" i="54"/>
  <c r="W32" i="62"/>
  <c r="AF40" i="62"/>
  <c r="AE25" i="55"/>
  <c r="W30" i="63"/>
  <c r="V24" i="54"/>
  <c r="AF52" i="54"/>
  <c r="AI3" i="55"/>
  <c r="AF64" i="44"/>
  <c r="AE18" i="54"/>
  <c r="AI31" i="44"/>
  <c r="AE17" i="54"/>
  <c r="W45" i="62"/>
  <c r="R55" i="53"/>
  <c r="AF20" i="55"/>
  <c r="AE44" i="62"/>
  <c r="V23" i="60"/>
  <c r="AF28" i="44"/>
  <c r="AF6" i="54"/>
  <c r="AI58" i="62"/>
  <c r="AE11" i="44"/>
  <c r="W49" i="62"/>
  <c r="V6" i="44"/>
  <c r="W50" i="44"/>
  <c r="S64" i="62"/>
  <c r="R23" i="60"/>
  <c r="S13" i="62"/>
  <c r="V3" i="45"/>
  <c r="AE31" i="54"/>
  <c r="R27" i="54"/>
  <c r="AF31" i="55"/>
  <c r="AI55" i="62"/>
  <c r="AI23" i="62"/>
  <c r="V6" i="60"/>
  <c r="AE6" i="60"/>
  <c r="S6" i="60"/>
  <c r="R6" i="60"/>
  <c r="W18" i="60"/>
  <c r="S72" i="44"/>
  <c r="AI5" i="62"/>
  <c r="AJ23" i="60"/>
  <c r="AJ30" i="44"/>
  <c r="AJ55" i="53"/>
  <c r="W20" i="55"/>
  <c r="V44" i="62"/>
  <c r="AE69" i="44"/>
  <c r="S26" i="45"/>
  <c r="V27" i="55"/>
  <c r="AF9" i="63"/>
  <c r="R69" i="53"/>
  <c r="AI50" i="62"/>
  <c r="AE18" i="62"/>
  <c r="AI6" i="44"/>
  <c r="AF7" i="45"/>
  <c r="W24" i="62"/>
  <c r="AI9" i="44"/>
  <c r="AI27" i="54"/>
  <c r="V74" i="61"/>
  <c r="R55" i="62"/>
  <c r="AF42" i="54"/>
  <c r="S14" i="55"/>
  <c r="AE71" i="61"/>
  <c r="AJ6" i="62"/>
  <c r="AE72" i="44"/>
  <c r="AE23" i="44"/>
  <c r="V13" i="55"/>
  <c r="W22" i="44"/>
  <c r="W8" i="54"/>
  <c r="AI19" i="60"/>
  <c r="AJ19" i="60"/>
  <c r="W19" i="60"/>
  <c r="W15" i="54"/>
  <c r="AF67" i="54"/>
  <c r="W50" i="62"/>
  <c r="AE67" i="44"/>
  <c r="W25" i="55"/>
  <c r="W7" i="63"/>
  <c r="W67" i="53"/>
  <c r="AE24" i="62"/>
  <c r="AF53" i="62"/>
  <c r="W45" i="44"/>
  <c r="W26" i="62"/>
  <c r="S58" i="53"/>
  <c r="S19" i="54"/>
  <c r="AE33" i="60"/>
  <c r="AE6" i="55"/>
  <c r="AF62" i="62"/>
  <c r="AI30" i="62"/>
  <c r="AI62" i="54"/>
  <c r="R79" i="44"/>
  <c r="S4" i="45"/>
  <c r="AE5" i="55"/>
  <c r="V21" i="62"/>
  <c r="V54" i="44"/>
  <c r="AJ22" i="44"/>
  <c r="AJ40" i="54"/>
  <c r="AI3" i="62"/>
  <c r="AF6" i="60"/>
  <c r="AF15" i="54"/>
  <c r="W67" i="62"/>
  <c r="AE35" i="62"/>
  <c r="V67" i="54"/>
  <c r="AE13" i="60"/>
  <c r="AF19" i="60"/>
  <c r="AF42" i="44"/>
  <c r="AE67" i="53"/>
  <c r="AE22" i="63"/>
  <c r="R40" i="62"/>
  <c r="AI54" i="62"/>
  <c r="AJ13" i="44"/>
  <c r="AE58" i="53"/>
  <c r="V23" i="55"/>
  <c r="W13" i="63"/>
  <c r="AJ34" i="54"/>
  <c r="R62" i="62"/>
  <c r="AJ8" i="60"/>
  <c r="AJ79" i="44"/>
  <c r="AJ4" i="45"/>
  <c r="V37" i="55"/>
  <c r="AI4" i="55"/>
  <c r="AE11" i="55"/>
  <c r="AI59" i="54"/>
  <c r="R4" i="60"/>
  <c r="AF33" i="60"/>
  <c r="AJ22" i="54"/>
  <c r="AF36" i="44"/>
  <c r="AI27" i="44"/>
  <c r="AF3" i="54"/>
  <c r="V65" i="62"/>
  <c r="W48" i="44"/>
  <c r="S18" i="63"/>
  <c r="AI25" i="62"/>
  <c r="R58" i="44"/>
  <c r="S25" i="44"/>
  <c r="V31" i="62"/>
  <c r="AI72" i="61"/>
  <c r="AJ39" i="62"/>
  <c r="AI7" i="62"/>
  <c r="S11" i="60"/>
  <c r="S54" i="62"/>
  <c r="AJ48" i="44"/>
  <c r="AJ25" i="54"/>
  <c r="R53" i="62"/>
  <c r="AI21" i="62"/>
  <c r="AI46" i="44"/>
  <c r="W60" i="54"/>
  <c r="AJ22" i="60"/>
  <c r="R3" i="59"/>
  <c r="W3" i="59"/>
  <c r="R11" i="55"/>
  <c r="S59" i="54"/>
  <c r="AJ14" i="54"/>
  <c r="AF51" i="44"/>
  <c r="S17" i="62"/>
  <c r="AF34" i="44"/>
  <c r="W24" i="55"/>
  <c r="S14" i="63"/>
  <c r="V80" i="44"/>
  <c r="V65" i="53"/>
  <c r="V26" i="54"/>
  <c r="AF22" i="62"/>
  <c r="AJ19" i="62"/>
  <c r="R57" i="54"/>
  <c r="AF73" i="61"/>
  <c r="AF57" i="44"/>
  <c r="V15" i="55"/>
  <c r="W13" i="60"/>
  <c r="R30" i="60"/>
  <c r="AE18" i="63"/>
  <c r="AI17" i="63"/>
  <c r="S24" i="54"/>
  <c r="AI52" i="54"/>
  <c r="AF81" i="44"/>
  <c r="W23" i="62"/>
  <c r="AJ63" i="62"/>
  <c r="S29" i="63"/>
  <c r="AE64" i="44"/>
  <c r="AJ18" i="54"/>
  <c r="AF31" i="44"/>
  <c r="AF17" i="54"/>
  <c r="S55" i="53"/>
  <c r="AJ20" i="55"/>
  <c r="S36" i="62"/>
  <c r="AI28" i="44"/>
  <c r="AJ6" i="54"/>
  <c r="AI43" i="44"/>
  <c r="S49" i="62"/>
  <c r="W49" i="54"/>
  <c r="V13" i="60"/>
  <c r="W6" i="44"/>
  <c r="R50" i="44"/>
  <c r="AE30" i="63"/>
  <c r="AJ64" i="54"/>
  <c r="S27" i="54"/>
  <c r="AJ55" i="62"/>
  <c r="AE17" i="60"/>
  <c r="V42" i="54"/>
  <c r="V72" i="44"/>
  <c r="AI55" i="53"/>
  <c r="AE22" i="60"/>
  <c r="AI69" i="44"/>
  <c r="R27" i="55"/>
  <c r="AE9" i="63"/>
  <c r="AJ13" i="60"/>
  <c r="S69" i="61"/>
  <c r="AJ18" i="62"/>
  <c r="AF7" i="63"/>
  <c r="AF6" i="44"/>
  <c r="S24" i="62"/>
  <c r="AE64" i="62"/>
  <c r="S11" i="62"/>
  <c r="AJ41" i="44"/>
  <c r="AI42" i="54"/>
  <c r="W13" i="55"/>
  <c r="AF37" i="62"/>
  <c r="AF23" i="60"/>
  <c r="AE38" i="60"/>
  <c r="AJ67" i="54"/>
  <c r="S10" i="60"/>
  <c r="AF10" i="60"/>
  <c r="AE10" i="60"/>
  <c r="AI10" i="60"/>
  <c r="S50" i="62"/>
  <c r="AJ50" i="54"/>
  <c r="AJ67" i="44"/>
  <c r="AE60" i="53"/>
  <c r="R25" i="55"/>
  <c r="AE51" i="54"/>
  <c r="V58" i="53"/>
  <c r="AI13" i="63"/>
  <c r="AE30" i="62"/>
  <c r="S18" i="60"/>
  <c r="S79" i="44"/>
  <c r="AF36" i="62"/>
  <c r="V67" i="62"/>
  <c r="W67" i="54"/>
  <c r="V22" i="54"/>
  <c r="AI11" i="60"/>
  <c r="AI42" i="44"/>
  <c r="AI67" i="53"/>
  <c r="S23" i="55"/>
  <c r="S13" i="63"/>
  <c r="AF34" i="54"/>
  <c r="V6" i="55"/>
  <c r="AI20" i="60"/>
  <c r="AF79" i="44"/>
  <c r="W46" i="44"/>
  <c r="AJ60" i="54"/>
  <c r="AE25" i="63"/>
  <c r="AE59" i="54"/>
  <c r="AF22" i="54"/>
  <c r="AJ36" i="44"/>
  <c r="W31" i="63"/>
  <c r="V48" i="44"/>
  <c r="W25" i="44"/>
  <c r="S31" i="62"/>
  <c r="AF39" i="62"/>
  <c r="V54" i="62"/>
  <c r="AI25" i="54"/>
  <c r="AI19" i="63"/>
  <c r="AI32" i="54"/>
  <c r="AF28" i="62"/>
  <c r="R60" i="54"/>
  <c r="AI10" i="45"/>
  <c r="V59" i="54"/>
  <c r="V17" i="62"/>
  <c r="R24" i="55"/>
  <c r="W65" i="53"/>
  <c r="R26" i="54"/>
  <c r="AJ22" i="62"/>
  <c r="R54" i="54"/>
  <c r="AF19" i="62"/>
  <c r="R66" i="62"/>
  <c r="R11" i="60"/>
  <c r="AE9" i="60"/>
  <c r="V32" i="60"/>
  <c r="AK5" i="57"/>
  <c r="AE4" i="57"/>
  <c r="V4" i="57"/>
  <c r="R4" i="57"/>
  <c r="AF4" i="57"/>
  <c r="AJ4" i="57"/>
  <c r="S4" i="57"/>
  <c r="AI4" i="57"/>
  <c r="H3" i="30"/>
  <c r="I3" i="30"/>
  <c r="I4" i="30"/>
  <c r="I5" i="30"/>
  <c r="I6" i="30"/>
  <c r="I8" i="30"/>
  <c r="I9" i="30"/>
  <c r="I10" i="30"/>
  <c r="I11" i="30"/>
  <c r="I12" i="30"/>
  <c r="I13" i="30"/>
  <c r="I14" i="30"/>
  <c r="I15" i="30"/>
  <c r="I16" i="30"/>
  <c r="I17" i="30"/>
  <c r="I18" i="30"/>
  <c r="I19" i="30"/>
  <c r="I20" i="30"/>
  <c r="I21" i="30"/>
  <c r="I22" i="30"/>
  <c r="I23" i="30"/>
  <c r="I24" i="30"/>
  <c r="I25" i="30"/>
  <c r="H4" i="30"/>
  <c r="H5" i="30"/>
  <c r="H6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B8" i="70"/>
  <c r="B6" i="70"/>
  <c r="C6" i="70" s="1"/>
  <c r="B5" i="70"/>
  <c r="C5" i="70" s="1"/>
  <c r="U16" i="30" l="1"/>
  <c r="Q16" i="30"/>
  <c r="P16" i="30"/>
  <c r="T16" i="30"/>
  <c r="X16" i="30"/>
  <c r="R16" i="30" s="1"/>
  <c r="T23" i="30"/>
  <c r="Q23" i="30"/>
  <c r="P23" i="30"/>
  <c r="U23" i="30"/>
  <c r="X23" i="30"/>
  <c r="V23" i="30" s="1"/>
  <c r="T15" i="30"/>
  <c r="U15" i="30"/>
  <c r="P15" i="30"/>
  <c r="Q15" i="30"/>
  <c r="X15" i="30"/>
  <c r="R15" i="30" s="1"/>
  <c r="Q6" i="30"/>
  <c r="X6" i="30"/>
  <c r="P6" i="30"/>
  <c r="T6" i="30"/>
  <c r="U6" i="30"/>
  <c r="AH20" i="30"/>
  <c r="AD20" i="30"/>
  <c r="AC20" i="30"/>
  <c r="AG20" i="30"/>
  <c r="AK20" i="30"/>
  <c r="AD12" i="30"/>
  <c r="AH12" i="30"/>
  <c r="AC12" i="30"/>
  <c r="AK12" i="30"/>
  <c r="AG12" i="30"/>
  <c r="U8" i="30"/>
  <c r="Q8" i="30"/>
  <c r="P8" i="30"/>
  <c r="X8" i="30"/>
  <c r="T8" i="30"/>
  <c r="AC13" i="30"/>
  <c r="AG13" i="30"/>
  <c r="AH13" i="30"/>
  <c r="AK13" i="30"/>
  <c r="AD13" i="30"/>
  <c r="AD4" i="30"/>
  <c r="AH4" i="30"/>
  <c r="AC4" i="30"/>
  <c r="AG4" i="30"/>
  <c r="AK4" i="30"/>
  <c r="X14" i="30"/>
  <c r="U14" i="30"/>
  <c r="Q14" i="30"/>
  <c r="P14" i="30"/>
  <c r="T14" i="30"/>
  <c r="AC11" i="30"/>
  <c r="AG11" i="30"/>
  <c r="AK11" i="30"/>
  <c r="AD11" i="30"/>
  <c r="AH11" i="30"/>
  <c r="T22" i="30"/>
  <c r="Q22" i="30"/>
  <c r="U22" i="30"/>
  <c r="P22" i="30"/>
  <c r="X22" i="30"/>
  <c r="AG19" i="30"/>
  <c r="AC19" i="30"/>
  <c r="AK19" i="30"/>
  <c r="AD19" i="30"/>
  <c r="AH19" i="30"/>
  <c r="AG21" i="30"/>
  <c r="AC21" i="30"/>
  <c r="AK21" i="30"/>
  <c r="AF21" i="30" s="1"/>
  <c r="AD21" i="30"/>
  <c r="AH21" i="30"/>
  <c r="X21" i="30"/>
  <c r="AJ21" i="30" s="1"/>
  <c r="P21" i="30"/>
  <c r="T21" i="30"/>
  <c r="U21" i="30"/>
  <c r="Q21" i="30"/>
  <c r="R21" i="30"/>
  <c r="Q4" i="30"/>
  <c r="U4" i="30"/>
  <c r="P4" i="30"/>
  <c r="X4" i="30"/>
  <c r="R4" i="30" s="1"/>
  <c r="W4" i="30"/>
  <c r="T4" i="30"/>
  <c r="S4" i="30"/>
  <c r="AD10" i="30"/>
  <c r="AH10" i="30"/>
  <c r="AC10" i="30"/>
  <c r="AG10" i="30"/>
  <c r="AK10" i="30"/>
  <c r="Q20" i="30"/>
  <c r="U20" i="30"/>
  <c r="T20" i="30"/>
  <c r="X20" i="30"/>
  <c r="AJ20" i="30" s="1"/>
  <c r="P20" i="30"/>
  <c r="Q12" i="30"/>
  <c r="U12" i="30"/>
  <c r="P12" i="30"/>
  <c r="T12" i="30"/>
  <c r="X12" i="30"/>
  <c r="W12" i="30" s="1"/>
  <c r="AK25" i="30"/>
  <c r="AC25" i="30"/>
  <c r="AD25" i="30"/>
  <c r="AH25" i="30"/>
  <c r="AG25" i="30"/>
  <c r="AG17" i="30"/>
  <c r="AK17" i="30"/>
  <c r="AD17" i="30"/>
  <c r="AH17" i="30"/>
  <c r="AC17" i="30"/>
  <c r="AK9" i="30"/>
  <c r="AC9" i="30"/>
  <c r="AD9" i="30"/>
  <c r="AH9" i="30"/>
  <c r="AG9" i="30"/>
  <c r="U3" i="30"/>
  <c r="Q3" i="30"/>
  <c r="X3" i="30"/>
  <c r="T3" i="30"/>
  <c r="P3" i="30"/>
  <c r="U19" i="30"/>
  <c r="X19" i="30"/>
  <c r="AE19" i="30" s="1"/>
  <c r="Q19" i="30"/>
  <c r="P19" i="30"/>
  <c r="T19" i="30"/>
  <c r="S19" i="30"/>
  <c r="V19" i="30"/>
  <c r="R19" i="30"/>
  <c r="W19" i="30"/>
  <c r="AD16" i="30"/>
  <c r="AG16" i="30"/>
  <c r="AH16" i="30"/>
  <c r="AC16" i="30"/>
  <c r="AK16" i="30"/>
  <c r="AF16" i="30" s="1"/>
  <c r="AH8" i="30"/>
  <c r="AD8" i="30"/>
  <c r="AC8" i="30"/>
  <c r="AK8" i="30"/>
  <c r="AG8" i="30"/>
  <c r="AJ8" i="30"/>
  <c r="U24" i="30"/>
  <c r="P24" i="30"/>
  <c r="T24" i="30"/>
  <c r="Q24" i="30"/>
  <c r="X24" i="30"/>
  <c r="W24" i="30" s="1"/>
  <c r="T5" i="30"/>
  <c r="P5" i="30"/>
  <c r="X5" i="30"/>
  <c r="Q5" i="30"/>
  <c r="U5" i="30"/>
  <c r="T13" i="30"/>
  <c r="X13" i="30"/>
  <c r="V13" i="30" s="1"/>
  <c r="P13" i="30"/>
  <c r="Q13" i="30"/>
  <c r="U13" i="30"/>
  <c r="AD18" i="30"/>
  <c r="AH18" i="30"/>
  <c r="AC18" i="30"/>
  <c r="AG18" i="30"/>
  <c r="AK18" i="30"/>
  <c r="AH3" i="30"/>
  <c r="AD3" i="30"/>
  <c r="AG3" i="30"/>
  <c r="AK3" i="30"/>
  <c r="AI3" i="30" s="1"/>
  <c r="AE3" i="30"/>
  <c r="AC3" i="30"/>
  <c r="AC24" i="30"/>
  <c r="AG24" i="30"/>
  <c r="AK24" i="30"/>
  <c r="AF24" i="30" s="1"/>
  <c r="AH24" i="30"/>
  <c r="AD24" i="30"/>
  <c r="Q11" i="30"/>
  <c r="T11" i="30"/>
  <c r="U11" i="30"/>
  <c r="P11" i="30"/>
  <c r="X11" i="30"/>
  <c r="AI11" i="30" s="1"/>
  <c r="S11" i="30"/>
  <c r="R11" i="30"/>
  <c r="V11" i="30"/>
  <c r="W11" i="30"/>
  <c r="B9" i="70"/>
  <c r="C9" i="70" s="1"/>
  <c r="T18" i="30"/>
  <c r="P18" i="30"/>
  <c r="Q18" i="30"/>
  <c r="U18" i="30"/>
  <c r="X18" i="30"/>
  <c r="AI18" i="30" s="1"/>
  <c r="P10" i="30"/>
  <c r="U10" i="30"/>
  <c r="T10" i="30"/>
  <c r="X10" i="30"/>
  <c r="V10" i="30" s="1"/>
  <c r="Q10" i="30"/>
  <c r="AC23" i="30"/>
  <c r="AD23" i="30"/>
  <c r="AG23" i="30"/>
  <c r="AH23" i="30"/>
  <c r="AK23" i="30"/>
  <c r="AE23" i="30" s="1"/>
  <c r="AF23" i="30"/>
  <c r="AJ23" i="30"/>
  <c r="AG15" i="30"/>
  <c r="AD15" i="30"/>
  <c r="AH15" i="30"/>
  <c r="AC15" i="30"/>
  <c r="AK15" i="30"/>
  <c r="AF15" i="30" s="1"/>
  <c r="AK6" i="30"/>
  <c r="AJ6" i="30" s="1"/>
  <c r="AD6" i="30"/>
  <c r="AH6" i="30"/>
  <c r="AC6" i="30"/>
  <c r="AG6" i="30"/>
  <c r="P25" i="30"/>
  <c r="T25" i="30"/>
  <c r="U25" i="30"/>
  <c r="X25" i="30"/>
  <c r="W25" i="30" s="1"/>
  <c r="Q25" i="30"/>
  <c r="R25" i="30"/>
  <c r="S25" i="30"/>
  <c r="V25" i="30"/>
  <c r="X17" i="30"/>
  <c r="W17" i="30" s="1"/>
  <c r="P17" i="30"/>
  <c r="T17" i="30"/>
  <c r="Q17" i="30"/>
  <c r="U17" i="30"/>
  <c r="U9" i="30"/>
  <c r="T9" i="30"/>
  <c r="Q9" i="30"/>
  <c r="P9" i="30"/>
  <c r="X9" i="30"/>
  <c r="S9" i="30" s="1"/>
  <c r="AC22" i="30"/>
  <c r="AD22" i="30"/>
  <c r="AG22" i="30"/>
  <c r="AH22" i="30"/>
  <c r="AK22" i="30"/>
  <c r="R22" i="30" s="1"/>
  <c r="AI22" i="30"/>
  <c r="AH14" i="30"/>
  <c r="AD14" i="30"/>
  <c r="AC14" i="30"/>
  <c r="AG14" i="30"/>
  <c r="AK14" i="30"/>
  <c r="AJ14" i="30"/>
  <c r="AC5" i="30"/>
  <c r="AG5" i="30"/>
  <c r="AK5" i="30"/>
  <c r="AI5" i="30" s="1"/>
  <c r="AD5" i="30"/>
  <c r="AH5" i="30"/>
  <c r="AJ5" i="30"/>
  <c r="AF5" i="30"/>
  <c r="AE5" i="30"/>
  <c r="C8" i="70"/>
  <c r="V5" i="30" l="1"/>
  <c r="AE22" i="30"/>
  <c r="AE16" i="30"/>
  <c r="AF9" i="30"/>
  <c r="AI10" i="30"/>
  <c r="R5" i="30"/>
  <c r="AJ10" i="30"/>
  <c r="AF11" i="30"/>
  <c r="AE8" i="30"/>
  <c r="S16" i="30"/>
  <c r="S10" i="30"/>
  <c r="AE25" i="30"/>
  <c r="R10" i="30"/>
  <c r="AI25" i="30"/>
  <c r="AJ19" i="30"/>
  <c r="W14" i="30"/>
  <c r="S23" i="30"/>
  <c r="AJ15" i="30"/>
  <c r="AJ18" i="30"/>
  <c r="AE21" i="30"/>
  <c r="AF19" i="30"/>
  <c r="W22" i="30"/>
  <c r="AF4" i="30"/>
  <c r="AE15" i="30"/>
  <c r="R24" i="30"/>
  <c r="V21" i="30"/>
  <c r="AI19" i="30"/>
  <c r="AE4" i="30"/>
  <c r="W15" i="30"/>
  <c r="AJ17" i="30"/>
  <c r="V17" i="30"/>
  <c r="AF8" i="30"/>
  <c r="W3" i="30"/>
  <c r="AI9" i="30"/>
  <c r="AF17" i="30"/>
  <c r="W20" i="30"/>
  <c r="S22" i="30"/>
  <c r="AE13" i="30"/>
  <c r="R23" i="30"/>
  <c r="V16" i="30"/>
  <c r="AF14" i="30"/>
  <c r="S18" i="30"/>
  <c r="AE17" i="30"/>
  <c r="AE14" i="30"/>
  <c r="W18" i="30"/>
  <c r="V24" i="30"/>
  <c r="AI16" i="30"/>
  <c r="S3" i="30"/>
  <c r="AE9" i="30"/>
  <c r="AI17" i="30"/>
  <c r="AE11" i="30"/>
  <c r="AJ4" i="30"/>
  <c r="AJ13" i="30"/>
  <c r="S8" i="30"/>
  <c r="W6" i="30"/>
  <c r="AJ24" i="30"/>
  <c r="AI8" i="30"/>
  <c r="R3" i="30"/>
  <c r="S12" i="30"/>
  <c r="AJ11" i="30"/>
  <c r="V14" i="30"/>
  <c r="AF13" i="30"/>
  <c r="V8" i="30"/>
  <c r="AF12" i="30"/>
  <c r="AI20" i="30"/>
  <c r="W16" i="30"/>
  <c r="AI12" i="30"/>
  <c r="AF6" i="30"/>
  <c r="R18" i="30"/>
  <c r="AI14" i="30"/>
  <c r="AJ22" i="30"/>
  <c r="AE6" i="30"/>
  <c r="AI15" i="30"/>
  <c r="W10" i="30"/>
  <c r="AI24" i="30"/>
  <c r="AJ3" i="30"/>
  <c r="AF18" i="30"/>
  <c r="S13" i="30"/>
  <c r="S5" i="30"/>
  <c r="V3" i="30"/>
  <c r="V12" i="30"/>
  <c r="R20" i="30"/>
  <c r="AI4" i="30"/>
  <c r="R8" i="30"/>
  <c r="AJ12" i="30"/>
  <c r="AF20" i="30"/>
  <c r="S6" i="30"/>
  <c r="V15" i="30"/>
  <c r="S17" i="30"/>
  <c r="AF22" i="30"/>
  <c r="W9" i="30"/>
  <c r="AI6" i="30"/>
  <c r="AI23" i="30"/>
  <c r="V18" i="30"/>
  <c r="B11" i="70"/>
  <c r="V9" i="30"/>
  <c r="AE24" i="30"/>
  <c r="AF3" i="30"/>
  <c r="AE18" i="30"/>
  <c r="R13" i="30"/>
  <c r="W5" i="30"/>
  <c r="S24" i="30"/>
  <c r="AF25" i="30"/>
  <c r="R12" i="30"/>
  <c r="S20" i="30"/>
  <c r="AF10" i="30"/>
  <c r="V4" i="30"/>
  <c r="W21" i="30"/>
  <c r="V22" i="30"/>
  <c r="R14" i="30"/>
  <c r="W8" i="30"/>
  <c r="AE12" i="30"/>
  <c r="AE20" i="30"/>
  <c r="R6" i="30"/>
  <c r="S15" i="30"/>
  <c r="W23" i="30"/>
  <c r="R9" i="30"/>
  <c r="R17" i="30"/>
  <c r="W13" i="30"/>
  <c r="AJ16" i="30"/>
  <c r="AJ9" i="30"/>
  <c r="AJ25" i="30"/>
  <c r="V20" i="30"/>
  <c r="AE10" i="30"/>
  <c r="S21" i="30"/>
  <c r="AI21" i="30"/>
  <c r="S14" i="30"/>
  <c r="AI13" i="30"/>
  <c r="V6" i="30"/>
  <c r="B15" i="70"/>
  <c r="C11" i="70"/>
  <c r="B19" i="70" l="1"/>
  <c r="B18" i="70"/>
  <c r="B17" i="70"/>
  <c r="B20" i="70"/>
</calcChain>
</file>

<file path=xl/sharedStrings.xml><?xml version="1.0" encoding="utf-8"?>
<sst xmlns="http://schemas.openxmlformats.org/spreadsheetml/2006/main" count="1749" uniqueCount="152">
  <si>
    <t>DESCRIPTION</t>
    <phoneticPr fontId="1" type="noConversion"/>
  </si>
  <si>
    <t>R</t>
    <phoneticPr fontId="1" type="noConversion"/>
  </si>
  <si>
    <t>AZ3</t>
    <phoneticPr fontId="1" type="noConversion"/>
  </si>
  <si>
    <t>N</t>
    <phoneticPr fontId="1" type="noConversion"/>
  </si>
  <si>
    <t>E</t>
    <phoneticPr fontId="1" type="noConversion"/>
  </si>
  <si>
    <t>AZ1</t>
    <phoneticPr fontId="1" type="noConversion"/>
  </si>
  <si>
    <t>AZ2</t>
    <phoneticPr fontId="1" type="noConversion"/>
  </si>
  <si>
    <t>K</t>
    <phoneticPr fontId="1" type="noConversion"/>
  </si>
  <si>
    <t>+</t>
    <phoneticPr fontId="1" type="noConversion"/>
  </si>
  <si>
    <t>EL</t>
    <phoneticPr fontId="1" type="noConversion"/>
  </si>
  <si>
    <t>A</t>
    <phoneticPr fontId="1" type="noConversion"/>
  </si>
  <si>
    <t>SC</t>
    <phoneticPr fontId="1" type="noConversion"/>
  </si>
  <si>
    <t>CS</t>
    <phoneticPr fontId="1" type="noConversion"/>
  </si>
  <si>
    <t>TS</t>
    <phoneticPr fontId="1" type="noConversion"/>
  </si>
  <si>
    <t>CT</t>
    <phoneticPr fontId="1" type="noConversion"/>
  </si>
  <si>
    <t>BVC</t>
    <phoneticPr fontId="1" type="noConversion"/>
  </si>
  <si>
    <t>EVC</t>
    <phoneticPr fontId="1" type="noConversion"/>
  </si>
  <si>
    <t>OC</t>
    <phoneticPr fontId="1" type="noConversion"/>
  </si>
  <si>
    <t>CE</t>
    <phoneticPr fontId="1" type="noConversion"/>
  </si>
  <si>
    <t>里程(m)</t>
  </si>
  <si>
    <t>N</t>
  </si>
  <si>
    <t>E</t>
  </si>
  <si>
    <t>H</t>
  </si>
  <si>
    <t>方位角</t>
  </si>
  <si>
    <t>主線</t>
    <phoneticPr fontId="1" type="noConversion"/>
  </si>
  <si>
    <t>RAMP1</t>
    <phoneticPr fontId="1" type="noConversion"/>
  </si>
  <si>
    <t>BC</t>
    <phoneticPr fontId="1" type="noConversion"/>
  </si>
  <si>
    <t>CS</t>
    <phoneticPr fontId="1" type="noConversion"/>
  </si>
  <si>
    <t>SC</t>
    <phoneticPr fontId="1" type="noConversion"/>
  </si>
  <si>
    <t>CE</t>
    <phoneticPr fontId="1" type="noConversion"/>
  </si>
  <si>
    <t>RAMP2</t>
    <phoneticPr fontId="1" type="noConversion"/>
  </si>
  <si>
    <t>RAMP1</t>
    <phoneticPr fontId="1" type="noConversion"/>
  </si>
  <si>
    <t>主線</t>
    <phoneticPr fontId="1" type="noConversion"/>
  </si>
  <si>
    <t>EVC</t>
  </si>
  <si>
    <t>EVC</t>
    <phoneticPr fontId="1" type="noConversion"/>
  </si>
  <si>
    <t>BVC</t>
  </si>
  <si>
    <t>BVC</t>
    <phoneticPr fontId="1" type="noConversion"/>
  </si>
  <si>
    <t>RAMP2</t>
    <phoneticPr fontId="1" type="noConversion"/>
  </si>
  <si>
    <t>SUPPORT</t>
  </si>
  <si>
    <t>BEGIN</t>
  </si>
  <si>
    <t>PRC</t>
  </si>
  <si>
    <t>END</t>
  </si>
  <si>
    <t>PVI</t>
  </si>
  <si>
    <t>主線 U1-P1~P4</t>
    <phoneticPr fontId="1" type="noConversion"/>
  </si>
  <si>
    <t>主線 U1-P2~P3</t>
    <phoneticPr fontId="1" type="noConversion"/>
  </si>
  <si>
    <t>主線 U1-P3~P4</t>
    <phoneticPr fontId="1" type="noConversion"/>
  </si>
  <si>
    <t>E</t>
    <phoneticPr fontId="1" type="noConversion"/>
  </si>
  <si>
    <t>主線 U3-P8~P9</t>
    <phoneticPr fontId="1" type="noConversion"/>
  </si>
  <si>
    <t>主線 U2-P7~P8</t>
    <phoneticPr fontId="1" type="noConversion"/>
  </si>
  <si>
    <t>主線 U2-P6~P7</t>
    <phoneticPr fontId="1" type="noConversion"/>
  </si>
  <si>
    <t>主線 U2-P5~P6</t>
    <phoneticPr fontId="1" type="noConversion"/>
  </si>
  <si>
    <t>主線 U2-P4~P5</t>
    <phoneticPr fontId="1" type="noConversion"/>
  </si>
  <si>
    <t>主線 U3-P11~P12</t>
    <phoneticPr fontId="1" type="noConversion"/>
  </si>
  <si>
    <t>主線 U3-P10~P11</t>
    <phoneticPr fontId="1" type="noConversion"/>
  </si>
  <si>
    <t>主線 U3-P9~P10</t>
    <phoneticPr fontId="1" type="noConversion"/>
  </si>
  <si>
    <t>主線 U4-P12~P13</t>
    <phoneticPr fontId="1" type="noConversion"/>
  </si>
  <si>
    <t>主線 U4-P13~P14</t>
    <phoneticPr fontId="1" type="noConversion"/>
  </si>
  <si>
    <t>主線 U4-P14~P15</t>
    <phoneticPr fontId="1" type="noConversion"/>
  </si>
  <si>
    <t>主線 U4-P15~P16</t>
    <phoneticPr fontId="1" type="noConversion"/>
  </si>
  <si>
    <t>主線 U4-P16~P17</t>
    <phoneticPr fontId="1" type="noConversion"/>
  </si>
  <si>
    <t>主線 U5-P17~P18</t>
    <phoneticPr fontId="1" type="noConversion"/>
  </si>
  <si>
    <t>主線 U5-P18~P19</t>
    <phoneticPr fontId="1" type="noConversion"/>
  </si>
  <si>
    <t>主線 U5-P19~P20</t>
    <phoneticPr fontId="1" type="noConversion"/>
  </si>
  <si>
    <t>主線 U6-P20~P21</t>
    <phoneticPr fontId="1" type="noConversion"/>
  </si>
  <si>
    <t>主線 U6-P21~P22</t>
    <phoneticPr fontId="1" type="noConversion"/>
  </si>
  <si>
    <t>主線 U6-P22~P23</t>
    <phoneticPr fontId="1" type="noConversion"/>
  </si>
  <si>
    <t>主線 U7-P24~P25</t>
    <phoneticPr fontId="1" type="noConversion"/>
  </si>
  <si>
    <t>主線 U7-P23~P24</t>
    <phoneticPr fontId="1" type="noConversion"/>
  </si>
  <si>
    <t>主線 U7-P25~P26</t>
    <phoneticPr fontId="1" type="noConversion"/>
  </si>
  <si>
    <t>主線 U7-P26~P27</t>
    <phoneticPr fontId="1" type="noConversion"/>
  </si>
  <si>
    <t>主線 U8-P27~P28</t>
    <phoneticPr fontId="1" type="noConversion"/>
  </si>
  <si>
    <t>主線 U8-P28~P29</t>
    <phoneticPr fontId="1" type="noConversion"/>
  </si>
  <si>
    <t>主線 U8-P29~P30</t>
    <phoneticPr fontId="1" type="noConversion"/>
  </si>
  <si>
    <t>主線 U8-P30~P31</t>
    <phoneticPr fontId="1" type="noConversion"/>
  </si>
  <si>
    <t>主線 U8-P31~P32</t>
    <phoneticPr fontId="1" type="noConversion"/>
  </si>
  <si>
    <t>主線 U9-P32~P33</t>
    <phoneticPr fontId="1" type="noConversion"/>
  </si>
  <si>
    <t>主線 U9-P33~P34</t>
    <phoneticPr fontId="1" type="noConversion"/>
  </si>
  <si>
    <t>主線 U9-P34~P35</t>
    <phoneticPr fontId="1" type="noConversion"/>
  </si>
  <si>
    <t>主線 U9-P35~P36</t>
    <phoneticPr fontId="1" type="noConversion"/>
  </si>
  <si>
    <t>主線 U9-P36~P37</t>
    <phoneticPr fontId="1" type="noConversion"/>
  </si>
  <si>
    <t>主線 U10-P37~P38</t>
    <phoneticPr fontId="1" type="noConversion"/>
  </si>
  <si>
    <t>主線 U10-P38~P39</t>
    <phoneticPr fontId="1" type="noConversion"/>
  </si>
  <si>
    <t>主線 U10-P39~P40</t>
    <phoneticPr fontId="1" type="noConversion"/>
  </si>
  <si>
    <t>PVI</t>
    <phoneticPr fontId="1" type="noConversion"/>
  </si>
  <si>
    <t>PVI</t>
    <phoneticPr fontId="1" type="noConversion"/>
  </si>
  <si>
    <t>H</t>
    <phoneticPr fontId="1" type="noConversion"/>
  </si>
  <si>
    <t>SL</t>
    <phoneticPr fontId="1" type="noConversion"/>
  </si>
  <si>
    <t>SR</t>
    <phoneticPr fontId="1" type="noConversion"/>
  </si>
  <si>
    <t>BL</t>
    <phoneticPr fontId="1" type="noConversion"/>
  </si>
  <si>
    <t>BR</t>
    <phoneticPr fontId="1" type="noConversion"/>
  </si>
  <si>
    <t>xL1</t>
    <phoneticPr fontId="1" type="noConversion"/>
  </si>
  <si>
    <t>xL2</t>
    <phoneticPr fontId="1" type="noConversion"/>
  </si>
  <si>
    <t>xL3</t>
    <phoneticPr fontId="1" type="noConversion"/>
  </si>
  <si>
    <t>xL4</t>
    <phoneticPr fontId="1" type="noConversion"/>
  </si>
  <si>
    <t>hL1</t>
    <phoneticPr fontId="1" type="noConversion"/>
  </si>
  <si>
    <t>hL2</t>
    <phoneticPr fontId="1" type="noConversion"/>
  </si>
  <si>
    <t>bL1</t>
    <phoneticPr fontId="1" type="noConversion"/>
  </si>
  <si>
    <t>WEB SL</t>
    <phoneticPr fontId="1" type="noConversion"/>
  </si>
  <si>
    <t>WEB SR</t>
    <phoneticPr fontId="1" type="noConversion"/>
  </si>
  <si>
    <t>bR1</t>
    <phoneticPr fontId="1" type="noConversion"/>
  </si>
  <si>
    <t>hR1</t>
    <phoneticPr fontId="1" type="noConversion"/>
  </si>
  <si>
    <t>hR2</t>
    <phoneticPr fontId="1" type="noConversion"/>
  </si>
  <si>
    <t>yL1</t>
    <phoneticPr fontId="1" type="noConversion"/>
  </si>
  <si>
    <t>yL2</t>
    <phoneticPr fontId="1" type="noConversion"/>
  </si>
  <si>
    <t>yL3</t>
    <phoneticPr fontId="1" type="noConversion"/>
  </si>
  <si>
    <t>yL4</t>
    <phoneticPr fontId="1" type="noConversion"/>
  </si>
  <si>
    <t>yR1</t>
    <phoneticPr fontId="1" type="noConversion"/>
  </si>
  <si>
    <t>yR2</t>
    <phoneticPr fontId="1" type="noConversion"/>
  </si>
  <si>
    <t>yR3</t>
    <phoneticPr fontId="1" type="noConversion"/>
  </si>
  <si>
    <t>yR4</t>
    <phoneticPr fontId="1" type="noConversion"/>
  </si>
  <si>
    <t>bL</t>
    <phoneticPr fontId="1" type="noConversion"/>
  </si>
  <si>
    <t>bR</t>
    <phoneticPr fontId="1" type="noConversion"/>
  </si>
  <si>
    <t>xR1</t>
    <phoneticPr fontId="1" type="noConversion"/>
  </si>
  <si>
    <t>xR2</t>
    <phoneticPr fontId="1" type="noConversion"/>
  </si>
  <si>
    <t>xR3</t>
    <phoneticPr fontId="1" type="noConversion"/>
  </si>
  <si>
    <t>xR4</t>
    <phoneticPr fontId="1" type="noConversion"/>
  </si>
  <si>
    <t>Left</t>
    <phoneticPr fontId="1" type="noConversion"/>
  </si>
  <si>
    <t>Right</t>
    <phoneticPr fontId="1" type="noConversion"/>
  </si>
  <si>
    <t>原本ALFA</t>
    <phoneticPr fontId="1" type="noConversion"/>
  </si>
  <si>
    <t>=250/5100</t>
    <phoneticPr fontId="1" type="noConversion"/>
  </si>
  <si>
    <t>超高後ALFA</t>
    <phoneticPr fontId="1" type="noConversion"/>
  </si>
  <si>
    <r>
      <rPr>
        <sz val="10"/>
        <color theme="1"/>
        <rFont val="新細明體"/>
        <family val="2"/>
        <charset val="136"/>
        <scheme val="minor"/>
      </rPr>
      <t>=(583-430)</t>
    </r>
    <r>
      <rPr>
        <sz val="10"/>
        <color theme="1"/>
        <rFont val="新細明體"/>
        <family val="1"/>
        <charset val="136"/>
        <scheme val="minor"/>
      </rPr>
      <t>/5100</t>
    </r>
    <phoneticPr fontId="1" type="noConversion"/>
  </si>
  <si>
    <t>原本BETA</t>
    <phoneticPr fontId="1" type="noConversion"/>
  </si>
  <si>
    <t>=ATAN(1/2)</t>
    <phoneticPr fontId="1" type="noConversion"/>
  </si>
  <si>
    <t>超高後BETA</t>
    <phoneticPr fontId="1" type="noConversion"/>
  </si>
  <si>
    <t>=原本BETA+(B5-B6)旋轉角度</t>
    <phoneticPr fontId="1" type="noConversion"/>
  </si>
  <si>
    <t>THETA</t>
    <phoneticPr fontId="1" type="noConversion"/>
  </si>
  <si>
    <t>=90+AFLA+BETA</t>
    <phoneticPr fontId="1" type="noConversion"/>
  </si>
  <si>
    <t>正弦定理</t>
    <phoneticPr fontId="1" type="noConversion"/>
  </si>
  <si>
    <t>a</t>
    <phoneticPr fontId="1" type="noConversion"/>
  </si>
  <si>
    <t>=R*SIN(90-AFLA/2)/SIN(ALFA/2)</t>
    <phoneticPr fontId="1" type="noConversion"/>
  </si>
  <si>
    <t>x1</t>
    <phoneticPr fontId="1" type="noConversion"/>
  </si>
  <si>
    <t>x2</t>
    <phoneticPr fontId="1" type="noConversion"/>
  </si>
  <si>
    <t>y1</t>
    <phoneticPr fontId="1" type="noConversion"/>
  </si>
  <si>
    <t>y2</t>
    <phoneticPr fontId="1" type="noConversion"/>
  </si>
  <si>
    <t>=a*cos(Alfa)</t>
    <phoneticPr fontId="1" type="noConversion"/>
  </si>
  <si>
    <t>=a*sin(Beta)</t>
    <phoneticPr fontId="1" type="noConversion"/>
  </si>
  <si>
    <t>=a*sin(Alfa)</t>
    <phoneticPr fontId="1" type="noConversion"/>
  </si>
  <si>
    <t>=a*cos(Beta)</t>
    <phoneticPr fontId="1" type="noConversion"/>
  </si>
  <si>
    <t>上導角</t>
    <phoneticPr fontId="1" type="noConversion"/>
  </si>
  <si>
    <t>下導角</t>
    <phoneticPr fontId="1" type="noConversion"/>
  </si>
  <si>
    <t>需解聯立</t>
    <phoneticPr fontId="1" type="noConversion"/>
  </si>
  <si>
    <t>S</t>
    <phoneticPr fontId="1" type="noConversion"/>
  </si>
  <si>
    <t>=2%</t>
    <phoneticPr fontId="1" type="noConversion"/>
  </si>
  <si>
    <t>平移原點</t>
    <phoneticPr fontId="1" type="noConversion"/>
  </si>
  <si>
    <t>N</t>
    <phoneticPr fontId="1" type="noConversion"/>
  </si>
  <si>
    <t>E</t>
    <phoneticPr fontId="1" type="noConversion"/>
  </si>
  <si>
    <t>Flange depth</t>
    <phoneticPr fontId="1" type="noConversion"/>
  </si>
  <si>
    <t>PVI</t>
    <phoneticPr fontId="1" type="noConversion"/>
  </si>
  <si>
    <t>B</t>
    <phoneticPr fontId="1" type="noConversion"/>
  </si>
  <si>
    <t>D</t>
    <phoneticPr fontId="1" type="noConversion"/>
  </si>
  <si>
    <t>Hr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</si>
</sst>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00_ "/>
    <numFmt numFmtId="177" formatCode="0.000_);[Red]\(0.000\)"/>
    <numFmt numFmtId="178" formatCode="0.00000_ "/>
  </numFmts>
  <fonts count="4" x14ac:knownFonts="1"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新細明體"/>
      <family val="1"/>
      <charset val="136"/>
      <scheme val="minor"/>
    </font>
    <font>
      <sz val="10"/>
      <color rgb="FFFF0000"/>
      <name val="新細明體"/>
      <family val="2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78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176" fontId="0" fillId="0" borderId="1" xfId="0" quotePrefix="1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76" fontId="0" fillId="0" borderId="10" xfId="0" quotePrefix="1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76" fontId="0" fillId="0" borderId="15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76" fontId="0" fillId="0" borderId="3" xfId="0" quotePrefix="1" applyNumberFormat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0" xfId="0" applyAlignment="1">
      <alignment vertical="center"/>
    </xf>
    <xf numFmtId="176" fontId="0" fillId="0" borderId="0" xfId="0" applyNumberFormat="1">
      <alignment vertical="center"/>
    </xf>
    <xf numFmtId="0" fontId="0" fillId="0" borderId="0" xfId="0" applyFill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0" fillId="0" borderId="0" xfId="0" applyNumberFormat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0" borderId="0" xfId="0" quotePrefix="1">
      <alignment vertical="center"/>
    </xf>
    <xf numFmtId="0" fontId="2" fillId="0" borderId="0" xfId="0" quotePrefix="1" applyFont="1">
      <alignment vertical="center"/>
    </xf>
    <xf numFmtId="176" fontId="0" fillId="0" borderId="0" xfId="0" quotePrefix="1" applyNumberFormat="1">
      <alignment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6" fontId="0" fillId="3" borderId="0" xfId="0" applyNumberFormat="1" applyFill="1" applyBorder="1" applyAlignment="1">
      <alignment horizontal="center" vertical="center"/>
    </xf>
    <xf numFmtId="176" fontId="0" fillId="3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76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78" fontId="0" fillId="0" borderId="0" xfId="0" applyNumberFormat="1" applyFill="1" applyAlignment="1">
      <alignment horizontal="center" vertical="center"/>
    </xf>
    <xf numFmtId="0" fontId="0" fillId="0" borderId="0" xfId="0" applyFill="1">
      <alignment vertical="center"/>
    </xf>
    <xf numFmtId="178" fontId="0" fillId="0" borderId="0" xfId="0" applyNumberFormat="1">
      <alignment vertical="center"/>
    </xf>
    <xf numFmtId="176" fontId="0" fillId="0" borderId="5" xfId="0" applyNumberFormat="1" applyFill="1" applyBorder="1" applyAlignment="1">
      <alignment horizontal="center" vertical="center"/>
    </xf>
    <xf numFmtId="176" fontId="0" fillId="0" borderId="0" xfId="0" applyNumberForma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176" fontId="0" fillId="0" borderId="0" xfId="0" applyNumberFormat="1" applyFont="1" applyFill="1" applyBorder="1" applyAlignment="1">
      <alignment horizontal="center" vertical="center"/>
    </xf>
    <xf numFmtId="178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76" fontId="2" fillId="0" borderId="5" xfId="0" applyNumberFormat="1" applyFont="1" applyFill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0" xfId="0" applyFill="1">
      <alignment vertical="center"/>
    </xf>
    <xf numFmtId="176" fontId="0" fillId="4" borderId="0" xfId="0" applyNumberFormat="1" applyFill="1" applyAlignment="1">
      <alignment horizontal="center" vertical="center"/>
    </xf>
    <xf numFmtId="176" fontId="0" fillId="4" borderId="5" xfId="0" applyNumberFormat="1" applyFill="1" applyBorder="1" applyAlignment="1">
      <alignment horizontal="center" vertical="center"/>
    </xf>
    <xf numFmtId="176" fontId="0" fillId="4" borderId="0" xfId="0" applyNumberFormat="1" applyFill="1" applyBorder="1" applyAlignment="1">
      <alignment horizontal="center" vertical="center"/>
    </xf>
    <xf numFmtId="0" fontId="2" fillId="0" borderId="0" xfId="0" applyFont="1" applyFill="1">
      <alignment vertical="center"/>
    </xf>
    <xf numFmtId="178" fontId="0" fillId="4" borderId="0" xfId="0" applyNumberFormat="1" applyFill="1" applyAlignment="1">
      <alignment horizontal="center" vertical="center"/>
    </xf>
    <xf numFmtId="178" fontId="2" fillId="4" borderId="0" xfId="0" applyNumberFormat="1" applyFont="1" applyFill="1" applyAlignment="1">
      <alignment horizontal="center" vertical="center"/>
    </xf>
    <xf numFmtId="176" fontId="3" fillId="4" borderId="0" xfId="0" applyNumberFormat="1" applyFont="1" applyFill="1" applyAlignment="1">
      <alignment horizontal="center" vertical="center"/>
    </xf>
    <xf numFmtId="178" fontId="3" fillId="4" borderId="0" xfId="0" applyNumberFormat="1" applyFont="1" applyFill="1" applyAlignment="1">
      <alignment horizontal="center" vertical="center"/>
    </xf>
    <xf numFmtId="176" fontId="3" fillId="0" borderId="5" xfId="0" applyNumberFormat="1" applyFont="1" applyFill="1" applyBorder="1" applyAlignment="1">
      <alignment horizontal="center" vertical="center"/>
    </xf>
    <xf numFmtId="177" fontId="0" fillId="2" borderId="17" xfId="0" quotePrefix="1" applyNumberFormat="1" applyFill="1" applyBorder="1" applyAlignment="1">
      <alignment horizontal="center" vertical="center"/>
    </xf>
    <xf numFmtId="177" fontId="0" fillId="2" borderId="0" xfId="0" quotePrefix="1" applyNumberForma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0</xdr:row>
      <xdr:rowOff>95250</xdr:rowOff>
    </xdr:from>
    <xdr:to>
      <xdr:col>19</xdr:col>
      <xdr:colOff>411062</xdr:colOff>
      <xdr:row>23</xdr:row>
      <xdr:rowOff>171450</xdr:rowOff>
    </xdr:to>
    <xdr:grpSp>
      <xdr:nvGrpSpPr>
        <xdr:cNvPr id="43" name="群組 42"/>
        <xdr:cNvGrpSpPr/>
      </xdr:nvGrpSpPr>
      <xdr:grpSpPr>
        <a:xfrm>
          <a:off x="3962960" y="95250"/>
          <a:ext cx="8604243" cy="4191000"/>
          <a:chOff x="4038600" y="950832"/>
          <a:chExt cx="8401050" cy="4093826"/>
        </a:xfrm>
      </xdr:grpSpPr>
      <xdr:grpSp>
        <xdr:nvGrpSpPr>
          <xdr:cNvPr id="41" name="群組 40"/>
          <xdr:cNvGrpSpPr/>
        </xdr:nvGrpSpPr>
        <xdr:grpSpPr>
          <a:xfrm>
            <a:off x="4038600" y="950832"/>
            <a:ext cx="8401050" cy="4093826"/>
            <a:chOff x="8572500" y="1341357"/>
            <a:chExt cx="8401050" cy="4093826"/>
          </a:xfrm>
        </xdr:grpSpPr>
        <xdr:grpSp>
          <xdr:nvGrpSpPr>
            <xdr:cNvPr id="40" name="群組 39"/>
            <xdr:cNvGrpSpPr/>
          </xdr:nvGrpSpPr>
          <xdr:grpSpPr>
            <a:xfrm>
              <a:off x="8572500" y="1341357"/>
              <a:ext cx="8401050" cy="4093826"/>
              <a:chOff x="5526985" y="1043309"/>
              <a:chExt cx="8348041" cy="4121686"/>
            </a:xfrm>
          </xdr:grpSpPr>
          <xdr:pic>
            <xdr:nvPicPr>
              <xdr:cNvPr id="2" name="圖片 1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t="11448" r="64153" b="13805"/>
              <a:stretch/>
            </xdr:blipFill>
            <xdr:spPr>
              <a:xfrm>
                <a:off x="5526985" y="1043309"/>
                <a:ext cx="8348041" cy="4121686"/>
              </a:xfrm>
              <a:prstGeom prst="rect">
                <a:avLst/>
              </a:prstGeom>
            </xdr:spPr>
          </xdr:pic>
          <xdr:cxnSp macro="">
            <xdr:nvCxnSpPr>
              <xdr:cNvPr id="4" name="直線接點 3"/>
              <xdr:cNvCxnSpPr/>
            </xdr:nvCxnSpPr>
            <xdr:spPr>
              <a:xfrm flipH="1">
                <a:off x="11310316" y="2435501"/>
                <a:ext cx="47626" cy="1159979"/>
              </a:xfrm>
              <a:prstGeom prst="line">
                <a:avLst/>
              </a:prstGeom>
              <a:ln w="57150">
                <a:solidFill>
                  <a:srgbClr val="FF0000"/>
                </a:solidFill>
                <a:head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" name="直線接點 6"/>
              <xdr:cNvCxnSpPr/>
            </xdr:nvCxnSpPr>
            <xdr:spPr>
              <a:xfrm flipH="1" flipV="1">
                <a:off x="6208231" y="2370071"/>
                <a:ext cx="3813726" cy="40169"/>
              </a:xfrm>
              <a:prstGeom prst="line">
                <a:avLst/>
              </a:prstGeom>
              <a:ln w="57150">
                <a:solidFill>
                  <a:srgbClr val="FFFF00"/>
                </a:solidFill>
                <a:head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0" name="文字方塊 9"/>
              <xdr:cNvSpPr txBox="1"/>
            </xdr:nvSpPr>
            <xdr:spPr>
              <a:xfrm>
                <a:off x="5627619" y="2060299"/>
                <a:ext cx="609186" cy="32633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r>
                  <a:rPr lang="en-US" altLang="zh-TW" sz="2800">
                    <a:solidFill>
                      <a:srgbClr val="FF0000"/>
                    </a:solidFill>
                  </a:rPr>
                  <a:t>Alfa</a:t>
                </a:r>
                <a:endParaRPr lang="zh-TW" altLang="en-US" sz="2800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11" name="文字方塊 10"/>
              <xdr:cNvSpPr txBox="1"/>
            </xdr:nvSpPr>
            <xdr:spPr>
              <a:xfrm>
                <a:off x="12207321" y="4399308"/>
                <a:ext cx="705265" cy="32633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r>
                  <a:rPr lang="en-US" altLang="zh-TW" sz="2800">
                    <a:solidFill>
                      <a:srgbClr val="FF0000"/>
                    </a:solidFill>
                  </a:rPr>
                  <a:t>Beta</a:t>
                </a:r>
                <a:endParaRPr lang="zh-TW" altLang="en-US" sz="2800">
                  <a:solidFill>
                    <a:srgbClr val="FF0000"/>
                  </a:solidFill>
                </a:endParaRPr>
              </a:p>
            </xdr:txBody>
          </xdr:sp>
          <xdr:cxnSp macro="">
            <xdr:nvCxnSpPr>
              <xdr:cNvPr id="12" name="直線接點 11"/>
              <xdr:cNvCxnSpPr/>
            </xdr:nvCxnSpPr>
            <xdr:spPr>
              <a:xfrm flipH="1" flipV="1">
                <a:off x="6228108" y="2158035"/>
                <a:ext cx="3810414" cy="219074"/>
              </a:xfrm>
              <a:prstGeom prst="line">
                <a:avLst/>
              </a:prstGeom>
              <a:ln w="57150">
                <a:solidFill>
                  <a:srgbClr val="FFFF00"/>
                </a:solidFill>
                <a:head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5" name="直線接點 14"/>
              <xdr:cNvCxnSpPr/>
            </xdr:nvCxnSpPr>
            <xdr:spPr>
              <a:xfrm flipH="1" flipV="1">
                <a:off x="12051195" y="2476502"/>
                <a:ext cx="0" cy="2592455"/>
              </a:xfrm>
              <a:prstGeom prst="line">
                <a:avLst/>
              </a:prstGeom>
              <a:ln w="57150">
                <a:solidFill>
                  <a:srgbClr val="FFFF00"/>
                </a:solidFill>
                <a:head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9" name="直線接點 18"/>
              <xdr:cNvCxnSpPr/>
            </xdr:nvCxnSpPr>
            <xdr:spPr>
              <a:xfrm>
                <a:off x="12071073" y="2471532"/>
                <a:ext cx="1230795" cy="2647121"/>
              </a:xfrm>
              <a:prstGeom prst="line">
                <a:avLst/>
              </a:prstGeom>
              <a:ln w="57150">
                <a:solidFill>
                  <a:srgbClr val="FFFF00"/>
                </a:solidFill>
                <a:head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2" name="直線接點 21"/>
              <xdr:cNvCxnSpPr/>
            </xdr:nvCxnSpPr>
            <xdr:spPr>
              <a:xfrm flipH="1">
                <a:off x="6269935" y="1184413"/>
                <a:ext cx="0" cy="720000"/>
              </a:xfrm>
              <a:prstGeom prst="line">
                <a:avLst/>
              </a:prstGeom>
              <a:ln w="38100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3" name="直線接點 22"/>
              <xdr:cNvCxnSpPr/>
            </xdr:nvCxnSpPr>
            <xdr:spPr>
              <a:xfrm flipH="1">
                <a:off x="12037943" y="1184413"/>
                <a:ext cx="0" cy="720000"/>
              </a:xfrm>
              <a:prstGeom prst="line">
                <a:avLst/>
              </a:prstGeom>
              <a:ln w="38100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4" name="直線接點 23"/>
              <xdr:cNvCxnSpPr/>
            </xdr:nvCxnSpPr>
            <xdr:spPr>
              <a:xfrm flipV="1">
                <a:off x="6261652" y="1482587"/>
                <a:ext cx="5760000" cy="0"/>
              </a:xfrm>
              <a:prstGeom prst="line">
                <a:avLst/>
              </a:prstGeom>
              <a:ln w="38100">
                <a:solidFill>
                  <a:srgbClr val="FF0000"/>
                </a:solidFill>
                <a:headEnd type="triangle" w="lg" len="lg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7" name="文字方塊 26"/>
              <xdr:cNvSpPr txBox="1"/>
            </xdr:nvSpPr>
            <xdr:spPr>
              <a:xfrm>
                <a:off x="8874402" y="1049820"/>
                <a:ext cx="749989" cy="32633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r>
                  <a:rPr lang="en-US" altLang="zh-TW" sz="2800">
                    <a:solidFill>
                      <a:srgbClr val="FF0000"/>
                    </a:solidFill>
                  </a:rPr>
                  <a:t>5100</a:t>
                </a:r>
                <a:endParaRPr lang="zh-TW" altLang="en-US" sz="2800">
                  <a:solidFill>
                    <a:srgbClr val="FF0000"/>
                  </a:solidFill>
                </a:endParaRPr>
              </a:p>
            </xdr:txBody>
          </xdr:sp>
          <xdr:cxnSp macro="">
            <xdr:nvCxnSpPr>
              <xdr:cNvPr id="28" name="直線接點 27"/>
              <xdr:cNvCxnSpPr/>
            </xdr:nvCxnSpPr>
            <xdr:spPr>
              <a:xfrm flipH="1" flipV="1">
                <a:off x="11880573" y="2222465"/>
                <a:ext cx="360000" cy="0"/>
              </a:xfrm>
              <a:prstGeom prst="line">
                <a:avLst/>
              </a:prstGeom>
              <a:ln w="38100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0" name="直線接點 29"/>
              <xdr:cNvCxnSpPr/>
            </xdr:nvCxnSpPr>
            <xdr:spPr>
              <a:xfrm flipH="1" flipV="1">
                <a:off x="11883886" y="2457692"/>
                <a:ext cx="360000" cy="0"/>
              </a:xfrm>
              <a:prstGeom prst="line">
                <a:avLst/>
              </a:prstGeom>
              <a:ln w="38100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1" name="直線接點 30"/>
              <xdr:cNvCxnSpPr/>
            </xdr:nvCxnSpPr>
            <xdr:spPr>
              <a:xfrm>
                <a:off x="12051195" y="2219743"/>
                <a:ext cx="0" cy="252000"/>
              </a:xfrm>
              <a:prstGeom prst="line">
                <a:avLst/>
              </a:prstGeom>
              <a:ln w="38100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3" name="文字方塊 32"/>
              <xdr:cNvSpPr txBox="1"/>
            </xdr:nvSpPr>
            <xdr:spPr>
              <a:xfrm>
                <a:off x="12314997" y="2146437"/>
                <a:ext cx="572742" cy="32633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r>
                  <a:rPr lang="en-US" altLang="zh-TW" sz="2800">
                    <a:solidFill>
                      <a:srgbClr val="FF0000"/>
                    </a:solidFill>
                  </a:rPr>
                  <a:t>250</a:t>
                </a:r>
                <a:endParaRPr lang="zh-TW" altLang="en-US" sz="2800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35" name="文字方塊 34"/>
              <xdr:cNvSpPr txBox="1"/>
            </xdr:nvSpPr>
            <xdr:spPr>
              <a:xfrm>
                <a:off x="12604888" y="2585416"/>
                <a:ext cx="837787" cy="32633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r>
                  <a:rPr lang="en-US" altLang="zh-TW" sz="2800">
                    <a:solidFill>
                      <a:srgbClr val="FF0000"/>
                    </a:solidFill>
                  </a:rPr>
                  <a:t>Theta</a:t>
                </a:r>
                <a:endParaRPr lang="zh-TW" altLang="en-US" sz="2800">
                  <a:solidFill>
                    <a:srgbClr val="FF0000"/>
                  </a:solidFill>
                </a:endParaRPr>
              </a:p>
            </xdr:txBody>
          </xdr:sp>
          <xdr:cxnSp macro="">
            <xdr:nvCxnSpPr>
              <xdr:cNvPr id="36" name="直線接點 35"/>
              <xdr:cNvCxnSpPr/>
            </xdr:nvCxnSpPr>
            <xdr:spPr>
              <a:xfrm>
                <a:off x="11935239" y="2551043"/>
                <a:ext cx="621195" cy="190500"/>
              </a:xfrm>
              <a:prstGeom prst="line">
                <a:avLst/>
              </a:prstGeom>
              <a:ln w="57150">
                <a:solidFill>
                  <a:srgbClr val="FF0000"/>
                </a:solidFill>
                <a:head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6" name="文字方塊 5"/>
            <xdr:cNvSpPr txBox="1"/>
          </xdr:nvSpPr>
          <xdr:spPr>
            <a:xfrm>
              <a:off x="14125575" y="3112191"/>
              <a:ext cx="238125" cy="3238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r>
                <a:rPr lang="en-US" altLang="zh-TW" sz="2800">
                  <a:solidFill>
                    <a:srgbClr val="FF0000"/>
                  </a:solidFill>
                </a:rPr>
                <a:t>R</a:t>
              </a:r>
              <a:endParaRPr lang="zh-TW" altLang="en-US" sz="2800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42" name="文字方塊 41"/>
          <xdr:cNvSpPr txBox="1"/>
        </xdr:nvSpPr>
        <xdr:spPr>
          <a:xfrm>
            <a:off x="10126601" y="1994822"/>
            <a:ext cx="238125" cy="3187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r>
              <a:rPr lang="en-US" altLang="zh-TW" sz="2800">
                <a:solidFill>
                  <a:srgbClr val="FF0000"/>
                </a:solidFill>
              </a:rPr>
              <a:t>a</a:t>
            </a:r>
            <a:endParaRPr lang="zh-TW" altLang="en-US" sz="28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19</xdr:col>
      <xdr:colOff>447675</xdr:colOff>
      <xdr:row>0</xdr:row>
      <xdr:rowOff>82363</xdr:rowOff>
    </xdr:from>
    <xdr:to>
      <xdr:col>35</xdr:col>
      <xdr:colOff>311329</xdr:colOff>
      <xdr:row>23</xdr:row>
      <xdr:rowOff>156882</xdr:rowOff>
    </xdr:to>
    <xdr:grpSp>
      <xdr:nvGrpSpPr>
        <xdr:cNvPr id="58" name="群組 57"/>
        <xdr:cNvGrpSpPr/>
      </xdr:nvGrpSpPr>
      <xdr:grpSpPr>
        <a:xfrm>
          <a:off x="12603816" y="82363"/>
          <a:ext cx="8613207" cy="4189319"/>
          <a:chOff x="12153900" y="82363"/>
          <a:chExt cx="8398054" cy="4227419"/>
        </a:xfrm>
      </xdr:grpSpPr>
      <xdr:pic>
        <xdr:nvPicPr>
          <xdr:cNvPr id="44" name="圖片 43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1448" r="64153" b="13805"/>
          <a:stretch/>
        </xdr:blipFill>
        <xdr:spPr>
          <a:xfrm>
            <a:off x="12153900" y="82363"/>
            <a:ext cx="8398054" cy="4227419"/>
          </a:xfrm>
          <a:prstGeom prst="rect">
            <a:avLst/>
          </a:prstGeom>
        </xdr:spPr>
      </xdr:pic>
      <xdr:cxnSp macro="">
        <xdr:nvCxnSpPr>
          <xdr:cNvPr id="47" name="直線接點 46"/>
          <xdr:cNvCxnSpPr/>
        </xdr:nvCxnSpPr>
        <xdr:spPr>
          <a:xfrm flipH="1">
            <a:off x="18022660" y="891267"/>
            <a:ext cx="0" cy="556328"/>
          </a:xfrm>
          <a:prstGeom prst="line">
            <a:avLst/>
          </a:prstGeom>
          <a:ln w="38100">
            <a:solidFill>
              <a:srgbClr val="FFFF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直線接點 47"/>
          <xdr:cNvCxnSpPr/>
        </xdr:nvCxnSpPr>
        <xdr:spPr>
          <a:xfrm flipH="1">
            <a:off x="18673082" y="898071"/>
            <a:ext cx="0" cy="552246"/>
          </a:xfrm>
          <a:prstGeom prst="line">
            <a:avLst/>
          </a:prstGeom>
          <a:ln w="38100">
            <a:solidFill>
              <a:srgbClr val="FFFF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直線接點 48"/>
          <xdr:cNvCxnSpPr/>
        </xdr:nvCxnSpPr>
        <xdr:spPr>
          <a:xfrm flipH="1">
            <a:off x="19055443" y="869496"/>
            <a:ext cx="0" cy="1104492"/>
          </a:xfrm>
          <a:prstGeom prst="line">
            <a:avLst/>
          </a:prstGeom>
          <a:ln w="38100">
            <a:solidFill>
              <a:srgbClr val="FFFF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" name="文字方塊 49"/>
          <xdr:cNvSpPr txBox="1"/>
        </xdr:nvSpPr>
        <xdr:spPr>
          <a:xfrm>
            <a:off x="18202275" y="949779"/>
            <a:ext cx="381000" cy="3308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r>
              <a:rPr lang="en-US" altLang="zh-TW" sz="2800">
                <a:solidFill>
                  <a:srgbClr val="FF0000"/>
                </a:solidFill>
              </a:rPr>
              <a:t>x1</a:t>
            </a:r>
            <a:endParaRPr lang="zh-TW" altLang="en-US" sz="2800">
              <a:solidFill>
                <a:srgbClr val="FF0000"/>
              </a:solidFill>
            </a:endParaRPr>
          </a:p>
        </xdr:txBody>
      </xdr:sp>
      <xdr:sp macro="" textlink="">
        <xdr:nvSpPr>
          <xdr:cNvPr id="52" name="文字方塊 51"/>
          <xdr:cNvSpPr txBox="1"/>
        </xdr:nvSpPr>
        <xdr:spPr>
          <a:xfrm>
            <a:off x="18707100" y="959304"/>
            <a:ext cx="381000" cy="3308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r>
              <a:rPr lang="en-US" altLang="zh-TW" sz="2800">
                <a:solidFill>
                  <a:srgbClr val="FF0000"/>
                </a:solidFill>
              </a:rPr>
              <a:t>x2</a:t>
            </a:r>
            <a:endParaRPr lang="zh-TW" altLang="en-US" sz="2800">
              <a:solidFill>
                <a:srgbClr val="FF0000"/>
              </a:solidFill>
            </a:endParaRPr>
          </a:p>
        </xdr:txBody>
      </xdr:sp>
      <xdr:cxnSp macro="">
        <xdr:nvCxnSpPr>
          <xdr:cNvPr id="53" name="直線接點 52"/>
          <xdr:cNvCxnSpPr/>
        </xdr:nvCxnSpPr>
        <xdr:spPr>
          <a:xfrm flipH="1">
            <a:off x="16666028" y="1503588"/>
            <a:ext cx="1224000" cy="0"/>
          </a:xfrm>
          <a:prstGeom prst="line">
            <a:avLst/>
          </a:prstGeom>
          <a:ln w="38100">
            <a:solidFill>
              <a:srgbClr val="FFFF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直線接點 53"/>
          <xdr:cNvCxnSpPr/>
        </xdr:nvCxnSpPr>
        <xdr:spPr>
          <a:xfrm flipH="1">
            <a:off x="16666028" y="1600519"/>
            <a:ext cx="2052000" cy="0"/>
          </a:xfrm>
          <a:prstGeom prst="line">
            <a:avLst/>
          </a:prstGeom>
          <a:ln w="38100">
            <a:solidFill>
              <a:srgbClr val="FFFF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直線接點 54"/>
          <xdr:cNvCxnSpPr/>
        </xdr:nvCxnSpPr>
        <xdr:spPr>
          <a:xfrm flipH="1">
            <a:off x="16666028" y="2179863"/>
            <a:ext cx="2304000" cy="0"/>
          </a:xfrm>
          <a:prstGeom prst="line">
            <a:avLst/>
          </a:prstGeom>
          <a:ln w="38100">
            <a:solidFill>
              <a:srgbClr val="FFFF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6" name="文字方塊 55"/>
          <xdr:cNvSpPr txBox="1"/>
        </xdr:nvSpPr>
        <xdr:spPr>
          <a:xfrm>
            <a:off x="16259175" y="1397454"/>
            <a:ext cx="381000" cy="3308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r>
              <a:rPr lang="en-US" altLang="zh-TW" sz="2800">
                <a:solidFill>
                  <a:srgbClr val="FF0000"/>
                </a:solidFill>
              </a:rPr>
              <a:t>y1</a:t>
            </a:r>
            <a:endParaRPr lang="zh-TW" altLang="en-US" sz="2800">
              <a:solidFill>
                <a:srgbClr val="FF0000"/>
              </a:solidFill>
            </a:endParaRPr>
          </a:p>
        </xdr:txBody>
      </xdr:sp>
      <xdr:sp macro="" textlink="">
        <xdr:nvSpPr>
          <xdr:cNvPr id="57" name="文字方塊 56"/>
          <xdr:cNvSpPr txBox="1"/>
        </xdr:nvSpPr>
        <xdr:spPr>
          <a:xfrm>
            <a:off x="16278225" y="1768929"/>
            <a:ext cx="381000" cy="3308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r>
              <a:rPr lang="en-US" altLang="zh-TW" sz="2800">
                <a:solidFill>
                  <a:srgbClr val="FF0000"/>
                </a:solidFill>
              </a:rPr>
              <a:t>y2</a:t>
            </a:r>
            <a:endParaRPr lang="zh-TW" altLang="en-US" sz="2800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"/>
  <sheetViews>
    <sheetView zoomScale="115" zoomScaleNormal="115" workbookViewId="0">
      <selection activeCell="E9" sqref="E9"/>
    </sheetView>
  </sheetViews>
  <sheetFormatPr defaultRowHeight="13.8" x14ac:dyDescent="0.25"/>
  <cols>
    <col min="1" max="1" width="10.5" style="1" customWidth="1"/>
    <col min="2" max="2" width="13.625" style="3" customWidth="1"/>
    <col min="3" max="4" width="20.625" style="1" customWidth="1"/>
    <col min="5" max="7" width="12" style="1" customWidth="1"/>
    <col min="8" max="8" width="12.5" style="1" customWidth="1"/>
    <col min="9" max="9" width="12.5" style="4" customWidth="1"/>
    <col min="10" max="10" width="16.625" style="1" customWidth="1"/>
    <col min="13" max="13" width="12.125" bestFit="1" customWidth="1"/>
    <col min="14" max="16" width="13.375" bestFit="1" customWidth="1"/>
    <col min="22" max="22" width="15.875" bestFit="1" customWidth="1"/>
  </cols>
  <sheetData>
    <row r="1" spans="1:22" x14ac:dyDescent="0.25">
      <c r="A1" s="17" t="s">
        <v>7</v>
      </c>
      <c r="B1" s="18" t="s">
        <v>8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2</v>
      </c>
      <c r="H1" s="17" t="s">
        <v>1</v>
      </c>
      <c r="I1" s="17" t="s">
        <v>10</v>
      </c>
      <c r="J1" s="19" t="s">
        <v>0</v>
      </c>
      <c r="L1" s="16" t="s">
        <v>24</v>
      </c>
      <c r="M1" s="17" t="s">
        <v>7</v>
      </c>
      <c r="N1" s="18" t="s">
        <v>8</v>
      </c>
      <c r="O1" s="17" t="s">
        <v>3</v>
      </c>
      <c r="P1" s="17" t="s">
        <v>4</v>
      </c>
      <c r="Q1" s="17" t="s">
        <v>5</v>
      </c>
      <c r="R1" s="17" t="s">
        <v>6</v>
      </c>
      <c r="S1" s="17" t="s">
        <v>2</v>
      </c>
      <c r="T1" s="17" t="s">
        <v>1</v>
      </c>
      <c r="U1" s="17" t="s">
        <v>10</v>
      </c>
      <c r="V1" s="19" t="s">
        <v>0</v>
      </c>
    </row>
    <row r="2" spans="1:22" ht="14.25" x14ac:dyDescent="0.25">
      <c r="A2" s="4">
        <v>3</v>
      </c>
      <c r="B2" s="3">
        <v>584.56899999999996</v>
      </c>
      <c r="C2" s="4">
        <v>2549758.1051823599</v>
      </c>
      <c r="D2" s="4">
        <v>171061.29478755</v>
      </c>
      <c r="E2" s="4">
        <v>60</v>
      </c>
      <c r="F2" s="4">
        <v>30</v>
      </c>
      <c r="G2" s="4">
        <v>15.3</v>
      </c>
      <c r="H2" s="4">
        <v>950</v>
      </c>
      <c r="J2" s="20" t="s">
        <v>14</v>
      </c>
      <c r="L2" s="11"/>
      <c r="M2" s="4">
        <v>3</v>
      </c>
      <c r="N2" s="3">
        <v>584.56899999999996</v>
      </c>
      <c r="O2" s="4">
        <v>2549758.1051823599</v>
      </c>
      <c r="P2" s="4">
        <v>171061.29478755</v>
      </c>
      <c r="Q2" s="4">
        <v>60</v>
      </c>
      <c r="R2" s="4">
        <v>30</v>
      </c>
      <c r="S2" s="4">
        <v>15.3</v>
      </c>
      <c r="T2" s="4">
        <v>950</v>
      </c>
      <c r="U2" s="4"/>
      <c r="V2" s="20" t="s">
        <v>14</v>
      </c>
    </row>
    <row r="3" spans="1:22" ht="14.25" x14ac:dyDescent="0.25">
      <c r="A3" s="4">
        <v>4</v>
      </c>
      <c r="B3" s="3">
        <v>413.45400000000001</v>
      </c>
      <c r="C3" s="4">
        <v>2550166.2142509101</v>
      </c>
      <c r="D3" s="4">
        <v>171782.7497816</v>
      </c>
      <c r="E3" s="4">
        <v>60</v>
      </c>
      <c r="F3" s="4">
        <v>30</v>
      </c>
      <c r="G3" s="4">
        <v>15.3</v>
      </c>
      <c r="H3" s="4" t="s">
        <v>17</v>
      </c>
      <c r="I3" s="4">
        <v>310</v>
      </c>
      <c r="J3" s="21" t="s">
        <v>13</v>
      </c>
      <c r="L3" s="11"/>
      <c r="M3" s="4">
        <v>4</v>
      </c>
      <c r="N3" s="3">
        <v>413.45400000000001</v>
      </c>
      <c r="O3" s="4">
        <v>2550166.2142509101</v>
      </c>
      <c r="P3" s="4">
        <v>171782.7497816</v>
      </c>
      <c r="Q3" s="4">
        <v>60</v>
      </c>
      <c r="R3" s="4">
        <v>30</v>
      </c>
      <c r="S3" s="4">
        <v>15.3</v>
      </c>
      <c r="T3" s="4" t="s">
        <v>17</v>
      </c>
      <c r="U3" s="4">
        <v>310</v>
      </c>
      <c r="V3" s="21" t="s">
        <v>13</v>
      </c>
    </row>
    <row r="4" spans="1:22" ht="14.25" x14ac:dyDescent="0.25">
      <c r="A4" s="4">
        <v>4</v>
      </c>
      <c r="B4" s="3">
        <v>516.78800000000001</v>
      </c>
      <c r="C4" s="4">
        <v>2550218.7408582298</v>
      </c>
      <c r="D4" s="4">
        <v>171871.72058706</v>
      </c>
      <c r="E4" s="4">
        <v>57</v>
      </c>
      <c r="F4" s="4">
        <v>19</v>
      </c>
      <c r="G4" s="4">
        <v>16.100000000000001</v>
      </c>
      <c r="H4" s="4">
        <v>930</v>
      </c>
      <c r="I4" s="4">
        <v>310</v>
      </c>
      <c r="J4" s="22" t="s">
        <v>11</v>
      </c>
      <c r="L4" s="11"/>
      <c r="M4" s="4">
        <v>4</v>
      </c>
      <c r="N4" s="3">
        <v>516.78800000000001</v>
      </c>
      <c r="O4" s="4">
        <v>2550218.7408582298</v>
      </c>
      <c r="P4" s="4">
        <v>171871.72058706</v>
      </c>
      <c r="Q4" s="4">
        <v>57</v>
      </c>
      <c r="R4" s="4">
        <v>19</v>
      </c>
      <c r="S4" s="4">
        <v>16.100000000000001</v>
      </c>
      <c r="T4" s="4">
        <v>930</v>
      </c>
      <c r="U4" s="4">
        <v>310</v>
      </c>
      <c r="V4" s="22" t="s">
        <v>11</v>
      </c>
    </row>
    <row r="5" spans="1:22" ht="14.25" x14ac:dyDescent="0.25">
      <c r="A5" s="4">
        <v>4</v>
      </c>
      <c r="B5" s="3">
        <v>869.67100000000005</v>
      </c>
      <c r="C5" s="4">
        <v>2550460.4129720102</v>
      </c>
      <c r="D5" s="4">
        <v>172125.95291622001</v>
      </c>
      <c r="E5" s="4">
        <v>35</v>
      </c>
      <c r="F5" s="4">
        <v>34</v>
      </c>
      <c r="G5" s="4">
        <v>50.2</v>
      </c>
      <c r="H5" s="4">
        <v>930</v>
      </c>
      <c r="I5" s="4">
        <v>310</v>
      </c>
      <c r="J5" s="22" t="s">
        <v>12</v>
      </c>
      <c r="L5" s="11"/>
      <c r="M5" s="4">
        <v>4</v>
      </c>
      <c r="N5" s="3">
        <v>869.67100000000005</v>
      </c>
      <c r="O5" s="4">
        <v>2550460.4129720102</v>
      </c>
      <c r="P5" s="4">
        <v>172125.95291622001</v>
      </c>
      <c r="Q5" s="4">
        <v>35</v>
      </c>
      <c r="R5" s="4">
        <v>34</v>
      </c>
      <c r="S5" s="4">
        <v>50.2</v>
      </c>
      <c r="T5" s="4">
        <v>930</v>
      </c>
      <c r="U5" s="4">
        <v>310</v>
      </c>
      <c r="V5" s="22" t="s">
        <v>12</v>
      </c>
    </row>
    <row r="6" spans="1:22" ht="14.25" x14ac:dyDescent="0.25">
      <c r="A6" s="4">
        <v>4</v>
      </c>
      <c r="B6" s="3">
        <v>973.00400000000002</v>
      </c>
      <c r="C6" s="4">
        <v>2550546.6106328499</v>
      </c>
      <c r="D6" s="4">
        <v>172182.91616694001</v>
      </c>
      <c r="E6" s="4">
        <v>32</v>
      </c>
      <c r="F6" s="4">
        <v>23</v>
      </c>
      <c r="G6" s="4">
        <v>51</v>
      </c>
      <c r="H6" s="4">
        <v>1075</v>
      </c>
      <c r="I6" s="4">
        <v>310</v>
      </c>
      <c r="J6" s="22" t="s">
        <v>11</v>
      </c>
      <c r="L6" s="11"/>
      <c r="M6" s="4">
        <v>4</v>
      </c>
      <c r="N6" s="3">
        <v>973.00400000000002</v>
      </c>
      <c r="O6" s="4">
        <v>2550546.6106328499</v>
      </c>
      <c r="P6" s="4">
        <v>172182.91616694001</v>
      </c>
      <c r="Q6" s="4">
        <v>32</v>
      </c>
      <c r="R6" s="4">
        <v>23</v>
      </c>
      <c r="S6" s="4">
        <v>51</v>
      </c>
      <c r="T6" s="4">
        <v>1075</v>
      </c>
      <c r="U6" s="4">
        <v>310</v>
      </c>
      <c r="V6" s="22" t="s">
        <v>11</v>
      </c>
    </row>
    <row r="7" spans="1:22" ht="14.25" x14ac:dyDescent="0.25">
      <c r="A7" s="4">
        <v>5</v>
      </c>
      <c r="B7" s="3">
        <v>94.741</v>
      </c>
      <c r="C7" s="4">
        <v>2550645.4903494399</v>
      </c>
      <c r="D7" s="4">
        <v>172253.8159595</v>
      </c>
      <c r="E7" s="4">
        <v>38</v>
      </c>
      <c r="F7" s="4">
        <v>53</v>
      </c>
      <c r="G7" s="4">
        <v>9.1</v>
      </c>
      <c r="H7" s="4">
        <v>1075</v>
      </c>
      <c r="J7" s="22" t="s">
        <v>14</v>
      </c>
      <c r="L7" s="11"/>
      <c r="M7" s="4">
        <v>5</v>
      </c>
      <c r="N7" s="3">
        <v>94.741</v>
      </c>
      <c r="O7" s="4">
        <v>2550645.4903494399</v>
      </c>
      <c r="P7" s="4">
        <v>172253.8159595</v>
      </c>
      <c r="Q7" s="4">
        <v>38</v>
      </c>
      <c r="R7" s="4">
        <v>53</v>
      </c>
      <c r="S7" s="4">
        <v>9.1</v>
      </c>
      <c r="T7" s="4">
        <v>1075</v>
      </c>
      <c r="U7" s="4"/>
      <c r="V7" s="22" t="s">
        <v>14</v>
      </c>
    </row>
    <row r="8" spans="1:22" ht="14.25" x14ac:dyDescent="0.25">
      <c r="A8" s="4">
        <v>5</v>
      </c>
      <c r="B8" s="3">
        <v>272.23099999999999</v>
      </c>
      <c r="C8" s="4">
        <v>2550783.6488137199</v>
      </c>
      <c r="D8" s="4">
        <v>172365.23952880001</v>
      </c>
      <c r="E8" s="4">
        <v>38</v>
      </c>
      <c r="F8" s="4">
        <v>53</v>
      </c>
      <c r="G8" s="4">
        <v>9.1</v>
      </c>
      <c r="H8" s="4" t="s">
        <v>17</v>
      </c>
      <c r="I8" s="4">
        <v>295</v>
      </c>
      <c r="J8" s="22" t="s">
        <v>13</v>
      </c>
      <c r="L8" s="11"/>
      <c r="M8" s="4">
        <v>5</v>
      </c>
      <c r="N8" s="3">
        <v>272.23099999999999</v>
      </c>
      <c r="O8" s="4">
        <v>2550783.6488137199</v>
      </c>
      <c r="P8" s="4">
        <v>172365.23952880001</v>
      </c>
      <c r="Q8" s="4">
        <v>38</v>
      </c>
      <c r="R8" s="4">
        <v>53</v>
      </c>
      <c r="S8" s="4">
        <v>9.1</v>
      </c>
      <c r="T8" s="4" t="s">
        <v>17</v>
      </c>
      <c r="U8" s="4">
        <v>295</v>
      </c>
      <c r="V8" s="22" t="s">
        <v>13</v>
      </c>
    </row>
    <row r="9" spans="1:22" ht="14.25" x14ac:dyDescent="0.25">
      <c r="A9" s="4">
        <v>5</v>
      </c>
      <c r="B9" s="3">
        <v>370.565</v>
      </c>
      <c r="C9" s="4">
        <v>2550859.0247752001</v>
      </c>
      <c r="D9" s="4">
        <v>172428.36846366999</v>
      </c>
      <c r="E9" s="4">
        <v>42</v>
      </c>
      <c r="F9" s="4">
        <v>4</v>
      </c>
      <c r="G9" s="4">
        <v>8.3000000000000007</v>
      </c>
      <c r="H9" s="4">
        <v>885</v>
      </c>
      <c r="I9" s="4">
        <v>295</v>
      </c>
      <c r="J9" s="22" t="s">
        <v>11</v>
      </c>
      <c r="L9" s="11"/>
      <c r="M9" s="4">
        <v>5</v>
      </c>
      <c r="N9" s="3">
        <v>370.565</v>
      </c>
      <c r="O9" s="4">
        <v>2550859.0247752001</v>
      </c>
      <c r="P9" s="4">
        <v>172428.36846366999</v>
      </c>
      <c r="Q9" s="4">
        <v>42</v>
      </c>
      <c r="R9" s="4">
        <v>4</v>
      </c>
      <c r="S9" s="4">
        <v>8.3000000000000007</v>
      </c>
      <c r="T9" s="4">
        <v>885</v>
      </c>
      <c r="U9" s="4">
        <v>295</v>
      </c>
      <c r="V9" s="22" t="s">
        <v>11</v>
      </c>
    </row>
    <row r="10" spans="1:22" ht="14.25" x14ac:dyDescent="0.25">
      <c r="A10" s="4">
        <v>5</v>
      </c>
      <c r="B10" s="3">
        <v>650</v>
      </c>
      <c r="C10" s="4">
        <v>2551033.7173063201</v>
      </c>
      <c r="D10" s="4">
        <v>172644.97888027001</v>
      </c>
      <c r="E10" s="4">
        <v>60</v>
      </c>
      <c r="F10" s="4">
        <v>9</v>
      </c>
      <c r="G10" s="4">
        <v>35.6</v>
      </c>
      <c r="H10" s="4">
        <v>885</v>
      </c>
      <c r="I10" s="4">
        <v>500</v>
      </c>
      <c r="J10" s="22" t="s">
        <v>12</v>
      </c>
      <c r="L10" s="11"/>
      <c r="M10" s="4">
        <v>5</v>
      </c>
      <c r="N10" s="3">
        <v>650</v>
      </c>
      <c r="O10" s="4">
        <v>2551033.7173063201</v>
      </c>
      <c r="P10" s="4">
        <v>172644.97888027001</v>
      </c>
      <c r="Q10" s="4">
        <v>60</v>
      </c>
      <c r="R10" s="4">
        <v>9</v>
      </c>
      <c r="S10" s="4">
        <v>35.6</v>
      </c>
      <c r="T10" s="4">
        <v>885</v>
      </c>
      <c r="U10" s="4">
        <v>500</v>
      </c>
      <c r="V10" s="22" t="s">
        <v>12</v>
      </c>
    </row>
    <row r="11" spans="1:22" ht="14.25" x14ac:dyDescent="0.25">
      <c r="A11" s="4">
        <v>5</v>
      </c>
      <c r="B11" s="3">
        <v>689.76700000000005</v>
      </c>
      <c r="C11" s="4">
        <v>2551052.7603217498</v>
      </c>
      <c r="D11" s="4">
        <v>172679.88707336999</v>
      </c>
      <c r="E11" s="4">
        <v>62</v>
      </c>
      <c r="F11" s="4">
        <v>33</v>
      </c>
      <c r="G11" s="4">
        <v>11.7</v>
      </c>
      <c r="H11" s="4">
        <v>1030</v>
      </c>
      <c r="I11" s="4">
        <v>500</v>
      </c>
      <c r="J11" s="22" t="s">
        <v>11</v>
      </c>
      <c r="L11" s="11"/>
      <c r="M11" s="4">
        <v>5</v>
      </c>
      <c r="N11" s="3">
        <v>689.76700000000005</v>
      </c>
      <c r="O11" s="4">
        <v>2551052.7603217498</v>
      </c>
      <c r="P11" s="4">
        <v>172679.88707336999</v>
      </c>
      <c r="Q11" s="4">
        <v>62</v>
      </c>
      <c r="R11" s="4">
        <v>33</v>
      </c>
      <c r="S11" s="4">
        <v>11.7</v>
      </c>
      <c r="T11" s="4">
        <v>1030</v>
      </c>
      <c r="U11" s="4">
        <v>500</v>
      </c>
      <c r="V11" s="22" t="s">
        <v>11</v>
      </c>
    </row>
    <row r="12" spans="1:22" ht="15" thickBot="1" x14ac:dyDescent="0.3">
      <c r="A12" s="23">
        <v>6</v>
      </c>
      <c r="B12" s="24">
        <v>351.44900000000001</v>
      </c>
      <c r="C12" s="23">
        <v>2551154.9795145802</v>
      </c>
      <c r="D12" s="23">
        <v>173322.1656147</v>
      </c>
      <c r="E12" s="23">
        <v>99</v>
      </c>
      <c r="F12" s="23">
        <v>21</v>
      </c>
      <c r="G12" s="23">
        <v>38.200000000000003</v>
      </c>
      <c r="H12" s="23">
        <v>1030</v>
      </c>
      <c r="I12" s="23"/>
      <c r="J12" s="25" t="s">
        <v>18</v>
      </c>
      <c r="L12" s="13"/>
      <c r="M12" s="23">
        <v>6</v>
      </c>
      <c r="N12" s="24">
        <v>351.44900000000001</v>
      </c>
      <c r="O12" s="23">
        <v>2551154.9795145802</v>
      </c>
      <c r="P12" s="23">
        <v>173322.1656147</v>
      </c>
      <c r="Q12" s="23">
        <v>99</v>
      </c>
      <c r="R12" s="23">
        <v>21</v>
      </c>
      <c r="S12" s="23">
        <v>38.200000000000003</v>
      </c>
      <c r="T12" s="23">
        <v>1030</v>
      </c>
      <c r="U12" s="23"/>
      <c r="V12" s="25" t="s">
        <v>18</v>
      </c>
    </row>
    <row r="14" spans="1:22" ht="15" thickBot="1" x14ac:dyDescent="0.3"/>
    <row r="15" spans="1:22" ht="14.25" x14ac:dyDescent="0.25">
      <c r="L15" s="15" t="s">
        <v>25</v>
      </c>
      <c r="M15" s="9" t="s">
        <v>7</v>
      </c>
      <c r="N15" s="26" t="s">
        <v>8</v>
      </c>
      <c r="O15" s="9" t="s">
        <v>3</v>
      </c>
      <c r="P15" s="9" t="s">
        <v>4</v>
      </c>
      <c r="Q15" s="9" t="s">
        <v>5</v>
      </c>
      <c r="R15" s="9" t="s">
        <v>6</v>
      </c>
      <c r="S15" s="9" t="s">
        <v>2</v>
      </c>
      <c r="T15" s="9" t="s">
        <v>1</v>
      </c>
      <c r="U15" s="9" t="s">
        <v>10</v>
      </c>
      <c r="V15" s="10" t="s">
        <v>0</v>
      </c>
    </row>
    <row r="16" spans="1:22" ht="14.25" x14ac:dyDescent="0.25">
      <c r="L16" s="11"/>
      <c r="M16" s="12">
        <v>0</v>
      </c>
      <c r="N16" s="12">
        <v>0</v>
      </c>
      <c r="O16" s="12">
        <v>2550360.7409999999</v>
      </c>
      <c r="P16" s="12">
        <v>172057.87299999999</v>
      </c>
      <c r="Q16" s="12">
        <v>42</v>
      </c>
      <c r="R16" s="12">
        <v>57</v>
      </c>
      <c r="S16" s="12">
        <v>11.9</v>
      </c>
      <c r="T16" s="12">
        <v>940.4</v>
      </c>
      <c r="U16" s="12"/>
      <c r="V16" s="27" t="s">
        <v>26</v>
      </c>
    </row>
    <row r="17" spans="12:22" ht="14.25" x14ac:dyDescent="0.25">
      <c r="L17" s="11"/>
      <c r="M17" s="12">
        <v>0</v>
      </c>
      <c r="N17" s="12">
        <v>121.009</v>
      </c>
      <c r="O17" s="12">
        <v>2550454.3620000002</v>
      </c>
      <c r="P17" s="12">
        <v>172134.41099999999</v>
      </c>
      <c r="Q17" s="12">
        <v>35</v>
      </c>
      <c r="R17" s="12">
        <v>34</v>
      </c>
      <c r="S17" s="12">
        <v>50.2</v>
      </c>
      <c r="T17" s="12">
        <v>940.4</v>
      </c>
      <c r="U17" s="12">
        <v>312.60000000000002</v>
      </c>
      <c r="V17" s="27" t="s">
        <v>27</v>
      </c>
    </row>
    <row r="18" spans="12:22" ht="14.25" x14ac:dyDescent="0.25">
      <c r="L18" s="11"/>
      <c r="M18" s="12">
        <v>0</v>
      </c>
      <c r="N18" s="12">
        <v>224.92</v>
      </c>
      <c r="O18" s="12">
        <v>2550541.0380000002</v>
      </c>
      <c r="P18" s="12">
        <v>172191.69699999999</v>
      </c>
      <c r="Q18" s="12">
        <v>32</v>
      </c>
      <c r="R18" s="12">
        <v>23</v>
      </c>
      <c r="S18" s="12">
        <v>51</v>
      </c>
      <c r="T18" s="12">
        <v>1064.5999999999999</v>
      </c>
      <c r="U18" s="12">
        <v>312.60000000000002</v>
      </c>
      <c r="V18" s="27" t="s">
        <v>28</v>
      </c>
    </row>
    <row r="19" spans="12:22" ht="15" thickBot="1" x14ac:dyDescent="0.3">
      <c r="L19" s="13"/>
      <c r="M19" s="14">
        <v>0</v>
      </c>
      <c r="N19" s="14">
        <v>311.07499999999999</v>
      </c>
      <c r="O19" s="14">
        <v>2550611.8369999998</v>
      </c>
      <c r="P19" s="14">
        <v>172240.75</v>
      </c>
      <c r="Q19" s="14">
        <v>37</v>
      </c>
      <c r="R19" s="14">
        <v>2</v>
      </c>
      <c r="S19" s="14">
        <v>3.4</v>
      </c>
      <c r="T19" s="14">
        <v>1064.5999999999999</v>
      </c>
      <c r="U19" s="14"/>
      <c r="V19" s="28" t="s">
        <v>29</v>
      </c>
    </row>
    <row r="20" spans="12:22" ht="14.4" thickBot="1" x14ac:dyDescent="0.3"/>
    <row r="21" spans="12:22" x14ac:dyDescent="0.25">
      <c r="L21" s="15" t="s">
        <v>30</v>
      </c>
      <c r="M21" s="9" t="s">
        <v>7</v>
      </c>
      <c r="N21" s="26" t="s">
        <v>8</v>
      </c>
      <c r="O21" s="9" t="s">
        <v>3</v>
      </c>
      <c r="P21" s="9" t="s">
        <v>4</v>
      </c>
      <c r="Q21" s="9" t="s">
        <v>5</v>
      </c>
      <c r="R21" s="9" t="s">
        <v>6</v>
      </c>
      <c r="S21" s="9" t="s">
        <v>2</v>
      </c>
      <c r="T21" s="9" t="s">
        <v>1</v>
      </c>
      <c r="U21" s="9" t="s">
        <v>10</v>
      </c>
      <c r="V21" s="10" t="s">
        <v>0</v>
      </c>
    </row>
    <row r="22" spans="12:22" x14ac:dyDescent="0.25">
      <c r="L22" s="11"/>
      <c r="M22" s="12">
        <v>0</v>
      </c>
      <c r="N22" s="12">
        <v>0</v>
      </c>
      <c r="O22" s="12">
        <v>2550374.9139999999</v>
      </c>
      <c r="P22" s="12">
        <v>172042.65</v>
      </c>
      <c r="Q22" s="12">
        <v>42</v>
      </c>
      <c r="R22" s="12">
        <v>57</v>
      </c>
      <c r="S22" s="12">
        <v>11.9</v>
      </c>
      <c r="T22" s="12">
        <v>919.6</v>
      </c>
      <c r="U22" s="12"/>
      <c r="V22" s="27" t="s">
        <v>26</v>
      </c>
    </row>
    <row r="23" spans="12:22" x14ac:dyDescent="0.25">
      <c r="L23" s="11"/>
      <c r="M23" s="12">
        <v>0</v>
      </c>
      <c r="N23" s="12">
        <v>118.33199999999999</v>
      </c>
      <c r="O23" s="12">
        <v>2550466.4640000002</v>
      </c>
      <c r="P23" s="12">
        <v>172117.495</v>
      </c>
      <c r="Q23" s="12">
        <v>35</v>
      </c>
      <c r="R23" s="12">
        <v>34</v>
      </c>
      <c r="S23" s="12">
        <v>50.2</v>
      </c>
      <c r="T23" s="12">
        <v>919.6</v>
      </c>
      <c r="U23" s="12">
        <v>307.39999999999998</v>
      </c>
      <c r="V23" s="27" t="s">
        <v>27</v>
      </c>
    </row>
    <row r="24" spans="12:22" x14ac:dyDescent="0.25">
      <c r="L24" s="11"/>
      <c r="M24" s="12">
        <v>0</v>
      </c>
      <c r="N24" s="12">
        <v>221.08799999999999</v>
      </c>
      <c r="O24" s="12">
        <v>2550552.1830000002</v>
      </c>
      <c r="P24" s="12">
        <v>172174.13500000001</v>
      </c>
      <c r="Q24" s="12">
        <v>32</v>
      </c>
      <c r="R24" s="12">
        <v>23</v>
      </c>
      <c r="S24" s="12">
        <v>51</v>
      </c>
      <c r="T24" s="12">
        <v>1085.4000000000001</v>
      </c>
      <c r="U24" s="12">
        <v>307.39999999999998</v>
      </c>
      <c r="V24" s="27" t="s">
        <v>28</v>
      </c>
    </row>
    <row r="25" spans="12:22" ht="14.4" thickBot="1" x14ac:dyDescent="0.3">
      <c r="L25" s="13"/>
      <c r="M25" s="14">
        <v>0</v>
      </c>
      <c r="N25" s="14">
        <v>308.92599999999999</v>
      </c>
      <c r="O25" s="14">
        <v>2550624.3650000002</v>
      </c>
      <c r="P25" s="14">
        <v>172224.14600000001</v>
      </c>
      <c r="Q25" s="14">
        <v>37</v>
      </c>
      <c r="R25" s="14">
        <v>2</v>
      </c>
      <c r="S25" s="14">
        <v>3.4</v>
      </c>
      <c r="T25" s="14">
        <v>1085.4000000000001</v>
      </c>
      <c r="U25" s="14"/>
      <c r="V25" s="28" t="s">
        <v>29</v>
      </c>
    </row>
    <row r="27" spans="12:22" ht="14.4" thickBot="1" x14ac:dyDescent="0.3"/>
    <row r="28" spans="12:22" x14ac:dyDescent="0.25">
      <c r="L28" s="15" t="s">
        <v>144</v>
      </c>
      <c r="M28" s="9" t="s">
        <v>145</v>
      </c>
      <c r="N28" s="10" t="s">
        <v>146</v>
      </c>
    </row>
    <row r="29" spans="12:22" ht="14.4" thickBot="1" x14ac:dyDescent="0.3">
      <c r="L29" s="40"/>
      <c r="M29" s="14">
        <f>O2*1000</f>
        <v>2549758105.1823597</v>
      </c>
      <c r="N29" s="41">
        <f>P2*1000</f>
        <v>171061294.78755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workbookViewId="0">
      <selection activeCell="F13" sqref="F13"/>
    </sheetView>
  </sheetViews>
  <sheetFormatPr defaultRowHeight="13.8" x14ac:dyDescent="0.25"/>
  <cols>
    <col min="3" max="3" width="9.625" bestFit="1" customWidth="1"/>
    <col min="4" max="4" width="15.875" bestFit="1" customWidth="1"/>
    <col min="10" max="10" width="15.875" bestFit="1" customWidth="1"/>
  </cols>
  <sheetData>
    <row r="1" spans="1:13" x14ac:dyDescent="0.25">
      <c r="A1" s="4" t="s">
        <v>7</v>
      </c>
      <c r="B1" s="2" t="s">
        <v>8</v>
      </c>
      <c r="C1" s="4" t="s">
        <v>9</v>
      </c>
      <c r="D1" s="4" t="s">
        <v>0</v>
      </c>
      <c r="F1" s="31" t="s">
        <v>32</v>
      </c>
      <c r="G1" s="4" t="s">
        <v>7</v>
      </c>
      <c r="H1" s="2" t="s">
        <v>8</v>
      </c>
      <c r="I1" s="4" t="s">
        <v>9</v>
      </c>
      <c r="J1" s="4" t="s">
        <v>0</v>
      </c>
    </row>
    <row r="2" spans="1:13" x14ac:dyDescent="0.25">
      <c r="A2" s="4">
        <v>3</v>
      </c>
      <c r="B2" s="2">
        <v>584.56899999999996</v>
      </c>
      <c r="C2" s="4">
        <v>16.220535000000002</v>
      </c>
      <c r="D2" s="4" t="s">
        <v>38</v>
      </c>
      <c r="G2" s="4">
        <v>3</v>
      </c>
      <c r="H2" s="2">
        <v>584.56899999999996</v>
      </c>
      <c r="I2" s="4">
        <v>16.220535000000002</v>
      </c>
      <c r="J2" s="4" t="s">
        <v>38</v>
      </c>
      <c r="M2" s="30"/>
    </row>
    <row r="3" spans="1:13" x14ac:dyDescent="0.25">
      <c r="A3" s="4">
        <v>3</v>
      </c>
      <c r="B3" s="3">
        <v>700</v>
      </c>
      <c r="C3" s="4">
        <v>17.952000000000002</v>
      </c>
      <c r="D3" s="4" t="s">
        <v>39</v>
      </c>
      <c r="G3" s="4">
        <v>3</v>
      </c>
      <c r="H3" s="3">
        <v>700</v>
      </c>
      <c r="I3" s="4">
        <v>17.952000000000002</v>
      </c>
      <c r="J3" s="4" t="s">
        <v>39</v>
      </c>
    </row>
    <row r="4" spans="1:13" x14ac:dyDescent="0.25">
      <c r="A4" s="4">
        <v>4</v>
      </c>
      <c r="B4" s="3">
        <v>400</v>
      </c>
      <c r="C4" s="4">
        <v>18.966999999999999</v>
      </c>
      <c r="D4" s="4" t="s">
        <v>35</v>
      </c>
      <c r="G4" s="4">
        <v>4</v>
      </c>
      <c r="H4" s="3">
        <v>400</v>
      </c>
      <c r="I4" s="4">
        <v>18.966999999999999</v>
      </c>
      <c r="J4" s="4" t="s">
        <v>35</v>
      </c>
    </row>
    <row r="5" spans="1:13" x14ac:dyDescent="0.25">
      <c r="A5" s="4">
        <v>4</v>
      </c>
      <c r="B5" s="3">
        <v>480</v>
      </c>
      <c r="C5" s="4">
        <v>19.256</v>
      </c>
      <c r="D5" s="4" t="s">
        <v>83</v>
      </c>
      <c r="G5" s="4">
        <v>4</v>
      </c>
      <c r="H5" s="3">
        <v>480</v>
      </c>
      <c r="I5" s="4">
        <v>19.256</v>
      </c>
      <c r="J5" s="4" t="s">
        <v>83</v>
      </c>
    </row>
    <row r="6" spans="1:13" x14ac:dyDescent="0.25">
      <c r="A6" s="4">
        <v>4</v>
      </c>
      <c r="B6" s="3">
        <v>560</v>
      </c>
      <c r="C6" s="4">
        <v>19.891999999999999</v>
      </c>
      <c r="D6" s="4" t="s">
        <v>40</v>
      </c>
      <c r="E6" s="5"/>
      <c r="G6" s="4">
        <v>4</v>
      </c>
      <c r="H6" s="3">
        <v>560</v>
      </c>
      <c r="I6" s="4">
        <v>19.891999999999999</v>
      </c>
      <c r="J6" s="4" t="s">
        <v>40</v>
      </c>
    </row>
    <row r="7" spans="1:13" x14ac:dyDescent="0.25">
      <c r="A7" s="4">
        <v>4</v>
      </c>
      <c r="B7" s="3">
        <v>640</v>
      </c>
      <c r="C7" s="4">
        <v>20.126999999999999</v>
      </c>
      <c r="D7" s="4" t="s">
        <v>83</v>
      </c>
      <c r="G7" s="4">
        <v>4</v>
      </c>
      <c r="H7" s="3">
        <v>640</v>
      </c>
      <c r="I7" s="4">
        <v>20.126999999999999</v>
      </c>
      <c r="J7" s="4" t="s">
        <v>83</v>
      </c>
    </row>
    <row r="8" spans="1:13" x14ac:dyDescent="0.25">
      <c r="A8" s="4">
        <v>4</v>
      </c>
      <c r="B8" s="3">
        <v>720</v>
      </c>
      <c r="C8" s="4">
        <v>19.215</v>
      </c>
      <c r="D8" s="4" t="s">
        <v>40</v>
      </c>
      <c r="G8" s="4">
        <v>4</v>
      </c>
      <c r="H8" s="3">
        <v>720</v>
      </c>
      <c r="I8" s="4">
        <v>19.215</v>
      </c>
      <c r="J8" s="4" t="s">
        <v>40</v>
      </c>
    </row>
    <row r="9" spans="1:13" x14ac:dyDescent="0.25">
      <c r="A9" s="4">
        <v>4</v>
      </c>
      <c r="B9" s="3">
        <v>800</v>
      </c>
      <c r="C9" s="4">
        <v>18.091000000000001</v>
      </c>
      <c r="D9" s="4" t="s">
        <v>83</v>
      </c>
      <c r="G9" s="4">
        <v>4</v>
      </c>
      <c r="H9" s="3">
        <v>800</v>
      </c>
      <c r="I9" s="4">
        <v>18.091000000000001</v>
      </c>
      <c r="J9" s="4" t="s">
        <v>84</v>
      </c>
    </row>
    <row r="10" spans="1:13" x14ac:dyDescent="0.25">
      <c r="A10" s="6">
        <v>4</v>
      </c>
      <c r="B10" s="7">
        <v>880</v>
      </c>
      <c r="C10" s="6">
        <v>17.690999999999999</v>
      </c>
      <c r="D10" s="4" t="s">
        <v>33</v>
      </c>
      <c r="G10" s="6">
        <v>4</v>
      </c>
      <c r="H10" s="7">
        <v>880</v>
      </c>
      <c r="I10" s="6">
        <v>17.690999999999999</v>
      </c>
      <c r="J10" s="4" t="s">
        <v>33</v>
      </c>
    </row>
    <row r="11" spans="1:13" x14ac:dyDescent="0.25">
      <c r="A11" s="6">
        <v>5</v>
      </c>
      <c r="B11" s="7">
        <v>310</v>
      </c>
      <c r="C11" s="6">
        <v>17.481000000000002</v>
      </c>
      <c r="D11" s="4" t="s">
        <v>35</v>
      </c>
      <c r="G11" s="6">
        <v>5</v>
      </c>
      <c r="H11" s="7">
        <v>310</v>
      </c>
      <c r="I11" s="6">
        <v>17.481000000000002</v>
      </c>
      <c r="J11" s="4" t="s">
        <v>35</v>
      </c>
    </row>
    <row r="12" spans="1:13" x14ac:dyDescent="0.25">
      <c r="A12" s="6">
        <v>5</v>
      </c>
      <c r="B12" s="7">
        <v>380</v>
      </c>
      <c r="C12" s="7">
        <v>17.484999999999999</v>
      </c>
      <c r="D12" s="7" t="s">
        <v>42</v>
      </c>
      <c r="G12" s="6">
        <v>5</v>
      </c>
      <c r="H12" s="7">
        <v>380</v>
      </c>
      <c r="I12" s="7">
        <v>17.484999999999999</v>
      </c>
      <c r="J12" s="7" t="s">
        <v>42</v>
      </c>
    </row>
    <row r="13" spans="1:13" x14ac:dyDescent="0.25">
      <c r="A13" s="6">
        <v>5</v>
      </c>
      <c r="B13" s="7">
        <v>450</v>
      </c>
      <c r="C13" s="6">
        <v>17.565000000000001</v>
      </c>
      <c r="D13" s="4" t="s">
        <v>33</v>
      </c>
      <c r="G13" s="6">
        <v>5</v>
      </c>
      <c r="H13" s="7">
        <v>450</v>
      </c>
      <c r="I13" s="6">
        <v>17.565000000000001</v>
      </c>
      <c r="J13" s="4" t="s">
        <v>33</v>
      </c>
    </row>
    <row r="14" spans="1:13" x14ac:dyDescent="0.25">
      <c r="A14" s="6">
        <v>5</v>
      </c>
      <c r="B14" s="7">
        <v>845</v>
      </c>
      <c r="C14" s="6">
        <v>18.234000000000002</v>
      </c>
      <c r="D14" s="4" t="s">
        <v>41</v>
      </c>
      <c r="G14" s="6">
        <v>5</v>
      </c>
      <c r="H14" s="7">
        <v>845</v>
      </c>
      <c r="I14" s="6">
        <v>18.234000000000002</v>
      </c>
      <c r="J14" s="4" t="s">
        <v>41</v>
      </c>
    </row>
    <row r="15" spans="1:13" x14ac:dyDescent="0.25">
      <c r="A15" s="4">
        <v>5</v>
      </c>
      <c r="B15" s="7">
        <v>900</v>
      </c>
      <c r="C15" s="4">
        <v>18.327000000000002</v>
      </c>
      <c r="D15" s="4" t="s">
        <v>35</v>
      </c>
      <c r="G15" s="4">
        <v>5</v>
      </c>
      <c r="H15" s="7">
        <v>900</v>
      </c>
      <c r="I15" s="4">
        <v>18.327000000000002</v>
      </c>
      <c r="J15" s="4" t="s">
        <v>35</v>
      </c>
    </row>
    <row r="16" spans="1:13" x14ac:dyDescent="0.25">
      <c r="A16" s="6">
        <v>5</v>
      </c>
      <c r="B16" s="7">
        <v>960</v>
      </c>
      <c r="C16" s="4">
        <v>18.646999999999998</v>
      </c>
      <c r="D16" s="4" t="s">
        <v>42</v>
      </c>
      <c r="G16" s="6">
        <v>5</v>
      </c>
      <c r="H16" s="7">
        <v>960</v>
      </c>
      <c r="I16" s="4">
        <v>18.646999999999998</v>
      </c>
      <c r="J16" s="4" t="s">
        <v>42</v>
      </c>
    </row>
    <row r="17" spans="1:10" x14ac:dyDescent="0.25">
      <c r="A17" s="6">
        <v>6</v>
      </c>
      <c r="B17" s="7">
        <v>20</v>
      </c>
      <c r="C17" s="4">
        <v>19.402999999999999</v>
      </c>
      <c r="D17" s="4" t="s">
        <v>33</v>
      </c>
      <c r="G17" s="6">
        <v>6</v>
      </c>
      <c r="H17" s="7">
        <v>20</v>
      </c>
      <c r="I17" s="4">
        <v>19.402999999999999</v>
      </c>
      <c r="J17" s="4" t="s">
        <v>33</v>
      </c>
    </row>
    <row r="18" spans="1:10" x14ac:dyDescent="0.25">
      <c r="A18" s="6">
        <v>6</v>
      </c>
      <c r="B18" s="7">
        <v>120</v>
      </c>
      <c r="C18" s="4">
        <v>21.026</v>
      </c>
      <c r="D18" s="4" t="s">
        <v>35</v>
      </c>
      <c r="G18" s="6">
        <v>6</v>
      </c>
      <c r="H18" s="7">
        <v>120</v>
      </c>
      <c r="I18" s="4">
        <v>21.026</v>
      </c>
      <c r="J18" s="4" t="s">
        <v>35</v>
      </c>
    </row>
    <row r="19" spans="1:10" x14ac:dyDescent="0.25">
      <c r="A19" s="6">
        <v>6</v>
      </c>
      <c r="B19" s="7">
        <v>180</v>
      </c>
      <c r="C19" s="4">
        <v>21.783000000000001</v>
      </c>
      <c r="D19" s="4" t="s">
        <v>42</v>
      </c>
      <c r="G19" s="6">
        <v>6</v>
      </c>
      <c r="H19" s="7">
        <v>180</v>
      </c>
      <c r="I19" s="4">
        <v>21.783000000000001</v>
      </c>
      <c r="J19" s="4" t="s">
        <v>42</v>
      </c>
    </row>
    <row r="20" spans="1:10" x14ac:dyDescent="0.25">
      <c r="A20" s="6">
        <v>6</v>
      </c>
      <c r="B20" s="7">
        <v>240</v>
      </c>
      <c r="C20" s="4">
        <v>22.106000000000002</v>
      </c>
      <c r="D20" s="4" t="s">
        <v>33</v>
      </c>
      <c r="G20" s="6">
        <v>6</v>
      </c>
      <c r="H20" s="7">
        <v>240</v>
      </c>
      <c r="I20" s="4">
        <v>22.106000000000002</v>
      </c>
      <c r="J20" s="4" t="s">
        <v>33</v>
      </c>
    </row>
    <row r="21" spans="1:10" x14ac:dyDescent="0.25">
      <c r="A21" s="6">
        <v>6</v>
      </c>
      <c r="B21" s="7">
        <v>351.44900000000001</v>
      </c>
      <c r="C21" s="4">
        <v>22.306608199999999</v>
      </c>
      <c r="D21" s="4" t="s">
        <v>38</v>
      </c>
      <c r="G21" s="6">
        <v>6</v>
      </c>
      <c r="H21" s="7">
        <v>351.44900000000001</v>
      </c>
      <c r="I21" s="4">
        <v>22.306608199999999</v>
      </c>
      <c r="J21" s="4" t="s">
        <v>38</v>
      </c>
    </row>
    <row r="22" spans="1:10" x14ac:dyDescent="0.25">
      <c r="A22" s="7"/>
      <c r="B22" s="7"/>
      <c r="C22" s="4"/>
      <c r="D22" s="4"/>
    </row>
    <row r="23" spans="1:10" x14ac:dyDescent="0.25">
      <c r="F23" s="5" t="s">
        <v>31</v>
      </c>
      <c r="G23" s="4" t="s">
        <v>7</v>
      </c>
      <c r="H23" s="2" t="s">
        <v>8</v>
      </c>
      <c r="I23" s="4" t="s">
        <v>9</v>
      </c>
      <c r="J23" s="4" t="s">
        <v>0</v>
      </c>
    </row>
    <row r="24" spans="1:10" x14ac:dyDescent="0.25">
      <c r="G24" s="6">
        <v>0</v>
      </c>
      <c r="H24" s="7">
        <v>0</v>
      </c>
      <c r="I24" s="6">
        <v>7.4450000000000003</v>
      </c>
      <c r="J24" s="4" t="s">
        <v>35</v>
      </c>
    </row>
    <row r="25" spans="1:10" x14ac:dyDescent="0.25">
      <c r="G25" s="6">
        <v>0</v>
      </c>
      <c r="H25" s="7">
        <v>60</v>
      </c>
      <c r="I25" s="6">
        <v>8.1379999999999999</v>
      </c>
      <c r="J25" s="6" t="s">
        <v>42</v>
      </c>
    </row>
    <row r="26" spans="1:10" x14ac:dyDescent="0.25">
      <c r="G26" s="6">
        <v>0</v>
      </c>
      <c r="H26" s="7">
        <v>120</v>
      </c>
      <c r="I26" s="6">
        <v>10.478999999999999</v>
      </c>
      <c r="J26" s="6" t="s">
        <v>33</v>
      </c>
    </row>
    <row r="27" spans="1:10" x14ac:dyDescent="0.25">
      <c r="G27" s="6">
        <v>0</v>
      </c>
      <c r="H27" s="7">
        <v>191.07499999999999</v>
      </c>
      <c r="I27" s="6">
        <v>14.228999999999999</v>
      </c>
      <c r="J27" s="4" t="s">
        <v>35</v>
      </c>
    </row>
    <row r="28" spans="1:10" x14ac:dyDescent="0.25">
      <c r="G28" s="4">
        <v>0</v>
      </c>
      <c r="H28" s="4">
        <v>251.07499999999999</v>
      </c>
      <c r="I28" s="4">
        <v>16.596</v>
      </c>
      <c r="J28" s="4" t="s">
        <v>42</v>
      </c>
    </row>
    <row r="29" spans="1:10" x14ac:dyDescent="0.25">
      <c r="G29" s="4">
        <v>0</v>
      </c>
      <c r="H29" s="4">
        <v>311.07499999999999</v>
      </c>
      <c r="I29" s="4">
        <v>17.366</v>
      </c>
      <c r="J29" s="4" t="s">
        <v>33</v>
      </c>
    </row>
    <row r="33" spans="6:10" x14ac:dyDescent="0.25">
      <c r="F33" s="5" t="s">
        <v>37</v>
      </c>
      <c r="G33" s="4" t="s">
        <v>7</v>
      </c>
      <c r="H33" s="2" t="s">
        <v>8</v>
      </c>
      <c r="I33" s="4" t="s">
        <v>9</v>
      </c>
      <c r="J33" s="4" t="s">
        <v>0</v>
      </c>
    </row>
    <row r="34" spans="6:10" x14ac:dyDescent="0.25">
      <c r="G34" s="6">
        <v>0</v>
      </c>
      <c r="H34" s="7">
        <v>0</v>
      </c>
      <c r="I34" s="6">
        <v>7.0289999999999999</v>
      </c>
      <c r="J34" s="4" t="s">
        <v>15</v>
      </c>
    </row>
    <row r="35" spans="6:10" x14ac:dyDescent="0.25">
      <c r="G35" s="6">
        <v>0</v>
      </c>
      <c r="H35" s="7">
        <v>60</v>
      </c>
      <c r="I35" s="6">
        <v>7.8010000000000002</v>
      </c>
      <c r="J35" s="4" t="s">
        <v>148</v>
      </c>
    </row>
    <row r="36" spans="6:10" x14ac:dyDescent="0.25">
      <c r="G36" s="6">
        <v>0</v>
      </c>
      <c r="H36" s="7">
        <v>120</v>
      </c>
      <c r="I36" s="6">
        <v>10.382</v>
      </c>
      <c r="J36" s="6" t="s">
        <v>34</v>
      </c>
    </row>
    <row r="37" spans="6:10" x14ac:dyDescent="0.25">
      <c r="G37" s="6">
        <v>0</v>
      </c>
      <c r="H37" s="7">
        <v>188.92599999999999</v>
      </c>
      <c r="I37" s="6">
        <v>14.385</v>
      </c>
      <c r="J37" s="6" t="s">
        <v>36</v>
      </c>
    </row>
    <row r="38" spans="6:10" x14ac:dyDescent="0.25">
      <c r="G38" s="6">
        <v>0</v>
      </c>
      <c r="H38" s="7">
        <v>248.92599999999999</v>
      </c>
      <c r="I38" s="6">
        <v>16.992000000000001</v>
      </c>
      <c r="J38" s="6" t="s">
        <v>148</v>
      </c>
    </row>
    <row r="39" spans="6:10" x14ac:dyDescent="0.25">
      <c r="G39" s="6">
        <v>0</v>
      </c>
      <c r="H39" s="7">
        <v>308.92599999999999</v>
      </c>
      <c r="I39" s="6">
        <v>17.841000000000001</v>
      </c>
      <c r="J39" s="4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128"/>
  <sheetViews>
    <sheetView zoomScaleNormal="100" workbookViewId="0">
      <selection activeCell="E21" sqref="E20:E21"/>
    </sheetView>
  </sheetViews>
  <sheetFormatPr defaultRowHeight="13.8" x14ac:dyDescent="0.25"/>
  <cols>
    <col min="1" max="1" width="9.375" style="8"/>
    <col min="2" max="2" width="16" style="8" bestFit="1" customWidth="1"/>
    <col min="3" max="4" width="9.375" style="8"/>
    <col min="5" max="5" width="16" style="8" bestFit="1" customWidth="1"/>
    <col min="6" max="13" width="9.375" style="8"/>
    <col min="14" max="14" width="13.125" style="8" bestFit="1" customWidth="1"/>
    <col min="15" max="16" width="9.375" style="8"/>
    <col min="17" max="17" width="15.625" style="8" bestFit="1" customWidth="1"/>
    <col min="18" max="19" width="9.375" style="8"/>
    <col min="20" max="20" width="11.375" style="8" bestFit="1" customWidth="1"/>
    <col min="21" max="23" width="9.375" style="8"/>
    <col min="27" max="27" width="9.375" style="5"/>
    <col min="30" max="31" width="9.375" style="5"/>
    <col min="32" max="32" width="10.125" bestFit="1" customWidth="1"/>
    <col min="35" max="35" width="9.625" customWidth="1"/>
  </cols>
  <sheetData>
    <row r="1" spans="1:31" x14ac:dyDescent="0.25">
      <c r="A1" s="5" t="s">
        <v>7</v>
      </c>
      <c r="B1" s="5" t="s">
        <v>8</v>
      </c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AA1"/>
      <c r="AD1"/>
      <c r="AE1"/>
    </row>
    <row r="2" spans="1:31" x14ac:dyDescent="0.25">
      <c r="A2" s="5">
        <v>4</v>
      </c>
      <c r="B2" s="30">
        <v>477.899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AA2"/>
      <c r="AD2"/>
      <c r="AE2"/>
    </row>
    <row r="3" spans="1:31" x14ac:dyDescent="0.25">
      <c r="A3" s="5">
        <v>5</v>
      </c>
      <c r="B3" s="30">
        <v>113.63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AA3"/>
      <c r="AD3"/>
      <c r="AE3"/>
    </row>
    <row r="4" spans="1:31" x14ac:dyDescent="0.25">
      <c r="A4" s="5">
        <v>5</v>
      </c>
      <c r="B4">
        <v>331.67599999999999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AA4"/>
      <c r="AD4"/>
      <c r="AE4"/>
    </row>
    <row r="5" spans="1:31" x14ac:dyDescent="0.25">
      <c r="A5" s="5"/>
      <c r="B5" s="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AA5"/>
      <c r="AD5"/>
      <c r="AE5"/>
    </row>
    <row r="6" spans="1:31" x14ac:dyDescent="0.25">
      <c r="A6" s="5"/>
      <c r="B6" s="5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AA6"/>
      <c r="AD6"/>
      <c r="AE6"/>
    </row>
    <row r="7" spans="1:31" x14ac:dyDescent="0.25">
      <c r="A7" s="5"/>
      <c r="B7" s="5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AA7"/>
      <c r="AD7"/>
      <c r="AE7"/>
    </row>
    <row r="8" spans="1:31" x14ac:dyDescent="0.25">
      <c r="A8" s="5"/>
      <c r="B8" s="5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AA8"/>
      <c r="AD8"/>
      <c r="AE8"/>
    </row>
    <row r="9" spans="1:31" x14ac:dyDescent="0.25">
      <c r="A9" s="5"/>
      <c r="B9" s="5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AA9"/>
      <c r="AD9"/>
      <c r="AE9"/>
    </row>
    <row r="10" spans="1:31" x14ac:dyDescent="0.25">
      <c r="A10" s="5"/>
      <c r="B10" s="5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AA10"/>
      <c r="AD10"/>
      <c r="AE10"/>
    </row>
    <row r="11" spans="1:31" x14ac:dyDescent="0.25">
      <c r="A11" s="5"/>
      <c r="B11" s="5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AA11"/>
      <c r="AD11"/>
      <c r="AE11"/>
    </row>
    <row r="12" spans="1:31" x14ac:dyDescent="0.25">
      <c r="A12" s="5"/>
      <c r="B12" s="5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AA12"/>
      <c r="AD12"/>
      <c r="AE12"/>
    </row>
    <row r="13" spans="1:31" x14ac:dyDescent="0.25">
      <c r="A13" s="5"/>
      <c r="B13" s="5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AA13"/>
      <c r="AD13"/>
      <c r="AE13"/>
    </row>
    <row r="14" spans="1:31" x14ac:dyDescent="0.25">
      <c r="A14" s="5"/>
      <c r="B14" s="5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AA14"/>
      <c r="AD14"/>
      <c r="AE14"/>
    </row>
    <row r="15" spans="1:31" x14ac:dyDescent="0.25">
      <c r="A15" s="5"/>
      <c r="B15" s="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AA15"/>
      <c r="AD15"/>
      <c r="AE15"/>
    </row>
    <row r="16" spans="1:31" x14ac:dyDescent="0.25">
      <c r="A16" s="5"/>
      <c r="B16" s="5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AA16"/>
      <c r="AD16"/>
      <c r="AE16"/>
    </row>
    <row r="17" spans="1:31" x14ac:dyDescent="0.25">
      <c r="A17" s="5"/>
      <c r="B17" s="5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AA17"/>
      <c r="AD17"/>
      <c r="AE17"/>
    </row>
    <row r="18" spans="1:31" x14ac:dyDescent="0.25">
      <c r="A18" s="5"/>
      <c r="B18" s="5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AA18"/>
      <c r="AD18"/>
      <c r="AE18"/>
    </row>
    <row r="19" spans="1:31" x14ac:dyDescent="0.25">
      <c r="A19" s="5"/>
      <c r="B19" s="5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AA19"/>
      <c r="AD19"/>
      <c r="AE19"/>
    </row>
    <row r="20" spans="1:31" x14ac:dyDescent="0.25">
      <c r="A20" s="5"/>
      <c r="B20" s="5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AA20"/>
      <c r="AD20"/>
      <c r="AE20"/>
    </row>
    <row r="21" spans="1:31" x14ac:dyDescent="0.25">
      <c r="A21" s="5"/>
      <c r="B21" s="5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AA21"/>
      <c r="AD21"/>
      <c r="AE21"/>
    </row>
    <row r="22" spans="1:31" x14ac:dyDescent="0.25">
      <c r="A22" s="5"/>
      <c r="B22" s="5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AA22"/>
      <c r="AD22"/>
      <c r="AE22"/>
    </row>
    <row r="23" spans="1:31" x14ac:dyDescent="0.25">
      <c r="A23" s="5"/>
      <c r="B23" s="5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AA23"/>
      <c r="AD23"/>
      <c r="AE23"/>
    </row>
    <row r="24" spans="1:31" x14ac:dyDescent="0.25">
      <c r="A24" s="5"/>
      <c r="B24" s="5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AA24"/>
      <c r="AD24"/>
      <c r="AE24"/>
    </row>
    <row r="25" spans="1:31" x14ac:dyDescent="0.25">
      <c r="A25" s="5"/>
      <c r="B25" s="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AA25"/>
      <c r="AD25"/>
      <c r="AE25"/>
    </row>
    <row r="26" spans="1:31" x14ac:dyDescent="0.25">
      <c r="A26" s="5"/>
      <c r="B26" s="5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AA26"/>
      <c r="AD26"/>
      <c r="AE26"/>
    </row>
    <row r="27" spans="1:31" x14ac:dyDescent="0.25">
      <c r="A27" s="5"/>
      <c r="B27" s="5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AA27"/>
      <c r="AD27"/>
      <c r="AE27"/>
    </row>
    <row r="28" spans="1:31" x14ac:dyDescent="0.25">
      <c r="A28" s="5"/>
      <c r="B28" s="5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AA28"/>
      <c r="AD28"/>
      <c r="AE28"/>
    </row>
    <row r="29" spans="1:31" x14ac:dyDescent="0.25">
      <c r="A29" s="5"/>
      <c r="B29" s="5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AA29"/>
      <c r="AD29"/>
      <c r="AE29"/>
    </row>
    <row r="30" spans="1:31" x14ac:dyDescent="0.25">
      <c r="A30" s="5"/>
      <c r="B30" s="5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AA30"/>
      <c r="AD30"/>
      <c r="AE30"/>
    </row>
    <row r="31" spans="1:31" x14ac:dyDescent="0.25">
      <c r="A31" s="5"/>
      <c r="B31" s="5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AA31"/>
      <c r="AD31"/>
      <c r="AE31"/>
    </row>
    <row r="32" spans="1:31" x14ac:dyDescent="0.25">
      <c r="A32" s="5"/>
      <c r="B32" s="5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AA32"/>
      <c r="AD32"/>
      <c r="AE32"/>
    </row>
    <row r="33" spans="1:31" x14ac:dyDescent="0.25">
      <c r="A33" s="5"/>
      <c r="B33" s="5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AA33"/>
      <c r="AD33"/>
      <c r="AE33"/>
    </row>
    <row r="34" spans="1:31" x14ac:dyDescent="0.25">
      <c r="A34" s="5"/>
      <c r="B34" s="5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AA34"/>
      <c r="AD34"/>
      <c r="AE34"/>
    </row>
    <row r="35" spans="1:31" x14ac:dyDescent="0.25">
      <c r="A35" s="5"/>
      <c r="B35" s="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AA35"/>
      <c r="AD35"/>
      <c r="AE35"/>
    </row>
    <row r="36" spans="1:31" x14ac:dyDescent="0.25">
      <c r="A36" s="5"/>
      <c r="B36" s="5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AA36"/>
      <c r="AD36"/>
      <c r="AE36"/>
    </row>
    <row r="37" spans="1:31" x14ac:dyDescent="0.25">
      <c r="A37" s="5"/>
      <c r="B37" s="5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AA37"/>
      <c r="AD37"/>
      <c r="AE37"/>
    </row>
    <row r="38" spans="1:31" x14ac:dyDescent="0.25">
      <c r="A38" s="5"/>
      <c r="B38" s="5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AA38"/>
      <c r="AD38"/>
      <c r="AE38"/>
    </row>
    <row r="39" spans="1:31" x14ac:dyDescent="0.25">
      <c r="A39" s="5"/>
      <c r="B39" s="5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AA39"/>
      <c r="AD39"/>
      <c r="AE39"/>
    </row>
    <row r="40" spans="1:31" x14ac:dyDescent="0.25">
      <c r="A40" s="5"/>
      <c r="B40" s="5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AA40"/>
      <c r="AD40"/>
      <c r="AE40"/>
    </row>
    <row r="41" spans="1:31" x14ac:dyDescent="0.25">
      <c r="A41" s="5"/>
      <c r="B41" s="5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AA41"/>
      <c r="AD41"/>
      <c r="AE41"/>
    </row>
    <row r="42" spans="1:31" x14ac:dyDescent="0.25">
      <c r="A42" s="5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AA42"/>
      <c r="AD42"/>
      <c r="AE42"/>
    </row>
    <row r="43" spans="1:31" x14ac:dyDescent="0.25">
      <c r="A43" s="5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AA43"/>
      <c r="AD43"/>
      <c r="AE43"/>
    </row>
    <row r="44" spans="1:31" x14ac:dyDescent="0.25">
      <c r="A44" s="5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AA44"/>
      <c r="AD44"/>
      <c r="AE44"/>
    </row>
    <row r="45" spans="1:31" x14ac:dyDescent="0.25">
      <c r="A45" s="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AA45"/>
      <c r="AD45"/>
      <c r="AE45"/>
    </row>
    <row r="46" spans="1:31" x14ac:dyDescent="0.25">
      <c r="A46" s="5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AA46"/>
      <c r="AD46"/>
      <c r="AE46"/>
    </row>
    <row r="47" spans="1:31" x14ac:dyDescent="0.25">
      <c r="A47" s="5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AA47"/>
      <c r="AD47"/>
      <c r="AE47"/>
    </row>
    <row r="48" spans="1:31" x14ac:dyDescent="0.25">
      <c r="A48" s="5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AA48"/>
      <c r="AD48"/>
      <c r="AE48"/>
    </row>
    <row r="49" spans="1:31" x14ac:dyDescent="0.25">
      <c r="A49" s="5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AA49"/>
      <c r="AD49"/>
      <c r="AE49"/>
    </row>
    <row r="50" spans="1:31" x14ac:dyDescent="0.25">
      <c r="A50" s="5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AA50"/>
      <c r="AD50"/>
      <c r="AE50"/>
    </row>
    <row r="51" spans="1:31" x14ac:dyDescent="0.25">
      <c r="A51" s="5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AA51"/>
      <c r="AD51"/>
      <c r="AE51"/>
    </row>
    <row r="52" spans="1:31" x14ac:dyDescent="0.25">
      <c r="A52" s="5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AA52"/>
      <c r="AD52"/>
      <c r="AE52"/>
    </row>
    <row r="53" spans="1:31" x14ac:dyDescent="0.25">
      <c r="A53" s="5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AA53"/>
      <c r="AD53"/>
      <c r="AE53"/>
    </row>
    <row r="54" spans="1:31" x14ac:dyDescent="0.25">
      <c r="A54" s="5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AA54"/>
      <c r="AD54"/>
      <c r="AE54"/>
    </row>
    <row r="55" spans="1:31" x14ac:dyDescent="0.25">
      <c r="A55" s="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AA55"/>
      <c r="AD55"/>
      <c r="AE55"/>
    </row>
    <row r="56" spans="1:31" x14ac:dyDescent="0.25">
      <c r="A56" s="5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AA56"/>
      <c r="AD56"/>
      <c r="AE56"/>
    </row>
    <row r="57" spans="1:31" x14ac:dyDescent="0.25">
      <c r="A57" s="5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AA57"/>
      <c r="AD57"/>
      <c r="AE57"/>
    </row>
    <row r="58" spans="1:31" x14ac:dyDescent="0.25">
      <c r="A58" s="5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AA58"/>
      <c r="AD58"/>
      <c r="AE58"/>
    </row>
    <row r="59" spans="1:31" x14ac:dyDescent="0.25">
      <c r="A59" s="5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AA59"/>
      <c r="AD59"/>
      <c r="AE59"/>
    </row>
    <row r="60" spans="1:31" x14ac:dyDescent="0.25">
      <c r="A60" s="5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AA60"/>
      <c r="AD60"/>
      <c r="AE60"/>
    </row>
    <row r="61" spans="1:31" x14ac:dyDescent="0.25">
      <c r="A61" s="5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AA61"/>
      <c r="AD61"/>
      <c r="AE61"/>
    </row>
    <row r="62" spans="1:31" x14ac:dyDescent="0.25">
      <c r="A62" s="5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AA62"/>
      <c r="AD62"/>
      <c r="AE62"/>
    </row>
    <row r="63" spans="1:31" x14ac:dyDescent="0.25">
      <c r="A63" s="5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AA63"/>
      <c r="AD63"/>
      <c r="AE63"/>
    </row>
    <row r="64" spans="1:31" x14ac:dyDescent="0.25">
      <c r="A64" s="5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AA64"/>
      <c r="AD64"/>
      <c r="AE64"/>
    </row>
    <row r="65" spans="1:31" x14ac:dyDescent="0.25">
      <c r="A65" s="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AA65"/>
      <c r="AD65"/>
      <c r="AE65"/>
    </row>
    <row r="66" spans="1:31" x14ac:dyDescent="0.25">
      <c r="A66" s="5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AA66"/>
      <c r="AD66"/>
      <c r="AE66"/>
    </row>
    <row r="67" spans="1:31" x14ac:dyDescent="0.25">
      <c r="A67" s="5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AA67"/>
      <c r="AD67"/>
      <c r="AE67"/>
    </row>
    <row r="68" spans="1:31" x14ac:dyDescent="0.25">
      <c r="A68" s="5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AA68"/>
      <c r="AD68"/>
      <c r="AE68"/>
    </row>
    <row r="69" spans="1:31" x14ac:dyDescent="0.25">
      <c r="A69" s="5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AA69"/>
      <c r="AD69"/>
      <c r="AE69"/>
    </row>
    <row r="70" spans="1:31" x14ac:dyDescent="0.25">
      <c r="A70" s="5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AA70"/>
      <c r="AD70"/>
      <c r="AE70"/>
    </row>
    <row r="71" spans="1:31" x14ac:dyDescent="0.25">
      <c r="A71" s="5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AA71"/>
      <c r="AD71"/>
      <c r="AE71"/>
    </row>
    <row r="72" spans="1:31" x14ac:dyDescent="0.25">
      <c r="A72" s="5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AA72"/>
      <c r="AD72"/>
      <c r="AE72"/>
    </row>
    <row r="73" spans="1:31" x14ac:dyDescent="0.25">
      <c r="A73" s="5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AA73"/>
      <c r="AD73"/>
      <c r="AE73"/>
    </row>
    <row r="74" spans="1:31" x14ac:dyDescent="0.25">
      <c r="A74" s="5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AA74"/>
      <c r="AD74"/>
      <c r="AE74"/>
    </row>
    <row r="75" spans="1:31" x14ac:dyDescent="0.25">
      <c r="A75" s="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AA75"/>
      <c r="AD75"/>
      <c r="AE75"/>
    </row>
    <row r="76" spans="1:31" x14ac:dyDescent="0.25">
      <c r="A76" s="5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AA76"/>
      <c r="AD76"/>
      <c r="AE76"/>
    </row>
    <row r="77" spans="1:31" x14ac:dyDescent="0.25">
      <c r="A77" s="5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AA77"/>
      <c r="AD77"/>
      <c r="AE77"/>
    </row>
    <row r="78" spans="1:31" x14ac:dyDescent="0.25">
      <c r="A78" s="5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AA78"/>
      <c r="AD78"/>
      <c r="AE78"/>
    </row>
    <row r="79" spans="1:31" x14ac:dyDescent="0.25">
      <c r="A79" s="5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AA79"/>
      <c r="AD79"/>
      <c r="AE79"/>
    </row>
    <row r="80" spans="1:31" x14ac:dyDescent="0.25">
      <c r="A80" s="5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AA80"/>
      <c r="AD80"/>
      <c r="AE80"/>
    </row>
    <row r="81" spans="1:31" x14ac:dyDescent="0.25">
      <c r="A81" s="5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AA81"/>
      <c r="AD81"/>
      <c r="AE81"/>
    </row>
    <row r="82" spans="1:31" x14ac:dyDescent="0.25">
      <c r="A82" s="5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AA82"/>
      <c r="AD82"/>
      <c r="AE82"/>
    </row>
    <row r="83" spans="1:31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AA83"/>
      <c r="AD83"/>
      <c r="AE83"/>
    </row>
    <row r="84" spans="1:31" x14ac:dyDescent="0.25">
      <c r="A84" s="5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AA84"/>
      <c r="AD84"/>
      <c r="AE84"/>
    </row>
    <row r="85" spans="1:31" x14ac:dyDescent="0.25">
      <c r="A85" s="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AA85"/>
      <c r="AD85"/>
      <c r="AE85"/>
    </row>
    <row r="86" spans="1:31" x14ac:dyDescent="0.25">
      <c r="A86" s="5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AA86"/>
      <c r="AD86"/>
      <c r="AE86"/>
    </row>
    <row r="87" spans="1:31" x14ac:dyDescent="0.25">
      <c r="A87" s="5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AA87"/>
      <c r="AD87"/>
      <c r="AE87"/>
    </row>
    <row r="88" spans="1:31" x14ac:dyDescent="0.25">
      <c r="A88" s="29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AA88"/>
      <c r="AD88"/>
      <c r="AE88"/>
    </row>
    <row r="89" spans="1:31" x14ac:dyDescent="0.25">
      <c r="A89" s="5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AA89"/>
      <c r="AD89"/>
      <c r="AE89"/>
    </row>
    <row r="90" spans="1:31" x14ac:dyDescent="0.25">
      <c r="A90" s="5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AA90"/>
      <c r="AD90"/>
      <c r="AE90"/>
    </row>
    <row r="91" spans="1:31" x14ac:dyDescent="0.25">
      <c r="A91" s="5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AA91"/>
      <c r="AD91"/>
      <c r="AE91"/>
    </row>
    <row r="92" spans="1:31" x14ac:dyDescent="0.25">
      <c r="A92" s="5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AA92"/>
      <c r="AD92"/>
      <c r="AE92"/>
    </row>
    <row r="93" spans="1:31" x14ac:dyDescent="0.25">
      <c r="A93" s="5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AA93"/>
      <c r="AD93"/>
      <c r="AE93"/>
    </row>
    <row r="94" spans="1:31" x14ac:dyDescent="0.25">
      <c r="A94" s="5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AA94"/>
      <c r="AD94"/>
      <c r="AE94"/>
    </row>
    <row r="95" spans="1:31" x14ac:dyDescent="0.25">
      <c r="A95" s="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AA95"/>
      <c r="AD95"/>
      <c r="AE95"/>
    </row>
    <row r="96" spans="1:31" x14ac:dyDescent="0.25">
      <c r="A96" s="5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AA96"/>
      <c r="AD96"/>
      <c r="AE96"/>
    </row>
    <row r="97" spans="1:31" x14ac:dyDescent="0.25">
      <c r="A97" s="5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AA97"/>
      <c r="AD97"/>
      <c r="AE97"/>
    </row>
    <row r="98" spans="1:31" x14ac:dyDescent="0.25">
      <c r="A98" s="5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AA98"/>
      <c r="AD98"/>
      <c r="AE98"/>
    </row>
    <row r="99" spans="1:31" x14ac:dyDescent="0.25">
      <c r="A99" s="5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AA99"/>
      <c r="AD99"/>
      <c r="AE99"/>
    </row>
    <row r="100" spans="1:31" x14ac:dyDescent="0.25">
      <c r="A100" s="5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AA100"/>
      <c r="AD100"/>
      <c r="AE100"/>
    </row>
    <row r="101" spans="1:31" x14ac:dyDescent="0.25">
      <c r="A101" s="5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AA101"/>
      <c r="AD101"/>
      <c r="AE101"/>
    </row>
    <row r="102" spans="1:31" x14ac:dyDescent="0.25">
      <c r="A102" s="5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AA102"/>
      <c r="AD102"/>
      <c r="AE102"/>
    </row>
    <row r="103" spans="1:31" x14ac:dyDescent="0.25">
      <c r="A103" s="5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AA103"/>
      <c r="AD103"/>
      <c r="AE103"/>
    </row>
    <row r="104" spans="1:31" x14ac:dyDescent="0.25">
      <c r="A104" s="5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AA104"/>
      <c r="AD104"/>
      <c r="AE104"/>
    </row>
    <row r="105" spans="1:31" x14ac:dyDescent="0.25">
      <c r="A105" s="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AA105"/>
      <c r="AD105"/>
      <c r="AE105"/>
    </row>
    <row r="106" spans="1:31" x14ac:dyDescent="0.25">
      <c r="A106" s="5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AA106"/>
      <c r="AD106"/>
      <c r="AE106"/>
    </row>
    <row r="107" spans="1:31" x14ac:dyDescent="0.25">
      <c r="A107" s="5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AA107"/>
      <c r="AD107"/>
      <c r="AE107"/>
    </row>
    <row r="108" spans="1:31" x14ac:dyDescent="0.25">
      <c r="A108" s="5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AA108"/>
      <c r="AD108"/>
      <c r="AE108"/>
    </row>
    <row r="109" spans="1:31" x14ac:dyDescent="0.25">
      <c r="A109" s="5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AA109"/>
      <c r="AD109"/>
      <c r="AE109"/>
    </row>
    <row r="110" spans="1:31" x14ac:dyDescent="0.25">
      <c r="A110" s="5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AA110"/>
      <c r="AD110"/>
      <c r="AE110"/>
    </row>
    <row r="111" spans="1:31" x14ac:dyDescent="0.25">
      <c r="A111" s="5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AA111"/>
      <c r="AD111"/>
      <c r="AE111"/>
    </row>
    <row r="112" spans="1:31" x14ac:dyDescent="0.25">
      <c r="A112" s="5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AA112"/>
      <c r="AD112"/>
      <c r="AE112"/>
    </row>
    <row r="113" spans="1:31" x14ac:dyDescent="0.25">
      <c r="A113" s="5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AA113"/>
      <c r="AD113"/>
      <c r="AE113"/>
    </row>
    <row r="114" spans="1:31" x14ac:dyDescent="0.25">
      <c r="A114" s="5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AA114"/>
      <c r="AD114"/>
      <c r="AE114"/>
    </row>
    <row r="115" spans="1:31" x14ac:dyDescent="0.25">
      <c r="A115" s="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AA115"/>
      <c r="AD115"/>
      <c r="AE115"/>
    </row>
    <row r="116" spans="1:31" x14ac:dyDescent="0.25">
      <c r="A116" s="5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AA116"/>
      <c r="AD116"/>
      <c r="AE116"/>
    </row>
    <row r="117" spans="1:31" x14ac:dyDescent="0.25">
      <c r="A117" s="5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AA117"/>
      <c r="AD117"/>
      <c r="AE117"/>
    </row>
    <row r="118" spans="1:31" x14ac:dyDescent="0.25">
      <c r="A118" s="5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AA118"/>
      <c r="AD118"/>
      <c r="AE118"/>
    </row>
    <row r="119" spans="1:31" x14ac:dyDescent="0.25">
      <c r="A119" s="5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AA119"/>
      <c r="AD119"/>
      <c r="AE119"/>
    </row>
    <row r="120" spans="1:31" x14ac:dyDescent="0.25">
      <c r="A120" s="5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AA120"/>
      <c r="AD120"/>
      <c r="AE120"/>
    </row>
    <row r="121" spans="1:31" x14ac:dyDescent="0.25">
      <c r="A121" s="5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AA121"/>
      <c r="AD121"/>
      <c r="AE121"/>
    </row>
    <row r="122" spans="1:31" x14ac:dyDescent="0.25">
      <c r="A122" s="5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AA122"/>
      <c r="AD122"/>
      <c r="AE122"/>
    </row>
    <row r="123" spans="1:31" x14ac:dyDescent="0.25">
      <c r="A123" s="5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AA123"/>
      <c r="AD123"/>
      <c r="AE123"/>
    </row>
    <row r="124" spans="1:31" x14ac:dyDescent="0.25">
      <c r="A124" s="5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AA124"/>
      <c r="AD124"/>
      <c r="AE124"/>
    </row>
    <row r="125" spans="1:31" x14ac:dyDescent="0.25">
      <c r="A125" s="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AA125"/>
      <c r="AD125"/>
      <c r="AE125"/>
    </row>
    <row r="126" spans="1:31" x14ac:dyDescent="0.25">
      <c r="A126" s="5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AA126"/>
      <c r="AD126"/>
      <c r="AE126"/>
    </row>
    <row r="127" spans="1:31" x14ac:dyDescent="0.25">
      <c r="A127" s="5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AA127"/>
      <c r="AD127"/>
      <c r="AE127"/>
    </row>
    <row r="128" spans="1:31" x14ac:dyDescent="0.25">
      <c r="A128" s="5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AA128"/>
      <c r="AD128"/>
      <c r="AE128"/>
    </row>
    <row r="129" spans="1:31" x14ac:dyDescent="0.25">
      <c r="A129" s="5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AA129"/>
      <c r="AD129"/>
      <c r="AE129"/>
    </row>
    <row r="130" spans="1:31" x14ac:dyDescent="0.25">
      <c r="A130" s="5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AA130"/>
      <c r="AD130"/>
      <c r="AE130"/>
    </row>
    <row r="131" spans="1:31" x14ac:dyDescent="0.25">
      <c r="A131" s="5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AA131"/>
      <c r="AD131"/>
      <c r="AE131"/>
    </row>
    <row r="132" spans="1:31" x14ac:dyDescent="0.25">
      <c r="A132" s="5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AA132"/>
      <c r="AD132"/>
      <c r="AE132"/>
    </row>
    <row r="133" spans="1:31" x14ac:dyDescent="0.25">
      <c r="A133" s="5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AA133"/>
      <c r="AD133"/>
      <c r="AE133"/>
    </row>
    <row r="134" spans="1:31" x14ac:dyDescent="0.25">
      <c r="A134" s="5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AA134"/>
      <c r="AD134"/>
      <c r="AE134"/>
    </row>
    <row r="135" spans="1:31" x14ac:dyDescent="0.25">
      <c r="A135" s="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AA135"/>
      <c r="AD135"/>
      <c r="AE135"/>
    </row>
    <row r="136" spans="1:31" x14ac:dyDescent="0.25">
      <c r="A136" s="5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AA136"/>
      <c r="AD136"/>
      <c r="AE136"/>
    </row>
    <row r="137" spans="1:31" x14ac:dyDescent="0.25">
      <c r="A137" s="5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AA137"/>
      <c r="AD137"/>
      <c r="AE137"/>
    </row>
    <row r="138" spans="1:31" x14ac:dyDescent="0.25">
      <c r="A138" s="5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AA138"/>
      <c r="AD138"/>
      <c r="AE138"/>
    </row>
    <row r="139" spans="1:31" x14ac:dyDescent="0.25">
      <c r="A139" s="5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AA139"/>
      <c r="AD139"/>
      <c r="AE139"/>
    </row>
    <row r="140" spans="1:31" x14ac:dyDescent="0.25">
      <c r="A140" s="5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AA140"/>
      <c r="AD140"/>
      <c r="AE140"/>
    </row>
    <row r="141" spans="1:31" x14ac:dyDescent="0.25">
      <c r="A141" s="5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AA141"/>
      <c r="AD141"/>
      <c r="AE141"/>
    </row>
    <row r="142" spans="1:31" x14ac:dyDescent="0.25">
      <c r="A142" s="5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AA142"/>
      <c r="AD142"/>
      <c r="AE142"/>
    </row>
    <row r="143" spans="1:31" x14ac:dyDescent="0.25">
      <c r="A143" s="5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AA143"/>
      <c r="AD143"/>
      <c r="AE143"/>
    </row>
    <row r="144" spans="1:31" x14ac:dyDescent="0.25">
      <c r="A144" s="5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AA144"/>
      <c r="AD144"/>
      <c r="AE144"/>
    </row>
    <row r="145" spans="1:31" x14ac:dyDescent="0.25">
      <c r="A145" s="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AA145"/>
      <c r="AD145"/>
      <c r="AE145"/>
    </row>
    <row r="146" spans="1:31" x14ac:dyDescent="0.25">
      <c r="A146" s="5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AA146"/>
      <c r="AD146"/>
      <c r="AE146"/>
    </row>
    <row r="147" spans="1:31" x14ac:dyDescent="0.25">
      <c r="A147" s="5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AA147"/>
      <c r="AD147"/>
      <c r="AE147"/>
    </row>
    <row r="148" spans="1:31" x14ac:dyDescent="0.25">
      <c r="A148" s="5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AA148"/>
      <c r="AD148"/>
      <c r="AE148"/>
    </row>
    <row r="149" spans="1:31" x14ac:dyDescent="0.25">
      <c r="A149" s="5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AA149"/>
      <c r="AD149"/>
      <c r="AE149"/>
    </row>
    <row r="150" spans="1:31" x14ac:dyDescent="0.25">
      <c r="A150" s="5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AA150"/>
      <c r="AD150"/>
      <c r="AE150"/>
    </row>
    <row r="151" spans="1:31" x14ac:dyDescent="0.25">
      <c r="A151" s="5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AA151"/>
      <c r="AD151"/>
      <c r="AE151"/>
    </row>
    <row r="152" spans="1:31" x14ac:dyDescent="0.25">
      <c r="A152" s="5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AA152"/>
      <c r="AD152"/>
      <c r="AE152"/>
    </row>
    <row r="153" spans="1:31" x14ac:dyDescent="0.25">
      <c r="A153" s="5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AA153"/>
      <c r="AD153"/>
      <c r="AE153"/>
    </row>
    <row r="154" spans="1:31" x14ac:dyDescent="0.25">
      <c r="A154" s="5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AA154"/>
      <c r="AD154"/>
      <c r="AE154"/>
    </row>
    <row r="155" spans="1:31" x14ac:dyDescent="0.25">
      <c r="A155" s="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AA155"/>
      <c r="AD155"/>
      <c r="AE155"/>
    </row>
    <row r="156" spans="1:31" x14ac:dyDescent="0.25">
      <c r="A156" s="5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AA156"/>
      <c r="AD156"/>
      <c r="AE156"/>
    </row>
    <row r="157" spans="1:31" x14ac:dyDescent="0.25">
      <c r="A157" s="5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AA157"/>
      <c r="AD157"/>
      <c r="AE157"/>
    </row>
    <row r="158" spans="1:31" x14ac:dyDescent="0.25">
      <c r="A158" s="5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AA158"/>
      <c r="AD158"/>
      <c r="AE158"/>
    </row>
    <row r="159" spans="1:31" x14ac:dyDescent="0.25">
      <c r="A159" s="5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AA159"/>
      <c r="AD159"/>
      <c r="AE159"/>
    </row>
    <row r="160" spans="1:31" x14ac:dyDescent="0.25">
      <c r="A160" s="5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AA160"/>
      <c r="AD160"/>
      <c r="AE160"/>
    </row>
    <row r="161" spans="1:31" x14ac:dyDescent="0.25">
      <c r="A161" s="5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AA161"/>
      <c r="AD161"/>
      <c r="AE161"/>
    </row>
    <row r="162" spans="1:31" x14ac:dyDescent="0.25">
      <c r="A162" s="5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AA162"/>
      <c r="AD162"/>
      <c r="AE162"/>
    </row>
    <row r="163" spans="1:31" x14ac:dyDescent="0.25">
      <c r="A163" s="5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AA163"/>
      <c r="AD163"/>
      <c r="AE163"/>
    </row>
    <row r="164" spans="1:31" x14ac:dyDescent="0.25">
      <c r="A164" s="5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AA164"/>
      <c r="AD164"/>
      <c r="AE164"/>
    </row>
    <row r="165" spans="1:31" x14ac:dyDescent="0.25">
      <c r="A165" s="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AA165"/>
      <c r="AD165"/>
      <c r="AE165"/>
    </row>
    <row r="166" spans="1:31" x14ac:dyDescent="0.25">
      <c r="A166" s="5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AA166"/>
      <c r="AD166"/>
      <c r="AE166"/>
    </row>
    <row r="167" spans="1:31" x14ac:dyDescent="0.25">
      <c r="A167" s="5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AA167"/>
      <c r="AD167"/>
      <c r="AE167"/>
    </row>
    <row r="168" spans="1:31" x14ac:dyDescent="0.25">
      <c r="A168" s="5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AA168"/>
      <c r="AD168"/>
      <c r="AE168"/>
    </row>
    <row r="169" spans="1:31" x14ac:dyDescent="0.25">
      <c r="A169" s="5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AA169"/>
      <c r="AD169"/>
      <c r="AE169"/>
    </row>
    <row r="170" spans="1:31" x14ac:dyDescent="0.25">
      <c r="A170" s="5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AA170"/>
      <c r="AD170"/>
      <c r="AE170"/>
    </row>
    <row r="171" spans="1:31" x14ac:dyDescent="0.25">
      <c r="A171" s="5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AA171"/>
      <c r="AD171"/>
      <c r="AE171"/>
    </row>
    <row r="172" spans="1:31" x14ac:dyDescent="0.25">
      <c r="A172" s="5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AA172"/>
      <c r="AD172"/>
      <c r="AE172"/>
    </row>
    <row r="173" spans="1:31" x14ac:dyDescent="0.25">
      <c r="A173" s="5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AA173"/>
      <c r="AD173"/>
      <c r="AE173"/>
    </row>
    <row r="174" spans="1:31" x14ac:dyDescent="0.25">
      <c r="A174" s="5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AA174"/>
      <c r="AD174"/>
      <c r="AE174"/>
    </row>
    <row r="175" spans="1:31" x14ac:dyDescent="0.25">
      <c r="A175" s="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AA175"/>
      <c r="AD175"/>
      <c r="AE175"/>
    </row>
    <row r="176" spans="1:31" x14ac:dyDescent="0.25">
      <c r="A176" s="5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AA176"/>
      <c r="AD176"/>
      <c r="AE176"/>
    </row>
    <row r="177" spans="1:31" x14ac:dyDescent="0.25">
      <c r="A177" s="5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AA177"/>
      <c r="AD177"/>
      <c r="AE177"/>
    </row>
    <row r="178" spans="1:31" x14ac:dyDescent="0.25">
      <c r="A178" s="5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AA178"/>
      <c r="AD178"/>
      <c r="AE178"/>
    </row>
    <row r="179" spans="1:31" x14ac:dyDescent="0.25">
      <c r="A179" s="5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AA179"/>
      <c r="AD179"/>
      <c r="AE179"/>
    </row>
    <row r="180" spans="1:31" x14ac:dyDescent="0.25">
      <c r="A180" s="5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AA180"/>
      <c r="AD180"/>
      <c r="AE180"/>
    </row>
    <row r="181" spans="1:31" x14ac:dyDescent="0.25">
      <c r="A181" s="5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AA181"/>
      <c r="AD181"/>
      <c r="AE181"/>
    </row>
    <row r="182" spans="1:31" x14ac:dyDescent="0.25">
      <c r="A182" s="5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AA182"/>
      <c r="AD182"/>
      <c r="AE182"/>
    </row>
    <row r="183" spans="1:31" x14ac:dyDescent="0.25">
      <c r="A183" s="5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AA183"/>
      <c r="AD183"/>
      <c r="AE183"/>
    </row>
    <row r="184" spans="1:31" x14ac:dyDescent="0.25">
      <c r="A184" s="5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AA184"/>
      <c r="AD184"/>
      <c r="AE184"/>
    </row>
    <row r="185" spans="1:31" x14ac:dyDescent="0.25">
      <c r="A185" s="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AA185"/>
      <c r="AD185"/>
      <c r="AE185"/>
    </row>
    <row r="186" spans="1:31" x14ac:dyDescent="0.25">
      <c r="A186" s="5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AA186"/>
      <c r="AD186"/>
      <c r="AE186"/>
    </row>
    <row r="187" spans="1:31" x14ac:dyDescent="0.25">
      <c r="A187" s="5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AA187"/>
      <c r="AD187"/>
      <c r="AE187"/>
    </row>
    <row r="188" spans="1:31" x14ac:dyDescent="0.25">
      <c r="A188" s="5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AA188"/>
      <c r="AD188"/>
      <c r="AE188"/>
    </row>
    <row r="189" spans="1:31" x14ac:dyDescent="0.25">
      <c r="A189" s="5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AA189"/>
      <c r="AD189"/>
      <c r="AE189"/>
    </row>
    <row r="190" spans="1:31" x14ac:dyDescent="0.25">
      <c r="A190" s="5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AA190"/>
      <c r="AD190"/>
      <c r="AE190"/>
    </row>
    <row r="191" spans="1:31" x14ac:dyDescent="0.25">
      <c r="A191" s="5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AA191"/>
      <c r="AD191"/>
      <c r="AE191"/>
    </row>
    <row r="192" spans="1:31" x14ac:dyDescent="0.25">
      <c r="A192" s="5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AA192"/>
      <c r="AD192"/>
      <c r="AE192"/>
    </row>
    <row r="193" spans="1:31" x14ac:dyDescent="0.25">
      <c r="A193" s="5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AA193"/>
      <c r="AD193"/>
      <c r="AE193"/>
    </row>
    <row r="194" spans="1:31" x14ac:dyDescent="0.25">
      <c r="A194" s="5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AA194"/>
      <c r="AD194"/>
      <c r="AE194"/>
    </row>
    <row r="195" spans="1:31" x14ac:dyDescent="0.25">
      <c r="A195" s="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AA195"/>
      <c r="AD195"/>
      <c r="AE195"/>
    </row>
    <row r="196" spans="1:31" x14ac:dyDescent="0.25">
      <c r="A196" s="5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AA196"/>
      <c r="AD196"/>
      <c r="AE196"/>
    </row>
    <row r="197" spans="1:31" x14ac:dyDescent="0.25">
      <c r="A197" s="5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AA197"/>
      <c r="AD197"/>
      <c r="AE197"/>
    </row>
    <row r="198" spans="1:31" x14ac:dyDescent="0.25">
      <c r="A198" s="5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AA198"/>
      <c r="AD198"/>
      <c r="AE198"/>
    </row>
    <row r="199" spans="1:31" x14ac:dyDescent="0.25">
      <c r="A199" s="5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AA199"/>
      <c r="AD199"/>
      <c r="AE199"/>
    </row>
    <row r="200" spans="1:31" x14ac:dyDescent="0.25">
      <c r="A200" s="5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AA200"/>
      <c r="AD200"/>
      <c r="AE200"/>
    </row>
    <row r="201" spans="1:31" x14ac:dyDescent="0.25">
      <c r="A201" s="5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AA201"/>
      <c r="AD201"/>
      <c r="AE201"/>
    </row>
    <row r="202" spans="1:31" x14ac:dyDescent="0.25">
      <c r="A202" s="5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AA202"/>
      <c r="AD202"/>
      <c r="AE202"/>
    </row>
    <row r="203" spans="1:31" x14ac:dyDescent="0.25">
      <c r="A203" s="5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AA203"/>
      <c r="AD203"/>
      <c r="AE203"/>
    </row>
    <row r="204" spans="1:31" x14ac:dyDescent="0.25">
      <c r="A204" s="5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AA204"/>
      <c r="AD204"/>
      <c r="AE204"/>
    </row>
    <row r="205" spans="1:31" x14ac:dyDescent="0.25">
      <c r="A205" s="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AA205"/>
      <c r="AD205"/>
      <c r="AE205"/>
    </row>
    <row r="206" spans="1:31" x14ac:dyDescent="0.25">
      <c r="A206" s="5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AA206"/>
      <c r="AD206"/>
      <c r="AE206"/>
    </row>
    <row r="207" spans="1:31" x14ac:dyDescent="0.25">
      <c r="A207" s="5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AA207"/>
      <c r="AD207"/>
      <c r="AE207"/>
    </row>
    <row r="208" spans="1:31" x14ac:dyDescent="0.25">
      <c r="A208" s="5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AA208"/>
      <c r="AD208"/>
      <c r="AE208"/>
    </row>
    <row r="209" spans="1:31" x14ac:dyDescent="0.25">
      <c r="A209" s="5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AA209"/>
      <c r="AD209"/>
      <c r="AE209"/>
    </row>
    <row r="210" spans="1:31" x14ac:dyDescent="0.25">
      <c r="A210" s="5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AA210"/>
      <c r="AD210"/>
      <c r="AE210"/>
    </row>
    <row r="211" spans="1:31" x14ac:dyDescent="0.25">
      <c r="A211" s="5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AA211"/>
      <c r="AD211"/>
      <c r="AE211"/>
    </row>
    <row r="212" spans="1:31" x14ac:dyDescent="0.25">
      <c r="A212" s="5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AA212"/>
      <c r="AD212"/>
      <c r="AE212"/>
    </row>
    <row r="213" spans="1:31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AA213"/>
      <c r="AD213"/>
      <c r="AE213"/>
    </row>
    <row r="214" spans="1:31" x14ac:dyDescent="0.25">
      <c r="A214" s="5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AA214"/>
      <c r="AD214"/>
      <c r="AE214"/>
    </row>
    <row r="215" spans="1:31" x14ac:dyDescent="0.25">
      <c r="A215" s="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AA215"/>
      <c r="AD215"/>
      <c r="AE215"/>
    </row>
    <row r="216" spans="1:31" x14ac:dyDescent="0.25">
      <c r="A216" s="5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AA216"/>
      <c r="AD216"/>
      <c r="AE216"/>
    </row>
    <row r="217" spans="1:31" x14ac:dyDescent="0.25">
      <c r="A217" s="5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AA217"/>
      <c r="AD217"/>
      <c r="AE217"/>
    </row>
    <row r="218" spans="1:31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AA218"/>
      <c r="AD218"/>
      <c r="AE218"/>
    </row>
    <row r="219" spans="1:31" x14ac:dyDescent="0.25">
      <c r="A219" s="5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AA219"/>
      <c r="AD219"/>
      <c r="AE219"/>
    </row>
    <row r="220" spans="1:31" x14ac:dyDescent="0.25">
      <c r="A220" s="5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AA220"/>
      <c r="AD220"/>
      <c r="AE220"/>
    </row>
    <row r="221" spans="1:31" x14ac:dyDescent="0.25">
      <c r="A221" s="5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AA221"/>
      <c r="AD221"/>
      <c r="AE221"/>
    </row>
    <row r="222" spans="1:31" x14ac:dyDescent="0.25">
      <c r="A222" s="5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AA222"/>
      <c r="AD222"/>
      <c r="AE222"/>
    </row>
    <row r="223" spans="1:31" x14ac:dyDescent="0.25">
      <c r="A223" s="5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AA223"/>
      <c r="AD223"/>
      <c r="AE223"/>
    </row>
    <row r="224" spans="1:31" x14ac:dyDescent="0.25">
      <c r="A224" s="5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AA224"/>
      <c r="AD224"/>
      <c r="AE224"/>
    </row>
    <row r="225" spans="1:31" x14ac:dyDescent="0.25">
      <c r="A225" s="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AA225"/>
      <c r="AD225"/>
      <c r="AE225"/>
    </row>
    <row r="226" spans="1:31" x14ac:dyDescent="0.25">
      <c r="A226" s="5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AA226"/>
      <c r="AD226"/>
      <c r="AE226"/>
    </row>
    <row r="227" spans="1:31" x14ac:dyDescent="0.25">
      <c r="A227" s="5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AA227"/>
      <c r="AD227"/>
      <c r="AE227"/>
    </row>
    <row r="228" spans="1:31" x14ac:dyDescent="0.25">
      <c r="A228" s="5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AA228"/>
      <c r="AD228"/>
      <c r="AE228"/>
    </row>
    <row r="229" spans="1:31" x14ac:dyDescent="0.25">
      <c r="A229" s="5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AA229"/>
      <c r="AD229"/>
      <c r="AE229"/>
    </row>
    <row r="230" spans="1:31" x14ac:dyDescent="0.25">
      <c r="A230" s="5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AA230"/>
      <c r="AD230"/>
      <c r="AE230"/>
    </row>
    <row r="231" spans="1:31" x14ac:dyDescent="0.25">
      <c r="A231" s="5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AA231"/>
      <c r="AD231"/>
      <c r="AE231"/>
    </row>
    <row r="232" spans="1:31" x14ac:dyDescent="0.25">
      <c r="A232" s="5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AA232"/>
      <c r="AD232"/>
      <c r="AE232"/>
    </row>
    <row r="233" spans="1:31" x14ac:dyDescent="0.25">
      <c r="A233" s="5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AA233"/>
      <c r="AD233"/>
      <c r="AE233"/>
    </row>
    <row r="234" spans="1:31" x14ac:dyDescent="0.25">
      <c r="A234" s="5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AA234"/>
      <c r="AD234"/>
      <c r="AE234"/>
    </row>
    <row r="235" spans="1:31" x14ac:dyDescent="0.25">
      <c r="A235" s="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AA235"/>
      <c r="AD235"/>
      <c r="AE235"/>
    </row>
    <row r="236" spans="1:31" x14ac:dyDescent="0.25">
      <c r="A236" s="5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AA236"/>
      <c r="AD236"/>
      <c r="AE236"/>
    </row>
    <row r="237" spans="1:31" x14ac:dyDescent="0.25">
      <c r="A237" s="5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AA237"/>
      <c r="AD237"/>
      <c r="AE237"/>
    </row>
    <row r="238" spans="1:31" x14ac:dyDescent="0.25">
      <c r="A238" s="5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AA238"/>
      <c r="AD238"/>
      <c r="AE238"/>
    </row>
    <row r="239" spans="1:31" x14ac:dyDescent="0.25">
      <c r="A239" s="5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AA239"/>
      <c r="AD239"/>
      <c r="AE239"/>
    </row>
    <row r="240" spans="1:31" x14ac:dyDescent="0.25">
      <c r="A240" s="5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AA240"/>
      <c r="AD240"/>
      <c r="AE240"/>
    </row>
    <row r="241" spans="1:31" x14ac:dyDescent="0.25">
      <c r="A241" s="5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AA241"/>
      <c r="AD241"/>
      <c r="AE241"/>
    </row>
    <row r="242" spans="1:31" x14ac:dyDescent="0.25">
      <c r="A242" s="5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AA242"/>
      <c r="AD242"/>
      <c r="AE242"/>
    </row>
    <row r="243" spans="1:31" x14ac:dyDescent="0.25">
      <c r="A243" s="5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AA243"/>
      <c r="AD243"/>
      <c r="AE243"/>
    </row>
    <row r="244" spans="1:31" x14ac:dyDescent="0.25">
      <c r="A244" s="5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AA244"/>
      <c r="AD244"/>
      <c r="AE244"/>
    </row>
    <row r="245" spans="1:31" x14ac:dyDescent="0.25">
      <c r="A245" s="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AA245"/>
      <c r="AD245"/>
      <c r="AE245"/>
    </row>
    <row r="246" spans="1:31" x14ac:dyDescent="0.25">
      <c r="A246" s="5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AA246"/>
      <c r="AD246"/>
      <c r="AE246"/>
    </row>
    <row r="247" spans="1:31" x14ac:dyDescent="0.25">
      <c r="A247" s="5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AA247"/>
      <c r="AD247"/>
      <c r="AE247"/>
    </row>
    <row r="248" spans="1:31" x14ac:dyDescent="0.25">
      <c r="A248" s="5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AA248"/>
      <c r="AD248"/>
      <c r="AE248"/>
    </row>
    <row r="249" spans="1:31" x14ac:dyDescent="0.25">
      <c r="A249" s="5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AA249"/>
      <c r="AD249"/>
      <c r="AE249"/>
    </row>
    <row r="250" spans="1:31" x14ac:dyDescent="0.25">
      <c r="A250" s="5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AA250"/>
      <c r="AD250"/>
      <c r="AE250"/>
    </row>
    <row r="251" spans="1:31" x14ac:dyDescent="0.25">
      <c r="A251" s="5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AA251"/>
      <c r="AD251"/>
      <c r="AE251"/>
    </row>
    <row r="252" spans="1:31" x14ac:dyDescent="0.25">
      <c r="A252" s="5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AA252"/>
      <c r="AD252"/>
      <c r="AE252"/>
    </row>
    <row r="253" spans="1:31" x14ac:dyDescent="0.25">
      <c r="A253" s="5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AA253"/>
      <c r="AD253"/>
      <c r="AE253"/>
    </row>
    <row r="254" spans="1:31" x14ac:dyDescent="0.25">
      <c r="A254" s="5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AA254"/>
      <c r="AD254"/>
      <c r="AE254"/>
    </row>
    <row r="255" spans="1:31" x14ac:dyDescent="0.25">
      <c r="A255" s="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AA255"/>
      <c r="AD255"/>
      <c r="AE255"/>
    </row>
    <row r="256" spans="1:31" x14ac:dyDescent="0.25">
      <c r="A256" s="5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AA256"/>
      <c r="AD256"/>
      <c r="AE256"/>
    </row>
    <row r="257" spans="1:31" x14ac:dyDescent="0.25">
      <c r="A257" s="5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AA257"/>
      <c r="AD257"/>
      <c r="AE257"/>
    </row>
    <row r="258" spans="1:31" x14ac:dyDescent="0.25">
      <c r="A258" s="5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AA258"/>
      <c r="AD258"/>
      <c r="AE258"/>
    </row>
    <row r="259" spans="1:31" x14ac:dyDescent="0.25">
      <c r="A259" s="5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AA259"/>
      <c r="AD259"/>
      <c r="AE259"/>
    </row>
    <row r="260" spans="1:31" x14ac:dyDescent="0.25">
      <c r="A260" s="5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AA260"/>
      <c r="AD260"/>
      <c r="AE260"/>
    </row>
    <row r="261" spans="1:31" x14ac:dyDescent="0.25">
      <c r="A261" s="5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AA261"/>
      <c r="AD261"/>
      <c r="AE261"/>
    </row>
    <row r="262" spans="1:31" x14ac:dyDescent="0.25">
      <c r="A262" s="5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AA262"/>
      <c r="AD262"/>
      <c r="AE262"/>
    </row>
    <row r="263" spans="1:31" x14ac:dyDescent="0.25">
      <c r="A263" s="5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AA263"/>
      <c r="AD263"/>
      <c r="AE263"/>
    </row>
    <row r="264" spans="1:31" x14ac:dyDescent="0.25">
      <c r="A264" s="5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AA264"/>
      <c r="AD264"/>
      <c r="AE264"/>
    </row>
    <row r="265" spans="1:31" x14ac:dyDescent="0.25">
      <c r="A265" s="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AA265"/>
      <c r="AD265"/>
      <c r="AE265"/>
    </row>
    <row r="266" spans="1:31" x14ac:dyDescent="0.25">
      <c r="A266" s="5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AA266"/>
      <c r="AD266"/>
      <c r="AE266"/>
    </row>
    <row r="267" spans="1:31" x14ac:dyDescent="0.25">
      <c r="A267" s="5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AA267"/>
      <c r="AD267"/>
      <c r="AE267"/>
    </row>
    <row r="268" spans="1:31" x14ac:dyDescent="0.25">
      <c r="A268" s="5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AA268"/>
      <c r="AD268"/>
      <c r="AE268"/>
    </row>
    <row r="269" spans="1:31" x14ac:dyDescent="0.25">
      <c r="A269" s="5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AA269"/>
      <c r="AD269"/>
      <c r="AE269"/>
    </row>
    <row r="270" spans="1:31" x14ac:dyDescent="0.25">
      <c r="A270" s="5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AA270"/>
      <c r="AD270"/>
      <c r="AE270"/>
    </row>
    <row r="271" spans="1:31" x14ac:dyDescent="0.25">
      <c r="A271" s="5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AA271"/>
      <c r="AD271"/>
      <c r="AE271"/>
    </row>
    <row r="272" spans="1:31" x14ac:dyDescent="0.25">
      <c r="A272" s="5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AA272"/>
      <c r="AD272"/>
      <c r="AE272"/>
    </row>
    <row r="273" spans="1:31" x14ac:dyDescent="0.25">
      <c r="A273" s="5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AA273"/>
      <c r="AD273"/>
      <c r="AE273"/>
    </row>
    <row r="274" spans="1:31" x14ac:dyDescent="0.25">
      <c r="A274" s="5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AA274"/>
      <c r="AD274"/>
      <c r="AE274"/>
    </row>
    <row r="275" spans="1:31" x14ac:dyDescent="0.25">
      <c r="A275" s="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AA275"/>
      <c r="AD275"/>
      <c r="AE275"/>
    </row>
    <row r="276" spans="1:31" x14ac:dyDescent="0.25">
      <c r="A276" s="5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AA276"/>
      <c r="AD276"/>
      <c r="AE276"/>
    </row>
    <row r="277" spans="1:31" x14ac:dyDescent="0.25">
      <c r="A277" s="5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AA277"/>
      <c r="AD277"/>
      <c r="AE277"/>
    </row>
    <row r="278" spans="1:31" x14ac:dyDescent="0.25">
      <c r="A278" s="5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AA278"/>
      <c r="AD278"/>
      <c r="AE278"/>
    </row>
    <row r="279" spans="1:31" x14ac:dyDescent="0.25">
      <c r="A279" s="5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AA279"/>
      <c r="AD279"/>
      <c r="AE279"/>
    </row>
    <row r="280" spans="1:31" x14ac:dyDescent="0.25">
      <c r="A280" s="5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AA280"/>
      <c r="AD280"/>
      <c r="AE280"/>
    </row>
    <row r="281" spans="1:31" x14ac:dyDescent="0.25">
      <c r="A281" s="5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AA281"/>
      <c r="AD281"/>
      <c r="AE281"/>
    </row>
    <row r="282" spans="1:31" x14ac:dyDescent="0.25">
      <c r="A282" s="5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AA282"/>
      <c r="AD282"/>
      <c r="AE282"/>
    </row>
    <row r="283" spans="1:31" x14ac:dyDescent="0.25">
      <c r="A283" s="5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AA283"/>
      <c r="AD283"/>
      <c r="AE283"/>
    </row>
    <row r="284" spans="1:31" x14ac:dyDescent="0.25">
      <c r="A284" s="5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AA284"/>
      <c r="AD284"/>
      <c r="AE284"/>
    </row>
    <row r="285" spans="1:31" x14ac:dyDescent="0.25">
      <c r="A285" s="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AA285"/>
      <c r="AD285"/>
      <c r="AE285"/>
    </row>
    <row r="286" spans="1:31" x14ac:dyDescent="0.25">
      <c r="A286" s="5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AA286"/>
      <c r="AD286"/>
      <c r="AE286"/>
    </row>
    <row r="287" spans="1:31" x14ac:dyDescent="0.25">
      <c r="A287" s="5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AA287"/>
      <c r="AD287"/>
      <c r="AE287"/>
    </row>
    <row r="288" spans="1:31" x14ac:dyDescent="0.25">
      <c r="A288" s="5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AA288"/>
      <c r="AD288"/>
      <c r="AE288"/>
    </row>
    <row r="289" spans="1:31" x14ac:dyDescent="0.25">
      <c r="A289" s="5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AA289"/>
      <c r="AD289"/>
      <c r="AE289"/>
    </row>
    <row r="290" spans="1:31" x14ac:dyDescent="0.25">
      <c r="A290" s="5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AA290"/>
      <c r="AD290"/>
      <c r="AE290"/>
    </row>
    <row r="291" spans="1:31" x14ac:dyDescent="0.25">
      <c r="A291" s="5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AA291"/>
      <c r="AD291"/>
      <c r="AE291"/>
    </row>
    <row r="292" spans="1:31" x14ac:dyDescent="0.25">
      <c r="A292" s="5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AA292"/>
      <c r="AD292"/>
      <c r="AE292"/>
    </row>
    <row r="293" spans="1:31" x14ac:dyDescent="0.25">
      <c r="A293" s="5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AA293"/>
      <c r="AD293"/>
      <c r="AE293"/>
    </row>
    <row r="294" spans="1:31" x14ac:dyDescent="0.25">
      <c r="A294" s="5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AA294"/>
      <c r="AD294"/>
      <c r="AE294"/>
    </row>
    <row r="295" spans="1:31" x14ac:dyDescent="0.25">
      <c r="A295" s="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AA295"/>
      <c r="AD295"/>
      <c r="AE295"/>
    </row>
    <row r="296" spans="1:31" x14ac:dyDescent="0.25">
      <c r="A296" s="5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AA296"/>
      <c r="AD296"/>
      <c r="AE296"/>
    </row>
    <row r="297" spans="1:31" x14ac:dyDescent="0.25">
      <c r="A297" s="5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AA297"/>
      <c r="AD297"/>
      <c r="AE297"/>
    </row>
    <row r="298" spans="1:31" x14ac:dyDescent="0.25">
      <c r="A298" s="5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AA298"/>
      <c r="AD298"/>
      <c r="AE298"/>
    </row>
    <row r="299" spans="1:31" x14ac:dyDescent="0.25">
      <c r="A299" s="5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AA299"/>
      <c r="AD299"/>
      <c r="AE299"/>
    </row>
    <row r="300" spans="1:31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AA300"/>
      <c r="AD300"/>
      <c r="AE300"/>
    </row>
    <row r="301" spans="1:31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AA301"/>
      <c r="AD301"/>
      <c r="AE301"/>
    </row>
    <row r="302" spans="1:31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AA302"/>
      <c r="AD302"/>
      <c r="AE302"/>
    </row>
    <row r="303" spans="1:31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AA303"/>
      <c r="AD303"/>
      <c r="AE303"/>
    </row>
    <row r="304" spans="1:31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AA304"/>
      <c r="AD304"/>
      <c r="AE304"/>
    </row>
    <row r="305" spans="1:31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AA305"/>
      <c r="AD305"/>
      <c r="AE305"/>
    </row>
    <row r="306" spans="1:31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AA306"/>
      <c r="AD306"/>
      <c r="AE306"/>
    </row>
    <row r="307" spans="1:31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AA307"/>
      <c r="AD307"/>
      <c r="AE307"/>
    </row>
    <row r="308" spans="1:31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AA308"/>
      <c r="AD308"/>
      <c r="AE308"/>
    </row>
    <row r="309" spans="1:31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AA309"/>
      <c r="AD309"/>
      <c r="AE309"/>
    </row>
    <row r="310" spans="1:31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AA310"/>
      <c r="AD310"/>
      <c r="AE310"/>
    </row>
    <row r="311" spans="1:31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AA311"/>
      <c r="AD311"/>
      <c r="AE311"/>
    </row>
    <row r="312" spans="1:31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AA312"/>
      <c r="AD312"/>
      <c r="AE312"/>
    </row>
    <row r="313" spans="1:31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AA313"/>
      <c r="AD313"/>
      <c r="AE313"/>
    </row>
    <row r="314" spans="1:31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AA314"/>
      <c r="AD314"/>
      <c r="AE314"/>
    </row>
    <row r="315" spans="1:31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AA315"/>
      <c r="AD315"/>
      <c r="AE315"/>
    </row>
    <row r="316" spans="1:31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AA316"/>
      <c r="AD316"/>
      <c r="AE316"/>
    </row>
    <row r="317" spans="1:31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AA317"/>
      <c r="AD317"/>
      <c r="AE317"/>
    </row>
    <row r="318" spans="1:31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AA318"/>
      <c r="AD318"/>
      <c r="AE318"/>
    </row>
    <row r="319" spans="1:31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AA319"/>
      <c r="AD319"/>
      <c r="AE319"/>
    </row>
    <row r="320" spans="1:31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AA320"/>
      <c r="AD320"/>
      <c r="AE320"/>
    </row>
    <row r="321" spans="1:31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AA321"/>
      <c r="AD321"/>
      <c r="AE321"/>
    </row>
    <row r="322" spans="1:31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AA322"/>
      <c r="AD322"/>
      <c r="AE322"/>
    </row>
    <row r="323" spans="1:31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AA323"/>
      <c r="AD323"/>
      <c r="AE323"/>
    </row>
    <row r="324" spans="1:31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AA324"/>
      <c r="AD324"/>
      <c r="AE324"/>
    </row>
    <row r="325" spans="1:31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AA325"/>
      <c r="AD325"/>
      <c r="AE325"/>
    </row>
    <row r="326" spans="1:31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AA326"/>
      <c r="AD326"/>
      <c r="AE326"/>
    </row>
    <row r="327" spans="1:31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AA327"/>
      <c r="AD327"/>
      <c r="AE327"/>
    </row>
    <row r="328" spans="1:31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AA328"/>
      <c r="AD328"/>
      <c r="AE328"/>
    </row>
    <row r="329" spans="1:31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AA329"/>
      <c r="AD329"/>
      <c r="AE329"/>
    </row>
    <row r="330" spans="1:31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AA330"/>
      <c r="AD330"/>
      <c r="AE330"/>
    </row>
    <row r="331" spans="1:31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AA331"/>
      <c r="AD331"/>
      <c r="AE331"/>
    </row>
    <row r="332" spans="1:31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AA332"/>
      <c r="AD332"/>
      <c r="AE332"/>
    </row>
    <row r="333" spans="1:31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AA333"/>
      <c r="AD333"/>
      <c r="AE333"/>
    </row>
    <row r="334" spans="1:31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AA334"/>
      <c r="AD334"/>
      <c r="AE334"/>
    </row>
    <row r="335" spans="1:31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AA335"/>
      <c r="AD335"/>
      <c r="AE335"/>
    </row>
    <row r="336" spans="1:31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AA336"/>
      <c r="AD336"/>
      <c r="AE336"/>
    </row>
    <row r="337" spans="1:31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AA337"/>
      <c r="AD337"/>
      <c r="AE337"/>
    </row>
    <row r="338" spans="1:31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AA338"/>
      <c r="AD338"/>
      <c r="AE338"/>
    </row>
    <row r="339" spans="1:31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AA339"/>
      <c r="AD339"/>
      <c r="AE339"/>
    </row>
    <row r="340" spans="1:31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AA340"/>
      <c r="AD340"/>
      <c r="AE340"/>
    </row>
    <row r="341" spans="1:31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AA341"/>
      <c r="AD341"/>
      <c r="AE341"/>
    </row>
    <row r="342" spans="1:31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AA342"/>
      <c r="AD342"/>
      <c r="AE342"/>
    </row>
    <row r="343" spans="1:31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AA343"/>
      <c r="AD343"/>
      <c r="AE343"/>
    </row>
    <row r="344" spans="1:31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AA344"/>
      <c r="AD344"/>
      <c r="AE344"/>
    </row>
    <row r="345" spans="1:31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AA345"/>
      <c r="AD345"/>
      <c r="AE345"/>
    </row>
    <row r="346" spans="1:31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AA346"/>
      <c r="AD346"/>
      <c r="AE346"/>
    </row>
    <row r="347" spans="1:31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AA347"/>
      <c r="AD347"/>
      <c r="AE347"/>
    </row>
    <row r="348" spans="1:31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AA348"/>
      <c r="AD348"/>
      <c r="AE348"/>
    </row>
    <row r="349" spans="1:31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AA349"/>
      <c r="AD349"/>
      <c r="AE349"/>
    </row>
    <row r="350" spans="1:31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AA350"/>
      <c r="AD350"/>
      <c r="AE350"/>
    </row>
    <row r="351" spans="1:31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AA351"/>
      <c r="AD351"/>
      <c r="AE351"/>
    </row>
    <row r="352" spans="1:31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AA352"/>
      <c r="AD352"/>
      <c r="AE352"/>
    </row>
    <row r="353" spans="1:31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AA353"/>
      <c r="AD353"/>
      <c r="AE353"/>
    </row>
    <row r="354" spans="1:31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AA354"/>
      <c r="AD354"/>
      <c r="AE354"/>
    </row>
    <row r="355" spans="1:31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AA355"/>
      <c r="AD355"/>
      <c r="AE355"/>
    </row>
    <row r="356" spans="1:31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AA356"/>
      <c r="AD356"/>
      <c r="AE356"/>
    </row>
    <row r="357" spans="1:31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AA357"/>
      <c r="AD357"/>
      <c r="AE357"/>
    </row>
    <row r="358" spans="1:31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AA358"/>
      <c r="AD358"/>
      <c r="AE358"/>
    </row>
    <row r="359" spans="1:31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AA359"/>
      <c r="AD359"/>
      <c r="AE359"/>
    </row>
    <row r="360" spans="1:31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AA360"/>
      <c r="AD360"/>
      <c r="AE360"/>
    </row>
    <row r="361" spans="1:31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AA361"/>
      <c r="AD361"/>
      <c r="AE361"/>
    </row>
    <row r="362" spans="1:31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AA362"/>
      <c r="AD362"/>
      <c r="AE362"/>
    </row>
    <row r="363" spans="1:31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AA363"/>
      <c r="AD363"/>
      <c r="AE363"/>
    </row>
    <row r="364" spans="1:31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AA364"/>
      <c r="AD364"/>
      <c r="AE364"/>
    </row>
    <row r="365" spans="1:31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AA365"/>
      <c r="AD365"/>
      <c r="AE365"/>
    </row>
    <row r="366" spans="1:31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AA366"/>
      <c r="AD366"/>
      <c r="AE366"/>
    </row>
    <row r="367" spans="1:31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AA367"/>
      <c r="AD367"/>
      <c r="AE367"/>
    </row>
    <row r="368" spans="1:31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AA368"/>
      <c r="AD368"/>
      <c r="AE368"/>
    </row>
    <row r="369" spans="1:31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AA369"/>
      <c r="AD369"/>
      <c r="AE369"/>
    </row>
    <row r="370" spans="1:31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AA370"/>
      <c r="AD370"/>
      <c r="AE370"/>
    </row>
    <row r="371" spans="1:31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AA371"/>
      <c r="AD371"/>
      <c r="AE371"/>
    </row>
    <row r="372" spans="1:31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AA372"/>
      <c r="AD372"/>
      <c r="AE372"/>
    </row>
    <row r="373" spans="1:31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AA373"/>
      <c r="AD373"/>
      <c r="AE373"/>
    </row>
    <row r="374" spans="1:31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AA374"/>
      <c r="AD374"/>
      <c r="AE374"/>
    </row>
    <row r="375" spans="1:31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AA375"/>
      <c r="AD375"/>
      <c r="AE375"/>
    </row>
    <row r="376" spans="1:31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AA376"/>
      <c r="AD376"/>
      <c r="AE376"/>
    </row>
    <row r="377" spans="1:31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AA377"/>
      <c r="AD377"/>
      <c r="AE377"/>
    </row>
    <row r="378" spans="1:31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AA378"/>
      <c r="AD378"/>
      <c r="AE378"/>
    </row>
    <row r="379" spans="1:31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AA379"/>
      <c r="AD379"/>
      <c r="AE379"/>
    </row>
    <row r="380" spans="1:31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AA380"/>
      <c r="AD380"/>
      <c r="AE380"/>
    </row>
    <row r="381" spans="1:31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AA381"/>
      <c r="AD381"/>
      <c r="AE381"/>
    </row>
    <row r="382" spans="1:31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AA382"/>
      <c r="AD382"/>
      <c r="AE382"/>
    </row>
    <row r="383" spans="1:31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AA383"/>
      <c r="AD383"/>
      <c r="AE383"/>
    </row>
    <row r="384" spans="1:31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AA384"/>
      <c r="AD384"/>
      <c r="AE384"/>
    </row>
    <row r="385" spans="1:31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AA385"/>
      <c r="AD385"/>
      <c r="AE385"/>
    </row>
    <row r="386" spans="1:31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AA386"/>
      <c r="AD386"/>
      <c r="AE386"/>
    </row>
    <row r="387" spans="1:31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AA387"/>
      <c r="AD387"/>
      <c r="AE387"/>
    </row>
    <row r="388" spans="1:31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AA388"/>
      <c r="AD388"/>
      <c r="AE388"/>
    </row>
    <row r="389" spans="1:31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AA389"/>
      <c r="AD389"/>
      <c r="AE389"/>
    </row>
    <row r="390" spans="1:31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AA390"/>
      <c r="AD390"/>
      <c r="AE390"/>
    </row>
    <row r="391" spans="1:31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AA391"/>
      <c r="AD391"/>
      <c r="AE391"/>
    </row>
    <row r="392" spans="1:31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AA392"/>
      <c r="AD392"/>
      <c r="AE392"/>
    </row>
    <row r="393" spans="1:31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AA393"/>
      <c r="AD393"/>
      <c r="AE393"/>
    </row>
    <row r="394" spans="1:31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AA394"/>
      <c r="AD394"/>
      <c r="AE394"/>
    </row>
    <row r="395" spans="1:31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AA395"/>
      <c r="AD395"/>
      <c r="AE395"/>
    </row>
    <row r="396" spans="1:31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AA396"/>
      <c r="AD396"/>
      <c r="AE396"/>
    </row>
    <row r="397" spans="1:31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AA397"/>
      <c r="AD397"/>
      <c r="AE397"/>
    </row>
    <row r="398" spans="1:31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AA398"/>
      <c r="AD398"/>
      <c r="AE398"/>
    </row>
    <row r="399" spans="1:31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AA399"/>
      <c r="AD399"/>
      <c r="AE399"/>
    </row>
    <row r="400" spans="1:31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AA400"/>
      <c r="AD400"/>
      <c r="AE400"/>
    </row>
    <row r="401" spans="1:31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AA401"/>
      <c r="AD401"/>
      <c r="AE401"/>
    </row>
    <row r="402" spans="1:31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AA402"/>
      <c r="AD402"/>
      <c r="AE402"/>
    </row>
    <row r="403" spans="1:31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AA403"/>
      <c r="AD403"/>
      <c r="AE403"/>
    </row>
    <row r="404" spans="1:31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AA404"/>
      <c r="AD404"/>
      <c r="AE404"/>
    </row>
    <row r="405" spans="1:31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AA405"/>
      <c r="AD405"/>
      <c r="AE405"/>
    </row>
    <row r="406" spans="1:31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AA406"/>
      <c r="AD406"/>
      <c r="AE406"/>
    </row>
    <row r="407" spans="1:31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AA407"/>
      <c r="AD407"/>
      <c r="AE407"/>
    </row>
    <row r="408" spans="1:31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AA408"/>
      <c r="AD408"/>
      <c r="AE408"/>
    </row>
    <row r="409" spans="1:31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AA409"/>
      <c r="AD409"/>
      <c r="AE409"/>
    </row>
    <row r="410" spans="1:31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AA410"/>
      <c r="AD410"/>
      <c r="AE410"/>
    </row>
    <row r="411" spans="1:31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AA411"/>
      <c r="AD411"/>
      <c r="AE411"/>
    </row>
    <row r="412" spans="1:31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AA412"/>
      <c r="AD412"/>
      <c r="AE412"/>
    </row>
    <row r="413" spans="1:31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AA413"/>
      <c r="AD413"/>
      <c r="AE413"/>
    </row>
    <row r="414" spans="1:31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AA414"/>
      <c r="AD414"/>
      <c r="AE414"/>
    </row>
    <row r="415" spans="1:31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AA415"/>
      <c r="AD415"/>
      <c r="AE415"/>
    </row>
    <row r="416" spans="1:31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AA416"/>
      <c r="AD416"/>
      <c r="AE416"/>
    </row>
    <row r="417" spans="1:31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AA417"/>
      <c r="AD417"/>
      <c r="AE417"/>
    </row>
    <row r="418" spans="1:31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AA418"/>
      <c r="AD418"/>
      <c r="AE418"/>
    </row>
    <row r="419" spans="1:31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AA419"/>
      <c r="AD419"/>
      <c r="AE419"/>
    </row>
    <row r="420" spans="1:31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AA420"/>
      <c r="AD420"/>
      <c r="AE420"/>
    </row>
    <row r="421" spans="1:31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AA421"/>
      <c r="AD421"/>
      <c r="AE421"/>
    </row>
    <row r="422" spans="1:31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AA422"/>
      <c r="AD422"/>
      <c r="AE422"/>
    </row>
    <row r="423" spans="1:31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AA423"/>
      <c r="AD423"/>
      <c r="AE423"/>
    </row>
    <row r="424" spans="1:31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AA424"/>
      <c r="AD424"/>
      <c r="AE424"/>
    </row>
    <row r="425" spans="1:31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AA425"/>
      <c r="AD425"/>
      <c r="AE425"/>
    </row>
    <row r="426" spans="1:31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AA426"/>
      <c r="AD426"/>
      <c r="AE426"/>
    </row>
    <row r="427" spans="1:31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AA427"/>
      <c r="AD427"/>
      <c r="AE427"/>
    </row>
    <row r="428" spans="1:31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AA428"/>
      <c r="AD428"/>
      <c r="AE428"/>
    </row>
    <row r="429" spans="1:31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AA429"/>
      <c r="AD429"/>
      <c r="AE429"/>
    </row>
    <row r="430" spans="1:31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AA430"/>
      <c r="AD430"/>
      <c r="AE430"/>
    </row>
    <row r="431" spans="1:31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AA431"/>
      <c r="AD431"/>
      <c r="AE431"/>
    </row>
    <row r="432" spans="1:31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AA432"/>
      <c r="AD432"/>
      <c r="AE432"/>
    </row>
    <row r="433" spans="1:31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AA433"/>
      <c r="AD433"/>
      <c r="AE433"/>
    </row>
    <row r="434" spans="1:31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AA434"/>
      <c r="AD434"/>
      <c r="AE434"/>
    </row>
    <row r="435" spans="1:31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AA435"/>
      <c r="AD435"/>
      <c r="AE435"/>
    </row>
    <row r="436" spans="1:31" x14ac:dyDescent="0.25">
      <c r="A436" s="5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AA436"/>
      <c r="AD436"/>
      <c r="AE436"/>
    </row>
    <row r="437" spans="1:31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AA437"/>
      <c r="AD437"/>
      <c r="AE437"/>
    </row>
    <row r="438" spans="1:31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AA438"/>
      <c r="AD438"/>
      <c r="AE438"/>
    </row>
    <row r="439" spans="1:31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AA439"/>
      <c r="AD439"/>
      <c r="AE439"/>
    </row>
    <row r="440" spans="1:31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AA440"/>
      <c r="AD440"/>
      <c r="AE440"/>
    </row>
    <row r="441" spans="1:31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AA441"/>
      <c r="AD441"/>
      <c r="AE441"/>
    </row>
    <row r="442" spans="1:31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AA442"/>
      <c r="AD442"/>
      <c r="AE442"/>
    </row>
    <row r="443" spans="1:31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AA443"/>
      <c r="AD443"/>
      <c r="AE443"/>
    </row>
    <row r="444" spans="1:31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AA444"/>
      <c r="AD444"/>
      <c r="AE444"/>
    </row>
    <row r="445" spans="1:31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AA445"/>
      <c r="AD445"/>
      <c r="AE445"/>
    </row>
    <row r="446" spans="1:31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AA446"/>
      <c r="AD446"/>
      <c r="AE446"/>
    </row>
    <row r="447" spans="1:31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AA447"/>
      <c r="AD447"/>
      <c r="AE447"/>
    </row>
    <row r="448" spans="1:31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AA448"/>
      <c r="AD448"/>
      <c r="AE448"/>
    </row>
    <row r="449" spans="1:31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AA449"/>
      <c r="AD449"/>
      <c r="AE449"/>
    </row>
    <row r="450" spans="1:31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AA450"/>
      <c r="AD450"/>
      <c r="AE450"/>
    </row>
    <row r="451" spans="1:31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AA451"/>
      <c r="AD451"/>
      <c r="AE451"/>
    </row>
    <row r="452" spans="1:31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AA452"/>
      <c r="AD452"/>
      <c r="AE452"/>
    </row>
    <row r="453" spans="1:31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AA453"/>
      <c r="AD453"/>
      <c r="AE453"/>
    </row>
    <row r="454" spans="1:31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AA454"/>
      <c r="AD454"/>
      <c r="AE454"/>
    </row>
    <row r="455" spans="1:31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AA455"/>
      <c r="AD455"/>
      <c r="AE455"/>
    </row>
    <row r="456" spans="1:31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AA456"/>
      <c r="AD456"/>
      <c r="AE456"/>
    </row>
    <row r="457" spans="1:31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AA457"/>
      <c r="AD457"/>
      <c r="AE457"/>
    </row>
    <row r="458" spans="1:31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AA458"/>
      <c r="AD458"/>
      <c r="AE458"/>
    </row>
    <row r="459" spans="1:31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AA459"/>
      <c r="AD459"/>
      <c r="AE459"/>
    </row>
    <row r="460" spans="1:31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AA460"/>
      <c r="AD460"/>
      <c r="AE460"/>
    </row>
    <row r="461" spans="1:31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AA461"/>
      <c r="AD461"/>
      <c r="AE461"/>
    </row>
    <row r="462" spans="1:31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AA462"/>
      <c r="AD462"/>
      <c r="AE462"/>
    </row>
    <row r="463" spans="1:31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AA463"/>
      <c r="AD463"/>
      <c r="AE463"/>
    </row>
    <row r="464" spans="1:31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AA464"/>
      <c r="AD464"/>
      <c r="AE464"/>
    </row>
    <row r="465" spans="1:31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AA465"/>
      <c r="AD465"/>
      <c r="AE465"/>
    </row>
    <row r="466" spans="1:31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AA466"/>
      <c r="AD466"/>
      <c r="AE466"/>
    </row>
    <row r="467" spans="1:31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AA467"/>
      <c r="AD467"/>
      <c r="AE467"/>
    </row>
    <row r="468" spans="1:31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AA468"/>
      <c r="AD468"/>
      <c r="AE468"/>
    </row>
    <row r="469" spans="1:31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AA469"/>
      <c r="AD469"/>
      <c r="AE469"/>
    </row>
    <row r="470" spans="1:31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AA470"/>
      <c r="AD470"/>
      <c r="AE470"/>
    </row>
    <row r="471" spans="1:31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AA471"/>
      <c r="AD471"/>
      <c r="AE471"/>
    </row>
    <row r="472" spans="1:31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AA472"/>
      <c r="AD472"/>
      <c r="AE472"/>
    </row>
    <row r="473" spans="1:31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AA473"/>
      <c r="AD473"/>
      <c r="AE473"/>
    </row>
    <row r="474" spans="1:31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AA474"/>
      <c r="AD474"/>
      <c r="AE474"/>
    </row>
    <row r="475" spans="1:31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AA475"/>
      <c r="AD475"/>
      <c r="AE475"/>
    </row>
    <row r="476" spans="1:31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AA476"/>
      <c r="AD476"/>
      <c r="AE476"/>
    </row>
    <row r="477" spans="1:31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AA477"/>
      <c r="AD477"/>
      <c r="AE477"/>
    </row>
    <row r="478" spans="1:31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AA478"/>
      <c r="AD478"/>
      <c r="AE478"/>
    </row>
    <row r="479" spans="1:31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AA479"/>
      <c r="AD479"/>
      <c r="AE479"/>
    </row>
    <row r="480" spans="1:31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AA480"/>
      <c r="AD480"/>
      <c r="AE480"/>
    </row>
    <row r="481" spans="1:31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AA481"/>
      <c r="AD481"/>
      <c r="AE481"/>
    </row>
    <row r="482" spans="1:31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AA482"/>
      <c r="AD482"/>
      <c r="AE482"/>
    </row>
    <row r="483" spans="1:31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AA483"/>
      <c r="AD483"/>
      <c r="AE483"/>
    </row>
    <row r="484" spans="1:31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AA484"/>
      <c r="AD484"/>
      <c r="AE484"/>
    </row>
    <row r="485" spans="1:31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AA485"/>
      <c r="AD485"/>
      <c r="AE485"/>
    </row>
    <row r="486" spans="1:31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AA486"/>
      <c r="AD486"/>
      <c r="AE486"/>
    </row>
    <row r="487" spans="1:31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AA487"/>
      <c r="AD487"/>
      <c r="AE487"/>
    </row>
    <row r="488" spans="1:31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AA488"/>
      <c r="AD488"/>
      <c r="AE488"/>
    </row>
    <row r="489" spans="1:31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AA489"/>
      <c r="AD489"/>
      <c r="AE489"/>
    </row>
    <row r="490" spans="1:31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AA490"/>
      <c r="AD490"/>
      <c r="AE490"/>
    </row>
    <row r="491" spans="1:31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AA491"/>
      <c r="AD491"/>
      <c r="AE491"/>
    </row>
    <row r="492" spans="1:31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AA492"/>
      <c r="AD492"/>
      <c r="AE492"/>
    </row>
    <row r="493" spans="1:31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AA493"/>
      <c r="AD493"/>
      <c r="AE493"/>
    </row>
    <row r="494" spans="1:31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AA494"/>
      <c r="AD494"/>
      <c r="AE494"/>
    </row>
    <row r="495" spans="1:31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AA495"/>
      <c r="AD495"/>
      <c r="AE495"/>
    </row>
    <row r="496" spans="1:31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AA496"/>
      <c r="AD496"/>
      <c r="AE496"/>
    </row>
    <row r="497" spans="1:31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AA497"/>
      <c r="AD497"/>
      <c r="AE497"/>
    </row>
    <row r="498" spans="1:31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AA498"/>
      <c r="AD498"/>
      <c r="AE498"/>
    </row>
    <row r="499" spans="1:31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AA499"/>
      <c r="AD499"/>
      <c r="AE499"/>
    </row>
    <row r="500" spans="1:31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AA500"/>
      <c r="AD500"/>
      <c r="AE500"/>
    </row>
    <row r="501" spans="1:31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AA501"/>
      <c r="AD501"/>
      <c r="AE501"/>
    </row>
    <row r="502" spans="1:31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AA502"/>
      <c r="AD502"/>
      <c r="AE502"/>
    </row>
    <row r="503" spans="1:31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AA503"/>
      <c r="AD503"/>
      <c r="AE503"/>
    </row>
    <row r="504" spans="1:31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AA504"/>
      <c r="AD504"/>
      <c r="AE504"/>
    </row>
    <row r="505" spans="1:31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AA505"/>
      <c r="AD505"/>
      <c r="AE505"/>
    </row>
    <row r="506" spans="1:31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AA506"/>
      <c r="AD506"/>
      <c r="AE506"/>
    </row>
    <row r="507" spans="1:31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AA507"/>
      <c r="AD507"/>
      <c r="AE507"/>
    </row>
    <row r="508" spans="1:31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AA508"/>
      <c r="AD508"/>
      <c r="AE508"/>
    </row>
    <row r="509" spans="1:31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AA509"/>
      <c r="AD509"/>
      <c r="AE509"/>
    </row>
    <row r="510" spans="1:31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AA510"/>
      <c r="AD510"/>
      <c r="AE510"/>
    </row>
    <row r="511" spans="1:31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AA511"/>
      <c r="AD511"/>
      <c r="AE511"/>
    </row>
    <row r="512" spans="1:31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AA512"/>
      <c r="AD512"/>
      <c r="AE512"/>
    </row>
    <row r="513" spans="1:31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AA513"/>
      <c r="AD513"/>
      <c r="AE513"/>
    </row>
    <row r="514" spans="1:31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AA514"/>
      <c r="AD514"/>
      <c r="AE514"/>
    </row>
    <row r="515" spans="1:31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AA515"/>
      <c r="AD515"/>
      <c r="AE515"/>
    </row>
    <row r="516" spans="1:31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AA516"/>
      <c r="AD516"/>
      <c r="AE516"/>
    </row>
    <row r="517" spans="1:31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AA517"/>
      <c r="AD517"/>
      <c r="AE517"/>
    </row>
    <row r="518" spans="1:31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AA518"/>
      <c r="AD518"/>
      <c r="AE518"/>
    </row>
    <row r="519" spans="1:31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AA519"/>
      <c r="AD519"/>
      <c r="AE519"/>
    </row>
    <row r="520" spans="1:31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AA520"/>
      <c r="AD520"/>
      <c r="AE520"/>
    </row>
    <row r="521" spans="1:31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AA521"/>
      <c r="AD521"/>
      <c r="AE521"/>
    </row>
    <row r="522" spans="1:31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AA522"/>
      <c r="AD522"/>
      <c r="AE522"/>
    </row>
    <row r="523" spans="1:31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AA523"/>
      <c r="AD523"/>
      <c r="AE523"/>
    </row>
    <row r="524" spans="1:31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AA524"/>
      <c r="AD524"/>
      <c r="AE524"/>
    </row>
    <row r="525" spans="1:31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AA525"/>
      <c r="AD525"/>
      <c r="AE525"/>
    </row>
    <row r="526" spans="1:31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AA526"/>
      <c r="AD526"/>
      <c r="AE526"/>
    </row>
    <row r="527" spans="1:31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AA527"/>
      <c r="AD527"/>
      <c r="AE527"/>
    </row>
    <row r="528" spans="1:31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AA528"/>
      <c r="AD528"/>
      <c r="AE528"/>
    </row>
    <row r="529" spans="1:31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AA529"/>
      <c r="AD529"/>
      <c r="AE529"/>
    </row>
    <row r="530" spans="1:31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AA530"/>
      <c r="AD530"/>
      <c r="AE530"/>
    </row>
    <row r="531" spans="1:31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AA531"/>
      <c r="AD531"/>
      <c r="AE531"/>
    </row>
    <row r="532" spans="1:31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AA532"/>
      <c r="AD532"/>
      <c r="AE532"/>
    </row>
    <row r="533" spans="1:31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AA533"/>
      <c r="AD533"/>
      <c r="AE533"/>
    </row>
    <row r="534" spans="1:31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AA534"/>
      <c r="AD534"/>
      <c r="AE534"/>
    </row>
    <row r="535" spans="1:31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AA535"/>
      <c r="AD535"/>
      <c r="AE535"/>
    </row>
    <row r="536" spans="1:31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AA536"/>
      <c r="AD536"/>
      <c r="AE536"/>
    </row>
    <row r="537" spans="1:31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AA537"/>
      <c r="AD537"/>
      <c r="AE537"/>
    </row>
    <row r="538" spans="1:31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AA538"/>
      <c r="AD538"/>
      <c r="AE538"/>
    </row>
    <row r="539" spans="1:31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AA539"/>
      <c r="AD539"/>
      <c r="AE539"/>
    </row>
    <row r="540" spans="1:31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AA540"/>
      <c r="AD540"/>
      <c r="AE540"/>
    </row>
    <row r="541" spans="1:31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AA541"/>
      <c r="AD541"/>
      <c r="AE541"/>
    </row>
    <row r="542" spans="1:31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AA542"/>
      <c r="AD542"/>
      <c r="AE542"/>
    </row>
    <row r="543" spans="1:31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AA543"/>
      <c r="AD543"/>
      <c r="AE543"/>
    </row>
    <row r="544" spans="1:31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AA544"/>
      <c r="AD544"/>
      <c r="AE544"/>
    </row>
    <row r="545" spans="1:31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AA545"/>
      <c r="AD545"/>
      <c r="AE545"/>
    </row>
    <row r="546" spans="1:31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AA546"/>
      <c r="AD546"/>
      <c r="AE546"/>
    </row>
    <row r="547" spans="1:31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AA547"/>
      <c r="AD547"/>
      <c r="AE547"/>
    </row>
    <row r="548" spans="1:31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AA548"/>
      <c r="AD548"/>
      <c r="AE548"/>
    </row>
    <row r="549" spans="1:31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AA549"/>
      <c r="AD549"/>
      <c r="AE549"/>
    </row>
    <row r="550" spans="1:31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AA550"/>
      <c r="AD550"/>
      <c r="AE550"/>
    </row>
    <row r="551" spans="1:31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AA551"/>
      <c r="AD551"/>
      <c r="AE551"/>
    </row>
    <row r="552" spans="1:31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AA552"/>
      <c r="AD552"/>
      <c r="AE552"/>
    </row>
    <row r="553" spans="1:31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AA553"/>
      <c r="AD553"/>
      <c r="AE553"/>
    </row>
    <row r="554" spans="1:31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AA554"/>
      <c r="AD554"/>
      <c r="AE554"/>
    </row>
    <row r="555" spans="1:31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AA555"/>
      <c r="AD555"/>
      <c r="AE555"/>
    </row>
    <row r="556" spans="1:31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AA556"/>
      <c r="AD556"/>
      <c r="AE556"/>
    </row>
    <row r="557" spans="1:31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AA557"/>
      <c r="AD557"/>
      <c r="AE557"/>
    </row>
    <row r="558" spans="1:31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AA558"/>
      <c r="AD558"/>
      <c r="AE558"/>
    </row>
    <row r="559" spans="1:31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AA559"/>
      <c r="AD559"/>
      <c r="AE559"/>
    </row>
    <row r="560" spans="1:31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AA560"/>
      <c r="AD560"/>
      <c r="AE560"/>
    </row>
    <row r="561" spans="1:31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AA561"/>
      <c r="AD561"/>
      <c r="AE561"/>
    </row>
    <row r="562" spans="1:31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AA562"/>
      <c r="AD562"/>
      <c r="AE562"/>
    </row>
    <row r="563" spans="1:31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AA563"/>
      <c r="AD563"/>
      <c r="AE563"/>
    </row>
    <row r="564" spans="1:31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AA564"/>
      <c r="AD564"/>
      <c r="AE564"/>
    </row>
    <row r="565" spans="1:31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AA565"/>
      <c r="AD565"/>
      <c r="AE565"/>
    </row>
    <row r="566" spans="1:31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AA566"/>
      <c r="AD566"/>
      <c r="AE566"/>
    </row>
    <row r="567" spans="1:31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AA567"/>
      <c r="AD567"/>
      <c r="AE567"/>
    </row>
    <row r="568" spans="1:31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AA568"/>
      <c r="AD568"/>
      <c r="AE568"/>
    </row>
    <row r="569" spans="1:31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AA569"/>
      <c r="AD569"/>
      <c r="AE569"/>
    </row>
    <row r="570" spans="1:31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AA570"/>
      <c r="AD570"/>
      <c r="AE570"/>
    </row>
    <row r="571" spans="1:31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AA571"/>
      <c r="AD571"/>
      <c r="AE571"/>
    </row>
    <row r="572" spans="1:31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AA572"/>
      <c r="AD572"/>
      <c r="AE572"/>
    </row>
    <row r="573" spans="1:31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AA573"/>
      <c r="AD573"/>
      <c r="AE573"/>
    </row>
    <row r="574" spans="1:31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AA574"/>
      <c r="AD574"/>
      <c r="AE574"/>
    </row>
    <row r="575" spans="1:31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AA575"/>
      <c r="AD575"/>
      <c r="AE575"/>
    </row>
    <row r="576" spans="1:31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AA576"/>
      <c r="AD576"/>
      <c r="AE576"/>
    </row>
    <row r="577" spans="1:31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AA577"/>
      <c r="AD577"/>
      <c r="AE577"/>
    </row>
    <row r="578" spans="1:31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AA578"/>
      <c r="AD578"/>
      <c r="AE578"/>
    </row>
    <row r="579" spans="1:31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AA579"/>
      <c r="AD579"/>
      <c r="AE579"/>
    </row>
    <row r="580" spans="1:31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AA580"/>
      <c r="AD580"/>
      <c r="AE580"/>
    </row>
    <row r="581" spans="1:31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AA581"/>
      <c r="AD581"/>
      <c r="AE581"/>
    </row>
    <row r="582" spans="1:31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AA582"/>
      <c r="AD582"/>
      <c r="AE582"/>
    </row>
    <row r="583" spans="1:31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AA583"/>
      <c r="AD583"/>
      <c r="AE583"/>
    </row>
    <row r="584" spans="1:31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AA584"/>
      <c r="AD584"/>
      <c r="AE584"/>
    </row>
    <row r="585" spans="1:31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AA585"/>
      <c r="AD585"/>
      <c r="AE585"/>
    </row>
    <row r="586" spans="1:31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AA586"/>
      <c r="AD586"/>
      <c r="AE586"/>
    </row>
    <row r="587" spans="1:31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AA587"/>
      <c r="AD587"/>
      <c r="AE587"/>
    </row>
    <row r="588" spans="1:31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AA588"/>
      <c r="AD588"/>
      <c r="AE588"/>
    </row>
    <row r="589" spans="1:31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AA589"/>
      <c r="AD589"/>
      <c r="AE589"/>
    </row>
    <row r="590" spans="1:31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AA590"/>
      <c r="AD590"/>
      <c r="AE590"/>
    </row>
    <row r="591" spans="1:31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AA591"/>
      <c r="AD591"/>
      <c r="AE591"/>
    </row>
    <row r="592" spans="1:31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AA592"/>
      <c r="AD592"/>
      <c r="AE592"/>
    </row>
    <row r="593" spans="1:31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AA593"/>
      <c r="AD593"/>
      <c r="AE593"/>
    </row>
    <row r="594" spans="1:31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AA594"/>
      <c r="AD594"/>
      <c r="AE594"/>
    </row>
    <row r="595" spans="1:31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AA595"/>
      <c r="AD595"/>
      <c r="AE595"/>
    </row>
    <row r="596" spans="1:31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AA596"/>
      <c r="AD596"/>
      <c r="AE596"/>
    </row>
    <row r="597" spans="1:31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AA597"/>
      <c r="AD597"/>
      <c r="AE597"/>
    </row>
    <row r="598" spans="1:31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AA598"/>
      <c r="AD598"/>
      <c r="AE598"/>
    </row>
    <row r="599" spans="1:31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AA599"/>
      <c r="AD599"/>
      <c r="AE599"/>
    </row>
    <row r="600" spans="1:31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AA600"/>
      <c r="AD600"/>
      <c r="AE600"/>
    </row>
    <row r="601" spans="1:31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AA601"/>
      <c r="AD601"/>
      <c r="AE601"/>
    </row>
    <row r="602" spans="1:31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AA602"/>
      <c r="AD602"/>
      <c r="AE602"/>
    </row>
    <row r="603" spans="1:31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AA603"/>
      <c r="AD603"/>
      <c r="AE603"/>
    </row>
    <row r="604" spans="1:31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AA604"/>
      <c r="AD604"/>
      <c r="AE604"/>
    </row>
    <row r="605" spans="1:31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AA605"/>
      <c r="AD605"/>
      <c r="AE605"/>
    </row>
    <row r="606" spans="1:31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AA606"/>
      <c r="AD606"/>
      <c r="AE606"/>
    </row>
    <row r="607" spans="1:31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AA607"/>
      <c r="AD607"/>
      <c r="AE607"/>
    </row>
    <row r="608" spans="1:31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AA608"/>
      <c r="AD608"/>
      <c r="AE608"/>
    </row>
    <row r="609" spans="1:31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AA609"/>
      <c r="AD609"/>
      <c r="AE609"/>
    </row>
    <row r="610" spans="1:31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AA610"/>
      <c r="AD610"/>
      <c r="AE610"/>
    </row>
    <row r="611" spans="1:31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AA611"/>
      <c r="AD611"/>
      <c r="AE611"/>
    </row>
    <row r="612" spans="1:31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AA612"/>
      <c r="AD612"/>
      <c r="AE612"/>
    </row>
    <row r="613" spans="1:31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AA613"/>
      <c r="AD613"/>
      <c r="AE613"/>
    </row>
    <row r="614" spans="1:31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AA614"/>
      <c r="AD614"/>
      <c r="AE614"/>
    </row>
    <row r="615" spans="1:31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AA615"/>
      <c r="AD615"/>
      <c r="AE615"/>
    </row>
    <row r="616" spans="1:31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AA616"/>
      <c r="AD616"/>
      <c r="AE616"/>
    </row>
    <row r="617" spans="1:31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AA617"/>
      <c r="AD617"/>
      <c r="AE617"/>
    </row>
    <row r="618" spans="1:31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AA618"/>
      <c r="AD618"/>
      <c r="AE618"/>
    </row>
    <row r="619" spans="1:31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AA619"/>
      <c r="AD619"/>
      <c r="AE619"/>
    </row>
    <row r="620" spans="1:31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AA620"/>
      <c r="AD620"/>
      <c r="AE620"/>
    </row>
    <row r="621" spans="1:31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AA621"/>
      <c r="AD621"/>
      <c r="AE621"/>
    </row>
    <row r="622" spans="1:31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AA622"/>
      <c r="AD622"/>
      <c r="AE622"/>
    </row>
    <row r="623" spans="1:31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AA623"/>
      <c r="AD623"/>
      <c r="AE623"/>
    </row>
    <row r="624" spans="1:31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AA624"/>
      <c r="AD624"/>
      <c r="AE624"/>
    </row>
    <row r="625" spans="1:31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AA625"/>
      <c r="AD625"/>
      <c r="AE625"/>
    </row>
    <row r="626" spans="1:31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AA626"/>
      <c r="AD626"/>
      <c r="AE626"/>
    </row>
    <row r="627" spans="1:31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AA627"/>
      <c r="AD627"/>
      <c r="AE627"/>
    </row>
    <row r="628" spans="1:31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AA628"/>
      <c r="AD628"/>
      <c r="AE628"/>
    </row>
    <row r="629" spans="1:31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AA629"/>
      <c r="AD629"/>
      <c r="AE629"/>
    </row>
    <row r="630" spans="1:31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AA630"/>
      <c r="AD630"/>
      <c r="AE630"/>
    </row>
    <row r="631" spans="1:31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AA631"/>
      <c r="AD631"/>
      <c r="AE631"/>
    </row>
    <row r="632" spans="1:31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AA632"/>
      <c r="AD632"/>
      <c r="AE632"/>
    </row>
    <row r="633" spans="1:31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AA633"/>
      <c r="AD633"/>
      <c r="AE633"/>
    </row>
    <row r="634" spans="1:31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AA634"/>
      <c r="AD634"/>
      <c r="AE634"/>
    </row>
    <row r="635" spans="1:31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AA635"/>
      <c r="AD635"/>
      <c r="AE635"/>
    </row>
    <row r="636" spans="1:31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AA636"/>
      <c r="AD636"/>
      <c r="AE636"/>
    </row>
    <row r="637" spans="1:31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AA637"/>
      <c r="AD637"/>
      <c r="AE637"/>
    </row>
    <row r="638" spans="1:31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AA638"/>
      <c r="AD638"/>
      <c r="AE638"/>
    </row>
    <row r="639" spans="1:31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AA639"/>
      <c r="AD639"/>
      <c r="AE639"/>
    </row>
    <row r="640" spans="1:31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AA640"/>
      <c r="AD640"/>
      <c r="AE640"/>
    </row>
    <row r="641" spans="1:31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AA641"/>
      <c r="AD641"/>
      <c r="AE641"/>
    </row>
    <row r="642" spans="1:31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AA642"/>
      <c r="AD642"/>
      <c r="AE642"/>
    </row>
    <row r="643" spans="1:31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AA643"/>
      <c r="AD643"/>
      <c r="AE643"/>
    </row>
    <row r="644" spans="1:31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AA644"/>
      <c r="AD644"/>
      <c r="AE644"/>
    </row>
    <row r="645" spans="1:31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AA645"/>
      <c r="AD645"/>
      <c r="AE645"/>
    </row>
    <row r="646" spans="1:31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AA646"/>
      <c r="AD646"/>
      <c r="AE646"/>
    </row>
    <row r="647" spans="1:31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AA647"/>
      <c r="AD647"/>
      <c r="AE647"/>
    </row>
    <row r="648" spans="1:31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AA648"/>
      <c r="AD648"/>
      <c r="AE648"/>
    </row>
    <row r="649" spans="1:31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AA649"/>
      <c r="AD649"/>
      <c r="AE649"/>
    </row>
    <row r="650" spans="1:31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AA650"/>
      <c r="AD650"/>
      <c r="AE650"/>
    </row>
    <row r="651" spans="1:31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AA651"/>
      <c r="AD651"/>
      <c r="AE651"/>
    </row>
    <row r="652" spans="1:31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AA652"/>
      <c r="AD652"/>
      <c r="AE652"/>
    </row>
    <row r="653" spans="1:31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AA653"/>
      <c r="AD653"/>
      <c r="AE653"/>
    </row>
    <row r="654" spans="1:31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AA654"/>
      <c r="AD654"/>
      <c r="AE654"/>
    </row>
    <row r="655" spans="1:31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AA655"/>
      <c r="AD655"/>
      <c r="AE655"/>
    </row>
    <row r="656" spans="1:31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AA656"/>
      <c r="AD656"/>
      <c r="AE656"/>
    </row>
    <row r="657" spans="1:31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AA657"/>
      <c r="AD657"/>
      <c r="AE657"/>
    </row>
    <row r="658" spans="1:31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AA658"/>
      <c r="AD658"/>
      <c r="AE658"/>
    </row>
    <row r="659" spans="1:31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AA659"/>
      <c r="AD659"/>
      <c r="AE659"/>
    </row>
    <row r="660" spans="1:31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AA660"/>
      <c r="AD660"/>
      <c r="AE660"/>
    </row>
    <row r="661" spans="1:31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AA661"/>
      <c r="AD661"/>
      <c r="AE661"/>
    </row>
    <row r="662" spans="1:31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AA662"/>
      <c r="AD662"/>
      <c r="AE662"/>
    </row>
    <row r="663" spans="1:31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AA663"/>
      <c r="AD663"/>
      <c r="AE663"/>
    </row>
    <row r="664" spans="1:31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AA664"/>
      <c r="AD664"/>
      <c r="AE664"/>
    </row>
    <row r="665" spans="1:31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AA665"/>
      <c r="AD665"/>
      <c r="AE665"/>
    </row>
    <row r="666" spans="1:31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AA666"/>
      <c r="AD666"/>
      <c r="AE666"/>
    </row>
    <row r="667" spans="1:31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AA667"/>
      <c r="AD667"/>
      <c r="AE667"/>
    </row>
    <row r="668" spans="1:31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AA668"/>
      <c r="AD668"/>
      <c r="AE668"/>
    </row>
    <row r="669" spans="1:31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AA669"/>
      <c r="AD669"/>
      <c r="AE669"/>
    </row>
    <row r="670" spans="1:31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AA670"/>
      <c r="AD670"/>
      <c r="AE670"/>
    </row>
    <row r="671" spans="1:31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AA671"/>
      <c r="AD671"/>
      <c r="AE671"/>
    </row>
    <row r="672" spans="1:31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AA672"/>
      <c r="AD672"/>
      <c r="AE672"/>
    </row>
    <row r="673" spans="1:31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AA673"/>
      <c r="AD673"/>
      <c r="AE673"/>
    </row>
    <row r="674" spans="1:31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AA674"/>
      <c r="AD674"/>
      <c r="AE674"/>
    </row>
    <row r="675" spans="1:31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AA675"/>
      <c r="AD675"/>
      <c r="AE675"/>
    </row>
    <row r="676" spans="1:31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AA676"/>
      <c r="AD676"/>
      <c r="AE676"/>
    </row>
    <row r="677" spans="1:31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AA677"/>
      <c r="AD677"/>
      <c r="AE677"/>
    </row>
    <row r="678" spans="1:31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AA678"/>
      <c r="AD678"/>
      <c r="AE678"/>
    </row>
    <row r="679" spans="1:31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AA679"/>
      <c r="AD679"/>
      <c r="AE679"/>
    </row>
    <row r="680" spans="1:31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AA680"/>
      <c r="AD680"/>
      <c r="AE680"/>
    </row>
    <row r="681" spans="1:31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AA681"/>
      <c r="AD681"/>
      <c r="AE681"/>
    </row>
    <row r="682" spans="1:31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AA682"/>
      <c r="AD682"/>
      <c r="AE682"/>
    </row>
    <row r="683" spans="1:31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AA683"/>
      <c r="AD683"/>
      <c r="AE683"/>
    </row>
    <row r="684" spans="1:31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AA684"/>
      <c r="AD684"/>
      <c r="AE684"/>
    </row>
    <row r="685" spans="1:31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AA685"/>
      <c r="AD685"/>
      <c r="AE685"/>
    </row>
    <row r="686" spans="1:31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AA686"/>
      <c r="AD686"/>
      <c r="AE686"/>
    </row>
    <row r="687" spans="1:31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AA687"/>
      <c r="AD687"/>
      <c r="AE687"/>
    </row>
    <row r="688" spans="1:31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AA688"/>
      <c r="AD688"/>
      <c r="AE688"/>
    </row>
    <row r="689" spans="1:31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AA689"/>
      <c r="AD689"/>
      <c r="AE689"/>
    </row>
    <row r="690" spans="1:31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AA690"/>
      <c r="AD690"/>
      <c r="AE690"/>
    </row>
    <row r="691" spans="1:31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AA691"/>
      <c r="AD691"/>
      <c r="AE691"/>
    </row>
    <row r="692" spans="1:31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AA692"/>
      <c r="AD692"/>
      <c r="AE692"/>
    </row>
    <row r="693" spans="1:31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AA693"/>
      <c r="AD693"/>
      <c r="AE693"/>
    </row>
    <row r="694" spans="1:31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AA694"/>
      <c r="AD694"/>
      <c r="AE694"/>
    </row>
    <row r="695" spans="1:31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AA695"/>
      <c r="AD695"/>
      <c r="AE695"/>
    </row>
    <row r="696" spans="1:31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AA696"/>
      <c r="AD696"/>
      <c r="AE696"/>
    </row>
    <row r="697" spans="1:31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AA697"/>
      <c r="AD697"/>
      <c r="AE697"/>
    </row>
    <row r="698" spans="1:31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AA698"/>
      <c r="AD698"/>
      <c r="AE698"/>
    </row>
    <row r="699" spans="1:31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AA699"/>
      <c r="AD699"/>
      <c r="AE699"/>
    </row>
    <row r="700" spans="1:31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AA700"/>
      <c r="AD700"/>
      <c r="AE700"/>
    </row>
    <row r="701" spans="1:31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AA701"/>
      <c r="AD701"/>
      <c r="AE701"/>
    </row>
    <row r="702" spans="1:31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AA702"/>
      <c r="AD702"/>
      <c r="AE702"/>
    </row>
    <row r="703" spans="1:31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AA703"/>
      <c r="AD703"/>
      <c r="AE703"/>
    </row>
    <row r="704" spans="1:31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AA704"/>
      <c r="AD704"/>
      <c r="AE704"/>
    </row>
    <row r="705" spans="1:31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AA705"/>
      <c r="AD705"/>
      <c r="AE705"/>
    </row>
    <row r="706" spans="1:31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AA706"/>
      <c r="AD706"/>
      <c r="AE706"/>
    </row>
    <row r="707" spans="1:31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AA707"/>
      <c r="AD707"/>
      <c r="AE707"/>
    </row>
    <row r="708" spans="1:31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AA708"/>
      <c r="AD708"/>
      <c r="AE708"/>
    </row>
    <row r="709" spans="1:31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AA709"/>
      <c r="AD709"/>
      <c r="AE709"/>
    </row>
    <row r="710" spans="1:31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AA710"/>
      <c r="AD710"/>
      <c r="AE710"/>
    </row>
    <row r="711" spans="1:31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AA711"/>
      <c r="AD711"/>
      <c r="AE711"/>
    </row>
    <row r="712" spans="1:31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AA712"/>
      <c r="AD712"/>
      <c r="AE712"/>
    </row>
    <row r="713" spans="1:31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AA713"/>
      <c r="AD713"/>
      <c r="AE713"/>
    </row>
    <row r="714" spans="1:31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AA714"/>
      <c r="AD714"/>
      <c r="AE714"/>
    </row>
    <row r="715" spans="1:31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AA715"/>
      <c r="AD715"/>
      <c r="AE715"/>
    </row>
    <row r="716" spans="1:31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AA716"/>
      <c r="AD716"/>
      <c r="AE716"/>
    </row>
    <row r="717" spans="1:31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AA717"/>
      <c r="AD717"/>
      <c r="AE717"/>
    </row>
    <row r="718" spans="1:31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AA718"/>
      <c r="AD718"/>
      <c r="AE718"/>
    </row>
    <row r="719" spans="1:31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AA719"/>
      <c r="AD719"/>
      <c r="AE719"/>
    </row>
    <row r="720" spans="1:31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AA720"/>
      <c r="AD720"/>
      <c r="AE720"/>
    </row>
    <row r="721" spans="1:31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AA721"/>
      <c r="AD721"/>
      <c r="AE721"/>
    </row>
    <row r="722" spans="1:31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AA722"/>
      <c r="AD722"/>
      <c r="AE722"/>
    </row>
    <row r="723" spans="1:31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AA723"/>
      <c r="AD723"/>
      <c r="AE723"/>
    </row>
    <row r="724" spans="1:31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AA724"/>
      <c r="AD724"/>
      <c r="AE724"/>
    </row>
    <row r="725" spans="1:31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AA725"/>
      <c r="AD725"/>
      <c r="AE725"/>
    </row>
    <row r="726" spans="1:31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AA726"/>
      <c r="AD726"/>
      <c r="AE726"/>
    </row>
    <row r="727" spans="1:31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AA727"/>
      <c r="AD727"/>
      <c r="AE727"/>
    </row>
    <row r="728" spans="1:31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AA728"/>
      <c r="AD728"/>
      <c r="AE728"/>
    </row>
    <row r="729" spans="1:31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AA729"/>
      <c r="AD729"/>
      <c r="AE729"/>
    </row>
    <row r="730" spans="1:31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AA730"/>
      <c r="AD730"/>
      <c r="AE730"/>
    </row>
    <row r="731" spans="1:31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AA731"/>
      <c r="AD731"/>
      <c r="AE731"/>
    </row>
    <row r="732" spans="1:31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AA732"/>
      <c r="AD732"/>
      <c r="AE732"/>
    </row>
    <row r="733" spans="1:31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AA733"/>
      <c r="AD733"/>
      <c r="AE733"/>
    </row>
    <row r="734" spans="1:31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AA734"/>
      <c r="AD734"/>
      <c r="AE734"/>
    </row>
    <row r="735" spans="1:31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AA735"/>
      <c r="AD735"/>
      <c r="AE735"/>
    </row>
    <row r="736" spans="1:31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AA736"/>
      <c r="AD736"/>
      <c r="AE736"/>
    </row>
    <row r="737" spans="1:31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AA737"/>
      <c r="AD737"/>
      <c r="AE737"/>
    </row>
    <row r="738" spans="1:31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AA738"/>
      <c r="AD738"/>
      <c r="AE738"/>
    </row>
    <row r="739" spans="1:31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AA739"/>
      <c r="AD739"/>
      <c r="AE739"/>
    </row>
    <row r="740" spans="1:31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AA740"/>
      <c r="AD740"/>
      <c r="AE740"/>
    </row>
    <row r="741" spans="1:31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AA741"/>
      <c r="AD741"/>
      <c r="AE741"/>
    </row>
    <row r="742" spans="1:31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AA742"/>
      <c r="AD742"/>
      <c r="AE742"/>
    </row>
    <row r="743" spans="1:31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AA743"/>
      <c r="AD743"/>
      <c r="AE743"/>
    </row>
    <row r="744" spans="1:31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AA744"/>
      <c r="AD744"/>
      <c r="AE744"/>
    </row>
    <row r="745" spans="1:31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AA745"/>
      <c r="AD745"/>
      <c r="AE745"/>
    </row>
    <row r="746" spans="1:31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AA746"/>
      <c r="AD746"/>
      <c r="AE746"/>
    </row>
    <row r="747" spans="1:31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AA747"/>
      <c r="AD747"/>
      <c r="AE747"/>
    </row>
    <row r="748" spans="1:31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AA748"/>
      <c r="AD748"/>
      <c r="AE748"/>
    </row>
    <row r="749" spans="1:31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AA749"/>
      <c r="AD749"/>
      <c r="AE749"/>
    </row>
    <row r="750" spans="1:31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AA750"/>
      <c r="AD750"/>
      <c r="AE750"/>
    </row>
    <row r="751" spans="1:31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AA751"/>
      <c r="AD751"/>
      <c r="AE751"/>
    </row>
    <row r="752" spans="1:31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AA752"/>
      <c r="AD752"/>
      <c r="AE752"/>
    </row>
    <row r="753" spans="1:31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AA753"/>
      <c r="AD753"/>
      <c r="AE753"/>
    </row>
    <row r="754" spans="1:31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AA754"/>
      <c r="AD754"/>
      <c r="AE754"/>
    </row>
    <row r="755" spans="1:31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AA755"/>
      <c r="AD755"/>
      <c r="AE755"/>
    </row>
    <row r="756" spans="1:31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AA756"/>
      <c r="AD756"/>
      <c r="AE756"/>
    </row>
    <row r="757" spans="1:31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AA757"/>
      <c r="AD757"/>
      <c r="AE757"/>
    </row>
    <row r="758" spans="1:31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AA758"/>
      <c r="AD758"/>
      <c r="AE758"/>
    </row>
    <row r="759" spans="1:31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AA759"/>
      <c r="AD759"/>
      <c r="AE759"/>
    </row>
    <row r="760" spans="1:31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AA760"/>
      <c r="AD760"/>
      <c r="AE760"/>
    </row>
    <row r="761" spans="1:31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AA761"/>
      <c r="AD761"/>
      <c r="AE761"/>
    </row>
    <row r="762" spans="1:31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AA762"/>
      <c r="AD762"/>
      <c r="AE762"/>
    </row>
    <row r="763" spans="1:31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AA763"/>
      <c r="AD763"/>
      <c r="AE763"/>
    </row>
    <row r="764" spans="1:31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AA764"/>
      <c r="AD764"/>
      <c r="AE764"/>
    </row>
    <row r="765" spans="1:31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AA765"/>
      <c r="AD765"/>
      <c r="AE765"/>
    </row>
    <row r="766" spans="1:31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AA766"/>
      <c r="AD766"/>
      <c r="AE766"/>
    </row>
    <row r="767" spans="1:31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AA767"/>
      <c r="AD767"/>
      <c r="AE767"/>
    </row>
    <row r="768" spans="1:31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AA768"/>
      <c r="AD768"/>
      <c r="AE768"/>
    </row>
    <row r="769" spans="1:31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AA769"/>
      <c r="AD769"/>
      <c r="AE769"/>
    </row>
    <row r="770" spans="1:31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AA770"/>
      <c r="AD770"/>
      <c r="AE770"/>
    </row>
    <row r="771" spans="1:31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AA771"/>
      <c r="AD771"/>
      <c r="AE771"/>
    </row>
    <row r="772" spans="1:31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AA772"/>
      <c r="AD772"/>
      <c r="AE772"/>
    </row>
    <row r="773" spans="1:31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AA773"/>
      <c r="AD773"/>
      <c r="AE773"/>
    </row>
    <row r="774" spans="1:31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AA774"/>
      <c r="AD774"/>
      <c r="AE774"/>
    </row>
    <row r="775" spans="1:31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AA775"/>
      <c r="AD775"/>
      <c r="AE775"/>
    </row>
    <row r="776" spans="1:31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AA776"/>
      <c r="AD776"/>
      <c r="AE776"/>
    </row>
    <row r="777" spans="1:31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AA777"/>
      <c r="AD777"/>
      <c r="AE777"/>
    </row>
    <row r="778" spans="1:31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AA778"/>
      <c r="AD778"/>
      <c r="AE778"/>
    </row>
    <row r="779" spans="1:31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AA779"/>
      <c r="AD779"/>
      <c r="AE779"/>
    </row>
    <row r="780" spans="1:31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AA780"/>
      <c r="AD780"/>
      <c r="AE780"/>
    </row>
    <row r="781" spans="1:31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AA781"/>
      <c r="AD781"/>
      <c r="AE781"/>
    </row>
    <row r="782" spans="1:31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AA782"/>
      <c r="AD782"/>
      <c r="AE782"/>
    </row>
    <row r="783" spans="1:31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AA783"/>
      <c r="AD783"/>
      <c r="AE783"/>
    </row>
    <row r="784" spans="1:31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AA784"/>
      <c r="AD784"/>
      <c r="AE784"/>
    </row>
    <row r="785" spans="1:31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AA785"/>
      <c r="AD785"/>
      <c r="AE785"/>
    </row>
    <row r="786" spans="1:31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AA786"/>
      <c r="AD786"/>
      <c r="AE786"/>
    </row>
    <row r="787" spans="1:31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AA787"/>
      <c r="AD787"/>
      <c r="AE787"/>
    </row>
    <row r="788" spans="1:31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AA788"/>
      <c r="AD788"/>
      <c r="AE788"/>
    </row>
    <row r="789" spans="1:31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AA789"/>
      <c r="AD789"/>
      <c r="AE789"/>
    </row>
    <row r="790" spans="1:31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AA790"/>
      <c r="AD790"/>
      <c r="AE790"/>
    </row>
    <row r="791" spans="1:31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AA791"/>
      <c r="AD791"/>
      <c r="AE791"/>
    </row>
    <row r="792" spans="1:31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AA792"/>
      <c r="AD792"/>
      <c r="AE792"/>
    </row>
    <row r="793" spans="1:31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AA793"/>
      <c r="AD793"/>
      <c r="AE793"/>
    </row>
    <row r="794" spans="1:31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AA794"/>
      <c r="AD794"/>
      <c r="AE794"/>
    </row>
    <row r="795" spans="1:31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AA795"/>
      <c r="AD795"/>
      <c r="AE795"/>
    </row>
    <row r="796" spans="1:31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AA796"/>
      <c r="AD796"/>
      <c r="AE796"/>
    </row>
    <row r="797" spans="1:31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AA797"/>
      <c r="AD797"/>
      <c r="AE797"/>
    </row>
    <row r="798" spans="1:31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AA798"/>
      <c r="AD798"/>
      <c r="AE798"/>
    </row>
    <row r="799" spans="1:31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AA799"/>
      <c r="AD799"/>
      <c r="AE799"/>
    </row>
    <row r="800" spans="1:31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AA800"/>
      <c r="AD800"/>
      <c r="AE800"/>
    </row>
    <row r="801" spans="1:31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AA801"/>
      <c r="AD801"/>
      <c r="AE801"/>
    </row>
    <row r="802" spans="1:31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AA802"/>
      <c r="AD802"/>
      <c r="AE802"/>
    </row>
    <row r="803" spans="1:31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AA803"/>
      <c r="AD803"/>
      <c r="AE803"/>
    </row>
    <row r="804" spans="1:31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AA804"/>
      <c r="AD804"/>
      <c r="AE804"/>
    </row>
    <row r="805" spans="1:31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AA805"/>
      <c r="AD805"/>
      <c r="AE805"/>
    </row>
    <row r="806" spans="1:31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AA806"/>
      <c r="AD806"/>
      <c r="AE806"/>
    </row>
    <row r="807" spans="1:31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AA807"/>
      <c r="AD807"/>
      <c r="AE807"/>
    </row>
    <row r="808" spans="1:31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AA808"/>
      <c r="AD808"/>
      <c r="AE808"/>
    </row>
    <row r="809" spans="1:31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AA809"/>
      <c r="AD809"/>
      <c r="AE809"/>
    </row>
    <row r="810" spans="1:31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AA810"/>
      <c r="AD810"/>
      <c r="AE810"/>
    </row>
    <row r="811" spans="1:3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AA811"/>
      <c r="AD811"/>
      <c r="AE811"/>
    </row>
    <row r="812" spans="1:31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AA812"/>
      <c r="AD812"/>
      <c r="AE812"/>
    </row>
    <row r="813" spans="1:31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AA813"/>
      <c r="AD813"/>
      <c r="AE813"/>
    </row>
    <row r="814" spans="1:31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AA814"/>
      <c r="AD814"/>
      <c r="AE814"/>
    </row>
    <row r="815" spans="1:31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AA815"/>
      <c r="AD815"/>
      <c r="AE815"/>
    </row>
    <row r="816" spans="1:31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AA816"/>
      <c r="AD816"/>
      <c r="AE816"/>
    </row>
    <row r="817" spans="1:31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AA817"/>
      <c r="AD817"/>
      <c r="AE817"/>
    </row>
    <row r="818" spans="1:31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AA818"/>
      <c r="AD818"/>
      <c r="AE818"/>
    </row>
    <row r="819" spans="1:31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AA819"/>
      <c r="AD819"/>
      <c r="AE819"/>
    </row>
    <row r="820" spans="1:31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AA820"/>
      <c r="AD820"/>
      <c r="AE820"/>
    </row>
    <row r="821" spans="1:31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AA821"/>
      <c r="AD821"/>
      <c r="AE821"/>
    </row>
    <row r="822" spans="1:31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AA822"/>
      <c r="AD822"/>
      <c r="AE822"/>
    </row>
    <row r="823" spans="1:31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AA823"/>
      <c r="AD823"/>
      <c r="AE823"/>
    </row>
    <row r="824" spans="1:31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AA824"/>
      <c r="AD824"/>
      <c r="AE824"/>
    </row>
    <row r="825" spans="1:31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AA825"/>
      <c r="AD825"/>
      <c r="AE825"/>
    </row>
    <row r="826" spans="1:31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AA826"/>
      <c r="AD826"/>
      <c r="AE826"/>
    </row>
    <row r="827" spans="1:31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AA827"/>
      <c r="AD827"/>
      <c r="AE827"/>
    </row>
    <row r="828" spans="1:31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AA828"/>
      <c r="AD828"/>
      <c r="AE828"/>
    </row>
    <row r="829" spans="1:31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AA829"/>
      <c r="AD829"/>
      <c r="AE829"/>
    </row>
    <row r="830" spans="1:31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AA830"/>
      <c r="AD830"/>
      <c r="AE830"/>
    </row>
    <row r="831" spans="1:31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AA831"/>
      <c r="AD831"/>
      <c r="AE831"/>
    </row>
    <row r="832" spans="1:31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AA832"/>
      <c r="AD832"/>
      <c r="AE832"/>
    </row>
    <row r="833" spans="1:31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AA833"/>
      <c r="AD833"/>
      <c r="AE833"/>
    </row>
    <row r="834" spans="1:31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AA834"/>
      <c r="AD834"/>
      <c r="AE834"/>
    </row>
    <row r="835" spans="1:31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AA835"/>
      <c r="AD835"/>
      <c r="AE835"/>
    </row>
    <row r="836" spans="1:31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AA836"/>
      <c r="AD836"/>
      <c r="AE836"/>
    </row>
    <row r="837" spans="1:31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AA837"/>
      <c r="AD837"/>
      <c r="AE837"/>
    </row>
    <row r="838" spans="1:31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AA838"/>
      <c r="AD838"/>
      <c r="AE838"/>
    </row>
    <row r="839" spans="1:31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AA839"/>
      <c r="AD839"/>
      <c r="AE839"/>
    </row>
    <row r="840" spans="1:31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AA840"/>
      <c r="AD840"/>
      <c r="AE840"/>
    </row>
    <row r="841" spans="1:31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AA841"/>
      <c r="AD841"/>
      <c r="AE841"/>
    </row>
    <row r="842" spans="1:31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AA842"/>
      <c r="AD842"/>
      <c r="AE842"/>
    </row>
    <row r="843" spans="1:31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AA843"/>
      <c r="AD843"/>
      <c r="AE843"/>
    </row>
    <row r="844" spans="1:31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AA844"/>
      <c r="AD844"/>
      <c r="AE844"/>
    </row>
    <row r="845" spans="1:31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AA845"/>
      <c r="AD845"/>
      <c r="AE845"/>
    </row>
    <row r="846" spans="1:31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AA846"/>
      <c r="AD846"/>
      <c r="AE846"/>
    </row>
    <row r="847" spans="1:31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AA847"/>
      <c r="AD847"/>
      <c r="AE847"/>
    </row>
    <row r="848" spans="1:31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AA848"/>
      <c r="AD848"/>
      <c r="AE848"/>
    </row>
    <row r="849" spans="1:31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AA849"/>
      <c r="AD849"/>
      <c r="AE849"/>
    </row>
    <row r="850" spans="1:31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AA850"/>
      <c r="AD850"/>
      <c r="AE850"/>
    </row>
    <row r="851" spans="1:31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AA851"/>
      <c r="AD851"/>
      <c r="AE851"/>
    </row>
    <row r="852" spans="1:31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AA852"/>
      <c r="AD852"/>
      <c r="AE852"/>
    </row>
    <row r="853" spans="1:31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AA853"/>
      <c r="AD853"/>
      <c r="AE853"/>
    </row>
    <row r="854" spans="1:31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AA854"/>
      <c r="AD854"/>
      <c r="AE854"/>
    </row>
    <row r="855" spans="1:31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AA855"/>
      <c r="AD855"/>
      <c r="AE855"/>
    </row>
    <row r="856" spans="1:31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AA856"/>
      <c r="AD856"/>
      <c r="AE856"/>
    </row>
    <row r="857" spans="1:31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AA857"/>
      <c r="AD857"/>
      <c r="AE857"/>
    </row>
    <row r="858" spans="1:31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AA858"/>
      <c r="AD858"/>
      <c r="AE858"/>
    </row>
    <row r="859" spans="1:31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AA859"/>
      <c r="AD859"/>
      <c r="AE859"/>
    </row>
    <row r="860" spans="1:31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AA860"/>
      <c r="AD860"/>
      <c r="AE860"/>
    </row>
    <row r="861" spans="1:31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AA861"/>
      <c r="AD861"/>
      <c r="AE861"/>
    </row>
    <row r="862" spans="1:31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AA862"/>
      <c r="AD862"/>
      <c r="AE862"/>
    </row>
    <row r="863" spans="1:31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AA863"/>
      <c r="AD863"/>
      <c r="AE863"/>
    </row>
    <row r="864" spans="1:31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AA864"/>
      <c r="AD864"/>
      <c r="AE864"/>
    </row>
    <row r="865" spans="1:31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AA865"/>
      <c r="AD865"/>
      <c r="AE865"/>
    </row>
    <row r="866" spans="1:31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AA866"/>
      <c r="AD866"/>
      <c r="AE866"/>
    </row>
    <row r="867" spans="1:31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AA867"/>
      <c r="AD867"/>
      <c r="AE867"/>
    </row>
    <row r="868" spans="1:31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AA868"/>
      <c r="AD868"/>
      <c r="AE868"/>
    </row>
    <row r="869" spans="1:31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AA869"/>
      <c r="AD869"/>
      <c r="AE869"/>
    </row>
    <row r="870" spans="1:31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AA870"/>
      <c r="AD870"/>
      <c r="AE870"/>
    </row>
    <row r="871" spans="1:31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AA871"/>
      <c r="AD871"/>
      <c r="AE871"/>
    </row>
    <row r="872" spans="1:31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AA872"/>
      <c r="AD872"/>
      <c r="AE872"/>
    </row>
    <row r="873" spans="1:31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AA873"/>
      <c r="AD873"/>
      <c r="AE873"/>
    </row>
    <row r="874" spans="1:31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AA874"/>
      <c r="AD874"/>
      <c r="AE874"/>
    </row>
    <row r="875" spans="1:31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AA875"/>
      <c r="AD875"/>
      <c r="AE875"/>
    </row>
    <row r="876" spans="1:31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AA876"/>
      <c r="AD876"/>
      <c r="AE876"/>
    </row>
    <row r="877" spans="1:31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AA877"/>
      <c r="AD877"/>
      <c r="AE877"/>
    </row>
    <row r="878" spans="1:31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AA878"/>
      <c r="AD878"/>
      <c r="AE878"/>
    </row>
    <row r="879" spans="1:31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AA879"/>
      <c r="AD879"/>
      <c r="AE879"/>
    </row>
    <row r="880" spans="1:31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AA880"/>
      <c r="AD880"/>
      <c r="AE880"/>
    </row>
    <row r="881" spans="1:31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AA881"/>
      <c r="AD881"/>
      <c r="AE881"/>
    </row>
    <row r="882" spans="1:31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AA882"/>
      <c r="AD882"/>
      <c r="AE882"/>
    </row>
    <row r="883" spans="1:31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AA883"/>
      <c r="AD883"/>
      <c r="AE883"/>
    </row>
    <row r="884" spans="1:31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AA884"/>
      <c r="AD884"/>
      <c r="AE884"/>
    </row>
    <row r="885" spans="1:31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AA885"/>
      <c r="AD885"/>
      <c r="AE885"/>
    </row>
    <row r="886" spans="1:31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AA886"/>
      <c r="AD886"/>
      <c r="AE886"/>
    </row>
    <row r="887" spans="1:31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AA887"/>
      <c r="AD887"/>
      <c r="AE887"/>
    </row>
    <row r="888" spans="1:31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AA888"/>
      <c r="AD888"/>
      <c r="AE888"/>
    </row>
    <row r="889" spans="1:31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AA889"/>
      <c r="AD889"/>
      <c r="AE889"/>
    </row>
    <row r="890" spans="1:31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AA890"/>
      <c r="AD890"/>
      <c r="AE890"/>
    </row>
    <row r="891" spans="1:31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AA891"/>
      <c r="AD891"/>
      <c r="AE891"/>
    </row>
    <row r="892" spans="1:31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AA892"/>
      <c r="AD892"/>
      <c r="AE892"/>
    </row>
    <row r="893" spans="1:31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AA893"/>
      <c r="AD893"/>
      <c r="AE893"/>
    </row>
    <row r="894" spans="1:31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AA894"/>
      <c r="AD894"/>
      <c r="AE894"/>
    </row>
    <row r="895" spans="1:31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AA895"/>
      <c r="AD895"/>
      <c r="AE895"/>
    </row>
    <row r="896" spans="1:31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AA896"/>
      <c r="AD896"/>
      <c r="AE896"/>
    </row>
    <row r="897" spans="1:31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AA897"/>
      <c r="AD897"/>
      <c r="AE897"/>
    </row>
    <row r="898" spans="1:31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AA898"/>
      <c r="AD898"/>
      <c r="AE898"/>
    </row>
    <row r="899" spans="1:31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AA899"/>
      <c r="AD899"/>
      <c r="AE899"/>
    </row>
    <row r="900" spans="1:31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AA900"/>
      <c r="AD900"/>
      <c r="AE900"/>
    </row>
    <row r="901" spans="1:31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AA901"/>
      <c r="AD901"/>
      <c r="AE901"/>
    </row>
    <row r="902" spans="1:31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AA902"/>
      <c r="AD902"/>
      <c r="AE902"/>
    </row>
    <row r="903" spans="1:31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AA903"/>
      <c r="AD903"/>
      <c r="AE903"/>
    </row>
    <row r="904" spans="1:31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AA904"/>
      <c r="AD904"/>
      <c r="AE904"/>
    </row>
    <row r="905" spans="1:31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AA905"/>
      <c r="AD905"/>
      <c r="AE905"/>
    </row>
    <row r="906" spans="1:31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AA906"/>
      <c r="AD906"/>
      <c r="AE906"/>
    </row>
    <row r="907" spans="1:31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AA907"/>
      <c r="AD907"/>
      <c r="AE907"/>
    </row>
    <row r="908" spans="1:31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AA908"/>
      <c r="AD908"/>
      <c r="AE908"/>
    </row>
    <row r="909" spans="1:31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AA909"/>
      <c r="AD909"/>
      <c r="AE909"/>
    </row>
    <row r="910" spans="1:31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AA910"/>
      <c r="AD910"/>
      <c r="AE910"/>
    </row>
    <row r="911" spans="1:31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AA911"/>
      <c r="AD911"/>
      <c r="AE911"/>
    </row>
    <row r="912" spans="1:31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AA912"/>
      <c r="AD912"/>
      <c r="AE912"/>
    </row>
    <row r="913" spans="1:31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AA913"/>
      <c r="AD913"/>
      <c r="AE913"/>
    </row>
    <row r="914" spans="1:31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AA914"/>
      <c r="AD914"/>
      <c r="AE914"/>
    </row>
    <row r="915" spans="1:31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AA915"/>
      <c r="AD915"/>
      <c r="AE915"/>
    </row>
    <row r="916" spans="1:31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AA916"/>
      <c r="AD916"/>
      <c r="AE916"/>
    </row>
    <row r="917" spans="1:31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AA917"/>
      <c r="AD917"/>
      <c r="AE917"/>
    </row>
    <row r="918" spans="1:31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AA918"/>
      <c r="AD918"/>
      <c r="AE918"/>
    </row>
    <row r="919" spans="1:31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AA919"/>
      <c r="AD919"/>
      <c r="AE919"/>
    </row>
    <row r="920" spans="1:31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AA920"/>
      <c r="AD920"/>
      <c r="AE920"/>
    </row>
    <row r="921" spans="1:31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AA921"/>
      <c r="AD921"/>
      <c r="AE921"/>
    </row>
    <row r="922" spans="1:31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AA922"/>
      <c r="AD922"/>
      <c r="AE922"/>
    </row>
    <row r="923" spans="1:31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AA923"/>
      <c r="AD923"/>
      <c r="AE923"/>
    </row>
    <row r="924" spans="1:31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AA924"/>
      <c r="AD924"/>
      <c r="AE924"/>
    </row>
    <row r="925" spans="1:31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AA925"/>
      <c r="AD925"/>
      <c r="AE925"/>
    </row>
    <row r="926" spans="1:31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AA926"/>
      <c r="AD926"/>
      <c r="AE926"/>
    </row>
    <row r="927" spans="1:31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AA927"/>
      <c r="AD927"/>
      <c r="AE927"/>
    </row>
    <row r="928" spans="1:31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AA928"/>
      <c r="AD928"/>
      <c r="AE928"/>
    </row>
    <row r="929" spans="1:31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AA929"/>
      <c r="AD929"/>
      <c r="AE929"/>
    </row>
    <row r="930" spans="1:31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AA930"/>
      <c r="AD930"/>
      <c r="AE930"/>
    </row>
    <row r="931" spans="1:31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AA931"/>
      <c r="AD931"/>
      <c r="AE931"/>
    </row>
    <row r="932" spans="1:31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AA932"/>
      <c r="AD932"/>
      <c r="AE932"/>
    </row>
    <row r="933" spans="1:31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AA933"/>
      <c r="AD933"/>
      <c r="AE933"/>
    </row>
    <row r="934" spans="1:31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AA934"/>
      <c r="AD934"/>
      <c r="AE934"/>
    </row>
    <row r="935" spans="1:31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AA935"/>
      <c r="AD935"/>
      <c r="AE935"/>
    </row>
    <row r="936" spans="1:31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AA936"/>
      <c r="AD936"/>
      <c r="AE936"/>
    </row>
    <row r="937" spans="1:31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AA937"/>
      <c r="AD937"/>
      <c r="AE937"/>
    </row>
    <row r="938" spans="1:31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AA938"/>
      <c r="AD938"/>
      <c r="AE938"/>
    </row>
    <row r="939" spans="1:31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AA939"/>
      <c r="AD939"/>
      <c r="AE939"/>
    </row>
    <row r="940" spans="1:31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AA940"/>
      <c r="AD940"/>
      <c r="AE940"/>
    </row>
    <row r="941" spans="1:31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AA941"/>
      <c r="AD941"/>
      <c r="AE941"/>
    </row>
    <row r="942" spans="1:31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AA942"/>
      <c r="AD942"/>
      <c r="AE942"/>
    </row>
    <row r="943" spans="1:31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AA943"/>
      <c r="AD943"/>
      <c r="AE943"/>
    </row>
    <row r="944" spans="1:31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AA944"/>
      <c r="AD944"/>
      <c r="AE944"/>
    </row>
    <row r="945" spans="1:31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AA945"/>
      <c r="AD945"/>
      <c r="AE945"/>
    </row>
    <row r="946" spans="1:31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AA946"/>
      <c r="AD946"/>
      <c r="AE946"/>
    </row>
    <row r="947" spans="1:31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AA947"/>
      <c r="AD947"/>
      <c r="AE947"/>
    </row>
    <row r="948" spans="1:31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AA948"/>
      <c r="AD948"/>
      <c r="AE948"/>
    </row>
    <row r="949" spans="1:31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AA949"/>
      <c r="AD949"/>
      <c r="AE949"/>
    </row>
    <row r="950" spans="1:31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AA950"/>
      <c r="AD950"/>
      <c r="AE950"/>
    </row>
    <row r="951" spans="1:31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AA951"/>
      <c r="AD951"/>
      <c r="AE951"/>
    </row>
    <row r="952" spans="1:31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AA952"/>
      <c r="AD952"/>
      <c r="AE952"/>
    </row>
    <row r="953" spans="1:31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AA953"/>
      <c r="AD953"/>
      <c r="AE953"/>
    </row>
    <row r="954" spans="1:31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AA954"/>
      <c r="AD954"/>
      <c r="AE954"/>
    </row>
    <row r="955" spans="1:31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AA955"/>
      <c r="AD955"/>
      <c r="AE955"/>
    </row>
    <row r="956" spans="1:31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AA956"/>
      <c r="AD956"/>
      <c r="AE956"/>
    </row>
    <row r="957" spans="1:31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AA957"/>
      <c r="AD957"/>
      <c r="AE957"/>
    </row>
    <row r="958" spans="1:31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AA958"/>
      <c r="AD958"/>
      <c r="AE958"/>
    </row>
    <row r="959" spans="1:31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AA959"/>
      <c r="AD959"/>
      <c r="AE959"/>
    </row>
    <row r="960" spans="1:31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AA960"/>
      <c r="AD960"/>
      <c r="AE960"/>
    </row>
    <row r="961" spans="1:31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AA961"/>
      <c r="AD961"/>
      <c r="AE961"/>
    </row>
    <row r="962" spans="1:31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AA962"/>
      <c r="AD962"/>
      <c r="AE962"/>
    </row>
    <row r="963" spans="1:31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AA963"/>
      <c r="AD963"/>
      <c r="AE963"/>
    </row>
    <row r="964" spans="1:31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AA964"/>
      <c r="AD964"/>
      <c r="AE964"/>
    </row>
    <row r="965" spans="1:31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AA965"/>
      <c r="AD965"/>
      <c r="AE965"/>
    </row>
    <row r="966" spans="1:31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AA966"/>
      <c r="AD966"/>
      <c r="AE966"/>
    </row>
    <row r="967" spans="1:31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AA967"/>
      <c r="AD967"/>
      <c r="AE967"/>
    </row>
    <row r="968" spans="1:31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AA968"/>
      <c r="AD968"/>
      <c r="AE968"/>
    </row>
    <row r="969" spans="1:31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AA969"/>
      <c r="AD969"/>
      <c r="AE969"/>
    </row>
    <row r="970" spans="1:31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AA970"/>
      <c r="AD970"/>
      <c r="AE970"/>
    </row>
    <row r="971" spans="1:31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AA971"/>
      <c r="AD971"/>
      <c r="AE971"/>
    </row>
    <row r="972" spans="1:31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AA972"/>
      <c r="AD972"/>
      <c r="AE972"/>
    </row>
    <row r="973" spans="1:31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AA973"/>
      <c r="AD973"/>
      <c r="AE973"/>
    </row>
    <row r="974" spans="1:31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AA974"/>
      <c r="AD974"/>
      <c r="AE974"/>
    </row>
    <row r="975" spans="1:31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AA975"/>
      <c r="AD975"/>
      <c r="AE975"/>
    </row>
    <row r="976" spans="1:31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AA976"/>
      <c r="AD976"/>
      <c r="AE976"/>
    </row>
    <row r="977" spans="1:31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AA977"/>
      <c r="AD977"/>
      <c r="AE977"/>
    </row>
    <row r="978" spans="1:31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AA978"/>
      <c r="AD978"/>
      <c r="AE978"/>
    </row>
    <row r="979" spans="1:31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AA979"/>
      <c r="AD979"/>
      <c r="AE979"/>
    </row>
    <row r="980" spans="1:31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AA980"/>
      <c r="AD980"/>
      <c r="AE980"/>
    </row>
    <row r="981" spans="1:31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AA981"/>
      <c r="AD981"/>
      <c r="AE981"/>
    </row>
    <row r="982" spans="1:31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AA982"/>
      <c r="AD982"/>
      <c r="AE982"/>
    </row>
    <row r="983" spans="1:31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AA983"/>
      <c r="AD983"/>
      <c r="AE983"/>
    </row>
    <row r="984" spans="1:31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AA984"/>
      <c r="AD984"/>
      <c r="AE984"/>
    </row>
    <row r="985" spans="1:31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AA985"/>
      <c r="AD985"/>
      <c r="AE985"/>
    </row>
    <row r="986" spans="1:31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AA986"/>
      <c r="AD986"/>
      <c r="AE986"/>
    </row>
    <row r="987" spans="1:31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AA987"/>
      <c r="AD987"/>
      <c r="AE987"/>
    </row>
    <row r="988" spans="1:31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AA988"/>
      <c r="AD988"/>
      <c r="AE988"/>
    </row>
    <row r="989" spans="1:31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AA989"/>
      <c r="AD989"/>
      <c r="AE989"/>
    </row>
    <row r="990" spans="1:31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AA990"/>
      <c r="AD990"/>
      <c r="AE990"/>
    </row>
    <row r="991" spans="1:31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AA991"/>
      <c r="AD991"/>
      <c r="AE991"/>
    </row>
    <row r="992" spans="1:31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AA992"/>
      <c r="AD992"/>
      <c r="AE992"/>
    </row>
    <row r="993" spans="1:31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AA993"/>
      <c r="AD993"/>
      <c r="AE993"/>
    </row>
    <row r="994" spans="1:31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AA994"/>
      <c r="AD994"/>
      <c r="AE994"/>
    </row>
    <row r="995" spans="1:31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AA995"/>
      <c r="AD995"/>
      <c r="AE995"/>
    </row>
    <row r="996" spans="1:31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AA996"/>
      <c r="AD996"/>
      <c r="AE996"/>
    </row>
    <row r="997" spans="1:31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AA997"/>
      <c r="AD997"/>
      <c r="AE997"/>
    </row>
    <row r="998" spans="1:31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AA998"/>
      <c r="AD998"/>
      <c r="AE998"/>
    </row>
    <row r="999" spans="1:31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AA999"/>
      <c r="AD999"/>
      <c r="AE999"/>
    </row>
    <row r="1000" spans="1:31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AA1000"/>
      <c r="AD1000"/>
      <c r="AE1000"/>
    </row>
    <row r="1001" spans="1:31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AA1001"/>
      <c r="AD1001"/>
      <c r="AE1001"/>
    </row>
    <row r="1002" spans="1:31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AA1002"/>
      <c r="AD1002"/>
      <c r="AE1002"/>
    </row>
    <row r="1003" spans="1:31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AA1003"/>
      <c r="AD1003"/>
      <c r="AE1003"/>
    </row>
    <row r="1004" spans="1:31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AA1004"/>
      <c r="AD1004"/>
      <c r="AE1004"/>
    </row>
    <row r="1005" spans="1:31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AA1005"/>
      <c r="AD1005"/>
      <c r="AE1005"/>
    </row>
    <row r="1006" spans="1:31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AA1006"/>
      <c r="AD1006"/>
      <c r="AE1006"/>
    </row>
    <row r="1007" spans="1:31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AA1007"/>
      <c r="AD1007"/>
      <c r="AE1007"/>
    </row>
    <row r="1008" spans="1:31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AA1008"/>
      <c r="AD1008"/>
      <c r="AE1008"/>
    </row>
    <row r="1009" spans="1:31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AA1009"/>
      <c r="AD1009"/>
      <c r="AE1009"/>
    </row>
    <row r="1010" spans="1:31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AA1010"/>
      <c r="AD1010"/>
      <c r="AE1010"/>
    </row>
    <row r="1011" spans="1:31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AA1011"/>
      <c r="AD1011"/>
      <c r="AE1011"/>
    </row>
    <row r="1012" spans="1:31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AA1012"/>
      <c r="AD1012"/>
      <c r="AE1012"/>
    </row>
    <row r="1013" spans="1:31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AA1013"/>
      <c r="AD1013"/>
      <c r="AE1013"/>
    </row>
    <row r="1014" spans="1:31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AA1014"/>
      <c r="AD1014"/>
      <c r="AE1014"/>
    </row>
    <row r="1015" spans="1:31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AA1015"/>
      <c r="AD1015"/>
      <c r="AE1015"/>
    </row>
    <row r="1016" spans="1:31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AA1016"/>
      <c r="AD1016"/>
      <c r="AE1016"/>
    </row>
    <row r="1017" spans="1:31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AA1017"/>
      <c r="AD1017"/>
      <c r="AE1017"/>
    </row>
    <row r="1018" spans="1:31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AA1018"/>
      <c r="AD1018"/>
      <c r="AE1018"/>
    </row>
    <row r="1019" spans="1:31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AA1019"/>
      <c r="AD1019"/>
      <c r="AE1019"/>
    </row>
    <row r="1020" spans="1:31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AA1020"/>
      <c r="AD1020"/>
      <c r="AE1020"/>
    </row>
    <row r="1021" spans="1:31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AA1021"/>
      <c r="AD1021"/>
      <c r="AE1021"/>
    </row>
    <row r="1022" spans="1:31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AA1022"/>
      <c r="AD1022"/>
      <c r="AE1022"/>
    </row>
    <row r="1023" spans="1:31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AA1023"/>
      <c r="AD1023"/>
      <c r="AE1023"/>
    </row>
    <row r="1024" spans="1:31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AA1024"/>
      <c r="AD1024"/>
      <c r="AE1024"/>
    </row>
    <row r="1025" spans="1:31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AA1025"/>
      <c r="AD1025"/>
      <c r="AE1025"/>
    </row>
    <row r="1026" spans="1:31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AA1026"/>
      <c r="AD1026"/>
      <c r="AE1026"/>
    </row>
    <row r="1027" spans="1:31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AA1027"/>
      <c r="AD1027"/>
      <c r="AE1027"/>
    </row>
    <row r="1028" spans="1:31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AA1028"/>
      <c r="AD1028"/>
      <c r="AE1028"/>
    </row>
    <row r="1029" spans="1:31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AA1029"/>
      <c r="AD1029"/>
      <c r="AE1029"/>
    </row>
    <row r="1030" spans="1:31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AA1030"/>
      <c r="AD1030"/>
      <c r="AE1030"/>
    </row>
    <row r="1031" spans="1:31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AA1031"/>
      <c r="AD1031"/>
      <c r="AE1031"/>
    </row>
    <row r="1032" spans="1:31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AA1032"/>
      <c r="AD1032"/>
      <c r="AE1032"/>
    </row>
    <row r="1033" spans="1:31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AA1033"/>
      <c r="AD1033"/>
      <c r="AE1033"/>
    </row>
    <row r="1034" spans="1:31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AA1034"/>
      <c r="AD1034"/>
      <c r="AE1034"/>
    </row>
    <row r="1035" spans="1:31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AA1035"/>
      <c r="AD1035"/>
      <c r="AE1035"/>
    </row>
    <row r="1036" spans="1:31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AA1036"/>
      <c r="AD1036"/>
      <c r="AE1036"/>
    </row>
    <row r="1037" spans="1:31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AA1037"/>
      <c r="AD1037"/>
      <c r="AE1037"/>
    </row>
    <row r="1038" spans="1:31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AA1038"/>
      <c r="AD1038"/>
      <c r="AE1038"/>
    </row>
    <row r="1039" spans="1:31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AA1039"/>
      <c r="AD1039"/>
      <c r="AE1039"/>
    </row>
    <row r="1040" spans="1:31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AA1040"/>
      <c r="AD1040"/>
      <c r="AE1040"/>
    </row>
    <row r="1041" spans="1:31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AA1041"/>
      <c r="AD1041"/>
      <c r="AE1041"/>
    </row>
    <row r="1042" spans="1:31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AA1042"/>
      <c r="AD1042"/>
      <c r="AE1042"/>
    </row>
    <row r="1043" spans="1:31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AA1043"/>
      <c r="AD1043"/>
      <c r="AE1043"/>
    </row>
    <row r="1044" spans="1:31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AA1044"/>
      <c r="AD1044"/>
      <c r="AE1044"/>
    </row>
    <row r="1045" spans="1:31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AA1045"/>
      <c r="AD1045"/>
      <c r="AE1045"/>
    </row>
    <row r="1046" spans="1:31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AA1046"/>
      <c r="AD1046"/>
      <c r="AE1046"/>
    </row>
    <row r="1047" spans="1:31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AA1047"/>
      <c r="AD1047"/>
      <c r="AE1047"/>
    </row>
    <row r="1048" spans="1:31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AA1048"/>
      <c r="AD1048"/>
      <c r="AE1048"/>
    </row>
    <row r="1049" spans="1:31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AA1049"/>
      <c r="AD1049"/>
      <c r="AE1049"/>
    </row>
    <row r="1050" spans="1:31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AA1050"/>
      <c r="AD1050"/>
      <c r="AE1050"/>
    </row>
    <row r="1051" spans="1:31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AA1051"/>
      <c r="AD1051"/>
      <c r="AE1051"/>
    </row>
    <row r="1052" spans="1:31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AA1052"/>
      <c r="AD1052"/>
      <c r="AE1052"/>
    </row>
    <row r="1053" spans="1:31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AA1053"/>
      <c r="AD1053"/>
      <c r="AE1053"/>
    </row>
    <row r="1054" spans="1:31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AA1054"/>
      <c r="AD1054"/>
      <c r="AE1054"/>
    </row>
    <row r="1055" spans="1:31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AA1055"/>
      <c r="AD1055"/>
      <c r="AE1055"/>
    </row>
    <row r="1056" spans="1:31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AA1056"/>
      <c r="AD1056"/>
      <c r="AE1056"/>
    </row>
    <row r="1057" spans="1:31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AA1057"/>
      <c r="AD1057"/>
      <c r="AE1057"/>
    </row>
    <row r="1058" spans="1:31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AA1058"/>
      <c r="AD1058"/>
      <c r="AE1058"/>
    </row>
    <row r="1059" spans="1:31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AA1059"/>
      <c r="AD1059"/>
      <c r="AE1059"/>
    </row>
    <row r="1060" spans="1:31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AA1060"/>
      <c r="AD1060"/>
      <c r="AE1060"/>
    </row>
    <row r="1061" spans="1:31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AA1061"/>
      <c r="AD1061"/>
      <c r="AE1061"/>
    </row>
    <row r="1062" spans="1:31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AA1062"/>
      <c r="AD1062"/>
      <c r="AE1062"/>
    </row>
    <row r="1063" spans="1:31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AA1063"/>
      <c r="AD1063"/>
      <c r="AE1063"/>
    </row>
    <row r="1064" spans="1:31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AA1064"/>
      <c r="AD1064"/>
      <c r="AE1064"/>
    </row>
    <row r="1065" spans="1:31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AA1065"/>
      <c r="AD1065"/>
      <c r="AE1065"/>
    </row>
    <row r="1066" spans="1:31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AA1066"/>
      <c r="AD1066"/>
      <c r="AE1066"/>
    </row>
    <row r="1067" spans="1:31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AA1067"/>
      <c r="AD1067"/>
      <c r="AE1067"/>
    </row>
    <row r="1068" spans="1:31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AA1068"/>
      <c r="AD1068"/>
      <c r="AE1068"/>
    </row>
    <row r="1069" spans="1:31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AA1069"/>
      <c r="AD1069"/>
      <c r="AE1069"/>
    </row>
    <row r="1070" spans="1:31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AA1070"/>
      <c r="AD1070"/>
      <c r="AE1070"/>
    </row>
    <row r="1071" spans="1:31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AA1071"/>
      <c r="AD1071"/>
      <c r="AE1071"/>
    </row>
    <row r="1072" spans="1:31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AA1072"/>
      <c r="AD1072"/>
      <c r="AE1072"/>
    </row>
    <row r="1073" spans="1:31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AA1073"/>
      <c r="AD1073"/>
      <c r="AE1073"/>
    </row>
    <row r="1074" spans="1:31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AA1074"/>
      <c r="AD1074"/>
      <c r="AE1074"/>
    </row>
    <row r="1075" spans="1:31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AA1075"/>
      <c r="AD1075"/>
      <c r="AE1075"/>
    </row>
    <row r="1076" spans="1:31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AA1076"/>
      <c r="AD1076"/>
      <c r="AE1076"/>
    </row>
    <row r="1077" spans="1:31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AA1077"/>
      <c r="AD1077"/>
      <c r="AE1077"/>
    </row>
    <row r="1078" spans="1:31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AA1078"/>
      <c r="AD1078"/>
      <c r="AE1078"/>
    </row>
    <row r="1079" spans="1:31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AA1079"/>
      <c r="AD1079"/>
      <c r="AE1079"/>
    </row>
    <row r="1080" spans="1:31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AA1080"/>
      <c r="AD1080"/>
      <c r="AE1080"/>
    </row>
    <row r="1081" spans="1:31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AA1081"/>
      <c r="AD1081"/>
      <c r="AE1081"/>
    </row>
    <row r="1082" spans="1:31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AA1082"/>
      <c r="AD1082"/>
      <c r="AE1082"/>
    </row>
    <row r="1083" spans="1:31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AA1083"/>
      <c r="AD1083"/>
      <c r="AE1083"/>
    </row>
    <row r="1084" spans="1:31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AA1084"/>
      <c r="AD1084"/>
      <c r="AE1084"/>
    </row>
    <row r="1085" spans="1:31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AA1085"/>
      <c r="AD1085"/>
      <c r="AE1085"/>
    </row>
    <row r="1086" spans="1:31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AA1086"/>
      <c r="AD1086"/>
      <c r="AE1086"/>
    </row>
    <row r="1087" spans="1:31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AA1087"/>
      <c r="AD1087"/>
      <c r="AE1087"/>
    </row>
    <row r="1088" spans="1:31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AA1088"/>
      <c r="AD1088"/>
      <c r="AE1088"/>
    </row>
    <row r="1089" spans="1:31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AA1089"/>
      <c r="AD1089"/>
      <c r="AE1089"/>
    </row>
    <row r="1090" spans="1:31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AA1090"/>
      <c r="AD1090"/>
      <c r="AE1090"/>
    </row>
    <row r="1091" spans="1:31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AA1091"/>
      <c r="AD1091"/>
      <c r="AE1091"/>
    </row>
    <row r="1092" spans="1:31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AA1092"/>
      <c r="AD1092"/>
      <c r="AE1092"/>
    </row>
    <row r="1093" spans="1:31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AA1093"/>
      <c r="AD1093"/>
      <c r="AE1093"/>
    </row>
    <row r="1094" spans="1:31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AA1094"/>
      <c r="AD1094"/>
      <c r="AE1094"/>
    </row>
    <row r="1095" spans="1:31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AA1095"/>
      <c r="AD1095"/>
      <c r="AE1095"/>
    </row>
    <row r="1096" spans="1:31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AA1096"/>
      <c r="AD1096"/>
      <c r="AE1096"/>
    </row>
    <row r="1097" spans="1:31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AA1097"/>
      <c r="AD1097"/>
      <c r="AE1097"/>
    </row>
    <row r="1098" spans="1:31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AA1098"/>
      <c r="AD1098"/>
      <c r="AE1098"/>
    </row>
    <row r="1099" spans="1:31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AA1099"/>
      <c r="AD1099"/>
      <c r="AE1099"/>
    </row>
    <row r="1100" spans="1:31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AA1100"/>
      <c r="AD1100"/>
      <c r="AE1100"/>
    </row>
    <row r="1101" spans="1:31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AA1101"/>
      <c r="AD1101"/>
      <c r="AE1101"/>
    </row>
    <row r="1102" spans="1:31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AA1102"/>
      <c r="AD1102"/>
      <c r="AE1102"/>
    </row>
    <row r="1103" spans="1:31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AA1103"/>
      <c r="AD1103"/>
      <c r="AE1103"/>
    </row>
    <row r="1104" spans="1:31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AA1104"/>
      <c r="AD1104"/>
      <c r="AE1104"/>
    </row>
    <row r="1105" spans="1:31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AA1105"/>
      <c r="AD1105"/>
      <c r="AE1105"/>
    </row>
    <row r="1106" spans="1:31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AA1106"/>
      <c r="AD1106"/>
      <c r="AE1106"/>
    </row>
    <row r="1107" spans="1:31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AA1107"/>
      <c r="AD1107"/>
      <c r="AE1107"/>
    </row>
    <row r="1108" spans="1:31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AA1108"/>
      <c r="AD1108"/>
      <c r="AE1108"/>
    </row>
    <row r="1109" spans="1:31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AA1109"/>
      <c r="AD1109"/>
      <c r="AE1109"/>
    </row>
    <row r="1110" spans="1:31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AA1110"/>
      <c r="AD1110"/>
      <c r="AE1110"/>
    </row>
    <row r="1111" spans="1:31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AA1111"/>
      <c r="AD1111"/>
      <c r="AE1111"/>
    </row>
    <row r="1112" spans="1:31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AA1112"/>
      <c r="AD1112"/>
      <c r="AE1112"/>
    </row>
    <row r="1113" spans="1:31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AA1113"/>
      <c r="AD1113"/>
      <c r="AE1113"/>
    </row>
    <row r="1114" spans="1:31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AA1114"/>
      <c r="AD1114"/>
      <c r="AE1114"/>
    </row>
    <row r="1115" spans="1:31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AA1115"/>
      <c r="AD1115"/>
      <c r="AE1115"/>
    </row>
    <row r="1116" spans="1:31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AA1116"/>
      <c r="AD1116"/>
      <c r="AE1116"/>
    </row>
    <row r="1117" spans="1:31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AA1117"/>
      <c r="AD1117"/>
      <c r="AE1117"/>
    </row>
    <row r="1118" spans="1:31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AA1118"/>
      <c r="AD1118"/>
      <c r="AE1118"/>
    </row>
    <row r="1119" spans="1:31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AA1119"/>
      <c r="AD1119"/>
      <c r="AE1119"/>
    </row>
    <row r="1120" spans="1:31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AA1120"/>
      <c r="AD1120"/>
      <c r="AE1120"/>
    </row>
    <row r="1121" spans="1:31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AA1121"/>
      <c r="AD1121"/>
      <c r="AE1121"/>
    </row>
    <row r="1122" spans="1:31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AA1122"/>
      <c r="AD1122"/>
      <c r="AE1122"/>
    </row>
    <row r="1123" spans="1:31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AA1123"/>
      <c r="AD1123"/>
      <c r="AE1123"/>
    </row>
    <row r="1124" spans="1:31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AA1124"/>
      <c r="AD1124"/>
      <c r="AE1124"/>
    </row>
    <row r="1125" spans="1:31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AA1125"/>
      <c r="AD1125"/>
      <c r="AE1125"/>
    </row>
    <row r="1126" spans="1:31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AA1126"/>
      <c r="AD1126"/>
      <c r="AE1126"/>
    </row>
    <row r="1127" spans="1:31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AA1127"/>
      <c r="AD1127"/>
      <c r="AE1127"/>
    </row>
    <row r="1128" spans="1:31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AA1128"/>
      <c r="AD1128"/>
      <c r="AE1128"/>
    </row>
    <row r="1129" spans="1:31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AA1129"/>
      <c r="AD1129"/>
      <c r="AE1129"/>
    </row>
    <row r="1130" spans="1:31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AA1130"/>
      <c r="AD1130"/>
      <c r="AE1130"/>
    </row>
    <row r="1131" spans="1:31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AA1131"/>
      <c r="AD1131"/>
      <c r="AE1131"/>
    </row>
    <row r="1132" spans="1:31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AA1132"/>
      <c r="AD1132"/>
      <c r="AE1132"/>
    </row>
    <row r="1133" spans="1:31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AA1133"/>
      <c r="AD1133"/>
      <c r="AE1133"/>
    </row>
    <row r="1134" spans="1:31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AA1134"/>
      <c r="AD1134"/>
      <c r="AE1134"/>
    </row>
    <row r="1135" spans="1:31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AA1135"/>
      <c r="AD1135"/>
      <c r="AE1135"/>
    </row>
    <row r="1136" spans="1:31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AA1136"/>
      <c r="AD1136"/>
      <c r="AE1136"/>
    </row>
    <row r="1137" spans="1:31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AA1137"/>
      <c r="AD1137"/>
      <c r="AE1137"/>
    </row>
    <row r="1138" spans="1:31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AA1138"/>
      <c r="AD1138"/>
      <c r="AE1138"/>
    </row>
    <row r="1139" spans="1:31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AA1139"/>
      <c r="AD1139"/>
      <c r="AE1139"/>
    </row>
    <row r="1140" spans="1:31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AA1140"/>
      <c r="AD1140"/>
      <c r="AE1140"/>
    </row>
    <row r="1141" spans="1:31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AA1141"/>
      <c r="AD1141"/>
      <c r="AE1141"/>
    </row>
    <row r="1142" spans="1:31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AA1142"/>
      <c r="AD1142"/>
      <c r="AE1142"/>
    </row>
    <row r="1143" spans="1:31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AA1143"/>
      <c r="AD1143"/>
      <c r="AE1143"/>
    </row>
    <row r="1144" spans="1:31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AA1144"/>
      <c r="AD1144"/>
      <c r="AE1144"/>
    </row>
    <row r="1145" spans="1:31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AA1145"/>
      <c r="AD1145"/>
      <c r="AE1145"/>
    </row>
    <row r="1146" spans="1:31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AA1146"/>
      <c r="AD1146"/>
      <c r="AE1146"/>
    </row>
    <row r="1147" spans="1:31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AA1147"/>
      <c r="AD1147"/>
      <c r="AE1147"/>
    </row>
    <row r="1148" spans="1:31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AA1148"/>
      <c r="AD1148"/>
      <c r="AE1148"/>
    </row>
    <row r="1149" spans="1:31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AA1149"/>
      <c r="AD1149"/>
      <c r="AE1149"/>
    </row>
    <row r="1150" spans="1:31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AA1150"/>
      <c r="AD1150"/>
      <c r="AE1150"/>
    </row>
    <row r="1151" spans="1:31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AA1151"/>
      <c r="AD1151"/>
      <c r="AE1151"/>
    </row>
    <row r="1152" spans="1:31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AA1152"/>
      <c r="AD1152"/>
      <c r="AE1152"/>
    </row>
    <row r="1153" spans="1:31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AA1153"/>
      <c r="AD1153"/>
      <c r="AE1153"/>
    </row>
    <row r="1154" spans="1:31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AA1154"/>
      <c r="AD1154"/>
      <c r="AE1154"/>
    </row>
    <row r="1155" spans="1:31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AA1155"/>
      <c r="AD1155"/>
      <c r="AE1155"/>
    </row>
    <row r="1156" spans="1:31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AA1156"/>
      <c r="AD1156"/>
      <c r="AE1156"/>
    </row>
    <row r="1157" spans="1:31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AA1157"/>
      <c r="AD1157"/>
      <c r="AE1157"/>
    </row>
    <row r="1158" spans="1:31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AA1158"/>
      <c r="AD1158"/>
      <c r="AE1158"/>
    </row>
    <row r="1159" spans="1:31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AA1159"/>
      <c r="AD1159"/>
      <c r="AE1159"/>
    </row>
    <row r="1160" spans="1:31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AA1160"/>
      <c r="AD1160"/>
      <c r="AE1160"/>
    </row>
    <row r="1161" spans="1:31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AA1161"/>
      <c r="AD1161"/>
      <c r="AE1161"/>
    </row>
    <row r="1162" spans="1:31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AA1162"/>
      <c r="AD1162"/>
      <c r="AE1162"/>
    </row>
    <row r="1163" spans="1:31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AA1163"/>
      <c r="AD1163"/>
      <c r="AE1163"/>
    </row>
    <row r="1164" spans="1:31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AA1164"/>
      <c r="AD1164"/>
      <c r="AE1164"/>
    </row>
    <row r="1165" spans="1:31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AA1165"/>
      <c r="AD1165"/>
      <c r="AE1165"/>
    </row>
    <row r="1166" spans="1:31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AA1166"/>
      <c r="AD1166"/>
      <c r="AE1166"/>
    </row>
    <row r="1167" spans="1:31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AA1167"/>
      <c r="AD1167"/>
      <c r="AE1167"/>
    </row>
    <row r="1168" spans="1:31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AA1168"/>
      <c r="AD1168"/>
      <c r="AE1168"/>
    </row>
    <row r="1169" spans="1:31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AA1169"/>
      <c r="AD1169"/>
      <c r="AE1169"/>
    </row>
    <row r="1170" spans="1:31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AA1170"/>
      <c r="AD1170"/>
      <c r="AE1170"/>
    </row>
    <row r="1171" spans="1:31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AA1171"/>
      <c r="AD1171"/>
      <c r="AE1171"/>
    </row>
    <row r="1172" spans="1:31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AA1172"/>
      <c r="AD1172"/>
      <c r="AE1172"/>
    </row>
    <row r="1173" spans="1:31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AA1173"/>
      <c r="AD1173"/>
      <c r="AE1173"/>
    </row>
    <row r="1174" spans="1:31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AA1174"/>
      <c r="AD1174"/>
      <c r="AE1174"/>
    </row>
    <row r="1175" spans="1:31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AA1175"/>
      <c r="AD1175"/>
      <c r="AE1175"/>
    </row>
    <row r="1176" spans="1:31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AA1176"/>
      <c r="AD1176"/>
      <c r="AE1176"/>
    </row>
    <row r="1177" spans="1:31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AA1177"/>
      <c r="AD1177"/>
      <c r="AE1177"/>
    </row>
    <row r="1178" spans="1:31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AA1178"/>
      <c r="AD1178"/>
      <c r="AE1178"/>
    </row>
    <row r="1179" spans="1:31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AA1179"/>
      <c r="AD1179"/>
      <c r="AE1179"/>
    </row>
    <row r="1180" spans="1:31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AA1180"/>
      <c r="AD1180"/>
      <c r="AE1180"/>
    </row>
    <row r="1181" spans="1:31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AA1181"/>
      <c r="AD1181"/>
      <c r="AE1181"/>
    </row>
    <row r="1182" spans="1:31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AA1182"/>
      <c r="AD1182"/>
      <c r="AE1182"/>
    </row>
    <row r="1183" spans="1:31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AA1183"/>
      <c r="AD1183"/>
      <c r="AE1183"/>
    </row>
    <row r="1184" spans="1:31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AA1184"/>
      <c r="AD1184"/>
      <c r="AE1184"/>
    </row>
    <row r="1185" spans="1:31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AA1185"/>
      <c r="AD1185"/>
      <c r="AE1185"/>
    </row>
    <row r="1186" spans="1:31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AA1186"/>
      <c r="AD1186"/>
      <c r="AE1186"/>
    </row>
    <row r="1187" spans="1:31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AA1187"/>
      <c r="AD1187"/>
      <c r="AE1187"/>
    </row>
    <row r="1188" spans="1:31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AA1188"/>
      <c r="AD1188"/>
      <c r="AE1188"/>
    </row>
    <row r="1189" spans="1:31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AA1189"/>
      <c r="AD1189"/>
      <c r="AE1189"/>
    </row>
    <row r="1190" spans="1:31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AA1190"/>
      <c r="AD1190"/>
      <c r="AE1190"/>
    </row>
    <row r="1191" spans="1:31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AA1191"/>
      <c r="AD1191"/>
      <c r="AE1191"/>
    </row>
    <row r="1192" spans="1:31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AA1192"/>
      <c r="AD1192"/>
      <c r="AE1192"/>
    </row>
    <row r="1193" spans="1:31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AA1193"/>
      <c r="AD1193"/>
      <c r="AE1193"/>
    </row>
    <row r="1194" spans="1:31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AA1194"/>
      <c r="AD1194"/>
      <c r="AE1194"/>
    </row>
    <row r="1195" spans="1:31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AA1195"/>
      <c r="AD1195"/>
      <c r="AE1195"/>
    </row>
    <row r="1196" spans="1:31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AA1196"/>
      <c r="AD1196"/>
      <c r="AE1196"/>
    </row>
    <row r="1197" spans="1:31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AA1197"/>
      <c r="AD1197"/>
      <c r="AE1197"/>
    </row>
    <row r="1198" spans="1:31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AA1198"/>
      <c r="AD1198"/>
      <c r="AE1198"/>
    </row>
    <row r="1199" spans="1:31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AA1199"/>
      <c r="AD1199"/>
      <c r="AE1199"/>
    </row>
    <row r="1200" spans="1:31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AA1200"/>
      <c r="AD1200"/>
      <c r="AE1200"/>
    </row>
    <row r="1201" spans="1:31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AA1201"/>
      <c r="AD1201"/>
      <c r="AE1201"/>
    </row>
    <row r="1202" spans="1:31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AA1202"/>
      <c r="AD1202"/>
      <c r="AE1202"/>
    </row>
    <row r="1203" spans="1:31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AA1203"/>
      <c r="AD1203"/>
      <c r="AE1203"/>
    </row>
    <row r="1204" spans="1:31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AA1204"/>
      <c r="AD1204"/>
      <c r="AE1204"/>
    </row>
    <row r="1205" spans="1:31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AA1205"/>
      <c r="AD1205"/>
      <c r="AE1205"/>
    </row>
    <row r="1206" spans="1:31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AA1206"/>
      <c r="AD1206"/>
      <c r="AE1206"/>
    </row>
    <row r="1207" spans="1:31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AA1207"/>
      <c r="AD1207"/>
      <c r="AE1207"/>
    </row>
    <row r="1208" spans="1:31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AA1208"/>
      <c r="AD1208"/>
      <c r="AE1208"/>
    </row>
    <row r="1209" spans="1:31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AA1209"/>
      <c r="AD1209"/>
      <c r="AE1209"/>
    </row>
    <row r="1210" spans="1:31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AA1210"/>
      <c r="AD1210"/>
      <c r="AE1210"/>
    </row>
    <row r="1211" spans="1:31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AA1211"/>
      <c r="AD1211"/>
      <c r="AE1211"/>
    </row>
    <row r="1212" spans="1:31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AA1212"/>
      <c r="AD1212"/>
      <c r="AE1212"/>
    </row>
    <row r="1213" spans="1:31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AA1213"/>
      <c r="AD1213"/>
      <c r="AE1213"/>
    </row>
    <row r="1214" spans="1:31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AA1214"/>
      <c r="AD1214"/>
      <c r="AE1214"/>
    </row>
    <row r="1215" spans="1:31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AA1215"/>
      <c r="AD1215"/>
      <c r="AE1215"/>
    </row>
    <row r="1216" spans="1:31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AA1216"/>
      <c r="AD1216"/>
      <c r="AE1216"/>
    </row>
    <row r="1217" spans="1:31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AA1217"/>
      <c r="AD1217"/>
      <c r="AE1217"/>
    </row>
    <row r="1218" spans="1:31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AA1218"/>
      <c r="AD1218"/>
      <c r="AE1218"/>
    </row>
    <row r="1219" spans="1:31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AA1219"/>
      <c r="AD1219"/>
      <c r="AE1219"/>
    </row>
    <row r="1220" spans="1:31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AA1220"/>
      <c r="AD1220"/>
      <c r="AE1220"/>
    </row>
    <row r="1221" spans="1:31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AA1221"/>
      <c r="AD1221"/>
      <c r="AE1221"/>
    </row>
    <row r="1222" spans="1:31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AA1222"/>
      <c r="AD1222"/>
      <c r="AE1222"/>
    </row>
    <row r="1223" spans="1:31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AA1223"/>
      <c r="AD1223"/>
      <c r="AE1223"/>
    </row>
    <row r="1224" spans="1:31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AA1224"/>
      <c r="AD1224"/>
      <c r="AE1224"/>
    </row>
    <row r="1225" spans="1:31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AA1225"/>
      <c r="AD1225"/>
      <c r="AE1225"/>
    </row>
    <row r="1226" spans="1:31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AA1226"/>
      <c r="AD1226"/>
      <c r="AE1226"/>
    </row>
    <row r="1227" spans="1:31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AA1227"/>
      <c r="AD1227"/>
      <c r="AE1227"/>
    </row>
    <row r="1228" spans="1:31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AA1228"/>
      <c r="AD1228"/>
      <c r="AE1228"/>
    </row>
    <row r="1229" spans="1:31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AA1229"/>
      <c r="AD1229"/>
      <c r="AE1229"/>
    </row>
    <row r="1230" spans="1:31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AA1230"/>
      <c r="AD1230"/>
      <c r="AE1230"/>
    </row>
    <row r="1231" spans="1:31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AA1231"/>
      <c r="AD1231"/>
      <c r="AE1231"/>
    </row>
    <row r="1232" spans="1:31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AA1232"/>
      <c r="AD1232"/>
      <c r="AE1232"/>
    </row>
    <row r="1233" spans="1:31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AA1233"/>
      <c r="AD1233"/>
      <c r="AE1233"/>
    </row>
    <row r="1234" spans="1:31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AA1234"/>
      <c r="AD1234"/>
      <c r="AE1234"/>
    </row>
    <row r="1235" spans="1:31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AA1235"/>
      <c r="AD1235"/>
      <c r="AE1235"/>
    </row>
    <row r="1236" spans="1:31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AA1236"/>
      <c r="AD1236"/>
      <c r="AE1236"/>
    </row>
    <row r="1237" spans="1:31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AA1237"/>
      <c r="AD1237"/>
      <c r="AE1237"/>
    </row>
    <row r="1238" spans="1:31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AA1238"/>
      <c r="AD1238"/>
      <c r="AE1238"/>
    </row>
    <row r="1239" spans="1:31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AA1239"/>
      <c r="AD1239"/>
      <c r="AE1239"/>
    </row>
    <row r="1240" spans="1:31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AA1240"/>
      <c r="AD1240"/>
      <c r="AE1240"/>
    </row>
    <row r="1241" spans="1:31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AA1241"/>
      <c r="AD1241"/>
      <c r="AE1241"/>
    </row>
    <row r="1242" spans="1:31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AA1242"/>
      <c r="AD1242"/>
      <c r="AE1242"/>
    </row>
    <row r="1243" spans="1:31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AA1243"/>
      <c r="AD1243"/>
      <c r="AE1243"/>
    </row>
    <row r="1244" spans="1:31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AA1244"/>
      <c r="AD1244"/>
      <c r="AE1244"/>
    </row>
    <row r="1245" spans="1:31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AA1245"/>
      <c r="AD1245"/>
      <c r="AE1245"/>
    </row>
    <row r="1246" spans="1:31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AA1246"/>
      <c r="AD1246"/>
      <c r="AE1246"/>
    </row>
    <row r="1247" spans="1:31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AA1247"/>
      <c r="AD1247"/>
      <c r="AE1247"/>
    </row>
    <row r="1248" spans="1:31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AA1248"/>
      <c r="AD1248"/>
      <c r="AE1248"/>
    </row>
    <row r="1249" spans="1:31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AA1249"/>
      <c r="AD1249"/>
      <c r="AE1249"/>
    </row>
    <row r="1250" spans="1:31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AA1250"/>
      <c r="AD1250"/>
      <c r="AE1250"/>
    </row>
    <row r="1251" spans="1:31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AA1251"/>
      <c r="AD1251"/>
      <c r="AE1251"/>
    </row>
    <row r="1252" spans="1:31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AA1252"/>
      <c r="AD1252"/>
      <c r="AE1252"/>
    </row>
    <row r="1253" spans="1:31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AA1253"/>
      <c r="AD1253"/>
      <c r="AE1253"/>
    </row>
    <row r="1254" spans="1:31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AA1254"/>
      <c r="AD1254"/>
      <c r="AE1254"/>
    </row>
    <row r="1255" spans="1:31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AA1255"/>
      <c r="AD1255"/>
      <c r="AE1255"/>
    </row>
    <row r="1256" spans="1:31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AA1256"/>
      <c r="AD1256"/>
      <c r="AE1256"/>
    </row>
    <row r="1257" spans="1:31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AA1257"/>
      <c r="AD1257"/>
      <c r="AE1257"/>
    </row>
    <row r="1258" spans="1:31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AA1258"/>
      <c r="AD1258"/>
      <c r="AE1258"/>
    </row>
    <row r="1259" spans="1:31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AA1259"/>
      <c r="AD1259"/>
      <c r="AE1259"/>
    </row>
    <row r="1260" spans="1:31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AA1260"/>
      <c r="AD1260"/>
      <c r="AE1260"/>
    </row>
    <row r="1261" spans="1:31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AA1261"/>
      <c r="AD1261"/>
      <c r="AE1261"/>
    </row>
    <row r="1262" spans="1:31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AA1262"/>
      <c r="AD1262"/>
      <c r="AE1262"/>
    </row>
    <row r="1263" spans="1:31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AA1263"/>
      <c r="AD1263"/>
      <c r="AE1263"/>
    </row>
    <row r="1264" spans="1:31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AA1264"/>
      <c r="AD1264"/>
      <c r="AE1264"/>
    </row>
    <row r="1265" spans="1:31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AA1265"/>
      <c r="AD1265"/>
      <c r="AE1265"/>
    </row>
    <row r="1266" spans="1:31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AA1266"/>
      <c r="AD1266"/>
      <c r="AE1266"/>
    </row>
    <row r="1267" spans="1:31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AA1267"/>
      <c r="AD1267"/>
      <c r="AE1267"/>
    </row>
    <row r="1268" spans="1:31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AA1268"/>
      <c r="AD1268"/>
      <c r="AE1268"/>
    </row>
    <row r="1269" spans="1:31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AA1269"/>
      <c r="AD1269"/>
      <c r="AE1269"/>
    </row>
    <row r="1270" spans="1:31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AA1270"/>
      <c r="AD1270"/>
      <c r="AE1270"/>
    </row>
    <row r="1271" spans="1:31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AA1271"/>
      <c r="AD1271"/>
      <c r="AE1271"/>
    </row>
    <row r="1272" spans="1:31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AA1272"/>
      <c r="AD1272"/>
      <c r="AE1272"/>
    </row>
    <row r="1273" spans="1:31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AA1273"/>
      <c r="AD1273"/>
      <c r="AE1273"/>
    </row>
    <row r="1274" spans="1:31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AA1274"/>
      <c r="AD1274"/>
      <c r="AE1274"/>
    </row>
    <row r="1275" spans="1:31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AA1275"/>
      <c r="AD1275"/>
      <c r="AE1275"/>
    </row>
    <row r="1276" spans="1:31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AA1276"/>
      <c r="AD1276"/>
      <c r="AE1276"/>
    </row>
    <row r="1277" spans="1:31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AA1277"/>
      <c r="AD1277"/>
      <c r="AE1277"/>
    </row>
    <row r="1278" spans="1:31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AA1278"/>
      <c r="AD1278"/>
      <c r="AE1278"/>
    </row>
    <row r="1279" spans="1:31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AA1279"/>
      <c r="AD1279"/>
      <c r="AE1279"/>
    </row>
    <row r="1280" spans="1:31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AA1280"/>
      <c r="AD1280"/>
      <c r="AE1280"/>
    </row>
    <row r="1281" spans="1:31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AA1281"/>
      <c r="AD1281"/>
      <c r="AE1281"/>
    </row>
    <row r="1282" spans="1:31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AA1282"/>
      <c r="AD1282"/>
      <c r="AE1282"/>
    </row>
    <row r="1283" spans="1:31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AA1283"/>
      <c r="AD1283"/>
      <c r="AE1283"/>
    </row>
    <row r="1284" spans="1:31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AA1284"/>
      <c r="AD1284"/>
      <c r="AE1284"/>
    </row>
    <row r="1285" spans="1:31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AA1285"/>
      <c r="AD1285"/>
      <c r="AE1285"/>
    </row>
    <row r="1286" spans="1:31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AA1286"/>
      <c r="AD1286"/>
      <c r="AE1286"/>
    </row>
    <row r="1287" spans="1:31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AA1287"/>
      <c r="AD1287"/>
      <c r="AE1287"/>
    </row>
    <row r="1288" spans="1:31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AA1288"/>
      <c r="AD1288"/>
      <c r="AE1288"/>
    </row>
    <row r="1289" spans="1:31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AA1289"/>
      <c r="AD1289"/>
      <c r="AE1289"/>
    </row>
    <row r="1290" spans="1:31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AA1290"/>
      <c r="AD1290"/>
      <c r="AE1290"/>
    </row>
    <row r="1291" spans="1:31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AA1291"/>
      <c r="AD1291"/>
      <c r="AE1291"/>
    </row>
    <row r="1292" spans="1:31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AA1292"/>
      <c r="AD1292"/>
      <c r="AE1292"/>
    </row>
    <row r="1293" spans="1:31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AA1293"/>
      <c r="AD1293"/>
      <c r="AE1293"/>
    </row>
    <row r="1294" spans="1:31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AA1294"/>
      <c r="AD1294"/>
      <c r="AE1294"/>
    </row>
    <row r="1295" spans="1:31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AA1295"/>
      <c r="AD1295"/>
      <c r="AE1295"/>
    </row>
    <row r="1296" spans="1:31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AA1296"/>
      <c r="AD1296"/>
      <c r="AE1296"/>
    </row>
    <row r="1297" spans="1:31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AA1297"/>
      <c r="AD1297"/>
      <c r="AE1297"/>
    </row>
    <row r="1298" spans="1:31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AA1298"/>
      <c r="AD1298"/>
      <c r="AE1298"/>
    </row>
    <row r="1299" spans="1:31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AA1299"/>
      <c r="AD1299"/>
      <c r="AE1299"/>
    </row>
    <row r="1300" spans="1:31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AA1300"/>
      <c r="AD1300"/>
      <c r="AE1300"/>
    </row>
    <row r="1301" spans="1:31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AA1301"/>
      <c r="AD1301"/>
      <c r="AE1301"/>
    </row>
    <row r="1302" spans="1:31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AA1302"/>
      <c r="AD1302"/>
      <c r="AE1302"/>
    </row>
    <row r="1303" spans="1:31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AA1303"/>
      <c r="AD1303"/>
      <c r="AE1303"/>
    </row>
    <row r="1304" spans="1:31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AA1304"/>
      <c r="AD1304"/>
      <c r="AE1304"/>
    </row>
    <row r="1305" spans="1:31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AA1305"/>
      <c r="AD1305"/>
      <c r="AE1305"/>
    </row>
    <row r="1306" spans="1:31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AA1306"/>
      <c r="AD1306"/>
      <c r="AE1306"/>
    </row>
    <row r="1307" spans="1:31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AA1307"/>
      <c r="AD1307"/>
      <c r="AE1307"/>
    </row>
    <row r="1308" spans="1:31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AA1308"/>
      <c r="AD1308"/>
      <c r="AE1308"/>
    </row>
    <row r="1309" spans="1:31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AA1309"/>
      <c r="AD1309"/>
      <c r="AE1309"/>
    </row>
    <row r="1310" spans="1:31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AA1310"/>
      <c r="AD1310"/>
      <c r="AE1310"/>
    </row>
    <row r="1311" spans="1:31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AA1311"/>
      <c r="AD1311"/>
      <c r="AE1311"/>
    </row>
    <row r="1312" spans="1:31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AA1312"/>
      <c r="AD1312"/>
      <c r="AE1312"/>
    </row>
    <row r="1313" spans="1:31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AA1313"/>
      <c r="AD1313"/>
      <c r="AE1313"/>
    </row>
    <row r="1314" spans="1:31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AA1314"/>
      <c r="AD1314"/>
      <c r="AE1314"/>
    </row>
    <row r="1315" spans="1:31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AA1315"/>
      <c r="AD1315"/>
      <c r="AE1315"/>
    </row>
    <row r="1316" spans="1:31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AA1316"/>
      <c r="AD1316"/>
      <c r="AE1316"/>
    </row>
    <row r="1317" spans="1:31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AA1317"/>
      <c r="AD1317"/>
      <c r="AE1317"/>
    </row>
    <row r="1318" spans="1:31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AA1318"/>
      <c r="AD1318"/>
      <c r="AE1318"/>
    </row>
    <row r="1319" spans="1:31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AA1319"/>
      <c r="AD1319"/>
      <c r="AE1319"/>
    </row>
    <row r="1320" spans="1:31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AA1320"/>
      <c r="AD1320"/>
      <c r="AE1320"/>
    </row>
    <row r="1321" spans="1:31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AA1321"/>
      <c r="AD1321"/>
      <c r="AE1321"/>
    </row>
    <row r="1322" spans="1:31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AA1322"/>
      <c r="AD1322"/>
      <c r="AE1322"/>
    </row>
    <row r="1323" spans="1:31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AA1323"/>
      <c r="AD1323"/>
      <c r="AE1323"/>
    </row>
    <row r="1324" spans="1:31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AA1324"/>
      <c r="AD1324"/>
      <c r="AE1324"/>
    </row>
    <row r="1325" spans="1:31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AA1325"/>
      <c r="AD1325"/>
      <c r="AE1325"/>
    </row>
    <row r="1326" spans="1:31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AA1326"/>
      <c r="AD1326"/>
      <c r="AE1326"/>
    </row>
    <row r="1327" spans="1:31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AA1327"/>
      <c r="AD1327"/>
      <c r="AE1327"/>
    </row>
    <row r="1328" spans="1:31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AA1328"/>
      <c r="AD1328"/>
      <c r="AE1328"/>
    </row>
    <row r="1329" spans="1:31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AA1329"/>
      <c r="AD1329"/>
      <c r="AE1329"/>
    </row>
    <row r="1330" spans="1:31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AA1330"/>
      <c r="AD1330"/>
      <c r="AE1330"/>
    </row>
    <row r="1331" spans="1:31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AA1331"/>
      <c r="AD1331"/>
      <c r="AE1331"/>
    </row>
    <row r="1332" spans="1:31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AA1332"/>
      <c r="AD1332"/>
      <c r="AE1332"/>
    </row>
    <row r="1333" spans="1:31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AA1333"/>
      <c r="AD1333"/>
      <c r="AE1333"/>
    </row>
    <row r="1334" spans="1:31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AA1334"/>
      <c r="AD1334"/>
      <c r="AE1334"/>
    </row>
    <row r="1335" spans="1:31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AA1335"/>
      <c r="AD1335"/>
      <c r="AE1335"/>
    </row>
    <row r="1336" spans="1:31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AA1336"/>
      <c r="AD1336"/>
      <c r="AE1336"/>
    </row>
    <row r="1337" spans="1:31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AA1337"/>
      <c r="AD1337"/>
      <c r="AE1337"/>
    </row>
    <row r="1338" spans="1:31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AA1338"/>
      <c r="AD1338"/>
      <c r="AE1338"/>
    </row>
    <row r="1339" spans="1:31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AA1339"/>
      <c r="AD1339"/>
      <c r="AE1339"/>
    </row>
    <row r="1340" spans="1:31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AA1340"/>
      <c r="AD1340"/>
      <c r="AE1340"/>
    </row>
    <row r="1341" spans="1:31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AA1341"/>
      <c r="AD1341"/>
      <c r="AE1341"/>
    </row>
    <row r="1342" spans="1:31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AA1342"/>
      <c r="AD1342"/>
      <c r="AE1342"/>
    </row>
    <row r="1343" spans="1:31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AA1343"/>
      <c r="AD1343"/>
      <c r="AE1343"/>
    </row>
    <row r="1344" spans="1:31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AA1344"/>
      <c r="AD1344"/>
      <c r="AE1344"/>
    </row>
    <row r="1345" spans="1:31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AA1345"/>
      <c r="AD1345"/>
      <c r="AE1345"/>
    </row>
    <row r="1346" spans="1:31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AA1346"/>
      <c r="AD1346"/>
      <c r="AE1346"/>
    </row>
    <row r="1347" spans="1:31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AA1347"/>
      <c r="AD1347"/>
      <c r="AE1347"/>
    </row>
    <row r="1348" spans="1:31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AA1348"/>
      <c r="AD1348"/>
      <c r="AE1348"/>
    </row>
    <row r="1349" spans="1:31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AA1349"/>
      <c r="AD1349"/>
      <c r="AE1349"/>
    </row>
    <row r="1350" spans="1:31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AA1350"/>
      <c r="AD1350"/>
      <c r="AE1350"/>
    </row>
    <row r="1351" spans="1:31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AA1351"/>
      <c r="AD1351"/>
      <c r="AE1351"/>
    </row>
    <row r="1352" spans="1:31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AA1352"/>
      <c r="AD1352"/>
      <c r="AE1352"/>
    </row>
    <row r="1353" spans="1:31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AA1353"/>
      <c r="AD1353"/>
      <c r="AE1353"/>
    </row>
    <row r="1354" spans="1:31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AA1354"/>
      <c r="AD1354"/>
      <c r="AE1354"/>
    </row>
    <row r="1355" spans="1:31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AA1355"/>
      <c r="AD1355"/>
      <c r="AE1355"/>
    </row>
    <row r="1356" spans="1:31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AA1356"/>
      <c r="AD1356"/>
      <c r="AE1356"/>
    </row>
    <row r="1357" spans="1:31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AA1357"/>
      <c r="AD1357"/>
      <c r="AE1357"/>
    </row>
    <row r="1358" spans="1:31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AA1358"/>
      <c r="AD1358"/>
      <c r="AE1358"/>
    </row>
    <row r="1359" spans="1:31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AA1359"/>
      <c r="AD1359"/>
      <c r="AE1359"/>
    </row>
    <row r="1360" spans="1:31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AA1360"/>
      <c r="AD1360"/>
      <c r="AE1360"/>
    </row>
    <row r="1361" spans="1:31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AA1361"/>
      <c r="AD1361"/>
      <c r="AE1361"/>
    </row>
    <row r="1362" spans="1:31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AA1362"/>
      <c r="AD1362"/>
      <c r="AE1362"/>
    </row>
    <row r="1363" spans="1:31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AA1363"/>
      <c r="AD1363"/>
      <c r="AE1363"/>
    </row>
    <row r="1364" spans="1:31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AA1364"/>
      <c r="AD1364"/>
      <c r="AE1364"/>
    </row>
    <row r="1365" spans="1:31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AA1365"/>
      <c r="AD1365"/>
      <c r="AE1365"/>
    </row>
    <row r="1366" spans="1:31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AA1366"/>
      <c r="AD1366"/>
      <c r="AE1366"/>
    </row>
    <row r="1367" spans="1:31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AA1367"/>
      <c r="AD1367"/>
      <c r="AE1367"/>
    </row>
    <row r="1368" spans="1:31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AA1368"/>
      <c r="AD1368"/>
      <c r="AE1368"/>
    </row>
    <row r="1369" spans="1:31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AA1369"/>
      <c r="AD1369"/>
      <c r="AE1369"/>
    </row>
    <row r="1370" spans="1:31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AA1370"/>
      <c r="AD1370"/>
      <c r="AE1370"/>
    </row>
    <row r="1371" spans="1:31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AA1371"/>
      <c r="AD1371"/>
      <c r="AE1371"/>
    </row>
    <row r="1372" spans="1:31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AA1372"/>
      <c r="AD1372"/>
      <c r="AE1372"/>
    </row>
    <row r="1373" spans="1:31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AA1373"/>
      <c r="AD1373"/>
      <c r="AE1373"/>
    </row>
    <row r="1374" spans="1:31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AA1374"/>
      <c r="AD1374"/>
      <c r="AE1374"/>
    </row>
    <row r="1375" spans="1:31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AA1375"/>
      <c r="AD1375"/>
      <c r="AE1375"/>
    </row>
    <row r="1376" spans="1:31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AA1376"/>
      <c r="AD1376"/>
      <c r="AE1376"/>
    </row>
    <row r="1377" spans="1:31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AA1377"/>
      <c r="AD1377"/>
      <c r="AE1377"/>
    </row>
    <row r="1378" spans="1:31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AA1378"/>
      <c r="AD1378"/>
      <c r="AE1378"/>
    </row>
    <row r="1379" spans="1:31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AA1379"/>
      <c r="AD1379"/>
      <c r="AE1379"/>
    </row>
    <row r="1380" spans="1:31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AA1380"/>
      <c r="AD1380"/>
      <c r="AE1380"/>
    </row>
    <row r="1381" spans="1:31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AA1381"/>
      <c r="AD1381"/>
      <c r="AE1381"/>
    </row>
    <row r="1382" spans="1:31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AA1382"/>
      <c r="AD1382"/>
      <c r="AE1382"/>
    </row>
    <row r="1383" spans="1:31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AA1383"/>
      <c r="AD1383"/>
      <c r="AE1383"/>
    </row>
    <row r="1384" spans="1:31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AA1384"/>
      <c r="AD1384"/>
      <c r="AE1384"/>
    </row>
    <row r="1385" spans="1:31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AA1385"/>
      <c r="AD1385"/>
      <c r="AE1385"/>
    </row>
    <row r="1386" spans="1:31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AA1386"/>
      <c r="AD1386"/>
      <c r="AE1386"/>
    </row>
    <row r="1387" spans="1:31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AA1387"/>
      <c r="AD1387"/>
      <c r="AE1387"/>
    </row>
    <row r="1388" spans="1:31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AA1388"/>
      <c r="AD1388"/>
      <c r="AE1388"/>
    </row>
    <row r="1389" spans="1:31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AA1389"/>
      <c r="AD1389"/>
      <c r="AE1389"/>
    </row>
    <row r="1390" spans="1:31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AA1390"/>
      <c r="AD1390"/>
      <c r="AE1390"/>
    </row>
    <row r="1391" spans="1:31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AA1391"/>
      <c r="AD1391"/>
      <c r="AE1391"/>
    </row>
    <row r="1392" spans="1:31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AA1392"/>
      <c r="AD1392"/>
      <c r="AE1392"/>
    </row>
    <row r="1393" spans="1:31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AA1393"/>
      <c r="AD1393"/>
      <c r="AE1393"/>
    </row>
    <row r="1394" spans="1:31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AA1394"/>
      <c r="AD1394"/>
      <c r="AE1394"/>
    </row>
    <row r="1395" spans="1:31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AA1395"/>
      <c r="AD1395"/>
      <c r="AE1395"/>
    </row>
    <row r="1396" spans="1:31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AA1396"/>
      <c r="AD1396"/>
      <c r="AE1396"/>
    </row>
    <row r="1397" spans="1:31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AA1397"/>
      <c r="AD1397"/>
      <c r="AE1397"/>
    </row>
    <row r="1398" spans="1:31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AA1398"/>
      <c r="AD1398"/>
      <c r="AE1398"/>
    </row>
    <row r="1399" spans="1:31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AA1399"/>
      <c r="AD1399"/>
      <c r="AE1399"/>
    </row>
    <row r="1400" spans="1:31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AA1400"/>
      <c r="AD1400"/>
      <c r="AE1400"/>
    </row>
    <row r="1401" spans="1:31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AA1401"/>
      <c r="AD1401"/>
      <c r="AE1401"/>
    </row>
    <row r="1402" spans="1:31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AA1402"/>
      <c r="AD1402"/>
      <c r="AE1402"/>
    </row>
    <row r="1403" spans="1:31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AA1403"/>
      <c r="AD1403"/>
      <c r="AE1403"/>
    </row>
    <row r="1404" spans="1:31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AA1404"/>
      <c r="AD1404"/>
      <c r="AE1404"/>
    </row>
    <row r="1405" spans="1:31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AA1405"/>
      <c r="AD1405"/>
      <c r="AE1405"/>
    </row>
    <row r="1406" spans="1:31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AA1406"/>
      <c r="AD1406"/>
      <c r="AE1406"/>
    </row>
    <row r="1407" spans="1:31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AA1407"/>
      <c r="AD1407"/>
      <c r="AE1407"/>
    </row>
    <row r="1408" spans="1:31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AA1408"/>
      <c r="AD1408"/>
      <c r="AE1408"/>
    </row>
    <row r="1409" spans="1:31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AA1409"/>
      <c r="AD1409"/>
      <c r="AE1409"/>
    </row>
    <row r="1410" spans="1:31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AA1410"/>
      <c r="AD1410"/>
      <c r="AE1410"/>
    </row>
    <row r="1411" spans="1:31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AA1411"/>
      <c r="AD1411"/>
      <c r="AE1411"/>
    </row>
    <row r="1412" spans="1:31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AA1412"/>
      <c r="AD1412"/>
      <c r="AE1412"/>
    </row>
    <row r="1413" spans="1:31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AA1413"/>
      <c r="AD1413"/>
      <c r="AE1413"/>
    </row>
    <row r="1414" spans="1:31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AA1414"/>
      <c r="AD1414"/>
      <c r="AE1414"/>
    </row>
    <row r="1415" spans="1:31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AA1415"/>
      <c r="AD1415"/>
      <c r="AE1415"/>
    </row>
    <row r="1416" spans="1:31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AA1416"/>
      <c r="AD1416"/>
      <c r="AE1416"/>
    </row>
    <row r="1417" spans="1:31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AA1417"/>
      <c r="AD1417"/>
      <c r="AE1417"/>
    </row>
    <row r="1418" spans="1:31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AA1418"/>
      <c r="AD1418"/>
      <c r="AE1418"/>
    </row>
    <row r="1419" spans="1:31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AA1419"/>
      <c r="AD1419"/>
      <c r="AE1419"/>
    </row>
    <row r="1420" spans="1:31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AA1420"/>
      <c r="AD1420"/>
      <c r="AE1420"/>
    </row>
    <row r="1421" spans="1:31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AA1421"/>
      <c r="AD1421"/>
      <c r="AE1421"/>
    </row>
    <row r="1422" spans="1:31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AA1422"/>
      <c r="AD1422"/>
      <c r="AE1422"/>
    </row>
    <row r="1423" spans="1:31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AA1423"/>
      <c r="AD1423"/>
      <c r="AE1423"/>
    </row>
    <row r="1424" spans="1:31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AA1424"/>
      <c r="AD1424"/>
      <c r="AE1424"/>
    </row>
    <row r="1425" spans="1:31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AA1425"/>
      <c r="AD1425"/>
      <c r="AE1425"/>
    </row>
    <row r="1426" spans="1:31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AA1426"/>
      <c r="AD1426"/>
      <c r="AE1426"/>
    </row>
    <row r="1427" spans="1:31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AA1427"/>
      <c r="AD1427"/>
      <c r="AE1427"/>
    </row>
    <row r="1428" spans="1:31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AA1428"/>
      <c r="AD1428"/>
      <c r="AE1428"/>
    </row>
    <row r="1429" spans="1:31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AA1429"/>
      <c r="AD1429"/>
      <c r="AE1429"/>
    </row>
    <row r="1430" spans="1:31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AA1430"/>
      <c r="AD1430"/>
      <c r="AE1430"/>
    </row>
    <row r="1431" spans="1:31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AA1431"/>
      <c r="AD1431"/>
      <c r="AE1431"/>
    </row>
    <row r="1432" spans="1:31" x14ac:dyDescent="0.25">
      <c r="A1432"/>
      <c r="B1432"/>
      <c r="AE1432" s="8"/>
    </row>
    <row r="1433" spans="1:31" x14ac:dyDescent="0.25">
      <c r="A1433"/>
      <c r="B1433"/>
      <c r="AE1433" s="8"/>
    </row>
    <row r="1434" spans="1:31" x14ac:dyDescent="0.25">
      <c r="A1434"/>
      <c r="B1434"/>
      <c r="AE1434" s="8"/>
    </row>
    <row r="1435" spans="1:31" x14ac:dyDescent="0.25">
      <c r="A1435"/>
      <c r="B1435"/>
      <c r="AE1435" s="8"/>
    </row>
    <row r="1436" spans="1:31" x14ac:dyDescent="0.25">
      <c r="A1436"/>
      <c r="B1436"/>
      <c r="AE1436" s="8"/>
    </row>
    <row r="1437" spans="1:31" x14ac:dyDescent="0.25">
      <c r="A1437"/>
      <c r="B1437"/>
      <c r="AE1437" s="8"/>
    </row>
    <row r="1438" spans="1:31" x14ac:dyDescent="0.25">
      <c r="A1438"/>
      <c r="B1438"/>
      <c r="AE1438" s="8"/>
    </row>
    <row r="1439" spans="1:31" x14ac:dyDescent="0.25">
      <c r="A1439"/>
      <c r="B1439"/>
      <c r="AE1439" s="8"/>
    </row>
    <row r="1440" spans="1:31" x14ac:dyDescent="0.25">
      <c r="A1440"/>
      <c r="B1440"/>
      <c r="AE1440" s="8"/>
    </row>
    <row r="1441" spans="1:31" x14ac:dyDescent="0.25">
      <c r="A1441"/>
      <c r="B1441"/>
      <c r="AE1441" s="8"/>
    </row>
    <row r="1442" spans="1:31" x14ac:dyDescent="0.25">
      <c r="A1442"/>
      <c r="B1442"/>
      <c r="AE1442" s="8"/>
    </row>
    <row r="1443" spans="1:31" x14ac:dyDescent="0.25">
      <c r="A1443"/>
      <c r="B1443"/>
      <c r="AE1443" s="8"/>
    </row>
    <row r="1444" spans="1:31" x14ac:dyDescent="0.25">
      <c r="A1444"/>
      <c r="B1444"/>
      <c r="AE1444" s="8"/>
    </row>
    <row r="1445" spans="1:31" x14ac:dyDescent="0.25">
      <c r="A1445"/>
      <c r="B1445"/>
      <c r="AE1445" s="8"/>
    </row>
    <row r="1446" spans="1:31" x14ac:dyDescent="0.25">
      <c r="A1446"/>
      <c r="B1446"/>
      <c r="AE1446" s="8"/>
    </row>
    <row r="1447" spans="1:31" x14ac:dyDescent="0.25">
      <c r="A1447"/>
      <c r="B1447"/>
      <c r="AE1447" s="8"/>
    </row>
    <row r="1448" spans="1:31" x14ac:dyDescent="0.25">
      <c r="A1448"/>
      <c r="B1448"/>
      <c r="AE1448" s="8"/>
    </row>
    <row r="1449" spans="1:31" x14ac:dyDescent="0.25">
      <c r="A1449"/>
      <c r="B1449"/>
      <c r="AE1449" s="8"/>
    </row>
    <row r="1450" spans="1:31" x14ac:dyDescent="0.25">
      <c r="A1450"/>
      <c r="B1450"/>
      <c r="AE1450" s="8"/>
    </row>
    <row r="1451" spans="1:31" x14ac:dyDescent="0.25">
      <c r="A1451"/>
      <c r="B1451"/>
      <c r="AE1451" s="8"/>
    </row>
    <row r="1452" spans="1:31" x14ac:dyDescent="0.25">
      <c r="A1452"/>
      <c r="B1452"/>
      <c r="AE1452" s="8"/>
    </row>
    <row r="1453" spans="1:31" x14ac:dyDescent="0.25">
      <c r="A1453"/>
      <c r="B1453"/>
      <c r="AE1453" s="8"/>
    </row>
    <row r="1454" spans="1:31" x14ac:dyDescent="0.25">
      <c r="A1454"/>
      <c r="B1454"/>
      <c r="AE1454" s="8"/>
    </row>
    <row r="1455" spans="1:31" x14ac:dyDescent="0.25">
      <c r="A1455"/>
      <c r="B1455"/>
      <c r="AE1455" s="8"/>
    </row>
    <row r="1456" spans="1:31" x14ac:dyDescent="0.25">
      <c r="A1456"/>
      <c r="B1456"/>
      <c r="AE1456" s="8"/>
    </row>
    <row r="1457" spans="1:31" x14ac:dyDescent="0.25">
      <c r="A1457"/>
      <c r="B1457"/>
      <c r="AE1457" s="8"/>
    </row>
    <row r="1458" spans="1:31" x14ac:dyDescent="0.25">
      <c r="A1458"/>
      <c r="B1458"/>
      <c r="AE1458" s="8"/>
    </row>
    <row r="1459" spans="1:31" x14ac:dyDescent="0.25">
      <c r="A1459"/>
      <c r="B1459"/>
      <c r="AE1459" s="8"/>
    </row>
    <row r="1460" spans="1:31" x14ac:dyDescent="0.25">
      <c r="A1460"/>
      <c r="B1460"/>
      <c r="AE1460" s="8"/>
    </row>
    <row r="1461" spans="1:31" x14ac:dyDescent="0.25">
      <c r="A1461"/>
      <c r="B1461"/>
      <c r="AE1461" s="8"/>
    </row>
    <row r="1462" spans="1:31" x14ac:dyDescent="0.25">
      <c r="A1462"/>
      <c r="B1462"/>
      <c r="AE1462" s="8"/>
    </row>
    <row r="1463" spans="1:31" x14ac:dyDescent="0.25">
      <c r="A1463"/>
      <c r="B1463"/>
      <c r="AE1463" s="8"/>
    </row>
    <row r="1464" spans="1:31" x14ac:dyDescent="0.25">
      <c r="A1464"/>
      <c r="B1464"/>
      <c r="AE1464" s="8"/>
    </row>
    <row r="1465" spans="1:31" x14ac:dyDescent="0.25">
      <c r="A1465"/>
      <c r="B1465"/>
      <c r="AE1465" s="8"/>
    </row>
    <row r="1466" spans="1:31" x14ac:dyDescent="0.25">
      <c r="A1466"/>
      <c r="B1466"/>
      <c r="AE1466" s="8"/>
    </row>
    <row r="1467" spans="1:31" x14ac:dyDescent="0.25">
      <c r="A1467"/>
      <c r="B1467"/>
      <c r="AE1467" s="8"/>
    </row>
    <row r="1468" spans="1:31" x14ac:dyDescent="0.25">
      <c r="A1468"/>
      <c r="B1468"/>
      <c r="AE1468" s="8"/>
    </row>
    <row r="1469" spans="1:31" x14ac:dyDescent="0.25">
      <c r="A1469"/>
      <c r="B1469"/>
      <c r="AE1469" s="8"/>
    </row>
    <row r="1470" spans="1:31" x14ac:dyDescent="0.25">
      <c r="A1470"/>
      <c r="B1470"/>
      <c r="AE1470" s="8"/>
    </row>
    <row r="1471" spans="1:31" x14ac:dyDescent="0.25">
      <c r="A1471"/>
      <c r="B1471"/>
      <c r="AE1471" s="8"/>
    </row>
    <row r="1472" spans="1:31" x14ac:dyDescent="0.25">
      <c r="A1472"/>
      <c r="B1472"/>
      <c r="AE1472" s="8"/>
    </row>
    <row r="1473" spans="1:31" x14ac:dyDescent="0.25">
      <c r="A1473"/>
      <c r="B1473"/>
      <c r="AE1473" s="8"/>
    </row>
    <row r="1474" spans="1:31" x14ac:dyDescent="0.25">
      <c r="A1474"/>
      <c r="B1474"/>
      <c r="AE1474" s="8"/>
    </row>
    <row r="1475" spans="1:31" x14ac:dyDescent="0.25">
      <c r="A1475"/>
      <c r="B1475"/>
      <c r="AE1475" s="8"/>
    </row>
    <row r="1476" spans="1:31" x14ac:dyDescent="0.25">
      <c r="A1476"/>
      <c r="B1476"/>
      <c r="AE1476" s="8"/>
    </row>
    <row r="1477" spans="1:31" x14ac:dyDescent="0.25">
      <c r="A1477"/>
      <c r="B1477"/>
      <c r="AE1477" s="8"/>
    </row>
    <row r="1478" spans="1:31" x14ac:dyDescent="0.25">
      <c r="A1478"/>
      <c r="B1478"/>
      <c r="AE1478" s="8"/>
    </row>
    <row r="1479" spans="1:31" x14ac:dyDescent="0.25">
      <c r="A1479"/>
      <c r="B1479"/>
      <c r="AE1479" s="8"/>
    </row>
    <row r="1480" spans="1:31" x14ac:dyDescent="0.25">
      <c r="A1480"/>
      <c r="B1480"/>
      <c r="AE1480" s="8"/>
    </row>
    <row r="1481" spans="1:31" x14ac:dyDescent="0.25">
      <c r="A1481"/>
      <c r="B1481"/>
      <c r="AE1481" s="8"/>
    </row>
    <row r="1482" spans="1:31" x14ac:dyDescent="0.25">
      <c r="A1482"/>
      <c r="B1482"/>
      <c r="AE1482" s="8"/>
    </row>
    <row r="1483" spans="1:31" x14ac:dyDescent="0.25">
      <c r="A1483"/>
      <c r="B1483"/>
      <c r="AE1483" s="8"/>
    </row>
    <row r="1484" spans="1:31" x14ac:dyDescent="0.25">
      <c r="A1484"/>
      <c r="B1484"/>
      <c r="AE1484" s="8"/>
    </row>
    <row r="1485" spans="1:31" x14ac:dyDescent="0.25">
      <c r="A1485"/>
      <c r="B1485"/>
      <c r="AE1485" s="8"/>
    </row>
    <row r="1486" spans="1:31" x14ac:dyDescent="0.25">
      <c r="A1486"/>
      <c r="B1486"/>
      <c r="AE1486" s="8"/>
    </row>
    <row r="1487" spans="1:31" x14ac:dyDescent="0.25">
      <c r="A1487"/>
      <c r="B1487"/>
      <c r="AE1487" s="8"/>
    </row>
    <row r="1488" spans="1:31" x14ac:dyDescent="0.25">
      <c r="A1488"/>
      <c r="B1488"/>
      <c r="AE1488" s="8"/>
    </row>
    <row r="1489" spans="1:31" x14ac:dyDescent="0.25">
      <c r="A1489"/>
      <c r="B1489"/>
      <c r="AE1489" s="8"/>
    </row>
    <row r="1490" spans="1:31" x14ac:dyDescent="0.25">
      <c r="A1490"/>
      <c r="B1490"/>
      <c r="AE1490" s="8"/>
    </row>
    <row r="1491" spans="1:31" x14ac:dyDescent="0.25">
      <c r="A1491"/>
      <c r="B1491"/>
      <c r="AE1491" s="8"/>
    </row>
    <row r="1492" spans="1:31" x14ac:dyDescent="0.25">
      <c r="A1492"/>
      <c r="B1492"/>
      <c r="AE1492" s="8"/>
    </row>
    <row r="1493" spans="1:31" x14ac:dyDescent="0.25">
      <c r="A1493"/>
      <c r="B1493"/>
      <c r="AE1493" s="8"/>
    </row>
    <row r="1494" spans="1:31" x14ac:dyDescent="0.25">
      <c r="A1494"/>
      <c r="B1494"/>
      <c r="AE1494" s="8"/>
    </row>
    <row r="1495" spans="1:31" x14ac:dyDescent="0.25">
      <c r="A1495"/>
      <c r="B1495"/>
      <c r="AE1495" s="8"/>
    </row>
    <row r="1496" spans="1:31" x14ac:dyDescent="0.25">
      <c r="A1496"/>
      <c r="B1496"/>
      <c r="AE1496" s="8"/>
    </row>
    <row r="1497" spans="1:31" x14ac:dyDescent="0.25">
      <c r="A1497"/>
      <c r="B1497"/>
      <c r="AE1497" s="8"/>
    </row>
    <row r="1498" spans="1:31" x14ac:dyDescent="0.25">
      <c r="A1498"/>
      <c r="B1498"/>
      <c r="AE1498" s="8"/>
    </row>
    <row r="1499" spans="1:31" x14ac:dyDescent="0.25">
      <c r="A1499"/>
      <c r="B1499"/>
      <c r="AE1499" s="8"/>
    </row>
    <row r="1500" spans="1:31" x14ac:dyDescent="0.25">
      <c r="A1500"/>
      <c r="B1500"/>
      <c r="AE1500" s="8"/>
    </row>
    <row r="1501" spans="1:31" x14ac:dyDescent="0.25">
      <c r="A1501"/>
      <c r="B1501"/>
      <c r="AE1501" s="8"/>
    </row>
    <row r="1502" spans="1:31" x14ac:dyDescent="0.25">
      <c r="A1502"/>
      <c r="B1502"/>
      <c r="AE1502" s="8"/>
    </row>
    <row r="1503" spans="1:31" x14ac:dyDescent="0.25">
      <c r="A1503"/>
      <c r="B1503"/>
      <c r="AE1503" s="8"/>
    </row>
    <row r="1504" spans="1:31" x14ac:dyDescent="0.25">
      <c r="A1504"/>
      <c r="B1504"/>
      <c r="AE1504" s="8"/>
    </row>
    <row r="1505" spans="1:31" x14ac:dyDescent="0.25">
      <c r="A1505"/>
      <c r="B1505"/>
      <c r="AE1505" s="8"/>
    </row>
    <row r="1506" spans="1:31" x14ac:dyDescent="0.25">
      <c r="A1506"/>
      <c r="B1506"/>
      <c r="AE1506" s="8"/>
    </row>
    <row r="1507" spans="1:31" x14ac:dyDescent="0.25">
      <c r="A1507"/>
      <c r="B1507"/>
      <c r="AE1507" s="8"/>
    </row>
    <row r="1508" spans="1:31" x14ac:dyDescent="0.25">
      <c r="A1508"/>
      <c r="B1508"/>
      <c r="AE1508" s="8"/>
    </row>
    <row r="1509" spans="1:31" x14ac:dyDescent="0.25">
      <c r="A1509"/>
      <c r="B1509"/>
      <c r="AE1509" s="8"/>
    </row>
    <row r="1510" spans="1:31" x14ac:dyDescent="0.25">
      <c r="A1510"/>
      <c r="B1510"/>
      <c r="AE1510" s="8"/>
    </row>
    <row r="1511" spans="1:31" x14ac:dyDescent="0.25">
      <c r="A1511"/>
      <c r="B1511"/>
      <c r="AE1511" s="8"/>
    </row>
    <row r="1512" spans="1:31" x14ac:dyDescent="0.25">
      <c r="A1512"/>
      <c r="B1512"/>
      <c r="AE1512" s="8"/>
    </row>
    <row r="1513" spans="1:31" x14ac:dyDescent="0.25">
      <c r="A1513"/>
      <c r="B1513"/>
      <c r="AE1513" s="8"/>
    </row>
    <row r="1514" spans="1:31" x14ac:dyDescent="0.25">
      <c r="A1514"/>
      <c r="B1514"/>
      <c r="AE1514" s="8"/>
    </row>
    <row r="1515" spans="1:31" x14ac:dyDescent="0.25">
      <c r="A1515"/>
      <c r="B1515"/>
      <c r="AE1515" s="8"/>
    </row>
    <row r="1516" spans="1:31" x14ac:dyDescent="0.25">
      <c r="A1516"/>
      <c r="B1516"/>
      <c r="AE1516" s="8"/>
    </row>
    <row r="1517" spans="1:31" x14ac:dyDescent="0.25">
      <c r="A1517"/>
      <c r="B1517"/>
      <c r="AE1517" s="8"/>
    </row>
    <row r="1518" spans="1:31" x14ac:dyDescent="0.25">
      <c r="A1518"/>
      <c r="B1518"/>
      <c r="AE1518" s="8"/>
    </row>
    <row r="1519" spans="1:31" x14ac:dyDescent="0.25">
      <c r="A1519"/>
      <c r="B1519"/>
      <c r="AE1519" s="8"/>
    </row>
    <row r="1520" spans="1:31" x14ac:dyDescent="0.25">
      <c r="A1520"/>
      <c r="B1520"/>
      <c r="AE1520" s="8"/>
    </row>
    <row r="1521" spans="1:31" x14ac:dyDescent="0.25">
      <c r="A1521"/>
      <c r="B1521"/>
      <c r="AE1521" s="8"/>
    </row>
    <row r="1522" spans="1:31" x14ac:dyDescent="0.25">
      <c r="A1522"/>
      <c r="B1522"/>
      <c r="AE1522" s="8"/>
    </row>
    <row r="1523" spans="1:31" x14ac:dyDescent="0.25">
      <c r="A1523"/>
      <c r="B1523"/>
      <c r="AE1523" s="8"/>
    </row>
    <row r="1524" spans="1:31" x14ac:dyDescent="0.25">
      <c r="A1524"/>
      <c r="B1524"/>
      <c r="AE1524" s="8"/>
    </row>
    <row r="1525" spans="1:31" x14ac:dyDescent="0.25">
      <c r="A1525"/>
      <c r="B1525"/>
      <c r="AE1525" s="8"/>
    </row>
    <row r="1526" spans="1:31" x14ac:dyDescent="0.25">
      <c r="A1526"/>
      <c r="B1526"/>
      <c r="AE1526" s="8"/>
    </row>
    <row r="1527" spans="1:31" x14ac:dyDescent="0.25">
      <c r="A1527"/>
      <c r="B1527"/>
      <c r="AE1527" s="8"/>
    </row>
    <row r="1528" spans="1:31" x14ac:dyDescent="0.25">
      <c r="A1528"/>
      <c r="B1528"/>
      <c r="AE1528" s="8"/>
    </row>
    <row r="1529" spans="1:31" x14ac:dyDescent="0.25">
      <c r="A1529"/>
      <c r="B1529"/>
      <c r="AE1529" s="8"/>
    </row>
    <row r="1530" spans="1:31" x14ac:dyDescent="0.25">
      <c r="A1530"/>
      <c r="B1530"/>
      <c r="AE1530" s="8"/>
    </row>
    <row r="1531" spans="1:31" x14ac:dyDescent="0.25">
      <c r="A1531"/>
      <c r="B1531"/>
      <c r="AE1531" s="8"/>
    </row>
    <row r="1532" spans="1:31" x14ac:dyDescent="0.25">
      <c r="A1532"/>
      <c r="B1532"/>
      <c r="AE1532" s="8"/>
    </row>
    <row r="1533" spans="1:31" x14ac:dyDescent="0.25">
      <c r="A1533"/>
      <c r="B1533"/>
      <c r="AE1533" s="8"/>
    </row>
    <row r="1534" spans="1:31" x14ac:dyDescent="0.25">
      <c r="A1534"/>
      <c r="B1534"/>
      <c r="AE1534" s="8"/>
    </row>
    <row r="1535" spans="1:31" x14ac:dyDescent="0.25">
      <c r="A1535"/>
      <c r="B1535"/>
      <c r="AE1535" s="8"/>
    </row>
    <row r="1536" spans="1:31" x14ac:dyDescent="0.25">
      <c r="A1536"/>
      <c r="B1536"/>
    </row>
    <row r="1537" spans="1:2" x14ac:dyDescent="0.25">
      <c r="A1537" s="5"/>
      <c r="B1537"/>
    </row>
    <row r="1538" spans="1:2" x14ac:dyDescent="0.25">
      <c r="A1538" s="5"/>
      <c r="B1538"/>
    </row>
    <row r="1539" spans="1:2" x14ac:dyDescent="0.25">
      <c r="A1539" s="5"/>
      <c r="B1539"/>
    </row>
    <row r="1540" spans="1:2" x14ac:dyDescent="0.25">
      <c r="A1540" s="5"/>
      <c r="B1540"/>
    </row>
    <row r="1541" spans="1:2" x14ac:dyDescent="0.25">
      <c r="A1541" s="5"/>
      <c r="B1541"/>
    </row>
    <row r="1542" spans="1:2" x14ac:dyDescent="0.25">
      <c r="A1542" s="5"/>
      <c r="B1542"/>
    </row>
    <row r="1543" spans="1:2" x14ac:dyDescent="0.25">
      <c r="A1543" s="5"/>
      <c r="B1543"/>
    </row>
    <row r="1544" spans="1:2" x14ac:dyDescent="0.25">
      <c r="A1544" s="5"/>
      <c r="B1544"/>
    </row>
    <row r="1545" spans="1:2" x14ac:dyDescent="0.25">
      <c r="A1545" s="5"/>
      <c r="B1545"/>
    </row>
    <row r="1546" spans="1:2" x14ac:dyDescent="0.25">
      <c r="A1546" s="5"/>
      <c r="B1546"/>
    </row>
    <row r="1547" spans="1:2" x14ac:dyDescent="0.25">
      <c r="A1547" s="5"/>
      <c r="B1547"/>
    </row>
    <row r="1548" spans="1:2" x14ac:dyDescent="0.25">
      <c r="A1548" s="5"/>
      <c r="B1548"/>
    </row>
    <row r="1549" spans="1:2" x14ac:dyDescent="0.25">
      <c r="A1549" s="5"/>
      <c r="B1549"/>
    </row>
    <row r="1550" spans="1:2" x14ac:dyDescent="0.25">
      <c r="A1550" s="5"/>
      <c r="B1550"/>
    </row>
    <row r="1551" spans="1:2" x14ac:dyDescent="0.25">
      <c r="A1551" s="5"/>
      <c r="B1551"/>
    </row>
    <row r="1552" spans="1:2" x14ac:dyDescent="0.25">
      <c r="A1552" s="5"/>
      <c r="B1552"/>
    </row>
    <row r="1553" spans="1:2" x14ac:dyDescent="0.25">
      <c r="A1553" s="5"/>
      <c r="B1553"/>
    </row>
    <row r="1554" spans="1:2" x14ac:dyDescent="0.25">
      <c r="A1554" s="5"/>
      <c r="B1554"/>
    </row>
    <row r="1555" spans="1:2" x14ac:dyDescent="0.25">
      <c r="A1555" s="5"/>
      <c r="B1555"/>
    </row>
    <row r="1556" spans="1:2" x14ac:dyDescent="0.25">
      <c r="A1556" s="5"/>
      <c r="B1556"/>
    </row>
    <row r="1557" spans="1:2" x14ac:dyDescent="0.25">
      <c r="A1557" s="5"/>
      <c r="B1557"/>
    </row>
    <row r="1558" spans="1:2" x14ac:dyDescent="0.25">
      <c r="A1558" s="5"/>
      <c r="B1558"/>
    </row>
    <row r="1559" spans="1:2" x14ac:dyDescent="0.25">
      <c r="A1559" s="5"/>
      <c r="B1559"/>
    </row>
    <row r="1560" spans="1:2" x14ac:dyDescent="0.25">
      <c r="A1560" s="5"/>
      <c r="B1560"/>
    </row>
    <row r="1561" spans="1:2" x14ac:dyDescent="0.25">
      <c r="A1561" s="5"/>
      <c r="B1561"/>
    </row>
    <row r="1562" spans="1:2" x14ac:dyDescent="0.25">
      <c r="A1562" s="5"/>
      <c r="B1562"/>
    </row>
    <row r="1563" spans="1:2" x14ac:dyDescent="0.25">
      <c r="A1563" s="5"/>
      <c r="B1563"/>
    </row>
    <row r="1564" spans="1:2" x14ac:dyDescent="0.25">
      <c r="A1564" s="5"/>
      <c r="B1564"/>
    </row>
    <row r="1565" spans="1:2" x14ac:dyDescent="0.25">
      <c r="A1565" s="5"/>
      <c r="B1565"/>
    </row>
    <row r="1566" spans="1:2" x14ac:dyDescent="0.25">
      <c r="A1566" s="5"/>
      <c r="B1566"/>
    </row>
    <row r="1567" spans="1:2" x14ac:dyDescent="0.25">
      <c r="A1567" s="5"/>
      <c r="B1567"/>
    </row>
    <row r="1568" spans="1:2" x14ac:dyDescent="0.25">
      <c r="A1568" s="5"/>
      <c r="B1568"/>
    </row>
    <row r="1569" spans="1:2" x14ac:dyDescent="0.25">
      <c r="A1569" s="5"/>
      <c r="B1569"/>
    </row>
    <row r="1570" spans="1:2" x14ac:dyDescent="0.25">
      <c r="A1570" s="5"/>
      <c r="B1570"/>
    </row>
    <row r="1571" spans="1:2" x14ac:dyDescent="0.25">
      <c r="A1571" s="5"/>
      <c r="B1571"/>
    </row>
    <row r="1572" spans="1:2" x14ac:dyDescent="0.25">
      <c r="A1572" s="5"/>
      <c r="B1572"/>
    </row>
    <row r="1573" spans="1:2" x14ac:dyDescent="0.25">
      <c r="A1573" s="5"/>
      <c r="B1573"/>
    </row>
    <row r="1574" spans="1:2" x14ac:dyDescent="0.25">
      <c r="A1574" s="5"/>
      <c r="B1574"/>
    </row>
    <row r="1575" spans="1:2" x14ac:dyDescent="0.25">
      <c r="A1575" s="5"/>
      <c r="B1575"/>
    </row>
    <row r="1576" spans="1:2" x14ac:dyDescent="0.25">
      <c r="A1576" s="5"/>
      <c r="B1576"/>
    </row>
    <row r="1577" spans="1:2" x14ac:dyDescent="0.25">
      <c r="A1577" s="5"/>
      <c r="B1577"/>
    </row>
    <row r="1578" spans="1:2" x14ac:dyDescent="0.25">
      <c r="A1578" s="5"/>
      <c r="B1578"/>
    </row>
    <row r="1579" spans="1:2" x14ac:dyDescent="0.25">
      <c r="A1579" s="5"/>
      <c r="B1579"/>
    </row>
    <row r="1580" spans="1:2" x14ac:dyDescent="0.25">
      <c r="A1580" s="5"/>
      <c r="B1580"/>
    </row>
    <row r="1581" spans="1:2" x14ac:dyDescent="0.25">
      <c r="A1581" s="5"/>
      <c r="B1581"/>
    </row>
    <row r="1582" spans="1:2" x14ac:dyDescent="0.25">
      <c r="A1582" s="5"/>
      <c r="B1582"/>
    </row>
    <row r="1583" spans="1:2" x14ac:dyDescent="0.25">
      <c r="A1583" s="5"/>
      <c r="B1583"/>
    </row>
    <row r="1584" spans="1:2" x14ac:dyDescent="0.25">
      <c r="A1584" s="5"/>
      <c r="B1584"/>
    </row>
    <row r="1585" spans="1:2" x14ac:dyDescent="0.25">
      <c r="A1585" s="5"/>
      <c r="B1585"/>
    </row>
    <row r="1586" spans="1:2" x14ac:dyDescent="0.25">
      <c r="A1586" s="5"/>
      <c r="B1586"/>
    </row>
    <row r="1587" spans="1:2" x14ac:dyDescent="0.25">
      <c r="A1587" s="5"/>
      <c r="B1587"/>
    </row>
    <row r="1588" spans="1:2" x14ac:dyDescent="0.25">
      <c r="A1588" s="5"/>
      <c r="B1588"/>
    </row>
    <row r="1589" spans="1:2" x14ac:dyDescent="0.25">
      <c r="A1589" s="5"/>
      <c r="B1589"/>
    </row>
    <row r="1590" spans="1:2" x14ac:dyDescent="0.25">
      <c r="A1590" s="5"/>
      <c r="B1590"/>
    </row>
    <row r="1591" spans="1:2" x14ac:dyDescent="0.25">
      <c r="A1591" s="5"/>
      <c r="B1591"/>
    </row>
    <row r="1592" spans="1:2" x14ac:dyDescent="0.25">
      <c r="A1592" s="5"/>
      <c r="B1592"/>
    </row>
    <row r="1593" spans="1:2" x14ac:dyDescent="0.25">
      <c r="A1593" s="5"/>
      <c r="B1593"/>
    </row>
    <row r="1594" spans="1:2" x14ac:dyDescent="0.25">
      <c r="A1594" s="5"/>
      <c r="B1594"/>
    </row>
    <row r="1595" spans="1:2" x14ac:dyDescent="0.25">
      <c r="A1595" s="5"/>
      <c r="B1595"/>
    </row>
    <row r="1596" spans="1:2" x14ac:dyDescent="0.25">
      <c r="A1596" s="5"/>
      <c r="B1596"/>
    </row>
    <row r="1597" spans="1:2" x14ac:dyDescent="0.25">
      <c r="A1597" s="5"/>
      <c r="B1597"/>
    </row>
    <row r="1598" spans="1:2" x14ac:dyDescent="0.25">
      <c r="A1598" s="5"/>
      <c r="B1598"/>
    </row>
    <row r="1599" spans="1:2" x14ac:dyDescent="0.25">
      <c r="A1599" s="5"/>
      <c r="B1599"/>
    </row>
    <row r="1600" spans="1:2" x14ac:dyDescent="0.25">
      <c r="A1600" s="5"/>
      <c r="B1600"/>
    </row>
    <row r="1601" spans="1:2" x14ac:dyDescent="0.25">
      <c r="A1601" s="5"/>
      <c r="B1601"/>
    </row>
    <row r="1602" spans="1:2" x14ac:dyDescent="0.25">
      <c r="A1602" s="5"/>
      <c r="B1602"/>
    </row>
    <row r="1603" spans="1:2" x14ac:dyDescent="0.25">
      <c r="A1603" s="5"/>
      <c r="B1603"/>
    </row>
    <row r="1604" spans="1:2" x14ac:dyDescent="0.25">
      <c r="A1604" s="5"/>
      <c r="B1604"/>
    </row>
    <row r="1605" spans="1:2" x14ac:dyDescent="0.25">
      <c r="A1605" s="5"/>
      <c r="B1605"/>
    </row>
    <row r="1606" spans="1:2" x14ac:dyDescent="0.25">
      <c r="A1606" s="5"/>
      <c r="B1606"/>
    </row>
    <row r="1607" spans="1:2" x14ac:dyDescent="0.25">
      <c r="A1607" s="5"/>
      <c r="B1607"/>
    </row>
    <row r="1608" spans="1:2" x14ac:dyDescent="0.25">
      <c r="A1608" s="5"/>
      <c r="B1608"/>
    </row>
    <row r="1609" spans="1:2" x14ac:dyDescent="0.25">
      <c r="A1609" s="5"/>
      <c r="B1609"/>
    </row>
    <row r="1610" spans="1:2" x14ac:dyDescent="0.25">
      <c r="A1610" s="5"/>
      <c r="B1610"/>
    </row>
    <row r="1611" spans="1:2" x14ac:dyDescent="0.25">
      <c r="A1611" s="5"/>
      <c r="B1611"/>
    </row>
    <row r="1612" spans="1:2" x14ac:dyDescent="0.25">
      <c r="A1612" s="5"/>
      <c r="B1612"/>
    </row>
    <row r="1613" spans="1:2" x14ac:dyDescent="0.25">
      <c r="A1613" s="5"/>
      <c r="B1613"/>
    </row>
    <row r="1614" spans="1:2" x14ac:dyDescent="0.25">
      <c r="A1614" s="5"/>
      <c r="B1614"/>
    </row>
    <row r="1615" spans="1:2" x14ac:dyDescent="0.25">
      <c r="A1615" s="5"/>
      <c r="B1615"/>
    </row>
    <row r="1616" spans="1:2" x14ac:dyDescent="0.25">
      <c r="A1616" s="5"/>
      <c r="B1616"/>
    </row>
    <row r="1617" spans="1:2" x14ac:dyDescent="0.25">
      <c r="A1617" s="5"/>
      <c r="B1617"/>
    </row>
    <row r="1618" spans="1:2" x14ac:dyDescent="0.25">
      <c r="A1618" s="5"/>
      <c r="B1618"/>
    </row>
    <row r="1619" spans="1:2" x14ac:dyDescent="0.25">
      <c r="A1619" s="5"/>
      <c r="B1619"/>
    </row>
    <row r="1620" spans="1:2" x14ac:dyDescent="0.25">
      <c r="A1620" s="5"/>
      <c r="B1620"/>
    </row>
    <row r="1621" spans="1:2" x14ac:dyDescent="0.25">
      <c r="A1621" s="5"/>
      <c r="B1621"/>
    </row>
    <row r="1622" spans="1:2" x14ac:dyDescent="0.25">
      <c r="A1622" s="5"/>
      <c r="B1622"/>
    </row>
    <row r="1623" spans="1:2" x14ac:dyDescent="0.25">
      <c r="A1623" s="5"/>
      <c r="B1623"/>
    </row>
    <row r="1624" spans="1:2" x14ac:dyDescent="0.25">
      <c r="A1624" s="5"/>
      <c r="B1624"/>
    </row>
    <row r="1625" spans="1:2" x14ac:dyDescent="0.25">
      <c r="A1625" s="5"/>
      <c r="B1625"/>
    </row>
    <row r="1626" spans="1:2" x14ac:dyDescent="0.25">
      <c r="A1626" s="5"/>
      <c r="B1626"/>
    </row>
    <row r="1627" spans="1:2" x14ac:dyDescent="0.25">
      <c r="A1627" s="5"/>
      <c r="B1627"/>
    </row>
    <row r="1628" spans="1:2" x14ac:dyDescent="0.25">
      <c r="A1628" s="5"/>
      <c r="B1628"/>
    </row>
    <row r="1629" spans="1:2" x14ac:dyDescent="0.25">
      <c r="A1629" s="5"/>
      <c r="B1629"/>
    </row>
    <row r="1630" spans="1:2" x14ac:dyDescent="0.25">
      <c r="A1630" s="5"/>
      <c r="B1630"/>
    </row>
    <row r="1631" spans="1:2" x14ac:dyDescent="0.25">
      <c r="A1631" s="5"/>
      <c r="B1631"/>
    </row>
    <row r="1632" spans="1:2" x14ac:dyDescent="0.25">
      <c r="A1632" s="5"/>
      <c r="B1632"/>
    </row>
    <row r="1633" spans="1:2" x14ac:dyDescent="0.25">
      <c r="A1633" s="5"/>
      <c r="B1633"/>
    </row>
    <row r="1634" spans="1:2" x14ac:dyDescent="0.25">
      <c r="A1634" s="5"/>
      <c r="B1634"/>
    </row>
    <row r="1635" spans="1:2" x14ac:dyDescent="0.25">
      <c r="A1635" s="5"/>
      <c r="B1635"/>
    </row>
    <row r="1636" spans="1:2" x14ac:dyDescent="0.25">
      <c r="A1636" s="5"/>
      <c r="B1636"/>
    </row>
    <row r="1637" spans="1:2" x14ac:dyDescent="0.25">
      <c r="A1637" s="5"/>
      <c r="B1637"/>
    </row>
    <row r="1638" spans="1:2" x14ac:dyDescent="0.25">
      <c r="A1638" s="5"/>
      <c r="B1638"/>
    </row>
    <row r="1639" spans="1:2" x14ac:dyDescent="0.25">
      <c r="A1639" s="5"/>
      <c r="B1639"/>
    </row>
    <row r="1640" spans="1:2" x14ac:dyDescent="0.25">
      <c r="A1640" s="5"/>
      <c r="B1640"/>
    </row>
    <row r="1641" spans="1:2" x14ac:dyDescent="0.25">
      <c r="A1641" s="5"/>
      <c r="B1641"/>
    </row>
    <row r="1642" spans="1:2" x14ac:dyDescent="0.25">
      <c r="A1642" s="5"/>
      <c r="B1642"/>
    </row>
    <row r="1643" spans="1:2" x14ac:dyDescent="0.25">
      <c r="A1643" s="5"/>
      <c r="B1643"/>
    </row>
    <row r="1644" spans="1:2" x14ac:dyDescent="0.25">
      <c r="A1644" s="5"/>
      <c r="B1644"/>
    </row>
    <row r="1645" spans="1:2" x14ac:dyDescent="0.25">
      <c r="A1645" s="5"/>
      <c r="B1645"/>
    </row>
    <row r="1646" spans="1:2" x14ac:dyDescent="0.25">
      <c r="A1646" s="5"/>
      <c r="B1646"/>
    </row>
    <row r="1647" spans="1:2" x14ac:dyDescent="0.25">
      <c r="A1647" s="5"/>
      <c r="B1647"/>
    </row>
    <row r="1648" spans="1:2" x14ac:dyDescent="0.25">
      <c r="A1648" s="5"/>
      <c r="B1648"/>
    </row>
    <row r="1649" spans="1:2" x14ac:dyDescent="0.25">
      <c r="A1649" s="5"/>
      <c r="B1649"/>
    </row>
    <row r="1650" spans="1:2" x14ac:dyDescent="0.25">
      <c r="A1650" s="5"/>
      <c r="B1650"/>
    </row>
    <row r="1651" spans="1:2" x14ac:dyDescent="0.25">
      <c r="A1651" s="5"/>
      <c r="B1651"/>
    </row>
    <row r="1652" spans="1:2" x14ac:dyDescent="0.25">
      <c r="A1652" s="5"/>
      <c r="B1652"/>
    </row>
    <row r="1653" spans="1:2" x14ac:dyDescent="0.25">
      <c r="A1653" s="5"/>
      <c r="B1653"/>
    </row>
    <row r="1654" spans="1:2" x14ac:dyDescent="0.25">
      <c r="A1654" s="5"/>
      <c r="B1654"/>
    </row>
    <row r="1655" spans="1:2" x14ac:dyDescent="0.25">
      <c r="A1655" s="5"/>
      <c r="B1655"/>
    </row>
    <row r="1656" spans="1:2" x14ac:dyDescent="0.25">
      <c r="A1656" s="5"/>
      <c r="B1656"/>
    </row>
    <row r="1657" spans="1:2" x14ac:dyDescent="0.25">
      <c r="A1657" s="5"/>
      <c r="B1657"/>
    </row>
    <row r="1658" spans="1:2" x14ac:dyDescent="0.25">
      <c r="A1658" s="5"/>
      <c r="B1658"/>
    </row>
    <row r="1659" spans="1:2" x14ac:dyDescent="0.25">
      <c r="A1659" s="5"/>
      <c r="B1659"/>
    </row>
    <row r="1660" spans="1:2" x14ac:dyDescent="0.25">
      <c r="A1660" s="5"/>
      <c r="B1660"/>
    </row>
    <row r="1661" spans="1:2" x14ac:dyDescent="0.25">
      <c r="A1661" s="5"/>
      <c r="B1661"/>
    </row>
    <row r="1662" spans="1:2" x14ac:dyDescent="0.25">
      <c r="A1662" s="5"/>
      <c r="B1662"/>
    </row>
    <row r="1663" spans="1:2" x14ac:dyDescent="0.25">
      <c r="A1663" s="5"/>
      <c r="B1663"/>
    </row>
    <row r="1664" spans="1:2" x14ac:dyDescent="0.25">
      <c r="A1664" s="5"/>
      <c r="B1664"/>
    </row>
    <row r="1665" spans="1:2" x14ac:dyDescent="0.25">
      <c r="A1665" s="5"/>
      <c r="B1665"/>
    </row>
    <row r="1666" spans="1:2" x14ac:dyDescent="0.25">
      <c r="A1666" s="5"/>
      <c r="B1666"/>
    </row>
    <row r="1667" spans="1:2" x14ac:dyDescent="0.25">
      <c r="A1667" s="5"/>
      <c r="B1667"/>
    </row>
    <row r="1668" spans="1:2" x14ac:dyDescent="0.25">
      <c r="A1668" s="5"/>
      <c r="B1668"/>
    </row>
    <row r="1669" spans="1:2" x14ac:dyDescent="0.25">
      <c r="A1669" s="5"/>
      <c r="B1669"/>
    </row>
    <row r="1670" spans="1:2" x14ac:dyDescent="0.25">
      <c r="A1670" s="5"/>
      <c r="B1670"/>
    </row>
    <row r="1671" spans="1:2" x14ac:dyDescent="0.25">
      <c r="A1671" s="5"/>
      <c r="B1671"/>
    </row>
    <row r="1672" spans="1:2" x14ac:dyDescent="0.25">
      <c r="A1672" s="5"/>
      <c r="B1672"/>
    </row>
    <row r="1673" spans="1:2" x14ac:dyDescent="0.25">
      <c r="A1673" s="5"/>
      <c r="B1673"/>
    </row>
    <row r="1674" spans="1:2" x14ac:dyDescent="0.25">
      <c r="A1674" s="5"/>
      <c r="B1674"/>
    </row>
    <row r="1675" spans="1:2" x14ac:dyDescent="0.25">
      <c r="A1675" s="5"/>
      <c r="B1675"/>
    </row>
    <row r="1676" spans="1:2" x14ac:dyDescent="0.25">
      <c r="A1676" s="5"/>
      <c r="B1676"/>
    </row>
    <row r="1677" spans="1:2" x14ac:dyDescent="0.25">
      <c r="A1677" s="5"/>
      <c r="B1677"/>
    </row>
    <row r="1678" spans="1:2" x14ac:dyDescent="0.25">
      <c r="A1678" s="5"/>
      <c r="B1678"/>
    </row>
    <row r="1679" spans="1:2" x14ac:dyDescent="0.25">
      <c r="A1679" s="5"/>
      <c r="B1679"/>
    </row>
    <row r="1680" spans="1:2" x14ac:dyDescent="0.25">
      <c r="A1680" s="5"/>
      <c r="B1680"/>
    </row>
    <row r="1681" spans="1:2" x14ac:dyDescent="0.25">
      <c r="A1681" s="5"/>
      <c r="B1681"/>
    </row>
    <row r="1682" spans="1:2" x14ac:dyDescent="0.25">
      <c r="A1682" s="5"/>
      <c r="B1682"/>
    </row>
    <row r="1683" spans="1:2" x14ac:dyDescent="0.25">
      <c r="A1683" s="5"/>
      <c r="B1683"/>
    </row>
    <row r="1684" spans="1:2" x14ac:dyDescent="0.25">
      <c r="A1684" s="5"/>
      <c r="B1684"/>
    </row>
    <row r="1685" spans="1:2" x14ac:dyDescent="0.25">
      <c r="A1685" s="5"/>
      <c r="B1685"/>
    </row>
    <row r="1686" spans="1:2" x14ac:dyDescent="0.25">
      <c r="A1686" s="5"/>
      <c r="B1686"/>
    </row>
    <row r="1687" spans="1:2" x14ac:dyDescent="0.25">
      <c r="A1687" s="5"/>
      <c r="B1687"/>
    </row>
    <row r="1688" spans="1:2" x14ac:dyDescent="0.25">
      <c r="A1688" s="5"/>
      <c r="B1688"/>
    </row>
    <row r="1689" spans="1:2" x14ac:dyDescent="0.25">
      <c r="A1689" s="5"/>
      <c r="B1689"/>
    </row>
    <row r="1690" spans="1:2" x14ac:dyDescent="0.25">
      <c r="A1690" s="5"/>
      <c r="B1690"/>
    </row>
    <row r="1691" spans="1:2" x14ac:dyDescent="0.25">
      <c r="A1691" s="5"/>
      <c r="B1691"/>
    </row>
    <row r="1692" spans="1:2" x14ac:dyDescent="0.25">
      <c r="A1692" s="5"/>
      <c r="B1692"/>
    </row>
    <row r="1693" spans="1:2" x14ac:dyDescent="0.25">
      <c r="A1693" s="5"/>
      <c r="B1693"/>
    </row>
    <row r="1694" spans="1:2" x14ac:dyDescent="0.25">
      <c r="A1694" s="5"/>
      <c r="B1694"/>
    </row>
    <row r="1695" spans="1:2" x14ac:dyDescent="0.25">
      <c r="A1695" s="5"/>
      <c r="B1695"/>
    </row>
    <row r="1696" spans="1:2" x14ac:dyDescent="0.25">
      <c r="A1696" s="5"/>
      <c r="B1696"/>
    </row>
    <row r="1697" spans="1:2" x14ac:dyDescent="0.25">
      <c r="A1697" s="5"/>
      <c r="B1697"/>
    </row>
    <row r="1698" spans="1:2" x14ac:dyDescent="0.25">
      <c r="A1698" s="5"/>
      <c r="B1698"/>
    </row>
    <row r="1699" spans="1:2" x14ac:dyDescent="0.25">
      <c r="A1699" s="5"/>
      <c r="B1699"/>
    </row>
    <row r="1700" spans="1:2" x14ac:dyDescent="0.25">
      <c r="A1700" s="5"/>
      <c r="B1700"/>
    </row>
    <row r="1701" spans="1:2" x14ac:dyDescent="0.25">
      <c r="A1701" s="5"/>
      <c r="B1701"/>
    </row>
    <row r="1702" spans="1:2" x14ac:dyDescent="0.25">
      <c r="A1702" s="5"/>
      <c r="B1702"/>
    </row>
    <row r="1703" spans="1:2" x14ac:dyDescent="0.25">
      <c r="A1703" s="5"/>
      <c r="B1703"/>
    </row>
    <row r="1704" spans="1:2" x14ac:dyDescent="0.25">
      <c r="A1704" s="5"/>
      <c r="B1704"/>
    </row>
    <row r="1705" spans="1:2" x14ac:dyDescent="0.25">
      <c r="A1705" s="5"/>
      <c r="B1705"/>
    </row>
    <row r="1706" spans="1:2" x14ac:dyDescent="0.25">
      <c r="A1706" s="5"/>
      <c r="B1706"/>
    </row>
    <row r="1707" spans="1:2" x14ac:dyDescent="0.25">
      <c r="A1707" s="5"/>
      <c r="B1707"/>
    </row>
    <row r="1708" spans="1:2" x14ac:dyDescent="0.25">
      <c r="A1708" s="5"/>
      <c r="B1708"/>
    </row>
    <row r="1709" spans="1:2" x14ac:dyDescent="0.25">
      <c r="A1709" s="5"/>
      <c r="B1709"/>
    </row>
    <row r="1710" spans="1:2" x14ac:dyDescent="0.25">
      <c r="A1710" s="5"/>
      <c r="B1710"/>
    </row>
    <row r="1711" spans="1:2" x14ac:dyDescent="0.25">
      <c r="A1711" s="5"/>
      <c r="B1711"/>
    </row>
    <row r="1712" spans="1:2" x14ac:dyDescent="0.25">
      <c r="A1712" s="5"/>
      <c r="B1712"/>
    </row>
    <row r="1713" spans="1:2" x14ac:dyDescent="0.25">
      <c r="A1713" s="5"/>
      <c r="B1713"/>
    </row>
    <row r="1714" spans="1:2" x14ac:dyDescent="0.25">
      <c r="A1714" s="5"/>
      <c r="B1714"/>
    </row>
    <row r="1715" spans="1:2" x14ac:dyDescent="0.25">
      <c r="A1715" s="5"/>
      <c r="B1715"/>
    </row>
    <row r="1716" spans="1:2" x14ac:dyDescent="0.25">
      <c r="A1716" s="5"/>
      <c r="B1716"/>
    </row>
    <row r="1717" spans="1:2" x14ac:dyDescent="0.25">
      <c r="A1717" s="5"/>
      <c r="B1717"/>
    </row>
    <row r="1718" spans="1:2" x14ac:dyDescent="0.25">
      <c r="A1718" s="5"/>
      <c r="B1718"/>
    </row>
    <row r="1719" spans="1:2" x14ac:dyDescent="0.25">
      <c r="A1719" s="5"/>
      <c r="B1719"/>
    </row>
    <row r="1720" spans="1:2" x14ac:dyDescent="0.25">
      <c r="A1720" s="5"/>
      <c r="B1720"/>
    </row>
    <row r="1721" spans="1:2" x14ac:dyDescent="0.25">
      <c r="A1721" s="5"/>
      <c r="B1721"/>
    </row>
    <row r="1722" spans="1:2" x14ac:dyDescent="0.25">
      <c r="A1722" s="5"/>
      <c r="B1722"/>
    </row>
    <row r="1723" spans="1:2" x14ac:dyDescent="0.25">
      <c r="A1723" s="5"/>
      <c r="B1723"/>
    </row>
    <row r="1724" spans="1:2" x14ac:dyDescent="0.25">
      <c r="A1724" s="5"/>
      <c r="B1724"/>
    </row>
    <row r="1725" spans="1:2" x14ac:dyDescent="0.25">
      <c r="A1725" s="5"/>
      <c r="B1725"/>
    </row>
    <row r="1726" spans="1:2" x14ac:dyDescent="0.25">
      <c r="A1726" s="5"/>
      <c r="B1726"/>
    </row>
    <row r="1727" spans="1:2" x14ac:dyDescent="0.25">
      <c r="A1727" s="5"/>
      <c r="B1727"/>
    </row>
    <row r="1728" spans="1:2" x14ac:dyDescent="0.25">
      <c r="A1728" s="5"/>
      <c r="B1728"/>
    </row>
    <row r="1729" spans="1:2" x14ac:dyDescent="0.25">
      <c r="A1729" s="5"/>
      <c r="B1729"/>
    </row>
    <row r="1730" spans="1:2" x14ac:dyDescent="0.25">
      <c r="A1730" s="5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2" x14ac:dyDescent="0.25">
      <c r="A1761"/>
      <c r="B1761"/>
    </row>
    <row r="1762" spans="1:2" x14ac:dyDescent="0.25">
      <c r="A1762"/>
      <c r="B1762"/>
    </row>
    <row r="1763" spans="1:2" x14ac:dyDescent="0.25">
      <c r="A1763"/>
      <c r="B1763"/>
    </row>
    <row r="1764" spans="1:2" x14ac:dyDescent="0.25">
      <c r="A1764"/>
      <c r="B1764"/>
    </row>
    <row r="1765" spans="1:2" x14ac:dyDescent="0.25">
      <c r="A1765"/>
      <c r="B1765"/>
    </row>
    <row r="1766" spans="1:2" x14ac:dyDescent="0.25">
      <c r="A1766"/>
      <c r="B1766"/>
    </row>
    <row r="1767" spans="1:2" x14ac:dyDescent="0.25">
      <c r="A1767"/>
      <c r="B1767"/>
    </row>
    <row r="1768" spans="1:2" x14ac:dyDescent="0.25">
      <c r="A1768"/>
      <c r="B1768"/>
    </row>
    <row r="1769" spans="1:2" x14ac:dyDescent="0.25">
      <c r="A1769"/>
      <c r="B1769"/>
    </row>
    <row r="1770" spans="1:2" x14ac:dyDescent="0.25">
      <c r="A1770"/>
      <c r="B1770"/>
    </row>
    <row r="1771" spans="1:2" x14ac:dyDescent="0.25">
      <c r="A1771"/>
      <c r="B1771"/>
    </row>
    <row r="1772" spans="1:2" x14ac:dyDescent="0.25">
      <c r="A1772"/>
      <c r="B1772"/>
    </row>
    <row r="1773" spans="1:2" x14ac:dyDescent="0.25">
      <c r="A1773"/>
      <c r="B1773"/>
    </row>
    <row r="1774" spans="1:2" x14ac:dyDescent="0.25">
      <c r="A1774"/>
      <c r="B1774"/>
    </row>
    <row r="1775" spans="1:2" x14ac:dyDescent="0.25">
      <c r="A1775"/>
      <c r="B1775"/>
    </row>
    <row r="1776" spans="1:2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2" x14ac:dyDescent="0.25">
      <c r="A1793"/>
      <c r="B1793"/>
    </row>
    <row r="1794" spans="1:2" x14ac:dyDescent="0.25">
      <c r="A1794"/>
      <c r="B1794"/>
    </row>
    <row r="1795" spans="1:2" x14ac:dyDescent="0.25">
      <c r="A1795"/>
      <c r="B1795"/>
    </row>
    <row r="1796" spans="1:2" x14ac:dyDescent="0.25">
      <c r="A1796"/>
      <c r="B1796"/>
    </row>
    <row r="1797" spans="1:2" x14ac:dyDescent="0.25">
      <c r="A1797"/>
      <c r="B1797"/>
    </row>
    <row r="1798" spans="1:2" x14ac:dyDescent="0.25">
      <c r="A1798" s="5"/>
      <c r="B1798"/>
    </row>
    <row r="1799" spans="1:2" x14ac:dyDescent="0.25">
      <c r="A1799" s="5"/>
      <c r="B1799"/>
    </row>
    <row r="1800" spans="1:2" x14ac:dyDescent="0.25">
      <c r="A1800" s="5"/>
      <c r="B1800"/>
    </row>
    <row r="1801" spans="1:2" x14ac:dyDescent="0.25">
      <c r="A1801" s="5"/>
      <c r="B1801"/>
    </row>
    <row r="1802" spans="1:2" x14ac:dyDescent="0.25">
      <c r="A1802" s="5"/>
      <c r="B1802"/>
    </row>
    <row r="1803" spans="1:2" x14ac:dyDescent="0.25">
      <c r="A1803" s="5"/>
      <c r="B1803"/>
    </row>
    <row r="1804" spans="1:2" x14ac:dyDescent="0.25">
      <c r="A1804" s="5"/>
      <c r="B1804"/>
    </row>
    <row r="1805" spans="1:2" x14ac:dyDescent="0.25">
      <c r="A1805" s="5"/>
      <c r="B1805"/>
    </row>
    <row r="1806" spans="1:2" x14ac:dyDescent="0.25">
      <c r="A1806" s="5"/>
      <c r="B1806"/>
    </row>
    <row r="1807" spans="1:2" x14ac:dyDescent="0.25">
      <c r="A1807" s="5"/>
      <c r="B1807"/>
    </row>
    <row r="1808" spans="1:2" x14ac:dyDescent="0.25">
      <c r="A1808" s="5"/>
      <c r="B1808"/>
    </row>
    <row r="1809" spans="1:2" x14ac:dyDescent="0.25">
      <c r="A1809" s="5"/>
      <c r="B1809"/>
    </row>
    <row r="1810" spans="1:2" x14ac:dyDescent="0.25">
      <c r="A1810" s="5"/>
      <c r="B1810"/>
    </row>
    <row r="1811" spans="1:2" x14ac:dyDescent="0.25">
      <c r="A1811" s="5"/>
      <c r="B1811"/>
    </row>
    <row r="1812" spans="1:2" x14ac:dyDescent="0.25">
      <c r="A1812" s="5"/>
      <c r="B1812"/>
    </row>
    <row r="1813" spans="1:2" x14ac:dyDescent="0.25">
      <c r="A1813" s="5"/>
      <c r="B1813"/>
    </row>
    <row r="1814" spans="1:2" x14ac:dyDescent="0.25">
      <c r="A1814" s="5"/>
      <c r="B1814"/>
    </row>
    <row r="1815" spans="1:2" x14ac:dyDescent="0.25">
      <c r="A1815" s="5"/>
      <c r="B1815"/>
    </row>
    <row r="1816" spans="1:2" x14ac:dyDescent="0.25">
      <c r="A1816" s="5"/>
      <c r="B1816"/>
    </row>
    <row r="1817" spans="1:2" x14ac:dyDescent="0.25">
      <c r="A1817" s="5"/>
      <c r="B1817"/>
    </row>
    <row r="1818" spans="1:2" x14ac:dyDescent="0.25">
      <c r="A1818" s="5"/>
      <c r="B1818"/>
    </row>
    <row r="1819" spans="1:2" x14ac:dyDescent="0.25">
      <c r="A1819" s="5"/>
      <c r="B1819"/>
    </row>
    <row r="1820" spans="1:2" x14ac:dyDescent="0.25">
      <c r="A1820" s="5"/>
      <c r="B1820"/>
    </row>
    <row r="1821" spans="1:2" x14ac:dyDescent="0.25">
      <c r="A1821" s="5"/>
      <c r="B1821"/>
    </row>
    <row r="1822" spans="1:2" x14ac:dyDescent="0.25">
      <c r="A1822" s="5"/>
      <c r="B1822"/>
    </row>
    <row r="1823" spans="1:2" x14ac:dyDescent="0.25">
      <c r="A1823" s="5"/>
      <c r="B1823"/>
    </row>
    <row r="1824" spans="1:2" x14ac:dyDescent="0.25">
      <c r="A1824" s="5"/>
      <c r="B1824"/>
    </row>
    <row r="1825" spans="1:2" x14ac:dyDescent="0.25">
      <c r="A1825" s="5"/>
      <c r="B1825"/>
    </row>
    <row r="1826" spans="1:2" x14ac:dyDescent="0.25">
      <c r="A1826" s="5"/>
      <c r="B1826"/>
    </row>
    <row r="1827" spans="1:2" x14ac:dyDescent="0.25">
      <c r="A1827" s="5"/>
      <c r="B1827"/>
    </row>
    <row r="1828" spans="1:2" x14ac:dyDescent="0.25">
      <c r="A1828" s="5"/>
      <c r="B1828"/>
    </row>
    <row r="1829" spans="1:2" x14ac:dyDescent="0.25">
      <c r="A1829" s="5"/>
      <c r="B1829"/>
    </row>
    <row r="1830" spans="1:2" x14ac:dyDescent="0.25">
      <c r="A1830" s="5"/>
      <c r="B1830"/>
    </row>
    <row r="1831" spans="1:2" x14ac:dyDescent="0.25">
      <c r="A1831" s="5"/>
      <c r="B1831"/>
    </row>
    <row r="1832" spans="1:2" x14ac:dyDescent="0.25">
      <c r="A1832" s="5"/>
      <c r="B1832"/>
    </row>
    <row r="1833" spans="1:2" x14ac:dyDescent="0.25">
      <c r="A1833" s="5"/>
      <c r="B1833"/>
    </row>
    <row r="1834" spans="1:2" x14ac:dyDescent="0.25">
      <c r="A1834" s="5"/>
      <c r="B1834"/>
    </row>
    <row r="1835" spans="1:2" x14ac:dyDescent="0.25">
      <c r="A1835" s="5"/>
      <c r="B1835"/>
    </row>
    <row r="1836" spans="1:2" x14ac:dyDescent="0.25">
      <c r="A1836" s="5"/>
      <c r="B1836"/>
    </row>
    <row r="1837" spans="1:2" x14ac:dyDescent="0.25">
      <c r="A1837" s="5"/>
      <c r="B1837"/>
    </row>
    <row r="1838" spans="1:2" x14ac:dyDescent="0.25">
      <c r="A1838" s="5"/>
      <c r="B1838"/>
    </row>
    <row r="1839" spans="1:2" x14ac:dyDescent="0.25">
      <c r="A1839" s="5"/>
      <c r="B1839"/>
    </row>
    <row r="1840" spans="1:2" x14ac:dyDescent="0.25">
      <c r="A1840" s="5"/>
      <c r="B1840"/>
    </row>
    <row r="1841" spans="1:2" x14ac:dyDescent="0.25">
      <c r="A1841" s="5"/>
      <c r="B1841"/>
    </row>
    <row r="1842" spans="1:2" x14ac:dyDescent="0.25">
      <c r="A1842" s="5"/>
      <c r="B1842"/>
    </row>
    <row r="1843" spans="1:2" x14ac:dyDescent="0.25">
      <c r="A1843" s="5"/>
      <c r="B1843"/>
    </row>
    <row r="1844" spans="1:2" x14ac:dyDescent="0.25">
      <c r="A1844" s="5"/>
      <c r="B1844"/>
    </row>
    <row r="1845" spans="1:2" x14ac:dyDescent="0.25">
      <c r="A1845" s="5"/>
      <c r="B1845"/>
    </row>
    <row r="1846" spans="1:2" x14ac:dyDescent="0.25">
      <c r="A1846" s="5"/>
      <c r="B1846"/>
    </row>
    <row r="1847" spans="1:2" x14ac:dyDescent="0.25">
      <c r="A1847" s="5"/>
      <c r="B1847"/>
    </row>
    <row r="1848" spans="1:2" x14ac:dyDescent="0.25">
      <c r="A1848" s="5"/>
      <c r="B1848"/>
    </row>
    <row r="1849" spans="1:2" x14ac:dyDescent="0.25">
      <c r="A1849" s="5"/>
      <c r="B1849"/>
    </row>
    <row r="1850" spans="1:2" x14ac:dyDescent="0.25">
      <c r="A1850" s="5"/>
      <c r="B1850"/>
    </row>
    <row r="1851" spans="1:2" x14ac:dyDescent="0.25">
      <c r="A1851" s="5"/>
      <c r="B1851"/>
    </row>
    <row r="1852" spans="1:2" x14ac:dyDescent="0.25">
      <c r="A1852" s="5"/>
      <c r="B1852"/>
    </row>
    <row r="1853" spans="1:2" x14ac:dyDescent="0.25">
      <c r="A1853" s="5"/>
      <c r="B1853"/>
    </row>
    <row r="1854" spans="1:2" x14ac:dyDescent="0.25">
      <c r="A1854" s="5"/>
      <c r="B1854"/>
    </row>
    <row r="1855" spans="1:2" x14ac:dyDescent="0.25">
      <c r="A1855" s="5"/>
      <c r="B1855"/>
    </row>
    <row r="1856" spans="1:2" x14ac:dyDescent="0.25">
      <c r="A1856" s="5"/>
      <c r="B1856"/>
    </row>
    <row r="1857" spans="1:2" x14ac:dyDescent="0.25">
      <c r="A1857" s="5"/>
      <c r="B1857"/>
    </row>
    <row r="1858" spans="1:2" x14ac:dyDescent="0.25">
      <c r="A1858" s="5"/>
      <c r="B1858"/>
    </row>
    <row r="1859" spans="1:2" x14ac:dyDescent="0.25">
      <c r="A1859" s="5"/>
      <c r="B1859"/>
    </row>
    <row r="1860" spans="1:2" x14ac:dyDescent="0.25">
      <c r="A1860" s="5"/>
      <c r="B1860"/>
    </row>
    <row r="1861" spans="1:2" x14ac:dyDescent="0.25">
      <c r="A1861" s="5"/>
      <c r="B1861"/>
    </row>
    <row r="1862" spans="1:2" x14ac:dyDescent="0.25">
      <c r="A1862" s="5"/>
      <c r="B1862"/>
    </row>
    <row r="1863" spans="1:2" x14ac:dyDescent="0.25">
      <c r="A1863" s="5"/>
      <c r="B1863"/>
    </row>
    <row r="1864" spans="1:2" x14ac:dyDescent="0.25">
      <c r="A1864" s="5"/>
      <c r="B1864"/>
    </row>
    <row r="1865" spans="1:2" x14ac:dyDescent="0.25">
      <c r="A1865" s="5"/>
      <c r="B1865"/>
    </row>
    <row r="1866" spans="1:2" x14ac:dyDescent="0.25">
      <c r="A1866" s="5"/>
      <c r="B1866"/>
    </row>
    <row r="1867" spans="1:2" x14ac:dyDescent="0.25">
      <c r="A1867" s="5"/>
      <c r="B1867"/>
    </row>
    <row r="1868" spans="1:2" x14ac:dyDescent="0.25">
      <c r="A1868" s="5"/>
      <c r="B1868"/>
    </row>
    <row r="1869" spans="1:2" x14ac:dyDescent="0.25">
      <c r="A1869" s="5"/>
      <c r="B1869"/>
    </row>
    <row r="1870" spans="1:2" x14ac:dyDescent="0.25">
      <c r="A1870" s="5"/>
      <c r="B1870"/>
    </row>
    <row r="1871" spans="1:2" x14ac:dyDescent="0.25">
      <c r="A1871" s="5"/>
      <c r="B1871"/>
    </row>
    <row r="1872" spans="1:2" x14ac:dyDescent="0.25">
      <c r="A1872" s="5"/>
      <c r="B1872"/>
    </row>
    <row r="1873" spans="1:2" x14ac:dyDescent="0.25">
      <c r="A1873" s="5"/>
      <c r="B1873"/>
    </row>
    <row r="1874" spans="1:2" x14ac:dyDescent="0.25">
      <c r="A1874" s="5"/>
      <c r="B1874"/>
    </row>
    <row r="1875" spans="1:2" x14ac:dyDescent="0.25">
      <c r="A1875" s="5"/>
      <c r="B1875"/>
    </row>
    <row r="1876" spans="1:2" x14ac:dyDescent="0.25">
      <c r="A1876" s="5"/>
      <c r="B1876"/>
    </row>
    <row r="1877" spans="1:2" x14ac:dyDescent="0.25">
      <c r="A1877" s="5"/>
      <c r="B1877"/>
    </row>
    <row r="1878" spans="1:2" x14ac:dyDescent="0.25">
      <c r="A1878" s="5"/>
      <c r="B1878"/>
    </row>
    <row r="1879" spans="1:2" x14ac:dyDescent="0.25">
      <c r="A1879" s="5"/>
      <c r="B1879"/>
    </row>
    <row r="1880" spans="1:2" x14ac:dyDescent="0.25">
      <c r="A1880" s="5"/>
      <c r="B1880"/>
    </row>
    <row r="1881" spans="1:2" x14ac:dyDescent="0.25">
      <c r="A1881" s="5"/>
      <c r="B1881"/>
    </row>
    <row r="1882" spans="1:2" x14ac:dyDescent="0.25">
      <c r="A1882" s="5"/>
      <c r="B1882"/>
    </row>
    <row r="1883" spans="1:2" x14ac:dyDescent="0.25">
      <c r="A1883" s="5"/>
      <c r="B1883"/>
    </row>
    <row r="1884" spans="1:2" x14ac:dyDescent="0.25">
      <c r="A1884" s="5"/>
      <c r="B1884"/>
    </row>
    <row r="1885" spans="1:2" x14ac:dyDescent="0.25">
      <c r="A1885" s="5"/>
      <c r="B1885"/>
    </row>
    <row r="1886" spans="1:2" x14ac:dyDescent="0.25">
      <c r="A1886" s="5"/>
      <c r="B1886"/>
    </row>
    <row r="1887" spans="1:2" x14ac:dyDescent="0.25">
      <c r="A1887" s="5"/>
      <c r="B1887"/>
    </row>
    <row r="1888" spans="1:2" x14ac:dyDescent="0.25">
      <c r="A1888" s="5"/>
      <c r="B1888"/>
    </row>
    <row r="1889" spans="1:2" x14ac:dyDescent="0.25">
      <c r="A1889" s="5"/>
      <c r="B1889"/>
    </row>
    <row r="1890" spans="1:2" x14ac:dyDescent="0.25">
      <c r="A1890" s="5"/>
      <c r="B1890"/>
    </row>
    <row r="1891" spans="1:2" x14ac:dyDescent="0.25">
      <c r="A1891" s="5"/>
      <c r="B1891"/>
    </row>
    <row r="1892" spans="1:2" x14ac:dyDescent="0.25">
      <c r="A1892" s="5"/>
      <c r="B1892"/>
    </row>
    <row r="1893" spans="1:2" x14ac:dyDescent="0.25">
      <c r="A1893" s="5"/>
      <c r="B1893"/>
    </row>
    <row r="1894" spans="1:2" x14ac:dyDescent="0.25">
      <c r="A1894" s="5"/>
      <c r="B1894"/>
    </row>
    <row r="1895" spans="1:2" x14ac:dyDescent="0.25">
      <c r="A1895" s="5"/>
      <c r="B1895"/>
    </row>
    <row r="1896" spans="1:2" x14ac:dyDescent="0.25">
      <c r="A1896" s="5"/>
      <c r="B1896"/>
    </row>
    <row r="1897" spans="1:2" x14ac:dyDescent="0.25">
      <c r="A1897" s="5"/>
      <c r="B1897"/>
    </row>
    <row r="1898" spans="1:2" x14ac:dyDescent="0.25">
      <c r="A1898" s="5"/>
      <c r="B1898"/>
    </row>
    <row r="1899" spans="1:2" x14ac:dyDescent="0.25">
      <c r="A1899" s="5"/>
      <c r="B1899"/>
    </row>
    <row r="1900" spans="1:2" x14ac:dyDescent="0.25">
      <c r="A1900" s="5"/>
      <c r="B1900"/>
    </row>
    <row r="1901" spans="1:2" x14ac:dyDescent="0.25">
      <c r="A1901" s="5"/>
      <c r="B1901"/>
    </row>
    <row r="1902" spans="1:2" x14ac:dyDescent="0.25">
      <c r="A1902" s="5"/>
      <c r="B1902"/>
    </row>
    <row r="1903" spans="1:2" x14ac:dyDescent="0.25">
      <c r="A1903" s="5"/>
      <c r="B1903"/>
    </row>
    <row r="1904" spans="1:2" x14ac:dyDescent="0.25">
      <c r="A1904" s="5"/>
      <c r="B1904"/>
    </row>
    <row r="1905" spans="1:2" x14ac:dyDescent="0.25">
      <c r="A1905" s="5"/>
      <c r="B1905"/>
    </row>
    <row r="1906" spans="1:2" x14ac:dyDescent="0.25">
      <c r="A1906" s="5"/>
      <c r="B1906"/>
    </row>
    <row r="1907" spans="1:2" x14ac:dyDescent="0.25">
      <c r="A1907" s="5"/>
      <c r="B1907"/>
    </row>
    <row r="1908" spans="1:2" x14ac:dyDescent="0.25">
      <c r="A1908" s="5"/>
      <c r="B1908"/>
    </row>
    <row r="1909" spans="1:2" x14ac:dyDescent="0.25">
      <c r="A1909" s="5"/>
      <c r="B1909"/>
    </row>
    <row r="1910" spans="1:2" x14ac:dyDescent="0.25">
      <c r="A1910" s="5"/>
      <c r="B1910"/>
    </row>
    <row r="1911" spans="1:2" x14ac:dyDescent="0.25">
      <c r="A1911" s="5"/>
      <c r="B1911"/>
    </row>
    <row r="1912" spans="1:2" x14ac:dyDescent="0.25">
      <c r="A1912" s="5"/>
      <c r="B1912"/>
    </row>
    <row r="1913" spans="1:2" x14ac:dyDescent="0.25">
      <c r="A1913" s="5"/>
      <c r="B1913"/>
    </row>
    <row r="1914" spans="1:2" x14ac:dyDescent="0.25">
      <c r="A1914" s="5"/>
      <c r="B1914"/>
    </row>
    <row r="1915" spans="1:2" x14ac:dyDescent="0.25">
      <c r="A1915" s="5"/>
      <c r="B1915"/>
    </row>
    <row r="1916" spans="1:2" x14ac:dyDescent="0.25">
      <c r="A1916" s="5"/>
      <c r="B1916"/>
    </row>
    <row r="1917" spans="1:2" x14ac:dyDescent="0.25">
      <c r="A1917" s="5"/>
      <c r="B1917"/>
    </row>
    <row r="1918" spans="1:2" x14ac:dyDescent="0.25">
      <c r="A1918" s="5"/>
      <c r="B1918"/>
    </row>
    <row r="1919" spans="1:2" x14ac:dyDescent="0.25">
      <c r="A1919" s="5"/>
      <c r="B1919"/>
    </row>
    <row r="1920" spans="1:2" x14ac:dyDescent="0.25">
      <c r="A1920" s="5"/>
      <c r="B1920"/>
    </row>
    <row r="1921" spans="1:2" x14ac:dyDescent="0.25">
      <c r="A1921" s="5"/>
      <c r="B1921"/>
    </row>
    <row r="1922" spans="1:2" x14ac:dyDescent="0.25">
      <c r="A1922" s="5"/>
      <c r="B1922"/>
    </row>
    <row r="1923" spans="1:2" x14ac:dyDescent="0.25">
      <c r="A1923" s="5"/>
      <c r="B1923"/>
    </row>
    <row r="1924" spans="1:2" x14ac:dyDescent="0.25">
      <c r="A1924" s="5"/>
      <c r="B1924"/>
    </row>
    <row r="1925" spans="1:2" x14ac:dyDescent="0.25">
      <c r="A1925" s="5"/>
      <c r="B1925"/>
    </row>
    <row r="1926" spans="1:2" x14ac:dyDescent="0.25">
      <c r="A1926" s="5"/>
      <c r="B1926"/>
    </row>
    <row r="1927" spans="1:2" x14ac:dyDescent="0.25">
      <c r="A1927" s="5"/>
      <c r="B1927"/>
    </row>
    <row r="1928" spans="1:2" x14ac:dyDescent="0.25">
      <c r="A1928" s="5"/>
      <c r="B1928"/>
    </row>
    <row r="1929" spans="1:2" x14ac:dyDescent="0.25">
      <c r="A1929" s="5"/>
      <c r="B1929"/>
    </row>
    <row r="1930" spans="1:2" x14ac:dyDescent="0.25">
      <c r="A1930" s="5"/>
      <c r="B1930"/>
    </row>
    <row r="1931" spans="1:2" x14ac:dyDescent="0.25">
      <c r="A1931" s="5"/>
      <c r="B1931"/>
    </row>
    <row r="1932" spans="1:2" x14ac:dyDescent="0.25">
      <c r="A1932" s="5"/>
      <c r="B1932"/>
    </row>
    <row r="1933" spans="1:2" x14ac:dyDescent="0.25">
      <c r="A1933" s="5"/>
      <c r="B1933"/>
    </row>
    <row r="1934" spans="1:2" x14ac:dyDescent="0.25">
      <c r="A1934" s="5"/>
      <c r="B1934"/>
    </row>
    <row r="1935" spans="1:2" x14ac:dyDescent="0.25">
      <c r="A1935" s="5"/>
      <c r="B1935"/>
    </row>
    <row r="1936" spans="1:2" x14ac:dyDescent="0.25">
      <c r="A1936" s="5"/>
      <c r="B1936"/>
    </row>
    <row r="1937" spans="1:2" x14ac:dyDescent="0.25">
      <c r="A1937" s="5"/>
      <c r="B1937"/>
    </row>
    <row r="1938" spans="1:2" x14ac:dyDescent="0.25">
      <c r="A1938" s="5"/>
      <c r="B1938"/>
    </row>
    <row r="1939" spans="1:2" x14ac:dyDescent="0.25">
      <c r="A1939" s="5"/>
      <c r="B1939"/>
    </row>
    <row r="1940" spans="1:2" x14ac:dyDescent="0.25">
      <c r="A1940" s="5"/>
      <c r="B1940"/>
    </row>
    <row r="1941" spans="1:2" x14ac:dyDescent="0.25">
      <c r="A1941" s="5"/>
      <c r="B1941"/>
    </row>
    <row r="1942" spans="1:2" x14ac:dyDescent="0.25">
      <c r="A1942" s="5"/>
      <c r="B1942"/>
    </row>
    <row r="1943" spans="1:2" x14ac:dyDescent="0.25">
      <c r="A1943" s="5"/>
      <c r="B1943"/>
    </row>
    <row r="1944" spans="1:2" x14ac:dyDescent="0.25">
      <c r="A1944" s="5"/>
      <c r="B1944"/>
    </row>
    <row r="1945" spans="1:2" x14ac:dyDescent="0.25">
      <c r="A1945" s="5"/>
      <c r="B1945"/>
    </row>
    <row r="1946" spans="1:2" x14ac:dyDescent="0.25">
      <c r="A1946" s="5"/>
      <c r="B1946"/>
    </row>
    <row r="1947" spans="1:2" x14ac:dyDescent="0.25">
      <c r="A1947" s="5"/>
      <c r="B1947"/>
    </row>
    <row r="1948" spans="1:2" x14ac:dyDescent="0.25">
      <c r="A1948" s="5"/>
      <c r="B1948"/>
    </row>
    <row r="1949" spans="1:2" x14ac:dyDescent="0.25">
      <c r="A1949" s="5"/>
      <c r="B1949"/>
    </row>
    <row r="1950" spans="1:2" x14ac:dyDescent="0.25">
      <c r="A1950" s="5"/>
      <c r="B1950"/>
    </row>
    <row r="1951" spans="1:2" x14ac:dyDescent="0.25">
      <c r="A1951" s="5"/>
      <c r="B1951"/>
    </row>
    <row r="1952" spans="1:2" x14ac:dyDescent="0.25">
      <c r="A1952" s="5"/>
      <c r="B1952"/>
    </row>
    <row r="1953" spans="1:2" x14ac:dyDescent="0.25">
      <c r="A1953" s="5"/>
      <c r="B1953"/>
    </row>
    <row r="1954" spans="1:2" x14ac:dyDescent="0.25">
      <c r="A1954" s="5"/>
      <c r="B1954"/>
    </row>
    <row r="1955" spans="1:2" x14ac:dyDescent="0.25">
      <c r="A1955" s="5"/>
      <c r="B1955"/>
    </row>
    <row r="1956" spans="1:2" x14ac:dyDescent="0.25">
      <c r="A1956" s="5"/>
      <c r="B1956"/>
    </row>
    <row r="1957" spans="1:2" x14ac:dyDescent="0.25">
      <c r="A1957" s="5"/>
      <c r="B1957"/>
    </row>
    <row r="1958" spans="1:2" x14ac:dyDescent="0.25">
      <c r="A1958" s="5"/>
      <c r="B1958"/>
    </row>
    <row r="1959" spans="1:2" x14ac:dyDescent="0.25">
      <c r="A1959" s="5"/>
      <c r="B1959"/>
    </row>
    <row r="1960" spans="1:2" x14ac:dyDescent="0.25">
      <c r="A1960" s="5"/>
      <c r="B1960"/>
    </row>
    <row r="1961" spans="1:2" x14ac:dyDescent="0.25">
      <c r="A1961" s="5"/>
      <c r="B1961"/>
    </row>
    <row r="1962" spans="1:2" x14ac:dyDescent="0.25">
      <c r="A1962" s="5"/>
      <c r="B1962"/>
    </row>
    <row r="1963" spans="1:2" x14ac:dyDescent="0.25">
      <c r="A1963" s="5"/>
      <c r="B1963"/>
    </row>
    <row r="1964" spans="1:2" x14ac:dyDescent="0.25">
      <c r="A1964" s="5"/>
      <c r="B1964"/>
    </row>
    <row r="1965" spans="1:2" x14ac:dyDescent="0.25">
      <c r="A1965" s="5"/>
      <c r="B1965"/>
    </row>
    <row r="1966" spans="1:2" x14ac:dyDescent="0.25">
      <c r="A1966" s="5"/>
      <c r="B1966"/>
    </row>
    <row r="1967" spans="1:2" x14ac:dyDescent="0.25">
      <c r="A1967" s="5"/>
      <c r="B1967"/>
    </row>
    <row r="1968" spans="1:2" x14ac:dyDescent="0.25">
      <c r="A1968" s="5"/>
      <c r="B1968"/>
    </row>
    <row r="1969" spans="1:2" x14ac:dyDescent="0.25">
      <c r="A1969" s="5"/>
      <c r="B1969"/>
    </row>
    <row r="1970" spans="1:2" x14ac:dyDescent="0.25">
      <c r="A1970" s="5"/>
      <c r="B1970"/>
    </row>
    <row r="1971" spans="1:2" x14ac:dyDescent="0.25">
      <c r="A1971" s="5"/>
      <c r="B1971"/>
    </row>
    <row r="1972" spans="1:2" x14ac:dyDescent="0.25">
      <c r="A1972" s="5"/>
      <c r="B1972"/>
    </row>
    <row r="1973" spans="1:2" x14ac:dyDescent="0.25">
      <c r="A1973" s="5"/>
      <c r="B1973"/>
    </row>
    <row r="1974" spans="1:2" x14ac:dyDescent="0.25">
      <c r="A1974" s="5"/>
      <c r="B1974"/>
    </row>
    <row r="1975" spans="1:2" x14ac:dyDescent="0.25">
      <c r="A1975" s="5"/>
      <c r="B1975"/>
    </row>
    <row r="1976" spans="1:2" x14ac:dyDescent="0.25">
      <c r="A1976" s="5"/>
      <c r="B1976"/>
    </row>
    <row r="1977" spans="1:2" x14ac:dyDescent="0.25">
      <c r="A1977" s="5"/>
      <c r="B1977"/>
    </row>
    <row r="1978" spans="1:2" x14ac:dyDescent="0.25">
      <c r="A1978" s="5"/>
      <c r="B1978"/>
    </row>
    <row r="1979" spans="1:2" x14ac:dyDescent="0.25">
      <c r="A1979" s="5"/>
      <c r="B1979"/>
    </row>
    <row r="1980" spans="1:2" x14ac:dyDescent="0.25">
      <c r="A1980" s="5"/>
      <c r="B1980"/>
    </row>
    <row r="1981" spans="1:2" x14ac:dyDescent="0.25">
      <c r="A1981" s="5"/>
      <c r="B1981"/>
    </row>
    <row r="1982" spans="1:2" x14ac:dyDescent="0.25">
      <c r="A1982" s="5"/>
      <c r="B1982"/>
    </row>
    <row r="1983" spans="1:2" x14ac:dyDescent="0.25">
      <c r="A1983" s="5"/>
      <c r="B1983"/>
    </row>
    <row r="1984" spans="1:2" x14ac:dyDescent="0.25">
      <c r="A1984" s="5"/>
      <c r="B1984"/>
    </row>
    <row r="1985" spans="1:2" x14ac:dyDescent="0.25">
      <c r="A1985" s="5"/>
      <c r="B1985"/>
    </row>
    <row r="1986" spans="1:2" x14ac:dyDescent="0.25">
      <c r="A1986" s="5"/>
      <c r="B1986"/>
    </row>
    <row r="1987" spans="1:2" x14ac:dyDescent="0.25">
      <c r="A1987" s="5"/>
      <c r="B1987"/>
    </row>
    <row r="1988" spans="1:2" x14ac:dyDescent="0.25">
      <c r="A1988" s="5"/>
      <c r="B1988"/>
    </row>
    <row r="1989" spans="1:2" x14ac:dyDescent="0.25">
      <c r="A1989" s="5"/>
      <c r="B1989"/>
    </row>
    <row r="1990" spans="1:2" x14ac:dyDescent="0.25">
      <c r="A1990" s="5"/>
      <c r="B1990"/>
    </row>
    <row r="1991" spans="1:2" x14ac:dyDescent="0.25">
      <c r="A1991" s="5"/>
      <c r="B1991"/>
    </row>
    <row r="1992" spans="1:2" x14ac:dyDescent="0.25">
      <c r="A1992" s="5"/>
      <c r="B1992"/>
    </row>
    <row r="1993" spans="1:2" x14ac:dyDescent="0.25">
      <c r="A1993" s="5"/>
      <c r="B1993"/>
    </row>
    <row r="1994" spans="1:2" x14ac:dyDescent="0.25">
      <c r="A1994" s="5"/>
      <c r="B1994"/>
    </row>
    <row r="1995" spans="1:2" x14ac:dyDescent="0.25">
      <c r="A1995" s="5"/>
      <c r="B1995"/>
    </row>
    <row r="1996" spans="1:2" x14ac:dyDescent="0.25">
      <c r="A1996" s="5"/>
      <c r="B1996"/>
    </row>
    <row r="1997" spans="1:2" x14ac:dyDescent="0.25">
      <c r="A1997"/>
      <c r="B1997"/>
    </row>
    <row r="1998" spans="1:2" x14ac:dyDescent="0.25">
      <c r="A1998"/>
      <c r="B1998"/>
    </row>
    <row r="1999" spans="1:2" x14ac:dyDescent="0.25">
      <c r="A1999"/>
      <c r="B1999"/>
    </row>
    <row r="2000" spans="1:2" x14ac:dyDescent="0.25">
      <c r="A2000"/>
      <c r="B2000"/>
    </row>
    <row r="2001" spans="1:2" x14ac:dyDescent="0.25">
      <c r="A2001"/>
      <c r="B2001"/>
    </row>
    <row r="2002" spans="1:2" x14ac:dyDescent="0.25">
      <c r="A2002"/>
      <c r="B2002"/>
    </row>
    <row r="2003" spans="1:2" x14ac:dyDescent="0.25">
      <c r="A2003"/>
      <c r="B2003"/>
    </row>
    <row r="2004" spans="1:2" x14ac:dyDescent="0.25">
      <c r="A2004"/>
      <c r="B2004"/>
    </row>
    <row r="2005" spans="1:2" x14ac:dyDescent="0.25">
      <c r="A2005"/>
      <c r="B2005"/>
    </row>
    <row r="2006" spans="1:2" x14ac:dyDescent="0.25">
      <c r="A2006"/>
      <c r="B2006"/>
    </row>
    <row r="2007" spans="1:2" x14ac:dyDescent="0.25">
      <c r="A2007"/>
      <c r="B2007"/>
    </row>
    <row r="2008" spans="1:2" x14ac:dyDescent="0.25">
      <c r="A2008"/>
      <c r="B2008"/>
    </row>
    <row r="2009" spans="1:2" x14ac:dyDescent="0.25">
      <c r="A2009"/>
      <c r="B2009"/>
    </row>
    <row r="2010" spans="1:2" x14ac:dyDescent="0.25">
      <c r="A2010"/>
      <c r="B2010"/>
    </row>
    <row r="2011" spans="1:2" x14ac:dyDescent="0.25">
      <c r="A2011"/>
      <c r="B2011"/>
    </row>
    <row r="2012" spans="1:2" x14ac:dyDescent="0.25">
      <c r="A2012"/>
      <c r="B2012"/>
    </row>
    <row r="2013" spans="1:2" x14ac:dyDescent="0.25">
      <c r="A2013"/>
      <c r="B2013"/>
    </row>
    <row r="2014" spans="1:2" x14ac:dyDescent="0.25">
      <c r="A2014"/>
      <c r="B2014"/>
    </row>
    <row r="2015" spans="1:2" x14ac:dyDescent="0.25">
      <c r="A2015"/>
      <c r="B2015"/>
    </row>
    <row r="2016" spans="1:2" x14ac:dyDescent="0.25">
      <c r="A2016"/>
      <c r="B2016"/>
    </row>
    <row r="2017" spans="1:2" x14ac:dyDescent="0.25">
      <c r="A2017"/>
      <c r="B2017"/>
    </row>
    <row r="2018" spans="1:2" x14ac:dyDescent="0.25">
      <c r="A2018"/>
      <c r="B2018"/>
    </row>
    <row r="2019" spans="1:2" x14ac:dyDescent="0.25">
      <c r="A2019"/>
      <c r="B2019"/>
    </row>
    <row r="2020" spans="1:2" x14ac:dyDescent="0.25">
      <c r="A2020"/>
      <c r="B2020"/>
    </row>
    <row r="2021" spans="1:2" x14ac:dyDescent="0.25">
      <c r="A2021"/>
      <c r="B2021"/>
    </row>
    <row r="2022" spans="1:2" x14ac:dyDescent="0.25">
      <c r="A2022"/>
      <c r="B2022"/>
    </row>
    <row r="2023" spans="1:2" x14ac:dyDescent="0.25">
      <c r="A2023"/>
      <c r="B2023"/>
    </row>
    <row r="2024" spans="1:2" x14ac:dyDescent="0.25">
      <c r="A2024"/>
      <c r="B2024"/>
    </row>
    <row r="2025" spans="1:2" x14ac:dyDescent="0.25">
      <c r="A2025"/>
      <c r="B2025"/>
    </row>
    <row r="2026" spans="1:2" x14ac:dyDescent="0.25">
      <c r="A2026"/>
      <c r="B2026"/>
    </row>
    <row r="2027" spans="1:2" x14ac:dyDescent="0.25">
      <c r="A2027"/>
      <c r="B2027"/>
    </row>
    <row r="2028" spans="1:2" x14ac:dyDescent="0.25">
      <c r="A2028"/>
      <c r="B2028"/>
    </row>
    <row r="2029" spans="1:2" x14ac:dyDescent="0.25">
      <c r="A2029"/>
      <c r="B2029"/>
    </row>
    <row r="2030" spans="1:2" x14ac:dyDescent="0.25">
      <c r="A2030"/>
      <c r="B2030"/>
    </row>
    <row r="2031" spans="1:2" x14ac:dyDescent="0.25">
      <c r="A2031"/>
      <c r="B2031"/>
    </row>
    <row r="2032" spans="1:2" x14ac:dyDescent="0.25">
      <c r="A2032"/>
      <c r="B2032"/>
    </row>
    <row r="2033" spans="1:2" x14ac:dyDescent="0.25">
      <c r="A2033"/>
      <c r="B2033"/>
    </row>
    <row r="2034" spans="1:2" x14ac:dyDescent="0.25">
      <c r="A2034"/>
      <c r="B2034"/>
    </row>
    <row r="2035" spans="1:2" x14ac:dyDescent="0.25">
      <c r="A2035"/>
      <c r="B2035"/>
    </row>
    <row r="2036" spans="1:2" x14ac:dyDescent="0.25">
      <c r="A2036"/>
      <c r="B2036"/>
    </row>
    <row r="2037" spans="1:2" x14ac:dyDescent="0.25">
      <c r="A2037"/>
      <c r="B2037"/>
    </row>
    <row r="2038" spans="1:2" x14ac:dyDescent="0.25">
      <c r="A2038"/>
      <c r="B2038"/>
    </row>
    <row r="2039" spans="1:2" x14ac:dyDescent="0.25">
      <c r="A2039"/>
      <c r="B2039"/>
    </row>
    <row r="2040" spans="1:2" x14ac:dyDescent="0.25">
      <c r="A2040"/>
      <c r="B2040"/>
    </row>
    <row r="2041" spans="1:2" x14ac:dyDescent="0.25">
      <c r="A2041"/>
      <c r="B2041"/>
    </row>
    <row r="2042" spans="1:2" x14ac:dyDescent="0.25">
      <c r="A2042"/>
      <c r="B2042"/>
    </row>
    <row r="2043" spans="1:2" x14ac:dyDescent="0.25">
      <c r="A2043"/>
      <c r="B2043"/>
    </row>
    <row r="2044" spans="1:2" x14ac:dyDescent="0.25">
      <c r="A2044"/>
      <c r="B2044"/>
    </row>
    <row r="2045" spans="1:2" x14ac:dyDescent="0.25">
      <c r="A2045"/>
      <c r="B2045"/>
    </row>
    <row r="2046" spans="1:2" x14ac:dyDescent="0.25">
      <c r="A2046"/>
      <c r="B2046"/>
    </row>
    <row r="2047" spans="1:2" x14ac:dyDescent="0.25">
      <c r="A2047"/>
      <c r="B2047"/>
    </row>
    <row r="2048" spans="1:2" x14ac:dyDescent="0.25">
      <c r="A2048"/>
      <c r="B2048"/>
    </row>
    <row r="2049" spans="1:2" x14ac:dyDescent="0.25">
      <c r="A2049"/>
      <c r="B2049"/>
    </row>
    <row r="2050" spans="1:2" x14ac:dyDescent="0.25">
      <c r="A2050"/>
      <c r="B2050"/>
    </row>
    <row r="2051" spans="1:2" x14ac:dyDescent="0.25">
      <c r="A2051"/>
      <c r="B2051"/>
    </row>
    <row r="2052" spans="1:2" x14ac:dyDescent="0.25">
      <c r="A2052"/>
      <c r="B2052"/>
    </row>
    <row r="2053" spans="1:2" x14ac:dyDescent="0.25">
      <c r="A2053"/>
      <c r="B2053"/>
    </row>
    <row r="2054" spans="1:2" x14ac:dyDescent="0.25">
      <c r="A2054"/>
      <c r="B2054"/>
    </row>
    <row r="2055" spans="1:2" x14ac:dyDescent="0.25">
      <c r="A2055"/>
      <c r="B2055"/>
    </row>
    <row r="2056" spans="1:2" x14ac:dyDescent="0.25">
      <c r="A2056"/>
      <c r="B2056"/>
    </row>
    <row r="2057" spans="1:2" x14ac:dyDescent="0.25">
      <c r="A2057"/>
      <c r="B2057"/>
    </row>
    <row r="2058" spans="1:2" x14ac:dyDescent="0.25">
      <c r="A2058"/>
      <c r="B2058"/>
    </row>
    <row r="2059" spans="1:2" x14ac:dyDescent="0.25">
      <c r="A2059"/>
      <c r="B2059"/>
    </row>
    <row r="2060" spans="1:2" x14ac:dyDescent="0.25">
      <c r="A2060"/>
      <c r="B2060"/>
    </row>
    <row r="2061" spans="1:2" x14ac:dyDescent="0.25">
      <c r="A2061"/>
      <c r="B2061"/>
    </row>
    <row r="2062" spans="1:2" x14ac:dyDescent="0.25">
      <c r="A2062"/>
      <c r="B2062"/>
    </row>
    <row r="2063" spans="1:2" x14ac:dyDescent="0.25">
      <c r="A2063"/>
      <c r="B2063"/>
    </row>
    <row r="2064" spans="1:2" x14ac:dyDescent="0.25">
      <c r="A2064"/>
      <c r="B2064"/>
    </row>
    <row r="2065" spans="1:2" x14ac:dyDescent="0.25">
      <c r="A2065"/>
      <c r="B2065"/>
    </row>
    <row r="2066" spans="1:2" x14ac:dyDescent="0.25">
      <c r="A2066"/>
      <c r="B2066"/>
    </row>
    <row r="2067" spans="1:2" x14ac:dyDescent="0.25">
      <c r="A2067"/>
      <c r="B2067"/>
    </row>
    <row r="2068" spans="1:2" x14ac:dyDescent="0.25">
      <c r="A2068"/>
      <c r="B2068"/>
    </row>
    <row r="2069" spans="1:2" x14ac:dyDescent="0.25">
      <c r="A2069"/>
      <c r="B2069"/>
    </row>
    <row r="2070" spans="1:2" x14ac:dyDescent="0.25">
      <c r="A2070"/>
      <c r="B2070"/>
    </row>
    <row r="2071" spans="1:2" x14ac:dyDescent="0.25">
      <c r="A2071"/>
      <c r="B2071"/>
    </row>
    <row r="2072" spans="1:2" x14ac:dyDescent="0.25">
      <c r="A2072"/>
      <c r="B2072"/>
    </row>
    <row r="2073" spans="1:2" x14ac:dyDescent="0.25">
      <c r="A2073"/>
      <c r="B2073"/>
    </row>
    <row r="2074" spans="1:2" x14ac:dyDescent="0.25">
      <c r="A2074"/>
      <c r="B2074"/>
    </row>
    <row r="2075" spans="1:2" x14ac:dyDescent="0.25">
      <c r="A2075"/>
      <c r="B2075"/>
    </row>
    <row r="2076" spans="1:2" x14ac:dyDescent="0.25">
      <c r="A2076"/>
      <c r="B2076"/>
    </row>
    <row r="2077" spans="1:2" x14ac:dyDescent="0.25">
      <c r="A2077"/>
      <c r="B2077"/>
    </row>
    <row r="2078" spans="1:2" x14ac:dyDescent="0.25">
      <c r="A2078"/>
      <c r="B2078"/>
    </row>
    <row r="2079" spans="1:2" x14ac:dyDescent="0.25">
      <c r="A2079"/>
      <c r="B2079"/>
    </row>
    <row r="2080" spans="1:2" x14ac:dyDescent="0.25">
      <c r="A2080"/>
      <c r="B2080"/>
    </row>
    <row r="2081" spans="1:2" x14ac:dyDescent="0.25">
      <c r="A2081"/>
      <c r="B2081"/>
    </row>
    <row r="2082" spans="1:2" x14ac:dyDescent="0.25">
      <c r="A2082"/>
      <c r="B2082"/>
    </row>
    <row r="2083" spans="1:2" x14ac:dyDescent="0.25">
      <c r="A2083"/>
      <c r="B2083"/>
    </row>
    <row r="2084" spans="1:2" x14ac:dyDescent="0.25">
      <c r="A2084"/>
      <c r="B2084"/>
    </row>
    <row r="2085" spans="1:2" x14ac:dyDescent="0.25">
      <c r="A2085"/>
      <c r="B2085"/>
    </row>
    <row r="2086" spans="1:2" x14ac:dyDescent="0.25">
      <c r="A2086"/>
      <c r="B2086"/>
    </row>
    <row r="2087" spans="1:2" x14ac:dyDescent="0.25">
      <c r="A2087"/>
      <c r="B2087"/>
    </row>
    <row r="2088" spans="1:2" x14ac:dyDescent="0.25">
      <c r="A2088"/>
      <c r="B2088"/>
    </row>
    <row r="2089" spans="1:2" x14ac:dyDescent="0.25">
      <c r="A2089"/>
      <c r="B2089"/>
    </row>
    <row r="2090" spans="1:2" x14ac:dyDescent="0.25">
      <c r="A2090"/>
      <c r="B2090"/>
    </row>
    <row r="2091" spans="1:2" x14ac:dyDescent="0.25">
      <c r="A2091"/>
      <c r="B2091"/>
    </row>
    <row r="2092" spans="1:2" x14ac:dyDescent="0.25">
      <c r="A2092"/>
      <c r="B2092"/>
    </row>
    <row r="2093" spans="1:2" x14ac:dyDescent="0.25">
      <c r="A2093"/>
      <c r="B2093"/>
    </row>
    <row r="2094" spans="1:2" x14ac:dyDescent="0.25">
      <c r="A2094"/>
      <c r="B2094"/>
    </row>
    <row r="2095" spans="1:2" x14ac:dyDescent="0.25">
      <c r="A2095"/>
      <c r="B2095"/>
    </row>
    <row r="2096" spans="1:2" x14ac:dyDescent="0.25">
      <c r="A2096"/>
      <c r="B2096"/>
    </row>
    <row r="2097" spans="1:2" x14ac:dyDescent="0.25">
      <c r="A2097"/>
      <c r="B2097"/>
    </row>
    <row r="2098" spans="1:2" x14ac:dyDescent="0.25">
      <c r="A2098"/>
      <c r="B2098"/>
    </row>
    <row r="2099" spans="1:2" x14ac:dyDescent="0.25">
      <c r="A2099"/>
      <c r="B2099"/>
    </row>
    <row r="2100" spans="1:2" x14ac:dyDescent="0.25">
      <c r="A2100"/>
      <c r="B2100"/>
    </row>
    <row r="2101" spans="1:2" x14ac:dyDescent="0.25">
      <c r="A2101"/>
      <c r="B2101"/>
    </row>
    <row r="2102" spans="1:2" x14ac:dyDescent="0.25">
      <c r="A2102"/>
      <c r="B2102"/>
    </row>
    <row r="2103" spans="1:2" x14ac:dyDescent="0.25">
      <c r="A2103"/>
      <c r="B2103"/>
    </row>
    <row r="2104" spans="1:2" x14ac:dyDescent="0.25">
      <c r="A2104"/>
      <c r="B2104"/>
    </row>
    <row r="2105" spans="1:2" x14ac:dyDescent="0.25">
      <c r="A2105"/>
      <c r="B2105"/>
    </row>
    <row r="2106" spans="1:2" x14ac:dyDescent="0.25">
      <c r="A2106"/>
      <c r="B2106"/>
    </row>
    <row r="2107" spans="1:2" x14ac:dyDescent="0.25">
      <c r="A2107"/>
      <c r="B2107"/>
    </row>
    <row r="2108" spans="1:2" x14ac:dyDescent="0.25">
      <c r="A2108"/>
      <c r="B2108"/>
    </row>
    <row r="2109" spans="1:2" x14ac:dyDescent="0.25">
      <c r="A2109"/>
      <c r="B2109"/>
    </row>
    <row r="2110" spans="1:2" x14ac:dyDescent="0.25">
      <c r="A2110"/>
      <c r="B2110"/>
    </row>
    <row r="2111" spans="1:2" x14ac:dyDescent="0.25">
      <c r="A2111"/>
      <c r="B2111"/>
    </row>
    <row r="2112" spans="1:2" x14ac:dyDescent="0.25">
      <c r="A2112"/>
      <c r="B2112"/>
    </row>
    <row r="2113" spans="1:2" x14ac:dyDescent="0.25">
      <c r="A2113"/>
      <c r="B2113"/>
    </row>
    <row r="2114" spans="1:2" x14ac:dyDescent="0.25">
      <c r="A2114"/>
      <c r="B2114"/>
    </row>
    <row r="2115" spans="1:2" x14ac:dyDescent="0.25">
      <c r="A2115"/>
      <c r="B2115"/>
    </row>
    <row r="2116" spans="1:2" x14ac:dyDescent="0.25">
      <c r="A2116"/>
      <c r="B2116"/>
    </row>
    <row r="2117" spans="1:2" x14ac:dyDescent="0.25">
      <c r="A2117"/>
      <c r="B2117"/>
    </row>
    <row r="2118" spans="1:2" x14ac:dyDescent="0.25">
      <c r="A2118"/>
      <c r="B2118"/>
    </row>
    <row r="2119" spans="1:2" x14ac:dyDescent="0.25">
      <c r="A2119"/>
      <c r="B2119"/>
    </row>
    <row r="2120" spans="1:2" x14ac:dyDescent="0.25">
      <c r="A2120"/>
      <c r="B2120"/>
    </row>
    <row r="2121" spans="1:2" x14ac:dyDescent="0.25">
      <c r="A2121"/>
      <c r="B2121"/>
    </row>
    <row r="2122" spans="1:2" x14ac:dyDescent="0.25">
      <c r="A2122"/>
      <c r="B2122"/>
    </row>
    <row r="2123" spans="1:2" x14ac:dyDescent="0.25">
      <c r="A2123"/>
      <c r="B2123"/>
    </row>
    <row r="2124" spans="1:2" x14ac:dyDescent="0.25">
      <c r="A2124"/>
      <c r="B2124"/>
    </row>
    <row r="2125" spans="1:2" x14ac:dyDescent="0.25">
      <c r="A2125"/>
      <c r="B2125"/>
    </row>
    <row r="2126" spans="1:2" x14ac:dyDescent="0.25">
      <c r="A2126"/>
      <c r="B2126"/>
    </row>
    <row r="2127" spans="1:2" x14ac:dyDescent="0.25">
      <c r="A2127"/>
      <c r="B2127"/>
    </row>
    <row r="2128" spans="1:2" x14ac:dyDescent="0.25">
      <c r="A2128"/>
      <c r="B2128"/>
    </row>
    <row r="2129" spans="1:2" x14ac:dyDescent="0.25">
      <c r="A2129"/>
      <c r="B2129"/>
    </row>
    <row r="2130" spans="1:2" x14ac:dyDescent="0.25">
      <c r="A2130"/>
      <c r="B2130"/>
    </row>
    <row r="2131" spans="1:2" x14ac:dyDescent="0.25">
      <c r="A2131"/>
      <c r="B2131"/>
    </row>
    <row r="2132" spans="1:2" x14ac:dyDescent="0.25">
      <c r="A2132"/>
      <c r="B2132"/>
    </row>
    <row r="2133" spans="1:2" x14ac:dyDescent="0.25">
      <c r="A2133"/>
      <c r="B2133"/>
    </row>
    <row r="2134" spans="1:2" x14ac:dyDescent="0.25">
      <c r="A2134"/>
      <c r="B2134"/>
    </row>
    <row r="2135" spans="1:2" x14ac:dyDescent="0.25">
      <c r="A2135"/>
      <c r="B2135"/>
    </row>
    <row r="2136" spans="1:2" x14ac:dyDescent="0.25">
      <c r="A2136"/>
      <c r="B2136"/>
    </row>
    <row r="2137" spans="1:2" x14ac:dyDescent="0.25">
      <c r="A2137"/>
      <c r="B2137"/>
    </row>
    <row r="2138" spans="1:2" x14ac:dyDescent="0.25">
      <c r="A2138"/>
      <c r="B2138"/>
    </row>
    <row r="2139" spans="1:2" x14ac:dyDescent="0.25">
      <c r="A2139"/>
      <c r="B2139"/>
    </row>
    <row r="2140" spans="1:2" x14ac:dyDescent="0.25">
      <c r="A2140"/>
      <c r="B2140"/>
    </row>
    <row r="2141" spans="1:2" x14ac:dyDescent="0.25">
      <c r="A2141"/>
      <c r="B2141"/>
    </row>
    <row r="2142" spans="1:2" x14ac:dyDescent="0.25">
      <c r="A2142"/>
      <c r="B2142"/>
    </row>
    <row r="2143" spans="1:2" x14ac:dyDescent="0.25">
      <c r="A2143"/>
      <c r="B2143"/>
    </row>
    <row r="2144" spans="1:2" x14ac:dyDescent="0.25">
      <c r="A2144"/>
      <c r="B2144"/>
    </row>
    <row r="2145" spans="1:2" x14ac:dyDescent="0.25">
      <c r="A2145"/>
      <c r="B2145"/>
    </row>
    <row r="2146" spans="1:2" x14ac:dyDescent="0.25">
      <c r="A2146"/>
      <c r="B2146"/>
    </row>
    <row r="2147" spans="1:2" x14ac:dyDescent="0.25">
      <c r="A2147"/>
      <c r="B2147"/>
    </row>
    <row r="2148" spans="1:2" x14ac:dyDescent="0.25">
      <c r="A2148"/>
      <c r="B2148"/>
    </row>
    <row r="2149" spans="1:2" x14ac:dyDescent="0.25">
      <c r="A2149"/>
      <c r="B2149"/>
    </row>
    <row r="2150" spans="1:2" x14ac:dyDescent="0.25">
      <c r="A2150"/>
      <c r="B2150"/>
    </row>
    <row r="2151" spans="1:2" x14ac:dyDescent="0.25">
      <c r="A2151"/>
      <c r="B2151"/>
    </row>
    <row r="2152" spans="1:2" x14ac:dyDescent="0.25">
      <c r="A2152"/>
      <c r="B2152"/>
    </row>
    <row r="2153" spans="1:2" x14ac:dyDescent="0.25">
      <c r="A2153"/>
      <c r="B2153"/>
    </row>
    <row r="2154" spans="1:2" x14ac:dyDescent="0.25">
      <c r="A2154"/>
      <c r="B2154"/>
    </row>
    <row r="2155" spans="1:2" x14ac:dyDescent="0.25">
      <c r="A2155"/>
      <c r="B2155"/>
    </row>
    <row r="2156" spans="1:2" x14ac:dyDescent="0.25">
      <c r="A2156"/>
      <c r="B2156"/>
    </row>
    <row r="2157" spans="1:2" x14ac:dyDescent="0.25">
      <c r="A2157"/>
      <c r="B2157"/>
    </row>
    <row r="2158" spans="1:2" x14ac:dyDescent="0.25">
      <c r="A2158"/>
      <c r="B2158"/>
    </row>
    <row r="2159" spans="1:2" x14ac:dyDescent="0.25">
      <c r="A2159"/>
      <c r="B2159"/>
    </row>
    <row r="2160" spans="1:2" x14ac:dyDescent="0.25">
      <c r="A2160"/>
      <c r="B2160"/>
    </row>
    <row r="2161" spans="1:2" x14ac:dyDescent="0.25">
      <c r="A2161"/>
      <c r="B2161"/>
    </row>
    <row r="2162" spans="1:2" x14ac:dyDescent="0.25">
      <c r="A2162"/>
      <c r="B2162"/>
    </row>
    <row r="2163" spans="1:2" x14ac:dyDescent="0.25">
      <c r="A2163"/>
      <c r="B2163"/>
    </row>
    <row r="2164" spans="1:2" x14ac:dyDescent="0.25">
      <c r="A2164"/>
      <c r="B2164"/>
    </row>
    <row r="2165" spans="1:2" x14ac:dyDescent="0.25">
      <c r="A2165"/>
      <c r="B2165"/>
    </row>
    <row r="2166" spans="1:2" x14ac:dyDescent="0.25">
      <c r="A2166"/>
      <c r="B2166"/>
    </row>
    <row r="2167" spans="1:2" x14ac:dyDescent="0.25">
      <c r="A2167"/>
      <c r="B2167"/>
    </row>
    <row r="2168" spans="1:2" x14ac:dyDescent="0.25">
      <c r="A2168"/>
      <c r="B2168"/>
    </row>
    <row r="2169" spans="1:2" x14ac:dyDescent="0.25">
      <c r="A2169"/>
      <c r="B2169"/>
    </row>
    <row r="2170" spans="1:2" x14ac:dyDescent="0.25">
      <c r="A2170"/>
      <c r="B2170"/>
    </row>
    <row r="2171" spans="1:2" x14ac:dyDescent="0.25">
      <c r="A2171"/>
      <c r="B2171"/>
    </row>
    <row r="2172" spans="1:2" x14ac:dyDescent="0.25">
      <c r="A2172"/>
      <c r="B2172"/>
    </row>
    <row r="2173" spans="1:2" x14ac:dyDescent="0.25">
      <c r="A2173"/>
      <c r="B2173"/>
    </row>
    <row r="2174" spans="1:2" x14ac:dyDescent="0.25">
      <c r="A2174"/>
      <c r="B2174"/>
    </row>
    <row r="2175" spans="1:2" x14ac:dyDescent="0.25">
      <c r="A2175"/>
      <c r="B2175"/>
    </row>
    <row r="2176" spans="1:2" x14ac:dyDescent="0.25">
      <c r="A2176"/>
      <c r="B2176"/>
    </row>
    <row r="2177" spans="1:2" x14ac:dyDescent="0.25">
      <c r="A2177"/>
      <c r="B2177"/>
    </row>
    <row r="2178" spans="1:2" x14ac:dyDescent="0.25">
      <c r="A2178"/>
      <c r="B2178"/>
    </row>
    <row r="2179" spans="1:2" x14ac:dyDescent="0.25">
      <c r="A2179"/>
      <c r="B2179"/>
    </row>
    <row r="2180" spans="1:2" x14ac:dyDescent="0.25">
      <c r="A2180"/>
      <c r="B2180"/>
    </row>
    <row r="2181" spans="1:2" x14ac:dyDescent="0.25">
      <c r="A2181"/>
      <c r="B2181"/>
    </row>
    <row r="2182" spans="1:2" x14ac:dyDescent="0.25">
      <c r="A2182"/>
      <c r="B2182"/>
    </row>
    <row r="2183" spans="1:2" x14ac:dyDescent="0.25">
      <c r="A2183"/>
      <c r="B2183"/>
    </row>
    <row r="2184" spans="1:2" x14ac:dyDescent="0.25">
      <c r="A2184"/>
      <c r="B2184"/>
    </row>
    <row r="2185" spans="1:2" x14ac:dyDescent="0.25">
      <c r="A2185"/>
      <c r="B2185"/>
    </row>
    <row r="2186" spans="1:2" x14ac:dyDescent="0.25">
      <c r="A2186"/>
      <c r="B2186"/>
    </row>
    <row r="2187" spans="1:2" x14ac:dyDescent="0.25">
      <c r="A2187"/>
      <c r="B2187"/>
    </row>
    <row r="2188" spans="1:2" x14ac:dyDescent="0.25">
      <c r="A2188"/>
      <c r="B2188"/>
    </row>
    <row r="2189" spans="1:2" x14ac:dyDescent="0.25">
      <c r="A2189"/>
      <c r="B2189"/>
    </row>
    <row r="2190" spans="1:2" x14ac:dyDescent="0.25">
      <c r="A2190"/>
      <c r="B2190"/>
    </row>
    <row r="2191" spans="1:2" x14ac:dyDescent="0.25">
      <c r="A2191"/>
      <c r="B2191"/>
    </row>
    <row r="2192" spans="1:2" x14ac:dyDescent="0.25">
      <c r="A2192"/>
      <c r="B2192"/>
    </row>
    <row r="2193" spans="1:2" x14ac:dyDescent="0.25">
      <c r="A2193"/>
      <c r="B2193"/>
    </row>
    <row r="2194" spans="1:2" x14ac:dyDescent="0.25">
      <c r="A2194"/>
      <c r="B2194"/>
    </row>
    <row r="2195" spans="1:2" x14ac:dyDescent="0.25">
      <c r="A2195"/>
      <c r="B2195"/>
    </row>
    <row r="2196" spans="1:2" x14ac:dyDescent="0.25">
      <c r="A2196"/>
      <c r="B2196"/>
    </row>
    <row r="2197" spans="1:2" x14ac:dyDescent="0.25">
      <c r="A2197"/>
      <c r="B2197"/>
    </row>
    <row r="2198" spans="1:2" x14ac:dyDescent="0.25">
      <c r="A2198"/>
      <c r="B2198"/>
    </row>
    <row r="2199" spans="1:2" x14ac:dyDescent="0.25">
      <c r="A2199"/>
      <c r="B2199"/>
    </row>
    <row r="2200" spans="1:2" x14ac:dyDescent="0.25">
      <c r="A2200"/>
      <c r="B2200"/>
    </row>
    <row r="2201" spans="1:2" x14ac:dyDescent="0.25">
      <c r="A2201"/>
      <c r="B2201"/>
    </row>
    <row r="2202" spans="1:2" x14ac:dyDescent="0.25">
      <c r="A2202"/>
      <c r="B2202"/>
    </row>
    <row r="2203" spans="1:2" x14ac:dyDescent="0.25">
      <c r="A2203"/>
      <c r="B2203"/>
    </row>
    <row r="2204" spans="1:2" x14ac:dyDescent="0.25">
      <c r="A2204"/>
      <c r="B2204"/>
    </row>
    <row r="2205" spans="1:2" x14ac:dyDescent="0.25">
      <c r="A2205"/>
      <c r="B2205"/>
    </row>
    <row r="2206" spans="1:2" x14ac:dyDescent="0.25">
      <c r="A2206"/>
      <c r="B2206"/>
    </row>
    <row r="2207" spans="1:2" x14ac:dyDescent="0.25">
      <c r="A2207"/>
      <c r="B2207"/>
    </row>
    <row r="2208" spans="1:2" x14ac:dyDescent="0.25">
      <c r="A2208"/>
      <c r="B2208"/>
    </row>
    <row r="2209" spans="1:2" x14ac:dyDescent="0.25">
      <c r="A2209"/>
      <c r="B2209"/>
    </row>
    <row r="2210" spans="1:2" x14ac:dyDescent="0.25">
      <c r="A2210"/>
      <c r="B2210"/>
    </row>
    <row r="2211" spans="1:2" x14ac:dyDescent="0.25">
      <c r="A2211"/>
      <c r="B2211"/>
    </row>
    <row r="2212" spans="1:2" x14ac:dyDescent="0.25">
      <c r="A2212"/>
      <c r="B2212"/>
    </row>
    <row r="2213" spans="1:2" x14ac:dyDescent="0.25">
      <c r="A2213"/>
      <c r="B2213"/>
    </row>
    <row r="2214" spans="1:2" x14ac:dyDescent="0.25">
      <c r="A2214"/>
      <c r="B2214"/>
    </row>
    <row r="2215" spans="1:2" x14ac:dyDescent="0.25">
      <c r="A2215"/>
      <c r="B2215"/>
    </row>
    <row r="2216" spans="1:2" x14ac:dyDescent="0.25">
      <c r="A2216"/>
      <c r="B2216"/>
    </row>
    <row r="2217" spans="1:2" x14ac:dyDescent="0.25">
      <c r="A2217"/>
      <c r="B2217"/>
    </row>
    <row r="2218" spans="1:2" x14ac:dyDescent="0.25">
      <c r="A2218"/>
      <c r="B2218"/>
    </row>
    <row r="2219" spans="1:2" x14ac:dyDescent="0.25">
      <c r="A2219"/>
      <c r="B2219"/>
    </row>
    <row r="2220" spans="1:2" x14ac:dyDescent="0.25">
      <c r="A2220"/>
      <c r="B2220"/>
    </row>
    <row r="2221" spans="1:2" x14ac:dyDescent="0.25">
      <c r="A2221"/>
      <c r="B2221"/>
    </row>
    <row r="2222" spans="1:2" x14ac:dyDescent="0.25">
      <c r="A2222"/>
      <c r="B2222"/>
    </row>
    <row r="2223" spans="1:2" x14ac:dyDescent="0.25">
      <c r="A2223"/>
      <c r="B2223"/>
    </row>
    <row r="2224" spans="1:2" x14ac:dyDescent="0.25">
      <c r="A2224"/>
      <c r="B2224"/>
    </row>
    <row r="2225" spans="1:2" x14ac:dyDescent="0.25">
      <c r="A2225"/>
      <c r="B2225"/>
    </row>
    <row r="2226" spans="1:2" x14ac:dyDescent="0.25">
      <c r="A2226"/>
      <c r="B2226"/>
    </row>
    <row r="2227" spans="1:2" x14ac:dyDescent="0.25">
      <c r="A2227"/>
      <c r="B2227"/>
    </row>
    <row r="2228" spans="1:2" x14ac:dyDescent="0.25">
      <c r="A2228"/>
      <c r="B2228"/>
    </row>
    <row r="2229" spans="1:2" x14ac:dyDescent="0.25">
      <c r="A2229"/>
      <c r="B2229"/>
    </row>
    <row r="2230" spans="1:2" x14ac:dyDescent="0.25">
      <c r="A2230"/>
      <c r="B2230"/>
    </row>
    <row r="2231" spans="1:2" x14ac:dyDescent="0.25">
      <c r="A2231"/>
      <c r="B2231"/>
    </row>
    <row r="2232" spans="1:2" x14ac:dyDescent="0.25">
      <c r="A2232"/>
      <c r="B2232"/>
    </row>
    <row r="2233" spans="1:2" x14ac:dyDescent="0.25">
      <c r="A2233"/>
      <c r="B2233"/>
    </row>
    <row r="2234" spans="1:2" x14ac:dyDescent="0.25">
      <c r="A2234"/>
      <c r="B2234"/>
    </row>
    <row r="2235" spans="1:2" x14ac:dyDescent="0.25">
      <c r="A2235"/>
      <c r="B2235"/>
    </row>
    <row r="2236" spans="1:2" x14ac:dyDescent="0.25">
      <c r="A2236"/>
      <c r="B2236"/>
    </row>
    <row r="2237" spans="1:2" x14ac:dyDescent="0.25">
      <c r="A2237"/>
      <c r="B2237"/>
    </row>
    <row r="2238" spans="1:2" x14ac:dyDescent="0.25">
      <c r="A2238"/>
      <c r="B2238"/>
    </row>
    <row r="2239" spans="1:2" x14ac:dyDescent="0.25">
      <c r="A2239"/>
      <c r="B2239"/>
    </row>
    <row r="2240" spans="1:2" x14ac:dyDescent="0.25">
      <c r="A2240"/>
      <c r="B2240"/>
    </row>
    <row r="2241" spans="1:2" x14ac:dyDescent="0.25">
      <c r="A2241"/>
      <c r="B2241"/>
    </row>
    <row r="2242" spans="1:2" x14ac:dyDescent="0.25">
      <c r="A2242"/>
      <c r="B2242"/>
    </row>
    <row r="2243" spans="1:2" x14ac:dyDescent="0.25">
      <c r="A2243"/>
      <c r="B2243"/>
    </row>
    <row r="2244" spans="1:2" x14ac:dyDescent="0.25">
      <c r="A2244"/>
      <c r="B2244"/>
    </row>
    <row r="2245" spans="1:2" x14ac:dyDescent="0.25">
      <c r="A2245"/>
      <c r="B2245"/>
    </row>
    <row r="2246" spans="1:2" x14ac:dyDescent="0.25">
      <c r="A2246"/>
      <c r="B2246"/>
    </row>
    <row r="2247" spans="1:2" x14ac:dyDescent="0.25">
      <c r="A2247"/>
      <c r="B2247"/>
    </row>
    <row r="2248" spans="1:2" x14ac:dyDescent="0.25">
      <c r="A2248"/>
      <c r="B2248"/>
    </row>
    <row r="2249" spans="1:2" x14ac:dyDescent="0.25">
      <c r="A2249"/>
      <c r="B2249"/>
    </row>
    <row r="2250" spans="1:2" x14ac:dyDescent="0.25">
      <c r="A2250"/>
      <c r="B2250"/>
    </row>
    <row r="2251" spans="1:2" x14ac:dyDescent="0.25">
      <c r="A2251"/>
      <c r="B2251"/>
    </row>
    <row r="2252" spans="1:2" x14ac:dyDescent="0.25">
      <c r="A2252"/>
      <c r="B2252"/>
    </row>
    <row r="2253" spans="1:2" x14ac:dyDescent="0.25">
      <c r="A2253"/>
      <c r="B2253"/>
    </row>
    <row r="2254" spans="1:2" x14ac:dyDescent="0.25">
      <c r="A2254"/>
      <c r="B2254"/>
    </row>
    <row r="2255" spans="1:2" x14ac:dyDescent="0.25">
      <c r="A2255"/>
      <c r="B2255"/>
    </row>
    <row r="2256" spans="1:2" x14ac:dyDescent="0.25">
      <c r="A2256"/>
      <c r="B2256"/>
    </row>
    <row r="2257" spans="1:2" x14ac:dyDescent="0.25">
      <c r="A2257"/>
      <c r="B2257"/>
    </row>
    <row r="2258" spans="1:2" x14ac:dyDescent="0.25">
      <c r="A2258"/>
      <c r="B2258"/>
    </row>
    <row r="2259" spans="1:2" x14ac:dyDescent="0.25">
      <c r="A2259"/>
      <c r="B2259"/>
    </row>
    <row r="2260" spans="1:2" x14ac:dyDescent="0.25">
      <c r="A2260"/>
      <c r="B2260"/>
    </row>
    <row r="2261" spans="1:2" x14ac:dyDescent="0.25">
      <c r="A2261"/>
      <c r="B2261"/>
    </row>
    <row r="2262" spans="1:2" x14ac:dyDescent="0.25">
      <c r="A2262"/>
      <c r="B2262"/>
    </row>
    <row r="2263" spans="1:2" x14ac:dyDescent="0.25">
      <c r="A2263"/>
      <c r="B2263"/>
    </row>
    <row r="2264" spans="1:2" x14ac:dyDescent="0.25">
      <c r="A2264"/>
      <c r="B2264"/>
    </row>
    <row r="2265" spans="1:2" x14ac:dyDescent="0.25">
      <c r="A2265"/>
      <c r="B2265"/>
    </row>
    <row r="2266" spans="1:2" x14ac:dyDescent="0.25">
      <c r="A2266"/>
      <c r="B2266"/>
    </row>
    <row r="2267" spans="1:2" x14ac:dyDescent="0.25">
      <c r="A2267"/>
      <c r="B2267"/>
    </row>
    <row r="2268" spans="1:2" x14ac:dyDescent="0.25">
      <c r="A2268"/>
      <c r="B2268"/>
    </row>
    <row r="2269" spans="1:2" x14ac:dyDescent="0.25">
      <c r="A2269"/>
      <c r="B2269"/>
    </row>
    <row r="2270" spans="1:2" x14ac:dyDescent="0.25">
      <c r="A2270"/>
      <c r="B2270"/>
    </row>
    <row r="2271" spans="1:2" x14ac:dyDescent="0.25">
      <c r="A2271"/>
      <c r="B2271"/>
    </row>
    <row r="2272" spans="1:2" x14ac:dyDescent="0.25">
      <c r="A2272"/>
      <c r="B2272"/>
    </row>
    <row r="2273" spans="1:2" x14ac:dyDescent="0.25">
      <c r="A2273"/>
      <c r="B2273"/>
    </row>
    <row r="2274" spans="1:2" x14ac:dyDescent="0.25">
      <c r="A2274"/>
      <c r="B2274"/>
    </row>
    <row r="2275" spans="1:2" x14ac:dyDescent="0.25">
      <c r="A2275"/>
      <c r="B2275"/>
    </row>
    <row r="2276" spans="1:2" x14ac:dyDescent="0.25">
      <c r="A2276"/>
      <c r="B2276"/>
    </row>
    <row r="2277" spans="1:2" x14ac:dyDescent="0.25">
      <c r="A2277"/>
      <c r="B2277"/>
    </row>
    <row r="2278" spans="1:2" x14ac:dyDescent="0.25">
      <c r="A2278"/>
      <c r="B2278"/>
    </row>
    <row r="2279" spans="1:2" x14ac:dyDescent="0.25">
      <c r="A2279"/>
      <c r="B2279"/>
    </row>
    <row r="2280" spans="1:2" x14ac:dyDescent="0.25">
      <c r="A2280"/>
      <c r="B2280"/>
    </row>
    <row r="2281" spans="1:2" x14ac:dyDescent="0.25">
      <c r="A2281"/>
      <c r="B2281"/>
    </row>
    <row r="2282" spans="1:2" x14ac:dyDescent="0.25">
      <c r="A2282"/>
      <c r="B2282"/>
    </row>
    <row r="2283" spans="1:2" x14ac:dyDescent="0.25">
      <c r="A2283"/>
      <c r="B2283"/>
    </row>
    <row r="2284" spans="1:2" x14ac:dyDescent="0.25">
      <c r="A2284"/>
      <c r="B2284"/>
    </row>
    <row r="2285" spans="1:2" x14ac:dyDescent="0.25">
      <c r="A2285"/>
      <c r="B2285"/>
    </row>
    <row r="2286" spans="1:2" x14ac:dyDescent="0.25">
      <c r="A2286"/>
      <c r="B2286"/>
    </row>
    <row r="2287" spans="1:2" x14ac:dyDescent="0.25">
      <c r="A2287"/>
      <c r="B2287"/>
    </row>
    <row r="2288" spans="1:2" x14ac:dyDescent="0.25">
      <c r="A2288"/>
      <c r="B2288"/>
    </row>
    <row r="2289" spans="1:2" x14ac:dyDescent="0.25">
      <c r="A2289"/>
      <c r="B2289"/>
    </row>
    <row r="2290" spans="1:2" x14ac:dyDescent="0.25">
      <c r="A2290"/>
      <c r="B2290"/>
    </row>
    <row r="2291" spans="1:2" x14ac:dyDescent="0.25">
      <c r="A2291"/>
      <c r="B2291"/>
    </row>
    <row r="2292" spans="1:2" x14ac:dyDescent="0.25">
      <c r="A2292"/>
      <c r="B2292"/>
    </row>
    <row r="2293" spans="1:2" x14ac:dyDescent="0.25">
      <c r="A2293"/>
      <c r="B2293"/>
    </row>
    <row r="2294" spans="1:2" x14ac:dyDescent="0.25">
      <c r="A2294"/>
      <c r="B2294"/>
    </row>
    <row r="2295" spans="1:2" x14ac:dyDescent="0.25">
      <c r="A2295"/>
      <c r="B2295"/>
    </row>
    <row r="2296" spans="1:2" x14ac:dyDescent="0.25">
      <c r="A2296"/>
      <c r="B2296"/>
    </row>
    <row r="2297" spans="1:2" x14ac:dyDescent="0.25">
      <c r="A2297"/>
      <c r="B2297"/>
    </row>
    <row r="2298" spans="1:2" x14ac:dyDescent="0.25">
      <c r="A2298"/>
      <c r="B2298"/>
    </row>
    <row r="2299" spans="1:2" x14ac:dyDescent="0.25">
      <c r="A2299"/>
      <c r="B2299"/>
    </row>
    <row r="2300" spans="1:2" x14ac:dyDescent="0.25">
      <c r="A2300"/>
      <c r="B2300"/>
    </row>
    <row r="2301" spans="1:2" x14ac:dyDescent="0.25">
      <c r="A2301"/>
      <c r="B2301"/>
    </row>
    <row r="2302" spans="1:2" x14ac:dyDescent="0.25">
      <c r="A2302"/>
      <c r="B2302"/>
    </row>
    <row r="2303" spans="1:2" x14ac:dyDescent="0.25">
      <c r="A2303"/>
      <c r="B2303"/>
    </row>
    <row r="2304" spans="1:2" x14ac:dyDescent="0.25">
      <c r="A2304"/>
      <c r="B2304"/>
    </row>
    <row r="2305" spans="1:2" x14ac:dyDescent="0.25">
      <c r="A2305"/>
      <c r="B2305"/>
    </row>
    <row r="2306" spans="1:2" x14ac:dyDescent="0.25">
      <c r="A2306"/>
      <c r="B2306"/>
    </row>
    <row r="2307" spans="1:2" x14ac:dyDescent="0.25">
      <c r="A2307"/>
      <c r="B2307"/>
    </row>
    <row r="2308" spans="1:2" x14ac:dyDescent="0.25">
      <c r="A2308"/>
      <c r="B2308"/>
    </row>
    <row r="2309" spans="1:2" x14ac:dyDescent="0.25">
      <c r="A2309"/>
      <c r="B2309"/>
    </row>
    <row r="2310" spans="1:2" x14ac:dyDescent="0.25">
      <c r="A2310"/>
      <c r="B2310"/>
    </row>
    <row r="2311" spans="1:2" x14ac:dyDescent="0.25">
      <c r="A2311"/>
      <c r="B2311"/>
    </row>
    <row r="2312" spans="1:2" x14ac:dyDescent="0.25">
      <c r="A2312"/>
      <c r="B2312"/>
    </row>
    <row r="2313" spans="1:2" x14ac:dyDescent="0.25">
      <c r="A2313"/>
      <c r="B2313"/>
    </row>
    <row r="2314" spans="1:2" x14ac:dyDescent="0.25">
      <c r="A2314"/>
      <c r="B2314"/>
    </row>
    <row r="2315" spans="1:2" x14ac:dyDescent="0.25">
      <c r="A2315"/>
      <c r="B2315"/>
    </row>
    <row r="2316" spans="1:2" x14ac:dyDescent="0.25">
      <c r="A2316"/>
      <c r="B2316"/>
    </row>
    <row r="2317" spans="1:2" x14ac:dyDescent="0.25">
      <c r="A2317"/>
      <c r="B2317"/>
    </row>
    <row r="2318" spans="1:2" x14ac:dyDescent="0.25">
      <c r="A2318"/>
      <c r="B2318"/>
    </row>
    <row r="2319" spans="1:2" x14ac:dyDescent="0.25">
      <c r="A2319"/>
      <c r="B2319"/>
    </row>
    <row r="2320" spans="1:2" x14ac:dyDescent="0.25">
      <c r="A2320"/>
      <c r="B2320"/>
    </row>
    <row r="2321" spans="1:2" x14ac:dyDescent="0.25">
      <c r="A2321"/>
      <c r="B2321"/>
    </row>
    <row r="2322" spans="1:2" x14ac:dyDescent="0.25">
      <c r="A2322"/>
      <c r="B2322"/>
    </row>
    <row r="2323" spans="1:2" x14ac:dyDescent="0.25">
      <c r="A2323"/>
      <c r="B2323"/>
    </row>
    <row r="2324" spans="1:2" x14ac:dyDescent="0.25">
      <c r="A2324"/>
      <c r="B2324"/>
    </row>
    <row r="2325" spans="1:2" x14ac:dyDescent="0.25">
      <c r="A2325"/>
      <c r="B2325"/>
    </row>
    <row r="2326" spans="1:2" x14ac:dyDescent="0.25">
      <c r="A2326"/>
      <c r="B2326"/>
    </row>
    <row r="2327" spans="1:2" x14ac:dyDescent="0.25">
      <c r="A2327"/>
      <c r="B2327"/>
    </row>
    <row r="2328" spans="1:2" x14ac:dyDescent="0.25">
      <c r="A2328"/>
      <c r="B2328"/>
    </row>
    <row r="2329" spans="1:2" x14ac:dyDescent="0.25">
      <c r="A2329"/>
      <c r="B2329"/>
    </row>
    <row r="2330" spans="1:2" x14ac:dyDescent="0.25">
      <c r="A2330"/>
      <c r="B2330"/>
    </row>
    <row r="2331" spans="1:2" x14ac:dyDescent="0.25">
      <c r="A2331"/>
      <c r="B2331"/>
    </row>
    <row r="2332" spans="1:2" x14ac:dyDescent="0.25">
      <c r="A2332"/>
      <c r="B2332"/>
    </row>
    <row r="2333" spans="1:2" x14ac:dyDescent="0.25">
      <c r="A2333"/>
      <c r="B2333"/>
    </row>
    <row r="2334" spans="1:2" x14ac:dyDescent="0.25">
      <c r="A2334"/>
      <c r="B2334"/>
    </row>
    <row r="2335" spans="1:2" x14ac:dyDescent="0.25">
      <c r="A2335"/>
      <c r="B2335"/>
    </row>
    <row r="2336" spans="1:2" x14ac:dyDescent="0.25">
      <c r="A2336"/>
      <c r="B2336"/>
    </row>
    <row r="2337" spans="1:2" x14ac:dyDescent="0.25">
      <c r="A2337"/>
      <c r="B2337"/>
    </row>
    <row r="2338" spans="1:2" x14ac:dyDescent="0.25">
      <c r="A2338"/>
      <c r="B2338"/>
    </row>
    <row r="2339" spans="1:2" x14ac:dyDescent="0.25">
      <c r="A2339"/>
      <c r="B2339"/>
    </row>
    <row r="2340" spans="1:2" x14ac:dyDescent="0.25">
      <c r="A2340"/>
      <c r="B2340"/>
    </row>
    <row r="2341" spans="1:2" x14ac:dyDescent="0.25">
      <c r="A2341"/>
      <c r="B2341"/>
    </row>
    <row r="2342" spans="1:2" x14ac:dyDescent="0.25">
      <c r="A2342"/>
      <c r="B2342"/>
    </row>
    <row r="2343" spans="1:2" x14ac:dyDescent="0.25">
      <c r="A2343"/>
      <c r="B2343"/>
    </row>
    <row r="2344" spans="1:2" x14ac:dyDescent="0.25">
      <c r="A2344"/>
      <c r="B2344"/>
    </row>
    <row r="2345" spans="1:2" x14ac:dyDescent="0.25">
      <c r="A2345"/>
      <c r="B2345"/>
    </row>
    <row r="2346" spans="1:2" x14ac:dyDescent="0.25">
      <c r="A2346"/>
      <c r="B2346"/>
    </row>
    <row r="2347" spans="1:2" x14ac:dyDescent="0.25">
      <c r="A2347"/>
      <c r="B2347"/>
    </row>
    <row r="2348" spans="1:2" x14ac:dyDescent="0.25">
      <c r="A2348"/>
      <c r="B2348"/>
    </row>
    <row r="2349" spans="1:2" x14ac:dyDescent="0.25">
      <c r="A2349"/>
      <c r="B2349"/>
    </row>
    <row r="2350" spans="1:2" x14ac:dyDescent="0.25">
      <c r="A2350"/>
      <c r="B2350"/>
    </row>
    <row r="2351" spans="1:2" x14ac:dyDescent="0.25">
      <c r="A2351"/>
      <c r="B2351"/>
    </row>
    <row r="2352" spans="1:2" x14ac:dyDescent="0.25">
      <c r="A2352"/>
      <c r="B2352"/>
    </row>
    <row r="2353" spans="1:2" x14ac:dyDescent="0.25">
      <c r="A2353"/>
      <c r="B2353"/>
    </row>
    <row r="2354" spans="1:2" x14ac:dyDescent="0.25">
      <c r="A2354"/>
      <c r="B2354"/>
    </row>
    <row r="2355" spans="1:2" x14ac:dyDescent="0.25">
      <c r="A2355"/>
      <c r="B2355"/>
    </row>
    <row r="2356" spans="1:2" x14ac:dyDescent="0.25">
      <c r="A2356"/>
      <c r="B2356"/>
    </row>
    <row r="2357" spans="1:2" x14ac:dyDescent="0.25">
      <c r="A2357"/>
      <c r="B2357"/>
    </row>
    <row r="2358" spans="1:2" x14ac:dyDescent="0.25">
      <c r="A2358"/>
      <c r="B2358"/>
    </row>
    <row r="2359" spans="1:2" x14ac:dyDescent="0.25">
      <c r="A2359"/>
      <c r="B2359"/>
    </row>
    <row r="2360" spans="1:2" x14ac:dyDescent="0.25">
      <c r="A2360"/>
      <c r="B2360"/>
    </row>
    <row r="2361" spans="1:2" x14ac:dyDescent="0.25">
      <c r="A2361"/>
      <c r="B2361"/>
    </row>
    <row r="2362" spans="1:2" x14ac:dyDescent="0.25">
      <c r="A2362"/>
      <c r="B2362"/>
    </row>
    <row r="2363" spans="1:2" x14ac:dyDescent="0.25">
      <c r="A2363"/>
      <c r="B2363"/>
    </row>
    <row r="2364" spans="1:2" x14ac:dyDescent="0.25">
      <c r="A2364"/>
      <c r="B2364"/>
    </row>
    <row r="2365" spans="1:2" x14ac:dyDescent="0.25">
      <c r="A2365"/>
      <c r="B2365"/>
    </row>
    <row r="2366" spans="1:2" x14ac:dyDescent="0.25">
      <c r="A2366"/>
      <c r="B2366"/>
    </row>
    <row r="2367" spans="1:2" x14ac:dyDescent="0.25">
      <c r="A2367"/>
      <c r="B2367"/>
    </row>
    <row r="2368" spans="1:2" x14ac:dyDescent="0.25">
      <c r="A2368"/>
      <c r="B2368"/>
    </row>
    <row r="2369" spans="1:2" x14ac:dyDescent="0.25">
      <c r="A2369"/>
      <c r="B2369"/>
    </row>
    <row r="2370" spans="1:2" x14ac:dyDescent="0.25">
      <c r="A2370"/>
      <c r="B2370"/>
    </row>
    <row r="2371" spans="1:2" x14ac:dyDescent="0.25">
      <c r="A2371"/>
      <c r="B2371"/>
    </row>
    <row r="2372" spans="1:2" x14ac:dyDescent="0.25">
      <c r="A2372"/>
      <c r="B2372"/>
    </row>
    <row r="2373" spans="1:2" x14ac:dyDescent="0.25">
      <c r="A2373"/>
      <c r="B2373"/>
    </row>
    <row r="2374" spans="1:2" x14ac:dyDescent="0.25">
      <c r="A2374"/>
      <c r="B2374"/>
    </row>
    <row r="2375" spans="1:2" x14ac:dyDescent="0.25">
      <c r="A2375"/>
      <c r="B2375"/>
    </row>
    <row r="2376" spans="1:2" x14ac:dyDescent="0.25">
      <c r="A2376"/>
      <c r="B2376"/>
    </row>
    <row r="2377" spans="1:2" x14ac:dyDescent="0.25">
      <c r="A2377"/>
      <c r="B2377"/>
    </row>
    <row r="2378" spans="1:2" x14ac:dyDescent="0.25">
      <c r="A2378"/>
      <c r="B2378"/>
    </row>
    <row r="2379" spans="1:2" x14ac:dyDescent="0.25">
      <c r="A2379"/>
      <c r="B2379"/>
    </row>
    <row r="2380" spans="1:2" x14ac:dyDescent="0.25">
      <c r="A2380"/>
      <c r="B2380"/>
    </row>
    <row r="2381" spans="1:2" x14ac:dyDescent="0.25">
      <c r="A2381"/>
      <c r="B2381"/>
    </row>
    <row r="2382" spans="1:2" x14ac:dyDescent="0.25">
      <c r="A2382"/>
      <c r="B2382"/>
    </row>
    <row r="2383" spans="1:2" x14ac:dyDescent="0.25">
      <c r="A2383"/>
      <c r="B2383"/>
    </row>
    <row r="2384" spans="1:2" x14ac:dyDescent="0.25">
      <c r="A2384"/>
      <c r="B2384"/>
    </row>
    <row r="2385" spans="1:2" x14ac:dyDescent="0.25">
      <c r="A2385"/>
      <c r="B2385"/>
    </row>
    <row r="2386" spans="1:2" x14ac:dyDescent="0.25">
      <c r="A2386"/>
      <c r="B2386"/>
    </row>
    <row r="2387" spans="1:2" x14ac:dyDescent="0.25">
      <c r="A2387"/>
      <c r="B2387"/>
    </row>
    <row r="2388" spans="1:2" x14ac:dyDescent="0.25">
      <c r="A2388"/>
      <c r="B2388"/>
    </row>
    <row r="2389" spans="1:2" x14ac:dyDescent="0.25">
      <c r="A2389"/>
      <c r="B2389"/>
    </row>
    <row r="2390" spans="1:2" x14ac:dyDescent="0.25">
      <c r="A2390"/>
      <c r="B2390"/>
    </row>
    <row r="2391" spans="1:2" x14ac:dyDescent="0.25">
      <c r="A2391"/>
      <c r="B2391"/>
    </row>
    <row r="2392" spans="1:2" x14ac:dyDescent="0.25">
      <c r="A2392"/>
      <c r="B2392"/>
    </row>
    <row r="2393" spans="1:2" x14ac:dyDescent="0.25">
      <c r="A2393"/>
      <c r="B2393"/>
    </row>
    <row r="2394" spans="1:2" x14ac:dyDescent="0.25">
      <c r="A2394"/>
      <c r="B2394"/>
    </row>
    <row r="2395" spans="1:2" x14ac:dyDescent="0.25">
      <c r="A2395"/>
      <c r="B2395"/>
    </row>
    <row r="2396" spans="1:2" x14ac:dyDescent="0.25">
      <c r="A2396"/>
      <c r="B2396"/>
    </row>
    <row r="2397" spans="1:2" x14ac:dyDescent="0.25">
      <c r="A2397"/>
      <c r="B2397"/>
    </row>
    <row r="2398" spans="1:2" x14ac:dyDescent="0.25">
      <c r="A2398"/>
      <c r="B2398"/>
    </row>
    <row r="2399" spans="1:2" x14ac:dyDescent="0.25">
      <c r="A2399"/>
      <c r="B2399"/>
    </row>
    <row r="2400" spans="1:2" x14ac:dyDescent="0.25">
      <c r="A2400"/>
      <c r="B2400"/>
    </row>
    <row r="2401" spans="1:2" x14ac:dyDescent="0.25">
      <c r="A2401"/>
      <c r="B2401"/>
    </row>
    <row r="2402" spans="1:2" x14ac:dyDescent="0.25">
      <c r="A2402"/>
      <c r="B2402"/>
    </row>
    <row r="2403" spans="1:2" x14ac:dyDescent="0.25">
      <c r="A2403"/>
      <c r="B2403"/>
    </row>
    <row r="2404" spans="1:2" x14ac:dyDescent="0.25">
      <c r="A2404"/>
      <c r="B2404"/>
    </row>
    <row r="2405" spans="1:2" x14ac:dyDescent="0.25">
      <c r="A2405"/>
      <c r="B2405"/>
    </row>
    <row r="2406" spans="1:2" x14ac:dyDescent="0.25">
      <c r="A2406"/>
      <c r="B2406"/>
    </row>
    <row r="2407" spans="1:2" x14ac:dyDescent="0.25">
      <c r="A2407"/>
      <c r="B2407"/>
    </row>
    <row r="2408" spans="1:2" x14ac:dyDescent="0.25">
      <c r="A2408"/>
      <c r="B2408"/>
    </row>
    <row r="2409" spans="1:2" x14ac:dyDescent="0.25">
      <c r="A2409"/>
      <c r="B2409"/>
    </row>
    <row r="2410" spans="1:2" x14ac:dyDescent="0.25">
      <c r="A2410"/>
      <c r="B2410"/>
    </row>
    <row r="2411" spans="1:2" x14ac:dyDescent="0.25">
      <c r="A2411"/>
      <c r="B2411"/>
    </row>
    <row r="2412" spans="1:2" x14ac:dyDescent="0.25">
      <c r="A2412"/>
      <c r="B2412"/>
    </row>
    <row r="2413" spans="1:2" x14ac:dyDescent="0.25">
      <c r="A2413"/>
      <c r="B2413"/>
    </row>
    <row r="2414" spans="1:2" x14ac:dyDescent="0.25">
      <c r="A2414"/>
      <c r="B2414"/>
    </row>
    <row r="2415" spans="1:2" x14ac:dyDescent="0.25">
      <c r="A2415"/>
      <c r="B2415"/>
    </row>
    <row r="2416" spans="1:2" x14ac:dyDescent="0.25">
      <c r="A2416"/>
      <c r="B2416"/>
    </row>
    <row r="2417" spans="1:2" x14ac:dyDescent="0.25">
      <c r="A2417"/>
      <c r="B2417"/>
    </row>
    <row r="2418" spans="1:2" x14ac:dyDescent="0.25">
      <c r="A2418"/>
      <c r="B2418"/>
    </row>
    <row r="2419" spans="1:2" x14ac:dyDescent="0.25">
      <c r="A2419"/>
      <c r="B2419"/>
    </row>
    <row r="2420" spans="1:2" x14ac:dyDescent="0.25">
      <c r="A2420"/>
      <c r="B2420"/>
    </row>
    <row r="2421" spans="1:2" x14ac:dyDescent="0.25">
      <c r="A2421"/>
      <c r="B2421"/>
    </row>
    <row r="2422" spans="1:2" x14ac:dyDescent="0.25">
      <c r="A2422"/>
      <c r="B2422"/>
    </row>
    <row r="2423" spans="1:2" x14ac:dyDescent="0.25">
      <c r="A2423"/>
      <c r="B2423"/>
    </row>
    <row r="2424" spans="1:2" x14ac:dyDescent="0.25">
      <c r="A2424"/>
      <c r="B2424"/>
    </row>
    <row r="2425" spans="1:2" x14ac:dyDescent="0.25">
      <c r="A2425"/>
      <c r="B2425"/>
    </row>
    <row r="2426" spans="1:2" x14ac:dyDescent="0.25">
      <c r="A2426"/>
      <c r="B2426"/>
    </row>
    <row r="2427" spans="1:2" x14ac:dyDescent="0.25">
      <c r="A2427"/>
      <c r="B2427"/>
    </row>
    <row r="2428" spans="1:2" x14ac:dyDescent="0.25">
      <c r="A2428"/>
      <c r="B2428"/>
    </row>
    <row r="2429" spans="1:2" x14ac:dyDescent="0.25">
      <c r="A2429"/>
      <c r="B2429"/>
    </row>
    <row r="2430" spans="1:2" x14ac:dyDescent="0.25">
      <c r="A2430"/>
      <c r="B2430"/>
    </row>
    <row r="2431" spans="1:2" x14ac:dyDescent="0.25">
      <c r="A2431"/>
      <c r="B2431"/>
    </row>
    <row r="2432" spans="1:2" x14ac:dyDescent="0.25">
      <c r="A2432"/>
      <c r="B2432"/>
    </row>
    <row r="2433" spans="1:2" x14ac:dyDescent="0.25">
      <c r="A2433"/>
      <c r="B2433"/>
    </row>
    <row r="2434" spans="1:2" x14ac:dyDescent="0.25">
      <c r="A2434"/>
      <c r="B2434"/>
    </row>
    <row r="2435" spans="1:2" x14ac:dyDescent="0.25">
      <c r="A2435"/>
      <c r="B2435"/>
    </row>
    <row r="2436" spans="1:2" x14ac:dyDescent="0.25">
      <c r="A2436"/>
      <c r="B2436"/>
    </row>
    <row r="2437" spans="1:2" x14ac:dyDescent="0.25">
      <c r="A2437"/>
      <c r="B2437"/>
    </row>
    <row r="2438" spans="1:2" x14ac:dyDescent="0.25">
      <c r="A2438"/>
      <c r="B2438"/>
    </row>
    <row r="2439" spans="1:2" x14ac:dyDescent="0.25">
      <c r="A2439"/>
      <c r="B2439"/>
    </row>
    <row r="2440" spans="1:2" x14ac:dyDescent="0.25">
      <c r="A2440"/>
      <c r="B2440"/>
    </row>
    <row r="2441" spans="1:2" x14ac:dyDescent="0.25">
      <c r="A2441"/>
      <c r="B2441"/>
    </row>
    <row r="2442" spans="1:2" x14ac:dyDescent="0.25">
      <c r="A2442"/>
      <c r="B2442"/>
    </row>
    <row r="2443" spans="1:2" x14ac:dyDescent="0.25">
      <c r="A2443"/>
      <c r="B2443"/>
    </row>
    <row r="2444" spans="1:2" x14ac:dyDescent="0.25">
      <c r="A2444"/>
      <c r="B2444"/>
    </row>
    <row r="2445" spans="1:2" x14ac:dyDescent="0.25">
      <c r="A2445"/>
      <c r="B2445"/>
    </row>
    <row r="2446" spans="1:2" x14ac:dyDescent="0.25">
      <c r="A2446"/>
      <c r="B2446"/>
    </row>
    <row r="2447" spans="1:2" x14ac:dyDescent="0.25">
      <c r="A2447"/>
      <c r="B2447"/>
    </row>
    <row r="2448" spans="1:2" x14ac:dyDescent="0.25">
      <c r="A2448"/>
      <c r="B2448"/>
    </row>
    <row r="2449" spans="1:2" x14ac:dyDescent="0.25">
      <c r="A2449"/>
      <c r="B2449"/>
    </row>
    <row r="2450" spans="1:2" x14ac:dyDescent="0.25">
      <c r="A2450"/>
      <c r="B2450"/>
    </row>
    <row r="2451" spans="1:2" x14ac:dyDescent="0.25">
      <c r="A2451"/>
      <c r="B2451"/>
    </row>
    <row r="2452" spans="1:2" x14ac:dyDescent="0.25">
      <c r="A2452"/>
      <c r="B2452"/>
    </row>
    <row r="2453" spans="1:2" x14ac:dyDescent="0.25">
      <c r="A2453"/>
      <c r="B2453"/>
    </row>
    <row r="2454" spans="1:2" x14ac:dyDescent="0.25">
      <c r="A2454"/>
      <c r="B2454"/>
    </row>
    <row r="2455" spans="1:2" x14ac:dyDescent="0.25">
      <c r="A2455"/>
      <c r="B2455"/>
    </row>
    <row r="2456" spans="1:2" x14ac:dyDescent="0.25">
      <c r="A2456"/>
      <c r="B2456"/>
    </row>
    <row r="2457" spans="1:2" x14ac:dyDescent="0.25">
      <c r="A2457"/>
      <c r="B2457"/>
    </row>
    <row r="2458" spans="1:2" x14ac:dyDescent="0.25">
      <c r="A2458"/>
      <c r="B2458"/>
    </row>
    <row r="2459" spans="1:2" x14ac:dyDescent="0.25">
      <c r="A2459"/>
      <c r="B2459"/>
    </row>
    <row r="2460" spans="1:2" x14ac:dyDescent="0.25">
      <c r="A2460"/>
      <c r="B2460"/>
    </row>
    <row r="2461" spans="1:2" x14ac:dyDescent="0.25">
      <c r="A2461"/>
      <c r="B2461"/>
    </row>
    <row r="2462" spans="1:2" x14ac:dyDescent="0.25">
      <c r="A2462"/>
      <c r="B2462"/>
    </row>
    <row r="2463" spans="1:2" x14ac:dyDescent="0.25">
      <c r="A2463"/>
      <c r="B2463"/>
    </row>
    <row r="2464" spans="1:2" x14ac:dyDescent="0.25">
      <c r="A2464"/>
      <c r="B2464"/>
    </row>
    <row r="2465" spans="1:2" x14ac:dyDescent="0.25">
      <c r="A2465"/>
      <c r="B2465"/>
    </row>
    <row r="2466" spans="1:2" x14ac:dyDescent="0.25">
      <c r="A2466"/>
      <c r="B2466"/>
    </row>
    <row r="2467" spans="1:2" x14ac:dyDescent="0.25">
      <c r="A2467"/>
      <c r="B2467"/>
    </row>
    <row r="2468" spans="1:2" x14ac:dyDescent="0.25">
      <c r="A2468"/>
      <c r="B2468"/>
    </row>
    <row r="2469" spans="1:2" x14ac:dyDescent="0.25">
      <c r="A2469"/>
      <c r="B2469"/>
    </row>
    <row r="2470" spans="1:2" x14ac:dyDescent="0.25">
      <c r="A2470"/>
      <c r="B2470"/>
    </row>
    <row r="2471" spans="1:2" x14ac:dyDescent="0.25">
      <c r="A2471"/>
      <c r="B2471"/>
    </row>
    <row r="2472" spans="1:2" x14ac:dyDescent="0.25">
      <c r="A2472"/>
      <c r="B2472"/>
    </row>
    <row r="2473" spans="1:2" x14ac:dyDescent="0.25">
      <c r="A2473"/>
      <c r="B2473"/>
    </row>
    <row r="2474" spans="1:2" x14ac:dyDescent="0.25">
      <c r="A2474"/>
      <c r="B2474"/>
    </row>
    <row r="2475" spans="1:2" x14ac:dyDescent="0.25">
      <c r="A2475"/>
      <c r="B2475"/>
    </row>
    <row r="2476" spans="1:2" x14ac:dyDescent="0.25">
      <c r="A2476"/>
      <c r="B2476"/>
    </row>
    <row r="2477" spans="1:2" x14ac:dyDescent="0.25">
      <c r="A2477"/>
      <c r="B2477"/>
    </row>
    <row r="2478" spans="1:2" x14ac:dyDescent="0.25">
      <c r="A2478"/>
      <c r="B2478"/>
    </row>
    <row r="2479" spans="1:2" x14ac:dyDescent="0.25">
      <c r="A2479"/>
      <c r="B2479"/>
    </row>
    <row r="2480" spans="1:2" x14ac:dyDescent="0.25">
      <c r="A2480"/>
      <c r="B2480"/>
    </row>
    <row r="2481" spans="1:2" x14ac:dyDescent="0.25">
      <c r="A2481"/>
      <c r="B2481"/>
    </row>
    <row r="2482" spans="1:2" x14ac:dyDescent="0.25">
      <c r="A2482"/>
      <c r="B2482"/>
    </row>
    <row r="2483" spans="1:2" x14ac:dyDescent="0.25">
      <c r="A2483"/>
      <c r="B2483"/>
    </row>
    <row r="2484" spans="1:2" x14ac:dyDescent="0.25">
      <c r="A2484"/>
      <c r="B2484"/>
    </row>
    <row r="2485" spans="1:2" x14ac:dyDescent="0.25">
      <c r="A2485"/>
      <c r="B2485"/>
    </row>
    <row r="2486" spans="1:2" x14ac:dyDescent="0.25">
      <c r="A2486"/>
      <c r="B2486"/>
    </row>
    <row r="2487" spans="1:2" x14ac:dyDescent="0.25">
      <c r="A2487"/>
      <c r="B2487"/>
    </row>
    <row r="2488" spans="1:2" x14ac:dyDescent="0.25">
      <c r="A2488"/>
      <c r="B2488"/>
    </row>
    <row r="2489" spans="1:2" x14ac:dyDescent="0.25">
      <c r="A2489"/>
      <c r="B2489"/>
    </row>
    <row r="2490" spans="1:2" x14ac:dyDescent="0.25">
      <c r="A2490"/>
      <c r="B2490"/>
    </row>
    <row r="2491" spans="1:2" x14ac:dyDescent="0.25">
      <c r="A2491"/>
      <c r="B2491"/>
    </row>
    <row r="2492" spans="1:2" x14ac:dyDescent="0.25">
      <c r="A2492"/>
      <c r="B2492"/>
    </row>
    <row r="2493" spans="1:2" x14ac:dyDescent="0.25">
      <c r="A2493"/>
      <c r="B2493"/>
    </row>
    <row r="2494" spans="1:2" x14ac:dyDescent="0.25">
      <c r="A2494"/>
      <c r="B2494"/>
    </row>
    <row r="2495" spans="1:2" x14ac:dyDescent="0.25">
      <c r="A2495"/>
      <c r="B2495"/>
    </row>
    <row r="2496" spans="1:2" x14ac:dyDescent="0.25">
      <c r="A2496"/>
      <c r="B2496"/>
    </row>
    <row r="2497" spans="1:2" x14ac:dyDescent="0.25">
      <c r="A2497"/>
      <c r="B2497"/>
    </row>
    <row r="2498" spans="1:2" x14ac:dyDescent="0.25">
      <c r="A2498"/>
      <c r="B2498"/>
    </row>
    <row r="2499" spans="1:2" x14ac:dyDescent="0.25">
      <c r="A2499"/>
      <c r="B2499"/>
    </row>
    <row r="2500" spans="1:2" x14ac:dyDescent="0.25">
      <c r="A2500"/>
      <c r="B2500"/>
    </row>
    <row r="2501" spans="1:2" x14ac:dyDescent="0.25">
      <c r="A2501"/>
      <c r="B2501"/>
    </row>
    <row r="2502" spans="1:2" x14ac:dyDescent="0.25">
      <c r="A2502"/>
      <c r="B2502"/>
    </row>
    <row r="2503" spans="1:2" x14ac:dyDescent="0.25">
      <c r="A2503"/>
      <c r="B2503"/>
    </row>
    <row r="2504" spans="1:2" x14ac:dyDescent="0.25">
      <c r="A2504"/>
      <c r="B2504"/>
    </row>
    <row r="2505" spans="1:2" x14ac:dyDescent="0.25">
      <c r="A2505"/>
      <c r="B2505"/>
    </row>
    <row r="2506" spans="1:2" x14ac:dyDescent="0.25">
      <c r="A2506"/>
      <c r="B2506"/>
    </row>
    <row r="2507" spans="1:2" x14ac:dyDescent="0.25">
      <c r="A2507"/>
      <c r="B2507"/>
    </row>
    <row r="2508" spans="1:2" x14ac:dyDescent="0.25">
      <c r="A2508"/>
      <c r="B2508"/>
    </row>
    <row r="2509" spans="1:2" x14ac:dyDescent="0.25">
      <c r="A2509"/>
      <c r="B2509"/>
    </row>
    <row r="2510" spans="1:2" x14ac:dyDescent="0.25">
      <c r="A2510"/>
      <c r="B2510"/>
    </row>
    <row r="2511" spans="1:2" x14ac:dyDescent="0.25">
      <c r="A2511"/>
      <c r="B2511"/>
    </row>
    <row r="2512" spans="1:2" x14ac:dyDescent="0.25">
      <c r="A2512"/>
      <c r="B2512"/>
    </row>
    <row r="2513" spans="1:2" x14ac:dyDescent="0.25">
      <c r="A2513"/>
      <c r="B2513"/>
    </row>
    <row r="2514" spans="1:2" x14ac:dyDescent="0.25">
      <c r="A2514"/>
      <c r="B2514"/>
    </row>
    <row r="2515" spans="1:2" x14ac:dyDescent="0.25">
      <c r="A2515"/>
      <c r="B2515"/>
    </row>
    <row r="2516" spans="1:2" x14ac:dyDescent="0.25">
      <c r="A2516"/>
      <c r="B2516"/>
    </row>
    <row r="2517" spans="1:2" x14ac:dyDescent="0.25">
      <c r="A2517"/>
      <c r="B2517"/>
    </row>
    <row r="2518" spans="1:2" x14ac:dyDescent="0.25">
      <c r="A2518"/>
      <c r="B2518"/>
    </row>
    <row r="2519" spans="1:2" x14ac:dyDescent="0.25">
      <c r="A2519"/>
      <c r="B2519"/>
    </row>
    <row r="2520" spans="1:2" x14ac:dyDescent="0.25">
      <c r="A2520"/>
      <c r="B2520"/>
    </row>
    <row r="2521" spans="1:2" x14ac:dyDescent="0.25">
      <c r="A2521"/>
      <c r="B2521"/>
    </row>
    <row r="2522" spans="1:2" x14ac:dyDescent="0.25">
      <c r="A2522"/>
      <c r="B2522"/>
    </row>
    <row r="2523" spans="1:2" x14ac:dyDescent="0.25">
      <c r="A2523"/>
      <c r="B2523"/>
    </row>
    <row r="2524" spans="1:2" x14ac:dyDescent="0.25">
      <c r="A2524"/>
      <c r="B2524"/>
    </row>
    <row r="2525" spans="1:2" x14ac:dyDescent="0.25">
      <c r="A2525"/>
      <c r="B2525"/>
    </row>
    <row r="2526" spans="1:2" x14ac:dyDescent="0.25">
      <c r="A2526"/>
      <c r="B2526"/>
    </row>
    <row r="2527" spans="1:2" x14ac:dyDescent="0.25">
      <c r="A2527"/>
      <c r="B2527"/>
    </row>
    <row r="2528" spans="1:2" x14ac:dyDescent="0.25">
      <c r="A2528"/>
      <c r="B2528"/>
    </row>
    <row r="2529" spans="1:2" x14ac:dyDescent="0.25">
      <c r="A2529"/>
      <c r="B2529"/>
    </row>
    <row r="2530" spans="1:2" x14ac:dyDescent="0.25">
      <c r="A2530"/>
      <c r="B2530"/>
    </row>
    <row r="2531" spans="1:2" x14ac:dyDescent="0.25">
      <c r="A2531"/>
      <c r="B2531"/>
    </row>
    <row r="2532" spans="1:2" x14ac:dyDescent="0.25">
      <c r="A2532"/>
      <c r="B2532"/>
    </row>
    <row r="2533" spans="1:2" x14ac:dyDescent="0.25">
      <c r="A2533"/>
      <c r="B2533"/>
    </row>
    <row r="2534" spans="1:2" x14ac:dyDescent="0.25">
      <c r="A2534"/>
      <c r="B2534"/>
    </row>
    <row r="2535" spans="1:2" x14ac:dyDescent="0.25">
      <c r="A2535"/>
      <c r="B2535"/>
    </row>
    <row r="2536" spans="1:2" x14ac:dyDescent="0.25">
      <c r="A2536"/>
      <c r="B2536"/>
    </row>
    <row r="2537" spans="1:2" x14ac:dyDescent="0.25">
      <c r="A2537"/>
      <c r="B2537"/>
    </row>
    <row r="2538" spans="1:2" x14ac:dyDescent="0.25">
      <c r="A2538"/>
      <c r="B2538"/>
    </row>
    <row r="2539" spans="1:2" x14ac:dyDescent="0.25">
      <c r="A2539"/>
      <c r="B2539"/>
    </row>
    <row r="2540" spans="1:2" x14ac:dyDescent="0.25">
      <c r="A2540"/>
      <c r="B2540"/>
    </row>
    <row r="2541" spans="1:2" x14ac:dyDescent="0.25">
      <c r="A2541"/>
      <c r="B2541"/>
    </row>
    <row r="2542" spans="1:2" x14ac:dyDescent="0.25">
      <c r="A2542"/>
      <c r="B2542"/>
    </row>
    <row r="2543" spans="1:2" x14ac:dyDescent="0.25">
      <c r="A2543"/>
      <c r="B2543"/>
    </row>
    <row r="2544" spans="1:2" x14ac:dyDescent="0.25">
      <c r="A2544"/>
      <c r="B2544"/>
    </row>
    <row r="2545" spans="1:2" x14ac:dyDescent="0.25">
      <c r="A2545"/>
      <c r="B2545"/>
    </row>
    <row r="2546" spans="1:2" x14ac:dyDescent="0.25">
      <c r="A2546"/>
      <c r="B2546"/>
    </row>
    <row r="2547" spans="1:2" x14ac:dyDescent="0.25">
      <c r="A2547"/>
      <c r="B2547"/>
    </row>
    <row r="2548" spans="1:2" x14ac:dyDescent="0.25">
      <c r="A2548"/>
      <c r="B2548"/>
    </row>
    <row r="2549" spans="1:2" x14ac:dyDescent="0.25">
      <c r="A2549"/>
      <c r="B2549"/>
    </row>
    <row r="2550" spans="1:2" x14ac:dyDescent="0.25">
      <c r="A2550"/>
      <c r="B2550"/>
    </row>
    <row r="2551" spans="1:2" x14ac:dyDescent="0.25">
      <c r="A2551"/>
      <c r="B2551"/>
    </row>
    <row r="2552" spans="1:2" x14ac:dyDescent="0.25">
      <c r="A2552"/>
      <c r="B2552"/>
    </row>
    <row r="2553" spans="1:2" x14ac:dyDescent="0.25">
      <c r="A2553"/>
      <c r="B2553"/>
    </row>
    <row r="2554" spans="1:2" x14ac:dyDescent="0.25">
      <c r="A2554"/>
      <c r="B2554"/>
    </row>
    <row r="2555" spans="1:2" x14ac:dyDescent="0.25">
      <c r="A2555"/>
      <c r="B2555"/>
    </row>
    <row r="2556" spans="1:2" x14ac:dyDescent="0.25">
      <c r="A2556"/>
      <c r="B2556"/>
    </row>
    <row r="2557" spans="1:2" x14ac:dyDescent="0.25">
      <c r="A2557"/>
      <c r="B2557"/>
    </row>
    <row r="2558" spans="1:2" x14ac:dyDescent="0.25">
      <c r="A2558"/>
      <c r="B2558"/>
    </row>
    <row r="2559" spans="1:2" x14ac:dyDescent="0.25">
      <c r="A2559"/>
      <c r="B2559"/>
    </row>
    <row r="2560" spans="1:2" x14ac:dyDescent="0.25">
      <c r="A2560"/>
      <c r="B2560"/>
    </row>
    <row r="2561" spans="1:2" x14ac:dyDescent="0.25">
      <c r="A2561"/>
      <c r="B2561"/>
    </row>
    <row r="2562" spans="1:2" x14ac:dyDescent="0.25">
      <c r="A2562"/>
      <c r="B2562"/>
    </row>
    <row r="2563" spans="1:2" x14ac:dyDescent="0.25">
      <c r="A2563"/>
      <c r="B2563"/>
    </row>
    <row r="2564" spans="1:2" x14ac:dyDescent="0.25">
      <c r="A2564"/>
      <c r="B2564"/>
    </row>
    <row r="2565" spans="1:2" x14ac:dyDescent="0.25">
      <c r="A2565"/>
      <c r="B2565"/>
    </row>
    <row r="2566" spans="1:2" x14ac:dyDescent="0.25">
      <c r="A2566"/>
      <c r="B2566"/>
    </row>
    <row r="2567" spans="1:2" x14ac:dyDescent="0.25">
      <c r="A2567"/>
      <c r="B2567"/>
    </row>
    <row r="2568" spans="1:2" x14ac:dyDescent="0.25">
      <c r="A2568"/>
      <c r="B2568"/>
    </row>
    <row r="2569" spans="1:2" x14ac:dyDescent="0.25">
      <c r="A2569"/>
      <c r="B2569"/>
    </row>
    <row r="2570" spans="1:2" x14ac:dyDescent="0.25">
      <c r="A2570"/>
      <c r="B2570"/>
    </row>
    <row r="2571" spans="1:2" x14ac:dyDescent="0.25">
      <c r="A2571"/>
      <c r="B2571"/>
    </row>
    <row r="2572" spans="1:2" x14ac:dyDescent="0.25">
      <c r="A2572"/>
      <c r="B2572"/>
    </row>
    <row r="2573" spans="1:2" x14ac:dyDescent="0.25">
      <c r="A2573"/>
      <c r="B2573"/>
    </row>
    <row r="2574" spans="1:2" x14ac:dyDescent="0.25">
      <c r="A2574"/>
      <c r="B2574"/>
    </row>
    <row r="2575" spans="1:2" x14ac:dyDescent="0.25">
      <c r="A2575"/>
      <c r="B2575"/>
    </row>
    <row r="2576" spans="1:2" x14ac:dyDescent="0.25">
      <c r="A2576"/>
      <c r="B2576"/>
    </row>
    <row r="2577" spans="1:2" x14ac:dyDescent="0.25">
      <c r="A2577"/>
      <c r="B2577"/>
    </row>
    <row r="2578" spans="1:2" x14ac:dyDescent="0.25">
      <c r="A2578"/>
      <c r="B2578"/>
    </row>
    <row r="2579" spans="1:2" x14ac:dyDescent="0.25">
      <c r="A2579"/>
      <c r="B2579"/>
    </row>
    <row r="2580" spans="1:2" x14ac:dyDescent="0.25">
      <c r="A2580"/>
      <c r="B2580"/>
    </row>
    <row r="2581" spans="1:2" x14ac:dyDescent="0.25">
      <c r="A2581"/>
      <c r="B2581"/>
    </row>
    <row r="2582" spans="1:2" x14ac:dyDescent="0.25">
      <c r="A2582"/>
      <c r="B2582"/>
    </row>
    <row r="2583" spans="1:2" x14ac:dyDescent="0.25">
      <c r="A2583"/>
      <c r="B2583"/>
    </row>
    <row r="2584" spans="1:2" x14ac:dyDescent="0.25">
      <c r="A2584"/>
      <c r="B2584"/>
    </row>
    <row r="2585" spans="1:2" x14ac:dyDescent="0.25">
      <c r="A2585"/>
      <c r="B2585"/>
    </row>
    <row r="2586" spans="1:2" x14ac:dyDescent="0.25">
      <c r="A2586"/>
      <c r="B2586"/>
    </row>
    <row r="2587" spans="1:2" x14ac:dyDescent="0.25">
      <c r="A2587"/>
      <c r="B2587"/>
    </row>
    <row r="2588" spans="1:2" x14ac:dyDescent="0.25">
      <c r="A2588"/>
      <c r="B2588"/>
    </row>
    <row r="2589" spans="1:2" x14ac:dyDescent="0.25">
      <c r="A2589"/>
      <c r="B2589"/>
    </row>
    <row r="2590" spans="1:2" x14ac:dyDescent="0.25">
      <c r="A2590"/>
      <c r="B2590"/>
    </row>
    <row r="2591" spans="1:2" x14ac:dyDescent="0.25">
      <c r="A2591"/>
      <c r="B2591"/>
    </row>
    <row r="2592" spans="1:2" x14ac:dyDescent="0.25">
      <c r="A2592"/>
      <c r="B2592"/>
    </row>
    <row r="2593" spans="1:2" x14ac:dyDescent="0.25">
      <c r="A2593"/>
      <c r="B2593"/>
    </row>
    <row r="2594" spans="1:2" x14ac:dyDescent="0.25">
      <c r="A2594"/>
      <c r="B2594"/>
    </row>
    <row r="2595" spans="1:2" x14ac:dyDescent="0.25">
      <c r="A2595"/>
      <c r="B2595"/>
    </row>
    <row r="2596" spans="1:2" x14ac:dyDescent="0.25">
      <c r="A2596"/>
      <c r="B2596"/>
    </row>
    <row r="2597" spans="1:2" x14ac:dyDescent="0.25">
      <c r="A2597"/>
      <c r="B2597"/>
    </row>
    <row r="2598" spans="1:2" x14ac:dyDescent="0.25">
      <c r="A2598"/>
      <c r="B2598"/>
    </row>
    <row r="2599" spans="1:2" x14ac:dyDescent="0.25">
      <c r="A2599"/>
      <c r="B2599"/>
    </row>
    <row r="2600" spans="1:2" x14ac:dyDescent="0.25">
      <c r="A2600"/>
      <c r="B2600"/>
    </row>
    <row r="2601" spans="1:2" x14ac:dyDescent="0.25">
      <c r="A2601"/>
      <c r="B2601"/>
    </row>
    <row r="2602" spans="1:2" x14ac:dyDescent="0.25">
      <c r="A2602"/>
      <c r="B2602"/>
    </row>
    <row r="2603" spans="1:2" x14ac:dyDescent="0.25">
      <c r="A2603"/>
      <c r="B2603"/>
    </row>
    <row r="2604" spans="1:2" x14ac:dyDescent="0.25">
      <c r="A2604"/>
      <c r="B2604"/>
    </row>
    <row r="2605" spans="1:2" x14ac:dyDescent="0.25">
      <c r="A2605"/>
      <c r="B2605"/>
    </row>
    <row r="2606" spans="1:2" x14ac:dyDescent="0.25">
      <c r="A2606"/>
      <c r="B2606"/>
    </row>
    <row r="2607" spans="1:2" x14ac:dyDescent="0.25">
      <c r="A2607"/>
      <c r="B2607"/>
    </row>
    <row r="2608" spans="1:2" x14ac:dyDescent="0.25">
      <c r="A2608"/>
      <c r="B2608"/>
    </row>
    <row r="2609" spans="1:2" x14ac:dyDescent="0.25">
      <c r="A2609"/>
      <c r="B2609"/>
    </row>
    <row r="2610" spans="1:2" x14ac:dyDescent="0.25">
      <c r="A2610"/>
      <c r="B2610"/>
    </row>
    <row r="2611" spans="1:2" x14ac:dyDescent="0.25">
      <c r="A2611"/>
      <c r="B2611"/>
    </row>
    <row r="2612" spans="1:2" x14ac:dyDescent="0.25">
      <c r="A2612"/>
      <c r="B2612"/>
    </row>
    <row r="2613" spans="1:2" x14ac:dyDescent="0.25">
      <c r="A2613"/>
      <c r="B2613"/>
    </row>
    <row r="2614" spans="1:2" x14ac:dyDescent="0.25">
      <c r="A2614"/>
      <c r="B2614"/>
    </row>
    <row r="2615" spans="1:2" x14ac:dyDescent="0.25">
      <c r="A2615"/>
      <c r="B2615"/>
    </row>
    <row r="2616" spans="1:2" x14ac:dyDescent="0.25">
      <c r="A2616"/>
      <c r="B2616"/>
    </row>
    <row r="2617" spans="1:2" x14ac:dyDescent="0.25">
      <c r="A2617"/>
      <c r="B2617"/>
    </row>
    <row r="2618" spans="1:2" x14ac:dyDescent="0.25">
      <c r="A2618"/>
      <c r="B2618"/>
    </row>
    <row r="2619" spans="1:2" x14ac:dyDescent="0.25">
      <c r="A2619"/>
      <c r="B2619"/>
    </row>
    <row r="2620" spans="1:2" x14ac:dyDescent="0.25">
      <c r="A2620"/>
      <c r="B2620"/>
    </row>
    <row r="2621" spans="1:2" x14ac:dyDescent="0.25">
      <c r="A2621"/>
      <c r="B2621"/>
    </row>
    <row r="2622" spans="1:2" x14ac:dyDescent="0.25">
      <c r="A2622"/>
      <c r="B2622"/>
    </row>
    <row r="2623" spans="1:2" x14ac:dyDescent="0.25">
      <c r="A2623"/>
      <c r="B2623"/>
    </row>
    <row r="2624" spans="1:2" x14ac:dyDescent="0.25">
      <c r="A2624"/>
      <c r="B2624"/>
    </row>
    <row r="2625" spans="1:2" x14ac:dyDescent="0.25">
      <c r="A2625"/>
      <c r="B2625"/>
    </row>
    <row r="2626" spans="1:2" x14ac:dyDescent="0.25">
      <c r="A2626"/>
      <c r="B2626"/>
    </row>
    <row r="2627" spans="1:2" x14ac:dyDescent="0.25">
      <c r="A2627"/>
      <c r="B2627"/>
    </row>
    <row r="2628" spans="1:2" x14ac:dyDescent="0.25">
      <c r="A2628"/>
      <c r="B2628"/>
    </row>
    <row r="2629" spans="1:2" x14ac:dyDescent="0.25">
      <c r="A2629"/>
      <c r="B2629"/>
    </row>
    <row r="2630" spans="1:2" x14ac:dyDescent="0.25">
      <c r="A2630"/>
      <c r="B2630"/>
    </row>
    <row r="2631" spans="1:2" x14ac:dyDescent="0.25">
      <c r="A2631"/>
      <c r="B2631"/>
    </row>
    <row r="2632" spans="1:2" x14ac:dyDescent="0.25">
      <c r="A2632"/>
      <c r="B2632"/>
    </row>
    <row r="2633" spans="1:2" x14ac:dyDescent="0.25">
      <c r="A2633"/>
      <c r="B2633"/>
    </row>
    <row r="2634" spans="1:2" x14ac:dyDescent="0.25">
      <c r="A2634"/>
      <c r="B2634"/>
    </row>
    <row r="2635" spans="1:2" x14ac:dyDescent="0.25">
      <c r="A2635"/>
      <c r="B2635"/>
    </row>
    <row r="2636" spans="1:2" x14ac:dyDescent="0.25">
      <c r="A2636"/>
      <c r="B2636"/>
    </row>
    <row r="2637" spans="1:2" x14ac:dyDescent="0.25">
      <c r="A2637"/>
      <c r="B2637"/>
    </row>
    <row r="2638" spans="1:2" x14ac:dyDescent="0.25">
      <c r="A2638"/>
      <c r="B2638"/>
    </row>
    <row r="2639" spans="1:2" x14ac:dyDescent="0.25">
      <c r="A2639"/>
      <c r="B2639"/>
    </row>
    <row r="2640" spans="1:2" x14ac:dyDescent="0.25">
      <c r="A2640"/>
      <c r="B2640"/>
    </row>
    <row r="2641" spans="1:2" x14ac:dyDescent="0.25">
      <c r="A2641"/>
      <c r="B2641"/>
    </row>
    <row r="2642" spans="1:2" x14ac:dyDescent="0.25">
      <c r="A2642"/>
      <c r="B2642"/>
    </row>
    <row r="2643" spans="1:2" x14ac:dyDescent="0.25">
      <c r="A2643"/>
      <c r="B2643"/>
    </row>
    <row r="2644" spans="1:2" x14ac:dyDescent="0.25">
      <c r="A2644"/>
      <c r="B2644"/>
    </row>
    <row r="2645" spans="1:2" x14ac:dyDescent="0.25">
      <c r="A2645"/>
      <c r="B2645"/>
    </row>
    <row r="2646" spans="1:2" x14ac:dyDescent="0.25">
      <c r="A2646"/>
      <c r="B2646"/>
    </row>
    <row r="2647" spans="1:2" x14ac:dyDescent="0.25">
      <c r="A2647"/>
      <c r="B2647"/>
    </row>
    <row r="2648" spans="1:2" x14ac:dyDescent="0.25">
      <c r="A2648"/>
      <c r="B2648"/>
    </row>
    <row r="2649" spans="1:2" x14ac:dyDescent="0.25">
      <c r="A2649"/>
      <c r="B2649"/>
    </row>
    <row r="2650" spans="1:2" x14ac:dyDescent="0.25">
      <c r="A2650"/>
      <c r="B2650"/>
    </row>
    <row r="2651" spans="1:2" x14ac:dyDescent="0.25">
      <c r="A2651"/>
      <c r="B2651"/>
    </row>
    <row r="2652" spans="1:2" x14ac:dyDescent="0.25">
      <c r="A2652"/>
      <c r="B2652"/>
    </row>
    <row r="2653" spans="1:2" x14ac:dyDescent="0.25">
      <c r="A2653"/>
      <c r="B2653"/>
    </row>
    <row r="2654" spans="1:2" x14ac:dyDescent="0.25">
      <c r="A2654"/>
      <c r="B2654"/>
    </row>
    <row r="2655" spans="1:2" x14ac:dyDescent="0.25">
      <c r="A2655"/>
      <c r="B2655"/>
    </row>
    <row r="2656" spans="1:2" x14ac:dyDescent="0.25">
      <c r="A2656"/>
      <c r="B2656"/>
    </row>
    <row r="2657" spans="1:2" x14ac:dyDescent="0.25">
      <c r="A2657"/>
      <c r="B2657"/>
    </row>
    <row r="2658" spans="1:2" x14ac:dyDescent="0.25">
      <c r="A2658"/>
      <c r="B2658"/>
    </row>
    <row r="2659" spans="1:2" x14ac:dyDescent="0.25">
      <c r="A2659"/>
      <c r="B2659"/>
    </row>
    <row r="2660" spans="1:2" x14ac:dyDescent="0.25">
      <c r="A2660"/>
      <c r="B2660"/>
    </row>
    <row r="2661" spans="1:2" x14ac:dyDescent="0.25">
      <c r="A2661"/>
      <c r="B2661"/>
    </row>
    <row r="2662" spans="1:2" x14ac:dyDescent="0.25">
      <c r="A2662"/>
      <c r="B2662"/>
    </row>
    <row r="2663" spans="1:2" x14ac:dyDescent="0.25">
      <c r="A2663"/>
      <c r="B2663"/>
    </row>
    <row r="2664" spans="1:2" x14ac:dyDescent="0.25">
      <c r="A2664"/>
      <c r="B2664"/>
    </row>
    <row r="2665" spans="1:2" x14ac:dyDescent="0.25">
      <c r="A2665"/>
      <c r="B2665"/>
    </row>
    <row r="2666" spans="1:2" x14ac:dyDescent="0.25">
      <c r="A2666"/>
      <c r="B2666"/>
    </row>
    <row r="2667" spans="1:2" x14ac:dyDescent="0.25">
      <c r="A2667"/>
      <c r="B2667"/>
    </row>
    <row r="2668" spans="1:2" x14ac:dyDescent="0.25">
      <c r="A2668"/>
      <c r="B2668"/>
    </row>
    <row r="2669" spans="1:2" x14ac:dyDescent="0.25">
      <c r="A2669"/>
      <c r="B2669"/>
    </row>
    <row r="2670" spans="1:2" x14ac:dyDescent="0.25">
      <c r="A2670"/>
      <c r="B2670"/>
    </row>
    <row r="2671" spans="1:2" x14ac:dyDescent="0.25">
      <c r="A2671"/>
      <c r="B2671"/>
    </row>
    <row r="2672" spans="1:2" x14ac:dyDescent="0.25">
      <c r="A2672"/>
      <c r="B2672"/>
    </row>
    <row r="2673" spans="1:2" x14ac:dyDescent="0.25">
      <c r="A2673"/>
      <c r="B2673"/>
    </row>
    <row r="2674" spans="1:2" x14ac:dyDescent="0.25">
      <c r="A2674"/>
      <c r="B2674"/>
    </row>
    <row r="2675" spans="1:2" x14ac:dyDescent="0.25">
      <c r="A2675"/>
      <c r="B2675"/>
    </row>
    <row r="2676" spans="1:2" x14ac:dyDescent="0.25">
      <c r="A2676"/>
      <c r="B2676"/>
    </row>
    <row r="2677" spans="1:2" x14ac:dyDescent="0.25">
      <c r="A2677"/>
      <c r="B2677"/>
    </row>
    <row r="2678" spans="1:2" x14ac:dyDescent="0.25">
      <c r="A2678"/>
      <c r="B2678"/>
    </row>
    <row r="2679" spans="1:2" x14ac:dyDescent="0.25">
      <c r="A2679"/>
      <c r="B2679"/>
    </row>
    <row r="2680" spans="1:2" x14ac:dyDescent="0.25">
      <c r="A2680"/>
      <c r="B2680"/>
    </row>
    <row r="2681" spans="1:2" x14ac:dyDescent="0.25">
      <c r="A2681"/>
      <c r="B2681"/>
    </row>
    <row r="2682" spans="1:2" x14ac:dyDescent="0.25">
      <c r="A2682"/>
      <c r="B2682"/>
    </row>
    <row r="2683" spans="1:2" x14ac:dyDescent="0.25">
      <c r="A2683"/>
      <c r="B2683"/>
    </row>
    <row r="2684" spans="1:2" x14ac:dyDescent="0.25">
      <c r="A2684"/>
      <c r="B2684"/>
    </row>
    <row r="2685" spans="1:2" x14ac:dyDescent="0.25">
      <c r="A2685"/>
      <c r="B2685"/>
    </row>
    <row r="2686" spans="1:2" x14ac:dyDescent="0.25">
      <c r="A2686"/>
      <c r="B2686"/>
    </row>
    <row r="2687" spans="1:2" x14ac:dyDescent="0.25">
      <c r="A2687"/>
      <c r="B2687"/>
    </row>
    <row r="2688" spans="1:2" x14ac:dyDescent="0.25">
      <c r="A2688"/>
      <c r="B2688"/>
    </row>
    <row r="2689" spans="1:2" x14ac:dyDescent="0.25">
      <c r="A2689"/>
      <c r="B2689"/>
    </row>
    <row r="2690" spans="1:2" x14ac:dyDescent="0.25">
      <c r="A2690"/>
      <c r="B2690"/>
    </row>
    <row r="2691" spans="1:2" x14ac:dyDescent="0.25">
      <c r="A2691"/>
      <c r="B2691"/>
    </row>
    <row r="2692" spans="1:2" x14ac:dyDescent="0.25">
      <c r="A2692"/>
      <c r="B2692"/>
    </row>
    <row r="2693" spans="1:2" x14ac:dyDescent="0.25">
      <c r="A2693"/>
      <c r="B2693"/>
    </row>
    <row r="2694" spans="1:2" x14ac:dyDescent="0.25">
      <c r="A2694"/>
      <c r="B2694"/>
    </row>
    <row r="2695" spans="1:2" x14ac:dyDescent="0.25">
      <c r="A2695"/>
      <c r="B2695"/>
    </row>
    <row r="2696" spans="1:2" x14ac:dyDescent="0.25">
      <c r="A2696"/>
      <c r="B2696"/>
    </row>
    <row r="2697" spans="1:2" x14ac:dyDescent="0.25">
      <c r="A2697"/>
      <c r="B2697"/>
    </row>
    <row r="2698" spans="1:2" x14ac:dyDescent="0.25">
      <c r="A2698"/>
      <c r="B2698"/>
    </row>
    <row r="2699" spans="1:2" x14ac:dyDescent="0.25">
      <c r="A2699"/>
      <c r="B2699"/>
    </row>
    <row r="2700" spans="1:2" x14ac:dyDescent="0.25">
      <c r="A2700"/>
      <c r="B2700"/>
    </row>
    <row r="2701" spans="1:2" x14ac:dyDescent="0.25">
      <c r="A2701"/>
      <c r="B2701"/>
    </row>
    <row r="2702" spans="1:2" x14ac:dyDescent="0.25">
      <c r="A2702"/>
      <c r="B2702"/>
    </row>
    <row r="2703" spans="1:2" x14ac:dyDescent="0.25">
      <c r="A2703"/>
      <c r="B2703"/>
    </row>
    <row r="2704" spans="1:2" x14ac:dyDescent="0.25">
      <c r="A2704"/>
      <c r="B2704"/>
    </row>
    <row r="2705" spans="1:2" x14ac:dyDescent="0.25">
      <c r="A2705"/>
      <c r="B2705"/>
    </row>
    <row r="2706" spans="1:2" x14ac:dyDescent="0.25">
      <c r="A2706"/>
      <c r="B2706"/>
    </row>
    <row r="2707" spans="1:2" x14ac:dyDescent="0.25">
      <c r="A2707"/>
      <c r="B2707"/>
    </row>
    <row r="2708" spans="1:2" x14ac:dyDescent="0.25">
      <c r="A2708"/>
      <c r="B2708"/>
    </row>
    <row r="2709" spans="1:2" x14ac:dyDescent="0.25">
      <c r="A2709"/>
      <c r="B2709"/>
    </row>
    <row r="2710" spans="1:2" x14ac:dyDescent="0.25">
      <c r="A2710"/>
      <c r="B2710"/>
    </row>
    <row r="2711" spans="1:2" x14ac:dyDescent="0.25">
      <c r="A2711"/>
      <c r="B2711"/>
    </row>
    <row r="2712" spans="1:2" x14ac:dyDescent="0.25">
      <c r="A2712"/>
      <c r="B2712"/>
    </row>
    <row r="2713" spans="1:2" x14ac:dyDescent="0.25">
      <c r="A2713"/>
      <c r="B2713"/>
    </row>
    <row r="2714" spans="1:2" x14ac:dyDescent="0.25">
      <c r="A2714"/>
      <c r="B2714"/>
    </row>
    <row r="2715" spans="1:2" x14ac:dyDescent="0.25">
      <c r="A2715"/>
      <c r="B2715"/>
    </row>
    <row r="2716" spans="1:2" x14ac:dyDescent="0.25">
      <c r="A2716"/>
      <c r="B2716"/>
    </row>
    <row r="2717" spans="1:2" x14ac:dyDescent="0.25">
      <c r="A2717"/>
      <c r="B2717"/>
    </row>
    <row r="2718" spans="1:2" x14ac:dyDescent="0.25">
      <c r="A2718"/>
      <c r="B2718"/>
    </row>
    <row r="2719" spans="1:2" x14ac:dyDescent="0.25">
      <c r="A2719"/>
      <c r="B2719"/>
    </row>
    <row r="2720" spans="1:2" x14ac:dyDescent="0.25">
      <c r="A2720"/>
      <c r="B2720"/>
    </row>
    <row r="2721" spans="1:2" x14ac:dyDescent="0.25">
      <c r="A2721"/>
      <c r="B2721"/>
    </row>
    <row r="2722" spans="1:2" x14ac:dyDescent="0.25">
      <c r="A2722"/>
      <c r="B2722"/>
    </row>
    <row r="2723" spans="1:2" x14ac:dyDescent="0.25">
      <c r="A2723"/>
      <c r="B2723"/>
    </row>
    <row r="2724" spans="1:2" x14ac:dyDescent="0.25">
      <c r="A2724"/>
      <c r="B2724"/>
    </row>
    <row r="2725" spans="1:2" x14ac:dyDescent="0.25">
      <c r="A2725"/>
      <c r="B2725"/>
    </row>
    <row r="2726" spans="1:2" x14ac:dyDescent="0.25">
      <c r="A2726"/>
      <c r="B2726"/>
    </row>
    <row r="2727" spans="1:2" x14ac:dyDescent="0.25">
      <c r="A2727"/>
      <c r="B2727"/>
    </row>
    <row r="2728" spans="1:2" x14ac:dyDescent="0.25">
      <c r="A2728"/>
      <c r="B2728"/>
    </row>
    <row r="2729" spans="1:2" x14ac:dyDescent="0.25">
      <c r="A2729"/>
      <c r="B2729"/>
    </row>
    <row r="2730" spans="1:2" x14ac:dyDescent="0.25">
      <c r="A2730"/>
      <c r="B2730"/>
    </row>
    <row r="2731" spans="1:2" x14ac:dyDescent="0.25">
      <c r="A2731"/>
      <c r="B2731"/>
    </row>
    <row r="2732" spans="1:2" x14ac:dyDescent="0.25">
      <c r="A2732"/>
      <c r="B2732"/>
    </row>
    <row r="2733" spans="1:2" x14ac:dyDescent="0.25">
      <c r="A2733"/>
      <c r="B2733"/>
    </row>
    <row r="2734" spans="1:2" x14ac:dyDescent="0.25">
      <c r="A2734"/>
      <c r="B2734"/>
    </row>
    <row r="2735" spans="1:2" x14ac:dyDescent="0.25">
      <c r="A2735"/>
      <c r="B2735"/>
    </row>
    <row r="2736" spans="1:2" x14ac:dyDescent="0.25">
      <c r="A2736"/>
      <c r="B2736"/>
    </row>
    <row r="2737" spans="1:2" x14ac:dyDescent="0.25">
      <c r="A2737"/>
      <c r="B2737"/>
    </row>
    <row r="2738" spans="1:2" x14ac:dyDescent="0.25">
      <c r="A2738"/>
      <c r="B2738"/>
    </row>
    <row r="2739" spans="1:2" x14ac:dyDescent="0.25">
      <c r="A2739"/>
      <c r="B2739"/>
    </row>
    <row r="2740" spans="1:2" x14ac:dyDescent="0.25">
      <c r="A2740"/>
      <c r="B2740"/>
    </row>
    <row r="2741" spans="1:2" x14ac:dyDescent="0.25">
      <c r="A2741"/>
      <c r="B2741"/>
    </row>
    <row r="2742" spans="1:2" x14ac:dyDescent="0.25">
      <c r="A2742"/>
      <c r="B2742"/>
    </row>
    <row r="2743" spans="1:2" x14ac:dyDescent="0.25">
      <c r="A2743"/>
      <c r="B2743"/>
    </row>
    <row r="2744" spans="1:2" x14ac:dyDescent="0.25">
      <c r="A2744"/>
      <c r="B2744"/>
    </row>
    <row r="2745" spans="1:2" x14ac:dyDescent="0.25">
      <c r="A2745"/>
      <c r="B2745"/>
    </row>
    <row r="2746" spans="1:2" x14ac:dyDescent="0.25">
      <c r="A2746"/>
      <c r="B2746"/>
    </row>
    <row r="2747" spans="1:2" x14ac:dyDescent="0.25">
      <c r="A2747"/>
      <c r="B2747"/>
    </row>
    <row r="2748" spans="1:2" x14ac:dyDescent="0.25">
      <c r="A2748"/>
      <c r="B2748"/>
    </row>
    <row r="2749" spans="1:2" x14ac:dyDescent="0.25">
      <c r="A2749"/>
      <c r="B2749"/>
    </row>
    <row r="2750" spans="1:2" x14ac:dyDescent="0.25">
      <c r="A2750"/>
      <c r="B2750"/>
    </row>
    <row r="2751" spans="1:2" x14ac:dyDescent="0.25">
      <c r="A2751"/>
      <c r="B2751"/>
    </row>
    <row r="2752" spans="1:2" x14ac:dyDescent="0.25">
      <c r="A2752"/>
      <c r="B2752"/>
    </row>
    <row r="2753" spans="1:2" x14ac:dyDescent="0.25">
      <c r="A2753"/>
      <c r="B2753"/>
    </row>
    <row r="2754" spans="1:2" x14ac:dyDescent="0.25">
      <c r="A2754"/>
      <c r="B2754"/>
    </row>
    <row r="2755" spans="1:2" x14ac:dyDescent="0.25">
      <c r="A2755"/>
      <c r="B2755"/>
    </row>
    <row r="2756" spans="1:2" x14ac:dyDescent="0.25">
      <c r="A2756"/>
      <c r="B2756"/>
    </row>
    <row r="2757" spans="1:2" x14ac:dyDescent="0.25">
      <c r="A2757"/>
      <c r="B2757"/>
    </row>
    <row r="2758" spans="1:2" x14ac:dyDescent="0.25">
      <c r="A2758"/>
      <c r="B2758"/>
    </row>
    <row r="2759" spans="1:2" x14ac:dyDescent="0.25">
      <c r="A2759"/>
      <c r="B2759"/>
    </row>
    <row r="2760" spans="1:2" x14ac:dyDescent="0.25">
      <c r="A2760"/>
      <c r="B2760"/>
    </row>
    <row r="2761" spans="1:2" x14ac:dyDescent="0.25">
      <c r="A2761"/>
      <c r="B2761"/>
    </row>
    <row r="2762" spans="1:2" x14ac:dyDescent="0.25">
      <c r="A2762"/>
      <c r="B2762"/>
    </row>
    <row r="2763" spans="1:2" x14ac:dyDescent="0.25">
      <c r="A2763"/>
      <c r="B2763"/>
    </row>
    <row r="2764" spans="1:2" x14ac:dyDescent="0.25">
      <c r="A2764"/>
      <c r="B2764"/>
    </row>
    <row r="2765" spans="1:2" x14ac:dyDescent="0.25">
      <c r="A2765"/>
      <c r="B2765"/>
    </row>
    <row r="2766" spans="1:2" x14ac:dyDescent="0.25">
      <c r="A2766"/>
      <c r="B2766"/>
    </row>
    <row r="2767" spans="1:2" x14ac:dyDescent="0.25">
      <c r="A2767"/>
      <c r="B2767"/>
    </row>
    <row r="2768" spans="1:2" x14ac:dyDescent="0.25">
      <c r="A2768"/>
      <c r="B2768"/>
    </row>
    <row r="2769" spans="1:2" x14ac:dyDescent="0.25">
      <c r="A2769"/>
      <c r="B2769"/>
    </row>
    <row r="2770" spans="1:2" x14ac:dyDescent="0.25">
      <c r="A2770"/>
      <c r="B2770"/>
    </row>
    <row r="2771" spans="1:2" x14ac:dyDescent="0.25">
      <c r="A2771"/>
      <c r="B2771"/>
    </row>
    <row r="2772" spans="1:2" x14ac:dyDescent="0.25">
      <c r="A2772"/>
      <c r="B2772"/>
    </row>
    <row r="2773" spans="1:2" x14ac:dyDescent="0.25">
      <c r="A2773"/>
      <c r="B2773"/>
    </row>
    <row r="2774" spans="1:2" x14ac:dyDescent="0.25">
      <c r="A2774"/>
      <c r="B2774"/>
    </row>
    <row r="2775" spans="1:2" x14ac:dyDescent="0.25">
      <c r="A2775"/>
      <c r="B2775"/>
    </row>
    <row r="2776" spans="1:2" x14ac:dyDescent="0.25">
      <c r="A2776"/>
      <c r="B2776"/>
    </row>
    <row r="2777" spans="1:2" x14ac:dyDescent="0.25">
      <c r="A2777"/>
      <c r="B2777"/>
    </row>
    <row r="2778" spans="1:2" x14ac:dyDescent="0.25">
      <c r="A2778"/>
      <c r="B2778"/>
    </row>
    <row r="2779" spans="1:2" x14ac:dyDescent="0.25">
      <c r="A2779"/>
      <c r="B2779"/>
    </row>
    <row r="2780" spans="1:2" x14ac:dyDescent="0.25">
      <c r="A2780"/>
      <c r="B2780"/>
    </row>
    <row r="2781" spans="1:2" x14ac:dyDescent="0.25">
      <c r="A2781"/>
      <c r="B2781"/>
    </row>
    <row r="2782" spans="1:2" x14ac:dyDescent="0.25">
      <c r="A2782"/>
      <c r="B2782"/>
    </row>
    <row r="2783" spans="1:2" x14ac:dyDescent="0.25">
      <c r="A2783"/>
      <c r="B2783"/>
    </row>
    <row r="2784" spans="1:2" x14ac:dyDescent="0.25">
      <c r="A2784"/>
      <c r="B2784"/>
    </row>
    <row r="2785" spans="1:2" x14ac:dyDescent="0.25">
      <c r="A2785"/>
      <c r="B2785"/>
    </row>
    <row r="2786" spans="1:2" x14ac:dyDescent="0.25">
      <c r="A2786"/>
      <c r="B2786"/>
    </row>
    <row r="2787" spans="1:2" x14ac:dyDescent="0.25">
      <c r="A2787"/>
      <c r="B2787"/>
    </row>
    <row r="2788" spans="1:2" x14ac:dyDescent="0.25">
      <c r="A2788"/>
      <c r="B2788"/>
    </row>
    <row r="2789" spans="1:2" x14ac:dyDescent="0.25">
      <c r="A2789"/>
      <c r="B2789"/>
    </row>
    <row r="2790" spans="1:2" x14ac:dyDescent="0.25">
      <c r="A2790"/>
      <c r="B2790"/>
    </row>
    <row r="2791" spans="1:2" x14ac:dyDescent="0.25">
      <c r="A2791"/>
      <c r="B2791"/>
    </row>
    <row r="2792" spans="1:2" x14ac:dyDescent="0.25">
      <c r="A2792"/>
      <c r="B2792"/>
    </row>
    <row r="2793" spans="1:2" x14ac:dyDescent="0.25">
      <c r="A2793"/>
      <c r="B2793"/>
    </row>
    <row r="2794" spans="1:2" x14ac:dyDescent="0.25">
      <c r="A2794"/>
      <c r="B2794"/>
    </row>
    <row r="2795" spans="1:2" x14ac:dyDescent="0.25">
      <c r="A2795"/>
      <c r="B2795"/>
    </row>
    <row r="2796" spans="1:2" x14ac:dyDescent="0.25">
      <c r="A2796"/>
      <c r="B2796"/>
    </row>
    <row r="2797" spans="1:2" x14ac:dyDescent="0.25">
      <c r="A2797"/>
      <c r="B2797"/>
    </row>
    <row r="2798" spans="1:2" x14ac:dyDescent="0.25">
      <c r="A2798"/>
      <c r="B2798"/>
    </row>
    <row r="2799" spans="1:2" x14ac:dyDescent="0.25">
      <c r="A2799"/>
      <c r="B2799"/>
    </row>
    <row r="2800" spans="1:2" x14ac:dyDescent="0.25">
      <c r="A2800"/>
      <c r="B2800"/>
    </row>
    <row r="2801" spans="1:2" x14ac:dyDescent="0.25">
      <c r="A2801"/>
      <c r="B2801"/>
    </row>
    <row r="2802" spans="1:2" x14ac:dyDescent="0.25">
      <c r="A2802"/>
      <c r="B2802"/>
    </row>
    <row r="2803" spans="1:2" x14ac:dyDescent="0.25">
      <c r="A2803"/>
      <c r="B2803"/>
    </row>
    <row r="2804" spans="1:2" x14ac:dyDescent="0.25">
      <c r="A2804"/>
      <c r="B2804"/>
    </row>
    <row r="2805" spans="1:2" x14ac:dyDescent="0.25">
      <c r="A2805"/>
      <c r="B2805"/>
    </row>
    <row r="2806" spans="1:2" x14ac:dyDescent="0.25">
      <c r="A2806"/>
      <c r="B2806"/>
    </row>
    <row r="2807" spans="1:2" x14ac:dyDescent="0.25">
      <c r="A2807"/>
      <c r="B2807"/>
    </row>
    <row r="2808" spans="1:2" x14ac:dyDescent="0.25">
      <c r="A2808"/>
      <c r="B2808"/>
    </row>
    <row r="2809" spans="1:2" x14ac:dyDescent="0.25">
      <c r="A2809"/>
      <c r="B2809"/>
    </row>
    <row r="2810" spans="1:2" x14ac:dyDescent="0.25">
      <c r="A2810"/>
      <c r="B2810"/>
    </row>
    <row r="2811" spans="1:2" x14ac:dyDescent="0.25">
      <c r="A2811"/>
      <c r="B2811"/>
    </row>
    <row r="2812" spans="1:2" x14ac:dyDescent="0.25">
      <c r="A2812"/>
      <c r="B2812"/>
    </row>
    <row r="2813" spans="1:2" x14ac:dyDescent="0.25">
      <c r="A2813"/>
      <c r="B2813"/>
    </row>
    <row r="2814" spans="1:2" x14ac:dyDescent="0.25">
      <c r="A2814"/>
      <c r="B2814"/>
    </row>
    <row r="2815" spans="1:2" x14ac:dyDescent="0.25">
      <c r="A2815"/>
      <c r="B2815"/>
    </row>
    <row r="2816" spans="1:2" x14ac:dyDescent="0.25">
      <c r="A2816"/>
      <c r="B2816"/>
    </row>
    <row r="2817" spans="1:2" x14ac:dyDescent="0.25">
      <c r="A2817"/>
      <c r="B2817"/>
    </row>
    <row r="2818" spans="1:2" x14ac:dyDescent="0.25">
      <c r="A2818"/>
      <c r="B2818"/>
    </row>
    <row r="2819" spans="1:2" x14ac:dyDescent="0.25">
      <c r="A2819"/>
      <c r="B2819"/>
    </row>
    <row r="2820" spans="1:2" x14ac:dyDescent="0.25">
      <c r="A2820"/>
      <c r="B2820"/>
    </row>
    <row r="2821" spans="1:2" x14ac:dyDescent="0.25">
      <c r="A2821"/>
      <c r="B2821"/>
    </row>
    <row r="2822" spans="1:2" x14ac:dyDescent="0.25">
      <c r="A2822"/>
      <c r="B2822"/>
    </row>
    <row r="2823" spans="1:2" x14ac:dyDescent="0.25">
      <c r="A2823"/>
      <c r="B2823"/>
    </row>
    <row r="2824" spans="1:2" x14ac:dyDescent="0.25">
      <c r="A2824"/>
      <c r="B2824"/>
    </row>
    <row r="2825" spans="1:2" x14ac:dyDescent="0.25">
      <c r="A2825"/>
      <c r="B2825"/>
    </row>
    <row r="2826" spans="1:2" x14ac:dyDescent="0.25">
      <c r="A2826"/>
      <c r="B2826"/>
    </row>
    <row r="2827" spans="1:2" x14ac:dyDescent="0.25">
      <c r="A2827"/>
      <c r="B2827"/>
    </row>
    <row r="2828" spans="1:2" x14ac:dyDescent="0.25">
      <c r="A2828"/>
      <c r="B2828"/>
    </row>
    <row r="2829" spans="1:2" x14ac:dyDescent="0.25">
      <c r="A2829"/>
      <c r="B2829"/>
    </row>
    <row r="2830" spans="1:2" x14ac:dyDescent="0.25">
      <c r="A2830"/>
      <c r="B2830"/>
    </row>
    <row r="2831" spans="1:2" x14ac:dyDescent="0.25">
      <c r="A2831"/>
      <c r="B2831"/>
    </row>
    <row r="2832" spans="1:2" x14ac:dyDescent="0.25">
      <c r="A2832" s="5"/>
      <c r="B2832"/>
    </row>
    <row r="2833" spans="1:2" x14ac:dyDescent="0.25">
      <c r="A2833" s="5"/>
      <c r="B2833"/>
    </row>
    <row r="2834" spans="1:2" x14ac:dyDescent="0.25">
      <c r="A2834" s="5"/>
      <c r="B2834"/>
    </row>
    <row r="2835" spans="1:2" x14ac:dyDescent="0.25">
      <c r="A2835" s="5"/>
      <c r="B2835"/>
    </row>
    <row r="2836" spans="1:2" x14ac:dyDescent="0.25">
      <c r="A2836" s="5"/>
      <c r="B2836"/>
    </row>
    <row r="2837" spans="1:2" x14ac:dyDescent="0.25">
      <c r="A2837" s="5"/>
      <c r="B2837"/>
    </row>
    <row r="2838" spans="1:2" x14ac:dyDescent="0.25">
      <c r="A2838" s="5"/>
      <c r="B2838"/>
    </row>
    <row r="2839" spans="1:2" x14ac:dyDescent="0.25">
      <c r="A2839" s="5"/>
      <c r="B2839"/>
    </row>
    <row r="2840" spans="1:2" x14ac:dyDescent="0.25">
      <c r="A2840" s="5"/>
      <c r="B2840"/>
    </row>
    <row r="2841" spans="1:2" x14ac:dyDescent="0.25">
      <c r="A2841" s="5"/>
      <c r="B2841"/>
    </row>
    <row r="2842" spans="1:2" x14ac:dyDescent="0.25">
      <c r="A2842" s="5"/>
      <c r="B2842"/>
    </row>
    <row r="2843" spans="1:2" x14ac:dyDescent="0.25">
      <c r="A2843" s="5"/>
      <c r="B2843"/>
    </row>
    <row r="2844" spans="1:2" x14ac:dyDescent="0.25">
      <c r="A2844" s="5"/>
      <c r="B2844"/>
    </row>
    <row r="2845" spans="1:2" x14ac:dyDescent="0.25">
      <c r="A2845" s="5"/>
      <c r="B2845"/>
    </row>
    <row r="2846" spans="1:2" x14ac:dyDescent="0.25">
      <c r="A2846" s="5"/>
      <c r="B2846"/>
    </row>
    <row r="2847" spans="1:2" x14ac:dyDescent="0.25">
      <c r="A2847" s="5"/>
      <c r="B2847"/>
    </row>
    <row r="2848" spans="1:2" x14ac:dyDescent="0.25">
      <c r="A2848" s="5"/>
      <c r="B2848"/>
    </row>
    <row r="2849" spans="1:2" x14ac:dyDescent="0.25">
      <c r="A2849" s="5"/>
      <c r="B2849"/>
    </row>
    <row r="2850" spans="1:2" x14ac:dyDescent="0.25">
      <c r="A2850" s="5"/>
      <c r="B2850"/>
    </row>
    <row r="2851" spans="1:2" x14ac:dyDescent="0.25">
      <c r="A2851" s="5"/>
      <c r="B2851"/>
    </row>
    <row r="2852" spans="1:2" x14ac:dyDescent="0.25">
      <c r="A2852" s="5"/>
      <c r="B2852"/>
    </row>
    <row r="2853" spans="1:2" x14ac:dyDescent="0.25">
      <c r="A2853" s="5"/>
      <c r="B2853"/>
    </row>
    <row r="2854" spans="1:2" x14ac:dyDescent="0.25">
      <c r="A2854" s="5"/>
      <c r="B2854"/>
    </row>
    <row r="2855" spans="1:2" x14ac:dyDescent="0.25">
      <c r="A2855" s="5"/>
      <c r="B2855"/>
    </row>
    <row r="2856" spans="1:2" x14ac:dyDescent="0.25">
      <c r="A2856" s="5"/>
      <c r="B2856"/>
    </row>
    <row r="2857" spans="1:2" x14ac:dyDescent="0.25">
      <c r="A2857" s="5"/>
      <c r="B2857"/>
    </row>
    <row r="2858" spans="1:2" x14ac:dyDescent="0.25">
      <c r="A2858" s="5"/>
      <c r="B2858"/>
    </row>
    <row r="2859" spans="1:2" x14ac:dyDescent="0.25">
      <c r="A2859" s="5"/>
      <c r="B2859"/>
    </row>
    <row r="2860" spans="1:2" x14ac:dyDescent="0.25">
      <c r="A2860" s="5"/>
      <c r="B2860"/>
    </row>
    <row r="2861" spans="1:2" x14ac:dyDescent="0.25">
      <c r="A2861" s="5"/>
      <c r="B2861"/>
    </row>
    <row r="2862" spans="1:2" x14ac:dyDescent="0.25">
      <c r="A2862" s="5"/>
      <c r="B2862"/>
    </row>
    <row r="2863" spans="1:2" x14ac:dyDescent="0.25">
      <c r="A2863" s="5"/>
      <c r="B2863"/>
    </row>
    <row r="2864" spans="1:2" x14ac:dyDescent="0.25">
      <c r="A2864" s="5"/>
      <c r="B2864"/>
    </row>
    <row r="2865" spans="1:2" x14ac:dyDescent="0.25">
      <c r="A2865" s="5"/>
      <c r="B2865"/>
    </row>
    <row r="2866" spans="1:2" x14ac:dyDescent="0.25">
      <c r="A2866" s="5"/>
      <c r="B2866"/>
    </row>
    <row r="2867" spans="1:2" x14ac:dyDescent="0.25">
      <c r="A2867" s="5"/>
      <c r="B2867"/>
    </row>
    <row r="2868" spans="1:2" x14ac:dyDescent="0.25">
      <c r="A2868" s="5"/>
      <c r="B2868"/>
    </row>
    <row r="2869" spans="1:2" x14ac:dyDescent="0.25">
      <c r="A2869" s="5"/>
      <c r="B2869"/>
    </row>
    <row r="2870" spans="1:2" x14ac:dyDescent="0.25">
      <c r="A2870" s="5"/>
      <c r="B2870"/>
    </row>
    <row r="2871" spans="1:2" x14ac:dyDescent="0.25">
      <c r="A2871" s="5"/>
      <c r="B2871"/>
    </row>
    <row r="2872" spans="1:2" x14ac:dyDescent="0.25">
      <c r="A2872" s="5"/>
      <c r="B2872"/>
    </row>
    <row r="2873" spans="1:2" x14ac:dyDescent="0.25">
      <c r="A2873" s="5"/>
      <c r="B2873"/>
    </row>
    <row r="2874" spans="1:2" x14ac:dyDescent="0.25">
      <c r="A2874" s="5"/>
      <c r="B2874"/>
    </row>
    <row r="2875" spans="1:2" x14ac:dyDescent="0.25">
      <c r="A2875" s="5"/>
      <c r="B2875"/>
    </row>
    <row r="2876" spans="1:2" x14ac:dyDescent="0.25">
      <c r="A2876" s="5"/>
      <c r="B2876"/>
    </row>
    <row r="2877" spans="1:2" x14ac:dyDescent="0.25">
      <c r="A2877" s="5"/>
      <c r="B2877"/>
    </row>
    <row r="2878" spans="1:2" x14ac:dyDescent="0.25">
      <c r="A2878" s="5"/>
      <c r="B2878"/>
    </row>
    <row r="2879" spans="1:2" x14ac:dyDescent="0.25">
      <c r="A2879" s="5"/>
      <c r="B2879"/>
    </row>
    <row r="2880" spans="1:2" x14ac:dyDescent="0.25">
      <c r="A2880" s="5"/>
      <c r="B2880"/>
    </row>
    <row r="2881" spans="1:2" x14ac:dyDescent="0.25">
      <c r="A2881" s="5"/>
      <c r="B2881"/>
    </row>
    <row r="2882" spans="1:2" x14ac:dyDescent="0.25">
      <c r="A2882" s="5"/>
      <c r="B2882"/>
    </row>
    <row r="2883" spans="1:2" x14ac:dyDescent="0.25">
      <c r="A2883" s="5"/>
      <c r="B2883"/>
    </row>
    <row r="2884" spans="1:2" x14ac:dyDescent="0.25">
      <c r="A2884" s="5"/>
      <c r="B2884"/>
    </row>
    <row r="2885" spans="1:2" x14ac:dyDescent="0.25">
      <c r="A2885" s="5"/>
      <c r="B2885"/>
    </row>
    <row r="2886" spans="1:2" x14ac:dyDescent="0.25">
      <c r="A2886" s="5"/>
      <c r="B2886"/>
    </row>
    <row r="2887" spans="1:2" x14ac:dyDescent="0.25">
      <c r="A2887" s="5"/>
      <c r="B2887"/>
    </row>
    <row r="2888" spans="1:2" x14ac:dyDescent="0.25">
      <c r="A2888" s="5"/>
      <c r="B2888"/>
    </row>
    <row r="2889" spans="1:2" x14ac:dyDescent="0.25">
      <c r="A2889" s="5"/>
      <c r="B2889"/>
    </row>
    <row r="2890" spans="1:2" x14ac:dyDescent="0.25">
      <c r="A2890" s="5"/>
      <c r="B2890"/>
    </row>
    <row r="2891" spans="1:2" x14ac:dyDescent="0.25">
      <c r="A2891" s="5"/>
      <c r="B2891"/>
    </row>
    <row r="2892" spans="1:2" x14ac:dyDescent="0.25">
      <c r="A2892" s="5"/>
      <c r="B2892"/>
    </row>
    <row r="2893" spans="1:2" x14ac:dyDescent="0.25">
      <c r="A2893" s="5"/>
      <c r="B2893"/>
    </row>
    <row r="2894" spans="1:2" x14ac:dyDescent="0.25">
      <c r="A2894" s="5"/>
      <c r="B2894"/>
    </row>
    <row r="2895" spans="1:2" x14ac:dyDescent="0.25">
      <c r="A2895" s="5"/>
      <c r="B2895"/>
    </row>
    <row r="2896" spans="1:2" x14ac:dyDescent="0.25">
      <c r="A2896" s="5"/>
      <c r="B2896"/>
    </row>
    <row r="2897" spans="1:2" x14ac:dyDescent="0.25">
      <c r="A2897" s="5"/>
      <c r="B2897"/>
    </row>
    <row r="2898" spans="1:2" x14ac:dyDescent="0.25">
      <c r="A2898" s="5"/>
      <c r="B2898"/>
    </row>
    <row r="2899" spans="1:2" x14ac:dyDescent="0.25">
      <c r="A2899" s="5"/>
      <c r="B2899"/>
    </row>
    <row r="2900" spans="1:2" x14ac:dyDescent="0.25">
      <c r="A2900" s="5"/>
      <c r="B2900"/>
    </row>
    <row r="2901" spans="1:2" x14ac:dyDescent="0.25">
      <c r="A2901" s="5"/>
      <c r="B2901"/>
    </row>
    <row r="2902" spans="1:2" x14ac:dyDescent="0.25">
      <c r="A2902" s="5"/>
      <c r="B2902"/>
    </row>
    <row r="2903" spans="1:2" x14ac:dyDescent="0.25">
      <c r="A2903" s="5"/>
      <c r="B2903"/>
    </row>
    <row r="2904" spans="1:2" x14ac:dyDescent="0.25">
      <c r="A2904" s="5"/>
      <c r="B2904"/>
    </row>
    <row r="2905" spans="1:2" x14ac:dyDescent="0.25">
      <c r="A2905" s="5"/>
      <c r="B2905"/>
    </row>
    <row r="2906" spans="1:2" x14ac:dyDescent="0.25">
      <c r="A2906" s="5"/>
      <c r="B2906"/>
    </row>
    <row r="2907" spans="1:2" x14ac:dyDescent="0.25">
      <c r="A2907" s="5"/>
      <c r="B2907"/>
    </row>
    <row r="2908" spans="1:2" x14ac:dyDescent="0.25">
      <c r="A2908" s="5"/>
      <c r="B2908"/>
    </row>
    <row r="2909" spans="1:2" x14ac:dyDescent="0.25">
      <c r="A2909" s="5"/>
      <c r="B2909"/>
    </row>
    <row r="2910" spans="1:2" x14ac:dyDescent="0.25">
      <c r="A2910" s="5"/>
      <c r="B2910"/>
    </row>
    <row r="2911" spans="1:2" x14ac:dyDescent="0.25">
      <c r="A2911" s="5"/>
      <c r="B2911"/>
    </row>
    <row r="2912" spans="1:2" x14ac:dyDescent="0.25">
      <c r="A2912" s="5"/>
      <c r="B2912"/>
    </row>
    <row r="2913" spans="1:2" x14ac:dyDescent="0.25">
      <c r="A2913" s="5"/>
      <c r="B2913"/>
    </row>
    <row r="2914" spans="1:2" x14ac:dyDescent="0.25">
      <c r="A2914" s="5"/>
      <c r="B2914"/>
    </row>
    <row r="2915" spans="1:2" x14ac:dyDescent="0.25">
      <c r="A2915" s="5"/>
      <c r="B2915"/>
    </row>
    <row r="2916" spans="1:2" x14ac:dyDescent="0.25">
      <c r="A2916" s="5"/>
      <c r="B2916"/>
    </row>
    <row r="2917" spans="1:2" x14ac:dyDescent="0.25">
      <c r="A2917" s="5"/>
      <c r="B2917"/>
    </row>
    <row r="2918" spans="1:2" x14ac:dyDescent="0.25">
      <c r="A2918" s="5"/>
      <c r="B2918"/>
    </row>
    <row r="2919" spans="1:2" x14ac:dyDescent="0.25">
      <c r="A2919" s="5"/>
      <c r="B2919"/>
    </row>
    <row r="2920" spans="1:2" x14ac:dyDescent="0.25">
      <c r="A2920" s="5"/>
      <c r="B2920"/>
    </row>
    <row r="2921" spans="1:2" x14ac:dyDescent="0.25">
      <c r="A2921" s="5"/>
      <c r="B2921"/>
    </row>
    <row r="2922" spans="1:2" x14ac:dyDescent="0.25">
      <c r="A2922" s="5"/>
      <c r="B2922"/>
    </row>
    <row r="2923" spans="1:2" x14ac:dyDescent="0.25">
      <c r="A2923" s="5"/>
      <c r="B2923"/>
    </row>
    <row r="2924" spans="1:2" x14ac:dyDescent="0.25">
      <c r="A2924" s="5"/>
      <c r="B2924"/>
    </row>
    <row r="2925" spans="1:2" x14ac:dyDescent="0.25">
      <c r="A2925" s="5"/>
      <c r="B2925"/>
    </row>
    <row r="2926" spans="1:2" x14ac:dyDescent="0.25">
      <c r="A2926" s="5"/>
      <c r="B2926"/>
    </row>
    <row r="2927" spans="1:2" x14ac:dyDescent="0.25">
      <c r="A2927" s="5"/>
      <c r="B2927"/>
    </row>
    <row r="2928" spans="1:2" x14ac:dyDescent="0.25">
      <c r="A2928" s="5"/>
      <c r="B2928"/>
    </row>
    <row r="2929" spans="1:2" x14ac:dyDescent="0.25">
      <c r="A2929" s="5"/>
      <c r="B2929"/>
    </row>
    <row r="2930" spans="1:2" x14ac:dyDescent="0.25">
      <c r="A2930" s="5"/>
      <c r="B2930"/>
    </row>
    <row r="2931" spans="1:2" x14ac:dyDescent="0.25">
      <c r="A2931" s="5"/>
      <c r="B2931"/>
    </row>
    <row r="2932" spans="1:2" x14ac:dyDescent="0.25">
      <c r="A2932" s="5"/>
      <c r="B2932"/>
    </row>
    <row r="2933" spans="1:2" x14ac:dyDescent="0.25">
      <c r="A2933" s="5"/>
      <c r="B2933"/>
    </row>
    <row r="2934" spans="1:2" x14ac:dyDescent="0.25">
      <c r="A2934" s="5"/>
      <c r="B2934"/>
    </row>
    <row r="2935" spans="1:2" x14ac:dyDescent="0.25">
      <c r="A2935" s="5"/>
      <c r="B2935"/>
    </row>
    <row r="2936" spans="1:2" x14ac:dyDescent="0.25">
      <c r="A2936" s="5"/>
      <c r="B2936"/>
    </row>
    <row r="2937" spans="1:2" x14ac:dyDescent="0.25">
      <c r="A2937" s="5"/>
      <c r="B2937"/>
    </row>
    <row r="2938" spans="1:2" x14ac:dyDescent="0.25">
      <c r="A2938" s="5"/>
      <c r="B2938"/>
    </row>
    <row r="2939" spans="1:2" x14ac:dyDescent="0.25">
      <c r="A2939" s="5"/>
      <c r="B2939"/>
    </row>
    <row r="2940" spans="1:2" x14ac:dyDescent="0.25">
      <c r="A2940" s="5"/>
      <c r="B2940"/>
    </row>
    <row r="2941" spans="1:2" x14ac:dyDescent="0.25">
      <c r="A2941" s="5"/>
      <c r="B2941"/>
    </row>
    <row r="2942" spans="1:2" x14ac:dyDescent="0.25">
      <c r="A2942" s="5"/>
      <c r="B2942"/>
    </row>
    <row r="2943" spans="1:2" x14ac:dyDescent="0.25">
      <c r="A2943" s="5"/>
      <c r="B2943"/>
    </row>
    <row r="2944" spans="1:2" x14ac:dyDescent="0.25">
      <c r="A2944" s="5"/>
      <c r="B2944"/>
    </row>
    <row r="2945" spans="1:2" x14ac:dyDescent="0.25">
      <c r="A2945" s="5"/>
      <c r="B2945"/>
    </row>
    <row r="2946" spans="1:2" x14ac:dyDescent="0.25">
      <c r="A2946" s="5"/>
      <c r="B2946"/>
    </row>
    <row r="2947" spans="1:2" x14ac:dyDescent="0.25">
      <c r="A2947" s="5"/>
      <c r="B2947"/>
    </row>
    <row r="2948" spans="1:2" x14ac:dyDescent="0.25">
      <c r="A2948" s="5"/>
      <c r="B2948"/>
    </row>
    <row r="2949" spans="1:2" x14ac:dyDescent="0.25">
      <c r="A2949" s="5"/>
      <c r="B2949"/>
    </row>
    <row r="2950" spans="1:2" x14ac:dyDescent="0.25">
      <c r="A2950" s="5"/>
      <c r="B2950"/>
    </row>
    <row r="2951" spans="1:2" x14ac:dyDescent="0.25">
      <c r="A2951" s="5"/>
      <c r="B2951"/>
    </row>
    <row r="2952" spans="1:2" x14ac:dyDescent="0.25">
      <c r="A2952" s="5"/>
      <c r="B2952"/>
    </row>
    <row r="2953" spans="1:2" x14ac:dyDescent="0.25">
      <c r="A2953" s="5"/>
      <c r="B2953"/>
    </row>
    <row r="2954" spans="1:2" x14ac:dyDescent="0.25">
      <c r="A2954" s="5"/>
      <c r="B2954"/>
    </row>
    <row r="2955" spans="1:2" x14ac:dyDescent="0.25">
      <c r="A2955" s="5"/>
      <c r="B2955"/>
    </row>
    <row r="2956" spans="1:2" x14ac:dyDescent="0.25">
      <c r="A2956" s="5"/>
      <c r="B2956"/>
    </row>
    <row r="2957" spans="1:2" x14ac:dyDescent="0.25">
      <c r="A2957" s="5"/>
      <c r="B2957"/>
    </row>
    <row r="2958" spans="1:2" x14ac:dyDescent="0.25">
      <c r="A2958" s="5"/>
      <c r="B2958"/>
    </row>
    <row r="2959" spans="1:2" x14ac:dyDescent="0.25">
      <c r="A2959" s="5"/>
      <c r="B2959"/>
    </row>
    <row r="2960" spans="1:2" x14ac:dyDescent="0.25">
      <c r="A2960" s="5"/>
      <c r="B2960"/>
    </row>
    <row r="2961" spans="1:2" x14ac:dyDescent="0.25">
      <c r="A2961" s="5"/>
      <c r="B2961"/>
    </row>
    <row r="2962" spans="1:2" x14ac:dyDescent="0.25">
      <c r="A2962" s="5"/>
      <c r="B2962"/>
    </row>
    <row r="2963" spans="1:2" x14ac:dyDescent="0.25">
      <c r="A2963" s="5"/>
      <c r="B2963"/>
    </row>
    <row r="2964" spans="1:2" x14ac:dyDescent="0.25">
      <c r="A2964" s="5"/>
      <c r="B2964"/>
    </row>
    <row r="2965" spans="1:2" x14ac:dyDescent="0.25">
      <c r="A2965" s="5"/>
      <c r="B2965"/>
    </row>
    <row r="2966" spans="1:2" x14ac:dyDescent="0.25">
      <c r="A2966" s="5"/>
      <c r="B2966"/>
    </row>
    <row r="2967" spans="1:2" x14ac:dyDescent="0.25">
      <c r="A2967" s="5"/>
      <c r="B2967"/>
    </row>
    <row r="2968" spans="1:2" x14ac:dyDescent="0.25">
      <c r="A2968" s="5"/>
      <c r="B2968"/>
    </row>
    <row r="2969" spans="1:2" x14ac:dyDescent="0.25">
      <c r="A2969" s="5"/>
      <c r="B2969"/>
    </row>
    <row r="2970" spans="1:2" x14ac:dyDescent="0.25">
      <c r="A2970" s="5"/>
      <c r="B2970"/>
    </row>
    <row r="2971" spans="1:2" x14ac:dyDescent="0.25">
      <c r="A2971" s="5"/>
      <c r="B2971"/>
    </row>
    <row r="2972" spans="1:2" x14ac:dyDescent="0.25">
      <c r="A2972" s="5"/>
      <c r="B2972"/>
    </row>
    <row r="2973" spans="1:2" x14ac:dyDescent="0.25">
      <c r="A2973" s="5"/>
      <c r="B2973"/>
    </row>
    <row r="2974" spans="1:2" x14ac:dyDescent="0.25">
      <c r="A2974" s="5"/>
      <c r="B2974"/>
    </row>
    <row r="2975" spans="1:2" x14ac:dyDescent="0.25">
      <c r="A2975" s="5"/>
      <c r="B2975"/>
    </row>
    <row r="2976" spans="1:2" x14ac:dyDescent="0.25">
      <c r="A2976" s="5"/>
      <c r="B2976"/>
    </row>
    <row r="2977" spans="1:2" x14ac:dyDescent="0.25">
      <c r="A2977" s="5"/>
      <c r="B2977"/>
    </row>
    <row r="2978" spans="1:2" x14ac:dyDescent="0.25">
      <c r="A2978" s="5"/>
      <c r="B2978"/>
    </row>
    <row r="2979" spans="1:2" x14ac:dyDescent="0.25">
      <c r="A2979" s="5"/>
      <c r="B2979"/>
    </row>
    <row r="2980" spans="1:2" x14ac:dyDescent="0.25">
      <c r="A2980" s="5"/>
      <c r="B2980"/>
    </row>
    <row r="2981" spans="1:2" x14ac:dyDescent="0.25">
      <c r="A2981" s="5"/>
      <c r="B2981"/>
    </row>
    <row r="2982" spans="1:2" x14ac:dyDescent="0.25">
      <c r="A2982" s="5"/>
      <c r="B2982"/>
    </row>
    <row r="2983" spans="1:2" x14ac:dyDescent="0.25">
      <c r="A2983" s="5"/>
      <c r="B2983"/>
    </row>
    <row r="2984" spans="1:2" x14ac:dyDescent="0.25">
      <c r="A2984" s="5"/>
      <c r="B2984"/>
    </row>
    <row r="2985" spans="1:2" x14ac:dyDescent="0.25">
      <c r="A2985" s="5"/>
      <c r="B2985"/>
    </row>
    <row r="2986" spans="1:2" x14ac:dyDescent="0.25">
      <c r="A2986" s="5"/>
      <c r="B2986"/>
    </row>
    <row r="2987" spans="1:2" x14ac:dyDescent="0.25">
      <c r="A2987" s="5"/>
      <c r="B2987"/>
    </row>
    <row r="2988" spans="1:2" x14ac:dyDescent="0.25">
      <c r="A2988" s="5"/>
      <c r="B2988"/>
    </row>
    <row r="2989" spans="1:2" x14ac:dyDescent="0.25">
      <c r="A2989" s="5"/>
      <c r="B2989"/>
    </row>
    <row r="2990" spans="1:2" x14ac:dyDescent="0.25">
      <c r="A2990" s="5"/>
      <c r="B2990"/>
    </row>
    <row r="2991" spans="1:2" x14ac:dyDescent="0.25">
      <c r="A2991" s="5"/>
      <c r="B2991"/>
    </row>
    <row r="2992" spans="1:2" x14ac:dyDescent="0.25">
      <c r="A2992" s="5"/>
      <c r="B2992"/>
    </row>
    <row r="2993" spans="1:2" x14ac:dyDescent="0.25">
      <c r="A2993" s="5"/>
      <c r="B2993"/>
    </row>
    <row r="2994" spans="1:2" x14ac:dyDescent="0.25">
      <c r="A2994" s="5"/>
      <c r="B2994"/>
    </row>
    <row r="2995" spans="1:2" x14ac:dyDescent="0.25">
      <c r="A2995" s="5"/>
      <c r="B2995"/>
    </row>
    <row r="2996" spans="1:2" x14ac:dyDescent="0.25">
      <c r="A2996" s="5"/>
      <c r="B2996"/>
    </row>
    <row r="2997" spans="1:2" x14ac:dyDescent="0.25">
      <c r="A2997" s="5"/>
      <c r="B2997"/>
    </row>
    <row r="2998" spans="1:2" x14ac:dyDescent="0.25">
      <c r="A2998" s="5"/>
      <c r="B2998"/>
    </row>
    <row r="2999" spans="1:2" x14ac:dyDescent="0.25">
      <c r="A2999" s="5"/>
      <c r="B2999"/>
    </row>
    <row r="3000" spans="1:2" x14ac:dyDescent="0.25">
      <c r="A3000" s="5"/>
      <c r="B3000"/>
    </row>
    <row r="3001" spans="1:2" x14ac:dyDescent="0.25">
      <c r="A3001" s="5"/>
      <c r="B3001"/>
    </row>
    <row r="3002" spans="1:2" x14ac:dyDescent="0.25">
      <c r="A3002" s="5"/>
      <c r="B3002"/>
    </row>
    <row r="3003" spans="1:2" x14ac:dyDescent="0.25">
      <c r="A3003" s="5"/>
      <c r="B3003"/>
    </row>
    <row r="3004" spans="1:2" x14ac:dyDescent="0.25">
      <c r="A3004" s="5"/>
      <c r="B3004"/>
    </row>
    <row r="3005" spans="1:2" x14ac:dyDescent="0.25">
      <c r="A3005"/>
      <c r="B3005"/>
    </row>
    <row r="3006" spans="1:2" x14ac:dyDescent="0.25">
      <c r="A3006"/>
      <c r="B3006"/>
    </row>
    <row r="3007" spans="1:2" x14ac:dyDescent="0.25">
      <c r="A3007"/>
      <c r="B3007"/>
    </row>
    <row r="3008" spans="1:2" x14ac:dyDescent="0.25">
      <c r="A3008"/>
      <c r="B3008"/>
    </row>
    <row r="3009" spans="1:2" x14ac:dyDescent="0.25">
      <c r="A3009"/>
      <c r="B3009"/>
    </row>
    <row r="3010" spans="1:2" x14ac:dyDescent="0.25">
      <c r="A3010"/>
      <c r="B3010"/>
    </row>
    <row r="3011" spans="1:2" x14ac:dyDescent="0.25">
      <c r="A3011"/>
      <c r="B3011"/>
    </row>
    <row r="3012" spans="1:2" x14ac:dyDescent="0.25">
      <c r="A3012"/>
      <c r="B3012"/>
    </row>
    <row r="3013" spans="1:2" x14ac:dyDescent="0.25">
      <c r="A3013"/>
      <c r="B3013"/>
    </row>
    <row r="3014" spans="1:2" x14ac:dyDescent="0.25">
      <c r="A3014"/>
      <c r="B3014"/>
    </row>
    <row r="3015" spans="1:2" x14ac:dyDescent="0.25">
      <c r="A3015"/>
      <c r="B3015"/>
    </row>
    <row r="3016" spans="1:2" x14ac:dyDescent="0.25">
      <c r="A3016"/>
      <c r="B3016"/>
    </row>
    <row r="3017" spans="1:2" x14ac:dyDescent="0.25">
      <c r="A3017"/>
      <c r="B3017"/>
    </row>
    <row r="3018" spans="1:2" x14ac:dyDescent="0.25">
      <c r="A3018"/>
      <c r="B3018"/>
    </row>
    <row r="3019" spans="1:2" x14ac:dyDescent="0.25">
      <c r="A3019"/>
      <c r="B3019"/>
    </row>
    <row r="3020" spans="1:2" x14ac:dyDescent="0.25">
      <c r="A3020"/>
      <c r="B3020"/>
    </row>
    <row r="3021" spans="1:2" x14ac:dyDescent="0.25">
      <c r="A3021"/>
      <c r="B3021"/>
    </row>
    <row r="3022" spans="1:2" x14ac:dyDescent="0.25">
      <c r="A3022"/>
      <c r="B3022"/>
    </row>
    <row r="3023" spans="1:2" x14ac:dyDescent="0.25">
      <c r="A3023"/>
      <c r="B3023"/>
    </row>
    <row r="3024" spans="1:2" x14ac:dyDescent="0.25">
      <c r="A3024"/>
      <c r="B3024"/>
    </row>
    <row r="3025" spans="1:2" x14ac:dyDescent="0.25">
      <c r="A3025"/>
      <c r="B3025"/>
    </row>
    <row r="3026" spans="1:2" x14ac:dyDescent="0.25">
      <c r="A3026"/>
      <c r="B3026"/>
    </row>
    <row r="3027" spans="1:2" x14ac:dyDescent="0.25">
      <c r="A3027"/>
      <c r="B3027"/>
    </row>
    <row r="3028" spans="1:2" x14ac:dyDescent="0.25">
      <c r="A3028"/>
      <c r="B3028"/>
    </row>
    <row r="3029" spans="1:2" x14ac:dyDescent="0.25">
      <c r="A3029"/>
      <c r="B3029"/>
    </row>
    <row r="3030" spans="1:2" x14ac:dyDescent="0.25">
      <c r="A3030"/>
      <c r="B3030"/>
    </row>
    <row r="3031" spans="1:2" x14ac:dyDescent="0.25">
      <c r="A3031"/>
      <c r="B3031"/>
    </row>
    <row r="3032" spans="1:2" x14ac:dyDescent="0.25">
      <c r="A3032"/>
      <c r="B3032"/>
    </row>
    <row r="3033" spans="1:2" x14ac:dyDescent="0.25">
      <c r="A3033"/>
      <c r="B3033"/>
    </row>
    <row r="3034" spans="1:2" x14ac:dyDescent="0.25">
      <c r="A3034"/>
      <c r="B3034"/>
    </row>
    <row r="3035" spans="1:2" x14ac:dyDescent="0.25">
      <c r="A3035"/>
      <c r="B3035"/>
    </row>
    <row r="3036" spans="1:2" x14ac:dyDescent="0.25">
      <c r="A3036"/>
      <c r="B3036"/>
    </row>
    <row r="3037" spans="1:2" x14ac:dyDescent="0.25">
      <c r="A3037"/>
      <c r="B3037"/>
    </row>
    <row r="3038" spans="1:2" x14ac:dyDescent="0.25">
      <c r="A3038"/>
      <c r="B3038"/>
    </row>
    <row r="3039" spans="1:2" x14ac:dyDescent="0.25">
      <c r="A3039"/>
      <c r="B3039"/>
    </row>
    <row r="3040" spans="1:2" x14ac:dyDescent="0.25">
      <c r="A3040"/>
      <c r="B3040"/>
    </row>
    <row r="3041" spans="1:2" x14ac:dyDescent="0.25">
      <c r="A3041"/>
      <c r="B3041"/>
    </row>
    <row r="3042" spans="1:2" x14ac:dyDescent="0.25">
      <c r="A3042"/>
      <c r="B3042"/>
    </row>
    <row r="3043" spans="1:2" x14ac:dyDescent="0.25">
      <c r="A3043"/>
      <c r="B3043"/>
    </row>
    <row r="3044" spans="1:2" x14ac:dyDescent="0.25">
      <c r="A3044"/>
      <c r="B3044"/>
    </row>
    <row r="3045" spans="1:2" x14ac:dyDescent="0.25">
      <c r="A3045"/>
      <c r="B3045"/>
    </row>
    <row r="3046" spans="1:2" x14ac:dyDescent="0.25">
      <c r="A3046"/>
      <c r="B3046"/>
    </row>
    <row r="3047" spans="1:2" x14ac:dyDescent="0.25">
      <c r="A3047"/>
      <c r="B3047"/>
    </row>
    <row r="3048" spans="1:2" x14ac:dyDescent="0.25">
      <c r="A3048"/>
      <c r="B3048"/>
    </row>
    <row r="3049" spans="1:2" x14ac:dyDescent="0.25">
      <c r="A3049"/>
      <c r="B3049"/>
    </row>
    <row r="3050" spans="1:2" x14ac:dyDescent="0.25">
      <c r="A3050"/>
      <c r="B3050"/>
    </row>
    <row r="3051" spans="1:2" x14ac:dyDescent="0.25">
      <c r="A3051"/>
      <c r="B3051"/>
    </row>
    <row r="3052" spans="1:2" x14ac:dyDescent="0.25">
      <c r="A3052"/>
      <c r="B3052"/>
    </row>
    <row r="3053" spans="1:2" x14ac:dyDescent="0.25">
      <c r="A3053"/>
      <c r="B3053"/>
    </row>
    <row r="3054" spans="1:2" x14ac:dyDescent="0.25">
      <c r="A3054"/>
      <c r="B3054"/>
    </row>
    <row r="3055" spans="1:2" x14ac:dyDescent="0.25">
      <c r="A3055"/>
      <c r="B3055"/>
    </row>
    <row r="3056" spans="1:2" x14ac:dyDescent="0.25">
      <c r="A3056"/>
      <c r="B3056"/>
    </row>
    <row r="3057" spans="1:2" x14ac:dyDescent="0.25">
      <c r="A3057"/>
      <c r="B3057"/>
    </row>
    <row r="3058" spans="1:2" x14ac:dyDescent="0.25">
      <c r="A3058"/>
      <c r="B3058"/>
    </row>
    <row r="3059" spans="1:2" x14ac:dyDescent="0.25">
      <c r="A3059"/>
      <c r="B3059"/>
    </row>
    <row r="3060" spans="1:2" x14ac:dyDescent="0.25">
      <c r="A3060"/>
      <c r="B3060"/>
    </row>
    <row r="3061" spans="1:2" x14ac:dyDescent="0.25">
      <c r="A3061"/>
      <c r="B3061"/>
    </row>
    <row r="3062" spans="1:2" x14ac:dyDescent="0.25">
      <c r="A3062"/>
      <c r="B3062"/>
    </row>
    <row r="3063" spans="1:2" x14ac:dyDescent="0.25">
      <c r="A3063"/>
      <c r="B3063"/>
    </row>
    <row r="3064" spans="1:2" x14ac:dyDescent="0.25">
      <c r="A3064"/>
      <c r="B3064"/>
    </row>
    <row r="3065" spans="1:2" x14ac:dyDescent="0.25">
      <c r="A3065"/>
      <c r="B3065"/>
    </row>
    <row r="3066" spans="1:2" x14ac:dyDescent="0.25">
      <c r="A3066"/>
      <c r="B3066"/>
    </row>
    <row r="3067" spans="1:2" x14ac:dyDescent="0.25">
      <c r="A3067"/>
      <c r="B3067"/>
    </row>
    <row r="3068" spans="1:2" x14ac:dyDescent="0.25">
      <c r="A3068"/>
      <c r="B3068"/>
    </row>
    <row r="3069" spans="1:2" x14ac:dyDescent="0.25">
      <c r="A3069"/>
      <c r="B3069"/>
    </row>
    <row r="3070" spans="1:2" x14ac:dyDescent="0.25">
      <c r="A3070"/>
      <c r="B3070"/>
    </row>
    <row r="3071" spans="1:2" x14ac:dyDescent="0.25">
      <c r="A3071"/>
      <c r="B3071"/>
    </row>
    <row r="3072" spans="1:2" x14ac:dyDescent="0.25">
      <c r="A3072"/>
      <c r="B3072"/>
    </row>
    <row r="3073" spans="1:2" x14ac:dyDescent="0.25">
      <c r="A3073"/>
      <c r="B3073"/>
    </row>
    <row r="3074" spans="1:2" x14ac:dyDescent="0.25">
      <c r="A3074"/>
      <c r="B3074"/>
    </row>
    <row r="3075" spans="1:2" x14ac:dyDescent="0.25">
      <c r="A3075"/>
      <c r="B3075"/>
    </row>
    <row r="3076" spans="1:2" x14ac:dyDescent="0.25">
      <c r="A3076"/>
      <c r="B3076"/>
    </row>
    <row r="3077" spans="1:2" x14ac:dyDescent="0.25">
      <c r="A3077"/>
      <c r="B3077"/>
    </row>
    <row r="3078" spans="1:2" x14ac:dyDescent="0.25">
      <c r="A3078"/>
      <c r="B3078"/>
    </row>
    <row r="3079" spans="1:2" x14ac:dyDescent="0.25">
      <c r="A3079"/>
      <c r="B3079"/>
    </row>
    <row r="3080" spans="1:2" x14ac:dyDescent="0.25">
      <c r="A3080"/>
      <c r="B3080"/>
    </row>
    <row r="3081" spans="1:2" x14ac:dyDescent="0.25">
      <c r="A3081"/>
      <c r="B3081"/>
    </row>
    <row r="3082" spans="1:2" x14ac:dyDescent="0.25">
      <c r="A3082"/>
      <c r="B3082"/>
    </row>
    <row r="3083" spans="1:2" x14ac:dyDescent="0.25">
      <c r="A3083"/>
      <c r="B3083"/>
    </row>
    <row r="3084" spans="1:2" x14ac:dyDescent="0.25">
      <c r="A3084"/>
      <c r="B3084"/>
    </row>
    <row r="3085" spans="1:2" x14ac:dyDescent="0.25">
      <c r="A3085"/>
      <c r="B3085"/>
    </row>
    <row r="3086" spans="1:2" x14ac:dyDescent="0.25">
      <c r="A3086"/>
      <c r="B3086"/>
    </row>
    <row r="3087" spans="1:2" x14ac:dyDescent="0.25">
      <c r="A3087"/>
      <c r="B3087"/>
    </row>
    <row r="3088" spans="1:2" x14ac:dyDescent="0.25">
      <c r="A3088"/>
      <c r="B3088"/>
    </row>
    <row r="3089" spans="1:2" x14ac:dyDescent="0.25">
      <c r="A3089"/>
      <c r="B3089"/>
    </row>
    <row r="3090" spans="1:2" x14ac:dyDescent="0.25">
      <c r="A3090"/>
      <c r="B3090"/>
    </row>
    <row r="3091" spans="1:2" x14ac:dyDescent="0.25">
      <c r="A3091"/>
      <c r="B3091"/>
    </row>
    <row r="3092" spans="1:2" x14ac:dyDescent="0.25">
      <c r="A3092"/>
      <c r="B3092"/>
    </row>
    <row r="3093" spans="1:2" x14ac:dyDescent="0.25">
      <c r="A3093"/>
      <c r="B3093"/>
    </row>
    <row r="3094" spans="1:2" x14ac:dyDescent="0.25">
      <c r="A3094"/>
      <c r="B3094"/>
    </row>
    <row r="3095" spans="1:2" x14ac:dyDescent="0.25">
      <c r="A3095"/>
      <c r="B3095"/>
    </row>
    <row r="3096" spans="1:2" x14ac:dyDescent="0.25">
      <c r="A3096"/>
      <c r="B3096"/>
    </row>
    <row r="3097" spans="1:2" x14ac:dyDescent="0.25">
      <c r="A3097"/>
      <c r="B3097"/>
    </row>
    <row r="3098" spans="1:2" x14ac:dyDescent="0.25">
      <c r="A3098"/>
      <c r="B3098"/>
    </row>
    <row r="3099" spans="1:2" x14ac:dyDescent="0.25">
      <c r="A3099"/>
      <c r="B3099"/>
    </row>
    <row r="3100" spans="1:2" x14ac:dyDescent="0.25">
      <c r="A3100"/>
      <c r="B3100"/>
    </row>
    <row r="3101" spans="1:2" x14ac:dyDescent="0.25">
      <c r="A3101"/>
      <c r="B3101"/>
    </row>
    <row r="3102" spans="1:2" x14ac:dyDescent="0.25">
      <c r="A3102"/>
      <c r="B3102"/>
    </row>
    <row r="3103" spans="1:2" x14ac:dyDescent="0.25">
      <c r="A3103"/>
      <c r="B3103"/>
    </row>
    <row r="3104" spans="1:2" x14ac:dyDescent="0.25">
      <c r="A3104"/>
      <c r="B3104"/>
    </row>
    <row r="3105" spans="1:2" x14ac:dyDescent="0.25">
      <c r="A3105"/>
      <c r="B3105"/>
    </row>
    <row r="3106" spans="1:2" x14ac:dyDescent="0.25">
      <c r="A3106"/>
      <c r="B3106"/>
    </row>
    <row r="3107" spans="1:2" x14ac:dyDescent="0.25">
      <c r="A3107"/>
      <c r="B3107"/>
    </row>
    <row r="3108" spans="1:2" x14ac:dyDescent="0.25">
      <c r="A3108"/>
      <c r="B3108"/>
    </row>
    <row r="3109" spans="1:2" x14ac:dyDescent="0.25">
      <c r="A3109"/>
      <c r="B3109"/>
    </row>
    <row r="3110" spans="1:2" x14ac:dyDescent="0.25">
      <c r="A3110"/>
      <c r="B3110"/>
    </row>
    <row r="3111" spans="1:2" x14ac:dyDescent="0.25">
      <c r="A3111"/>
      <c r="B3111"/>
    </row>
    <row r="3112" spans="1:2" x14ac:dyDescent="0.25">
      <c r="A3112"/>
      <c r="B3112"/>
    </row>
    <row r="3113" spans="1:2" x14ac:dyDescent="0.25">
      <c r="A3113"/>
      <c r="B3113"/>
    </row>
    <row r="3114" spans="1:2" x14ac:dyDescent="0.25">
      <c r="A3114"/>
      <c r="B3114"/>
    </row>
    <row r="3115" spans="1:2" x14ac:dyDescent="0.25">
      <c r="A3115"/>
      <c r="B3115"/>
    </row>
    <row r="3116" spans="1:2" x14ac:dyDescent="0.25">
      <c r="A3116"/>
      <c r="B3116"/>
    </row>
    <row r="3117" spans="1:2" x14ac:dyDescent="0.25">
      <c r="A3117"/>
      <c r="B3117"/>
    </row>
    <row r="3118" spans="1:2" x14ac:dyDescent="0.25">
      <c r="A3118"/>
      <c r="B3118"/>
    </row>
    <row r="3119" spans="1:2" x14ac:dyDescent="0.25">
      <c r="A3119"/>
      <c r="B3119"/>
    </row>
    <row r="3120" spans="1:2" x14ac:dyDescent="0.25">
      <c r="A3120"/>
      <c r="B3120"/>
    </row>
    <row r="3121" spans="1:2" x14ac:dyDescent="0.25">
      <c r="A3121"/>
      <c r="B3121"/>
    </row>
    <row r="3122" spans="1:2" x14ac:dyDescent="0.25">
      <c r="A3122"/>
      <c r="B3122"/>
    </row>
    <row r="3123" spans="1:2" x14ac:dyDescent="0.25">
      <c r="A3123"/>
      <c r="B3123"/>
    </row>
    <row r="3124" spans="1:2" x14ac:dyDescent="0.25">
      <c r="A3124"/>
      <c r="B3124"/>
    </row>
    <row r="3125" spans="1:2" x14ac:dyDescent="0.25">
      <c r="A3125"/>
      <c r="B3125"/>
    </row>
    <row r="3126" spans="1:2" x14ac:dyDescent="0.25">
      <c r="A3126"/>
      <c r="B3126"/>
    </row>
    <row r="3127" spans="1:2" x14ac:dyDescent="0.25">
      <c r="A3127"/>
      <c r="B3127"/>
    </row>
    <row r="3128" spans="1:2" x14ac:dyDescent="0.25">
      <c r="A3128"/>
      <c r="B3128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3"/>
  <sheetViews>
    <sheetView tabSelected="1" zoomScale="85" zoomScaleNormal="85" workbookViewId="0">
      <selection activeCell="G6" sqref="G6"/>
    </sheetView>
  </sheetViews>
  <sheetFormatPr defaultRowHeight="13.8" x14ac:dyDescent="0.25"/>
  <cols>
    <col min="8" max="8" width="9" style="5"/>
    <col min="14" max="18" width="9.375" style="5"/>
  </cols>
  <sheetData>
    <row r="1" spans="1:22" x14ac:dyDescent="0.25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149</v>
      </c>
      <c r="G1" t="s">
        <v>150</v>
      </c>
      <c r="H1" s="5" t="s">
        <v>151</v>
      </c>
      <c r="T1" s="5"/>
      <c r="U1" s="5"/>
      <c r="V1" s="5"/>
    </row>
    <row r="2" spans="1:22" x14ac:dyDescent="0.25">
      <c r="A2">
        <v>3990</v>
      </c>
      <c r="B2">
        <v>199617.60124921799</v>
      </c>
      <c r="C2">
        <v>352883.98806506395</v>
      </c>
      <c r="D2">
        <v>15200</v>
      </c>
      <c r="E2">
        <v>60.504250000000006</v>
      </c>
      <c r="F2">
        <v>7000.0000131868128</v>
      </c>
      <c r="G2">
        <v>3800.0000000000009</v>
      </c>
      <c r="H2" s="5">
        <v>0</v>
      </c>
      <c r="O2"/>
      <c r="P2"/>
      <c r="Q2"/>
      <c r="U2" s="5"/>
      <c r="V2" s="5"/>
    </row>
    <row r="3" spans="1:22" x14ac:dyDescent="0.25">
      <c r="A3">
        <v>3990</v>
      </c>
      <c r="B3">
        <v>199617.60124921799</v>
      </c>
      <c r="C3">
        <v>352883.98806506395</v>
      </c>
      <c r="D3">
        <v>14900</v>
      </c>
      <c r="E3">
        <v>60.504250000000006</v>
      </c>
      <c r="F3">
        <v>7000.0000131868128</v>
      </c>
      <c r="G3">
        <v>3800.0000000000009</v>
      </c>
      <c r="H3" s="5">
        <v>0</v>
      </c>
      <c r="O3"/>
      <c r="P3"/>
      <c r="Q3"/>
    </row>
    <row r="4" spans="1:22" x14ac:dyDescent="0.25">
      <c r="A4">
        <v>3990</v>
      </c>
      <c r="B4">
        <v>199617.60124921799</v>
      </c>
      <c r="C4">
        <v>352883.98806506395</v>
      </c>
      <c r="D4">
        <v>13900</v>
      </c>
      <c r="E4">
        <v>60.504250000000006</v>
      </c>
      <c r="F4">
        <v>5856.3086837691135</v>
      </c>
      <c r="G4">
        <v>3437.6895842160184</v>
      </c>
      <c r="H4" s="5">
        <v>0</v>
      </c>
      <c r="O4"/>
      <c r="P4"/>
      <c r="Q4"/>
    </row>
    <row r="5" spans="1:22" x14ac:dyDescent="0.25">
      <c r="A5">
        <v>3990</v>
      </c>
      <c r="B5">
        <v>199617.60124921799</v>
      </c>
      <c r="C5">
        <v>352883.98806506395</v>
      </c>
      <c r="D5">
        <v>12900</v>
      </c>
      <c r="E5">
        <v>60.504250000000006</v>
      </c>
      <c r="F5">
        <v>5019.4284738306551</v>
      </c>
      <c r="G5">
        <v>3157.7024858254026</v>
      </c>
      <c r="H5" s="5">
        <v>0</v>
      </c>
      <c r="O5"/>
      <c r="P5"/>
      <c r="Q5"/>
    </row>
    <row r="6" spans="1:22" x14ac:dyDescent="0.25">
      <c r="A6">
        <v>3990</v>
      </c>
      <c r="B6">
        <v>199617.60124921799</v>
      </c>
      <c r="C6">
        <v>352883.98806506395</v>
      </c>
      <c r="D6">
        <v>11900</v>
      </c>
      <c r="E6">
        <v>60.504250000000006</v>
      </c>
      <c r="F6">
        <v>4445.8377436638621</v>
      </c>
      <c r="G6">
        <v>2958.6650951725342</v>
      </c>
      <c r="H6" s="5">
        <v>0</v>
      </c>
      <c r="O6"/>
      <c r="P6"/>
      <c r="Q6"/>
    </row>
    <row r="7" spans="1:22" x14ac:dyDescent="0.25">
      <c r="A7">
        <v>3990</v>
      </c>
      <c r="B7">
        <v>199617.60124921799</v>
      </c>
      <c r="C7">
        <v>352883.98806506395</v>
      </c>
      <c r="D7">
        <v>10900</v>
      </c>
      <c r="E7">
        <v>60.504250000000006</v>
      </c>
      <c r="F7">
        <v>4110.4273637815249</v>
      </c>
      <c r="G7">
        <v>2839.6195020291211</v>
      </c>
      <c r="H7" s="5">
        <v>0</v>
      </c>
      <c r="O7"/>
      <c r="P7"/>
      <c r="Q7"/>
    </row>
    <row r="8" spans="1:22" x14ac:dyDescent="0.25">
      <c r="A8">
        <v>3990</v>
      </c>
      <c r="B8">
        <v>199617.60124921799</v>
      </c>
      <c r="C8">
        <v>352883.98806506395</v>
      </c>
      <c r="D8">
        <v>9900</v>
      </c>
      <c r="E8">
        <v>60.504250000000006</v>
      </c>
      <c r="F8">
        <v>4000</v>
      </c>
      <c r="G8">
        <v>2800</v>
      </c>
      <c r="H8" s="5">
        <v>0</v>
      </c>
      <c r="O8"/>
      <c r="P8"/>
      <c r="Q8"/>
    </row>
    <row r="9" spans="1:22" x14ac:dyDescent="0.25">
      <c r="A9">
        <v>3990</v>
      </c>
      <c r="B9">
        <v>199617.60124921799</v>
      </c>
      <c r="C9">
        <v>352883.98806506395</v>
      </c>
      <c r="D9">
        <v>4800</v>
      </c>
      <c r="E9">
        <v>60.504250000000006</v>
      </c>
      <c r="F9">
        <v>4000</v>
      </c>
      <c r="G9">
        <v>2800</v>
      </c>
      <c r="H9" s="5">
        <v>0</v>
      </c>
      <c r="O9"/>
      <c r="P9"/>
      <c r="Q9"/>
    </row>
    <row r="10" spans="1:22" x14ac:dyDescent="0.25">
      <c r="O10"/>
      <c r="P10"/>
      <c r="Q10"/>
    </row>
    <row r="11" spans="1:22" x14ac:dyDescent="0.25">
      <c r="O11"/>
      <c r="P11"/>
      <c r="Q11"/>
    </row>
    <row r="12" spans="1:22" x14ac:dyDescent="0.25">
      <c r="O12"/>
      <c r="P12"/>
      <c r="Q12"/>
    </row>
    <row r="13" spans="1:22" x14ac:dyDescent="0.25">
      <c r="O13"/>
      <c r="P13"/>
      <c r="Q13"/>
    </row>
    <row r="14" spans="1:22" x14ac:dyDescent="0.25">
      <c r="O14"/>
      <c r="P14"/>
      <c r="Q14"/>
    </row>
    <row r="15" spans="1:22" x14ac:dyDescent="0.25">
      <c r="O15"/>
      <c r="P15"/>
      <c r="Q15"/>
    </row>
    <row r="16" spans="1:22" x14ac:dyDescent="0.25">
      <c r="O16"/>
      <c r="P16"/>
      <c r="Q16"/>
    </row>
    <row r="17" spans="15:17" x14ac:dyDescent="0.25">
      <c r="O17"/>
      <c r="P17"/>
      <c r="Q17"/>
    </row>
    <row r="18" spans="15:17" x14ac:dyDescent="0.25">
      <c r="O18"/>
      <c r="P18"/>
      <c r="Q18"/>
    </row>
    <row r="19" spans="15:17" x14ac:dyDescent="0.25">
      <c r="O19"/>
      <c r="P19"/>
      <c r="Q19"/>
    </row>
    <row r="20" spans="15:17" x14ac:dyDescent="0.25">
      <c r="O20"/>
      <c r="P20"/>
      <c r="Q20"/>
    </row>
    <row r="21" spans="15:17" x14ac:dyDescent="0.25">
      <c r="O21"/>
      <c r="P21"/>
      <c r="Q21"/>
    </row>
    <row r="22" spans="15:17" x14ac:dyDescent="0.25">
      <c r="O22"/>
      <c r="P22"/>
      <c r="Q22"/>
    </row>
    <row r="23" spans="15:17" x14ac:dyDescent="0.25">
      <c r="O23"/>
      <c r="P23"/>
      <c r="Q23"/>
    </row>
    <row r="24" spans="15:17" x14ac:dyDescent="0.25">
      <c r="O24"/>
      <c r="P24"/>
      <c r="Q24"/>
    </row>
    <row r="25" spans="15:17" x14ac:dyDescent="0.25">
      <c r="O25"/>
      <c r="P25"/>
      <c r="Q25"/>
    </row>
    <row r="26" spans="15:17" x14ac:dyDescent="0.25">
      <c r="O26"/>
      <c r="P26"/>
      <c r="Q26"/>
    </row>
    <row r="27" spans="15:17" x14ac:dyDescent="0.25">
      <c r="O27"/>
      <c r="P27"/>
      <c r="Q27"/>
    </row>
    <row r="28" spans="15:17" x14ac:dyDescent="0.25">
      <c r="O28"/>
      <c r="P28"/>
      <c r="Q28"/>
    </row>
    <row r="29" spans="15:17" x14ac:dyDescent="0.25">
      <c r="O29"/>
      <c r="P29"/>
      <c r="Q29"/>
    </row>
    <row r="30" spans="15:17" x14ac:dyDescent="0.25">
      <c r="O30"/>
      <c r="P30"/>
      <c r="Q30"/>
    </row>
    <row r="31" spans="15:17" x14ac:dyDescent="0.25">
      <c r="O31"/>
      <c r="P31"/>
      <c r="Q31"/>
    </row>
    <row r="32" spans="15:17" x14ac:dyDescent="0.25">
      <c r="O32"/>
      <c r="P32"/>
      <c r="Q32"/>
    </row>
    <row r="33" spans="15:17" x14ac:dyDescent="0.25">
      <c r="O33"/>
      <c r="P33"/>
      <c r="Q33"/>
    </row>
    <row r="34" spans="15:17" x14ac:dyDescent="0.25">
      <c r="O34"/>
      <c r="P34"/>
      <c r="Q34"/>
    </row>
    <row r="35" spans="15:17" x14ac:dyDescent="0.25">
      <c r="O35"/>
      <c r="P35"/>
      <c r="Q35"/>
    </row>
    <row r="36" spans="15:17" x14ac:dyDescent="0.25">
      <c r="O36"/>
      <c r="P36"/>
      <c r="Q36"/>
    </row>
    <row r="37" spans="15:17" x14ac:dyDescent="0.25">
      <c r="O37"/>
      <c r="P37"/>
      <c r="Q37"/>
    </row>
    <row r="38" spans="15:17" x14ac:dyDescent="0.25">
      <c r="O38"/>
      <c r="P38"/>
      <c r="Q38"/>
    </row>
    <row r="39" spans="15:17" x14ac:dyDescent="0.25">
      <c r="O39"/>
      <c r="P39"/>
      <c r="Q39"/>
    </row>
    <row r="40" spans="15:17" x14ac:dyDescent="0.25">
      <c r="O40"/>
      <c r="P40"/>
      <c r="Q40"/>
    </row>
    <row r="41" spans="15:17" x14ac:dyDescent="0.25">
      <c r="O41"/>
      <c r="P41"/>
      <c r="Q41"/>
    </row>
    <row r="42" spans="15:17" x14ac:dyDescent="0.25">
      <c r="O42"/>
      <c r="P42"/>
      <c r="Q42"/>
    </row>
    <row r="43" spans="15:17" x14ac:dyDescent="0.25">
      <c r="O43"/>
      <c r="P43"/>
      <c r="Q43"/>
    </row>
    <row r="44" spans="15:17" x14ac:dyDescent="0.25">
      <c r="O44"/>
      <c r="P44"/>
      <c r="Q44"/>
    </row>
    <row r="45" spans="15:17" x14ac:dyDescent="0.25">
      <c r="O45"/>
      <c r="P45"/>
      <c r="Q45"/>
    </row>
    <row r="46" spans="15:17" x14ac:dyDescent="0.25">
      <c r="O46"/>
      <c r="P46"/>
      <c r="Q46"/>
    </row>
    <row r="47" spans="15:17" x14ac:dyDescent="0.25">
      <c r="O47"/>
      <c r="P47"/>
      <c r="Q47"/>
    </row>
    <row r="48" spans="15:17" x14ac:dyDescent="0.25">
      <c r="O48"/>
      <c r="P48"/>
      <c r="Q48"/>
    </row>
    <row r="49" spans="15:17" x14ac:dyDescent="0.25">
      <c r="O49"/>
      <c r="P49"/>
      <c r="Q49"/>
    </row>
    <row r="50" spans="15:17" x14ac:dyDescent="0.25">
      <c r="O50"/>
      <c r="P50"/>
      <c r="Q50"/>
    </row>
    <row r="51" spans="15:17" x14ac:dyDescent="0.25">
      <c r="O51"/>
      <c r="P51"/>
      <c r="Q51"/>
    </row>
    <row r="52" spans="15:17" x14ac:dyDescent="0.25">
      <c r="O52"/>
      <c r="P52"/>
      <c r="Q52"/>
    </row>
    <row r="53" spans="15:17" x14ac:dyDescent="0.25">
      <c r="O53"/>
      <c r="P53"/>
      <c r="Q53"/>
    </row>
    <row r="54" spans="15:17" x14ac:dyDescent="0.25">
      <c r="O54"/>
      <c r="P54"/>
      <c r="Q54"/>
    </row>
    <row r="55" spans="15:17" x14ac:dyDescent="0.25">
      <c r="O55"/>
      <c r="P55"/>
      <c r="Q55"/>
    </row>
    <row r="56" spans="15:17" x14ac:dyDescent="0.25">
      <c r="O56"/>
      <c r="P56"/>
      <c r="Q56"/>
    </row>
    <row r="57" spans="15:17" x14ac:dyDescent="0.25">
      <c r="O57"/>
      <c r="P57"/>
      <c r="Q57"/>
    </row>
    <row r="58" spans="15:17" x14ac:dyDescent="0.25">
      <c r="O58"/>
      <c r="P58"/>
      <c r="Q58"/>
    </row>
    <row r="59" spans="15:17" x14ac:dyDescent="0.25">
      <c r="O59"/>
      <c r="P59"/>
      <c r="Q59"/>
    </row>
    <row r="60" spans="15:17" x14ac:dyDescent="0.25">
      <c r="O60"/>
      <c r="P60"/>
      <c r="Q60"/>
    </row>
    <row r="61" spans="15:17" x14ac:dyDescent="0.25">
      <c r="O61"/>
      <c r="P61"/>
      <c r="Q61"/>
    </row>
    <row r="62" spans="15:17" x14ac:dyDescent="0.25">
      <c r="O62"/>
      <c r="P62"/>
      <c r="Q62"/>
    </row>
    <row r="63" spans="15:17" x14ac:dyDescent="0.25">
      <c r="O63"/>
      <c r="P63"/>
      <c r="Q63"/>
    </row>
    <row r="64" spans="15:17" x14ac:dyDescent="0.25">
      <c r="O64"/>
      <c r="P64"/>
      <c r="Q64"/>
    </row>
    <row r="65" spans="15:17" x14ac:dyDescent="0.25">
      <c r="O65"/>
      <c r="P65"/>
      <c r="Q65"/>
    </row>
    <row r="66" spans="15:17" x14ac:dyDescent="0.25">
      <c r="O66"/>
      <c r="P66"/>
      <c r="Q66"/>
    </row>
    <row r="67" spans="15:17" x14ac:dyDescent="0.25">
      <c r="O67"/>
      <c r="P67"/>
      <c r="Q67"/>
    </row>
    <row r="68" spans="15:17" x14ac:dyDescent="0.25">
      <c r="O68"/>
      <c r="P68"/>
      <c r="Q68"/>
    </row>
    <row r="69" spans="15:17" x14ac:dyDescent="0.25">
      <c r="O69"/>
      <c r="P69"/>
      <c r="Q69"/>
    </row>
    <row r="70" spans="15:17" x14ac:dyDescent="0.25">
      <c r="O70"/>
      <c r="P70"/>
      <c r="Q70"/>
    </row>
    <row r="71" spans="15:17" x14ac:dyDescent="0.25">
      <c r="O71"/>
      <c r="P71"/>
      <c r="Q71"/>
    </row>
    <row r="72" spans="15:17" x14ac:dyDescent="0.25">
      <c r="O72"/>
      <c r="P72"/>
      <c r="Q72"/>
    </row>
    <row r="73" spans="15:17" x14ac:dyDescent="0.25">
      <c r="O73"/>
      <c r="P73"/>
      <c r="Q73"/>
    </row>
    <row r="74" spans="15:17" x14ac:dyDescent="0.25">
      <c r="O74"/>
      <c r="P74"/>
      <c r="Q74"/>
    </row>
    <row r="75" spans="15:17" x14ac:dyDescent="0.25">
      <c r="O75"/>
      <c r="P75"/>
      <c r="Q75"/>
    </row>
    <row r="76" spans="15:17" x14ac:dyDescent="0.25">
      <c r="O76"/>
      <c r="P76"/>
      <c r="Q76"/>
    </row>
    <row r="77" spans="15:17" x14ac:dyDescent="0.25">
      <c r="O77"/>
      <c r="P77"/>
      <c r="Q77"/>
    </row>
    <row r="78" spans="15:17" x14ac:dyDescent="0.25">
      <c r="O78"/>
      <c r="P78"/>
      <c r="Q78"/>
    </row>
    <row r="79" spans="15:17" x14ac:dyDescent="0.25">
      <c r="O79"/>
      <c r="P79"/>
      <c r="Q79"/>
    </row>
    <row r="80" spans="15:17" x14ac:dyDescent="0.25">
      <c r="O80"/>
      <c r="P80"/>
      <c r="Q80"/>
    </row>
    <row r="81" spans="15:17" x14ac:dyDescent="0.25">
      <c r="O81"/>
      <c r="P81"/>
      <c r="Q81"/>
    </row>
    <row r="82" spans="15:17" x14ac:dyDescent="0.25">
      <c r="O82"/>
      <c r="P82"/>
      <c r="Q82"/>
    </row>
    <row r="83" spans="15:17" x14ac:dyDescent="0.25">
      <c r="O83"/>
      <c r="P83"/>
      <c r="Q83"/>
    </row>
    <row r="84" spans="15:17" x14ac:dyDescent="0.25">
      <c r="O84"/>
      <c r="P84"/>
      <c r="Q84"/>
    </row>
    <row r="85" spans="15:17" x14ac:dyDescent="0.25">
      <c r="O85"/>
      <c r="P85"/>
      <c r="Q85"/>
    </row>
    <row r="86" spans="15:17" x14ac:dyDescent="0.25">
      <c r="O86"/>
      <c r="P86"/>
      <c r="Q86"/>
    </row>
    <row r="87" spans="15:17" x14ac:dyDescent="0.25">
      <c r="O87"/>
      <c r="P87"/>
      <c r="Q87"/>
    </row>
    <row r="88" spans="15:17" x14ac:dyDescent="0.25">
      <c r="O88"/>
      <c r="P88"/>
      <c r="Q88"/>
    </row>
    <row r="89" spans="15:17" x14ac:dyDescent="0.25">
      <c r="O89"/>
      <c r="P89"/>
      <c r="Q89"/>
    </row>
    <row r="90" spans="15:17" x14ac:dyDescent="0.25">
      <c r="O90"/>
      <c r="P90"/>
      <c r="Q90"/>
    </row>
    <row r="91" spans="15:17" x14ac:dyDescent="0.25">
      <c r="O91"/>
      <c r="P91"/>
      <c r="Q91"/>
    </row>
    <row r="92" spans="15:17" x14ac:dyDescent="0.25">
      <c r="O92"/>
      <c r="P92"/>
      <c r="Q92"/>
    </row>
    <row r="93" spans="15:17" x14ac:dyDescent="0.25">
      <c r="O93"/>
      <c r="P93"/>
      <c r="Q93"/>
    </row>
    <row r="94" spans="15:17" x14ac:dyDescent="0.25">
      <c r="O94"/>
      <c r="P94"/>
      <c r="Q94"/>
    </row>
    <row r="95" spans="15:17" x14ac:dyDescent="0.25">
      <c r="O95"/>
      <c r="P95"/>
      <c r="Q95"/>
    </row>
    <row r="96" spans="15:17" x14ac:dyDescent="0.25">
      <c r="O96"/>
      <c r="P96"/>
      <c r="Q96"/>
    </row>
    <row r="97" spans="15:17" x14ac:dyDescent="0.25">
      <c r="O97"/>
      <c r="P97"/>
      <c r="Q97"/>
    </row>
    <row r="98" spans="15:17" x14ac:dyDescent="0.25">
      <c r="O98"/>
      <c r="P98"/>
      <c r="Q98"/>
    </row>
    <row r="99" spans="15:17" x14ac:dyDescent="0.25">
      <c r="O99"/>
      <c r="P99"/>
      <c r="Q99"/>
    </row>
    <row r="100" spans="15:17" x14ac:dyDescent="0.25">
      <c r="O100"/>
      <c r="P100"/>
      <c r="Q100"/>
    </row>
    <row r="101" spans="15:17" x14ac:dyDescent="0.25">
      <c r="O101"/>
      <c r="P101"/>
      <c r="Q101"/>
    </row>
    <row r="102" spans="15:17" x14ac:dyDescent="0.25">
      <c r="O102"/>
      <c r="P102"/>
      <c r="Q102"/>
    </row>
    <row r="103" spans="15:17" x14ac:dyDescent="0.25">
      <c r="O103"/>
      <c r="P103"/>
      <c r="Q103"/>
    </row>
    <row r="104" spans="15:17" x14ac:dyDescent="0.25">
      <c r="O104"/>
      <c r="P104"/>
      <c r="Q104"/>
    </row>
    <row r="105" spans="15:17" x14ac:dyDescent="0.25">
      <c r="O105"/>
      <c r="P105"/>
      <c r="Q105"/>
    </row>
    <row r="106" spans="15:17" x14ac:dyDescent="0.25">
      <c r="O106"/>
      <c r="P106"/>
      <c r="Q106"/>
    </row>
    <row r="107" spans="15:17" x14ac:dyDescent="0.25">
      <c r="O107"/>
      <c r="P107"/>
      <c r="Q107"/>
    </row>
    <row r="108" spans="15:17" x14ac:dyDescent="0.25">
      <c r="O108"/>
      <c r="P108"/>
      <c r="Q108"/>
    </row>
    <row r="109" spans="15:17" x14ac:dyDescent="0.25">
      <c r="O109"/>
      <c r="P109"/>
      <c r="Q109"/>
    </row>
    <row r="110" spans="15:17" x14ac:dyDescent="0.25">
      <c r="O110"/>
      <c r="P110"/>
      <c r="Q110"/>
    </row>
    <row r="111" spans="15:17" x14ac:dyDescent="0.25">
      <c r="O111"/>
      <c r="P111"/>
      <c r="Q111"/>
    </row>
    <row r="112" spans="15:17" x14ac:dyDescent="0.25">
      <c r="O112"/>
      <c r="P112"/>
      <c r="Q112"/>
    </row>
    <row r="113" spans="15:17" x14ac:dyDescent="0.25">
      <c r="O113"/>
      <c r="P113"/>
      <c r="Q113"/>
    </row>
    <row r="114" spans="15:17" x14ac:dyDescent="0.25">
      <c r="O114"/>
      <c r="P114"/>
      <c r="Q114"/>
    </row>
    <row r="115" spans="15:17" x14ac:dyDescent="0.25">
      <c r="O115"/>
      <c r="P115"/>
      <c r="Q115"/>
    </row>
    <row r="116" spans="15:17" x14ac:dyDescent="0.25">
      <c r="O116"/>
      <c r="P116"/>
      <c r="Q116"/>
    </row>
    <row r="117" spans="15:17" x14ac:dyDescent="0.25">
      <c r="O117"/>
      <c r="P117"/>
      <c r="Q117"/>
    </row>
    <row r="118" spans="15:17" x14ac:dyDescent="0.25">
      <c r="O118"/>
      <c r="P118"/>
      <c r="Q118"/>
    </row>
    <row r="119" spans="15:17" x14ac:dyDescent="0.25">
      <c r="O119"/>
      <c r="P119"/>
      <c r="Q119"/>
    </row>
    <row r="120" spans="15:17" x14ac:dyDescent="0.25">
      <c r="O120"/>
      <c r="P120"/>
      <c r="Q120"/>
    </row>
    <row r="121" spans="15:17" x14ac:dyDescent="0.25">
      <c r="O121"/>
      <c r="P121"/>
      <c r="Q121"/>
    </row>
    <row r="122" spans="15:17" x14ac:dyDescent="0.25">
      <c r="O122"/>
      <c r="P122"/>
      <c r="Q122"/>
    </row>
    <row r="123" spans="15:17" x14ac:dyDescent="0.25">
      <c r="O123"/>
      <c r="P123"/>
      <c r="Q123"/>
    </row>
    <row r="124" spans="15:17" x14ac:dyDescent="0.25">
      <c r="O124"/>
      <c r="P124"/>
      <c r="Q124"/>
    </row>
    <row r="125" spans="15:17" x14ac:dyDescent="0.25">
      <c r="O125"/>
      <c r="P125"/>
      <c r="Q125"/>
    </row>
    <row r="126" spans="15:17" x14ac:dyDescent="0.25">
      <c r="O126"/>
      <c r="P126"/>
      <c r="Q126"/>
    </row>
    <row r="127" spans="15:17" x14ac:dyDescent="0.25">
      <c r="O127"/>
      <c r="P127"/>
      <c r="Q127"/>
    </row>
    <row r="128" spans="15:17" x14ac:dyDescent="0.25">
      <c r="O128"/>
      <c r="P128"/>
      <c r="Q128"/>
    </row>
    <row r="129" spans="15:17" x14ac:dyDescent="0.25">
      <c r="O129"/>
      <c r="P129"/>
      <c r="Q129"/>
    </row>
    <row r="130" spans="15:17" x14ac:dyDescent="0.25">
      <c r="O130"/>
      <c r="P130"/>
      <c r="Q130"/>
    </row>
    <row r="131" spans="15:17" x14ac:dyDescent="0.25">
      <c r="O131"/>
      <c r="P131"/>
      <c r="Q131"/>
    </row>
    <row r="132" spans="15:17" x14ac:dyDescent="0.25">
      <c r="O132"/>
      <c r="P132"/>
      <c r="Q132"/>
    </row>
    <row r="133" spans="15:17" x14ac:dyDescent="0.25">
      <c r="O133"/>
      <c r="P133"/>
      <c r="Q133"/>
    </row>
    <row r="134" spans="15:17" x14ac:dyDescent="0.25">
      <c r="O134"/>
      <c r="P134"/>
      <c r="Q134"/>
    </row>
    <row r="135" spans="15:17" x14ac:dyDescent="0.25">
      <c r="O135"/>
      <c r="P135"/>
      <c r="Q135"/>
    </row>
    <row r="136" spans="15:17" x14ac:dyDescent="0.25">
      <c r="O136"/>
      <c r="P136"/>
      <c r="Q136"/>
    </row>
    <row r="137" spans="15:17" x14ac:dyDescent="0.25">
      <c r="O137"/>
      <c r="P137"/>
      <c r="Q137"/>
    </row>
    <row r="138" spans="15:17" x14ac:dyDescent="0.25">
      <c r="O138"/>
      <c r="P138"/>
      <c r="Q138"/>
    </row>
    <row r="139" spans="15:17" x14ac:dyDescent="0.25">
      <c r="O139"/>
      <c r="P139"/>
      <c r="Q139"/>
    </row>
    <row r="140" spans="15:17" x14ac:dyDescent="0.25">
      <c r="O140"/>
      <c r="P140"/>
      <c r="Q140"/>
    </row>
    <row r="141" spans="15:17" x14ac:dyDescent="0.25">
      <c r="O141"/>
      <c r="P141"/>
      <c r="Q141"/>
    </row>
    <row r="142" spans="15:17" x14ac:dyDescent="0.25">
      <c r="O142"/>
      <c r="P142"/>
      <c r="Q142"/>
    </row>
    <row r="143" spans="15:17" x14ac:dyDescent="0.25">
      <c r="O143"/>
      <c r="P143"/>
      <c r="Q143"/>
    </row>
    <row r="144" spans="15:17" x14ac:dyDescent="0.25">
      <c r="O144"/>
      <c r="P144"/>
      <c r="Q144"/>
    </row>
    <row r="145" spans="15:17" x14ac:dyDescent="0.25">
      <c r="O145"/>
      <c r="P145"/>
      <c r="Q145"/>
    </row>
    <row r="146" spans="15:17" x14ac:dyDescent="0.25">
      <c r="O146"/>
      <c r="P146"/>
      <c r="Q146"/>
    </row>
    <row r="147" spans="15:17" x14ac:dyDescent="0.25">
      <c r="O147"/>
      <c r="P147"/>
      <c r="Q147"/>
    </row>
    <row r="148" spans="15:17" x14ac:dyDescent="0.25">
      <c r="O148"/>
      <c r="P148"/>
      <c r="Q148"/>
    </row>
    <row r="149" spans="15:17" x14ac:dyDescent="0.25">
      <c r="O149"/>
      <c r="P149"/>
      <c r="Q149"/>
    </row>
    <row r="150" spans="15:17" x14ac:dyDescent="0.25">
      <c r="O150"/>
      <c r="P150"/>
      <c r="Q150"/>
    </row>
    <row r="151" spans="15:17" x14ac:dyDescent="0.25">
      <c r="O151"/>
      <c r="P151"/>
      <c r="Q151"/>
    </row>
    <row r="152" spans="15:17" x14ac:dyDescent="0.25">
      <c r="O152"/>
      <c r="P152"/>
      <c r="Q152"/>
    </row>
    <row r="153" spans="15:17" x14ac:dyDescent="0.25">
      <c r="O153"/>
      <c r="P153"/>
      <c r="Q153"/>
    </row>
    <row r="154" spans="15:17" x14ac:dyDescent="0.25">
      <c r="O154"/>
      <c r="P154"/>
      <c r="Q154"/>
    </row>
    <row r="155" spans="15:17" x14ac:dyDescent="0.25">
      <c r="O155"/>
      <c r="P155"/>
      <c r="Q155"/>
    </row>
    <row r="156" spans="15:17" x14ac:dyDescent="0.25">
      <c r="O156"/>
      <c r="P156"/>
      <c r="Q156"/>
    </row>
    <row r="157" spans="15:17" x14ac:dyDescent="0.25">
      <c r="O157"/>
      <c r="P157"/>
      <c r="Q157"/>
    </row>
    <row r="158" spans="15:17" x14ac:dyDescent="0.25">
      <c r="O158"/>
      <c r="P158"/>
      <c r="Q158"/>
    </row>
    <row r="159" spans="15:17" x14ac:dyDescent="0.25">
      <c r="O159"/>
      <c r="P159"/>
      <c r="Q159"/>
    </row>
    <row r="160" spans="15:17" x14ac:dyDescent="0.25">
      <c r="O160"/>
      <c r="P160"/>
      <c r="Q160"/>
    </row>
    <row r="161" spans="15:17" x14ac:dyDescent="0.25">
      <c r="O161"/>
      <c r="P161"/>
      <c r="Q161"/>
    </row>
    <row r="162" spans="15:17" x14ac:dyDescent="0.25">
      <c r="O162"/>
      <c r="P162"/>
      <c r="Q162"/>
    </row>
    <row r="163" spans="15:17" x14ac:dyDescent="0.25">
      <c r="O163"/>
      <c r="P163"/>
      <c r="Q163"/>
    </row>
    <row r="164" spans="15:17" x14ac:dyDescent="0.25">
      <c r="O164"/>
      <c r="P164"/>
      <c r="Q164"/>
    </row>
    <row r="165" spans="15:17" x14ac:dyDescent="0.25">
      <c r="O165"/>
      <c r="P165"/>
      <c r="Q165"/>
    </row>
    <row r="166" spans="15:17" x14ac:dyDescent="0.25">
      <c r="O166"/>
      <c r="P166"/>
      <c r="Q166"/>
    </row>
    <row r="167" spans="15:17" x14ac:dyDescent="0.25">
      <c r="O167"/>
      <c r="P167"/>
      <c r="Q167"/>
    </row>
    <row r="168" spans="15:17" x14ac:dyDescent="0.25">
      <c r="O168"/>
      <c r="P168"/>
      <c r="Q168"/>
    </row>
    <row r="169" spans="15:17" x14ac:dyDescent="0.25">
      <c r="O169"/>
      <c r="P169"/>
      <c r="Q169"/>
    </row>
    <row r="170" spans="15:17" x14ac:dyDescent="0.25">
      <c r="O170"/>
      <c r="P170"/>
      <c r="Q170"/>
    </row>
    <row r="171" spans="15:17" x14ac:dyDescent="0.25">
      <c r="O171"/>
      <c r="P171"/>
      <c r="Q171"/>
    </row>
    <row r="172" spans="15:17" x14ac:dyDescent="0.25">
      <c r="O172"/>
      <c r="P172"/>
      <c r="Q172"/>
    </row>
    <row r="173" spans="15:17" x14ac:dyDescent="0.25">
      <c r="O173"/>
      <c r="P173"/>
      <c r="Q173"/>
    </row>
    <row r="174" spans="15:17" x14ac:dyDescent="0.25">
      <c r="O174"/>
      <c r="P174"/>
      <c r="Q174"/>
    </row>
    <row r="175" spans="15:17" x14ac:dyDescent="0.25">
      <c r="O175"/>
      <c r="P175"/>
      <c r="Q175"/>
    </row>
    <row r="176" spans="15:17" x14ac:dyDescent="0.25">
      <c r="O176"/>
      <c r="P176"/>
      <c r="Q176"/>
    </row>
    <row r="177" spans="15:17" x14ac:dyDescent="0.25">
      <c r="O177"/>
      <c r="P177"/>
      <c r="Q177"/>
    </row>
    <row r="178" spans="15:17" x14ac:dyDescent="0.25">
      <c r="O178"/>
      <c r="P178"/>
      <c r="Q178"/>
    </row>
    <row r="179" spans="15:17" x14ac:dyDescent="0.25">
      <c r="O179"/>
      <c r="P179"/>
      <c r="Q179"/>
    </row>
    <row r="180" spans="15:17" x14ac:dyDescent="0.25">
      <c r="O180"/>
      <c r="P180"/>
      <c r="Q180"/>
    </row>
    <row r="181" spans="15:17" x14ac:dyDescent="0.25">
      <c r="O181"/>
      <c r="P181"/>
      <c r="Q181"/>
    </row>
    <row r="182" spans="15:17" x14ac:dyDescent="0.25">
      <c r="O182"/>
      <c r="P182"/>
      <c r="Q182"/>
    </row>
    <row r="183" spans="15:17" x14ac:dyDescent="0.25">
      <c r="O183"/>
      <c r="P183"/>
      <c r="Q183"/>
    </row>
    <row r="184" spans="15:17" x14ac:dyDescent="0.25">
      <c r="O184"/>
      <c r="P184"/>
      <c r="Q184"/>
    </row>
    <row r="185" spans="15:17" x14ac:dyDescent="0.25">
      <c r="O185"/>
      <c r="P185"/>
      <c r="Q185"/>
    </row>
    <row r="186" spans="15:17" x14ac:dyDescent="0.25">
      <c r="O186"/>
      <c r="P186"/>
      <c r="Q186"/>
    </row>
    <row r="187" spans="15:17" x14ac:dyDescent="0.25">
      <c r="O187"/>
      <c r="P187"/>
      <c r="Q187"/>
    </row>
    <row r="188" spans="15:17" x14ac:dyDescent="0.25">
      <c r="O188"/>
      <c r="P188"/>
      <c r="Q188"/>
    </row>
    <row r="189" spans="15:17" x14ac:dyDescent="0.25">
      <c r="O189"/>
      <c r="P189"/>
      <c r="Q189"/>
    </row>
    <row r="190" spans="15:17" x14ac:dyDescent="0.25">
      <c r="O190"/>
      <c r="P190"/>
      <c r="Q190"/>
    </row>
    <row r="191" spans="15:17" x14ac:dyDescent="0.25">
      <c r="O191"/>
      <c r="P191"/>
      <c r="Q191"/>
    </row>
    <row r="192" spans="15:17" x14ac:dyDescent="0.25">
      <c r="O192"/>
      <c r="P192"/>
      <c r="Q192"/>
    </row>
    <row r="193" spans="15:17" x14ac:dyDescent="0.25">
      <c r="O193"/>
      <c r="P193"/>
      <c r="Q19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7"/>
  <sheetViews>
    <sheetView zoomScale="85" zoomScaleNormal="85" workbookViewId="0">
      <selection activeCell="Q33" sqref="Q33"/>
    </sheetView>
  </sheetViews>
  <sheetFormatPr defaultRowHeight="13.8" x14ac:dyDescent="0.25"/>
  <cols>
    <col min="1" max="1" width="14.375" style="5" bestFit="1" customWidth="1"/>
    <col min="2" max="2" width="7.875" customWidth="1"/>
    <col min="3" max="3" width="8" customWidth="1"/>
    <col min="4" max="4" width="34.625" bestFit="1" customWidth="1"/>
  </cols>
  <sheetData>
    <row r="2" spans="1:4" x14ac:dyDescent="0.25">
      <c r="A2" s="5" t="s">
        <v>139</v>
      </c>
    </row>
    <row r="3" spans="1:4" ht="14.25" x14ac:dyDescent="0.25">
      <c r="A3" s="5" t="s">
        <v>1</v>
      </c>
      <c r="B3" s="5">
        <v>1000</v>
      </c>
    </row>
    <row r="4" spans="1:4" ht="13.5" customHeight="1" x14ac:dyDescent="0.25">
      <c r="A4" s="5" t="s">
        <v>142</v>
      </c>
      <c r="B4" s="5">
        <v>0.02</v>
      </c>
      <c r="D4" s="37" t="s">
        <v>143</v>
      </c>
    </row>
    <row r="5" spans="1:4" x14ac:dyDescent="0.25">
      <c r="A5" s="5" t="s">
        <v>118</v>
      </c>
      <c r="B5" s="32">
        <f>ATAN(250/5100)</f>
        <v>4.8980400923727241E-2</v>
      </c>
      <c r="C5" s="32">
        <f>B5/PI()*180</f>
        <v>2.8063702517882496</v>
      </c>
      <c r="D5" s="37" t="s">
        <v>119</v>
      </c>
    </row>
    <row r="6" spans="1:4" x14ac:dyDescent="0.25">
      <c r="A6" s="5" t="s">
        <v>120</v>
      </c>
      <c r="B6" s="32">
        <f>ATAN((583-430)/5100)</f>
        <v>2.99910048568779E-2</v>
      </c>
      <c r="C6" s="32">
        <f>B6/PI()*180</f>
        <v>1.7183580016554574</v>
      </c>
      <c r="D6" s="38" t="s">
        <v>121</v>
      </c>
    </row>
    <row r="8" spans="1:4" x14ac:dyDescent="0.25">
      <c r="A8" s="5" t="s">
        <v>122</v>
      </c>
      <c r="B8" s="32">
        <f>ATAN(1/2)</f>
        <v>0.46364760900080609</v>
      </c>
      <c r="C8" s="32">
        <f>B8/PI()*180</f>
        <v>26.565051177077986</v>
      </c>
      <c r="D8" s="37" t="s">
        <v>123</v>
      </c>
    </row>
    <row r="9" spans="1:4" x14ac:dyDescent="0.25">
      <c r="A9" s="5" t="s">
        <v>124</v>
      </c>
      <c r="B9" s="32">
        <f>B8+B5-B6</f>
        <v>0.48263700506765539</v>
      </c>
      <c r="C9" s="32">
        <f>B9/PI()*180</f>
        <v>27.653063427210778</v>
      </c>
      <c r="D9" s="39" t="s">
        <v>125</v>
      </c>
    </row>
    <row r="11" spans="1:4" ht="14.25" x14ac:dyDescent="0.25">
      <c r="A11" s="5" t="s">
        <v>126</v>
      </c>
      <c r="B11">
        <f>PI()/2+B9+B6</f>
        <v>2.0834243367194296</v>
      </c>
      <c r="C11" s="32">
        <f>B11/PI()*180</f>
        <v>119.37142142886621</v>
      </c>
      <c r="D11" s="37" t="s">
        <v>127</v>
      </c>
    </row>
    <row r="14" spans="1:4" x14ac:dyDescent="0.25">
      <c r="A14" s="5" t="s">
        <v>128</v>
      </c>
    </row>
    <row r="15" spans="1:4" ht="14.25" x14ac:dyDescent="0.25">
      <c r="A15" s="5" t="s">
        <v>129</v>
      </c>
      <c r="B15">
        <f>B3*SIN(PI()/2-B11/2)/SIN(B11/2)</f>
        <v>584.68742323590322</v>
      </c>
      <c r="D15" s="37" t="s">
        <v>130</v>
      </c>
    </row>
    <row r="17" spans="1:4" ht="14.25" x14ac:dyDescent="0.25">
      <c r="A17" s="5" t="s">
        <v>131</v>
      </c>
      <c r="B17">
        <f>B15*COS(B6)</f>
        <v>584.42449136115761</v>
      </c>
      <c r="D17" s="37" t="s">
        <v>135</v>
      </c>
    </row>
    <row r="18" spans="1:4" ht="14.25" x14ac:dyDescent="0.25">
      <c r="A18" s="5" t="s">
        <v>132</v>
      </c>
      <c r="B18">
        <f>B15*SIN(B9)</f>
        <v>271.36312570873918</v>
      </c>
      <c r="D18" s="37" t="s">
        <v>136</v>
      </c>
    </row>
    <row r="19" spans="1:4" ht="14.25" x14ac:dyDescent="0.25">
      <c r="A19" s="5" t="s">
        <v>133</v>
      </c>
      <c r="B19">
        <f>B15*SIN(B6)</f>
        <v>17.53273474083473</v>
      </c>
      <c r="D19" s="37" t="s">
        <v>137</v>
      </c>
    </row>
    <row r="20" spans="1:4" ht="14.25" x14ac:dyDescent="0.25">
      <c r="A20" s="5" t="s">
        <v>134</v>
      </c>
      <c r="B20">
        <f>B15*COS(B9)</f>
        <v>517.90099140262635</v>
      </c>
      <c r="D20" s="37" t="s">
        <v>138</v>
      </c>
    </row>
    <row r="26" spans="1:4" x14ac:dyDescent="0.25">
      <c r="A26" s="5" t="s">
        <v>140</v>
      </c>
      <c r="D26" s="5" t="s">
        <v>141</v>
      </c>
    </row>
    <row r="27" spans="1:4" x14ac:dyDescent="0.25">
      <c r="A27" s="5" t="s">
        <v>1</v>
      </c>
      <c r="B27" s="5">
        <v>500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T88"/>
  <sheetViews>
    <sheetView zoomScale="85" zoomScaleNormal="85" workbookViewId="0">
      <selection activeCell="A2" sqref="A2:AK88"/>
    </sheetView>
  </sheetViews>
  <sheetFormatPr defaultRowHeight="13.8" x14ac:dyDescent="0.25"/>
  <cols>
    <col min="1" max="1" width="9.375" style="5"/>
    <col min="5" max="5" width="9.375" customWidth="1"/>
    <col min="6" max="9" width="9.375" style="5"/>
    <col min="10" max="10" width="12.375" style="5" bestFit="1" customWidth="1"/>
    <col min="11" max="11" width="10" style="12" bestFit="1" customWidth="1"/>
    <col min="12" max="12" width="10" style="5" bestFit="1" customWidth="1"/>
    <col min="13" max="23" width="9.375" style="5"/>
    <col min="24" max="24" width="10" style="5" bestFit="1" customWidth="1"/>
    <col min="25" max="25" width="9.375" style="5"/>
    <col min="26" max="26" width="10" style="5" bestFit="1" customWidth="1"/>
    <col min="27" max="33" width="9.375" style="5"/>
    <col min="34" max="34" width="9.125" customWidth="1"/>
    <col min="37" max="37" width="10" bestFit="1" customWidth="1"/>
    <col min="38" max="38" width="12.125" bestFit="1" customWidth="1"/>
    <col min="39" max="39" width="14.375" bestFit="1" customWidth="1"/>
    <col min="41" max="41" width="20.125" bestFit="1" customWidth="1"/>
    <col min="42" max="42" width="12.125" bestFit="1" customWidth="1"/>
    <col min="44" max="44" width="10" bestFit="1" customWidth="1"/>
    <col min="45" max="45" width="11.125" customWidth="1"/>
  </cols>
  <sheetData>
    <row r="1" spans="1:46" x14ac:dyDescent="0.25">
      <c r="A1" s="73" t="s">
        <v>43</v>
      </c>
      <c r="B1" s="74"/>
      <c r="C1" s="74"/>
      <c r="D1" s="74"/>
      <c r="E1" s="74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  <c r="AM1" s="5"/>
      <c r="AN1" s="32"/>
    </row>
    <row r="2" spans="1:46" x14ac:dyDescent="0.25">
      <c r="A2" s="5" t="s">
        <v>19</v>
      </c>
      <c r="B2" s="5" t="s">
        <v>20</v>
      </c>
      <c r="C2" s="5" t="s">
        <v>21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  <c r="AN2" s="5"/>
      <c r="AO2" s="5"/>
    </row>
    <row r="3" spans="1:46" x14ac:dyDescent="0.25">
      <c r="A3" s="5">
        <v>3700.05</v>
      </c>
      <c r="B3" s="5">
        <v>56858.109542369843</v>
      </c>
      <c r="C3" s="5">
        <v>100513.76393452287</v>
      </c>
      <c r="D3" s="5">
        <v>17952.072500000002</v>
      </c>
      <c r="E3" s="5">
        <v>60.504250000000006</v>
      </c>
      <c r="F3" s="45">
        <v>0.02</v>
      </c>
      <c r="G3" s="45">
        <v>0.02</v>
      </c>
      <c r="H3" s="45">
        <f t="shared" ref="H3" si="0">0.5-(0.5-0.25)*(A3-3700)/13.5</f>
        <v>0.49907407407407073</v>
      </c>
      <c r="I3" s="45">
        <f t="shared" ref="I3" si="1">0.5-(0.5-0.25)*(A3-3700)/13.5</f>
        <v>0.49907407407407073</v>
      </c>
      <c r="J3" s="45">
        <v>600</v>
      </c>
      <c r="K3" s="72">
        <v>2800</v>
      </c>
      <c r="L3" s="51">
        <v>9900</v>
      </c>
      <c r="M3" s="51">
        <v>4150</v>
      </c>
      <c r="N3" s="35">
        <f>M3*F3+J3</f>
        <v>683</v>
      </c>
      <c r="O3" s="35">
        <f>(L3-400-500)*F3+250</f>
        <v>430</v>
      </c>
      <c r="P3" s="35">
        <f>(1000*SIN(PI()/2-(PI()/2+ATAN(H3)+ATAN(250/(L3-M3-400-250)))/2)/SIN((PI()/2+ATAN(H3)+ATAN(250/(L3-M3-400-250)))/2))*COS(ATAN((N3-O3)/(L3-M3-400-250)))</f>
        <v>584.46597460680255</v>
      </c>
      <c r="Q3" s="35">
        <f>(1000*SIN(PI()/2-(PI()/2+ATAN(H3)+ATAN(250/(L3-M3-400-250)))/2)/SIN((PI()/2+ATAN(H3)+ATAN(250/(L3-M3-400-250)))/2))*SIN(ATAN(H3)+ATAN(250/(L3-M3-400-250))-ATAN((N3-O3)/(L3-M3-400-250)))</f>
        <v>261.00733371052814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138.03417706157234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309.47593442434476</v>
      </c>
      <c r="T3" s="35">
        <f>(1000*SIN(PI()/2-(PI()/2+ATAN(H3)+ATAN(250/(L3-M3-400-250)))/2)/SIN((PI()/2+ATAN(H3)+ATAN(250/(L3-M3-400-250)))/2))*SIN(ATAN((N3-O3)/(L3-M3-400-250)))</f>
        <v>28.994096387357065</v>
      </c>
      <c r="U3" s="35">
        <f>(1000*SIN(PI()/2-(PI()/2+ATAN(H3)+ATAN(250/(L3-M3-400-250)))/2)/SIN((PI()/2+ATAN(H3)+ATAN(250/(L3-M3-400-250)))/2))*COS(ATAN(H3)+ATAN(250/(L3-M3-400-250))-ATAN((N3-O3)/(L3-M3-400-250)))</f>
        <v>523.75214066170645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276.9872198328938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0</v>
      </c>
      <c r="X3" s="35">
        <f>M3+400-((K3-250-(N3-O3))/TAN(PI()/2-(ATAN(H3)+ATAN(250/(L3-M3-400-250))-ATAN((N3-O3)/(L3-M3-400-250)))))</f>
        <v>3405.3099854147913</v>
      </c>
      <c r="Y3" s="51">
        <v>9900</v>
      </c>
      <c r="Z3" s="51">
        <v>4150</v>
      </c>
      <c r="AA3" s="35">
        <f>Z3*G3+J3</f>
        <v>683</v>
      </c>
      <c r="AB3" s="35">
        <f>(Y3-400-500)*G3+250</f>
        <v>430</v>
      </c>
      <c r="AC3" s="35">
        <f>(1000*SIN(PI()/2-(PI()/2+ATAN(I3)+ATAN(250/(Y3-Z3-400-250)))/2)/SIN((PI()/2+ATAN(I3)+ATAN(250/(Y3-Z3-400-250)))/2))*COS(ATAN((AA3-AB3)/(Y3-Z3-400-250)))</f>
        <v>584.46597460680255</v>
      </c>
      <c r="AD3" s="35">
        <f>(1000*SIN(PI()/2-(PI()/2+ATAN(I3)+ATAN(250/(Y3-Z3-400-250)))/2)/SIN((PI()/2+ATAN(I3)+ATAN(250/(Y3-Z3-400-250)))/2))*SIN(ATAN(I3)+ATAN(250/(Y3-Z3-400-250))-(ATAN((AA3-AB3)/(Y3-Z3-400-250))))</f>
        <v>261.00733371052814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138.03417706157234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309.47593442434476</v>
      </c>
      <c r="AG3" s="35">
        <f>(1000*SIN(PI()/2-(PI()/2+ATAN(I3)+ATAN(250/(Y3-Z3-400-250)))/2)/SIN((PI()/2+ATAN(I3)+ATAN(250/(Y3-Z3-400-250)))/2))*SIN(ATAN((AA3-AB3)/(Y3-Z3-400-250)))</f>
        <v>28.994096387357065</v>
      </c>
      <c r="AH3" s="35">
        <f>(1000*SIN(PI()/2-(PI()/2+ATAN(I3)+ATAN(250/(Y3-Z3-400-250)))/2)/SIN((PI()/2+ATAN(I3)+ATAN(250/(Y3-Z3-400-250)))/2))*COS(ATAN(I3)+ATAN(250/(Y3-Z3-400-250))-(ATAN((AA3-AB3)/(Y3-Z3-400-250))))</f>
        <v>523.75214066170645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276.9872198328938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0</v>
      </c>
      <c r="AK3" s="36">
        <f>Z3+400-((K3-250-(AA3-AB3))/TAN(PI()/2-(ATAN(I3)+ATAN(250/(Y3-Z3-400-250))-(ATAN((AA3-AB3)/(Y3-Z3-400-250))))))</f>
        <v>3405.3099854147913</v>
      </c>
      <c r="AO3" s="32"/>
      <c r="AP3" s="32"/>
      <c r="AS3" s="30"/>
      <c r="AT3" s="30"/>
    </row>
    <row r="4" spans="1:46" x14ac:dyDescent="0.25">
      <c r="A4" s="5">
        <v>3700.72</v>
      </c>
      <c r="B4" s="5">
        <v>57187.990071296692</v>
      </c>
      <c r="C4" s="5">
        <v>101096.92672178149</v>
      </c>
      <c r="D4" s="5">
        <v>17953.044000000002</v>
      </c>
      <c r="E4" s="5">
        <v>60.504250000000006</v>
      </c>
      <c r="F4" s="32">
        <v>0.02</v>
      </c>
      <c r="G4" s="32">
        <v>0.02</v>
      </c>
      <c r="H4" s="32">
        <f t="shared" ref="H4:H25" si="2">0.5-(0.5-0.25)*(A4-3700)/13.5</f>
        <v>0.48666666666667036</v>
      </c>
      <c r="I4" s="32">
        <f t="shared" ref="I4:I25" si="3">0.5-(0.5-0.25)*(A4-3700)/13.5</f>
        <v>0.48666666666667036</v>
      </c>
      <c r="J4" s="32">
        <v>600</v>
      </c>
      <c r="K4" s="72">
        <v>2800</v>
      </c>
      <c r="L4" s="51">
        <v>9900</v>
      </c>
      <c r="M4" s="51">
        <v>4150</v>
      </c>
      <c r="N4" s="35">
        <f t="shared" ref="N4:N67" si="4">M4*F4+J4</f>
        <v>683</v>
      </c>
      <c r="O4" s="35">
        <f t="shared" ref="O4:O67" si="5">(L4-400-500)*F4+250</f>
        <v>430</v>
      </c>
      <c r="P4" s="35">
        <f t="shared" ref="P4:P67" si="6">(1000*SIN(PI()/2-(PI()/2+ATAN(H4)+ATAN(250/(L4-M4-400-250)))/2)/SIN((PI()/2+ATAN(H4)+ATAN(250/(L4-M4-400-250)))/2))*COS(ATAN((N4-O4)/(L4-M4-400-250)))</f>
        <v>591.17782005099241</v>
      </c>
      <c r="Q4" s="35">
        <f t="shared" ref="Q4:Q67" si="7">(1000*SIN(PI()/2-(PI()/2+ATAN(H4)+ATAN(250/(L4-M4-400-250)))/2)/SIN((PI()/2+ATAN(H4)+ATAN(250/(L4-M4-400-250)))/2))*SIN(ATAN(H4)+ATAN(250/(L4-M4-400-250))-ATAN((N4-O4)/(L4-M4-400-250)))</f>
        <v>258.70324168751597</v>
      </c>
      <c r="R4" s="35">
        <f t="shared" ref="R4:R67" si="8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136.77564871652453</v>
      </c>
      <c r="S4" s="35">
        <f t="shared" ref="S4:S67" si="9">(500*SIN(PI()/2-(PI()/2+(ATAN(H4)+ATAN(250/(L4-M4-400-250))-ATAN((N4-O4)/(L4-M4-400-250)))-(ATAN((O4-AB4)/(X4+AK4))))/2)/SIN((PI()/2+(ATAN(H4)+ATAN(250/(L4-M4-400-250))-ATAN((N4-O4)/(L4-M4-400-250)))-(ATAN((O4-AB4)/(X4+AK4))))/2))*COS(ATAN((O4-AB4)/(X4+AK4)))</f>
        <v>312.93833947998161</v>
      </c>
      <c r="T4" s="35">
        <f t="shared" ref="T4:T67" si="10">(1000*SIN(PI()/2-(PI()/2+ATAN(H4)+ATAN(250/(L4-M4-400-250)))/2)/SIN((PI()/2+ATAN(H4)+ATAN(250/(L4-M4-400-250)))/2))*SIN(ATAN((N4-O4)/(L4-M4-400-250)))</f>
        <v>29.327056563313935</v>
      </c>
      <c r="U4" s="35">
        <f t="shared" ref="U4:U67" si="11">(1000*SIN(PI()/2-(PI()/2+ATAN(H4)+ATAN(250/(L4-M4-400-250)))/2)/SIN((PI()/2+ATAN(H4)+ATAN(250/(L4-M4-400-250)))/2))*COS(ATAN(H4)+ATAN(250/(L4-M4-400-250))-ATAN((N4-O4)/(L4-M4-400-250)))</f>
        <v>532.37573564850049</v>
      </c>
      <c r="V4" s="35">
        <f t="shared" ref="V4:V67" si="12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281.46549741426941</v>
      </c>
      <c r="W4" s="35">
        <f t="shared" ref="W4:W67" si="13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0</v>
      </c>
      <c r="X4" s="35">
        <f t="shared" ref="X4:X67" si="14">M4+400-((K4-250-(N4-O4))/TAN(PI()/2-(ATAN(H4)+ATAN(250/(L4-M4-400-250))-ATAN((N4-O4)/(L4-M4-400-250)))))</f>
        <v>3433.7933317295847</v>
      </c>
      <c r="Y4" s="51">
        <v>9900</v>
      </c>
      <c r="Z4" s="51">
        <v>4150</v>
      </c>
      <c r="AA4" s="35">
        <f t="shared" ref="AA4:AA67" si="15">Z4*G4+J4</f>
        <v>683</v>
      </c>
      <c r="AB4" s="35">
        <f t="shared" ref="AB4:AB67" si="16">(Y4-400-500)*G4+250</f>
        <v>430</v>
      </c>
      <c r="AC4" s="35">
        <f t="shared" ref="AC4:AC67" si="17">(1000*SIN(PI()/2-(PI()/2+ATAN(I4)+ATAN(250/(Y4-Z4-400-250)))/2)/SIN((PI()/2+ATAN(I4)+ATAN(250/(Y4-Z4-400-250)))/2))*COS(ATAN((AA4-AB4)/(Y4-Z4-400-250)))</f>
        <v>591.17782005099241</v>
      </c>
      <c r="AD4" s="35">
        <f t="shared" ref="AD4:AD67" si="18">(1000*SIN(PI()/2-(PI()/2+ATAN(I4)+ATAN(250/(Y4-Z4-400-250)))/2)/SIN((PI()/2+ATAN(I4)+ATAN(250/(Y4-Z4-400-250)))/2))*SIN(ATAN(I4)+ATAN(250/(Y4-Z4-400-250))-(ATAN((AA4-AB4)/(Y4-Z4-400-250))))</f>
        <v>258.70324168751597</v>
      </c>
      <c r="AE4" s="35">
        <f t="shared" ref="AE4:AE67" si="19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136.77564871652453</v>
      </c>
      <c r="AF4" s="35">
        <f t="shared" ref="AF4:AF67" si="20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312.93833947998161</v>
      </c>
      <c r="AG4" s="35">
        <f t="shared" ref="AG4:AG67" si="21">(1000*SIN(PI()/2-(PI()/2+ATAN(I4)+ATAN(250/(Y4-Z4-400-250)))/2)/SIN((PI()/2+ATAN(I4)+ATAN(250/(Y4-Z4-400-250)))/2))*SIN(ATAN((AA4-AB4)/(Y4-Z4-400-250)))</f>
        <v>29.327056563313935</v>
      </c>
      <c r="AH4" s="35">
        <f t="shared" ref="AH4:AH67" si="22">(1000*SIN(PI()/2-(PI()/2+ATAN(I4)+ATAN(250/(Y4-Z4-400-250)))/2)/SIN((PI()/2+ATAN(I4)+ATAN(250/(Y4-Z4-400-250)))/2))*COS(ATAN(I4)+ATAN(250/(Y4-Z4-400-250))-(ATAN((AA4-AB4)/(Y4-Z4-400-250))))</f>
        <v>532.37573564850049</v>
      </c>
      <c r="AI4" s="35">
        <f t="shared" ref="AI4:AI67" si="23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281.46549741426941</v>
      </c>
      <c r="AJ4" s="35">
        <f t="shared" ref="AJ4:AJ67" si="24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0</v>
      </c>
      <c r="AK4" s="36">
        <f t="shared" ref="AK4:AK67" si="25">Z4+400-((K4-250-(AA4-AB4))/TAN(PI()/2-(ATAN(I4)+ATAN(250/(Y4-Z4-400-250))-(ATAN((AA4-AB4)/(Y4-Z4-400-250))))))</f>
        <v>3433.7933317295847</v>
      </c>
      <c r="AO4" s="32"/>
      <c r="AP4" s="32"/>
      <c r="AS4" s="30"/>
      <c r="AT4" s="30"/>
    </row>
    <row r="5" spans="1:46" x14ac:dyDescent="0.25">
      <c r="A5" s="5">
        <v>3701</v>
      </c>
      <c r="B5" s="5">
        <v>57325.850591182709</v>
      </c>
      <c r="C5" s="5">
        <v>101340.63654333353</v>
      </c>
      <c r="D5" s="5">
        <v>17953.450000000004</v>
      </c>
      <c r="E5" s="5">
        <v>60.504250000000006</v>
      </c>
      <c r="F5" s="32">
        <v>0.02</v>
      </c>
      <c r="G5" s="32">
        <v>0.02</v>
      </c>
      <c r="H5" s="32">
        <f t="shared" si="2"/>
        <v>0.48148148148148151</v>
      </c>
      <c r="I5" s="32">
        <f t="shared" si="3"/>
        <v>0.48148148148148151</v>
      </c>
      <c r="J5" s="32">
        <v>600</v>
      </c>
      <c r="K5" s="72">
        <v>2800</v>
      </c>
      <c r="L5" s="51">
        <v>9900</v>
      </c>
      <c r="M5" s="51">
        <v>4150</v>
      </c>
      <c r="N5" s="35">
        <f t="shared" si="4"/>
        <v>683</v>
      </c>
      <c r="O5" s="35">
        <f t="shared" si="5"/>
        <v>430</v>
      </c>
      <c r="P5" s="35">
        <f t="shared" si="6"/>
        <v>594.01415522315733</v>
      </c>
      <c r="Q5" s="35">
        <f t="shared" si="7"/>
        <v>257.69501132434078</v>
      </c>
      <c r="R5" s="35">
        <f t="shared" si="8"/>
        <v>136.2261836136604</v>
      </c>
      <c r="S5" s="35">
        <f t="shared" si="9"/>
        <v>314.40185698734047</v>
      </c>
      <c r="T5" s="35">
        <f t="shared" si="10"/>
        <v>29.467761033619372</v>
      </c>
      <c r="U5" s="35">
        <f t="shared" si="11"/>
        <v>536.0172074517418</v>
      </c>
      <c r="V5" s="35">
        <f t="shared" si="12"/>
        <v>283.35658555104271</v>
      </c>
      <c r="W5" s="35">
        <f t="shared" si="13"/>
        <v>0</v>
      </c>
      <c r="X5" s="35">
        <f t="shared" si="14"/>
        <v>3445.696942592459</v>
      </c>
      <c r="Y5" s="51">
        <v>9900</v>
      </c>
      <c r="Z5" s="51">
        <v>4150</v>
      </c>
      <c r="AA5" s="35">
        <f t="shared" si="15"/>
        <v>683</v>
      </c>
      <c r="AB5" s="35">
        <f t="shared" si="16"/>
        <v>430</v>
      </c>
      <c r="AC5" s="35">
        <f t="shared" si="17"/>
        <v>594.01415522315733</v>
      </c>
      <c r="AD5" s="35">
        <f t="shared" si="18"/>
        <v>257.69501132434078</v>
      </c>
      <c r="AE5" s="35">
        <f t="shared" si="19"/>
        <v>136.2261836136604</v>
      </c>
      <c r="AF5" s="35">
        <f t="shared" si="20"/>
        <v>314.40185698734047</v>
      </c>
      <c r="AG5" s="35">
        <f t="shared" si="21"/>
        <v>29.467761033619372</v>
      </c>
      <c r="AH5" s="35">
        <f t="shared" si="22"/>
        <v>536.0172074517418</v>
      </c>
      <c r="AI5" s="35">
        <f t="shared" si="23"/>
        <v>283.35658555104271</v>
      </c>
      <c r="AJ5" s="35">
        <f t="shared" si="24"/>
        <v>0</v>
      </c>
      <c r="AK5" s="36">
        <f t="shared" si="25"/>
        <v>3445.696942592459</v>
      </c>
      <c r="AO5" s="32"/>
      <c r="AP5" s="32"/>
      <c r="AS5" s="30"/>
      <c r="AT5" s="30"/>
    </row>
    <row r="6" spans="1:46" x14ac:dyDescent="0.25">
      <c r="A6" s="5">
        <v>3702</v>
      </c>
      <c r="B6" s="5">
        <v>57818.209589958191</v>
      </c>
      <c r="C6" s="5">
        <v>102211.02876311541</v>
      </c>
      <c r="D6" s="5">
        <v>17954.900000000001</v>
      </c>
      <c r="E6" s="5">
        <v>60.504250000000006</v>
      </c>
      <c r="F6" s="32">
        <v>0.02</v>
      </c>
      <c r="G6" s="32">
        <v>0.02</v>
      </c>
      <c r="H6" s="32">
        <f t="shared" si="2"/>
        <v>0.46296296296296297</v>
      </c>
      <c r="I6" s="32">
        <f t="shared" si="3"/>
        <v>0.46296296296296297</v>
      </c>
      <c r="J6" s="32">
        <v>600</v>
      </c>
      <c r="K6" s="72">
        <v>2800</v>
      </c>
      <c r="L6" s="51">
        <v>9900</v>
      </c>
      <c r="M6" s="51">
        <v>4150</v>
      </c>
      <c r="N6" s="35">
        <f t="shared" si="4"/>
        <v>683</v>
      </c>
      <c r="O6" s="35">
        <f t="shared" si="5"/>
        <v>430</v>
      </c>
      <c r="P6" s="35">
        <f t="shared" si="6"/>
        <v>604.29699340895877</v>
      </c>
      <c r="Q6" s="35">
        <f t="shared" si="7"/>
        <v>253.86937477830043</v>
      </c>
      <c r="R6" s="35">
        <f t="shared" si="8"/>
        <v>134.14719999687975</v>
      </c>
      <c r="S6" s="35">
        <f t="shared" si="9"/>
        <v>319.70944142400191</v>
      </c>
      <c r="T6" s="35">
        <f t="shared" si="10"/>
        <v>29.977870457346381</v>
      </c>
      <c r="U6" s="35">
        <f t="shared" si="11"/>
        <v>549.20294018690345</v>
      </c>
      <c r="V6" s="35">
        <f t="shared" si="12"/>
        <v>290.20450663048712</v>
      </c>
      <c r="W6" s="35">
        <f t="shared" si="13"/>
        <v>0</v>
      </c>
      <c r="X6" s="35">
        <f t="shared" si="14"/>
        <v>3488.2104297050846</v>
      </c>
      <c r="Y6" s="51">
        <v>9900</v>
      </c>
      <c r="Z6" s="51">
        <v>4150</v>
      </c>
      <c r="AA6" s="35">
        <f t="shared" si="15"/>
        <v>683</v>
      </c>
      <c r="AB6" s="35">
        <f t="shared" si="16"/>
        <v>430</v>
      </c>
      <c r="AC6" s="35">
        <f t="shared" si="17"/>
        <v>604.29699340895877</v>
      </c>
      <c r="AD6" s="35">
        <f t="shared" si="18"/>
        <v>253.86937477830043</v>
      </c>
      <c r="AE6" s="35">
        <f t="shared" si="19"/>
        <v>134.14719999687975</v>
      </c>
      <c r="AF6" s="35">
        <f t="shared" si="20"/>
        <v>319.70944142400191</v>
      </c>
      <c r="AG6" s="35">
        <f t="shared" si="21"/>
        <v>29.977870457346381</v>
      </c>
      <c r="AH6" s="35">
        <f t="shared" si="22"/>
        <v>549.20294018690345</v>
      </c>
      <c r="AI6" s="35">
        <f t="shared" si="23"/>
        <v>290.20450663048712</v>
      </c>
      <c r="AJ6" s="35">
        <f t="shared" si="24"/>
        <v>0</v>
      </c>
      <c r="AK6" s="36">
        <f t="shared" si="25"/>
        <v>3488.2104297050846</v>
      </c>
      <c r="AO6" s="32"/>
      <c r="AP6" s="32"/>
      <c r="AS6" s="30"/>
      <c r="AT6" s="30"/>
    </row>
    <row r="7" spans="1:46" x14ac:dyDescent="0.25">
      <c r="A7" s="5">
        <v>3702.35</v>
      </c>
      <c r="B7" s="5">
        <v>57990.535239696503</v>
      </c>
      <c r="C7" s="5">
        <v>102515.6660400629</v>
      </c>
      <c r="D7" s="5">
        <v>17955.407500000005</v>
      </c>
      <c r="E7" s="5">
        <v>60.504250000000006</v>
      </c>
      <c r="F7" s="32">
        <v>0.02</v>
      </c>
      <c r="G7" s="32">
        <v>0.02</v>
      </c>
      <c r="H7" s="32">
        <f t="shared" si="2"/>
        <v>0.45648148148148315</v>
      </c>
      <c r="I7" s="32">
        <f t="shared" si="3"/>
        <v>0.45648148148148315</v>
      </c>
      <c r="J7" s="32">
        <v>600</v>
      </c>
      <c r="K7" s="72">
        <v>2800</v>
      </c>
      <c r="L7" s="51">
        <v>9900</v>
      </c>
      <c r="M7" s="51">
        <v>4150</v>
      </c>
      <c r="N7" s="35">
        <f t="shared" si="4"/>
        <v>683</v>
      </c>
      <c r="O7" s="35">
        <f t="shared" si="5"/>
        <v>430</v>
      </c>
      <c r="P7" s="35">
        <f t="shared" si="6"/>
        <v>607.95311951415704</v>
      </c>
      <c r="Q7" s="35">
        <f t="shared" si="7"/>
        <v>252.44532721264866</v>
      </c>
      <c r="R7" s="35">
        <f t="shared" si="8"/>
        <v>133.37543224232357</v>
      </c>
      <c r="S7" s="35">
        <f t="shared" si="9"/>
        <v>321.5972484483309</v>
      </c>
      <c r="T7" s="35">
        <f t="shared" si="10"/>
        <v>30.159242987663081</v>
      </c>
      <c r="U7" s="35">
        <f t="shared" si="11"/>
        <v>553.88440331271522</v>
      </c>
      <c r="V7" s="35">
        <f t="shared" si="12"/>
        <v>292.63592445855113</v>
      </c>
      <c r="W7" s="35">
        <f t="shared" si="13"/>
        <v>0</v>
      </c>
      <c r="X7" s="35">
        <f t="shared" si="14"/>
        <v>3503.0903684246377</v>
      </c>
      <c r="Y7" s="51">
        <v>9900</v>
      </c>
      <c r="Z7" s="51">
        <v>4150</v>
      </c>
      <c r="AA7" s="35">
        <f t="shared" si="15"/>
        <v>683</v>
      </c>
      <c r="AB7" s="35">
        <f t="shared" si="16"/>
        <v>430</v>
      </c>
      <c r="AC7" s="35">
        <f t="shared" si="17"/>
        <v>607.95311951415704</v>
      </c>
      <c r="AD7" s="35">
        <f t="shared" si="18"/>
        <v>252.44532721264866</v>
      </c>
      <c r="AE7" s="35">
        <f t="shared" si="19"/>
        <v>133.37543224232357</v>
      </c>
      <c r="AF7" s="35">
        <f t="shared" si="20"/>
        <v>321.5972484483309</v>
      </c>
      <c r="AG7" s="35">
        <f t="shared" si="21"/>
        <v>30.159242987663081</v>
      </c>
      <c r="AH7" s="35">
        <f t="shared" si="22"/>
        <v>553.88440331271522</v>
      </c>
      <c r="AI7" s="35">
        <f t="shared" si="23"/>
        <v>292.63592445855113</v>
      </c>
      <c r="AJ7" s="35">
        <f t="shared" si="24"/>
        <v>0</v>
      </c>
      <c r="AK7" s="36">
        <f t="shared" si="25"/>
        <v>3503.0903684246377</v>
      </c>
      <c r="AO7" s="32"/>
      <c r="AP7" s="32"/>
      <c r="AS7" s="30"/>
      <c r="AT7" s="30"/>
    </row>
    <row r="8" spans="1:46" x14ac:dyDescent="0.25">
      <c r="A8" s="5">
        <v>3703</v>
      </c>
      <c r="B8" s="5">
        <v>58310.56858921051</v>
      </c>
      <c r="C8" s="5">
        <v>103081.42098292708</v>
      </c>
      <c r="D8" s="5">
        <v>17956.350000000006</v>
      </c>
      <c r="E8" s="5">
        <v>60.504250000000006</v>
      </c>
      <c r="F8" s="32">
        <v>0.02</v>
      </c>
      <c r="G8" s="32">
        <v>0.02</v>
      </c>
      <c r="H8" s="32">
        <f t="shared" si="2"/>
        <v>0.44444444444444442</v>
      </c>
      <c r="I8" s="32">
        <f t="shared" si="3"/>
        <v>0.44444444444444442</v>
      </c>
      <c r="J8" s="32">
        <v>600</v>
      </c>
      <c r="K8" s="72">
        <v>2800</v>
      </c>
      <c r="L8" s="51">
        <v>9900</v>
      </c>
      <c r="M8" s="51">
        <v>4150</v>
      </c>
      <c r="N8" s="35">
        <f t="shared" si="4"/>
        <v>683</v>
      </c>
      <c r="O8" s="35">
        <f t="shared" si="5"/>
        <v>430</v>
      </c>
      <c r="P8" s="35">
        <f t="shared" si="6"/>
        <v>614.82271899109139</v>
      </c>
      <c r="Q8" s="35">
        <f t="shared" si="7"/>
        <v>249.6800830313999</v>
      </c>
      <c r="R8" s="35">
        <f t="shared" si="8"/>
        <v>131.87961451116402</v>
      </c>
      <c r="S8" s="35">
        <f t="shared" si="9"/>
        <v>325.14524382733362</v>
      </c>
      <c r="T8" s="35">
        <f t="shared" si="10"/>
        <v>30.500029000930606</v>
      </c>
      <c r="U8" s="35">
        <f t="shared" si="11"/>
        <v>562.66960438083856</v>
      </c>
      <c r="V8" s="35">
        <f t="shared" si="12"/>
        <v>297.19891799924676</v>
      </c>
      <c r="W8" s="35">
        <f t="shared" si="13"/>
        <v>0</v>
      </c>
      <c r="X8" s="35">
        <f t="shared" si="14"/>
        <v>3530.7248405496839</v>
      </c>
      <c r="Y8" s="51">
        <v>9900</v>
      </c>
      <c r="Z8" s="51">
        <v>4150</v>
      </c>
      <c r="AA8" s="35">
        <f t="shared" si="15"/>
        <v>683</v>
      </c>
      <c r="AB8" s="35">
        <f t="shared" si="16"/>
        <v>430</v>
      </c>
      <c r="AC8" s="35">
        <f t="shared" si="17"/>
        <v>614.82271899109139</v>
      </c>
      <c r="AD8" s="35">
        <f t="shared" si="18"/>
        <v>249.6800830313999</v>
      </c>
      <c r="AE8" s="35">
        <f t="shared" si="19"/>
        <v>131.87961451116402</v>
      </c>
      <c r="AF8" s="35">
        <f t="shared" si="20"/>
        <v>325.14524382733362</v>
      </c>
      <c r="AG8" s="35">
        <f t="shared" si="21"/>
        <v>30.500029000930606</v>
      </c>
      <c r="AH8" s="35">
        <f t="shared" si="22"/>
        <v>562.66960438083856</v>
      </c>
      <c r="AI8" s="35">
        <f t="shared" si="23"/>
        <v>297.19891799924676</v>
      </c>
      <c r="AJ8" s="35">
        <f t="shared" si="24"/>
        <v>0</v>
      </c>
      <c r="AK8" s="36">
        <f t="shared" si="25"/>
        <v>3530.7248405496839</v>
      </c>
      <c r="AO8" s="32"/>
      <c r="AP8" s="32"/>
      <c r="AS8" s="30"/>
      <c r="AT8" s="30"/>
    </row>
    <row r="9" spans="1:46" x14ac:dyDescent="0.25">
      <c r="A9" s="5">
        <v>3703.2</v>
      </c>
      <c r="B9" s="5">
        <v>58409.040389060974</v>
      </c>
      <c r="C9" s="5">
        <v>103255.49942687154</v>
      </c>
      <c r="D9" s="5">
        <v>17956.640000000003</v>
      </c>
      <c r="E9" s="5">
        <v>60.504250000000006</v>
      </c>
      <c r="F9" s="32">
        <v>0.02</v>
      </c>
      <c r="G9" s="32">
        <v>0.02</v>
      </c>
      <c r="H9" s="32">
        <f t="shared" si="2"/>
        <v>0.4407407407407441</v>
      </c>
      <c r="I9" s="32">
        <f t="shared" si="3"/>
        <v>0.4407407407407441</v>
      </c>
      <c r="J9" s="32">
        <v>600</v>
      </c>
      <c r="K9" s="72">
        <v>2800</v>
      </c>
      <c r="L9" s="51">
        <v>9900</v>
      </c>
      <c r="M9" s="51">
        <v>4150</v>
      </c>
      <c r="N9" s="35">
        <f t="shared" si="4"/>
        <v>683</v>
      </c>
      <c r="O9" s="35">
        <f t="shared" si="5"/>
        <v>430</v>
      </c>
      <c r="P9" s="35">
        <f t="shared" si="6"/>
        <v>616.9574384612082</v>
      </c>
      <c r="Q9" s="35">
        <f t="shared" si="7"/>
        <v>248.79714031286156</v>
      </c>
      <c r="R9" s="35">
        <f t="shared" si="8"/>
        <v>131.40271752204274</v>
      </c>
      <c r="S9" s="35">
        <f t="shared" si="9"/>
        <v>326.24802919224408</v>
      </c>
      <c r="T9" s="35">
        <f t="shared" si="10"/>
        <v>30.605927829546207</v>
      </c>
      <c r="U9" s="35">
        <f t="shared" si="11"/>
        <v>565.39648624930908</v>
      </c>
      <c r="V9" s="35">
        <f t="shared" si="12"/>
        <v>298.61530834778978</v>
      </c>
      <c r="W9" s="35">
        <f t="shared" si="13"/>
        <v>0</v>
      </c>
      <c r="X9" s="35">
        <f t="shared" si="14"/>
        <v>3539.2278335690817</v>
      </c>
      <c r="Y9" s="51">
        <v>9900</v>
      </c>
      <c r="Z9" s="51">
        <v>4150</v>
      </c>
      <c r="AA9" s="35">
        <f t="shared" si="15"/>
        <v>683</v>
      </c>
      <c r="AB9" s="35">
        <f t="shared" si="16"/>
        <v>430</v>
      </c>
      <c r="AC9" s="35">
        <f t="shared" si="17"/>
        <v>616.9574384612082</v>
      </c>
      <c r="AD9" s="35">
        <f t="shared" si="18"/>
        <v>248.79714031286156</v>
      </c>
      <c r="AE9" s="35">
        <f t="shared" si="19"/>
        <v>131.40271752204274</v>
      </c>
      <c r="AF9" s="35">
        <f t="shared" si="20"/>
        <v>326.24802919224408</v>
      </c>
      <c r="AG9" s="35">
        <f t="shared" si="21"/>
        <v>30.605927829546207</v>
      </c>
      <c r="AH9" s="35">
        <f t="shared" si="22"/>
        <v>565.39648624930908</v>
      </c>
      <c r="AI9" s="35">
        <f t="shared" si="23"/>
        <v>298.61530834778978</v>
      </c>
      <c r="AJ9" s="35">
        <f t="shared" si="24"/>
        <v>0</v>
      </c>
      <c r="AK9" s="36">
        <f t="shared" si="25"/>
        <v>3539.2278335690817</v>
      </c>
      <c r="AO9" s="32"/>
      <c r="AP9" s="32"/>
      <c r="AS9" s="30"/>
      <c r="AT9" s="30"/>
    </row>
    <row r="10" spans="1:46" x14ac:dyDescent="0.25">
      <c r="A10" s="5">
        <v>3703.8</v>
      </c>
      <c r="B10" s="5">
        <v>58704.455788135529</v>
      </c>
      <c r="C10" s="5">
        <v>103777.73475876451</v>
      </c>
      <c r="D10" s="5">
        <v>17957.510000000002</v>
      </c>
      <c r="E10" s="5">
        <v>60.504250000000006</v>
      </c>
      <c r="F10" s="32">
        <v>0.02</v>
      </c>
      <c r="G10" s="32">
        <v>0.02</v>
      </c>
      <c r="H10" s="32">
        <f t="shared" si="2"/>
        <v>0.42962962962962625</v>
      </c>
      <c r="I10" s="32">
        <f t="shared" si="3"/>
        <v>0.42962962962962625</v>
      </c>
      <c r="J10" s="32">
        <v>600</v>
      </c>
      <c r="K10" s="72">
        <v>2800</v>
      </c>
      <c r="L10" s="51">
        <v>9900</v>
      </c>
      <c r="M10" s="51">
        <v>4150</v>
      </c>
      <c r="N10" s="35">
        <f t="shared" si="4"/>
        <v>683</v>
      </c>
      <c r="O10" s="35">
        <f t="shared" si="5"/>
        <v>430</v>
      </c>
      <c r="P10" s="35">
        <f t="shared" si="6"/>
        <v>623.42144042385064</v>
      </c>
      <c r="Q10" s="35">
        <f t="shared" si="7"/>
        <v>246.05575888905497</v>
      </c>
      <c r="R10" s="35">
        <f t="shared" si="8"/>
        <v>129.92403297398818</v>
      </c>
      <c r="S10" s="35">
        <f t="shared" si="9"/>
        <v>329.58802400971655</v>
      </c>
      <c r="T10" s="35">
        <f t="shared" si="10"/>
        <v>30.926593024947881</v>
      </c>
      <c r="U10" s="35">
        <f t="shared" si="11"/>
        <v>573.64388783792572</v>
      </c>
      <c r="V10" s="35">
        <f t="shared" si="12"/>
        <v>302.89934173979896</v>
      </c>
      <c r="W10" s="35">
        <f t="shared" si="13"/>
        <v>0</v>
      </c>
      <c r="X10" s="35">
        <f t="shared" si="14"/>
        <v>3564.737034332622</v>
      </c>
      <c r="Y10" s="51">
        <v>9900</v>
      </c>
      <c r="Z10" s="51">
        <v>4150</v>
      </c>
      <c r="AA10" s="35">
        <f t="shared" si="15"/>
        <v>683</v>
      </c>
      <c r="AB10" s="35">
        <f t="shared" si="16"/>
        <v>430</v>
      </c>
      <c r="AC10" s="35">
        <f t="shared" si="17"/>
        <v>623.42144042385064</v>
      </c>
      <c r="AD10" s="35">
        <f t="shared" si="18"/>
        <v>246.05575888905497</v>
      </c>
      <c r="AE10" s="35">
        <f t="shared" si="19"/>
        <v>129.92403297398818</v>
      </c>
      <c r="AF10" s="35">
        <f t="shared" si="20"/>
        <v>329.58802400971655</v>
      </c>
      <c r="AG10" s="35">
        <f t="shared" si="21"/>
        <v>30.926593024947881</v>
      </c>
      <c r="AH10" s="35">
        <f t="shared" si="22"/>
        <v>573.64388783792572</v>
      </c>
      <c r="AI10" s="35">
        <f t="shared" si="23"/>
        <v>302.89934173979896</v>
      </c>
      <c r="AJ10" s="35">
        <f t="shared" si="24"/>
        <v>0</v>
      </c>
      <c r="AK10" s="36">
        <f t="shared" si="25"/>
        <v>3564.737034332622</v>
      </c>
      <c r="AO10" s="32"/>
      <c r="AP10" s="32"/>
    </row>
    <row r="11" spans="1:46" x14ac:dyDescent="0.25">
      <c r="A11" s="5">
        <v>3704</v>
      </c>
      <c r="B11" s="5">
        <v>58802.927587985992</v>
      </c>
      <c r="C11" s="5">
        <v>103951.81320270896</v>
      </c>
      <c r="D11" s="5">
        <v>17957.800000000003</v>
      </c>
      <c r="E11" s="5">
        <v>60.504250000000006</v>
      </c>
      <c r="F11" s="32">
        <v>0.02</v>
      </c>
      <c r="G11" s="32">
        <v>0.02</v>
      </c>
      <c r="H11" s="32">
        <f t="shared" si="2"/>
        <v>0.42592592592592593</v>
      </c>
      <c r="I11" s="32">
        <f t="shared" si="3"/>
        <v>0.42592592592592593</v>
      </c>
      <c r="J11" s="32">
        <v>600</v>
      </c>
      <c r="K11" s="72">
        <v>2800</v>
      </c>
      <c r="L11" s="51">
        <v>9900</v>
      </c>
      <c r="M11" s="51">
        <v>4150</v>
      </c>
      <c r="N11" s="35">
        <f t="shared" si="4"/>
        <v>683</v>
      </c>
      <c r="O11" s="35">
        <f t="shared" si="5"/>
        <v>430</v>
      </c>
      <c r="P11" s="35">
        <f t="shared" si="6"/>
        <v>625.59618345592344</v>
      </c>
      <c r="Q11" s="35">
        <f t="shared" si="7"/>
        <v>245.11067035689896</v>
      </c>
      <c r="R11" s="35">
        <f t="shared" si="8"/>
        <v>129.41491062898339</v>
      </c>
      <c r="S11" s="35">
        <f t="shared" si="9"/>
        <v>330.71197360467977</v>
      </c>
      <c r="T11" s="35">
        <f t="shared" si="10"/>
        <v>31.034477336146786</v>
      </c>
      <c r="U11" s="35">
        <f t="shared" si="11"/>
        <v>576.41520002107575</v>
      </c>
      <c r="V11" s="35">
        <f t="shared" si="12"/>
        <v>304.33893998697346</v>
      </c>
      <c r="W11" s="35">
        <f t="shared" si="13"/>
        <v>0</v>
      </c>
      <c r="X11" s="35">
        <f t="shared" si="14"/>
        <v>3573.2401751563611</v>
      </c>
      <c r="Y11" s="51">
        <v>9900</v>
      </c>
      <c r="Z11" s="51">
        <v>4150</v>
      </c>
      <c r="AA11" s="35">
        <f t="shared" si="15"/>
        <v>683</v>
      </c>
      <c r="AB11" s="35">
        <f t="shared" si="16"/>
        <v>430</v>
      </c>
      <c r="AC11" s="35">
        <f t="shared" si="17"/>
        <v>625.59618345592344</v>
      </c>
      <c r="AD11" s="35">
        <f t="shared" si="18"/>
        <v>245.11067035689896</v>
      </c>
      <c r="AE11" s="35">
        <f t="shared" si="19"/>
        <v>129.41491062898339</v>
      </c>
      <c r="AF11" s="35">
        <f t="shared" si="20"/>
        <v>330.71197360467977</v>
      </c>
      <c r="AG11" s="35">
        <f t="shared" si="21"/>
        <v>31.034477336146786</v>
      </c>
      <c r="AH11" s="35">
        <f t="shared" si="22"/>
        <v>576.41520002107575</v>
      </c>
      <c r="AI11" s="35">
        <f t="shared" si="23"/>
        <v>304.33893998697346</v>
      </c>
      <c r="AJ11" s="35">
        <f t="shared" si="24"/>
        <v>0</v>
      </c>
      <c r="AK11" s="36">
        <f t="shared" si="25"/>
        <v>3573.2401751563611</v>
      </c>
      <c r="AO11" s="32"/>
      <c r="AP11" s="32"/>
      <c r="AR11" s="30"/>
    </row>
    <row r="12" spans="1:46" x14ac:dyDescent="0.25">
      <c r="A12" s="5">
        <v>3705</v>
      </c>
      <c r="B12" s="5">
        <v>59295.286586761475</v>
      </c>
      <c r="C12" s="5">
        <v>104822.20542252064</v>
      </c>
      <c r="D12" s="5">
        <v>17959.250000000004</v>
      </c>
      <c r="E12" s="5">
        <v>60.504250000000006</v>
      </c>
      <c r="F12" s="32">
        <v>0.02</v>
      </c>
      <c r="G12" s="32">
        <v>0.02</v>
      </c>
      <c r="H12" s="32">
        <f t="shared" si="2"/>
        <v>0.40740740740740744</v>
      </c>
      <c r="I12" s="32">
        <f t="shared" si="3"/>
        <v>0.40740740740740744</v>
      </c>
      <c r="J12" s="32">
        <v>600</v>
      </c>
      <c r="K12" s="72">
        <v>2800</v>
      </c>
      <c r="L12" s="51">
        <v>9900</v>
      </c>
      <c r="M12" s="51">
        <v>4150</v>
      </c>
      <c r="N12" s="35">
        <f t="shared" si="4"/>
        <v>683</v>
      </c>
      <c r="O12" s="35">
        <f t="shared" si="5"/>
        <v>430</v>
      </c>
      <c r="P12" s="35">
        <f t="shared" si="6"/>
        <v>636.62217999096663</v>
      </c>
      <c r="Q12" s="35">
        <f t="shared" si="7"/>
        <v>240.14450659098407</v>
      </c>
      <c r="R12" s="35">
        <f t="shared" si="8"/>
        <v>126.74448009216682</v>
      </c>
      <c r="S12" s="35">
        <f t="shared" si="9"/>
        <v>336.4123205260604</v>
      </c>
      <c r="T12" s="35">
        <f t="shared" si="10"/>
        <v>31.581453242689129</v>
      </c>
      <c r="U12" s="35">
        <f t="shared" si="11"/>
        <v>590.43696039420138</v>
      </c>
      <c r="V12" s="35">
        <f t="shared" si="12"/>
        <v>311.62330812680739</v>
      </c>
      <c r="W12" s="35">
        <f t="shared" si="13"/>
        <v>0</v>
      </c>
      <c r="X12" s="35">
        <f t="shared" si="14"/>
        <v>3615.7564335552261</v>
      </c>
      <c r="Y12" s="51">
        <v>9900</v>
      </c>
      <c r="Z12" s="51">
        <v>4150</v>
      </c>
      <c r="AA12" s="35">
        <f t="shared" si="15"/>
        <v>683</v>
      </c>
      <c r="AB12" s="35">
        <f t="shared" si="16"/>
        <v>430</v>
      </c>
      <c r="AC12" s="35">
        <f t="shared" si="17"/>
        <v>636.62217999096663</v>
      </c>
      <c r="AD12" s="35">
        <f t="shared" si="18"/>
        <v>240.14450659098407</v>
      </c>
      <c r="AE12" s="35">
        <f t="shared" si="19"/>
        <v>126.74448009216682</v>
      </c>
      <c r="AF12" s="35">
        <f t="shared" si="20"/>
        <v>336.4123205260604</v>
      </c>
      <c r="AG12" s="35">
        <f t="shared" si="21"/>
        <v>31.581453242689129</v>
      </c>
      <c r="AH12" s="35">
        <f t="shared" si="22"/>
        <v>590.43696039420138</v>
      </c>
      <c r="AI12" s="35">
        <f t="shared" si="23"/>
        <v>311.62330812680739</v>
      </c>
      <c r="AJ12" s="35">
        <f t="shared" si="24"/>
        <v>0</v>
      </c>
      <c r="AK12" s="36">
        <f t="shared" si="25"/>
        <v>3615.7564335552261</v>
      </c>
      <c r="AO12" s="32"/>
      <c r="AP12" s="32"/>
      <c r="AR12" s="30"/>
    </row>
    <row r="13" spans="1:46" x14ac:dyDescent="0.25">
      <c r="A13" s="5">
        <v>3706</v>
      </c>
      <c r="B13" s="5">
        <v>59787.645585536957</v>
      </c>
      <c r="C13" s="5">
        <v>105692.59764233232</v>
      </c>
      <c r="D13" s="5">
        <v>17960.700000000004</v>
      </c>
      <c r="E13" s="5">
        <v>60.504250000000006</v>
      </c>
      <c r="F13" s="32">
        <v>0.02</v>
      </c>
      <c r="G13" s="32">
        <v>0.02</v>
      </c>
      <c r="H13" s="32">
        <f t="shared" si="2"/>
        <v>0.3888888888888889</v>
      </c>
      <c r="I13" s="32">
        <f t="shared" si="3"/>
        <v>0.3888888888888889</v>
      </c>
      <c r="J13" s="32">
        <v>600</v>
      </c>
      <c r="K13" s="72">
        <v>2800</v>
      </c>
      <c r="L13" s="51">
        <v>9900</v>
      </c>
      <c r="M13" s="51">
        <v>4150</v>
      </c>
      <c r="N13" s="35">
        <f t="shared" si="4"/>
        <v>683</v>
      </c>
      <c r="O13" s="35">
        <f t="shared" si="5"/>
        <v>430</v>
      </c>
      <c r="P13" s="35">
        <f t="shared" si="6"/>
        <v>647.90542887453842</v>
      </c>
      <c r="Q13" s="35">
        <f t="shared" si="7"/>
        <v>234.76485399175638</v>
      </c>
      <c r="R13" s="35">
        <f t="shared" si="8"/>
        <v>123.85965133405543</v>
      </c>
      <c r="S13" s="35">
        <f t="shared" si="9"/>
        <v>342.2489474263437</v>
      </c>
      <c r="T13" s="35">
        <f t="shared" si="10"/>
        <v>32.141190883383963</v>
      </c>
      <c r="U13" s="35">
        <f t="shared" si="11"/>
        <v>604.73131574835043</v>
      </c>
      <c r="V13" s="35">
        <f t="shared" si="12"/>
        <v>319.05035462422916</v>
      </c>
      <c r="W13" s="35">
        <f t="shared" si="13"/>
        <v>0</v>
      </c>
      <c r="X13" s="35">
        <f t="shared" si="14"/>
        <v>3658.2736157763866</v>
      </c>
      <c r="Y13" s="51">
        <v>9900</v>
      </c>
      <c r="Z13" s="51">
        <v>4150</v>
      </c>
      <c r="AA13" s="35">
        <f t="shared" si="15"/>
        <v>683</v>
      </c>
      <c r="AB13" s="35">
        <f t="shared" si="16"/>
        <v>430</v>
      </c>
      <c r="AC13" s="35">
        <f t="shared" si="17"/>
        <v>647.90542887453842</v>
      </c>
      <c r="AD13" s="35">
        <f t="shared" si="18"/>
        <v>234.76485399175638</v>
      </c>
      <c r="AE13" s="35">
        <f t="shared" si="19"/>
        <v>123.85965133405543</v>
      </c>
      <c r="AF13" s="35">
        <f t="shared" si="20"/>
        <v>342.2489474263437</v>
      </c>
      <c r="AG13" s="35">
        <f t="shared" si="21"/>
        <v>32.141190883383963</v>
      </c>
      <c r="AH13" s="35">
        <f t="shared" si="22"/>
        <v>604.73131574835043</v>
      </c>
      <c r="AI13" s="35">
        <f t="shared" si="23"/>
        <v>319.05035462422916</v>
      </c>
      <c r="AJ13" s="35">
        <f t="shared" si="24"/>
        <v>0</v>
      </c>
      <c r="AK13" s="36">
        <f t="shared" si="25"/>
        <v>3658.2736157763866</v>
      </c>
      <c r="AO13" s="32"/>
      <c r="AP13" s="32"/>
    </row>
    <row r="14" spans="1:46" x14ac:dyDescent="0.25">
      <c r="A14" s="5">
        <v>3707</v>
      </c>
      <c r="B14" s="5">
        <v>60280.004583835602</v>
      </c>
      <c r="C14" s="5">
        <v>106562.98986214399</v>
      </c>
      <c r="D14" s="5">
        <v>17962.150000000001</v>
      </c>
      <c r="E14" s="5">
        <v>60.504250000000006</v>
      </c>
      <c r="F14" s="32">
        <v>0.02</v>
      </c>
      <c r="G14" s="32">
        <v>0.02</v>
      </c>
      <c r="H14" s="32">
        <f t="shared" si="2"/>
        <v>0.37037037037037035</v>
      </c>
      <c r="I14" s="32">
        <f t="shared" si="3"/>
        <v>0.37037037037037035</v>
      </c>
      <c r="J14" s="32">
        <v>600</v>
      </c>
      <c r="K14" s="72">
        <v>2800</v>
      </c>
      <c r="L14" s="51">
        <v>9900</v>
      </c>
      <c r="M14" s="51">
        <v>4150</v>
      </c>
      <c r="N14" s="35">
        <f t="shared" si="4"/>
        <v>683</v>
      </c>
      <c r="O14" s="35">
        <f t="shared" si="5"/>
        <v>430</v>
      </c>
      <c r="P14" s="35">
        <f t="shared" si="6"/>
        <v>659.45056227430007</v>
      </c>
      <c r="Q14" s="35">
        <f t="shared" si="7"/>
        <v>228.95492925903108</v>
      </c>
      <c r="R14" s="35">
        <f t="shared" si="8"/>
        <v>120.75172051689752</v>
      </c>
      <c r="S14" s="35">
        <f t="shared" si="9"/>
        <v>348.22448257701996</v>
      </c>
      <c r="T14" s="35">
        <f t="shared" si="10"/>
        <v>32.713920050078023</v>
      </c>
      <c r="U14" s="35">
        <f t="shared" si="11"/>
        <v>619.29385998645705</v>
      </c>
      <c r="V14" s="35">
        <f t="shared" si="12"/>
        <v>326.61799132662969</v>
      </c>
      <c r="W14" s="35">
        <f t="shared" si="13"/>
        <v>0</v>
      </c>
      <c r="X14" s="35">
        <f t="shared" si="14"/>
        <v>3700.7917218499547</v>
      </c>
      <c r="Y14" s="51">
        <v>9900</v>
      </c>
      <c r="Z14" s="51">
        <v>4150</v>
      </c>
      <c r="AA14" s="35">
        <f t="shared" si="15"/>
        <v>683</v>
      </c>
      <c r="AB14" s="35">
        <f t="shared" si="16"/>
        <v>430</v>
      </c>
      <c r="AC14" s="35">
        <f t="shared" si="17"/>
        <v>659.45056227430007</v>
      </c>
      <c r="AD14" s="35">
        <f t="shared" si="18"/>
        <v>228.95492925903108</v>
      </c>
      <c r="AE14" s="35">
        <f t="shared" si="19"/>
        <v>120.75172051689752</v>
      </c>
      <c r="AF14" s="35">
        <f t="shared" si="20"/>
        <v>348.22448257701996</v>
      </c>
      <c r="AG14" s="35">
        <f t="shared" si="21"/>
        <v>32.713920050078023</v>
      </c>
      <c r="AH14" s="35">
        <f t="shared" si="22"/>
        <v>619.29385998645705</v>
      </c>
      <c r="AI14" s="35">
        <f t="shared" si="23"/>
        <v>326.61799132662969</v>
      </c>
      <c r="AJ14" s="35">
        <f t="shared" si="24"/>
        <v>0</v>
      </c>
      <c r="AK14" s="36">
        <f t="shared" si="25"/>
        <v>3700.7917218499547</v>
      </c>
      <c r="AO14" s="32"/>
      <c r="AP14" s="32"/>
    </row>
    <row r="15" spans="1:46" x14ac:dyDescent="0.25">
      <c r="A15" s="5">
        <v>3707.7</v>
      </c>
      <c r="B15" s="5">
        <v>60624.655883312225</v>
      </c>
      <c r="C15" s="5">
        <v>107172.26441597939</v>
      </c>
      <c r="D15" s="5">
        <v>17963.165000000005</v>
      </c>
      <c r="E15" s="5">
        <v>60.504250000000006</v>
      </c>
      <c r="F15" s="32">
        <v>0.02</v>
      </c>
      <c r="G15" s="32">
        <v>0.02</v>
      </c>
      <c r="H15" s="32">
        <f t="shared" si="2"/>
        <v>0.35740740740741078</v>
      </c>
      <c r="I15" s="32">
        <f t="shared" si="3"/>
        <v>0.35740740740741078</v>
      </c>
      <c r="J15" s="32">
        <v>600</v>
      </c>
      <c r="K15" s="72">
        <v>2800</v>
      </c>
      <c r="L15" s="51">
        <v>9900</v>
      </c>
      <c r="M15" s="51">
        <v>4150</v>
      </c>
      <c r="N15" s="35">
        <f t="shared" si="4"/>
        <v>683</v>
      </c>
      <c r="O15" s="35">
        <f t="shared" si="5"/>
        <v>430</v>
      </c>
      <c r="P15" s="35">
        <f t="shared" si="6"/>
        <v>667.69040651085584</v>
      </c>
      <c r="Q15" s="35">
        <f t="shared" si="7"/>
        <v>224.62299109144161</v>
      </c>
      <c r="R15" s="35">
        <f t="shared" si="8"/>
        <v>118.43876190318238</v>
      </c>
      <c r="S15" s="35">
        <f t="shared" si="9"/>
        <v>352.49139422521841</v>
      </c>
      <c r="T15" s="35">
        <f t="shared" si="10"/>
        <v>33.12268095044049</v>
      </c>
      <c r="U15" s="35">
        <f t="shared" si="11"/>
        <v>629.64442569843391</v>
      </c>
      <c r="V15" s="35">
        <f t="shared" si="12"/>
        <v>331.99765463279954</v>
      </c>
      <c r="W15" s="35">
        <f t="shared" si="13"/>
        <v>0</v>
      </c>
      <c r="X15" s="35">
        <f t="shared" si="14"/>
        <v>3730.5549458097507</v>
      </c>
      <c r="Y15" s="51">
        <v>9900</v>
      </c>
      <c r="Z15" s="51">
        <v>4150</v>
      </c>
      <c r="AA15" s="35">
        <f t="shared" si="15"/>
        <v>683</v>
      </c>
      <c r="AB15" s="35">
        <f t="shared" si="16"/>
        <v>430</v>
      </c>
      <c r="AC15" s="35">
        <f t="shared" si="17"/>
        <v>667.69040651085584</v>
      </c>
      <c r="AD15" s="35">
        <f t="shared" si="18"/>
        <v>224.62299109144161</v>
      </c>
      <c r="AE15" s="35">
        <f t="shared" si="19"/>
        <v>118.43876190318238</v>
      </c>
      <c r="AF15" s="35">
        <f t="shared" si="20"/>
        <v>352.49139422521841</v>
      </c>
      <c r="AG15" s="35">
        <f t="shared" si="21"/>
        <v>33.12268095044049</v>
      </c>
      <c r="AH15" s="35">
        <f t="shared" si="22"/>
        <v>629.64442569843391</v>
      </c>
      <c r="AI15" s="35">
        <f t="shared" si="23"/>
        <v>331.99765463279954</v>
      </c>
      <c r="AJ15" s="35">
        <f t="shared" si="24"/>
        <v>0</v>
      </c>
      <c r="AK15" s="36">
        <f t="shared" si="25"/>
        <v>3730.5549458097507</v>
      </c>
      <c r="AO15" s="32"/>
      <c r="AP15" s="32"/>
    </row>
    <row r="16" spans="1:46" x14ac:dyDescent="0.25">
      <c r="A16" s="5">
        <v>3708</v>
      </c>
      <c r="B16" s="5">
        <v>60772.363583087921</v>
      </c>
      <c r="C16" s="5">
        <v>107433.38208189607</v>
      </c>
      <c r="D16" s="5">
        <v>17963.600000000002</v>
      </c>
      <c r="E16" s="5">
        <v>60.504250000000006</v>
      </c>
      <c r="F16" s="32">
        <v>0.02</v>
      </c>
      <c r="G16" s="32">
        <v>0.02</v>
      </c>
      <c r="H16" s="32">
        <f t="shared" si="2"/>
        <v>0.35185185185185186</v>
      </c>
      <c r="I16" s="32">
        <f t="shared" si="3"/>
        <v>0.35185185185185186</v>
      </c>
      <c r="J16" s="32">
        <v>600</v>
      </c>
      <c r="K16" s="72">
        <v>2800</v>
      </c>
      <c r="L16" s="51">
        <v>9900</v>
      </c>
      <c r="M16" s="51">
        <v>4150</v>
      </c>
      <c r="N16" s="35">
        <f t="shared" si="4"/>
        <v>683</v>
      </c>
      <c r="O16" s="35">
        <f t="shared" si="5"/>
        <v>430</v>
      </c>
      <c r="P16" s="35">
        <f t="shared" si="6"/>
        <v>671.26210852090492</v>
      </c>
      <c r="Q16" s="35">
        <f t="shared" si="7"/>
        <v>222.69797054255497</v>
      </c>
      <c r="R16" s="35">
        <f t="shared" si="8"/>
        <v>117.41198510076835</v>
      </c>
      <c r="S16" s="35">
        <f t="shared" si="9"/>
        <v>354.34151175821336</v>
      </c>
      <c r="T16" s="35">
        <f t="shared" si="10"/>
        <v>33.299865383488026</v>
      </c>
      <c r="U16" s="35">
        <f t="shared" si="11"/>
        <v>634.11932101672858</v>
      </c>
      <c r="V16" s="35">
        <f t="shared" si="12"/>
        <v>334.32369450847034</v>
      </c>
      <c r="W16" s="35">
        <f t="shared" si="13"/>
        <v>0</v>
      </c>
      <c r="X16" s="35">
        <f t="shared" si="14"/>
        <v>3743.3107518060401</v>
      </c>
      <c r="Y16" s="51">
        <v>9900</v>
      </c>
      <c r="Z16" s="51">
        <v>4150</v>
      </c>
      <c r="AA16" s="35">
        <f t="shared" si="15"/>
        <v>683</v>
      </c>
      <c r="AB16" s="35">
        <f t="shared" si="16"/>
        <v>430</v>
      </c>
      <c r="AC16" s="35">
        <f t="shared" si="17"/>
        <v>671.26210852090492</v>
      </c>
      <c r="AD16" s="35">
        <f t="shared" si="18"/>
        <v>222.69797054255497</v>
      </c>
      <c r="AE16" s="35">
        <f t="shared" si="19"/>
        <v>117.41198510076835</v>
      </c>
      <c r="AF16" s="35">
        <f t="shared" si="20"/>
        <v>354.34151175821336</v>
      </c>
      <c r="AG16" s="35">
        <f t="shared" si="21"/>
        <v>33.299865383488026</v>
      </c>
      <c r="AH16" s="35">
        <f t="shared" si="22"/>
        <v>634.11932101672858</v>
      </c>
      <c r="AI16" s="35">
        <f t="shared" si="23"/>
        <v>334.32369450847034</v>
      </c>
      <c r="AJ16" s="35">
        <f t="shared" si="24"/>
        <v>0</v>
      </c>
      <c r="AK16" s="36">
        <f t="shared" si="25"/>
        <v>3743.3107518060401</v>
      </c>
      <c r="AO16" s="32"/>
      <c r="AP16" s="32"/>
    </row>
    <row r="17" spans="1:42" x14ac:dyDescent="0.25">
      <c r="A17" s="5">
        <v>3708.3</v>
      </c>
      <c r="B17" s="5">
        <v>60920.071282863617</v>
      </c>
      <c r="C17" s="5">
        <v>107694.49974784255</v>
      </c>
      <c r="D17" s="5">
        <v>17964.035000000003</v>
      </c>
      <c r="E17" s="5">
        <v>60.504250000000006</v>
      </c>
      <c r="F17" s="32">
        <v>0.02</v>
      </c>
      <c r="G17" s="32">
        <v>0.02</v>
      </c>
      <c r="H17" s="32">
        <f t="shared" si="2"/>
        <v>0.34629629629629294</v>
      </c>
      <c r="I17" s="32">
        <f t="shared" si="3"/>
        <v>0.34629629629629294</v>
      </c>
      <c r="J17" s="32">
        <v>600</v>
      </c>
      <c r="K17" s="72">
        <v>2800</v>
      </c>
      <c r="L17" s="51">
        <v>9900</v>
      </c>
      <c r="M17" s="51">
        <v>4150</v>
      </c>
      <c r="N17" s="35">
        <f t="shared" si="4"/>
        <v>683</v>
      </c>
      <c r="O17" s="35">
        <f t="shared" si="5"/>
        <v>430</v>
      </c>
      <c r="P17" s="35">
        <f t="shared" si="6"/>
        <v>674.8581853676493</v>
      </c>
      <c r="Q17" s="35">
        <f t="shared" si="7"/>
        <v>220.73121560332149</v>
      </c>
      <c r="R17" s="35">
        <f t="shared" si="8"/>
        <v>116.36356549683747</v>
      </c>
      <c r="S17" s="35">
        <f t="shared" si="9"/>
        <v>356.2045923158999</v>
      </c>
      <c r="T17" s="35">
        <f t="shared" si="10"/>
        <v>33.478258999610837</v>
      </c>
      <c r="U17" s="35">
        <f t="shared" si="11"/>
        <v>638.61733036431258</v>
      </c>
      <c r="V17" s="35">
        <f t="shared" si="12"/>
        <v>336.6618959903239</v>
      </c>
      <c r="W17" s="35">
        <f t="shared" si="13"/>
        <v>0</v>
      </c>
      <c r="X17" s="35">
        <f t="shared" si="14"/>
        <v>3756.0666409544674</v>
      </c>
      <c r="Y17" s="51">
        <v>9900</v>
      </c>
      <c r="Z17" s="51">
        <v>4150</v>
      </c>
      <c r="AA17" s="35">
        <f t="shared" si="15"/>
        <v>683</v>
      </c>
      <c r="AB17" s="35">
        <f t="shared" si="16"/>
        <v>430</v>
      </c>
      <c r="AC17" s="35">
        <f t="shared" si="17"/>
        <v>674.8581853676493</v>
      </c>
      <c r="AD17" s="35">
        <f t="shared" si="18"/>
        <v>220.73121560332149</v>
      </c>
      <c r="AE17" s="35">
        <f t="shared" si="19"/>
        <v>116.36356549683747</v>
      </c>
      <c r="AF17" s="35">
        <f t="shared" si="20"/>
        <v>356.2045923158999</v>
      </c>
      <c r="AG17" s="35">
        <f t="shared" si="21"/>
        <v>33.478258999610837</v>
      </c>
      <c r="AH17" s="35">
        <f t="shared" si="22"/>
        <v>638.61733036431258</v>
      </c>
      <c r="AI17" s="35">
        <f t="shared" si="23"/>
        <v>336.6618959903239</v>
      </c>
      <c r="AJ17" s="35">
        <f t="shared" si="24"/>
        <v>0</v>
      </c>
      <c r="AK17" s="36">
        <f t="shared" si="25"/>
        <v>3756.0666409544674</v>
      </c>
      <c r="AO17" s="32"/>
      <c r="AP17" s="32"/>
    </row>
    <row r="18" spans="1:42" x14ac:dyDescent="0.25">
      <c r="A18" s="5">
        <v>3709</v>
      </c>
      <c r="B18" s="5">
        <v>61264.722581863403</v>
      </c>
      <c r="C18" s="5">
        <v>108303.77430170774</v>
      </c>
      <c r="D18" s="5">
        <v>17965.050000000003</v>
      </c>
      <c r="E18" s="5">
        <v>60.504250000000006</v>
      </c>
      <c r="F18" s="32">
        <v>0.02</v>
      </c>
      <c r="G18" s="32">
        <v>0.02</v>
      </c>
      <c r="H18" s="32">
        <f t="shared" si="2"/>
        <v>0.33333333333333337</v>
      </c>
      <c r="I18" s="32">
        <f t="shared" si="3"/>
        <v>0.33333333333333337</v>
      </c>
      <c r="J18" s="32">
        <v>600</v>
      </c>
      <c r="K18" s="72">
        <v>2800</v>
      </c>
      <c r="L18" s="51">
        <v>9900</v>
      </c>
      <c r="M18" s="51">
        <v>4150</v>
      </c>
      <c r="N18" s="35">
        <f t="shared" si="4"/>
        <v>683</v>
      </c>
      <c r="O18" s="35">
        <f t="shared" si="5"/>
        <v>430</v>
      </c>
      <c r="P18" s="35">
        <f t="shared" si="6"/>
        <v>683.34447593447373</v>
      </c>
      <c r="Q18" s="35">
        <f t="shared" si="7"/>
        <v>215.97730917668375</v>
      </c>
      <c r="R18" s="35">
        <f t="shared" si="8"/>
        <v>113.83177981536804</v>
      </c>
      <c r="S18" s="35">
        <f t="shared" si="9"/>
        <v>360.60257006746264</v>
      </c>
      <c r="T18" s="35">
        <f t="shared" si="10"/>
        <v>33.899245570867031</v>
      </c>
      <c r="U18" s="35">
        <f t="shared" si="11"/>
        <v>649.20153539654666</v>
      </c>
      <c r="V18" s="35">
        <f t="shared" si="12"/>
        <v>342.16449179206904</v>
      </c>
      <c r="W18" s="35">
        <f t="shared" si="13"/>
        <v>0</v>
      </c>
      <c r="X18" s="35">
        <f t="shared" si="14"/>
        <v>3785.8307056747581</v>
      </c>
      <c r="Y18" s="51">
        <v>9900</v>
      </c>
      <c r="Z18" s="51">
        <v>4150</v>
      </c>
      <c r="AA18" s="35">
        <f t="shared" si="15"/>
        <v>683</v>
      </c>
      <c r="AB18" s="35">
        <f t="shared" si="16"/>
        <v>430</v>
      </c>
      <c r="AC18" s="35">
        <f t="shared" si="17"/>
        <v>683.34447593447373</v>
      </c>
      <c r="AD18" s="35">
        <f t="shared" si="18"/>
        <v>215.97730917668375</v>
      </c>
      <c r="AE18" s="35">
        <f t="shared" si="19"/>
        <v>113.83177981536804</v>
      </c>
      <c r="AF18" s="35">
        <f t="shared" si="20"/>
        <v>360.60257006746264</v>
      </c>
      <c r="AG18" s="35">
        <f t="shared" si="21"/>
        <v>33.899245570867031</v>
      </c>
      <c r="AH18" s="35">
        <f t="shared" si="22"/>
        <v>649.20153539654666</v>
      </c>
      <c r="AI18" s="35">
        <f t="shared" si="23"/>
        <v>342.16449179206904</v>
      </c>
      <c r="AJ18" s="35">
        <f t="shared" si="24"/>
        <v>0</v>
      </c>
      <c r="AK18" s="36">
        <f t="shared" si="25"/>
        <v>3785.8307056747581</v>
      </c>
      <c r="AO18" s="32"/>
      <c r="AP18" s="32"/>
    </row>
    <row r="19" spans="1:42" x14ac:dyDescent="0.25">
      <c r="A19" s="5">
        <v>3710</v>
      </c>
      <c r="B19" s="5">
        <v>61757.081580638885</v>
      </c>
      <c r="C19" s="5">
        <v>109174.16652151942</v>
      </c>
      <c r="D19" s="5">
        <v>17966.500000000004</v>
      </c>
      <c r="E19" s="5">
        <v>60.504250000000006</v>
      </c>
      <c r="F19" s="32">
        <v>0.02</v>
      </c>
      <c r="G19" s="32">
        <v>0.02</v>
      </c>
      <c r="H19" s="32">
        <f t="shared" si="2"/>
        <v>0.31481481481481483</v>
      </c>
      <c r="I19" s="32">
        <f t="shared" si="3"/>
        <v>0.31481481481481483</v>
      </c>
      <c r="J19" s="32">
        <v>600</v>
      </c>
      <c r="K19" s="72">
        <v>2800</v>
      </c>
      <c r="L19" s="51">
        <v>9900</v>
      </c>
      <c r="M19" s="51">
        <v>4150</v>
      </c>
      <c r="N19" s="35">
        <f t="shared" si="4"/>
        <v>683</v>
      </c>
      <c r="O19" s="35">
        <f t="shared" si="5"/>
        <v>430</v>
      </c>
      <c r="P19" s="35">
        <f t="shared" si="6"/>
        <v>695.70193629309665</v>
      </c>
      <c r="Q19" s="35">
        <f t="shared" si="7"/>
        <v>208.77644578479064</v>
      </c>
      <c r="R19" s="35">
        <f t="shared" si="8"/>
        <v>110.00251485846712</v>
      </c>
      <c r="S19" s="35">
        <f t="shared" si="9"/>
        <v>367.01013350772843</v>
      </c>
      <c r="T19" s="35">
        <f t="shared" si="10"/>
        <v>34.512272525912444</v>
      </c>
      <c r="U19" s="35">
        <f t="shared" si="11"/>
        <v>664.53342790437353</v>
      </c>
      <c r="V19" s="35">
        <f t="shared" si="12"/>
        <v>350.1369515235051</v>
      </c>
      <c r="W19" s="35">
        <f t="shared" si="13"/>
        <v>0</v>
      </c>
      <c r="X19" s="35">
        <f t="shared" si="14"/>
        <v>3828.3515834862214</v>
      </c>
      <c r="Y19" s="51">
        <v>9900</v>
      </c>
      <c r="Z19" s="51">
        <v>4150</v>
      </c>
      <c r="AA19" s="35">
        <f t="shared" si="15"/>
        <v>683</v>
      </c>
      <c r="AB19" s="35">
        <f t="shared" si="16"/>
        <v>430</v>
      </c>
      <c r="AC19" s="35">
        <f t="shared" si="17"/>
        <v>695.70193629309665</v>
      </c>
      <c r="AD19" s="35">
        <f t="shared" si="18"/>
        <v>208.77644578479064</v>
      </c>
      <c r="AE19" s="35">
        <f t="shared" si="19"/>
        <v>110.00251485846712</v>
      </c>
      <c r="AF19" s="35">
        <f t="shared" si="20"/>
        <v>367.01013350772843</v>
      </c>
      <c r="AG19" s="35">
        <f t="shared" si="21"/>
        <v>34.512272525912444</v>
      </c>
      <c r="AH19" s="35">
        <f t="shared" si="22"/>
        <v>664.53342790437353</v>
      </c>
      <c r="AI19" s="35">
        <f t="shared" si="23"/>
        <v>350.1369515235051</v>
      </c>
      <c r="AJ19" s="35">
        <f t="shared" si="24"/>
        <v>0</v>
      </c>
      <c r="AK19" s="36">
        <f t="shared" si="25"/>
        <v>3828.3515834862214</v>
      </c>
      <c r="AO19" s="32"/>
      <c r="AP19" s="32"/>
    </row>
    <row r="20" spans="1:42" x14ac:dyDescent="0.25">
      <c r="A20" s="5">
        <v>3711</v>
      </c>
      <c r="B20" s="5">
        <v>62249.440579414368</v>
      </c>
      <c r="C20" s="5">
        <v>110044.5587413311</v>
      </c>
      <c r="D20" s="5">
        <v>17967.95</v>
      </c>
      <c r="E20" s="5">
        <v>60.504250000000006</v>
      </c>
      <c r="F20" s="32">
        <v>0.02</v>
      </c>
      <c r="G20" s="32">
        <v>0.02</v>
      </c>
      <c r="H20" s="32">
        <f t="shared" si="2"/>
        <v>0.29629629629629628</v>
      </c>
      <c r="I20" s="32">
        <f t="shared" si="3"/>
        <v>0.29629629629629628</v>
      </c>
      <c r="J20" s="32">
        <v>600</v>
      </c>
      <c r="K20" s="72">
        <v>2800</v>
      </c>
      <c r="L20" s="51">
        <v>9900</v>
      </c>
      <c r="M20" s="51">
        <v>4150</v>
      </c>
      <c r="N20" s="35">
        <f t="shared" si="4"/>
        <v>683</v>
      </c>
      <c r="O20" s="35">
        <f t="shared" si="5"/>
        <v>430</v>
      </c>
      <c r="P20" s="35">
        <f t="shared" si="6"/>
        <v>708.33860804379833</v>
      </c>
      <c r="Q20" s="35">
        <f t="shared" si="7"/>
        <v>201.0791302983925</v>
      </c>
      <c r="R20" s="35">
        <f t="shared" si="8"/>
        <v>105.91571609538555</v>
      </c>
      <c r="S20" s="35">
        <f t="shared" si="9"/>
        <v>373.56661040296183</v>
      </c>
      <c r="T20" s="35">
        <f t="shared" si="10"/>
        <v>35.139150555898226</v>
      </c>
      <c r="U20" s="35">
        <f t="shared" si="11"/>
        <v>680.10699665983293</v>
      </c>
      <c r="V20" s="35">
        <f t="shared" si="12"/>
        <v>358.23717491622773</v>
      </c>
      <c r="W20" s="35">
        <f t="shared" si="13"/>
        <v>0</v>
      </c>
      <c r="X20" s="35">
        <f t="shared" si="14"/>
        <v>3870.8733852705468</v>
      </c>
      <c r="Y20" s="51">
        <v>9900</v>
      </c>
      <c r="Z20" s="51">
        <v>4150</v>
      </c>
      <c r="AA20" s="35">
        <f t="shared" si="15"/>
        <v>683</v>
      </c>
      <c r="AB20" s="35">
        <f t="shared" si="16"/>
        <v>430</v>
      </c>
      <c r="AC20" s="35">
        <f t="shared" si="17"/>
        <v>708.33860804379833</v>
      </c>
      <c r="AD20" s="35">
        <f t="shared" si="18"/>
        <v>201.0791302983925</v>
      </c>
      <c r="AE20" s="35">
        <f t="shared" si="19"/>
        <v>105.91571609538555</v>
      </c>
      <c r="AF20" s="35">
        <f t="shared" si="20"/>
        <v>373.56661040296183</v>
      </c>
      <c r="AG20" s="35">
        <f t="shared" si="21"/>
        <v>35.139150555898226</v>
      </c>
      <c r="AH20" s="35">
        <f t="shared" si="22"/>
        <v>680.10699665983293</v>
      </c>
      <c r="AI20" s="35">
        <f t="shared" si="23"/>
        <v>358.23717491622773</v>
      </c>
      <c r="AJ20" s="35">
        <f t="shared" si="24"/>
        <v>0</v>
      </c>
      <c r="AK20" s="36">
        <f t="shared" si="25"/>
        <v>3870.8733852705468</v>
      </c>
      <c r="AO20" s="32"/>
      <c r="AP20" s="32"/>
    </row>
    <row r="21" spans="1:42" x14ac:dyDescent="0.25">
      <c r="A21" s="5">
        <v>3712</v>
      </c>
      <c r="B21" s="5">
        <v>62741.79957818985</v>
      </c>
      <c r="C21" s="5">
        <v>110914.95096111298</v>
      </c>
      <c r="D21" s="5">
        <v>17969.400000000005</v>
      </c>
      <c r="E21" s="5">
        <v>60.504250000000006</v>
      </c>
      <c r="F21" s="32">
        <v>0.02</v>
      </c>
      <c r="G21" s="32">
        <v>0.02</v>
      </c>
      <c r="H21" s="32">
        <f t="shared" si="2"/>
        <v>0.27777777777777779</v>
      </c>
      <c r="I21" s="32">
        <f t="shared" si="3"/>
        <v>0.27777777777777779</v>
      </c>
      <c r="J21" s="32">
        <v>600</v>
      </c>
      <c r="K21" s="72">
        <v>2800</v>
      </c>
      <c r="L21" s="51">
        <v>9900</v>
      </c>
      <c r="M21" s="51">
        <v>4150</v>
      </c>
      <c r="N21" s="35">
        <f t="shared" si="4"/>
        <v>683</v>
      </c>
      <c r="O21" s="35">
        <f t="shared" si="5"/>
        <v>430</v>
      </c>
      <c r="P21" s="35">
        <f t="shared" si="6"/>
        <v>721.25843936716979</v>
      </c>
      <c r="Q21" s="35">
        <f t="shared" si="7"/>
        <v>192.86944533622682</v>
      </c>
      <c r="R21" s="35">
        <f t="shared" si="8"/>
        <v>101.56306698371563</v>
      </c>
      <c r="S21" s="35">
        <f t="shared" si="9"/>
        <v>380.27433269523448</v>
      </c>
      <c r="T21" s="35">
        <f t="shared" si="10"/>
        <v>35.780075521547836</v>
      </c>
      <c r="U21" s="35">
        <f t="shared" si="11"/>
        <v>695.91330438380703</v>
      </c>
      <c r="V21" s="35">
        <f t="shared" si="12"/>
        <v>366.4607912610395</v>
      </c>
      <c r="W21" s="35">
        <f t="shared" si="13"/>
        <v>0</v>
      </c>
      <c r="X21" s="35">
        <f t="shared" si="14"/>
        <v>3913.3961110578507</v>
      </c>
      <c r="Y21" s="51">
        <v>9900</v>
      </c>
      <c r="Z21" s="51">
        <v>4150</v>
      </c>
      <c r="AA21" s="35">
        <f t="shared" si="15"/>
        <v>683</v>
      </c>
      <c r="AB21" s="35">
        <f t="shared" si="16"/>
        <v>430</v>
      </c>
      <c r="AC21" s="35">
        <f t="shared" si="17"/>
        <v>721.25843936716979</v>
      </c>
      <c r="AD21" s="35">
        <f t="shared" si="18"/>
        <v>192.86944533622682</v>
      </c>
      <c r="AE21" s="35">
        <f t="shared" si="19"/>
        <v>101.56306698371563</v>
      </c>
      <c r="AF21" s="35">
        <f t="shared" si="20"/>
        <v>380.27433269523448</v>
      </c>
      <c r="AG21" s="35">
        <f t="shared" si="21"/>
        <v>35.780075521547836</v>
      </c>
      <c r="AH21" s="35">
        <f t="shared" si="22"/>
        <v>695.91330438380703</v>
      </c>
      <c r="AI21" s="35">
        <f t="shared" si="23"/>
        <v>366.4607912610395</v>
      </c>
      <c r="AJ21" s="35">
        <f t="shared" si="24"/>
        <v>0</v>
      </c>
      <c r="AK21" s="36">
        <f t="shared" si="25"/>
        <v>3913.3961110578507</v>
      </c>
      <c r="AO21" s="32"/>
      <c r="AP21" s="32"/>
    </row>
    <row r="22" spans="1:42" x14ac:dyDescent="0.25">
      <c r="A22" s="5">
        <v>3712.2</v>
      </c>
      <c r="B22" s="5">
        <v>62840.271378040314</v>
      </c>
      <c r="C22" s="5">
        <v>111089.02940508723</v>
      </c>
      <c r="D22" s="5">
        <v>17969.690000000002</v>
      </c>
      <c r="E22" s="5">
        <v>60.504250000000006</v>
      </c>
      <c r="F22" s="32">
        <v>0.02</v>
      </c>
      <c r="G22" s="32">
        <v>0.02</v>
      </c>
      <c r="H22" s="32">
        <f t="shared" si="2"/>
        <v>0.27407407407407747</v>
      </c>
      <c r="I22" s="32">
        <f t="shared" si="3"/>
        <v>0.27407407407407747</v>
      </c>
      <c r="J22" s="32">
        <v>600</v>
      </c>
      <c r="K22" s="72">
        <v>2800</v>
      </c>
      <c r="L22" s="51">
        <v>9900</v>
      </c>
      <c r="M22" s="51">
        <v>4150</v>
      </c>
      <c r="N22" s="35">
        <f t="shared" si="4"/>
        <v>683</v>
      </c>
      <c r="O22" s="35">
        <f t="shared" si="5"/>
        <v>430</v>
      </c>
      <c r="P22" s="35">
        <f t="shared" si="6"/>
        <v>723.87671923016785</v>
      </c>
      <c r="Q22" s="35">
        <f t="shared" si="7"/>
        <v>191.16465177200527</v>
      </c>
      <c r="R22" s="35">
        <f t="shared" si="8"/>
        <v>100.65991691143904</v>
      </c>
      <c r="S22" s="35">
        <f t="shared" si="9"/>
        <v>381.63422591689948</v>
      </c>
      <c r="T22" s="35">
        <f t="shared" si="10"/>
        <v>35.909962738280875</v>
      </c>
      <c r="U22" s="35">
        <f t="shared" si="11"/>
        <v>699.10164209518484</v>
      </c>
      <c r="V22" s="35">
        <f t="shared" si="12"/>
        <v>368.11990372509507</v>
      </c>
      <c r="W22" s="35">
        <f t="shared" si="13"/>
        <v>0</v>
      </c>
      <c r="X22" s="35">
        <f t="shared" si="14"/>
        <v>3921.9007670983115</v>
      </c>
      <c r="Y22" s="51">
        <v>9900</v>
      </c>
      <c r="Z22" s="51">
        <v>4150</v>
      </c>
      <c r="AA22" s="35">
        <f t="shared" si="15"/>
        <v>683</v>
      </c>
      <c r="AB22" s="35">
        <f t="shared" si="16"/>
        <v>430</v>
      </c>
      <c r="AC22" s="35">
        <f t="shared" si="17"/>
        <v>723.87671923016785</v>
      </c>
      <c r="AD22" s="35">
        <f t="shared" si="18"/>
        <v>191.16465177200527</v>
      </c>
      <c r="AE22" s="35">
        <f t="shared" si="19"/>
        <v>100.65991691143904</v>
      </c>
      <c r="AF22" s="35">
        <f t="shared" si="20"/>
        <v>381.63422591689948</v>
      </c>
      <c r="AG22" s="35">
        <f t="shared" si="21"/>
        <v>35.909962738280875</v>
      </c>
      <c r="AH22" s="35">
        <f t="shared" si="22"/>
        <v>699.10164209518484</v>
      </c>
      <c r="AI22" s="35">
        <f t="shared" si="23"/>
        <v>368.11990372509507</v>
      </c>
      <c r="AJ22" s="35">
        <f t="shared" si="24"/>
        <v>0</v>
      </c>
      <c r="AK22" s="36">
        <f t="shared" si="25"/>
        <v>3921.9007670983115</v>
      </c>
      <c r="AO22" s="32"/>
      <c r="AP22" s="32"/>
    </row>
    <row r="23" spans="1:42" x14ac:dyDescent="0.25">
      <c r="A23" s="5">
        <v>3712.8</v>
      </c>
      <c r="B23" s="5">
        <v>63135.686777114868</v>
      </c>
      <c r="C23" s="5">
        <v>111611.2647369504</v>
      </c>
      <c r="D23" s="5">
        <v>17970.560000000001</v>
      </c>
      <c r="E23" s="5">
        <v>60.504250000000006</v>
      </c>
      <c r="F23" s="32">
        <v>0.02</v>
      </c>
      <c r="G23" s="32">
        <v>0.02</v>
      </c>
      <c r="H23" s="32">
        <f t="shared" si="2"/>
        <v>0.26296296296295962</v>
      </c>
      <c r="I23" s="32">
        <f t="shared" si="3"/>
        <v>0.26296296296295962</v>
      </c>
      <c r="J23" s="32">
        <v>600</v>
      </c>
      <c r="K23" s="72">
        <v>2800</v>
      </c>
      <c r="L23" s="51">
        <v>9900</v>
      </c>
      <c r="M23" s="51">
        <v>4150</v>
      </c>
      <c r="N23" s="35">
        <f t="shared" si="4"/>
        <v>683</v>
      </c>
      <c r="O23" s="35">
        <f t="shared" si="5"/>
        <v>430</v>
      </c>
      <c r="P23" s="35">
        <f t="shared" si="6"/>
        <v>731.80071340131735</v>
      </c>
      <c r="Q23" s="35">
        <f t="shared" si="7"/>
        <v>185.92235996704494</v>
      </c>
      <c r="R23" s="35">
        <f t="shared" si="8"/>
        <v>97.884073863381261</v>
      </c>
      <c r="S23" s="35">
        <f t="shared" si="9"/>
        <v>385.75092014805159</v>
      </c>
      <c r="T23" s="35">
        <f t="shared" si="10"/>
        <v>36.303054998143779</v>
      </c>
      <c r="U23" s="35">
        <f t="shared" si="11"/>
        <v>708.71931820796294</v>
      </c>
      <c r="V23" s="35">
        <f t="shared" si="12"/>
        <v>373.12528791141534</v>
      </c>
      <c r="W23" s="35">
        <f t="shared" si="13"/>
        <v>0</v>
      </c>
      <c r="X23" s="35">
        <f t="shared" si="14"/>
        <v>3947.414956990086</v>
      </c>
      <c r="Y23" s="51">
        <v>9900</v>
      </c>
      <c r="Z23" s="51">
        <v>4150</v>
      </c>
      <c r="AA23" s="35">
        <f t="shared" si="15"/>
        <v>683</v>
      </c>
      <c r="AB23" s="35">
        <f t="shared" si="16"/>
        <v>430</v>
      </c>
      <c r="AC23" s="35">
        <f t="shared" si="17"/>
        <v>731.80071340131735</v>
      </c>
      <c r="AD23" s="35">
        <f t="shared" si="18"/>
        <v>185.92235996704494</v>
      </c>
      <c r="AE23" s="35">
        <f t="shared" si="19"/>
        <v>97.884073863381261</v>
      </c>
      <c r="AF23" s="35">
        <f t="shared" si="20"/>
        <v>385.75092014805159</v>
      </c>
      <c r="AG23" s="35">
        <f t="shared" si="21"/>
        <v>36.303054998143779</v>
      </c>
      <c r="AH23" s="35">
        <f t="shared" si="22"/>
        <v>708.71931820796294</v>
      </c>
      <c r="AI23" s="35">
        <f t="shared" si="23"/>
        <v>373.12528791141534</v>
      </c>
      <c r="AJ23" s="35">
        <f t="shared" si="24"/>
        <v>0</v>
      </c>
      <c r="AK23" s="36">
        <f t="shared" si="25"/>
        <v>3947.414956990086</v>
      </c>
      <c r="AO23" s="32"/>
      <c r="AP23" s="32"/>
    </row>
    <row r="24" spans="1:42" x14ac:dyDescent="0.25">
      <c r="A24" s="5">
        <v>3713</v>
      </c>
      <c r="B24" s="5">
        <v>63234.158576965332</v>
      </c>
      <c r="C24" s="5">
        <v>111785.34318089485</v>
      </c>
      <c r="D24" s="5">
        <v>17970.850000000002</v>
      </c>
      <c r="E24" s="5">
        <v>60.504250000000006</v>
      </c>
      <c r="F24" s="32">
        <v>0.02</v>
      </c>
      <c r="G24" s="32">
        <v>0.02</v>
      </c>
      <c r="H24" s="32">
        <f t="shared" si="2"/>
        <v>0.2592592592592593</v>
      </c>
      <c r="I24" s="32">
        <f t="shared" si="3"/>
        <v>0.2592592592592593</v>
      </c>
      <c r="J24" s="32">
        <v>600</v>
      </c>
      <c r="K24" s="72">
        <v>2800</v>
      </c>
      <c r="L24" s="51">
        <v>9900</v>
      </c>
      <c r="M24" s="51">
        <v>4150</v>
      </c>
      <c r="N24" s="35">
        <f t="shared" si="4"/>
        <v>683</v>
      </c>
      <c r="O24" s="35">
        <f t="shared" si="5"/>
        <v>430</v>
      </c>
      <c r="P24" s="35">
        <f t="shared" si="6"/>
        <v>734.46519121688493</v>
      </c>
      <c r="Q24" s="35">
        <f t="shared" si="7"/>
        <v>184.13189228963273</v>
      </c>
      <c r="R24" s="35">
        <f t="shared" si="8"/>
        <v>96.936451897718598</v>
      </c>
      <c r="S24" s="35">
        <f t="shared" si="9"/>
        <v>387.13554718279221</v>
      </c>
      <c r="T24" s="35">
        <f t="shared" si="10"/>
        <v>36.43523399566115</v>
      </c>
      <c r="U24" s="35">
        <f t="shared" si="11"/>
        <v>711.9424763472208</v>
      </c>
      <c r="V24" s="35">
        <f t="shared" si="12"/>
        <v>374.80295647980319</v>
      </c>
      <c r="W24" s="35">
        <f t="shared" si="13"/>
        <v>0</v>
      </c>
      <c r="X24" s="35">
        <f t="shared" si="14"/>
        <v>3955.919760878252</v>
      </c>
      <c r="Y24" s="51">
        <v>9900</v>
      </c>
      <c r="Z24" s="51">
        <v>4150</v>
      </c>
      <c r="AA24" s="35">
        <f t="shared" si="15"/>
        <v>683</v>
      </c>
      <c r="AB24" s="35">
        <f t="shared" si="16"/>
        <v>430</v>
      </c>
      <c r="AC24" s="35">
        <f t="shared" si="17"/>
        <v>734.46519121688493</v>
      </c>
      <c r="AD24" s="35">
        <f t="shared" si="18"/>
        <v>184.13189228963273</v>
      </c>
      <c r="AE24" s="35">
        <f t="shared" si="19"/>
        <v>96.936451897718598</v>
      </c>
      <c r="AF24" s="35">
        <f t="shared" si="20"/>
        <v>387.13554718279221</v>
      </c>
      <c r="AG24" s="35">
        <f t="shared" si="21"/>
        <v>36.43523399566115</v>
      </c>
      <c r="AH24" s="35">
        <f t="shared" si="22"/>
        <v>711.9424763472208</v>
      </c>
      <c r="AI24" s="35">
        <f t="shared" si="23"/>
        <v>374.80295647980319</v>
      </c>
      <c r="AJ24" s="35">
        <f t="shared" si="24"/>
        <v>0</v>
      </c>
      <c r="AK24" s="36">
        <f t="shared" si="25"/>
        <v>3955.919760878252</v>
      </c>
      <c r="AO24" s="32"/>
      <c r="AP24" s="32"/>
    </row>
    <row r="25" spans="1:42" x14ac:dyDescent="0.25">
      <c r="A25" s="5">
        <v>3713.5</v>
      </c>
      <c r="B25" s="5">
        <v>63480.338076591492</v>
      </c>
      <c r="C25" s="5">
        <v>112220.53929081559</v>
      </c>
      <c r="D25" s="5">
        <v>17971.575000000001</v>
      </c>
      <c r="E25" s="5">
        <v>60.504250000000006</v>
      </c>
      <c r="F25" s="32">
        <v>0.02</v>
      </c>
      <c r="G25" s="32">
        <v>0.02</v>
      </c>
      <c r="H25" s="32">
        <f t="shared" si="2"/>
        <v>0.25</v>
      </c>
      <c r="I25" s="32">
        <f t="shared" si="3"/>
        <v>0.25</v>
      </c>
      <c r="J25" s="32">
        <v>600</v>
      </c>
      <c r="K25" s="72">
        <v>2800</v>
      </c>
      <c r="L25" s="51">
        <v>9900</v>
      </c>
      <c r="M25" s="51">
        <v>4150</v>
      </c>
      <c r="N25" s="35">
        <f t="shared" si="4"/>
        <v>683</v>
      </c>
      <c r="O25" s="35">
        <f t="shared" si="5"/>
        <v>430</v>
      </c>
      <c r="P25" s="35">
        <f t="shared" si="6"/>
        <v>741.17728228992121</v>
      </c>
      <c r="Q25" s="35">
        <f t="shared" si="7"/>
        <v>179.56045806746405</v>
      </c>
      <c r="R25" s="35">
        <f t="shared" si="8"/>
        <v>94.517936819392787</v>
      </c>
      <c r="S25" s="35">
        <f t="shared" si="9"/>
        <v>390.62439068655169</v>
      </c>
      <c r="T25" s="35">
        <f t="shared" si="10"/>
        <v>36.768206356735305</v>
      </c>
      <c r="U25" s="35">
        <f t="shared" si="11"/>
        <v>720.03729533960075</v>
      </c>
      <c r="V25" s="35">
        <f t="shared" si="12"/>
        <v>379.01685215653015</v>
      </c>
      <c r="W25" s="35">
        <f t="shared" si="13"/>
        <v>0</v>
      </c>
      <c r="X25" s="35">
        <f t="shared" si="14"/>
        <v>3977.1819323102764</v>
      </c>
      <c r="Y25" s="51">
        <v>9900</v>
      </c>
      <c r="Z25" s="51">
        <v>4150</v>
      </c>
      <c r="AA25" s="35">
        <f t="shared" si="15"/>
        <v>683</v>
      </c>
      <c r="AB25" s="35">
        <f t="shared" si="16"/>
        <v>430</v>
      </c>
      <c r="AC25" s="35">
        <f t="shared" si="17"/>
        <v>741.17728228992121</v>
      </c>
      <c r="AD25" s="35">
        <f t="shared" si="18"/>
        <v>179.56045806746405</v>
      </c>
      <c r="AE25" s="35">
        <f t="shared" si="19"/>
        <v>94.517936819392787</v>
      </c>
      <c r="AF25" s="35">
        <f t="shared" si="20"/>
        <v>390.62439068655169</v>
      </c>
      <c r="AG25" s="35">
        <f t="shared" si="21"/>
        <v>36.768206356735305</v>
      </c>
      <c r="AH25" s="35">
        <f t="shared" si="22"/>
        <v>720.03729533960075</v>
      </c>
      <c r="AI25" s="35">
        <f t="shared" si="23"/>
        <v>379.01685215653015</v>
      </c>
      <c r="AJ25" s="35">
        <f t="shared" si="24"/>
        <v>0</v>
      </c>
      <c r="AK25" s="36">
        <f t="shared" si="25"/>
        <v>3977.1819323102764</v>
      </c>
      <c r="AO25" s="32"/>
      <c r="AP25" s="32"/>
    </row>
    <row r="26" spans="1:42" x14ac:dyDescent="0.25">
      <c r="A26" s="5">
        <v>3714</v>
      </c>
      <c r="B26" s="5">
        <v>63726.517576217651</v>
      </c>
      <c r="C26" s="5">
        <v>112655.73540070653</v>
      </c>
      <c r="D26" s="5">
        <v>17972.300000000003</v>
      </c>
      <c r="E26" s="5">
        <v>60.504250000000006</v>
      </c>
      <c r="F26" s="32">
        <v>0.02</v>
      </c>
      <c r="G26" s="32">
        <v>0.02</v>
      </c>
      <c r="H26" s="32">
        <v>0.25</v>
      </c>
      <c r="I26" s="32">
        <v>0.25</v>
      </c>
      <c r="J26" s="32">
        <v>600</v>
      </c>
      <c r="K26" s="50">
        <f>2800+(4800-2800)*(A26-$A$25)^2/39.65^2</f>
        <v>2800.3180413740024</v>
      </c>
      <c r="L26" s="51">
        <v>9900</v>
      </c>
      <c r="M26" s="51">
        <v>4150</v>
      </c>
      <c r="N26" s="35">
        <f t="shared" si="4"/>
        <v>683</v>
      </c>
      <c r="O26" s="35">
        <f t="shared" si="5"/>
        <v>430</v>
      </c>
      <c r="P26" s="35">
        <f t="shared" si="6"/>
        <v>741.17728228992121</v>
      </c>
      <c r="Q26" s="35">
        <f t="shared" si="7"/>
        <v>179.56045806746405</v>
      </c>
      <c r="R26" s="35">
        <f t="shared" si="8"/>
        <v>94.517936819392787</v>
      </c>
      <c r="S26" s="35">
        <f t="shared" si="9"/>
        <v>390.62439068655169</v>
      </c>
      <c r="T26" s="35">
        <f t="shared" si="10"/>
        <v>36.768206356735305</v>
      </c>
      <c r="U26" s="35">
        <f t="shared" si="11"/>
        <v>720.03729533960075</v>
      </c>
      <c r="V26" s="35">
        <f t="shared" si="12"/>
        <v>379.01685215653015</v>
      </c>
      <c r="W26" s="35">
        <f t="shared" si="13"/>
        <v>0</v>
      </c>
      <c r="X26" s="35">
        <f t="shared" si="14"/>
        <v>3977.1026202313469</v>
      </c>
      <c r="Y26" s="51">
        <v>9900</v>
      </c>
      <c r="Z26" s="51">
        <v>4150</v>
      </c>
      <c r="AA26" s="35">
        <f t="shared" si="15"/>
        <v>683</v>
      </c>
      <c r="AB26" s="35">
        <f t="shared" si="16"/>
        <v>430</v>
      </c>
      <c r="AC26" s="35">
        <f t="shared" si="17"/>
        <v>741.17728228992121</v>
      </c>
      <c r="AD26" s="35">
        <f t="shared" si="18"/>
        <v>179.56045806746405</v>
      </c>
      <c r="AE26" s="35">
        <f t="shared" si="19"/>
        <v>94.517936819392787</v>
      </c>
      <c r="AF26" s="35">
        <f t="shared" si="20"/>
        <v>390.62439068655169</v>
      </c>
      <c r="AG26" s="35">
        <f t="shared" si="21"/>
        <v>36.768206356735305</v>
      </c>
      <c r="AH26" s="35">
        <f t="shared" si="22"/>
        <v>720.03729533960075</v>
      </c>
      <c r="AI26" s="35">
        <f t="shared" si="23"/>
        <v>379.01685215653015</v>
      </c>
      <c r="AJ26" s="35">
        <f t="shared" si="24"/>
        <v>0</v>
      </c>
      <c r="AK26" s="36">
        <f t="shared" si="25"/>
        <v>3977.1026202313469</v>
      </c>
      <c r="AO26" s="32"/>
      <c r="AP26" s="32"/>
    </row>
    <row r="27" spans="1:42" x14ac:dyDescent="0.25">
      <c r="A27" s="5">
        <v>3715</v>
      </c>
      <c r="B27" s="5">
        <v>64218.876574993134</v>
      </c>
      <c r="C27" s="5">
        <v>113526.12762051821</v>
      </c>
      <c r="D27" s="5">
        <v>17973.750000000004</v>
      </c>
      <c r="E27" s="5">
        <v>60.504250000000006</v>
      </c>
      <c r="F27" s="32">
        <v>0.02</v>
      </c>
      <c r="G27" s="32">
        <v>0.02</v>
      </c>
      <c r="H27" s="32">
        <v>0.25</v>
      </c>
      <c r="I27" s="32">
        <v>0.25</v>
      </c>
      <c r="J27" s="32">
        <v>600</v>
      </c>
      <c r="K27" s="50">
        <f t="shared" ref="K27:K84" si="26">2800+(4800-2800)*(A27-$A$25)^2/39.65^2</f>
        <v>2802.8623723660212</v>
      </c>
      <c r="L27" s="51">
        <v>9900</v>
      </c>
      <c r="M27" s="51">
        <v>4150</v>
      </c>
      <c r="N27" s="35">
        <f t="shared" si="4"/>
        <v>683</v>
      </c>
      <c r="O27" s="35">
        <f t="shared" si="5"/>
        <v>430</v>
      </c>
      <c r="P27" s="35">
        <f t="shared" si="6"/>
        <v>741.17728228992121</v>
      </c>
      <c r="Q27" s="35">
        <f t="shared" si="7"/>
        <v>179.56045806746405</v>
      </c>
      <c r="R27" s="35">
        <f t="shared" si="8"/>
        <v>94.517936819392787</v>
      </c>
      <c r="S27" s="35">
        <f t="shared" si="9"/>
        <v>390.62439068655169</v>
      </c>
      <c r="T27" s="35">
        <f t="shared" si="10"/>
        <v>36.768206356735305</v>
      </c>
      <c r="U27" s="35">
        <f t="shared" si="11"/>
        <v>720.03729533960075</v>
      </c>
      <c r="V27" s="35">
        <f t="shared" si="12"/>
        <v>379.01685215653015</v>
      </c>
      <c r="W27" s="35">
        <f t="shared" si="13"/>
        <v>0</v>
      </c>
      <c r="X27" s="35">
        <f t="shared" si="14"/>
        <v>3976.4681235999096</v>
      </c>
      <c r="Y27" s="51">
        <v>9900</v>
      </c>
      <c r="Z27" s="51">
        <v>4150</v>
      </c>
      <c r="AA27" s="35">
        <f t="shared" si="15"/>
        <v>683</v>
      </c>
      <c r="AB27" s="35">
        <f t="shared" si="16"/>
        <v>430</v>
      </c>
      <c r="AC27" s="35">
        <f t="shared" si="17"/>
        <v>741.17728228992121</v>
      </c>
      <c r="AD27" s="35">
        <f t="shared" si="18"/>
        <v>179.56045806746405</v>
      </c>
      <c r="AE27" s="35">
        <f t="shared" si="19"/>
        <v>94.517936819392787</v>
      </c>
      <c r="AF27" s="35">
        <f t="shared" si="20"/>
        <v>390.62439068655169</v>
      </c>
      <c r="AG27" s="35">
        <f t="shared" si="21"/>
        <v>36.768206356735305</v>
      </c>
      <c r="AH27" s="35">
        <f t="shared" si="22"/>
        <v>720.03729533960075</v>
      </c>
      <c r="AI27" s="35">
        <f t="shared" si="23"/>
        <v>379.01685215653015</v>
      </c>
      <c r="AJ27" s="35">
        <f t="shared" si="24"/>
        <v>0</v>
      </c>
      <c r="AK27" s="36">
        <f t="shared" si="25"/>
        <v>3976.4681235999096</v>
      </c>
      <c r="AO27" s="32"/>
      <c r="AP27" s="32"/>
    </row>
    <row r="28" spans="1:42" x14ac:dyDescent="0.25">
      <c r="A28" s="5">
        <v>3716</v>
      </c>
      <c r="B28" s="5">
        <v>64711.235573768616</v>
      </c>
      <c r="C28" s="5">
        <v>114396.51984030008</v>
      </c>
      <c r="D28" s="5">
        <v>17975.2</v>
      </c>
      <c r="E28" s="5">
        <v>60.504250000000006</v>
      </c>
      <c r="F28" s="32">
        <v>0.02</v>
      </c>
      <c r="G28" s="32">
        <v>0.02</v>
      </c>
      <c r="H28" s="32">
        <v>0.25</v>
      </c>
      <c r="I28" s="32">
        <v>0.25</v>
      </c>
      <c r="J28" s="32">
        <v>600</v>
      </c>
      <c r="K28" s="50">
        <f t="shared" si="26"/>
        <v>2807.9510343500588</v>
      </c>
      <c r="L28" s="51">
        <v>9900</v>
      </c>
      <c r="M28" s="51">
        <v>4150</v>
      </c>
      <c r="N28" s="35">
        <f t="shared" si="4"/>
        <v>683</v>
      </c>
      <c r="O28" s="35">
        <f t="shared" si="5"/>
        <v>430</v>
      </c>
      <c r="P28" s="35">
        <f t="shared" si="6"/>
        <v>741.17728228992121</v>
      </c>
      <c r="Q28" s="35">
        <f t="shared" si="7"/>
        <v>179.56045806746405</v>
      </c>
      <c r="R28" s="35">
        <f t="shared" si="8"/>
        <v>94.517936819392787</v>
      </c>
      <c r="S28" s="35">
        <f t="shared" si="9"/>
        <v>390.62439068655169</v>
      </c>
      <c r="T28" s="35">
        <f t="shared" si="10"/>
        <v>36.768206356735305</v>
      </c>
      <c r="U28" s="35">
        <f t="shared" si="11"/>
        <v>720.03729533960075</v>
      </c>
      <c r="V28" s="35">
        <f t="shared" si="12"/>
        <v>379.01685215653015</v>
      </c>
      <c r="W28" s="35">
        <f t="shared" si="13"/>
        <v>0</v>
      </c>
      <c r="X28" s="35">
        <f t="shared" si="14"/>
        <v>3975.1991303370351</v>
      </c>
      <c r="Y28" s="51">
        <v>9900</v>
      </c>
      <c r="Z28" s="51">
        <v>4150</v>
      </c>
      <c r="AA28" s="35">
        <f t="shared" si="15"/>
        <v>683</v>
      </c>
      <c r="AB28" s="35">
        <f t="shared" si="16"/>
        <v>430</v>
      </c>
      <c r="AC28" s="35">
        <f t="shared" si="17"/>
        <v>741.17728228992121</v>
      </c>
      <c r="AD28" s="35">
        <f t="shared" si="18"/>
        <v>179.56045806746405</v>
      </c>
      <c r="AE28" s="35">
        <f t="shared" si="19"/>
        <v>94.517936819392787</v>
      </c>
      <c r="AF28" s="35">
        <f t="shared" si="20"/>
        <v>390.62439068655169</v>
      </c>
      <c r="AG28" s="35">
        <f t="shared" si="21"/>
        <v>36.768206356735305</v>
      </c>
      <c r="AH28" s="35">
        <f t="shared" si="22"/>
        <v>720.03729533960075</v>
      </c>
      <c r="AI28" s="35">
        <f t="shared" si="23"/>
        <v>379.01685215653015</v>
      </c>
      <c r="AJ28" s="35">
        <f t="shared" si="24"/>
        <v>0</v>
      </c>
      <c r="AK28" s="36">
        <f t="shared" si="25"/>
        <v>3975.1991303370351</v>
      </c>
      <c r="AO28" s="32"/>
      <c r="AP28" s="32"/>
    </row>
    <row r="29" spans="1:42" x14ac:dyDescent="0.25">
      <c r="A29" s="5">
        <v>3716.2</v>
      </c>
      <c r="B29" s="5">
        <v>64809.707373142242</v>
      </c>
      <c r="C29" s="5">
        <v>114570.59828427434</v>
      </c>
      <c r="D29" s="5">
        <v>17975.490000000002</v>
      </c>
      <c r="E29" s="5">
        <v>60.504250000000006</v>
      </c>
      <c r="F29" s="32">
        <v>0.02</v>
      </c>
      <c r="G29" s="32">
        <v>0.02</v>
      </c>
      <c r="H29" s="32">
        <v>0.25</v>
      </c>
      <c r="I29" s="32">
        <v>0.25</v>
      </c>
      <c r="J29" s="32">
        <v>600</v>
      </c>
      <c r="K29" s="50">
        <f t="shared" si="26"/>
        <v>2809.2740864659072</v>
      </c>
      <c r="L29" s="51">
        <v>9900</v>
      </c>
      <c r="M29" s="51">
        <v>4150</v>
      </c>
      <c r="N29" s="35">
        <f t="shared" si="4"/>
        <v>683</v>
      </c>
      <c r="O29" s="35">
        <f t="shared" si="5"/>
        <v>430</v>
      </c>
      <c r="P29" s="35">
        <f t="shared" si="6"/>
        <v>741.17728228992121</v>
      </c>
      <c r="Q29" s="35">
        <f t="shared" si="7"/>
        <v>179.56045806746405</v>
      </c>
      <c r="R29" s="35">
        <f t="shared" si="8"/>
        <v>94.517936819392787</v>
      </c>
      <c r="S29" s="35">
        <f t="shared" si="9"/>
        <v>390.62439068655169</v>
      </c>
      <c r="T29" s="35">
        <f t="shared" si="10"/>
        <v>36.768206356735305</v>
      </c>
      <c r="U29" s="35">
        <f t="shared" si="11"/>
        <v>720.03729533960075</v>
      </c>
      <c r="V29" s="35">
        <f t="shared" si="12"/>
        <v>379.01685215653015</v>
      </c>
      <c r="W29" s="35">
        <f t="shared" si="13"/>
        <v>0</v>
      </c>
      <c r="X29" s="35">
        <f t="shared" si="14"/>
        <v>3974.8691920886881</v>
      </c>
      <c r="Y29" s="51">
        <v>9900</v>
      </c>
      <c r="Z29" s="51">
        <v>4150</v>
      </c>
      <c r="AA29" s="35">
        <f t="shared" si="15"/>
        <v>683</v>
      </c>
      <c r="AB29" s="35">
        <f t="shared" si="16"/>
        <v>430</v>
      </c>
      <c r="AC29" s="35">
        <f t="shared" si="17"/>
        <v>741.17728228992121</v>
      </c>
      <c r="AD29" s="35">
        <f t="shared" si="18"/>
        <v>179.56045806746405</v>
      </c>
      <c r="AE29" s="35">
        <f t="shared" si="19"/>
        <v>94.517936819392787</v>
      </c>
      <c r="AF29" s="35">
        <f t="shared" si="20"/>
        <v>390.62439068655169</v>
      </c>
      <c r="AG29" s="35">
        <f t="shared" si="21"/>
        <v>36.768206356735305</v>
      </c>
      <c r="AH29" s="35">
        <f t="shared" si="22"/>
        <v>720.03729533960075</v>
      </c>
      <c r="AI29" s="35">
        <f t="shared" si="23"/>
        <v>379.01685215653015</v>
      </c>
      <c r="AJ29" s="35">
        <f t="shared" si="24"/>
        <v>0</v>
      </c>
      <c r="AK29" s="36">
        <f t="shared" si="25"/>
        <v>3974.8691920886881</v>
      </c>
      <c r="AO29" s="32"/>
      <c r="AP29" s="32"/>
    </row>
    <row r="30" spans="1:42" x14ac:dyDescent="0.25">
      <c r="A30" s="5">
        <v>3716.8</v>
      </c>
      <c r="B30" s="5">
        <v>65105.122772693634</v>
      </c>
      <c r="C30" s="5">
        <v>115092.83361616731</v>
      </c>
      <c r="D30" s="5">
        <v>17976.360000000004</v>
      </c>
      <c r="E30" s="5">
        <v>60.504250000000006</v>
      </c>
      <c r="F30" s="32">
        <v>0.02</v>
      </c>
      <c r="G30" s="32">
        <v>0.02</v>
      </c>
      <c r="H30" s="32">
        <v>0.25</v>
      </c>
      <c r="I30" s="32">
        <v>0.25</v>
      </c>
      <c r="J30" s="32">
        <v>600</v>
      </c>
      <c r="K30" s="50">
        <f t="shared" si="26"/>
        <v>2813.8538822515438</v>
      </c>
      <c r="L30" s="51">
        <v>9900</v>
      </c>
      <c r="M30" s="51">
        <v>4150</v>
      </c>
      <c r="N30" s="35">
        <f t="shared" si="4"/>
        <v>683</v>
      </c>
      <c r="O30" s="35">
        <f t="shared" si="5"/>
        <v>430</v>
      </c>
      <c r="P30" s="35">
        <f t="shared" si="6"/>
        <v>741.17728228992121</v>
      </c>
      <c r="Q30" s="35">
        <f t="shared" si="7"/>
        <v>179.56045806746405</v>
      </c>
      <c r="R30" s="35">
        <f t="shared" si="8"/>
        <v>94.517936819392787</v>
      </c>
      <c r="S30" s="35">
        <f t="shared" si="9"/>
        <v>390.62439068655169</v>
      </c>
      <c r="T30" s="35">
        <f t="shared" si="10"/>
        <v>36.768206356735305</v>
      </c>
      <c r="U30" s="35">
        <f t="shared" si="11"/>
        <v>720.03729533960075</v>
      </c>
      <c r="V30" s="35">
        <f t="shared" si="12"/>
        <v>379.01685215653015</v>
      </c>
      <c r="W30" s="35">
        <f t="shared" si="13"/>
        <v>0</v>
      </c>
      <c r="X30" s="35">
        <f t="shared" si="14"/>
        <v>3973.7270981521006</v>
      </c>
      <c r="Y30" s="51">
        <v>9900</v>
      </c>
      <c r="Z30" s="51">
        <v>4150</v>
      </c>
      <c r="AA30" s="35">
        <f t="shared" si="15"/>
        <v>683</v>
      </c>
      <c r="AB30" s="35">
        <f t="shared" si="16"/>
        <v>430</v>
      </c>
      <c r="AC30" s="35">
        <f t="shared" si="17"/>
        <v>741.17728228992121</v>
      </c>
      <c r="AD30" s="35">
        <f t="shared" si="18"/>
        <v>179.56045806746405</v>
      </c>
      <c r="AE30" s="35">
        <f t="shared" si="19"/>
        <v>94.517936819392787</v>
      </c>
      <c r="AF30" s="35">
        <f t="shared" si="20"/>
        <v>390.62439068655169</v>
      </c>
      <c r="AG30" s="35">
        <f t="shared" si="21"/>
        <v>36.768206356735305</v>
      </c>
      <c r="AH30" s="35">
        <f t="shared" si="22"/>
        <v>720.03729533960075</v>
      </c>
      <c r="AI30" s="35">
        <f t="shared" si="23"/>
        <v>379.01685215653015</v>
      </c>
      <c r="AJ30" s="35">
        <f t="shared" si="24"/>
        <v>0</v>
      </c>
      <c r="AK30" s="36">
        <f t="shared" si="25"/>
        <v>3973.7270981521006</v>
      </c>
      <c r="AO30" s="32"/>
      <c r="AP30" s="32"/>
    </row>
    <row r="31" spans="1:42" x14ac:dyDescent="0.25">
      <c r="A31" s="5">
        <v>3717</v>
      </c>
      <c r="B31" s="5">
        <v>65203.594572067261</v>
      </c>
      <c r="C31" s="5">
        <v>115266.91206011176</v>
      </c>
      <c r="D31" s="5">
        <v>17976.650000000001</v>
      </c>
      <c r="E31" s="5">
        <v>60.504250000000006</v>
      </c>
      <c r="F31" s="32">
        <v>0.02</v>
      </c>
      <c r="G31" s="32">
        <v>0.02</v>
      </c>
      <c r="H31" s="32">
        <v>0.25</v>
      </c>
      <c r="I31" s="32">
        <v>0.25</v>
      </c>
      <c r="J31" s="32">
        <v>600</v>
      </c>
      <c r="K31" s="50">
        <f t="shared" si="26"/>
        <v>2815.5840273261147</v>
      </c>
      <c r="L31" s="51">
        <v>9900</v>
      </c>
      <c r="M31" s="51">
        <v>4150</v>
      </c>
      <c r="N31" s="35">
        <f t="shared" si="4"/>
        <v>683</v>
      </c>
      <c r="O31" s="35">
        <f t="shared" si="5"/>
        <v>430</v>
      </c>
      <c r="P31" s="35">
        <f t="shared" si="6"/>
        <v>741.17728228992121</v>
      </c>
      <c r="Q31" s="35">
        <f t="shared" si="7"/>
        <v>179.56045806746405</v>
      </c>
      <c r="R31" s="35">
        <f t="shared" si="8"/>
        <v>94.517936819392787</v>
      </c>
      <c r="S31" s="35">
        <f t="shared" si="9"/>
        <v>390.62439068655169</v>
      </c>
      <c r="T31" s="35">
        <f t="shared" si="10"/>
        <v>36.768206356735305</v>
      </c>
      <c r="U31" s="35">
        <f t="shared" si="11"/>
        <v>720.03729533960075</v>
      </c>
      <c r="V31" s="35">
        <f t="shared" si="12"/>
        <v>379.01685215653015</v>
      </c>
      <c r="W31" s="35">
        <f t="shared" si="13"/>
        <v>0</v>
      </c>
      <c r="X31" s="35">
        <f t="shared" si="14"/>
        <v>3973.2956404427237</v>
      </c>
      <c r="Y31" s="51">
        <v>9900</v>
      </c>
      <c r="Z31" s="51">
        <v>4150</v>
      </c>
      <c r="AA31" s="35">
        <f t="shared" si="15"/>
        <v>683</v>
      </c>
      <c r="AB31" s="35">
        <f t="shared" si="16"/>
        <v>430</v>
      </c>
      <c r="AC31" s="35">
        <f t="shared" si="17"/>
        <v>741.17728228992121</v>
      </c>
      <c r="AD31" s="35">
        <f t="shared" si="18"/>
        <v>179.56045806746405</v>
      </c>
      <c r="AE31" s="35">
        <f t="shared" si="19"/>
        <v>94.517936819392787</v>
      </c>
      <c r="AF31" s="35">
        <f t="shared" si="20"/>
        <v>390.62439068655169</v>
      </c>
      <c r="AG31" s="35">
        <f t="shared" si="21"/>
        <v>36.768206356735305</v>
      </c>
      <c r="AH31" s="35">
        <f t="shared" si="22"/>
        <v>720.03729533960075</v>
      </c>
      <c r="AI31" s="35">
        <f t="shared" si="23"/>
        <v>379.01685215653015</v>
      </c>
      <c r="AJ31" s="35">
        <f t="shared" si="24"/>
        <v>0</v>
      </c>
      <c r="AK31" s="36">
        <f t="shared" si="25"/>
        <v>3973.2956404427237</v>
      </c>
      <c r="AO31" s="32"/>
      <c r="AP31" s="32"/>
    </row>
    <row r="32" spans="1:42" x14ac:dyDescent="0.25">
      <c r="A32" s="5">
        <v>3718</v>
      </c>
      <c r="B32" s="5">
        <v>65695.953570842743</v>
      </c>
      <c r="C32" s="5">
        <v>116137.30427989364</v>
      </c>
      <c r="D32" s="5">
        <v>17978.100000000006</v>
      </c>
      <c r="E32" s="5">
        <v>60.504250000000006</v>
      </c>
      <c r="F32" s="32">
        <v>0.02</v>
      </c>
      <c r="G32" s="32">
        <v>0.02</v>
      </c>
      <c r="H32" s="32">
        <v>0.25</v>
      </c>
      <c r="I32" s="32">
        <v>0.25</v>
      </c>
      <c r="J32" s="32">
        <v>600</v>
      </c>
      <c r="K32" s="50">
        <f t="shared" si="26"/>
        <v>2825.7613512941898</v>
      </c>
      <c r="L32" s="51">
        <v>9900</v>
      </c>
      <c r="M32" s="51">
        <v>4150</v>
      </c>
      <c r="N32" s="35">
        <f t="shared" si="4"/>
        <v>683</v>
      </c>
      <c r="O32" s="35">
        <f t="shared" si="5"/>
        <v>430</v>
      </c>
      <c r="P32" s="35">
        <f t="shared" si="6"/>
        <v>741.17728228992121</v>
      </c>
      <c r="Q32" s="35">
        <f t="shared" si="7"/>
        <v>179.56045806746405</v>
      </c>
      <c r="R32" s="35">
        <f t="shared" si="8"/>
        <v>94.517936819392787</v>
      </c>
      <c r="S32" s="35">
        <f t="shared" si="9"/>
        <v>390.62439068655169</v>
      </c>
      <c r="T32" s="35">
        <f t="shared" si="10"/>
        <v>36.768206356735305</v>
      </c>
      <c r="U32" s="35">
        <f t="shared" si="11"/>
        <v>720.03729533960075</v>
      </c>
      <c r="V32" s="35">
        <f t="shared" si="12"/>
        <v>379.01685215653015</v>
      </c>
      <c r="W32" s="35">
        <f t="shared" si="13"/>
        <v>0</v>
      </c>
      <c r="X32" s="35">
        <f t="shared" si="14"/>
        <v>3970.7576539169745</v>
      </c>
      <c r="Y32" s="51">
        <v>9900</v>
      </c>
      <c r="Z32" s="51">
        <v>4150</v>
      </c>
      <c r="AA32" s="35">
        <f t="shared" si="15"/>
        <v>683</v>
      </c>
      <c r="AB32" s="35">
        <f t="shared" si="16"/>
        <v>430</v>
      </c>
      <c r="AC32" s="35">
        <f t="shared" si="17"/>
        <v>741.17728228992121</v>
      </c>
      <c r="AD32" s="35">
        <f t="shared" si="18"/>
        <v>179.56045806746405</v>
      </c>
      <c r="AE32" s="35">
        <f t="shared" si="19"/>
        <v>94.517936819392787</v>
      </c>
      <c r="AF32" s="35">
        <f t="shared" si="20"/>
        <v>390.62439068655169</v>
      </c>
      <c r="AG32" s="35">
        <f t="shared" si="21"/>
        <v>36.768206356735305</v>
      </c>
      <c r="AH32" s="35">
        <f t="shared" si="22"/>
        <v>720.03729533960075</v>
      </c>
      <c r="AI32" s="35">
        <f t="shared" si="23"/>
        <v>379.01685215653015</v>
      </c>
      <c r="AJ32" s="35">
        <f t="shared" si="24"/>
        <v>0</v>
      </c>
      <c r="AK32" s="36">
        <f t="shared" si="25"/>
        <v>3970.7576539169745</v>
      </c>
      <c r="AO32" s="32"/>
      <c r="AP32" s="32"/>
    </row>
    <row r="33" spans="1:42" x14ac:dyDescent="0.25">
      <c r="A33" s="5">
        <v>3719</v>
      </c>
      <c r="B33" s="5">
        <v>66188.312570095062</v>
      </c>
      <c r="C33" s="5">
        <v>117007.69649970531</v>
      </c>
      <c r="D33" s="5">
        <v>17979.550000000003</v>
      </c>
      <c r="E33" s="5">
        <v>60.504250000000006</v>
      </c>
      <c r="F33" s="32">
        <v>0.02</v>
      </c>
      <c r="G33" s="32">
        <v>0.02</v>
      </c>
      <c r="H33" s="32">
        <v>0.25</v>
      </c>
      <c r="I33" s="32">
        <v>0.25</v>
      </c>
      <c r="J33" s="32">
        <v>600</v>
      </c>
      <c r="K33" s="50">
        <f t="shared" si="26"/>
        <v>2838.4830062542837</v>
      </c>
      <c r="L33" s="51">
        <v>9900</v>
      </c>
      <c r="M33" s="51">
        <v>4150</v>
      </c>
      <c r="N33" s="35">
        <f t="shared" si="4"/>
        <v>683</v>
      </c>
      <c r="O33" s="35">
        <f t="shared" si="5"/>
        <v>430</v>
      </c>
      <c r="P33" s="35">
        <f t="shared" si="6"/>
        <v>741.17728228992121</v>
      </c>
      <c r="Q33" s="35">
        <f t="shared" si="7"/>
        <v>179.56045806746405</v>
      </c>
      <c r="R33" s="35">
        <f t="shared" si="8"/>
        <v>94.517936819392787</v>
      </c>
      <c r="S33" s="35">
        <f t="shared" si="9"/>
        <v>390.62439068655169</v>
      </c>
      <c r="T33" s="35">
        <f t="shared" si="10"/>
        <v>36.768206356735305</v>
      </c>
      <c r="U33" s="35">
        <f t="shared" si="11"/>
        <v>720.03729533960075</v>
      </c>
      <c r="V33" s="35">
        <f t="shared" si="12"/>
        <v>379.01685215653015</v>
      </c>
      <c r="W33" s="35">
        <f t="shared" si="13"/>
        <v>0</v>
      </c>
      <c r="X33" s="35">
        <f t="shared" si="14"/>
        <v>3967.5851707597885</v>
      </c>
      <c r="Y33" s="51">
        <v>9900</v>
      </c>
      <c r="Z33" s="51">
        <v>4150</v>
      </c>
      <c r="AA33" s="35">
        <f t="shared" si="15"/>
        <v>683</v>
      </c>
      <c r="AB33" s="35">
        <f t="shared" si="16"/>
        <v>430</v>
      </c>
      <c r="AC33" s="35">
        <f t="shared" si="17"/>
        <v>741.17728228992121</v>
      </c>
      <c r="AD33" s="35">
        <f t="shared" si="18"/>
        <v>179.56045806746405</v>
      </c>
      <c r="AE33" s="35">
        <f t="shared" si="19"/>
        <v>94.517936819392787</v>
      </c>
      <c r="AF33" s="35">
        <f t="shared" si="20"/>
        <v>390.62439068655169</v>
      </c>
      <c r="AG33" s="35">
        <f t="shared" si="21"/>
        <v>36.768206356735305</v>
      </c>
      <c r="AH33" s="35">
        <f t="shared" si="22"/>
        <v>720.03729533960075</v>
      </c>
      <c r="AI33" s="35">
        <f t="shared" si="23"/>
        <v>379.01685215653015</v>
      </c>
      <c r="AJ33" s="35">
        <f t="shared" si="24"/>
        <v>0</v>
      </c>
      <c r="AK33" s="36">
        <f t="shared" si="25"/>
        <v>3967.5851707597885</v>
      </c>
      <c r="AO33" s="32"/>
      <c r="AP33" s="32"/>
    </row>
    <row r="34" spans="1:42" x14ac:dyDescent="0.25">
      <c r="A34" s="5">
        <v>3720</v>
      </c>
      <c r="B34" s="5">
        <v>66680.671568870544</v>
      </c>
      <c r="C34" s="5">
        <v>117878.08871948719</v>
      </c>
      <c r="D34" s="5">
        <v>17981</v>
      </c>
      <c r="E34" s="5">
        <v>60.504250000000006</v>
      </c>
      <c r="F34" s="32">
        <v>0.02</v>
      </c>
      <c r="G34" s="32">
        <v>0.02</v>
      </c>
      <c r="H34" s="32">
        <v>0.25</v>
      </c>
      <c r="I34" s="32">
        <v>0.25</v>
      </c>
      <c r="J34" s="32">
        <v>600</v>
      </c>
      <c r="K34" s="50">
        <f t="shared" si="26"/>
        <v>2853.748992206396</v>
      </c>
      <c r="L34" s="51">
        <v>9900</v>
      </c>
      <c r="M34" s="51">
        <v>4150</v>
      </c>
      <c r="N34" s="35">
        <f t="shared" si="4"/>
        <v>683</v>
      </c>
      <c r="O34" s="35">
        <f t="shared" si="5"/>
        <v>430</v>
      </c>
      <c r="P34" s="35">
        <f t="shared" si="6"/>
        <v>741.17728228992121</v>
      </c>
      <c r="Q34" s="35">
        <f t="shared" si="7"/>
        <v>179.56045806746405</v>
      </c>
      <c r="R34" s="35">
        <f t="shared" si="8"/>
        <v>94.517936819392787</v>
      </c>
      <c r="S34" s="35">
        <f t="shared" si="9"/>
        <v>390.62439068655169</v>
      </c>
      <c r="T34" s="35">
        <f t="shared" si="10"/>
        <v>36.768206356735305</v>
      </c>
      <c r="U34" s="35">
        <f t="shared" si="11"/>
        <v>720.03729533960075</v>
      </c>
      <c r="V34" s="35">
        <f t="shared" si="12"/>
        <v>379.01685215653015</v>
      </c>
      <c r="W34" s="35">
        <f t="shared" si="13"/>
        <v>0</v>
      </c>
      <c r="X34" s="35">
        <f t="shared" si="14"/>
        <v>3963.7781909711657</v>
      </c>
      <c r="Y34" s="51">
        <v>9900</v>
      </c>
      <c r="Z34" s="51">
        <v>4150</v>
      </c>
      <c r="AA34" s="35">
        <f t="shared" si="15"/>
        <v>683</v>
      </c>
      <c r="AB34" s="35">
        <f t="shared" si="16"/>
        <v>430</v>
      </c>
      <c r="AC34" s="35">
        <f t="shared" si="17"/>
        <v>741.17728228992121</v>
      </c>
      <c r="AD34" s="35">
        <f t="shared" si="18"/>
        <v>179.56045806746405</v>
      </c>
      <c r="AE34" s="35">
        <f t="shared" si="19"/>
        <v>94.517936819392787</v>
      </c>
      <c r="AF34" s="35">
        <f t="shared" si="20"/>
        <v>390.62439068655169</v>
      </c>
      <c r="AG34" s="35">
        <f t="shared" si="21"/>
        <v>36.768206356735305</v>
      </c>
      <c r="AH34" s="35">
        <f t="shared" si="22"/>
        <v>720.03729533960075</v>
      </c>
      <c r="AI34" s="35">
        <f t="shared" si="23"/>
        <v>379.01685215653015</v>
      </c>
      <c r="AJ34" s="35">
        <f t="shared" si="24"/>
        <v>0</v>
      </c>
      <c r="AK34" s="36">
        <f t="shared" si="25"/>
        <v>3963.7781909711657</v>
      </c>
      <c r="AO34" s="32"/>
      <c r="AP34" s="32"/>
    </row>
    <row r="35" spans="1:42" x14ac:dyDescent="0.25">
      <c r="A35" s="5">
        <v>3720.2</v>
      </c>
      <c r="B35" s="5">
        <v>66779.143368721008</v>
      </c>
      <c r="C35" s="5">
        <v>118052.16716346145</v>
      </c>
      <c r="D35" s="5">
        <v>17981.29</v>
      </c>
      <c r="E35" s="5">
        <v>60.504250000000006</v>
      </c>
      <c r="F35" s="32">
        <v>0.02</v>
      </c>
      <c r="G35" s="32">
        <v>0.02</v>
      </c>
      <c r="H35" s="32">
        <v>0.25</v>
      </c>
      <c r="I35" s="32">
        <v>0.25</v>
      </c>
      <c r="J35" s="32">
        <v>600</v>
      </c>
      <c r="K35" s="50">
        <f t="shared" si="26"/>
        <v>2857.1075091158577</v>
      </c>
      <c r="L35" s="51">
        <v>9900</v>
      </c>
      <c r="M35" s="51">
        <v>4150</v>
      </c>
      <c r="N35" s="35">
        <f t="shared" si="4"/>
        <v>683</v>
      </c>
      <c r="O35" s="35">
        <f t="shared" si="5"/>
        <v>430</v>
      </c>
      <c r="P35" s="35">
        <f t="shared" si="6"/>
        <v>741.17728228992121</v>
      </c>
      <c r="Q35" s="35">
        <f t="shared" si="7"/>
        <v>179.56045806746405</v>
      </c>
      <c r="R35" s="35">
        <f t="shared" si="8"/>
        <v>94.517936819392787</v>
      </c>
      <c r="S35" s="35">
        <f t="shared" si="9"/>
        <v>390.62439068655169</v>
      </c>
      <c r="T35" s="35">
        <f t="shared" si="10"/>
        <v>36.768206356735305</v>
      </c>
      <c r="U35" s="35">
        <f t="shared" si="11"/>
        <v>720.03729533960075</v>
      </c>
      <c r="V35" s="35">
        <f t="shared" si="12"/>
        <v>379.01685215653015</v>
      </c>
      <c r="W35" s="35">
        <f t="shared" si="13"/>
        <v>0</v>
      </c>
      <c r="X35" s="35">
        <f t="shared" si="14"/>
        <v>3962.9406554176689</v>
      </c>
      <c r="Y35" s="51">
        <v>9900</v>
      </c>
      <c r="Z35" s="51">
        <v>4150</v>
      </c>
      <c r="AA35" s="35">
        <f t="shared" si="15"/>
        <v>683</v>
      </c>
      <c r="AB35" s="35">
        <f t="shared" si="16"/>
        <v>430</v>
      </c>
      <c r="AC35" s="35">
        <f t="shared" si="17"/>
        <v>741.17728228992121</v>
      </c>
      <c r="AD35" s="35">
        <f t="shared" si="18"/>
        <v>179.56045806746405</v>
      </c>
      <c r="AE35" s="35">
        <f t="shared" si="19"/>
        <v>94.517936819392787</v>
      </c>
      <c r="AF35" s="35">
        <f t="shared" si="20"/>
        <v>390.62439068655169</v>
      </c>
      <c r="AG35" s="35">
        <f t="shared" si="21"/>
        <v>36.768206356735305</v>
      </c>
      <c r="AH35" s="35">
        <f t="shared" si="22"/>
        <v>720.03729533960075</v>
      </c>
      <c r="AI35" s="35">
        <f t="shared" si="23"/>
        <v>379.01685215653015</v>
      </c>
      <c r="AJ35" s="35">
        <f t="shared" si="24"/>
        <v>0</v>
      </c>
      <c r="AK35" s="36">
        <f t="shared" si="25"/>
        <v>3962.9406554176689</v>
      </c>
      <c r="AO35" s="32"/>
      <c r="AP35" s="32"/>
    </row>
    <row r="36" spans="1:42" x14ac:dyDescent="0.25">
      <c r="A36" s="5">
        <v>3720.8</v>
      </c>
      <c r="B36" s="5">
        <v>67074.558767795563</v>
      </c>
      <c r="C36" s="5">
        <v>118574.40249532461</v>
      </c>
      <c r="D36" s="5">
        <v>17982.160000000003</v>
      </c>
      <c r="E36" s="5">
        <v>60.504250000000006</v>
      </c>
      <c r="F36" s="32">
        <v>0.02</v>
      </c>
      <c r="G36" s="32">
        <v>0.02</v>
      </c>
      <c r="H36" s="32">
        <v>0.25</v>
      </c>
      <c r="I36" s="32">
        <v>0.25</v>
      </c>
      <c r="J36" s="32">
        <v>600</v>
      </c>
      <c r="K36" s="50">
        <f t="shared" si="26"/>
        <v>2867.7936992823429</v>
      </c>
      <c r="L36" s="51">
        <v>9900</v>
      </c>
      <c r="M36" s="51">
        <v>4150</v>
      </c>
      <c r="N36" s="35">
        <f t="shared" si="4"/>
        <v>683</v>
      </c>
      <c r="O36" s="35">
        <f t="shared" si="5"/>
        <v>430</v>
      </c>
      <c r="P36" s="35">
        <f t="shared" si="6"/>
        <v>741.17728228992121</v>
      </c>
      <c r="Q36" s="35">
        <f t="shared" si="7"/>
        <v>179.56045806746405</v>
      </c>
      <c r="R36" s="35">
        <f t="shared" si="8"/>
        <v>94.517936819392787</v>
      </c>
      <c r="S36" s="35">
        <f t="shared" si="9"/>
        <v>390.62439068655169</v>
      </c>
      <c r="T36" s="35">
        <f t="shared" si="10"/>
        <v>36.768206356735305</v>
      </c>
      <c r="U36" s="35">
        <f t="shared" si="11"/>
        <v>720.03729533960075</v>
      </c>
      <c r="V36" s="35">
        <f t="shared" si="12"/>
        <v>379.01685215653015</v>
      </c>
      <c r="W36" s="35">
        <f t="shared" si="13"/>
        <v>0</v>
      </c>
      <c r="X36" s="35">
        <f t="shared" si="14"/>
        <v>3960.275769565631</v>
      </c>
      <c r="Y36" s="51">
        <v>9900</v>
      </c>
      <c r="Z36" s="51">
        <v>4150</v>
      </c>
      <c r="AA36" s="35">
        <f t="shared" si="15"/>
        <v>683</v>
      </c>
      <c r="AB36" s="35">
        <f t="shared" si="16"/>
        <v>430</v>
      </c>
      <c r="AC36" s="35">
        <f t="shared" si="17"/>
        <v>741.17728228992121</v>
      </c>
      <c r="AD36" s="35">
        <f t="shared" si="18"/>
        <v>179.56045806746405</v>
      </c>
      <c r="AE36" s="35">
        <f t="shared" si="19"/>
        <v>94.517936819392787</v>
      </c>
      <c r="AF36" s="35">
        <f t="shared" si="20"/>
        <v>390.62439068655169</v>
      </c>
      <c r="AG36" s="35">
        <f t="shared" si="21"/>
        <v>36.768206356735305</v>
      </c>
      <c r="AH36" s="35">
        <f t="shared" si="22"/>
        <v>720.03729533960075</v>
      </c>
      <c r="AI36" s="35">
        <f t="shared" si="23"/>
        <v>379.01685215653015</v>
      </c>
      <c r="AJ36" s="35">
        <f t="shared" si="24"/>
        <v>0</v>
      </c>
      <c r="AK36" s="36">
        <f t="shared" si="25"/>
        <v>3960.275769565631</v>
      </c>
      <c r="AO36" s="32"/>
      <c r="AP36" s="32"/>
    </row>
    <row r="37" spans="1:42" x14ac:dyDescent="0.25">
      <c r="A37" s="5">
        <v>3721</v>
      </c>
      <c r="B37" s="5">
        <v>67173.030567646027</v>
      </c>
      <c r="C37" s="5">
        <v>118748.48093929887</v>
      </c>
      <c r="D37" s="5">
        <v>17982.450000000004</v>
      </c>
      <c r="E37" s="5">
        <v>60.504250000000006</v>
      </c>
      <c r="F37" s="32">
        <v>0.02</v>
      </c>
      <c r="G37" s="32">
        <v>0.02</v>
      </c>
      <c r="H37" s="32">
        <v>0.25</v>
      </c>
      <c r="I37" s="32">
        <v>0.25</v>
      </c>
      <c r="J37" s="32">
        <v>600</v>
      </c>
      <c r="K37" s="50">
        <f t="shared" si="26"/>
        <v>2871.5593091505275</v>
      </c>
      <c r="L37" s="51">
        <v>9900</v>
      </c>
      <c r="M37" s="51">
        <v>4150</v>
      </c>
      <c r="N37" s="35">
        <f t="shared" si="4"/>
        <v>683</v>
      </c>
      <c r="O37" s="35">
        <f t="shared" si="5"/>
        <v>430</v>
      </c>
      <c r="P37" s="35">
        <f t="shared" si="6"/>
        <v>741.17728228992121</v>
      </c>
      <c r="Q37" s="35">
        <f t="shared" si="7"/>
        <v>179.56045806746405</v>
      </c>
      <c r="R37" s="35">
        <f t="shared" si="8"/>
        <v>94.517936819392787</v>
      </c>
      <c r="S37" s="35">
        <f t="shared" si="9"/>
        <v>390.62439068655169</v>
      </c>
      <c r="T37" s="35">
        <f t="shared" si="10"/>
        <v>36.768206356735305</v>
      </c>
      <c r="U37" s="35">
        <f t="shared" si="11"/>
        <v>720.03729533960075</v>
      </c>
      <c r="V37" s="35">
        <f t="shared" si="12"/>
        <v>379.01685215653015</v>
      </c>
      <c r="W37" s="35">
        <f t="shared" si="13"/>
        <v>0</v>
      </c>
      <c r="X37" s="35">
        <f t="shared" si="14"/>
        <v>3959.3367145511047</v>
      </c>
      <c r="Y37" s="51">
        <v>9900</v>
      </c>
      <c r="Z37" s="51">
        <v>4150</v>
      </c>
      <c r="AA37" s="35">
        <f t="shared" si="15"/>
        <v>683</v>
      </c>
      <c r="AB37" s="35">
        <f t="shared" si="16"/>
        <v>430</v>
      </c>
      <c r="AC37" s="35">
        <f t="shared" si="17"/>
        <v>741.17728228992121</v>
      </c>
      <c r="AD37" s="35">
        <f t="shared" si="18"/>
        <v>179.56045806746405</v>
      </c>
      <c r="AE37" s="35">
        <f t="shared" si="19"/>
        <v>94.517936819392787</v>
      </c>
      <c r="AF37" s="35">
        <f t="shared" si="20"/>
        <v>390.62439068655169</v>
      </c>
      <c r="AG37" s="35">
        <f t="shared" si="21"/>
        <v>36.768206356735305</v>
      </c>
      <c r="AH37" s="35">
        <f t="shared" si="22"/>
        <v>720.03729533960075</v>
      </c>
      <c r="AI37" s="35">
        <f t="shared" si="23"/>
        <v>379.01685215653015</v>
      </c>
      <c r="AJ37" s="35">
        <f t="shared" si="24"/>
        <v>0</v>
      </c>
      <c r="AK37" s="36">
        <f t="shared" si="25"/>
        <v>3959.3367145511047</v>
      </c>
      <c r="AO37" s="32"/>
      <c r="AP37" s="32"/>
    </row>
    <row r="38" spans="1:42" x14ac:dyDescent="0.25">
      <c r="A38" s="5">
        <v>3722</v>
      </c>
      <c r="B38" s="5">
        <v>67665.389566421509</v>
      </c>
      <c r="C38" s="5">
        <v>119618.87315911055</v>
      </c>
      <c r="D38" s="5">
        <v>17983.900000000001</v>
      </c>
      <c r="E38" s="5">
        <v>60.504250000000006</v>
      </c>
      <c r="F38" s="32">
        <v>0.02</v>
      </c>
      <c r="G38" s="32">
        <v>0.02</v>
      </c>
      <c r="H38" s="32">
        <v>0.25</v>
      </c>
      <c r="I38" s="32">
        <v>0.25</v>
      </c>
      <c r="J38" s="32">
        <v>600</v>
      </c>
      <c r="K38" s="50">
        <f t="shared" si="26"/>
        <v>2891.9139570866773</v>
      </c>
      <c r="L38" s="51">
        <v>9900</v>
      </c>
      <c r="M38" s="51">
        <v>4150</v>
      </c>
      <c r="N38" s="35">
        <f t="shared" si="4"/>
        <v>683</v>
      </c>
      <c r="O38" s="35">
        <f t="shared" si="5"/>
        <v>430</v>
      </c>
      <c r="P38" s="35">
        <f t="shared" si="6"/>
        <v>741.17728228992121</v>
      </c>
      <c r="Q38" s="35">
        <f t="shared" si="7"/>
        <v>179.56045806746405</v>
      </c>
      <c r="R38" s="35">
        <f t="shared" si="8"/>
        <v>94.517936819392787</v>
      </c>
      <c r="S38" s="35">
        <f t="shared" si="9"/>
        <v>390.62439068655169</v>
      </c>
      <c r="T38" s="35">
        <f t="shared" si="10"/>
        <v>36.768206356735305</v>
      </c>
      <c r="U38" s="35">
        <f t="shared" si="11"/>
        <v>720.03729533960075</v>
      </c>
      <c r="V38" s="35">
        <f t="shared" si="12"/>
        <v>379.01685215653015</v>
      </c>
      <c r="W38" s="35">
        <f t="shared" si="13"/>
        <v>0</v>
      </c>
      <c r="X38" s="35">
        <f t="shared" si="14"/>
        <v>3954.2607414996073</v>
      </c>
      <c r="Y38" s="51">
        <v>9900</v>
      </c>
      <c r="Z38" s="51">
        <v>4150</v>
      </c>
      <c r="AA38" s="35">
        <f t="shared" si="15"/>
        <v>683</v>
      </c>
      <c r="AB38" s="35">
        <f t="shared" si="16"/>
        <v>430</v>
      </c>
      <c r="AC38" s="35">
        <f t="shared" si="17"/>
        <v>741.17728228992121</v>
      </c>
      <c r="AD38" s="35">
        <f t="shared" si="18"/>
        <v>179.56045806746405</v>
      </c>
      <c r="AE38" s="35">
        <f t="shared" si="19"/>
        <v>94.517936819392787</v>
      </c>
      <c r="AF38" s="35">
        <f t="shared" si="20"/>
        <v>390.62439068655169</v>
      </c>
      <c r="AG38" s="35">
        <f t="shared" si="21"/>
        <v>36.768206356735305</v>
      </c>
      <c r="AH38" s="35">
        <f t="shared" si="22"/>
        <v>720.03729533960075</v>
      </c>
      <c r="AI38" s="35">
        <f t="shared" si="23"/>
        <v>379.01685215653015</v>
      </c>
      <c r="AJ38" s="35">
        <f t="shared" si="24"/>
        <v>0</v>
      </c>
      <c r="AK38" s="36">
        <f t="shared" si="25"/>
        <v>3954.2607414996073</v>
      </c>
      <c r="AO38" s="32"/>
      <c r="AP38" s="32"/>
    </row>
    <row r="39" spans="1:42" x14ac:dyDescent="0.25">
      <c r="A39" s="5">
        <v>3723</v>
      </c>
      <c r="B39" s="5">
        <v>68157.748565196991</v>
      </c>
      <c r="C39" s="5">
        <v>120489.26537892222</v>
      </c>
      <c r="D39" s="5">
        <v>17985.350000000002</v>
      </c>
      <c r="E39" s="5">
        <v>60.504250000000006</v>
      </c>
      <c r="F39" s="32">
        <v>0.02</v>
      </c>
      <c r="G39" s="32">
        <v>0.02</v>
      </c>
      <c r="H39" s="32">
        <v>0.25</v>
      </c>
      <c r="I39" s="32">
        <v>0.25</v>
      </c>
      <c r="J39" s="32">
        <v>600</v>
      </c>
      <c r="K39" s="50">
        <f t="shared" si="26"/>
        <v>2914.8129360148459</v>
      </c>
      <c r="L39" s="51">
        <v>9900</v>
      </c>
      <c r="M39" s="51">
        <v>4150</v>
      </c>
      <c r="N39" s="35">
        <f t="shared" si="4"/>
        <v>683</v>
      </c>
      <c r="O39" s="35">
        <f t="shared" si="5"/>
        <v>430</v>
      </c>
      <c r="P39" s="35">
        <f t="shared" si="6"/>
        <v>741.17728228992121</v>
      </c>
      <c r="Q39" s="35">
        <f t="shared" si="7"/>
        <v>179.56045806746405</v>
      </c>
      <c r="R39" s="35">
        <f t="shared" si="8"/>
        <v>94.517936819392787</v>
      </c>
      <c r="S39" s="35">
        <f t="shared" si="9"/>
        <v>390.62439068655169</v>
      </c>
      <c r="T39" s="35">
        <f t="shared" si="10"/>
        <v>36.768206356735305</v>
      </c>
      <c r="U39" s="35">
        <f t="shared" si="11"/>
        <v>720.03729533960075</v>
      </c>
      <c r="V39" s="35">
        <f t="shared" si="12"/>
        <v>379.01685215653015</v>
      </c>
      <c r="W39" s="35">
        <f t="shared" si="13"/>
        <v>0</v>
      </c>
      <c r="X39" s="35">
        <f t="shared" si="14"/>
        <v>3948.5502718166726</v>
      </c>
      <c r="Y39" s="51">
        <v>9900</v>
      </c>
      <c r="Z39" s="51">
        <v>4150</v>
      </c>
      <c r="AA39" s="35">
        <f t="shared" si="15"/>
        <v>683</v>
      </c>
      <c r="AB39" s="35">
        <f t="shared" si="16"/>
        <v>430</v>
      </c>
      <c r="AC39" s="35">
        <f t="shared" si="17"/>
        <v>741.17728228992121</v>
      </c>
      <c r="AD39" s="35">
        <f t="shared" si="18"/>
        <v>179.56045806746405</v>
      </c>
      <c r="AE39" s="35">
        <f t="shared" si="19"/>
        <v>94.517936819392787</v>
      </c>
      <c r="AF39" s="35">
        <f t="shared" si="20"/>
        <v>390.62439068655169</v>
      </c>
      <c r="AG39" s="35">
        <f t="shared" si="21"/>
        <v>36.768206356735305</v>
      </c>
      <c r="AH39" s="35">
        <f t="shared" si="22"/>
        <v>720.03729533960075</v>
      </c>
      <c r="AI39" s="35">
        <f t="shared" si="23"/>
        <v>379.01685215653015</v>
      </c>
      <c r="AJ39" s="35">
        <f t="shared" si="24"/>
        <v>0</v>
      </c>
      <c r="AK39" s="36">
        <f t="shared" si="25"/>
        <v>3948.5502718166726</v>
      </c>
      <c r="AO39" s="32"/>
      <c r="AP39" s="32"/>
    </row>
    <row r="40" spans="1:42" x14ac:dyDescent="0.25">
      <c r="A40" s="5">
        <v>3724</v>
      </c>
      <c r="B40" s="5">
        <v>68650.107563972473</v>
      </c>
      <c r="C40" s="5">
        <v>121359.6575986743</v>
      </c>
      <c r="D40" s="5">
        <v>17986.800000000003</v>
      </c>
      <c r="E40" s="5">
        <v>60.504250000000006</v>
      </c>
      <c r="F40" s="32">
        <v>0.02</v>
      </c>
      <c r="G40" s="32">
        <v>0.02</v>
      </c>
      <c r="H40" s="32">
        <v>0.25</v>
      </c>
      <c r="I40" s="32">
        <v>0.25</v>
      </c>
      <c r="J40" s="32">
        <v>600</v>
      </c>
      <c r="K40" s="50">
        <f t="shared" si="26"/>
        <v>2940.2562459350338</v>
      </c>
      <c r="L40" s="51">
        <v>9900</v>
      </c>
      <c r="M40" s="51">
        <v>4150</v>
      </c>
      <c r="N40" s="35">
        <f t="shared" si="4"/>
        <v>683</v>
      </c>
      <c r="O40" s="35">
        <f t="shared" si="5"/>
        <v>430</v>
      </c>
      <c r="P40" s="35">
        <f t="shared" si="6"/>
        <v>741.17728228992121</v>
      </c>
      <c r="Q40" s="35">
        <f t="shared" si="7"/>
        <v>179.56045806746405</v>
      </c>
      <c r="R40" s="35">
        <f t="shared" si="8"/>
        <v>94.517936819392787</v>
      </c>
      <c r="S40" s="35">
        <f t="shared" si="9"/>
        <v>390.62439068655169</v>
      </c>
      <c r="T40" s="35">
        <f t="shared" si="10"/>
        <v>36.768206356735305</v>
      </c>
      <c r="U40" s="35">
        <f t="shared" si="11"/>
        <v>720.03729533960075</v>
      </c>
      <c r="V40" s="35">
        <f t="shared" si="12"/>
        <v>379.01685215653015</v>
      </c>
      <c r="W40" s="35">
        <f t="shared" si="13"/>
        <v>0</v>
      </c>
      <c r="X40" s="35">
        <f t="shared" si="14"/>
        <v>3942.2053055023007</v>
      </c>
      <c r="Y40" s="51">
        <v>9900</v>
      </c>
      <c r="Z40" s="51">
        <v>4150</v>
      </c>
      <c r="AA40" s="35">
        <f t="shared" si="15"/>
        <v>683</v>
      </c>
      <c r="AB40" s="35">
        <f t="shared" si="16"/>
        <v>430</v>
      </c>
      <c r="AC40" s="35">
        <f t="shared" si="17"/>
        <v>741.17728228992121</v>
      </c>
      <c r="AD40" s="35">
        <f t="shared" si="18"/>
        <v>179.56045806746405</v>
      </c>
      <c r="AE40" s="35">
        <f t="shared" si="19"/>
        <v>94.517936819392787</v>
      </c>
      <c r="AF40" s="35">
        <f t="shared" si="20"/>
        <v>390.62439068655169</v>
      </c>
      <c r="AG40" s="35">
        <f t="shared" si="21"/>
        <v>36.768206356735305</v>
      </c>
      <c r="AH40" s="35">
        <f t="shared" si="22"/>
        <v>720.03729533960075</v>
      </c>
      <c r="AI40" s="35">
        <f t="shared" si="23"/>
        <v>379.01685215653015</v>
      </c>
      <c r="AJ40" s="35">
        <f t="shared" si="24"/>
        <v>0</v>
      </c>
      <c r="AK40" s="36">
        <f t="shared" si="25"/>
        <v>3942.2053055023007</v>
      </c>
      <c r="AO40" s="32"/>
      <c r="AP40" s="32"/>
    </row>
    <row r="41" spans="1:42" x14ac:dyDescent="0.25">
      <c r="A41" s="5">
        <v>3724.2</v>
      </c>
      <c r="B41" s="5">
        <v>68748.579363822937</v>
      </c>
      <c r="C41" s="5">
        <v>121533.73604264855</v>
      </c>
      <c r="D41" s="5">
        <v>17987.090000000004</v>
      </c>
      <c r="E41" s="5">
        <v>60.504250000000006</v>
      </c>
      <c r="F41" s="32">
        <v>0.02</v>
      </c>
      <c r="G41" s="32">
        <v>0.02</v>
      </c>
      <c r="H41" s="32">
        <v>0.25</v>
      </c>
      <c r="I41" s="32">
        <v>0.25</v>
      </c>
      <c r="J41" s="32">
        <v>600</v>
      </c>
      <c r="K41" s="50">
        <f t="shared" si="26"/>
        <v>2945.6502276381084</v>
      </c>
      <c r="L41" s="51">
        <v>9900</v>
      </c>
      <c r="M41" s="51">
        <v>4150</v>
      </c>
      <c r="N41" s="35">
        <f t="shared" si="4"/>
        <v>683</v>
      </c>
      <c r="O41" s="35">
        <f t="shared" si="5"/>
        <v>430</v>
      </c>
      <c r="P41" s="35">
        <f t="shared" si="6"/>
        <v>741.17728228992121</v>
      </c>
      <c r="Q41" s="35">
        <f t="shared" si="7"/>
        <v>179.56045806746405</v>
      </c>
      <c r="R41" s="35">
        <f t="shared" si="8"/>
        <v>94.517936819392787</v>
      </c>
      <c r="S41" s="35">
        <f t="shared" si="9"/>
        <v>390.62439068655169</v>
      </c>
      <c r="T41" s="35">
        <f t="shared" si="10"/>
        <v>36.768206356735305</v>
      </c>
      <c r="U41" s="35">
        <f t="shared" si="11"/>
        <v>720.03729533960075</v>
      </c>
      <c r="V41" s="35">
        <f t="shared" si="12"/>
        <v>379.01685215653015</v>
      </c>
      <c r="W41" s="35">
        <f t="shared" si="13"/>
        <v>0</v>
      </c>
      <c r="X41" s="35">
        <f t="shared" si="14"/>
        <v>3940.8601726436546</v>
      </c>
      <c r="Y41" s="51">
        <v>9900</v>
      </c>
      <c r="Z41" s="51">
        <v>4150</v>
      </c>
      <c r="AA41" s="35">
        <f t="shared" si="15"/>
        <v>683</v>
      </c>
      <c r="AB41" s="35">
        <f t="shared" si="16"/>
        <v>430</v>
      </c>
      <c r="AC41" s="35">
        <f t="shared" si="17"/>
        <v>741.17728228992121</v>
      </c>
      <c r="AD41" s="35">
        <f t="shared" si="18"/>
        <v>179.56045806746405</v>
      </c>
      <c r="AE41" s="35">
        <f t="shared" si="19"/>
        <v>94.517936819392787</v>
      </c>
      <c r="AF41" s="35">
        <f t="shared" si="20"/>
        <v>390.62439068655169</v>
      </c>
      <c r="AG41" s="35">
        <f t="shared" si="21"/>
        <v>36.768206356735305</v>
      </c>
      <c r="AH41" s="35">
        <f t="shared" si="22"/>
        <v>720.03729533960075</v>
      </c>
      <c r="AI41" s="35">
        <f t="shared" si="23"/>
        <v>379.01685215653015</v>
      </c>
      <c r="AJ41" s="35">
        <f t="shared" si="24"/>
        <v>0</v>
      </c>
      <c r="AK41" s="36">
        <f t="shared" si="25"/>
        <v>3940.8601726436546</v>
      </c>
      <c r="AO41" s="32"/>
      <c r="AP41" s="32"/>
    </row>
    <row r="42" spans="1:42" x14ac:dyDescent="0.25">
      <c r="A42" s="5">
        <v>3724.8</v>
      </c>
      <c r="B42" s="5">
        <v>69043.994763374329</v>
      </c>
      <c r="C42" s="5">
        <v>122055.97137451172</v>
      </c>
      <c r="D42" s="5">
        <v>17987.960000000003</v>
      </c>
      <c r="E42" s="5">
        <v>60.504250000000006</v>
      </c>
      <c r="F42" s="32">
        <v>0.02</v>
      </c>
      <c r="G42" s="32">
        <v>0.02</v>
      </c>
      <c r="H42" s="32">
        <v>0.25</v>
      </c>
      <c r="I42" s="32">
        <v>0.25</v>
      </c>
      <c r="J42" s="32">
        <v>600</v>
      </c>
      <c r="K42" s="50">
        <f t="shared" si="26"/>
        <v>2962.4428121854426</v>
      </c>
      <c r="L42" s="51">
        <v>9900</v>
      </c>
      <c r="M42" s="51">
        <v>4150</v>
      </c>
      <c r="N42" s="35">
        <f t="shared" si="4"/>
        <v>683</v>
      </c>
      <c r="O42" s="35">
        <f t="shared" si="5"/>
        <v>430</v>
      </c>
      <c r="P42" s="35">
        <f t="shared" si="6"/>
        <v>741.17728228992121</v>
      </c>
      <c r="Q42" s="35">
        <f t="shared" si="7"/>
        <v>179.56045806746405</v>
      </c>
      <c r="R42" s="35">
        <f t="shared" si="8"/>
        <v>94.517936819392787</v>
      </c>
      <c r="S42" s="35">
        <f t="shared" si="9"/>
        <v>390.62439068655169</v>
      </c>
      <c r="T42" s="35">
        <f t="shared" si="10"/>
        <v>36.768206356735305</v>
      </c>
      <c r="U42" s="35">
        <f t="shared" si="11"/>
        <v>720.03729533960075</v>
      </c>
      <c r="V42" s="35">
        <f t="shared" si="12"/>
        <v>379.01685215653015</v>
      </c>
      <c r="W42" s="35">
        <f t="shared" si="13"/>
        <v>0</v>
      </c>
      <c r="X42" s="35">
        <f t="shared" si="14"/>
        <v>3936.6724948761666</v>
      </c>
      <c r="Y42" s="51">
        <v>9900</v>
      </c>
      <c r="Z42" s="51">
        <v>4150</v>
      </c>
      <c r="AA42" s="35">
        <f t="shared" si="15"/>
        <v>683</v>
      </c>
      <c r="AB42" s="35">
        <f t="shared" si="16"/>
        <v>430</v>
      </c>
      <c r="AC42" s="35">
        <f t="shared" si="17"/>
        <v>741.17728228992121</v>
      </c>
      <c r="AD42" s="35">
        <f t="shared" si="18"/>
        <v>179.56045806746405</v>
      </c>
      <c r="AE42" s="35">
        <f t="shared" si="19"/>
        <v>94.517936819392787</v>
      </c>
      <c r="AF42" s="35">
        <f t="shared" si="20"/>
        <v>390.62439068655169</v>
      </c>
      <c r="AG42" s="35">
        <f t="shared" si="21"/>
        <v>36.768206356735305</v>
      </c>
      <c r="AH42" s="35">
        <f t="shared" si="22"/>
        <v>720.03729533960075</v>
      </c>
      <c r="AI42" s="35">
        <f t="shared" si="23"/>
        <v>379.01685215653015</v>
      </c>
      <c r="AJ42" s="35">
        <f t="shared" si="24"/>
        <v>0</v>
      </c>
      <c r="AK42" s="36">
        <f t="shared" si="25"/>
        <v>3936.6724948761666</v>
      </c>
      <c r="AO42" s="32"/>
      <c r="AP42" s="32"/>
    </row>
    <row r="43" spans="1:42" x14ac:dyDescent="0.25">
      <c r="A43" s="5">
        <v>3725</v>
      </c>
      <c r="B43" s="5">
        <v>69142.466563224792</v>
      </c>
      <c r="C43" s="5">
        <v>122230.04981848598</v>
      </c>
      <c r="D43" s="5">
        <v>17988.25</v>
      </c>
      <c r="E43" s="5">
        <v>60.504250000000006</v>
      </c>
      <c r="F43" s="32">
        <v>0.02</v>
      </c>
      <c r="G43" s="32">
        <v>0.02</v>
      </c>
      <c r="H43" s="32">
        <v>0.25</v>
      </c>
      <c r="I43" s="32">
        <v>0.25</v>
      </c>
      <c r="J43" s="32">
        <v>600</v>
      </c>
      <c r="K43" s="50">
        <f t="shared" si="26"/>
        <v>2968.24388684724</v>
      </c>
      <c r="L43" s="51">
        <v>9900</v>
      </c>
      <c r="M43" s="51">
        <v>4150</v>
      </c>
      <c r="N43" s="35">
        <f t="shared" si="4"/>
        <v>683</v>
      </c>
      <c r="O43" s="35">
        <f t="shared" si="5"/>
        <v>430</v>
      </c>
      <c r="P43" s="35">
        <f t="shared" si="6"/>
        <v>741.17728228992121</v>
      </c>
      <c r="Q43" s="35">
        <f t="shared" si="7"/>
        <v>179.56045806746405</v>
      </c>
      <c r="R43" s="35">
        <f t="shared" si="8"/>
        <v>94.517936819392787</v>
      </c>
      <c r="S43" s="35">
        <f t="shared" si="9"/>
        <v>390.62439068655169</v>
      </c>
      <c r="T43" s="35">
        <f t="shared" si="10"/>
        <v>36.768206356735305</v>
      </c>
      <c r="U43" s="35">
        <f t="shared" si="11"/>
        <v>720.03729533960075</v>
      </c>
      <c r="V43" s="35">
        <f t="shared" si="12"/>
        <v>379.01685215653015</v>
      </c>
      <c r="W43" s="35">
        <f t="shared" si="13"/>
        <v>0</v>
      </c>
      <c r="X43" s="35">
        <f t="shared" si="14"/>
        <v>3935.2258425564914</v>
      </c>
      <c r="Y43" s="51">
        <v>9900</v>
      </c>
      <c r="Z43" s="51">
        <v>4150</v>
      </c>
      <c r="AA43" s="35">
        <f t="shared" si="15"/>
        <v>683</v>
      </c>
      <c r="AB43" s="35">
        <f t="shared" si="16"/>
        <v>430</v>
      </c>
      <c r="AC43" s="35">
        <f t="shared" si="17"/>
        <v>741.17728228992121</v>
      </c>
      <c r="AD43" s="35">
        <f t="shared" si="18"/>
        <v>179.56045806746405</v>
      </c>
      <c r="AE43" s="35">
        <f t="shared" si="19"/>
        <v>94.517936819392787</v>
      </c>
      <c r="AF43" s="35">
        <f t="shared" si="20"/>
        <v>390.62439068655169</v>
      </c>
      <c r="AG43" s="35">
        <f t="shared" si="21"/>
        <v>36.768206356735305</v>
      </c>
      <c r="AH43" s="35">
        <f t="shared" si="22"/>
        <v>720.03729533960075</v>
      </c>
      <c r="AI43" s="35">
        <f t="shared" si="23"/>
        <v>379.01685215653015</v>
      </c>
      <c r="AJ43" s="35">
        <f t="shared" si="24"/>
        <v>0</v>
      </c>
      <c r="AK43" s="36">
        <f t="shared" si="25"/>
        <v>3935.2258425564914</v>
      </c>
      <c r="AO43" s="32"/>
      <c r="AP43" s="32"/>
    </row>
    <row r="44" spans="1:42" x14ac:dyDescent="0.25">
      <c r="A44" s="5">
        <v>3726</v>
      </c>
      <c r="B44" s="5">
        <v>69634.825562000275</v>
      </c>
      <c r="C44" s="5">
        <v>123100.44203829765</v>
      </c>
      <c r="D44" s="5">
        <v>17989.700000000004</v>
      </c>
      <c r="E44" s="5">
        <v>60.504250000000006</v>
      </c>
      <c r="F44" s="32">
        <v>0.02</v>
      </c>
      <c r="G44" s="32">
        <v>0.02</v>
      </c>
      <c r="H44" s="32">
        <v>0.25</v>
      </c>
      <c r="I44" s="32">
        <v>0.25</v>
      </c>
      <c r="J44" s="32">
        <v>600</v>
      </c>
      <c r="K44" s="50">
        <f t="shared" si="26"/>
        <v>2998.775858751465</v>
      </c>
      <c r="L44" s="51">
        <v>9900</v>
      </c>
      <c r="M44" s="51">
        <v>4150</v>
      </c>
      <c r="N44" s="35">
        <f t="shared" si="4"/>
        <v>683</v>
      </c>
      <c r="O44" s="35">
        <f t="shared" si="5"/>
        <v>430</v>
      </c>
      <c r="P44" s="35">
        <f t="shared" si="6"/>
        <v>741.17728228992121</v>
      </c>
      <c r="Q44" s="35">
        <f t="shared" si="7"/>
        <v>179.56045806746405</v>
      </c>
      <c r="R44" s="35">
        <f t="shared" si="8"/>
        <v>94.517936819392787</v>
      </c>
      <c r="S44" s="35">
        <f t="shared" si="9"/>
        <v>390.62439068655169</v>
      </c>
      <c r="T44" s="35">
        <f t="shared" si="10"/>
        <v>36.768206356735305</v>
      </c>
      <c r="U44" s="35">
        <f t="shared" si="11"/>
        <v>720.03729533960075</v>
      </c>
      <c r="V44" s="35">
        <f t="shared" si="12"/>
        <v>379.01685215653015</v>
      </c>
      <c r="W44" s="35">
        <f t="shared" si="13"/>
        <v>0</v>
      </c>
      <c r="X44" s="35">
        <f t="shared" si="14"/>
        <v>3927.6118829792449</v>
      </c>
      <c r="Y44" s="51">
        <v>9900</v>
      </c>
      <c r="Z44" s="51">
        <v>4150</v>
      </c>
      <c r="AA44" s="35">
        <f t="shared" si="15"/>
        <v>683</v>
      </c>
      <c r="AB44" s="35">
        <f t="shared" si="16"/>
        <v>430</v>
      </c>
      <c r="AC44" s="35">
        <f t="shared" si="17"/>
        <v>741.17728228992121</v>
      </c>
      <c r="AD44" s="35">
        <f t="shared" si="18"/>
        <v>179.56045806746405</v>
      </c>
      <c r="AE44" s="35">
        <f t="shared" si="19"/>
        <v>94.517936819392787</v>
      </c>
      <c r="AF44" s="35">
        <f t="shared" si="20"/>
        <v>390.62439068655169</v>
      </c>
      <c r="AG44" s="35">
        <f t="shared" si="21"/>
        <v>36.768206356735305</v>
      </c>
      <c r="AH44" s="35">
        <f t="shared" si="22"/>
        <v>720.03729533960075</v>
      </c>
      <c r="AI44" s="35">
        <f t="shared" si="23"/>
        <v>379.01685215653015</v>
      </c>
      <c r="AJ44" s="35">
        <f t="shared" si="24"/>
        <v>0</v>
      </c>
      <c r="AK44" s="36">
        <f t="shared" si="25"/>
        <v>3927.6118829792449</v>
      </c>
      <c r="AO44" s="32"/>
      <c r="AP44" s="32"/>
    </row>
    <row r="45" spans="1:42" x14ac:dyDescent="0.25">
      <c r="A45" s="5">
        <v>3727</v>
      </c>
      <c r="B45" s="5">
        <v>70127.18456029892</v>
      </c>
      <c r="C45" s="5">
        <v>123970.83425807953</v>
      </c>
      <c r="D45" s="5">
        <v>17991.150000000005</v>
      </c>
      <c r="E45" s="5">
        <v>60.504250000000006</v>
      </c>
      <c r="F45" s="32">
        <v>0.02</v>
      </c>
      <c r="G45" s="32">
        <v>0.02</v>
      </c>
      <c r="H45" s="32">
        <v>0.25</v>
      </c>
      <c r="I45" s="32">
        <v>0.25</v>
      </c>
      <c r="J45" s="32">
        <v>600</v>
      </c>
      <c r="K45" s="50">
        <f t="shared" si="26"/>
        <v>3031.8521616477087</v>
      </c>
      <c r="L45" s="51">
        <v>9900</v>
      </c>
      <c r="M45" s="51">
        <v>4150</v>
      </c>
      <c r="N45" s="35">
        <f t="shared" si="4"/>
        <v>683</v>
      </c>
      <c r="O45" s="35">
        <f t="shared" si="5"/>
        <v>430</v>
      </c>
      <c r="P45" s="35">
        <f t="shared" si="6"/>
        <v>741.17728228992121</v>
      </c>
      <c r="Q45" s="35">
        <f t="shared" si="7"/>
        <v>179.56045806746405</v>
      </c>
      <c r="R45" s="35">
        <f t="shared" si="8"/>
        <v>94.517936819392787</v>
      </c>
      <c r="S45" s="35">
        <f t="shared" si="9"/>
        <v>390.62439068655169</v>
      </c>
      <c r="T45" s="35">
        <f t="shared" si="10"/>
        <v>36.768206356735305</v>
      </c>
      <c r="U45" s="35">
        <f t="shared" si="11"/>
        <v>720.03729533960075</v>
      </c>
      <c r="V45" s="35">
        <f t="shared" si="12"/>
        <v>379.01685215653015</v>
      </c>
      <c r="W45" s="35">
        <f t="shared" si="13"/>
        <v>0</v>
      </c>
      <c r="X45" s="35">
        <f t="shared" si="14"/>
        <v>3919.3634267705611</v>
      </c>
      <c r="Y45" s="51">
        <v>9900</v>
      </c>
      <c r="Z45" s="51">
        <v>4150</v>
      </c>
      <c r="AA45" s="35">
        <f t="shared" si="15"/>
        <v>683</v>
      </c>
      <c r="AB45" s="35">
        <f t="shared" si="16"/>
        <v>430</v>
      </c>
      <c r="AC45" s="35">
        <f t="shared" si="17"/>
        <v>741.17728228992121</v>
      </c>
      <c r="AD45" s="35">
        <f t="shared" si="18"/>
        <v>179.56045806746405</v>
      </c>
      <c r="AE45" s="35">
        <f t="shared" si="19"/>
        <v>94.517936819392787</v>
      </c>
      <c r="AF45" s="35">
        <f t="shared" si="20"/>
        <v>390.62439068655169</v>
      </c>
      <c r="AG45" s="35">
        <f t="shared" si="21"/>
        <v>36.768206356735305</v>
      </c>
      <c r="AH45" s="35">
        <f t="shared" si="22"/>
        <v>720.03729533960075</v>
      </c>
      <c r="AI45" s="35">
        <f t="shared" si="23"/>
        <v>379.01685215653015</v>
      </c>
      <c r="AJ45" s="35">
        <f t="shared" si="24"/>
        <v>0</v>
      </c>
      <c r="AK45" s="36">
        <f t="shared" si="25"/>
        <v>3919.3634267705611</v>
      </c>
      <c r="AO45" s="32"/>
      <c r="AP45" s="32"/>
    </row>
    <row r="46" spans="1:42" x14ac:dyDescent="0.25">
      <c r="A46" s="5">
        <v>3728</v>
      </c>
      <c r="B46" s="5">
        <v>70619.543559074402</v>
      </c>
      <c r="C46" s="5">
        <v>124841.22647789121</v>
      </c>
      <c r="D46" s="5">
        <v>17992.600000000002</v>
      </c>
      <c r="E46" s="5">
        <v>60.504250000000006</v>
      </c>
      <c r="F46" s="32">
        <v>0.02</v>
      </c>
      <c r="G46" s="32">
        <v>0.02</v>
      </c>
      <c r="H46" s="32">
        <v>0.25</v>
      </c>
      <c r="I46" s="32">
        <v>0.25</v>
      </c>
      <c r="J46" s="32">
        <v>600</v>
      </c>
      <c r="K46" s="50">
        <f t="shared" si="26"/>
        <v>3067.4727955359713</v>
      </c>
      <c r="L46" s="51">
        <v>9900</v>
      </c>
      <c r="M46" s="51">
        <v>4150</v>
      </c>
      <c r="N46" s="35">
        <f t="shared" si="4"/>
        <v>683</v>
      </c>
      <c r="O46" s="35">
        <f t="shared" si="5"/>
        <v>430</v>
      </c>
      <c r="P46" s="35">
        <f t="shared" si="6"/>
        <v>741.17728228992121</v>
      </c>
      <c r="Q46" s="35">
        <f t="shared" si="7"/>
        <v>179.56045806746405</v>
      </c>
      <c r="R46" s="35">
        <f t="shared" si="8"/>
        <v>94.517936819392787</v>
      </c>
      <c r="S46" s="35">
        <f t="shared" si="9"/>
        <v>390.62439068655169</v>
      </c>
      <c r="T46" s="35">
        <f t="shared" si="10"/>
        <v>36.768206356735305</v>
      </c>
      <c r="U46" s="35">
        <f t="shared" si="11"/>
        <v>720.03729533960075</v>
      </c>
      <c r="V46" s="35">
        <f t="shared" si="12"/>
        <v>379.01685215653015</v>
      </c>
      <c r="W46" s="35">
        <f t="shared" si="13"/>
        <v>0</v>
      </c>
      <c r="X46" s="35">
        <f t="shared" si="14"/>
        <v>3910.48047393044</v>
      </c>
      <c r="Y46" s="51">
        <v>9900</v>
      </c>
      <c r="Z46" s="51">
        <v>4150</v>
      </c>
      <c r="AA46" s="35">
        <f t="shared" si="15"/>
        <v>683</v>
      </c>
      <c r="AB46" s="35">
        <f t="shared" si="16"/>
        <v>430</v>
      </c>
      <c r="AC46" s="35">
        <f t="shared" si="17"/>
        <v>741.17728228992121</v>
      </c>
      <c r="AD46" s="35">
        <f t="shared" si="18"/>
        <v>179.56045806746405</v>
      </c>
      <c r="AE46" s="35">
        <f t="shared" si="19"/>
        <v>94.517936819392787</v>
      </c>
      <c r="AF46" s="35">
        <f t="shared" si="20"/>
        <v>390.62439068655169</v>
      </c>
      <c r="AG46" s="35">
        <f t="shared" si="21"/>
        <v>36.768206356735305</v>
      </c>
      <c r="AH46" s="35">
        <f t="shared" si="22"/>
        <v>720.03729533960075</v>
      </c>
      <c r="AI46" s="35">
        <f t="shared" si="23"/>
        <v>379.01685215653015</v>
      </c>
      <c r="AJ46" s="35">
        <f t="shared" si="24"/>
        <v>0</v>
      </c>
      <c r="AK46" s="36">
        <f t="shared" si="25"/>
        <v>3910.48047393044</v>
      </c>
      <c r="AO46" s="32"/>
      <c r="AP46" s="32"/>
    </row>
    <row r="47" spans="1:42" x14ac:dyDescent="0.25">
      <c r="A47" s="5">
        <v>3728.2</v>
      </c>
      <c r="B47" s="5">
        <v>70718.015358924866</v>
      </c>
      <c r="C47" s="5">
        <v>125015.30492186546</v>
      </c>
      <c r="D47" s="5">
        <v>17992.890000000003</v>
      </c>
      <c r="E47" s="5">
        <v>60.504250000000006</v>
      </c>
      <c r="F47" s="32">
        <v>0.02</v>
      </c>
      <c r="G47" s="32">
        <v>0.02</v>
      </c>
      <c r="H47" s="32">
        <v>0.25</v>
      </c>
      <c r="I47" s="32">
        <v>0.25</v>
      </c>
      <c r="J47" s="32">
        <v>600</v>
      </c>
      <c r="K47" s="50">
        <f t="shared" si="26"/>
        <v>3074.9022420326592</v>
      </c>
      <c r="L47" s="51">
        <v>9900</v>
      </c>
      <c r="M47" s="51">
        <v>4150</v>
      </c>
      <c r="N47" s="35">
        <f t="shared" si="4"/>
        <v>683</v>
      </c>
      <c r="O47" s="35">
        <f t="shared" si="5"/>
        <v>430</v>
      </c>
      <c r="P47" s="35">
        <f t="shared" si="6"/>
        <v>741.17728228992121</v>
      </c>
      <c r="Q47" s="35">
        <f t="shared" si="7"/>
        <v>179.56045806746405</v>
      </c>
      <c r="R47" s="35">
        <f t="shared" si="8"/>
        <v>94.517936819392787</v>
      </c>
      <c r="S47" s="35">
        <f t="shared" si="9"/>
        <v>390.62439068655169</v>
      </c>
      <c r="T47" s="35">
        <f t="shared" si="10"/>
        <v>36.768206356735305</v>
      </c>
      <c r="U47" s="35">
        <f t="shared" si="11"/>
        <v>720.03729533960075</v>
      </c>
      <c r="V47" s="35">
        <f t="shared" si="12"/>
        <v>379.01685215653015</v>
      </c>
      <c r="W47" s="35">
        <f t="shared" si="13"/>
        <v>0</v>
      </c>
      <c r="X47" s="35">
        <f t="shared" si="14"/>
        <v>3908.6277437666454</v>
      </c>
      <c r="Y47" s="51">
        <v>9900</v>
      </c>
      <c r="Z47" s="51">
        <v>4150</v>
      </c>
      <c r="AA47" s="35">
        <f t="shared" si="15"/>
        <v>683</v>
      </c>
      <c r="AB47" s="35">
        <f t="shared" si="16"/>
        <v>430</v>
      </c>
      <c r="AC47" s="35">
        <f t="shared" si="17"/>
        <v>741.17728228992121</v>
      </c>
      <c r="AD47" s="35">
        <f t="shared" si="18"/>
        <v>179.56045806746405</v>
      </c>
      <c r="AE47" s="35">
        <f t="shared" si="19"/>
        <v>94.517936819392787</v>
      </c>
      <c r="AF47" s="35">
        <f t="shared" si="20"/>
        <v>390.62439068655169</v>
      </c>
      <c r="AG47" s="35">
        <f t="shared" si="21"/>
        <v>36.768206356735305</v>
      </c>
      <c r="AH47" s="35">
        <f t="shared" si="22"/>
        <v>720.03729533960075</v>
      </c>
      <c r="AI47" s="35">
        <f t="shared" si="23"/>
        <v>379.01685215653015</v>
      </c>
      <c r="AJ47" s="35">
        <f t="shared" si="24"/>
        <v>0</v>
      </c>
      <c r="AK47" s="36">
        <f t="shared" si="25"/>
        <v>3908.6277437666454</v>
      </c>
      <c r="AO47" s="32"/>
      <c r="AP47" s="32"/>
    </row>
    <row r="48" spans="1:42" x14ac:dyDescent="0.25">
      <c r="A48" s="5">
        <v>3728.8</v>
      </c>
      <c r="B48" s="5">
        <v>71013.430758476257</v>
      </c>
      <c r="C48" s="5">
        <v>125537.54025369883</v>
      </c>
      <c r="D48" s="5">
        <v>17993.760000000002</v>
      </c>
      <c r="E48" s="5">
        <v>60.504250000000006</v>
      </c>
      <c r="F48" s="32">
        <v>0.02</v>
      </c>
      <c r="G48" s="32">
        <v>0.02</v>
      </c>
      <c r="H48" s="32">
        <v>0.25</v>
      </c>
      <c r="I48" s="32">
        <v>0.25</v>
      </c>
      <c r="J48" s="32">
        <v>600</v>
      </c>
      <c r="K48" s="50">
        <f t="shared" si="26"/>
        <v>3097.8012209608419</v>
      </c>
      <c r="L48" s="51">
        <v>9900</v>
      </c>
      <c r="M48" s="51">
        <v>4150</v>
      </c>
      <c r="N48" s="35">
        <f t="shared" si="4"/>
        <v>683</v>
      </c>
      <c r="O48" s="35">
        <f t="shared" si="5"/>
        <v>430</v>
      </c>
      <c r="P48" s="35">
        <f t="shared" si="6"/>
        <v>741.17728228992121</v>
      </c>
      <c r="Q48" s="35">
        <f t="shared" si="7"/>
        <v>179.56045806746405</v>
      </c>
      <c r="R48" s="35">
        <f t="shared" si="8"/>
        <v>94.517936819392787</v>
      </c>
      <c r="S48" s="35">
        <f t="shared" si="9"/>
        <v>390.62439068655169</v>
      </c>
      <c r="T48" s="35">
        <f t="shared" si="10"/>
        <v>36.768206356735305</v>
      </c>
      <c r="U48" s="35">
        <f t="shared" si="11"/>
        <v>720.03729533960075</v>
      </c>
      <c r="V48" s="35">
        <f t="shared" si="12"/>
        <v>379.01685215653015</v>
      </c>
      <c r="W48" s="35">
        <f t="shared" si="13"/>
        <v>0</v>
      </c>
      <c r="X48" s="35">
        <f t="shared" si="14"/>
        <v>3902.9172740837071</v>
      </c>
      <c r="Y48" s="51">
        <v>9900</v>
      </c>
      <c r="Z48" s="51">
        <v>4150</v>
      </c>
      <c r="AA48" s="35">
        <f t="shared" si="15"/>
        <v>683</v>
      </c>
      <c r="AB48" s="35">
        <f t="shared" si="16"/>
        <v>430</v>
      </c>
      <c r="AC48" s="35">
        <f t="shared" si="17"/>
        <v>741.17728228992121</v>
      </c>
      <c r="AD48" s="35">
        <f t="shared" si="18"/>
        <v>179.56045806746405</v>
      </c>
      <c r="AE48" s="35">
        <f t="shared" si="19"/>
        <v>94.517936819392787</v>
      </c>
      <c r="AF48" s="35">
        <f t="shared" si="20"/>
        <v>390.62439068655169</v>
      </c>
      <c r="AG48" s="35">
        <f t="shared" si="21"/>
        <v>36.768206356735305</v>
      </c>
      <c r="AH48" s="35">
        <f t="shared" si="22"/>
        <v>720.03729533960075</v>
      </c>
      <c r="AI48" s="35">
        <f t="shared" si="23"/>
        <v>379.01685215653015</v>
      </c>
      <c r="AJ48" s="35">
        <f t="shared" si="24"/>
        <v>0</v>
      </c>
      <c r="AK48" s="36">
        <f t="shared" si="25"/>
        <v>3902.9172740837071</v>
      </c>
      <c r="AO48" s="32"/>
      <c r="AP48" s="32"/>
    </row>
    <row r="49" spans="1:42" x14ac:dyDescent="0.25">
      <c r="A49" s="5">
        <v>3729</v>
      </c>
      <c r="B49" s="5">
        <v>71111.902557849884</v>
      </c>
      <c r="C49" s="5">
        <v>125711.61869767308</v>
      </c>
      <c r="D49" s="5">
        <v>17994.050000000003</v>
      </c>
      <c r="E49" s="5">
        <v>60.504250000000006</v>
      </c>
      <c r="F49" s="32">
        <v>0.02</v>
      </c>
      <c r="G49" s="32">
        <v>0.02</v>
      </c>
      <c r="H49" s="32">
        <v>0.25</v>
      </c>
      <c r="I49" s="32">
        <v>0.25</v>
      </c>
      <c r="J49" s="32">
        <v>600</v>
      </c>
      <c r="K49" s="50">
        <f t="shared" si="26"/>
        <v>3105.6377604162526</v>
      </c>
      <c r="L49" s="51">
        <v>9900</v>
      </c>
      <c r="M49" s="51">
        <v>4150</v>
      </c>
      <c r="N49" s="35">
        <f t="shared" si="4"/>
        <v>683</v>
      </c>
      <c r="O49" s="35">
        <f t="shared" si="5"/>
        <v>430</v>
      </c>
      <c r="P49" s="35">
        <f t="shared" si="6"/>
        <v>741.17728228992121</v>
      </c>
      <c r="Q49" s="35">
        <f t="shared" si="7"/>
        <v>179.56045806746405</v>
      </c>
      <c r="R49" s="35">
        <f t="shared" si="8"/>
        <v>94.517936819392787</v>
      </c>
      <c r="S49" s="35">
        <f t="shared" si="9"/>
        <v>390.62439068655169</v>
      </c>
      <c r="T49" s="35">
        <f t="shared" si="10"/>
        <v>36.768206356735305</v>
      </c>
      <c r="U49" s="35">
        <f t="shared" si="11"/>
        <v>720.03729533960075</v>
      </c>
      <c r="V49" s="35">
        <f t="shared" si="12"/>
        <v>379.01685215653015</v>
      </c>
      <c r="W49" s="35">
        <f t="shared" si="13"/>
        <v>0</v>
      </c>
      <c r="X49" s="35">
        <f t="shared" si="14"/>
        <v>3900.963024458882</v>
      </c>
      <c r="Y49" s="51">
        <v>9900</v>
      </c>
      <c r="Z49" s="51">
        <v>4150</v>
      </c>
      <c r="AA49" s="35">
        <f t="shared" si="15"/>
        <v>683</v>
      </c>
      <c r="AB49" s="35">
        <f t="shared" si="16"/>
        <v>430</v>
      </c>
      <c r="AC49" s="35">
        <f t="shared" si="17"/>
        <v>741.17728228992121</v>
      </c>
      <c r="AD49" s="35">
        <f t="shared" si="18"/>
        <v>179.56045806746405</v>
      </c>
      <c r="AE49" s="35">
        <f t="shared" si="19"/>
        <v>94.517936819392787</v>
      </c>
      <c r="AF49" s="35">
        <f t="shared" si="20"/>
        <v>390.62439068655169</v>
      </c>
      <c r="AG49" s="35">
        <f t="shared" si="21"/>
        <v>36.768206356735305</v>
      </c>
      <c r="AH49" s="35">
        <f t="shared" si="22"/>
        <v>720.03729533960075</v>
      </c>
      <c r="AI49" s="35">
        <f t="shared" si="23"/>
        <v>379.01685215653015</v>
      </c>
      <c r="AJ49" s="35">
        <f t="shared" si="24"/>
        <v>0</v>
      </c>
      <c r="AK49" s="36">
        <f t="shared" si="25"/>
        <v>3900.963024458882</v>
      </c>
      <c r="AO49" s="32"/>
      <c r="AP49" s="32"/>
    </row>
    <row r="50" spans="1:42" x14ac:dyDescent="0.25">
      <c r="A50" s="5">
        <v>3730</v>
      </c>
      <c r="B50" s="5">
        <v>71604.261557102203</v>
      </c>
      <c r="C50" s="5">
        <v>126582.01091748476</v>
      </c>
      <c r="D50" s="5">
        <v>17995.500000000004</v>
      </c>
      <c r="E50" s="5">
        <v>60.504250000000006</v>
      </c>
      <c r="F50" s="32">
        <v>0.02</v>
      </c>
      <c r="G50" s="32">
        <v>0.02</v>
      </c>
      <c r="H50" s="32">
        <v>0.25</v>
      </c>
      <c r="I50" s="32">
        <v>0.25</v>
      </c>
      <c r="J50" s="32">
        <v>600</v>
      </c>
      <c r="K50" s="50">
        <f t="shared" si="26"/>
        <v>3146.3470562885527</v>
      </c>
      <c r="L50" s="51">
        <v>9900</v>
      </c>
      <c r="M50" s="51">
        <v>4150</v>
      </c>
      <c r="N50" s="35">
        <f t="shared" si="4"/>
        <v>683</v>
      </c>
      <c r="O50" s="35">
        <f t="shared" si="5"/>
        <v>430</v>
      </c>
      <c r="P50" s="35">
        <f t="shared" si="6"/>
        <v>741.17728228992121</v>
      </c>
      <c r="Q50" s="35">
        <f t="shared" si="7"/>
        <v>179.56045806746405</v>
      </c>
      <c r="R50" s="35">
        <f t="shared" si="8"/>
        <v>94.517936819392787</v>
      </c>
      <c r="S50" s="35">
        <f t="shared" si="9"/>
        <v>390.62439068655169</v>
      </c>
      <c r="T50" s="35">
        <f t="shared" si="10"/>
        <v>36.768206356735305</v>
      </c>
      <c r="U50" s="35">
        <f t="shared" si="11"/>
        <v>720.03729533960075</v>
      </c>
      <c r="V50" s="35">
        <f t="shared" si="12"/>
        <v>379.01685215653015</v>
      </c>
      <c r="W50" s="35">
        <f t="shared" si="13"/>
        <v>0</v>
      </c>
      <c r="X50" s="35">
        <f t="shared" si="14"/>
        <v>3890.8110783558868</v>
      </c>
      <c r="Y50" s="51">
        <v>9900</v>
      </c>
      <c r="Z50" s="51">
        <v>4150</v>
      </c>
      <c r="AA50" s="35">
        <f t="shared" si="15"/>
        <v>683</v>
      </c>
      <c r="AB50" s="35">
        <f t="shared" si="16"/>
        <v>430</v>
      </c>
      <c r="AC50" s="35">
        <f t="shared" si="17"/>
        <v>741.17728228992121</v>
      </c>
      <c r="AD50" s="35">
        <f t="shared" si="18"/>
        <v>179.56045806746405</v>
      </c>
      <c r="AE50" s="35">
        <f t="shared" si="19"/>
        <v>94.517936819392787</v>
      </c>
      <c r="AF50" s="35">
        <f t="shared" si="20"/>
        <v>390.62439068655169</v>
      </c>
      <c r="AG50" s="35">
        <f t="shared" si="21"/>
        <v>36.768206356735305</v>
      </c>
      <c r="AH50" s="35">
        <f t="shared" si="22"/>
        <v>720.03729533960075</v>
      </c>
      <c r="AI50" s="35">
        <f t="shared" si="23"/>
        <v>379.01685215653015</v>
      </c>
      <c r="AJ50" s="35">
        <f t="shared" si="24"/>
        <v>0</v>
      </c>
      <c r="AK50" s="36">
        <f t="shared" si="25"/>
        <v>3890.8110783558868</v>
      </c>
      <c r="AO50" s="32"/>
      <c r="AP50" s="32"/>
    </row>
    <row r="51" spans="1:42" x14ac:dyDescent="0.25">
      <c r="A51" s="5">
        <v>3731</v>
      </c>
      <c r="B51" s="5">
        <v>72096.620555877686</v>
      </c>
      <c r="C51" s="5">
        <v>127452.40313726664</v>
      </c>
      <c r="D51" s="5">
        <v>17996.95</v>
      </c>
      <c r="E51" s="5">
        <v>60.504250000000006</v>
      </c>
      <c r="F51" s="32">
        <v>0.02</v>
      </c>
      <c r="G51" s="32">
        <v>0.02</v>
      </c>
      <c r="H51" s="32">
        <v>0.25</v>
      </c>
      <c r="I51" s="32">
        <v>0.25</v>
      </c>
      <c r="J51" s="32">
        <v>600</v>
      </c>
      <c r="K51" s="50">
        <f t="shared" si="26"/>
        <v>3189.6006831528712</v>
      </c>
      <c r="L51" s="51">
        <v>9900</v>
      </c>
      <c r="M51" s="51">
        <v>4150</v>
      </c>
      <c r="N51" s="35">
        <f t="shared" si="4"/>
        <v>683</v>
      </c>
      <c r="O51" s="35">
        <f t="shared" si="5"/>
        <v>430</v>
      </c>
      <c r="P51" s="35">
        <f t="shared" si="6"/>
        <v>741.17728228992121</v>
      </c>
      <c r="Q51" s="35">
        <f t="shared" si="7"/>
        <v>179.56045806746405</v>
      </c>
      <c r="R51" s="35">
        <f t="shared" si="8"/>
        <v>94.517936819392787</v>
      </c>
      <c r="S51" s="35">
        <f t="shared" si="9"/>
        <v>390.62439068655169</v>
      </c>
      <c r="T51" s="35">
        <f t="shared" si="10"/>
        <v>36.768206356735305</v>
      </c>
      <c r="U51" s="35">
        <f t="shared" si="11"/>
        <v>720.03729533960075</v>
      </c>
      <c r="V51" s="35">
        <f t="shared" si="12"/>
        <v>379.01685215653015</v>
      </c>
      <c r="W51" s="35">
        <f t="shared" si="13"/>
        <v>0</v>
      </c>
      <c r="X51" s="35">
        <f t="shared" si="14"/>
        <v>3880.0246356214543</v>
      </c>
      <c r="Y51" s="51">
        <v>9900</v>
      </c>
      <c r="Z51" s="51">
        <v>4150</v>
      </c>
      <c r="AA51" s="35">
        <f t="shared" si="15"/>
        <v>683</v>
      </c>
      <c r="AB51" s="35">
        <f t="shared" si="16"/>
        <v>430</v>
      </c>
      <c r="AC51" s="35">
        <f t="shared" si="17"/>
        <v>741.17728228992121</v>
      </c>
      <c r="AD51" s="35">
        <f t="shared" si="18"/>
        <v>179.56045806746405</v>
      </c>
      <c r="AE51" s="35">
        <f t="shared" si="19"/>
        <v>94.517936819392787</v>
      </c>
      <c r="AF51" s="35">
        <f t="shared" si="20"/>
        <v>390.62439068655169</v>
      </c>
      <c r="AG51" s="35">
        <f t="shared" si="21"/>
        <v>36.768206356735305</v>
      </c>
      <c r="AH51" s="35">
        <f t="shared" si="22"/>
        <v>720.03729533960075</v>
      </c>
      <c r="AI51" s="35">
        <f t="shared" si="23"/>
        <v>379.01685215653015</v>
      </c>
      <c r="AJ51" s="35">
        <f t="shared" si="24"/>
        <v>0</v>
      </c>
      <c r="AK51" s="36">
        <f t="shared" si="25"/>
        <v>3880.0246356214543</v>
      </c>
      <c r="AO51" s="32"/>
      <c r="AP51" s="32"/>
    </row>
    <row r="52" spans="1:42" x14ac:dyDescent="0.25">
      <c r="A52" s="5">
        <v>3732</v>
      </c>
      <c r="B52" s="5">
        <v>72588.979554653168</v>
      </c>
      <c r="C52" s="5">
        <v>128322.79535707831</v>
      </c>
      <c r="D52" s="5">
        <v>17998.400000000005</v>
      </c>
      <c r="E52" s="5">
        <v>60.504250000000006</v>
      </c>
      <c r="F52" s="32">
        <v>0.02</v>
      </c>
      <c r="G52" s="32">
        <v>0.02</v>
      </c>
      <c r="H52" s="32">
        <v>0.25</v>
      </c>
      <c r="I52" s="32">
        <v>0.25</v>
      </c>
      <c r="J52" s="32">
        <v>600</v>
      </c>
      <c r="K52" s="50">
        <f t="shared" si="26"/>
        <v>3235.3986410092089</v>
      </c>
      <c r="L52" s="51">
        <v>9900</v>
      </c>
      <c r="M52" s="51">
        <v>4150</v>
      </c>
      <c r="N52" s="35">
        <f t="shared" si="4"/>
        <v>683</v>
      </c>
      <c r="O52" s="35">
        <f t="shared" si="5"/>
        <v>430</v>
      </c>
      <c r="P52" s="35">
        <f t="shared" si="6"/>
        <v>741.17728228992121</v>
      </c>
      <c r="Q52" s="35">
        <f t="shared" si="7"/>
        <v>179.56045806746405</v>
      </c>
      <c r="R52" s="35">
        <f t="shared" si="8"/>
        <v>94.517936819392787</v>
      </c>
      <c r="S52" s="35">
        <f t="shared" si="9"/>
        <v>390.62439068655169</v>
      </c>
      <c r="T52" s="35">
        <f t="shared" si="10"/>
        <v>36.768206356735305</v>
      </c>
      <c r="U52" s="35">
        <f t="shared" si="11"/>
        <v>720.03729533960075</v>
      </c>
      <c r="V52" s="35">
        <f t="shared" si="12"/>
        <v>379.01685215653015</v>
      </c>
      <c r="W52" s="35">
        <f t="shared" si="13"/>
        <v>0</v>
      </c>
      <c r="X52" s="35">
        <f t="shared" si="14"/>
        <v>3868.6036962555845</v>
      </c>
      <c r="Y52" s="51">
        <v>9900</v>
      </c>
      <c r="Z52" s="51">
        <v>4150</v>
      </c>
      <c r="AA52" s="35">
        <f t="shared" si="15"/>
        <v>683</v>
      </c>
      <c r="AB52" s="35">
        <f t="shared" si="16"/>
        <v>430</v>
      </c>
      <c r="AC52" s="35">
        <f t="shared" si="17"/>
        <v>741.17728228992121</v>
      </c>
      <c r="AD52" s="35">
        <f t="shared" si="18"/>
        <v>179.56045806746405</v>
      </c>
      <c r="AE52" s="35">
        <f t="shared" si="19"/>
        <v>94.517936819392787</v>
      </c>
      <c r="AF52" s="35">
        <f t="shared" si="20"/>
        <v>390.62439068655169</v>
      </c>
      <c r="AG52" s="35">
        <f t="shared" si="21"/>
        <v>36.768206356735305</v>
      </c>
      <c r="AH52" s="35">
        <f t="shared" si="22"/>
        <v>720.03729533960075</v>
      </c>
      <c r="AI52" s="35">
        <f t="shared" si="23"/>
        <v>379.01685215653015</v>
      </c>
      <c r="AJ52" s="35">
        <f t="shared" si="24"/>
        <v>0</v>
      </c>
      <c r="AK52" s="36">
        <f t="shared" si="25"/>
        <v>3868.6036962555845</v>
      </c>
      <c r="AO52" s="32"/>
      <c r="AP52" s="32"/>
    </row>
    <row r="53" spans="1:42" x14ac:dyDescent="0.25">
      <c r="A53" s="5">
        <v>3732.2</v>
      </c>
      <c r="B53" s="5">
        <v>72687.451354503632</v>
      </c>
      <c r="C53" s="5">
        <v>128496.87380105257</v>
      </c>
      <c r="D53" s="5">
        <v>17998.690000000002</v>
      </c>
      <c r="E53" s="5">
        <v>60.504250000000006</v>
      </c>
      <c r="F53" s="32">
        <v>0.02</v>
      </c>
      <c r="G53" s="32">
        <v>0.02</v>
      </c>
      <c r="H53" s="32">
        <v>0.25</v>
      </c>
      <c r="I53" s="32">
        <v>0.25</v>
      </c>
      <c r="J53" s="32">
        <v>600</v>
      </c>
      <c r="K53" s="50">
        <f t="shared" si="26"/>
        <v>3244.86355229951</v>
      </c>
      <c r="L53" s="51">
        <v>9900</v>
      </c>
      <c r="M53" s="51">
        <v>4150</v>
      </c>
      <c r="N53" s="35">
        <f t="shared" si="4"/>
        <v>683</v>
      </c>
      <c r="O53" s="35">
        <f t="shared" si="5"/>
        <v>430</v>
      </c>
      <c r="P53" s="35">
        <f t="shared" si="6"/>
        <v>741.17728228992121</v>
      </c>
      <c r="Q53" s="35">
        <f t="shared" si="7"/>
        <v>179.56045806746405</v>
      </c>
      <c r="R53" s="35">
        <f t="shared" si="8"/>
        <v>94.517936819392787</v>
      </c>
      <c r="S53" s="35">
        <f t="shared" si="9"/>
        <v>390.62439068655169</v>
      </c>
      <c r="T53" s="35">
        <f t="shared" si="10"/>
        <v>36.768206356735305</v>
      </c>
      <c r="U53" s="35">
        <f t="shared" si="11"/>
        <v>720.03729533960075</v>
      </c>
      <c r="V53" s="35">
        <f t="shared" si="12"/>
        <v>379.01685215653015</v>
      </c>
      <c r="W53" s="35">
        <f t="shared" si="13"/>
        <v>0</v>
      </c>
      <c r="X53" s="35">
        <f t="shared" si="14"/>
        <v>3866.2433687866405</v>
      </c>
      <c r="Y53" s="51">
        <v>9900</v>
      </c>
      <c r="Z53" s="51">
        <v>4150</v>
      </c>
      <c r="AA53" s="35">
        <f t="shared" si="15"/>
        <v>683</v>
      </c>
      <c r="AB53" s="35">
        <f t="shared" si="16"/>
        <v>430</v>
      </c>
      <c r="AC53" s="35">
        <f t="shared" si="17"/>
        <v>741.17728228992121</v>
      </c>
      <c r="AD53" s="35">
        <f t="shared" si="18"/>
        <v>179.56045806746405</v>
      </c>
      <c r="AE53" s="35">
        <f t="shared" si="19"/>
        <v>94.517936819392787</v>
      </c>
      <c r="AF53" s="35">
        <f t="shared" si="20"/>
        <v>390.62439068655169</v>
      </c>
      <c r="AG53" s="35">
        <f t="shared" si="21"/>
        <v>36.768206356735305</v>
      </c>
      <c r="AH53" s="35">
        <f t="shared" si="22"/>
        <v>720.03729533960075</v>
      </c>
      <c r="AI53" s="35">
        <f t="shared" si="23"/>
        <v>379.01685215653015</v>
      </c>
      <c r="AJ53" s="35">
        <f t="shared" si="24"/>
        <v>0</v>
      </c>
      <c r="AK53" s="36">
        <f t="shared" si="25"/>
        <v>3866.2433687866405</v>
      </c>
      <c r="AO53" s="32"/>
      <c r="AP53" s="32"/>
    </row>
    <row r="54" spans="1:42" x14ac:dyDescent="0.25">
      <c r="A54" s="5">
        <v>3732.8</v>
      </c>
      <c r="B54" s="5">
        <v>72982.866753578186</v>
      </c>
      <c r="C54" s="5">
        <v>129019.10913291574</v>
      </c>
      <c r="D54" s="5">
        <v>17999.560000000001</v>
      </c>
      <c r="E54" s="5">
        <v>60.504250000000006</v>
      </c>
      <c r="F54" s="32">
        <v>0.02</v>
      </c>
      <c r="G54" s="32">
        <v>0.02</v>
      </c>
      <c r="H54" s="32">
        <v>0.25</v>
      </c>
      <c r="I54" s="32">
        <v>0.25</v>
      </c>
      <c r="J54" s="32">
        <v>600</v>
      </c>
      <c r="K54" s="50">
        <f t="shared" si="26"/>
        <v>3273.8689256085413</v>
      </c>
      <c r="L54" s="51">
        <v>9900</v>
      </c>
      <c r="M54" s="51">
        <v>4150</v>
      </c>
      <c r="N54" s="35">
        <f t="shared" si="4"/>
        <v>683</v>
      </c>
      <c r="O54" s="35">
        <f t="shared" si="5"/>
        <v>430</v>
      </c>
      <c r="P54" s="35">
        <f t="shared" si="6"/>
        <v>741.17728228992121</v>
      </c>
      <c r="Q54" s="35">
        <f t="shared" si="7"/>
        <v>179.56045806746405</v>
      </c>
      <c r="R54" s="35">
        <f t="shared" si="8"/>
        <v>94.517936819392787</v>
      </c>
      <c r="S54" s="35">
        <f t="shared" si="9"/>
        <v>390.62439068655169</v>
      </c>
      <c r="T54" s="35">
        <f t="shared" si="10"/>
        <v>36.768206356735305</v>
      </c>
      <c r="U54" s="35">
        <f t="shared" si="11"/>
        <v>720.03729533960075</v>
      </c>
      <c r="V54" s="35">
        <f t="shared" si="12"/>
        <v>379.01685215653015</v>
      </c>
      <c r="W54" s="35">
        <f t="shared" si="13"/>
        <v>0</v>
      </c>
      <c r="X54" s="35">
        <f t="shared" si="14"/>
        <v>3859.0101071882518</v>
      </c>
      <c r="Y54" s="51">
        <v>9900</v>
      </c>
      <c r="Z54" s="51">
        <v>4150</v>
      </c>
      <c r="AA54" s="35">
        <f t="shared" si="15"/>
        <v>683</v>
      </c>
      <c r="AB54" s="35">
        <f t="shared" si="16"/>
        <v>430</v>
      </c>
      <c r="AC54" s="35">
        <f t="shared" si="17"/>
        <v>741.17728228992121</v>
      </c>
      <c r="AD54" s="35">
        <f t="shared" si="18"/>
        <v>179.56045806746405</v>
      </c>
      <c r="AE54" s="35">
        <f t="shared" si="19"/>
        <v>94.517936819392787</v>
      </c>
      <c r="AF54" s="35">
        <f t="shared" si="20"/>
        <v>390.62439068655169</v>
      </c>
      <c r="AG54" s="35">
        <f t="shared" si="21"/>
        <v>36.768206356735305</v>
      </c>
      <c r="AH54" s="35">
        <f t="shared" si="22"/>
        <v>720.03729533960075</v>
      </c>
      <c r="AI54" s="35">
        <f t="shared" si="23"/>
        <v>379.01685215653015</v>
      </c>
      <c r="AJ54" s="35">
        <f t="shared" si="24"/>
        <v>0</v>
      </c>
      <c r="AK54" s="36">
        <f t="shared" si="25"/>
        <v>3859.0101071882518</v>
      </c>
      <c r="AO54" s="32"/>
      <c r="AP54" s="32"/>
    </row>
    <row r="55" spans="1:42" x14ac:dyDescent="0.25">
      <c r="A55" s="5">
        <v>3733</v>
      </c>
      <c r="B55" s="5">
        <v>73081.33855342865</v>
      </c>
      <c r="C55" s="5">
        <v>129193.18757688999</v>
      </c>
      <c r="D55" s="5">
        <v>17999.850000000002</v>
      </c>
      <c r="E55" s="5">
        <v>60.504250000000006</v>
      </c>
      <c r="F55" s="32">
        <v>0.02</v>
      </c>
      <c r="G55" s="32">
        <v>0.02</v>
      </c>
      <c r="H55" s="32">
        <v>0.25</v>
      </c>
      <c r="I55" s="32">
        <v>0.25</v>
      </c>
      <c r="J55" s="32">
        <v>600</v>
      </c>
      <c r="K55" s="50">
        <f t="shared" si="26"/>
        <v>3283.7409298575653</v>
      </c>
      <c r="L55" s="51">
        <v>9900</v>
      </c>
      <c r="M55" s="51">
        <v>4150</v>
      </c>
      <c r="N55" s="35">
        <f t="shared" si="4"/>
        <v>683</v>
      </c>
      <c r="O55" s="35">
        <f t="shared" si="5"/>
        <v>430</v>
      </c>
      <c r="P55" s="35">
        <f t="shared" si="6"/>
        <v>741.17728228992121</v>
      </c>
      <c r="Q55" s="35">
        <f t="shared" si="7"/>
        <v>179.56045806746405</v>
      </c>
      <c r="R55" s="35">
        <f t="shared" si="8"/>
        <v>94.517936819392787</v>
      </c>
      <c r="S55" s="35">
        <f t="shared" si="9"/>
        <v>390.62439068655169</v>
      </c>
      <c r="T55" s="35">
        <f t="shared" si="10"/>
        <v>36.768206356735305</v>
      </c>
      <c r="U55" s="35">
        <f t="shared" si="11"/>
        <v>720.03729533960075</v>
      </c>
      <c r="V55" s="35">
        <f t="shared" si="12"/>
        <v>379.01685215653015</v>
      </c>
      <c r="W55" s="35">
        <f t="shared" si="13"/>
        <v>0</v>
      </c>
      <c r="X55" s="35">
        <f t="shared" si="14"/>
        <v>3856.5482602582779</v>
      </c>
      <c r="Y55" s="51">
        <v>9900</v>
      </c>
      <c r="Z55" s="51">
        <v>4150</v>
      </c>
      <c r="AA55" s="35">
        <f t="shared" si="15"/>
        <v>683</v>
      </c>
      <c r="AB55" s="35">
        <f t="shared" si="16"/>
        <v>430</v>
      </c>
      <c r="AC55" s="35">
        <f t="shared" si="17"/>
        <v>741.17728228992121</v>
      </c>
      <c r="AD55" s="35">
        <f t="shared" si="18"/>
        <v>179.56045806746405</v>
      </c>
      <c r="AE55" s="35">
        <f t="shared" si="19"/>
        <v>94.517936819392787</v>
      </c>
      <c r="AF55" s="35">
        <f t="shared" si="20"/>
        <v>390.62439068655169</v>
      </c>
      <c r="AG55" s="35">
        <f t="shared" si="21"/>
        <v>36.768206356735305</v>
      </c>
      <c r="AH55" s="35">
        <f t="shared" si="22"/>
        <v>720.03729533960075</v>
      </c>
      <c r="AI55" s="35">
        <f t="shared" si="23"/>
        <v>379.01685215653015</v>
      </c>
      <c r="AJ55" s="35">
        <f t="shared" si="24"/>
        <v>0</v>
      </c>
      <c r="AK55" s="36">
        <f t="shared" si="25"/>
        <v>3856.5482602582779</v>
      </c>
      <c r="AO55" s="32"/>
      <c r="AP55" s="32"/>
    </row>
    <row r="56" spans="1:42" x14ac:dyDescent="0.25">
      <c r="A56" s="5">
        <v>3734</v>
      </c>
      <c r="B56" s="5">
        <v>73573.697552204132</v>
      </c>
      <c r="C56" s="5">
        <v>130063.57979667187</v>
      </c>
      <c r="D56" s="5">
        <v>18001.3</v>
      </c>
      <c r="E56" s="5">
        <v>60.504250000000006</v>
      </c>
      <c r="F56" s="32">
        <v>0.02</v>
      </c>
      <c r="G56" s="32">
        <v>0.02</v>
      </c>
      <c r="H56" s="32">
        <v>0.25</v>
      </c>
      <c r="I56" s="32">
        <v>0.25</v>
      </c>
      <c r="J56" s="32">
        <v>600</v>
      </c>
      <c r="K56" s="50">
        <f t="shared" si="26"/>
        <v>3334.6275496979401</v>
      </c>
      <c r="L56" s="51">
        <v>9900</v>
      </c>
      <c r="M56" s="51">
        <v>4150</v>
      </c>
      <c r="N56" s="35">
        <f t="shared" si="4"/>
        <v>683</v>
      </c>
      <c r="O56" s="35">
        <f t="shared" si="5"/>
        <v>430</v>
      </c>
      <c r="P56" s="35">
        <f t="shared" si="6"/>
        <v>741.17728228992121</v>
      </c>
      <c r="Q56" s="35">
        <f t="shared" si="7"/>
        <v>179.56045806746405</v>
      </c>
      <c r="R56" s="35">
        <f t="shared" si="8"/>
        <v>94.517936819392787</v>
      </c>
      <c r="S56" s="35">
        <f t="shared" si="9"/>
        <v>390.62439068655169</v>
      </c>
      <c r="T56" s="35">
        <f t="shared" si="10"/>
        <v>36.768206356735305</v>
      </c>
      <c r="U56" s="35">
        <f t="shared" si="11"/>
        <v>720.03729533960075</v>
      </c>
      <c r="V56" s="35">
        <f t="shared" si="12"/>
        <v>379.01685215653015</v>
      </c>
      <c r="W56" s="35">
        <f t="shared" si="13"/>
        <v>0</v>
      </c>
      <c r="X56" s="35">
        <f t="shared" si="14"/>
        <v>3843.858327629534</v>
      </c>
      <c r="Y56" s="51">
        <v>9900</v>
      </c>
      <c r="Z56" s="51">
        <v>4150</v>
      </c>
      <c r="AA56" s="35">
        <f t="shared" si="15"/>
        <v>683</v>
      </c>
      <c r="AB56" s="35">
        <f t="shared" si="16"/>
        <v>430</v>
      </c>
      <c r="AC56" s="35">
        <f t="shared" si="17"/>
        <v>741.17728228992121</v>
      </c>
      <c r="AD56" s="35">
        <f t="shared" si="18"/>
        <v>179.56045806746405</v>
      </c>
      <c r="AE56" s="35">
        <f t="shared" si="19"/>
        <v>94.517936819392787</v>
      </c>
      <c r="AF56" s="35">
        <f t="shared" si="20"/>
        <v>390.62439068655169</v>
      </c>
      <c r="AG56" s="35">
        <f t="shared" si="21"/>
        <v>36.768206356735305</v>
      </c>
      <c r="AH56" s="35">
        <f t="shared" si="22"/>
        <v>720.03729533960075</v>
      </c>
      <c r="AI56" s="35">
        <f t="shared" si="23"/>
        <v>379.01685215653015</v>
      </c>
      <c r="AJ56" s="35">
        <f t="shared" si="24"/>
        <v>0</v>
      </c>
      <c r="AK56" s="36">
        <f t="shared" si="25"/>
        <v>3843.858327629534</v>
      </c>
      <c r="AO56" s="32"/>
      <c r="AP56" s="32"/>
    </row>
    <row r="57" spans="1:42" x14ac:dyDescent="0.25">
      <c r="A57" s="5">
        <v>3735</v>
      </c>
      <c r="B57" s="5">
        <v>74066.056550979614</v>
      </c>
      <c r="C57" s="5">
        <v>130933.97201645374</v>
      </c>
      <c r="D57" s="5">
        <v>18002.750000000004</v>
      </c>
      <c r="E57" s="5">
        <v>60.504250000000006</v>
      </c>
      <c r="F57" s="32">
        <v>0.02</v>
      </c>
      <c r="G57" s="32">
        <v>0.02</v>
      </c>
      <c r="H57" s="32">
        <v>0.25</v>
      </c>
      <c r="I57" s="32">
        <v>0.25</v>
      </c>
      <c r="J57" s="32">
        <v>600</v>
      </c>
      <c r="K57" s="50">
        <f t="shared" si="26"/>
        <v>3388.0585005303337</v>
      </c>
      <c r="L57" s="51">
        <v>9900</v>
      </c>
      <c r="M57" s="51">
        <v>4150</v>
      </c>
      <c r="N57" s="35">
        <f t="shared" si="4"/>
        <v>683</v>
      </c>
      <c r="O57" s="35">
        <f t="shared" si="5"/>
        <v>430</v>
      </c>
      <c r="P57" s="35">
        <f t="shared" si="6"/>
        <v>741.17728228992121</v>
      </c>
      <c r="Q57" s="35">
        <f t="shared" si="7"/>
        <v>179.56045806746405</v>
      </c>
      <c r="R57" s="35">
        <f t="shared" si="8"/>
        <v>94.517936819392787</v>
      </c>
      <c r="S57" s="35">
        <f t="shared" si="9"/>
        <v>390.62439068655169</v>
      </c>
      <c r="T57" s="35">
        <f t="shared" si="10"/>
        <v>36.768206356735305</v>
      </c>
      <c r="U57" s="35">
        <f t="shared" si="11"/>
        <v>720.03729533960075</v>
      </c>
      <c r="V57" s="35">
        <f t="shared" si="12"/>
        <v>379.01685215653015</v>
      </c>
      <c r="W57" s="35">
        <f t="shared" si="13"/>
        <v>0</v>
      </c>
      <c r="X57" s="35">
        <f t="shared" si="14"/>
        <v>3830.5338983693528</v>
      </c>
      <c r="Y57" s="51">
        <v>9900</v>
      </c>
      <c r="Z57" s="51">
        <v>4150</v>
      </c>
      <c r="AA57" s="35">
        <f t="shared" si="15"/>
        <v>683</v>
      </c>
      <c r="AB57" s="35">
        <f t="shared" si="16"/>
        <v>430</v>
      </c>
      <c r="AC57" s="35">
        <f t="shared" si="17"/>
        <v>741.17728228992121</v>
      </c>
      <c r="AD57" s="35">
        <f t="shared" si="18"/>
        <v>179.56045806746405</v>
      </c>
      <c r="AE57" s="35">
        <f t="shared" si="19"/>
        <v>94.517936819392787</v>
      </c>
      <c r="AF57" s="35">
        <f t="shared" si="20"/>
        <v>390.62439068655169</v>
      </c>
      <c r="AG57" s="35">
        <f t="shared" si="21"/>
        <v>36.768206356735305</v>
      </c>
      <c r="AH57" s="35">
        <f t="shared" si="22"/>
        <v>720.03729533960075</v>
      </c>
      <c r="AI57" s="35">
        <f t="shared" si="23"/>
        <v>379.01685215653015</v>
      </c>
      <c r="AJ57" s="35">
        <f t="shared" si="24"/>
        <v>0</v>
      </c>
      <c r="AK57" s="36">
        <f t="shared" si="25"/>
        <v>3830.5338983693528</v>
      </c>
      <c r="AO57" s="32"/>
      <c r="AP57" s="32"/>
    </row>
    <row r="58" spans="1:42" x14ac:dyDescent="0.25">
      <c r="A58" s="5">
        <v>3736</v>
      </c>
      <c r="B58" s="5">
        <v>74558.415550231934</v>
      </c>
      <c r="C58" s="5">
        <v>131804.36423626542</v>
      </c>
      <c r="D58" s="5">
        <v>18004.200000000004</v>
      </c>
      <c r="E58" s="5">
        <v>60.504250000000006</v>
      </c>
      <c r="F58" s="32">
        <v>0.02</v>
      </c>
      <c r="G58" s="32">
        <v>0.02</v>
      </c>
      <c r="H58" s="32">
        <v>0.25</v>
      </c>
      <c r="I58" s="32">
        <v>0.25</v>
      </c>
      <c r="J58" s="32">
        <v>600</v>
      </c>
      <c r="K58" s="50">
        <f t="shared" si="26"/>
        <v>3444.0337823547466</v>
      </c>
      <c r="L58" s="51">
        <v>9900</v>
      </c>
      <c r="M58" s="51">
        <v>4150</v>
      </c>
      <c r="N58" s="35">
        <f t="shared" si="4"/>
        <v>683</v>
      </c>
      <c r="O58" s="35">
        <f t="shared" si="5"/>
        <v>430</v>
      </c>
      <c r="P58" s="35">
        <f t="shared" si="6"/>
        <v>741.17728228992121</v>
      </c>
      <c r="Q58" s="35">
        <f t="shared" si="7"/>
        <v>179.56045806746405</v>
      </c>
      <c r="R58" s="35">
        <f t="shared" si="8"/>
        <v>94.517936819392787</v>
      </c>
      <c r="S58" s="35">
        <f t="shared" si="9"/>
        <v>390.62439068655169</v>
      </c>
      <c r="T58" s="35">
        <f t="shared" si="10"/>
        <v>36.768206356735305</v>
      </c>
      <c r="U58" s="35">
        <f t="shared" si="11"/>
        <v>720.03729533960075</v>
      </c>
      <c r="V58" s="35">
        <f t="shared" si="12"/>
        <v>379.01685215653015</v>
      </c>
      <c r="W58" s="35">
        <f t="shared" si="13"/>
        <v>0</v>
      </c>
      <c r="X58" s="35">
        <f t="shared" si="14"/>
        <v>3816.5749724777338</v>
      </c>
      <c r="Y58" s="51">
        <v>9900</v>
      </c>
      <c r="Z58" s="51">
        <v>4150</v>
      </c>
      <c r="AA58" s="35">
        <f t="shared" si="15"/>
        <v>683</v>
      </c>
      <c r="AB58" s="35">
        <f t="shared" si="16"/>
        <v>430</v>
      </c>
      <c r="AC58" s="35">
        <f t="shared" si="17"/>
        <v>741.17728228992121</v>
      </c>
      <c r="AD58" s="35">
        <f t="shared" si="18"/>
        <v>179.56045806746405</v>
      </c>
      <c r="AE58" s="35">
        <f t="shared" si="19"/>
        <v>94.517936819392787</v>
      </c>
      <c r="AF58" s="35">
        <f t="shared" si="20"/>
        <v>390.62439068655169</v>
      </c>
      <c r="AG58" s="35">
        <f t="shared" si="21"/>
        <v>36.768206356735305</v>
      </c>
      <c r="AH58" s="35">
        <f t="shared" si="22"/>
        <v>720.03729533960075</v>
      </c>
      <c r="AI58" s="35">
        <f t="shared" si="23"/>
        <v>379.01685215653015</v>
      </c>
      <c r="AJ58" s="35">
        <f t="shared" si="24"/>
        <v>0</v>
      </c>
      <c r="AK58" s="36">
        <f t="shared" si="25"/>
        <v>3816.5749724777338</v>
      </c>
      <c r="AO58" s="32"/>
      <c r="AP58" s="32"/>
    </row>
    <row r="59" spans="1:42" x14ac:dyDescent="0.25">
      <c r="A59" s="5">
        <v>3736.2</v>
      </c>
      <c r="B59" s="5">
        <v>74656.88734960556</v>
      </c>
      <c r="C59" s="5">
        <v>131978.44268023968</v>
      </c>
      <c r="D59" s="5">
        <v>18004.490000000005</v>
      </c>
      <c r="E59" s="5">
        <v>60.504250000000006</v>
      </c>
      <c r="F59" s="32">
        <v>0.02</v>
      </c>
      <c r="G59" s="32">
        <v>0.02</v>
      </c>
      <c r="H59" s="32">
        <v>0.25</v>
      </c>
      <c r="I59" s="32">
        <v>0.25</v>
      </c>
      <c r="J59" s="32">
        <v>600</v>
      </c>
      <c r="K59" s="50">
        <f t="shared" si="26"/>
        <v>3455.5341584386606</v>
      </c>
      <c r="L59" s="51">
        <v>9900</v>
      </c>
      <c r="M59" s="51">
        <v>4150</v>
      </c>
      <c r="N59" s="35">
        <f t="shared" si="4"/>
        <v>683</v>
      </c>
      <c r="O59" s="35">
        <f t="shared" si="5"/>
        <v>430</v>
      </c>
      <c r="P59" s="35">
        <f t="shared" si="6"/>
        <v>741.17728228992121</v>
      </c>
      <c r="Q59" s="35">
        <f t="shared" si="7"/>
        <v>179.56045806746405</v>
      </c>
      <c r="R59" s="35">
        <f t="shared" si="8"/>
        <v>94.517936819392787</v>
      </c>
      <c r="S59" s="35">
        <f t="shared" si="9"/>
        <v>390.62439068655169</v>
      </c>
      <c r="T59" s="35">
        <f t="shared" si="10"/>
        <v>36.768206356735305</v>
      </c>
      <c r="U59" s="35">
        <f t="shared" si="11"/>
        <v>720.03729533960075</v>
      </c>
      <c r="V59" s="35">
        <f t="shared" si="12"/>
        <v>379.01685215653015</v>
      </c>
      <c r="W59" s="35">
        <f t="shared" si="13"/>
        <v>0</v>
      </c>
      <c r="X59" s="35">
        <f t="shared" si="14"/>
        <v>3813.7070477036405</v>
      </c>
      <c r="Y59" s="51">
        <v>9900</v>
      </c>
      <c r="Z59" s="51">
        <v>4150</v>
      </c>
      <c r="AA59" s="35">
        <f t="shared" si="15"/>
        <v>683</v>
      </c>
      <c r="AB59" s="35">
        <f t="shared" si="16"/>
        <v>430</v>
      </c>
      <c r="AC59" s="35">
        <f t="shared" si="17"/>
        <v>741.17728228992121</v>
      </c>
      <c r="AD59" s="35">
        <f t="shared" si="18"/>
        <v>179.56045806746405</v>
      </c>
      <c r="AE59" s="35">
        <f t="shared" si="19"/>
        <v>94.517936819392787</v>
      </c>
      <c r="AF59" s="35">
        <f t="shared" si="20"/>
        <v>390.62439068655169</v>
      </c>
      <c r="AG59" s="35">
        <f t="shared" si="21"/>
        <v>36.768206356735305</v>
      </c>
      <c r="AH59" s="35">
        <f t="shared" si="22"/>
        <v>720.03729533960075</v>
      </c>
      <c r="AI59" s="35">
        <f t="shared" si="23"/>
        <v>379.01685215653015</v>
      </c>
      <c r="AJ59" s="35">
        <f t="shared" si="24"/>
        <v>0</v>
      </c>
      <c r="AK59" s="36">
        <f t="shared" si="25"/>
        <v>3813.7070477036405</v>
      </c>
      <c r="AO59" s="32"/>
      <c r="AP59" s="32"/>
    </row>
    <row r="60" spans="1:42" x14ac:dyDescent="0.25">
      <c r="A60" s="5">
        <v>3736.8</v>
      </c>
      <c r="B60" s="5">
        <v>74952.302749156952</v>
      </c>
      <c r="C60" s="5">
        <v>132500.67801210284</v>
      </c>
      <c r="D60" s="5">
        <v>18005.360000000004</v>
      </c>
      <c r="E60" s="5">
        <v>60.504250000000006</v>
      </c>
      <c r="F60" s="32">
        <v>0.02</v>
      </c>
      <c r="G60" s="32">
        <v>0.02</v>
      </c>
      <c r="H60" s="32">
        <v>0.25</v>
      </c>
      <c r="I60" s="32">
        <v>0.25</v>
      </c>
      <c r="J60" s="32">
        <v>600</v>
      </c>
      <c r="K60" s="50">
        <f t="shared" si="26"/>
        <v>3490.6459261285409</v>
      </c>
      <c r="L60" s="51">
        <v>9900</v>
      </c>
      <c r="M60" s="51">
        <v>4150</v>
      </c>
      <c r="N60" s="35">
        <f t="shared" si="4"/>
        <v>683</v>
      </c>
      <c r="O60" s="35">
        <f t="shared" si="5"/>
        <v>430</v>
      </c>
      <c r="P60" s="35">
        <f t="shared" si="6"/>
        <v>741.17728228992121</v>
      </c>
      <c r="Q60" s="35">
        <f t="shared" si="7"/>
        <v>179.56045806746405</v>
      </c>
      <c r="R60" s="35">
        <f t="shared" si="8"/>
        <v>94.517936819392787</v>
      </c>
      <c r="S60" s="35">
        <f t="shared" si="9"/>
        <v>390.62439068655169</v>
      </c>
      <c r="T60" s="35">
        <f t="shared" si="10"/>
        <v>36.768206356735305</v>
      </c>
      <c r="U60" s="35">
        <f t="shared" si="11"/>
        <v>720.03729533960075</v>
      </c>
      <c r="V60" s="35">
        <f t="shared" si="12"/>
        <v>379.01685215653015</v>
      </c>
      <c r="W60" s="35">
        <f t="shared" si="13"/>
        <v>0</v>
      </c>
      <c r="X60" s="35">
        <f t="shared" si="14"/>
        <v>3804.9509941898018</v>
      </c>
      <c r="Y60" s="51">
        <v>9900</v>
      </c>
      <c r="Z60" s="51">
        <v>4150</v>
      </c>
      <c r="AA60" s="35">
        <f t="shared" si="15"/>
        <v>683</v>
      </c>
      <c r="AB60" s="35">
        <f t="shared" si="16"/>
        <v>430</v>
      </c>
      <c r="AC60" s="35">
        <f t="shared" si="17"/>
        <v>741.17728228992121</v>
      </c>
      <c r="AD60" s="35">
        <f t="shared" si="18"/>
        <v>179.56045806746405</v>
      </c>
      <c r="AE60" s="35">
        <f t="shared" si="19"/>
        <v>94.517936819392787</v>
      </c>
      <c r="AF60" s="35">
        <f t="shared" si="20"/>
        <v>390.62439068655169</v>
      </c>
      <c r="AG60" s="35">
        <f t="shared" si="21"/>
        <v>36.768206356735305</v>
      </c>
      <c r="AH60" s="35">
        <f t="shared" si="22"/>
        <v>720.03729533960075</v>
      </c>
      <c r="AI60" s="35">
        <f t="shared" si="23"/>
        <v>379.01685215653015</v>
      </c>
      <c r="AJ60" s="35">
        <f t="shared" si="24"/>
        <v>0</v>
      </c>
      <c r="AK60" s="36">
        <f t="shared" si="25"/>
        <v>3804.9509941898018</v>
      </c>
      <c r="AO60" s="32"/>
      <c r="AP60" s="32"/>
    </row>
    <row r="61" spans="1:42" x14ac:dyDescent="0.25">
      <c r="A61" s="5">
        <v>3737</v>
      </c>
      <c r="B61" s="5">
        <v>75050.774549007416</v>
      </c>
      <c r="C61" s="5">
        <v>132674.7564560771</v>
      </c>
      <c r="D61" s="5">
        <v>18005.650000000001</v>
      </c>
      <c r="E61" s="5">
        <v>60.504250000000006</v>
      </c>
      <c r="F61" s="32">
        <v>0.02</v>
      </c>
      <c r="G61" s="32">
        <v>0.02</v>
      </c>
      <c r="H61" s="32">
        <v>0.25</v>
      </c>
      <c r="I61" s="32">
        <v>0.25</v>
      </c>
      <c r="J61" s="32">
        <v>600</v>
      </c>
      <c r="K61" s="50">
        <f t="shared" si="26"/>
        <v>3502.5533951711777</v>
      </c>
      <c r="L61" s="51">
        <v>9900</v>
      </c>
      <c r="M61" s="51">
        <v>4150</v>
      </c>
      <c r="N61" s="35">
        <f t="shared" si="4"/>
        <v>683</v>
      </c>
      <c r="O61" s="35">
        <f t="shared" si="5"/>
        <v>430</v>
      </c>
      <c r="P61" s="35">
        <f t="shared" si="6"/>
        <v>741.17728228992121</v>
      </c>
      <c r="Q61" s="35">
        <f t="shared" si="7"/>
        <v>179.56045806746405</v>
      </c>
      <c r="R61" s="35">
        <f t="shared" si="8"/>
        <v>94.517936819392787</v>
      </c>
      <c r="S61" s="35">
        <f t="shared" si="9"/>
        <v>390.62439068655169</v>
      </c>
      <c r="T61" s="35">
        <f t="shared" si="10"/>
        <v>36.768206356735305</v>
      </c>
      <c r="U61" s="35">
        <f t="shared" si="11"/>
        <v>720.03729533960075</v>
      </c>
      <c r="V61" s="35">
        <f t="shared" si="12"/>
        <v>379.01685215653015</v>
      </c>
      <c r="W61" s="35">
        <f t="shared" si="13"/>
        <v>0</v>
      </c>
      <c r="X61" s="35">
        <f t="shared" si="14"/>
        <v>3801.9815499546785</v>
      </c>
      <c r="Y61" s="51">
        <v>9900</v>
      </c>
      <c r="Z61" s="51">
        <v>4150</v>
      </c>
      <c r="AA61" s="35">
        <f t="shared" si="15"/>
        <v>683</v>
      </c>
      <c r="AB61" s="35">
        <f t="shared" si="16"/>
        <v>430</v>
      </c>
      <c r="AC61" s="35">
        <f t="shared" si="17"/>
        <v>741.17728228992121</v>
      </c>
      <c r="AD61" s="35">
        <f t="shared" si="18"/>
        <v>179.56045806746405</v>
      </c>
      <c r="AE61" s="35">
        <f t="shared" si="19"/>
        <v>94.517936819392787</v>
      </c>
      <c r="AF61" s="35">
        <f t="shared" si="20"/>
        <v>390.62439068655169</v>
      </c>
      <c r="AG61" s="35">
        <f t="shared" si="21"/>
        <v>36.768206356735305</v>
      </c>
      <c r="AH61" s="35">
        <f t="shared" si="22"/>
        <v>720.03729533960075</v>
      </c>
      <c r="AI61" s="35">
        <f t="shared" si="23"/>
        <v>379.01685215653015</v>
      </c>
      <c r="AJ61" s="35">
        <f t="shared" si="24"/>
        <v>0</v>
      </c>
      <c r="AK61" s="36">
        <f t="shared" si="25"/>
        <v>3801.9815499546785</v>
      </c>
      <c r="AO61" s="32"/>
      <c r="AP61" s="32"/>
    </row>
    <row r="62" spans="1:42" x14ac:dyDescent="0.25">
      <c r="A62" s="5">
        <v>3738</v>
      </c>
      <c r="B62" s="5">
        <v>75543.133547306061</v>
      </c>
      <c r="C62" s="5">
        <v>133545.14867588878</v>
      </c>
      <c r="D62" s="5">
        <v>18007.100000000002</v>
      </c>
      <c r="E62" s="5">
        <v>60.504250000000006</v>
      </c>
      <c r="F62" s="32">
        <v>0.02</v>
      </c>
      <c r="G62" s="32">
        <v>0.02</v>
      </c>
      <c r="H62" s="32">
        <v>0.25</v>
      </c>
      <c r="I62" s="32">
        <v>0.25</v>
      </c>
      <c r="J62" s="32">
        <v>600</v>
      </c>
      <c r="K62" s="50">
        <f t="shared" si="26"/>
        <v>3563.6173389796277</v>
      </c>
      <c r="L62" s="51">
        <v>9900</v>
      </c>
      <c r="M62" s="51">
        <v>4150</v>
      </c>
      <c r="N62" s="35">
        <f t="shared" si="4"/>
        <v>683</v>
      </c>
      <c r="O62" s="35">
        <f t="shared" si="5"/>
        <v>430</v>
      </c>
      <c r="P62" s="35">
        <f t="shared" si="6"/>
        <v>741.17728228992121</v>
      </c>
      <c r="Q62" s="35">
        <f t="shared" si="7"/>
        <v>179.56045806746405</v>
      </c>
      <c r="R62" s="35">
        <f t="shared" si="8"/>
        <v>94.517936819392787</v>
      </c>
      <c r="S62" s="35">
        <f t="shared" si="9"/>
        <v>390.62439068655169</v>
      </c>
      <c r="T62" s="35">
        <f t="shared" si="10"/>
        <v>36.768206356735305</v>
      </c>
      <c r="U62" s="35">
        <f t="shared" si="11"/>
        <v>720.03729533960075</v>
      </c>
      <c r="V62" s="35">
        <f t="shared" si="12"/>
        <v>379.01685215653015</v>
      </c>
      <c r="W62" s="35">
        <f t="shared" si="13"/>
        <v>0</v>
      </c>
      <c r="X62" s="35">
        <f t="shared" si="14"/>
        <v>3786.7536308001854</v>
      </c>
      <c r="Y62" s="51">
        <v>9900</v>
      </c>
      <c r="Z62" s="51">
        <v>4150</v>
      </c>
      <c r="AA62" s="35">
        <f t="shared" si="15"/>
        <v>683</v>
      </c>
      <c r="AB62" s="35">
        <f t="shared" si="16"/>
        <v>430</v>
      </c>
      <c r="AC62" s="35">
        <f t="shared" si="17"/>
        <v>741.17728228992121</v>
      </c>
      <c r="AD62" s="35">
        <f t="shared" si="18"/>
        <v>179.56045806746405</v>
      </c>
      <c r="AE62" s="35">
        <f t="shared" si="19"/>
        <v>94.517936819392787</v>
      </c>
      <c r="AF62" s="35">
        <f t="shared" si="20"/>
        <v>390.62439068655169</v>
      </c>
      <c r="AG62" s="35">
        <f t="shared" si="21"/>
        <v>36.768206356735305</v>
      </c>
      <c r="AH62" s="35">
        <f t="shared" si="22"/>
        <v>720.03729533960075</v>
      </c>
      <c r="AI62" s="35">
        <f t="shared" si="23"/>
        <v>379.01685215653015</v>
      </c>
      <c r="AJ62" s="35">
        <f t="shared" si="24"/>
        <v>0</v>
      </c>
      <c r="AK62" s="36">
        <f t="shared" si="25"/>
        <v>3786.7536308001854</v>
      </c>
      <c r="AO62" s="32"/>
      <c r="AP62" s="32"/>
    </row>
    <row r="63" spans="1:42" x14ac:dyDescent="0.25">
      <c r="A63" s="5">
        <v>3739</v>
      </c>
      <c r="B63" s="5">
        <v>76035.492546081543</v>
      </c>
      <c r="C63" s="5">
        <v>134415.54089567065</v>
      </c>
      <c r="D63" s="5">
        <v>18008.550000000003</v>
      </c>
      <c r="E63" s="5">
        <v>60.504250000000006</v>
      </c>
      <c r="F63" s="32">
        <v>0.02</v>
      </c>
      <c r="G63" s="32">
        <v>0.02</v>
      </c>
      <c r="H63" s="32">
        <v>0.25</v>
      </c>
      <c r="I63" s="32">
        <v>0.25</v>
      </c>
      <c r="J63" s="32">
        <v>600</v>
      </c>
      <c r="K63" s="50">
        <f t="shared" si="26"/>
        <v>3627.2256137800969</v>
      </c>
      <c r="L63" s="51">
        <v>9900</v>
      </c>
      <c r="M63" s="51">
        <v>4150</v>
      </c>
      <c r="N63" s="35">
        <f t="shared" si="4"/>
        <v>683</v>
      </c>
      <c r="O63" s="35">
        <f t="shared" si="5"/>
        <v>430</v>
      </c>
      <c r="P63" s="35">
        <f t="shared" si="6"/>
        <v>741.17728228992121</v>
      </c>
      <c r="Q63" s="35">
        <f t="shared" si="7"/>
        <v>179.56045806746405</v>
      </c>
      <c r="R63" s="35">
        <f t="shared" si="8"/>
        <v>94.517936819392787</v>
      </c>
      <c r="S63" s="35">
        <f t="shared" si="9"/>
        <v>390.62439068655169</v>
      </c>
      <c r="T63" s="35">
        <f t="shared" si="10"/>
        <v>36.768206356735305</v>
      </c>
      <c r="U63" s="35">
        <f t="shared" si="11"/>
        <v>720.03729533960075</v>
      </c>
      <c r="V63" s="35">
        <f t="shared" si="12"/>
        <v>379.01685215653015</v>
      </c>
      <c r="W63" s="35">
        <f t="shared" si="13"/>
        <v>0</v>
      </c>
      <c r="X63" s="35">
        <f t="shared" si="14"/>
        <v>3770.8912150142551</v>
      </c>
      <c r="Y63" s="51">
        <v>9900</v>
      </c>
      <c r="Z63" s="51">
        <v>4150</v>
      </c>
      <c r="AA63" s="35">
        <f t="shared" si="15"/>
        <v>683</v>
      </c>
      <c r="AB63" s="35">
        <f t="shared" si="16"/>
        <v>430</v>
      </c>
      <c r="AC63" s="35">
        <f t="shared" si="17"/>
        <v>741.17728228992121</v>
      </c>
      <c r="AD63" s="35">
        <f t="shared" si="18"/>
        <v>179.56045806746405</v>
      </c>
      <c r="AE63" s="35">
        <f t="shared" si="19"/>
        <v>94.517936819392787</v>
      </c>
      <c r="AF63" s="35">
        <f t="shared" si="20"/>
        <v>390.62439068655169</v>
      </c>
      <c r="AG63" s="35">
        <f t="shared" si="21"/>
        <v>36.768206356735305</v>
      </c>
      <c r="AH63" s="35">
        <f t="shared" si="22"/>
        <v>720.03729533960075</v>
      </c>
      <c r="AI63" s="35">
        <f t="shared" si="23"/>
        <v>379.01685215653015</v>
      </c>
      <c r="AJ63" s="35">
        <f t="shared" si="24"/>
        <v>0</v>
      </c>
      <c r="AK63" s="36">
        <f t="shared" si="25"/>
        <v>3770.8912150142551</v>
      </c>
      <c r="AO63" s="32"/>
      <c r="AP63" s="32"/>
    </row>
    <row r="64" spans="1:42" x14ac:dyDescent="0.25">
      <c r="A64" s="5">
        <v>3740</v>
      </c>
      <c r="B64" s="5">
        <v>76527.851544857025</v>
      </c>
      <c r="C64" s="5">
        <v>135285.93311545253</v>
      </c>
      <c r="D64" s="5">
        <v>18010</v>
      </c>
      <c r="E64" s="5">
        <v>60.504250000000006</v>
      </c>
      <c r="F64" s="32">
        <v>0.02</v>
      </c>
      <c r="G64" s="32">
        <v>0.02</v>
      </c>
      <c r="H64" s="32">
        <v>0.25</v>
      </c>
      <c r="I64" s="32">
        <v>0.25</v>
      </c>
      <c r="J64" s="32">
        <v>600</v>
      </c>
      <c r="K64" s="50">
        <f t="shared" si="26"/>
        <v>3693.3782195725844</v>
      </c>
      <c r="L64" s="51">
        <v>9900</v>
      </c>
      <c r="M64" s="51">
        <v>4150</v>
      </c>
      <c r="N64" s="35">
        <f t="shared" si="4"/>
        <v>683</v>
      </c>
      <c r="O64" s="35">
        <f t="shared" si="5"/>
        <v>430</v>
      </c>
      <c r="P64" s="35">
        <f t="shared" si="6"/>
        <v>741.17728228992121</v>
      </c>
      <c r="Q64" s="35">
        <f t="shared" si="7"/>
        <v>179.56045806746405</v>
      </c>
      <c r="R64" s="35">
        <f t="shared" si="8"/>
        <v>94.517936819392787</v>
      </c>
      <c r="S64" s="35">
        <f t="shared" si="9"/>
        <v>390.62439068655169</v>
      </c>
      <c r="T64" s="35">
        <f t="shared" si="10"/>
        <v>36.768206356735305</v>
      </c>
      <c r="U64" s="35">
        <f t="shared" si="11"/>
        <v>720.03729533960075</v>
      </c>
      <c r="V64" s="35">
        <f t="shared" si="12"/>
        <v>379.01685215653015</v>
      </c>
      <c r="W64" s="35">
        <f t="shared" si="13"/>
        <v>0</v>
      </c>
      <c r="X64" s="35">
        <f t="shared" si="14"/>
        <v>3754.3943025968879</v>
      </c>
      <c r="Y64" s="51">
        <v>9900</v>
      </c>
      <c r="Z64" s="51">
        <v>4150</v>
      </c>
      <c r="AA64" s="35">
        <f t="shared" si="15"/>
        <v>683</v>
      </c>
      <c r="AB64" s="35">
        <f t="shared" si="16"/>
        <v>430</v>
      </c>
      <c r="AC64" s="35">
        <f t="shared" si="17"/>
        <v>741.17728228992121</v>
      </c>
      <c r="AD64" s="35">
        <f t="shared" si="18"/>
        <v>179.56045806746405</v>
      </c>
      <c r="AE64" s="35">
        <f t="shared" si="19"/>
        <v>94.517936819392787</v>
      </c>
      <c r="AF64" s="35">
        <f t="shared" si="20"/>
        <v>390.62439068655169</v>
      </c>
      <c r="AG64" s="35">
        <f t="shared" si="21"/>
        <v>36.768206356735305</v>
      </c>
      <c r="AH64" s="35">
        <f t="shared" si="22"/>
        <v>720.03729533960075</v>
      </c>
      <c r="AI64" s="35">
        <f t="shared" si="23"/>
        <v>379.01685215653015</v>
      </c>
      <c r="AJ64" s="35">
        <f t="shared" si="24"/>
        <v>0</v>
      </c>
      <c r="AK64" s="36">
        <f t="shared" si="25"/>
        <v>3754.3943025968879</v>
      </c>
      <c r="AO64" s="32"/>
      <c r="AP64" s="32"/>
    </row>
    <row r="65" spans="1:42" x14ac:dyDescent="0.25">
      <c r="A65" s="5">
        <v>3740.2</v>
      </c>
      <c r="B65" s="5">
        <v>76626.323344707489</v>
      </c>
      <c r="C65" s="5">
        <v>135460.01155942678</v>
      </c>
      <c r="D65" s="5">
        <v>18010.29</v>
      </c>
      <c r="E65" s="5">
        <v>60.504250000000006</v>
      </c>
      <c r="F65" s="32">
        <v>0.02</v>
      </c>
      <c r="G65" s="32">
        <v>0.02</v>
      </c>
      <c r="H65" s="32">
        <v>0.25</v>
      </c>
      <c r="I65" s="32">
        <v>0.25</v>
      </c>
      <c r="J65" s="32">
        <v>600</v>
      </c>
      <c r="K65" s="50">
        <f t="shared" si="26"/>
        <v>3706.9140604501117</v>
      </c>
      <c r="L65" s="51">
        <v>9900</v>
      </c>
      <c r="M65" s="51">
        <v>4150</v>
      </c>
      <c r="N65" s="35">
        <f t="shared" si="4"/>
        <v>683</v>
      </c>
      <c r="O65" s="35">
        <f t="shared" si="5"/>
        <v>430</v>
      </c>
      <c r="P65" s="35">
        <f t="shared" si="6"/>
        <v>741.17728228992121</v>
      </c>
      <c r="Q65" s="35">
        <f t="shared" si="7"/>
        <v>179.56045806746405</v>
      </c>
      <c r="R65" s="35">
        <f t="shared" si="8"/>
        <v>94.517936819392787</v>
      </c>
      <c r="S65" s="35">
        <f t="shared" si="9"/>
        <v>390.62439068655169</v>
      </c>
      <c r="T65" s="35">
        <f t="shared" si="10"/>
        <v>36.768206356735305</v>
      </c>
      <c r="U65" s="35">
        <f t="shared" si="11"/>
        <v>720.03729533960075</v>
      </c>
      <c r="V65" s="35">
        <f t="shared" si="12"/>
        <v>379.01685215653015</v>
      </c>
      <c r="W65" s="35">
        <f t="shared" si="13"/>
        <v>0</v>
      </c>
      <c r="X65" s="35">
        <f t="shared" si="14"/>
        <v>3751.0187805176452</v>
      </c>
      <c r="Y65" s="51">
        <v>9900</v>
      </c>
      <c r="Z65" s="51">
        <v>4150</v>
      </c>
      <c r="AA65" s="35">
        <f t="shared" si="15"/>
        <v>683</v>
      </c>
      <c r="AB65" s="35">
        <f t="shared" si="16"/>
        <v>430</v>
      </c>
      <c r="AC65" s="35">
        <f t="shared" si="17"/>
        <v>741.17728228992121</v>
      </c>
      <c r="AD65" s="35">
        <f t="shared" si="18"/>
        <v>179.56045806746405</v>
      </c>
      <c r="AE65" s="35">
        <f t="shared" si="19"/>
        <v>94.517936819392787</v>
      </c>
      <c r="AF65" s="35">
        <f t="shared" si="20"/>
        <v>390.62439068655169</v>
      </c>
      <c r="AG65" s="35">
        <f t="shared" si="21"/>
        <v>36.768206356735305</v>
      </c>
      <c r="AH65" s="35">
        <f t="shared" si="22"/>
        <v>720.03729533960075</v>
      </c>
      <c r="AI65" s="35">
        <f t="shared" si="23"/>
        <v>379.01685215653015</v>
      </c>
      <c r="AJ65" s="35">
        <f t="shared" si="24"/>
        <v>0</v>
      </c>
      <c r="AK65" s="36">
        <f t="shared" si="25"/>
        <v>3751.0187805176452</v>
      </c>
      <c r="AO65" s="32"/>
      <c r="AP65" s="32"/>
    </row>
    <row r="66" spans="1:42" x14ac:dyDescent="0.25">
      <c r="A66" s="5">
        <v>3740.8</v>
      </c>
      <c r="B66" s="5">
        <v>76921.738743782043</v>
      </c>
      <c r="C66" s="5">
        <v>135982.24689128995</v>
      </c>
      <c r="D66" s="5">
        <v>18011.160000000003</v>
      </c>
      <c r="E66" s="5">
        <v>60.504250000000006</v>
      </c>
      <c r="F66" s="32">
        <v>0.02</v>
      </c>
      <c r="G66" s="32">
        <v>0.02</v>
      </c>
      <c r="H66" s="32">
        <v>0.25</v>
      </c>
      <c r="I66" s="32">
        <v>0.25</v>
      </c>
      <c r="J66" s="32">
        <v>600</v>
      </c>
      <c r="K66" s="50">
        <f t="shared" si="26"/>
        <v>3748.1322225208405</v>
      </c>
      <c r="L66" s="51">
        <v>9900</v>
      </c>
      <c r="M66" s="51">
        <v>4150</v>
      </c>
      <c r="N66" s="35">
        <f t="shared" si="4"/>
        <v>683</v>
      </c>
      <c r="O66" s="35">
        <f t="shared" si="5"/>
        <v>430</v>
      </c>
      <c r="P66" s="35">
        <f t="shared" si="6"/>
        <v>741.17728228992121</v>
      </c>
      <c r="Q66" s="35">
        <f t="shared" si="7"/>
        <v>179.56045806746405</v>
      </c>
      <c r="R66" s="35">
        <f t="shared" si="8"/>
        <v>94.517936819392787</v>
      </c>
      <c r="S66" s="35">
        <f t="shared" si="9"/>
        <v>390.62439068655169</v>
      </c>
      <c r="T66" s="35">
        <f t="shared" si="10"/>
        <v>36.768206356735305</v>
      </c>
      <c r="U66" s="35">
        <f t="shared" si="11"/>
        <v>720.03729533960075</v>
      </c>
      <c r="V66" s="35">
        <f t="shared" si="12"/>
        <v>379.01685215653015</v>
      </c>
      <c r="W66" s="35">
        <f t="shared" si="13"/>
        <v>0</v>
      </c>
      <c r="X66" s="35">
        <f t="shared" si="14"/>
        <v>3740.7399350883561</v>
      </c>
      <c r="Y66" s="51">
        <v>9900</v>
      </c>
      <c r="Z66" s="51">
        <v>4150</v>
      </c>
      <c r="AA66" s="35">
        <f t="shared" si="15"/>
        <v>683</v>
      </c>
      <c r="AB66" s="35">
        <f t="shared" si="16"/>
        <v>430</v>
      </c>
      <c r="AC66" s="35">
        <f t="shared" si="17"/>
        <v>741.17728228992121</v>
      </c>
      <c r="AD66" s="35">
        <f t="shared" si="18"/>
        <v>179.56045806746405</v>
      </c>
      <c r="AE66" s="35">
        <f t="shared" si="19"/>
        <v>94.517936819392787</v>
      </c>
      <c r="AF66" s="35">
        <f t="shared" si="20"/>
        <v>390.62439068655169</v>
      </c>
      <c r="AG66" s="35">
        <f t="shared" si="21"/>
        <v>36.768206356735305</v>
      </c>
      <c r="AH66" s="35">
        <f t="shared" si="22"/>
        <v>720.03729533960075</v>
      </c>
      <c r="AI66" s="35">
        <f t="shared" si="23"/>
        <v>379.01685215653015</v>
      </c>
      <c r="AJ66" s="35">
        <f t="shared" si="24"/>
        <v>0</v>
      </c>
      <c r="AK66" s="36">
        <f t="shared" si="25"/>
        <v>3740.7399350883561</v>
      </c>
      <c r="AO66" s="32"/>
      <c r="AP66" s="32"/>
    </row>
    <row r="67" spans="1:42" x14ac:dyDescent="0.25">
      <c r="A67" s="5">
        <v>3741</v>
      </c>
      <c r="B67" s="5">
        <v>77020.210544109344</v>
      </c>
      <c r="C67" s="5">
        <v>136156.32533526421</v>
      </c>
      <c r="D67" s="5">
        <v>18011.450000000004</v>
      </c>
      <c r="E67" s="5">
        <v>60.504250000000006</v>
      </c>
      <c r="F67" s="32">
        <v>0.02</v>
      </c>
      <c r="G67" s="32">
        <v>0.02</v>
      </c>
      <c r="H67" s="32">
        <v>0.25</v>
      </c>
      <c r="I67" s="32">
        <v>0.25</v>
      </c>
      <c r="J67" s="32">
        <v>600</v>
      </c>
      <c r="K67" s="50">
        <f t="shared" si="26"/>
        <v>3762.0751563570907</v>
      </c>
      <c r="L67" s="51">
        <v>9900</v>
      </c>
      <c r="M67" s="51">
        <v>4150</v>
      </c>
      <c r="N67" s="35">
        <f t="shared" si="4"/>
        <v>683</v>
      </c>
      <c r="O67" s="35">
        <f t="shared" si="5"/>
        <v>430</v>
      </c>
      <c r="P67" s="35">
        <f t="shared" si="6"/>
        <v>741.17728228992121</v>
      </c>
      <c r="Q67" s="35">
        <f t="shared" si="7"/>
        <v>179.56045806746405</v>
      </c>
      <c r="R67" s="35">
        <f t="shared" si="8"/>
        <v>94.517936819392787</v>
      </c>
      <c r="S67" s="35">
        <f t="shared" si="9"/>
        <v>390.62439068655169</v>
      </c>
      <c r="T67" s="35">
        <f t="shared" si="10"/>
        <v>36.768206356735305</v>
      </c>
      <c r="U67" s="35">
        <f t="shared" si="11"/>
        <v>720.03729533960075</v>
      </c>
      <c r="V67" s="35">
        <f t="shared" si="12"/>
        <v>379.01685215653015</v>
      </c>
      <c r="W67" s="35">
        <f t="shared" si="13"/>
        <v>0</v>
      </c>
      <c r="X67" s="35">
        <f t="shared" si="14"/>
        <v>3737.2628935480834</v>
      </c>
      <c r="Y67" s="51">
        <v>9900</v>
      </c>
      <c r="Z67" s="51">
        <v>4150</v>
      </c>
      <c r="AA67" s="35">
        <f t="shared" si="15"/>
        <v>683</v>
      </c>
      <c r="AB67" s="35">
        <f t="shared" si="16"/>
        <v>430</v>
      </c>
      <c r="AC67" s="35">
        <f t="shared" si="17"/>
        <v>741.17728228992121</v>
      </c>
      <c r="AD67" s="35">
        <f t="shared" si="18"/>
        <v>179.56045806746405</v>
      </c>
      <c r="AE67" s="35">
        <f t="shared" si="19"/>
        <v>94.517936819392787</v>
      </c>
      <c r="AF67" s="35">
        <f t="shared" si="20"/>
        <v>390.62439068655169</v>
      </c>
      <c r="AG67" s="35">
        <f t="shared" si="21"/>
        <v>36.768206356735305</v>
      </c>
      <c r="AH67" s="35">
        <f t="shared" si="22"/>
        <v>720.03729533960075</v>
      </c>
      <c r="AI67" s="35">
        <f t="shared" si="23"/>
        <v>379.01685215653015</v>
      </c>
      <c r="AJ67" s="35">
        <f t="shared" si="24"/>
        <v>0</v>
      </c>
      <c r="AK67" s="36">
        <f t="shared" si="25"/>
        <v>3737.2628935480834</v>
      </c>
      <c r="AO67" s="32"/>
      <c r="AP67" s="32"/>
    </row>
    <row r="68" spans="1:42" x14ac:dyDescent="0.25">
      <c r="A68" s="5">
        <v>3742</v>
      </c>
      <c r="B68" s="5">
        <v>77512.569542884827</v>
      </c>
      <c r="C68" s="5">
        <v>137026.71755507588</v>
      </c>
      <c r="D68" s="5">
        <v>18012.900000000001</v>
      </c>
      <c r="E68" s="5">
        <v>60.504250000000006</v>
      </c>
      <c r="F68" s="32">
        <v>0.02</v>
      </c>
      <c r="G68" s="32">
        <v>0.02</v>
      </c>
      <c r="H68" s="32">
        <v>0.25</v>
      </c>
      <c r="I68" s="32">
        <v>0.25</v>
      </c>
      <c r="J68" s="32">
        <v>600</v>
      </c>
      <c r="K68" s="50">
        <f t="shared" si="26"/>
        <v>3833.3164241336153</v>
      </c>
      <c r="L68" s="51">
        <v>9900</v>
      </c>
      <c r="M68" s="51">
        <v>4150</v>
      </c>
      <c r="N68" s="35">
        <f t="shared" ref="N68:N88" si="27">M68*F68+J68</f>
        <v>683</v>
      </c>
      <c r="O68" s="35">
        <f t="shared" ref="O68:O88" si="28">(L68-400-500)*F68+250</f>
        <v>430</v>
      </c>
      <c r="P68" s="35">
        <f t="shared" ref="P68:P88" si="29">(1000*SIN(PI()/2-(PI()/2+ATAN(H68)+ATAN(250/(L68-M68-400-250)))/2)/SIN((PI()/2+ATAN(H68)+ATAN(250/(L68-M68-400-250)))/2))*COS(ATAN((N68-O68)/(L68-M68-400-250)))</f>
        <v>741.17728228992121</v>
      </c>
      <c r="Q68" s="35">
        <f t="shared" ref="Q68:Q88" si="30">(1000*SIN(PI()/2-(PI()/2+ATAN(H68)+ATAN(250/(L68-M68-400-250)))/2)/SIN((PI()/2+ATAN(H68)+ATAN(250/(L68-M68-400-250)))/2))*SIN(ATAN(H68)+ATAN(250/(L68-M68-400-250))-ATAN((N68-O68)/(L68-M68-400-250)))</f>
        <v>179.56045806746405</v>
      </c>
      <c r="R68" s="35">
        <f t="shared" ref="R68:R88" si="31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94.517936819392787</v>
      </c>
      <c r="S68" s="35">
        <f t="shared" ref="S68:S88" si="32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390.62439068655169</v>
      </c>
      <c r="T68" s="35">
        <f t="shared" ref="T68:T88" si="33">(1000*SIN(PI()/2-(PI()/2+ATAN(H68)+ATAN(250/(L68-M68-400-250)))/2)/SIN((PI()/2+ATAN(H68)+ATAN(250/(L68-M68-400-250)))/2))*SIN(ATAN((N68-O68)/(L68-M68-400-250)))</f>
        <v>36.768206356735305</v>
      </c>
      <c r="U68" s="35">
        <f t="shared" ref="U68:U88" si="34">(1000*SIN(PI()/2-(PI()/2+ATAN(H68)+ATAN(250/(L68-M68-400-250)))/2)/SIN((PI()/2+ATAN(H68)+ATAN(250/(L68-M68-400-250)))/2))*COS(ATAN(H68)+ATAN(250/(L68-M68-400-250))-ATAN((N68-O68)/(L68-M68-400-250)))</f>
        <v>720.03729533960075</v>
      </c>
      <c r="V68" s="35">
        <f t="shared" ref="V68:V88" si="35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379.01685215653015</v>
      </c>
      <c r="W68" s="35">
        <f t="shared" ref="W68:W88" si="36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0</v>
      </c>
      <c r="X68" s="35">
        <f t="shared" ref="X68:X88" si="37">M68+400-((K68-250-(N68-O68))/TAN(PI()/2-(ATAN(H68)+ATAN(250/(L68-M68-400-250))-ATAN((N68-O68)/(L68-M68-400-250)))))</f>
        <v>3719.4969878678417</v>
      </c>
      <c r="Y68" s="51">
        <v>9900</v>
      </c>
      <c r="Z68" s="51">
        <v>4150</v>
      </c>
      <c r="AA68" s="35">
        <f t="shared" ref="AA68:AA88" si="38">Z68*G68+J68</f>
        <v>683</v>
      </c>
      <c r="AB68" s="35">
        <f t="shared" ref="AB68:AB88" si="39">(Y68-400-500)*G68+250</f>
        <v>430</v>
      </c>
      <c r="AC68" s="35">
        <f t="shared" ref="AC68:AC88" si="40">(1000*SIN(PI()/2-(PI()/2+ATAN(I68)+ATAN(250/(Y68-Z68-400-250)))/2)/SIN((PI()/2+ATAN(I68)+ATAN(250/(Y68-Z68-400-250)))/2))*COS(ATAN((AA68-AB68)/(Y68-Z68-400-250)))</f>
        <v>741.17728228992121</v>
      </c>
      <c r="AD68" s="35">
        <f t="shared" ref="AD68:AD88" si="41">(1000*SIN(PI()/2-(PI()/2+ATAN(I68)+ATAN(250/(Y68-Z68-400-250)))/2)/SIN((PI()/2+ATAN(I68)+ATAN(250/(Y68-Z68-400-250)))/2))*SIN(ATAN(I68)+ATAN(250/(Y68-Z68-400-250))-(ATAN((AA68-AB68)/(Y68-Z68-400-250))))</f>
        <v>179.56045806746405</v>
      </c>
      <c r="AE68" s="35">
        <f t="shared" ref="AE68:AE88" si="42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94.517936819392787</v>
      </c>
      <c r="AF68" s="35">
        <f t="shared" ref="AF68:AF88" si="43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390.62439068655169</v>
      </c>
      <c r="AG68" s="35">
        <f t="shared" ref="AG68:AG88" si="44">(1000*SIN(PI()/2-(PI()/2+ATAN(I68)+ATAN(250/(Y68-Z68-400-250)))/2)/SIN((PI()/2+ATAN(I68)+ATAN(250/(Y68-Z68-400-250)))/2))*SIN(ATAN((AA68-AB68)/(Y68-Z68-400-250)))</f>
        <v>36.768206356735305</v>
      </c>
      <c r="AH68" s="35">
        <f t="shared" ref="AH68:AH88" si="45">(1000*SIN(PI()/2-(PI()/2+ATAN(I68)+ATAN(250/(Y68-Z68-400-250)))/2)/SIN((PI()/2+ATAN(I68)+ATAN(250/(Y68-Z68-400-250)))/2))*COS(ATAN(I68)+ATAN(250/(Y68-Z68-400-250))-(ATAN((AA68-AB68)/(Y68-Z68-400-250))))</f>
        <v>720.03729533960075</v>
      </c>
      <c r="AI68" s="35">
        <f t="shared" ref="AI68:AI88" si="46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379.01685215653015</v>
      </c>
      <c r="AJ68" s="35">
        <f t="shared" ref="AJ68:AJ88" si="47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0</v>
      </c>
      <c r="AK68" s="36">
        <f t="shared" ref="AK68:AK88" si="48">Z68+400-((K68-250-(AA68-AB68))/TAN(PI()/2-(ATAN(I68)+ATAN(250/(Y68-Z68-400-250))-(ATAN((AA68-AB68)/(Y68-Z68-400-250))))))</f>
        <v>3719.4969878678417</v>
      </c>
      <c r="AO68" s="32"/>
      <c r="AP68" s="32"/>
    </row>
    <row r="69" spans="1:42" x14ac:dyDescent="0.25">
      <c r="A69" s="5">
        <v>3743</v>
      </c>
      <c r="B69" s="5">
        <v>78004.928541660309</v>
      </c>
      <c r="C69" s="5">
        <v>137897.10977485776</v>
      </c>
      <c r="D69" s="5">
        <v>18014.350000000002</v>
      </c>
      <c r="E69" s="5">
        <v>60.504250000000006</v>
      </c>
      <c r="F69" s="32">
        <v>0.02</v>
      </c>
      <c r="G69" s="32">
        <v>0.02</v>
      </c>
      <c r="H69" s="32">
        <v>0.25</v>
      </c>
      <c r="I69" s="32">
        <v>0.25</v>
      </c>
      <c r="J69" s="32">
        <v>600</v>
      </c>
      <c r="K69" s="50">
        <f t="shared" si="26"/>
        <v>3907.1020229021597</v>
      </c>
      <c r="L69" s="51">
        <v>9900</v>
      </c>
      <c r="M69" s="51">
        <v>4150</v>
      </c>
      <c r="N69" s="35">
        <f t="shared" si="27"/>
        <v>683</v>
      </c>
      <c r="O69" s="35">
        <f t="shared" si="28"/>
        <v>430</v>
      </c>
      <c r="P69" s="35">
        <f t="shared" si="29"/>
        <v>741.17728228992121</v>
      </c>
      <c r="Q69" s="35">
        <f t="shared" si="30"/>
        <v>179.56045806746405</v>
      </c>
      <c r="R69" s="35">
        <f t="shared" si="31"/>
        <v>94.517936819392787</v>
      </c>
      <c r="S69" s="35">
        <f t="shared" si="32"/>
        <v>390.62439068655169</v>
      </c>
      <c r="T69" s="35">
        <f t="shared" si="33"/>
        <v>36.768206356735305</v>
      </c>
      <c r="U69" s="35">
        <f t="shared" si="34"/>
        <v>720.03729533960075</v>
      </c>
      <c r="V69" s="35">
        <f t="shared" si="35"/>
        <v>379.01685215653015</v>
      </c>
      <c r="W69" s="35">
        <f t="shared" si="36"/>
        <v>0</v>
      </c>
      <c r="X69" s="35">
        <f t="shared" si="37"/>
        <v>3701.0965855561626</v>
      </c>
      <c r="Y69" s="51">
        <v>9900</v>
      </c>
      <c r="Z69" s="51">
        <v>4150</v>
      </c>
      <c r="AA69" s="35">
        <f t="shared" si="38"/>
        <v>683</v>
      </c>
      <c r="AB69" s="35">
        <f t="shared" si="39"/>
        <v>430</v>
      </c>
      <c r="AC69" s="35">
        <f t="shared" si="40"/>
        <v>741.17728228992121</v>
      </c>
      <c r="AD69" s="35">
        <f t="shared" si="41"/>
        <v>179.56045806746405</v>
      </c>
      <c r="AE69" s="35">
        <f t="shared" si="42"/>
        <v>94.517936819392787</v>
      </c>
      <c r="AF69" s="35">
        <f t="shared" si="43"/>
        <v>390.62439068655169</v>
      </c>
      <c r="AG69" s="35">
        <f t="shared" si="44"/>
        <v>36.768206356735305</v>
      </c>
      <c r="AH69" s="35">
        <f t="shared" si="45"/>
        <v>720.03729533960075</v>
      </c>
      <c r="AI69" s="35">
        <f t="shared" si="46"/>
        <v>379.01685215653015</v>
      </c>
      <c r="AJ69" s="35">
        <f t="shared" si="47"/>
        <v>0</v>
      </c>
      <c r="AK69" s="36">
        <f t="shared" si="48"/>
        <v>3701.0965855561626</v>
      </c>
      <c r="AO69" s="32"/>
      <c r="AP69" s="32"/>
    </row>
    <row r="70" spans="1:42" x14ac:dyDescent="0.25">
      <c r="A70" s="5">
        <v>3744</v>
      </c>
      <c r="B70" s="5">
        <v>78497.287540435791</v>
      </c>
      <c r="C70" s="5">
        <v>138767.50199466944</v>
      </c>
      <c r="D70" s="5">
        <v>18015.800000000003</v>
      </c>
      <c r="E70" s="5">
        <v>60.504250000000006</v>
      </c>
      <c r="F70" s="32">
        <v>0.02</v>
      </c>
      <c r="G70" s="32">
        <v>0.02</v>
      </c>
      <c r="H70" s="32">
        <v>0.25</v>
      </c>
      <c r="I70" s="32">
        <v>0.25</v>
      </c>
      <c r="J70" s="32">
        <v>600</v>
      </c>
      <c r="K70" s="50">
        <f t="shared" si="26"/>
        <v>3983.4319526627219</v>
      </c>
      <c r="L70" s="51">
        <v>9900</v>
      </c>
      <c r="M70" s="51">
        <v>4150</v>
      </c>
      <c r="N70" s="35">
        <f t="shared" si="27"/>
        <v>683</v>
      </c>
      <c r="O70" s="35">
        <f t="shared" si="28"/>
        <v>430</v>
      </c>
      <c r="P70" s="35">
        <f t="shared" si="29"/>
        <v>741.17728228992121</v>
      </c>
      <c r="Q70" s="35">
        <f t="shared" si="30"/>
        <v>179.56045806746405</v>
      </c>
      <c r="R70" s="35">
        <f t="shared" si="31"/>
        <v>94.517936819392787</v>
      </c>
      <c r="S70" s="35">
        <f t="shared" si="32"/>
        <v>390.62439068655169</v>
      </c>
      <c r="T70" s="35">
        <f t="shared" si="33"/>
        <v>36.768206356735305</v>
      </c>
      <c r="U70" s="35">
        <f t="shared" si="34"/>
        <v>720.03729533960075</v>
      </c>
      <c r="V70" s="35">
        <f t="shared" si="35"/>
        <v>379.01685215653015</v>
      </c>
      <c r="W70" s="35">
        <f t="shared" si="36"/>
        <v>0</v>
      </c>
      <c r="X70" s="35">
        <f t="shared" si="37"/>
        <v>3682.0616866130467</v>
      </c>
      <c r="Y70" s="51">
        <v>9900</v>
      </c>
      <c r="Z70" s="51">
        <v>4150</v>
      </c>
      <c r="AA70" s="35">
        <f t="shared" si="38"/>
        <v>683</v>
      </c>
      <c r="AB70" s="35">
        <f t="shared" si="39"/>
        <v>430</v>
      </c>
      <c r="AC70" s="35">
        <f t="shared" si="40"/>
        <v>741.17728228992121</v>
      </c>
      <c r="AD70" s="35">
        <f t="shared" si="41"/>
        <v>179.56045806746405</v>
      </c>
      <c r="AE70" s="35">
        <f t="shared" si="42"/>
        <v>94.517936819392787</v>
      </c>
      <c r="AF70" s="35">
        <f t="shared" si="43"/>
        <v>390.62439068655169</v>
      </c>
      <c r="AG70" s="35">
        <f t="shared" si="44"/>
        <v>36.768206356735305</v>
      </c>
      <c r="AH70" s="35">
        <f t="shared" si="45"/>
        <v>720.03729533960075</v>
      </c>
      <c r="AI70" s="35">
        <f t="shared" si="46"/>
        <v>379.01685215653015</v>
      </c>
      <c r="AJ70" s="35">
        <f t="shared" si="47"/>
        <v>0</v>
      </c>
      <c r="AK70" s="36">
        <f t="shared" si="48"/>
        <v>3682.0616866130467</v>
      </c>
      <c r="AO70" s="32"/>
      <c r="AP70" s="32"/>
    </row>
    <row r="71" spans="1:42" x14ac:dyDescent="0.25">
      <c r="A71" s="5">
        <v>3744.2</v>
      </c>
      <c r="B71" s="5">
        <v>78595.759340286255</v>
      </c>
      <c r="C71" s="5">
        <v>138941.58043864369</v>
      </c>
      <c r="D71" s="5">
        <v>18016.09</v>
      </c>
      <c r="E71" s="5">
        <v>60.504250000000006</v>
      </c>
      <c r="F71" s="32">
        <v>0.02</v>
      </c>
      <c r="G71" s="32">
        <v>0.02</v>
      </c>
      <c r="H71" s="32">
        <v>0.25</v>
      </c>
      <c r="I71" s="32">
        <v>0.25</v>
      </c>
      <c r="J71" s="32">
        <v>600</v>
      </c>
      <c r="K71" s="50">
        <f t="shared" si="26"/>
        <v>3999.0032583338625</v>
      </c>
      <c r="L71" s="51">
        <v>9900</v>
      </c>
      <c r="M71" s="51">
        <v>4150</v>
      </c>
      <c r="N71" s="35">
        <f t="shared" si="27"/>
        <v>683</v>
      </c>
      <c r="O71" s="35">
        <f t="shared" si="28"/>
        <v>430</v>
      </c>
      <c r="P71" s="35">
        <f t="shared" si="29"/>
        <v>741.17728228992121</v>
      </c>
      <c r="Q71" s="35">
        <f t="shared" si="30"/>
        <v>179.56045806746405</v>
      </c>
      <c r="R71" s="35">
        <f t="shared" si="31"/>
        <v>94.517936819392787</v>
      </c>
      <c r="S71" s="35">
        <f t="shared" si="32"/>
        <v>390.62439068655169</v>
      </c>
      <c r="T71" s="35">
        <f t="shared" si="33"/>
        <v>36.768206356735305</v>
      </c>
      <c r="U71" s="35">
        <f t="shared" si="34"/>
        <v>720.03729533960075</v>
      </c>
      <c r="V71" s="35">
        <f t="shared" si="35"/>
        <v>379.01685215653015</v>
      </c>
      <c r="W71" s="35">
        <f t="shared" si="36"/>
        <v>0</v>
      </c>
      <c r="X71" s="35">
        <f t="shared" si="37"/>
        <v>3678.1785672286542</v>
      </c>
      <c r="Y71" s="51">
        <v>9900</v>
      </c>
      <c r="Z71" s="51">
        <v>4150</v>
      </c>
      <c r="AA71" s="35">
        <f t="shared" si="38"/>
        <v>683</v>
      </c>
      <c r="AB71" s="35">
        <f t="shared" si="39"/>
        <v>430</v>
      </c>
      <c r="AC71" s="35">
        <f t="shared" si="40"/>
        <v>741.17728228992121</v>
      </c>
      <c r="AD71" s="35">
        <f t="shared" si="41"/>
        <v>179.56045806746405</v>
      </c>
      <c r="AE71" s="35">
        <f t="shared" si="42"/>
        <v>94.517936819392787</v>
      </c>
      <c r="AF71" s="35">
        <f t="shared" si="43"/>
        <v>390.62439068655169</v>
      </c>
      <c r="AG71" s="35">
        <f t="shared" si="44"/>
        <v>36.768206356735305</v>
      </c>
      <c r="AH71" s="35">
        <f t="shared" si="45"/>
        <v>720.03729533960075</v>
      </c>
      <c r="AI71" s="35">
        <f t="shared" si="46"/>
        <v>379.01685215653015</v>
      </c>
      <c r="AJ71" s="35">
        <f t="shared" si="47"/>
        <v>0</v>
      </c>
      <c r="AK71" s="36">
        <f t="shared" si="48"/>
        <v>3678.1785672286542</v>
      </c>
      <c r="AO71" s="32"/>
      <c r="AP71" s="32"/>
    </row>
    <row r="72" spans="1:42" x14ac:dyDescent="0.25">
      <c r="A72" s="5">
        <v>3744.8</v>
      </c>
      <c r="B72" s="5">
        <v>78891.174739360809</v>
      </c>
      <c r="C72" s="5">
        <v>139463.81577047706</v>
      </c>
      <c r="D72" s="5">
        <v>18016.960000000003</v>
      </c>
      <c r="E72" s="5">
        <v>60.504250000000006</v>
      </c>
      <c r="F72" s="32">
        <v>0.02</v>
      </c>
      <c r="G72" s="32">
        <v>0.02</v>
      </c>
      <c r="H72" s="32">
        <v>0.25</v>
      </c>
      <c r="I72" s="32">
        <v>0.25</v>
      </c>
      <c r="J72" s="32">
        <v>600</v>
      </c>
      <c r="K72" s="50">
        <f t="shared" si="26"/>
        <v>4046.3278147854398</v>
      </c>
      <c r="L72" s="51">
        <v>9900</v>
      </c>
      <c r="M72" s="51">
        <v>4150</v>
      </c>
      <c r="N72" s="35">
        <f t="shared" si="27"/>
        <v>683</v>
      </c>
      <c r="O72" s="35">
        <f t="shared" si="28"/>
        <v>430</v>
      </c>
      <c r="P72" s="35">
        <f t="shared" si="29"/>
        <v>741.17728228992121</v>
      </c>
      <c r="Q72" s="35">
        <f t="shared" si="30"/>
        <v>179.56045806746405</v>
      </c>
      <c r="R72" s="35">
        <f t="shared" si="31"/>
        <v>94.517936819392787</v>
      </c>
      <c r="S72" s="35">
        <f t="shared" si="32"/>
        <v>390.62439068655169</v>
      </c>
      <c r="T72" s="35">
        <f t="shared" si="33"/>
        <v>36.768206356735305</v>
      </c>
      <c r="U72" s="35">
        <f t="shared" si="34"/>
        <v>720.03729533960075</v>
      </c>
      <c r="V72" s="35">
        <f t="shared" si="35"/>
        <v>379.01685215653015</v>
      </c>
      <c r="W72" s="35">
        <f t="shared" si="36"/>
        <v>0</v>
      </c>
      <c r="X72" s="35">
        <f t="shared" si="37"/>
        <v>3666.3769298839152</v>
      </c>
      <c r="Y72" s="51">
        <v>9900</v>
      </c>
      <c r="Z72" s="51">
        <v>4150</v>
      </c>
      <c r="AA72" s="35">
        <f t="shared" si="38"/>
        <v>683</v>
      </c>
      <c r="AB72" s="35">
        <f t="shared" si="39"/>
        <v>430</v>
      </c>
      <c r="AC72" s="35">
        <f t="shared" si="40"/>
        <v>741.17728228992121</v>
      </c>
      <c r="AD72" s="35">
        <f t="shared" si="41"/>
        <v>179.56045806746405</v>
      </c>
      <c r="AE72" s="35">
        <f t="shared" si="42"/>
        <v>94.517936819392787</v>
      </c>
      <c r="AF72" s="35">
        <f t="shared" si="43"/>
        <v>390.62439068655169</v>
      </c>
      <c r="AG72" s="35">
        <f t="shared" si="44"/>
        <v>36.768206356735305</v>
      </c>
      <c r="AH72" s="35">
        <f t="shared" si="45"/>
        <v>720.03729533960075</v>
      </c>
      <c r="AI72" s="35">
        <f t="shared" si="46"/>
        <v>379.01685215653015</v>
      </c>
      <c r="AJ72" s="35">
        <f t="shared" si="47"/>
        <v>0</v>
      </c>
      <c r="AK72" s="36">
        <f t="shared" si="48"/>
        <v>3666.3769298839152</v>
      </c>
      <c r="AO72" s="32"/>
      <c r="AP72" s="32"/>
    </row>
    <row r="73" spans="1:42" x14ac:dyDescent="0.25">
      <c r="A73" s="5">
        <v>3745</v>
      </c>
      <c r="B73" s="5">
        <v>78989.646539211273</v>
      </c>
      <c r="C73" s="5">
        <v>139637.89421445131</v>
      </c>
      <c r="D73" s="5">
        <v>18017.250000000004</v>
      </c>
      <c r="E73" s="5">
        <v>60.504250000000006</v>
      </c>
      <c r="F73" s="32">
        <v>0.02</v>
      </c>
      <c r="G73" s="32">
        <v>0.02</v>
      </c>
      <c r="H73" s="32">
        <v>0.25</v>
      </c>
      <c r="I73" s="32">
        <v>0.25</v>
      </c>
      <c r="J73" s="32">
        <v>600</v>
      </c>
      <c r="K73" s="50">
        <f t="shared" si="26"/>
        <v>4062.3062134153033</v>
      </c>
      <c r="L73" s="51">
        <v>9900</v>
      </c>
      <c r="M73" s="51">
        <v>4150</v>
      </c>
      <c r="N73" s="35">
        <f t="shared" si="27"/>
        <v>683</v>
      </c>
      <c r="O73" s="35">
        <f t="shared" si="28"/>
        <v>430</v>
      </c>
      <c r="P73" s="35">
        <f t="shared" si="29"/>
        <v>741.17728228992121</v>
      </c>
      <c r="Q73" s="35">
        <f t="shared" si="30"/>
        <v>179.56045806746405</v>
      </c>
      <c r="R73" s="35">
        <f t="shared" si="31"/>
        <v>94.517936819392787</v>
      </c>
      <c r="S73" s="35">
        <f t="shared" si="32"/>
        <v>390.62439068655169</v>
      </c>
      <c r="T73" s="35">
        <f t="shared" si="33"/>
        <v>36.768206356735305</v>
      </c>
      <c r="U73" s="35">
        <f t="shared" si="34"/>
        <v>720.03729533960075</v>
      </c>
      <c r="V73" s="35">
        <f t="shared" si="35"/>
        <v>379.01685215653015</v>
      </c>
      <c r="W73" s="35">
        <f t="shared" si="36"/>
        <v>0</v>
      </c>
      <c r="X73" s="35">
        <f t="shared" si="37"/>
        <v>3662.3922910384931</v>
      </c>
      <c r="Y73" s="51">
        <v>9900</v>
      </c>
      <c r="Z73" s="51">
        <v>4150</v>
      </c>
      <c r="AA73" s="35">
        <f t="shared" si="38"/>
        <v>683</v>
      </c>
      <c r="AB73" s="35">
        <f t="shared" si="39"/>
        <v>430</v>
      </c>
      <c r="AC73" s="35">
        <f t="shared" si="40"/>
        <v>741.17728228992121</v>
      </c>
      <c r="AD73" s="35">
        <f t="shared" si="41"/>
        <v>179.56045806746405</v>
      </c>
      <c r="AE73" s="35">
        <f t="shared" si="42"/>
        <v>94.517936819392787</v>
      </c>
      <c r="AF73" s="35">
        <f t="shared" si="43"/>
        <v>390.62439068655169</v>
      </c>
      <c r="AG73" s="35">
        <f t="shared" si="44"/>
        <v>36.768206356735305</v>
      </c>
      <c r="AH73" s="35">
        <f t="shared" si="45"/>
        <v>720.03729533960075</v>
      </c>
      <c r="AI73" s="35">
        <f t="shared" si="46"/>
        <v>379.01685215653015</v>
      </c>
      <c r="AJ73" s="35">
        <f t="shared" si="47"/>
        <v>0</v>
      </c>
      <c r="AK73" s="36">
        <f t="shared" si="48"/>
        <v>3662.3922910384931</v>
      </c>
      <c r="AO73" s="32"/>
      <c r="AP73" s="32"/>
    </row>
    <row r="74" spans="1:42" x14ac:dyDescent="0.25">
      <c r="A74" s="5">
        <v>3746</v>
      </c>
      <c r="B74" s="5">
        <v>79482.005537986755</v>
      </c>
      <c r="C74" s="5">
        <v>140508.28643426299</v>
      </c>
      <c r="D74" s="5">
        <v>18018.700000000004</v>
      </c>
      <c r="E74" s="5">
        <v>60.504250000000006</v>
      </c>
      <c r="F74" s="32">
        <v>0.02</v>
      </c>
      <c r="G74" s="32">
        <v>0.02</v>
      </c>
      <c r="H74" s="32">
        <v>0.25</v>
      </c>
      <c r="I74" s="32">
        <v>0.25</v>
      </c>
      <c r="J74" s="32">
        <v>600</v>
      </c>
      <c r="K74" s="50">
        <f t="shared" si="26"/>
        <v>4143.7248051599036</v>
      </c>
      <c r="L74" s="51">
        <v>9900</v>
      </c>
      <c r="M74" s="51">
        <v>4150</v>
      </c>
      <c r="N74" s="35">
        <f t="shared" si="27"/>
        <v>683</v>
      </c>
      <c r="O74" s="35">
        <f t="shared" si="28"/>
        <v>430</v>
      </c>
      <c r="P74" s="35">
        <f t="shared" si="29"/>
        <v>741.17728228992121</v>
      </c>
      <c r="Q74" s="35">
        <f t="shared" si="30"/>
        <v>179.56045806746405</v>
      </c>
      <c r="R74" s="35">
        <f t="shared" si="31"/>
        <v>94.517936819392787</v>
      </c>
      <c r="S74" s="35">
        <f t="shared" si="32"/>
        <v>390.62439068655169</v>
      </c>
      <c r="T74" s="35">
        <f t="shared" si="33"/>
        <v>36.768206356735305</v>
      </c>
      <c r="U74" s="35">
        <f t="shared" si="34"/>
        <v>720.03729533960075</v>
      </c>
      <c r="V74" s="35">
        <f t="shared" si="35"/>
        <v>379.01685215653015</v>
      </c>
      <c r="W74" s="35">
        <f t="shared" si="36"/>
        <v>0</v>
      </c>
      <c r="X74" s="35">
        <f t="shared" si="37"/>
        <v>3642.0883988325027</v>
      </c>
      <c r="Y74" s="51">
        <v>9900</v>
      </c>
      <c r="Z74" s="51">
        <v>4150</v>
      </c>
      <c r="AA74" s="35">
        <f t="shared" si="38"/>
        <v>683</v>
      </c>
      <c r="AB74" s="35">
        <f t="shared" si="39"/>
        <v>430</v>
      </c>
      <c r="AC74" s="35">
        <f t="shared" si="40"/>
        <v>741.17728228992121</v>
      </c>
      <c r="AD74" s="35">
        <f t="shared" si="41"/>
        <v>179.56045806746405</v>
      </c>
      <c r="AE74" s="35">
        <f t="shared" si="42"/>
        <v>94.517936819392787</v>
      </c>
      <c r="AF74" s="35">
        <f t="shared" si="43"/>
        <v>390.62439068655169</v>
      </c>
      <c r="AG74" s="35">
        <f t="shared" si="44"/>
        <v>36.768206356735305</v>
      </c>
      <c r="AH74" s="35">
        <f t="shared" si="45"/>
        <v>720.03729533960075</v>
      </c>
      <c r="AI74" s="35">
        <f t="shared" si="46"/>
        <v>379.01685215653015</v>
      </c>
      <c r="AJ74" s="35">
        <f t="shared" si="47"/>
        <v>0</v>
      </c>
      <c r="AK74" s="36">
        <f t="shared" si="48"/>
        <v>3642.0883988325027</v>
      </c>
      <c r="AO74" s="32"/>
      <c r="AP74" s="32"/>
    </row>
    <row r="75" spans="1:42" x14ac:dyDescent="0.25">
      <c r="A75" s="5">
        <v>3747</v>
      </c>
      <c r="B75" s="5">
        <v>79974.364537239075</v>
      </c>
      <c r="C75" s="5">
        <v>141378.67865404487</v>
      </c>
      <c r="D75" s="5">
        <v>18020.150000000001</v>
      </c>
      <c r="E75" s="5">
        <v>60.504250000000006</v>
      </c>
      <c r="F75" s="32">
        <v>0.02</v>
      </c>
      <c r="G75" s="32">
        <v>0.02</v>
      </c>
      <c r="H75" s="32">
        <v>0.25</v>
      </c>
      <c r="I75" s="32">
        <v>0.25</v>
      </c>
      <c r="J75" s="32">
        <v>600</v>
      </c>
      <c r="K75" s="50">
        <f>2800+(4800-2800)*(A75-$A$25)^2/39.65^2</f>
        <v>4227.6877278965221</v>
      </c>
      <c r="L75" s="51">
        <v>9900</v>
      </c>
      <c r="M75" s="51">
        <v>4150</v>
      </c>
      <c r="N75" s="35">
        <f t="shared" si="27"/>
        <v>683</v>
      </c>
      <c r="O75" s="35">
        <f t="shared" si="28"/>
        <v>430</v>
      </c>
      <c r="P75" s="35">
        <f t="shared" si="29"/>
        <v>741.17728228992121</v>
      </c>
      <c r="Q75" s="35">
        <f t="shared" si="30"/>
        <v>179.56045806746405</v>
      </c>
      <c r="R75" s="35">
        <f t="shared" si="31"/>
        <v>94.517936819392787</v>
      </c>
      <c r="S75" s="35">
        <f t="shared" si="32"/>
        <v>390.62439068655169</v>
      </c>
      <c r="T75" s="35">
        <f t="shared" si="33"/>
        <v>36.768206356735305</v>
      </c>
      <c r="U75" s="35">
        <f t="shared" si="34"/>
        <v>720.03729533960075</v>
      </c>
      <c r="V75" s="35">
        <f t="shared" si="35"/>
        <v>379.01685215653015</v>
      </c>
      <c r="W75" s="35">
        <f t="shared" si="36"/>
        <v>0</v>
      </c>
      <c r="X75" s="35">
        <f t="shared" si="37"/>
        <v>3621.1500099950749</v>
      </c>
      <c r="Y75" s="51">
        <v>9900</v>
      </c>
      <c r="Z75" s="51">
        <v>4150</v>
      </c>
      <c r="AA75" s="35">
        <f t="shared" si="38"/>
        <v>683</v>
      </c>
      <c r="AB75" s="35">
        <f t="shared" si="39"/>
        <v>430</v>
      </c>
      <c r="AC75" s="35">
        <f t="shared" si="40"/>
        <v>741.17728228992121</v>
      </c>
      <c r="AD75" s="35">
        <f t="shared" si="41"/>
        <v>179.56045806746405</v>
      </c>
      <c r="AE75" s="35">
        <f t="shared" si="42"/>
        <v>94.517936819392787</v>
      </c>
      <c r="AF75" s="35">
        <f t="shared" si="43"/>
        <v>390.62439068655169</v>
      </c>
      <c r="AG75" s="35">
        <f t="shared" si="44"/>
        <v>36.768206356735305</v>
      </c>
      <c r="AH75" s="35">
        <f t="shared" si="45"/>
        <v>720.03729533960075</v>
      </c>
      <c r="AI75" s="35">
        <f t="shared" si="46"/>
        <v>379.01685215653015</v>
      </c>
      <c r="AJ75" s="35">
        <f t="shared" si="47"/>
        <v>0</v>
      </c>
      <c r="AK75" s="36">
        <f t="shared" si="48"/>
        <v>3621.1500099950749</v>
      </c>
      <c r="AO75" s="32"/>
      <c r="AP75" s="32"/>
    </row>
    <row r="76" spans="1:42" x14ac:dyDescent="0.25">
      <c r="A76" s="5">
        <v>3748</v>
      </c>
      <c r="B76" s="5">
        <v>80466.72353553772</v>
      </c>
      <c r="C76" s="5">
        <v>142249.07087385654</v>
      </c>
      <c r="D76" s="5">
        <v>18021.600000000002</v>
      </c>
      <c r="E76" s="5">
        <v>60.504250000000006</v>
      </c>
      <c r="F76" s="32">
        <v>0.02</v>
      </c>
      <c r="G76" s="32">
        <v>0.02</v>
      </c>
      <c r="H76" s="32">
        <v>0.25</v>
      </c>
      <c r="I76" s="32">
        <v>0.25</v>
      </c>
      <c r="J76" s="32">
        <v>600</v>
      </c>
      <c r="K76" s="50">
        <f t="shared" si="26"/>
        <v>4314.1949816251599</v>
      </c>
      <c r="L76" s="51">
        <v>9900</v>
      </c>
      <c r="M76" s="51">
        <v>4150</v>
      </c>
      <c r="N76" s="35">
        <f t="shared" si="27"/>
        <v>683</v>
      </c>
      <c r="O76" s="35">
        <f t="shared" si="28"/>
        <v>430</v>
      </c>
      <c r="P76" s="35">
        <f t="shared" si="29"/>
        <v>741.17728228992121</v>
      </c>
      <c r="Q76" s="35">
        <f t="shared" si="30"/>
        <v>179.56045806746405</v>
      </c>
      <c r="R76" s="35">
        <f t="shared" si="31"/>
        <v>94.517936819392787</v>
      </c>
      <c r="S76" s="35">
        <f t="shared" si="32"/>
        <v>390.62439068655169</v>
      </c>
      <c r="T76" s="35">
        <f t="shared" si="33"/>
        <v>36.768206356735305</v>
      </c>
      <c r="U76" s="35">
        <f t="shared" si="34"/>
        <v>720.03729533960075</v>
      </c>
      <c r="V76" s="35">
        <f t="shared" si="35"/>
        <v>379.01685215653015</v>
      </c>
      <c r="W76" s="35">
        <f t="shared" si="36"/>
        <v>0</v>
      </c>
      <c r="X76" s="35">
        <f t="shared" si="37"/>
        <v>3599.5771245262099</v>
      </c>
      <c r="Y76" s="51">
        <v>9900</v>
      </c>
      <c r="Z76" s="51">
        <v>4150</v>
      </c>
      <c r="AA76" s="35">
        <f t="shared" si="38"/>
        <v>683</v>
      </c>
      <c r="AB76" s="35">
        <f t="shared" si="39"/>
        <v>430</v>
      </c>
      <c r="AC76" s="35">
        <f t="shared" si="40"/>
        <v>741.17728228992121</v>
      </c>
      <c r="AD76" s="35">
        <f t="shared" si="41"/>
        <v>179.56045806746405</v>
      </c>
      <c r="AE76" s="35">
        <f t="shared" si="42"/>
        <v>94.517936819392787</v>
      </c>
      <c r="AF76" s="35">
        <f t="shared" si="43"/>
        <v>390.62439068655169</v>
      </c>
      <c r="AG76" s="35">
        <f t="shared" si="44"/>
        <v>36.768206356735305</v>
      </c>
      <c r="AH76" s="35">
        <f t="shared" si="45"/>
        <v>720.03729533960075</v>
      </c>
      <c r="AI76" s="35">
        <f t="shared" si="46"/>
        <v>379.01685215653015</v>
      </c>
      <c r="AJ76" s="35">
        <f t="shared" si="47"/>
        <v>0</v>
      </c>
      <c r="AK76" s="36">
        <f t="shared" si="48"/>
        <v>3599.5771245262099</v>
      </c>
      <c r="AO76" s="32"/>
      <c r="AP76" s="32"/>
    </row>
    <row r="77" spans="1:42" x14ac:dyDescent="0.25">
      <c r="A77" s="5">
        <v>3748.2</v>
      </c>
      <c r="B77" s="5">
        <v>80565.195335388184</v>
      </c>
      <c r="C77" s="5">
        <v>142423.1493178308</v>
      </c>
      <c r="D77" s="5">
        <v>18021.890000000003</v>
      </c>
      <c r="E77" s="5">
        <v>60.504250000000006</v>
      </c>
      <c r="F77" s="32">
        <v>0.02</v>
      </c>
      <c r="G77" s="32">
        <v>0.02</v>
      </c>
      <c r="H77" s="32">
        <v>0.25</v>
      </c>
      <c r="I77" s="32">
        <v>0.25</v>
      </c>
      <c r="J77" s="32">
        <v>600</v>
      </c>
      <c r="K77" s="50">
        <f t="shared" si="26"/>
        <v>4331.8017520899139</v>
      </c>
      <c r="L77" s="51">
        <v>9900</v>
      </c>
      <c r="M77" s="51">
        <v>4150</v>
      </c>
      <c r="N77" s="35">
        <f t="shared" si="27"/>
        <v>683</v>
      </c>
      <c r="O77" s="35">
        <f t="shared" si="28"/>
        <v>430</v>
      </c>
      <c r="P77" s="35">
        <f t="shared" si="29"/>
        <v>741.17728228992121</v>
      </c>
      <c r="Q77" s="35">
        <f t="shared" si="30"/>
        <v>179.56045806746405</v>
      </c>
      <c r="R77" s="35">
        <f t="shared" si="31"/>
        <v>94.517936819392787</v>
      </c>
      <c r="S77" s="35">
        <f t="shared" si="32"/>
        <v>390.62439068655169</v>
      </c>
      <c r="T77" s="35">
        <f t="shared" si="33"/>
        <v>36.768206356735305</v>
      </c>
      <c r="U77" s="35">
        <f t="shared" si="34"/>
        <v>720.03729533960075</v>
      </c>
      <c r="V77" s="35">
        <f t="shared" si="35"/>
        <v>379.01685215653015</v>
      </c>
      <c r="W77" s="35">
        <f t="shared" si="36"/>
        <v>0</v>
      </c>
      <c r="X77" s="35">
        <f t="shared" si="37"/>
        <v>3595.1864078366684</v>
      </c>
      <c r="Y77" s="51">
        <v>9900</v>
      </c>
      <c r="Z77" s="51">
        <v>4150</v>
      </c>
      <c r="AA77" s="35">
        <f t="shared" si="38"/>
        <v>683</v>
      </c>
      <c r="AB77" s="35">
        <f t="shared" si="39"/>
        <v>430</v>
      </c>
      <c r="AC77" s="35">
        <f t="shared" si="40"/>
        <v>741.17728228992121</v>
      </c>
      <c r="AD77" s="35">
        <f t="shared" si="41"/>
        <v>179.56045806746405</v>
      </c>
      <c r="AE77" s="35">
        <f t="shared" si="42"/>
        <v>94.517936819392787</v>
      </c>
      <c r="AF77" s="35">
        <f t="shared" si="43"/>
        <v>390.62439068655169</v>
      </c>
      <c r="AG77" s="35">
        <f t="shared" si="44"/>
        <v>36.768206356735305</v>
      </c>
      <c r="AH77" s="35">
        <f t="shared" si="45"/>
        <v>720.03729533960075</v>
      </c>
      <c r="AI77" s="35">
        <f t="shared" si="46"/>
        <v>379.01685215653015</v>
      </c>
      <c r="AJ77" s="35">
        <f t="shared" si="47"/>
        <v>0</v>
      </c>
      <c r="AK77" s="36">
        <f t="shared" si="48"/>
        <v>3595.1864078366684</v>
      </c>
      <c r="AO77" s="32"/>
      <c r="AP77" s="32"/>
    </row>
    <row r="78" spans="1:42" x14ac:dyDescent="0.25">
      <c r="A78" s="5">
        <v>3748.8</v>
      </c>
      <c r="B78" s="5">
        <v>80860.610734939575</v>
      </c>
      <c r="C78" s="5">
        <v>142945.38464969397</v>
      </c>
      <c r="D78" s="5">
        <v>18022.760000000002</v>
      </c>
      <c r="E78" s="5">
        <v>60.504250000000006</v>
      </c>
      <c r="F78" s="32">
        <v>0.02</v>
      </c>
      <c r="G78" s="32">
        <v>0.02</v>
      </c>
      <c r="H78" s="32">
        <v>0.25</v>
      </c>
      <c r="I78" s="32">
        <v>0.25</v>
      </c>
      <c r="J78" s="32">
        <v>600</v>
      </c>
      <c r="K78" s="50">
        <f t="shared" si="26"/>
        <v>4385.2327029223397</v>
      </c>
      <c r="L78" s="51">
        <v>9900</v>
      </c>
      <c r="M78" s="51">
        <v>4150</v>
      </c>
      <c r="N78" s="35">
        <f t="shared" si="27"/>
        <v>683</v>
      </c>
      <c r="O78" s="35">
        <f t="shared" si="28"/>
        <v>430</v>
      </c>
      <c r="P78" s="35">
        <f t="shared" si="29"/>
        <v>741.17728228992121</v>
      </c>
      <c r="Q78" s="35">
        <f t="shared" si="30"/>
        <v>179.56045806746405</v>
      </c>
      <c r="R78" s="35">
        <f t="shared" si="31"/>
        <v>94.517936819392787</v>
      </c>
      <c r="S78" s="35">
        <f t="shared" si="32"/>
        <v>390.62439068655169</v>
      </c>
      <c r="T78" s="35">
        <f t="shared" si="33"/>
        <v>36.768206356735305</v>
      </c>
      <c r="U78" s="35">
        <f t="shared" si="34"/>
        <v>720.03729533960075</v>
      </c>
      <c r="V78" s="35">
        <f t="shared" si="35"/>
        <v>379.01685215653015</v>
      </c>
      <c r="W78" s="35">
        <f t="shared" si="36"/>
        <v>0</v>
      </c>
      <c r="X78" s="35">
        <f t="shared" si="37"/>
        <v>3581.861978576479</v>
      </c>
      <c r="Y78" s="51">
        <v>9900</v>
      </c>
      <c r="Z78" s="51">
        <v>4150</v>
      </c>
      <c r="AA78" s="35">
        <f t="shared" si="38"/>
        <v>683</v>
      </c>
      <c r="AB78" s="35">
        <f t="shared" si="39"/>
        <v>430</v>
      </c>
      <c r="AC78" s="35">
        <f t="shared" si="40"/>
        <v>741.17728228992121</v>
      </c>
      <c r="AD78" s="35">
        <f t="shared" si="41"/>
        <v>179.56045806746405</v>
      </c>
      <c r="AE78" s="35">
        <f t="shared" si="42"/>
        <v>94.517936819392787</v>
      </c>
      <c r="AF78" s="35">
        <f t="shared" si="43"/>
        <v>390.62439068655169</v>
      </c>
      <c r="AG78" s="35">
        <f t="shared" si="44"/>
        <v>36.768206356735305</v>
      </c>
      <c r="AH78" s="35">
        <f t="shared" si="45"/>
        <v>720.03729533960075</v>
      </c>
      <c r="AI78" s="35">
        <f t="shared" si="46"/>
        <v>379.01685215653015</v>
      </c>
      <c r="AJ78" s="35">
        <f t="shared" si="47"/>
        <v>0</v>
      </c>
      <c r="AK78" s="36">
        <f t="shared" si="48"/>
        <v>3581.861978576479</v>
      </c>
      <c r="AO78" s="32"/>
      <c r="AP78" s="32"/>
    </row>
    <row r="79" spans="1:42" x14ac:dyDescent="0.25">
      <c r="A79" s="5">
        <v>3749</v>
      </c>
      <c r="B79" s="5">
        <v>80959.082534313202</v>
      </c>
      <c r="C79" s="5">
        <v>143119.46309366822</v>
      </c>
      <c r="D79" s="5">
        <v>18023.050000000003</v>
      </c>
      <c r="E79" s="5">
        <v>60.504250000000006</v>
      </c>
      <c r="F79" s="32">
        <v>0.02</v>
      </c>
      <c r="G79" s="32">
        <v>0.02</v>
      </c>
      <c r="H79" s="32">
        <v>0.25</v>
      </c>
      <c r="I79" s="32">
        <v>0.25</v>
      </c>
      <c r="J79" s="32">
        <v>600</v>
      </c>
      <c r="K79" s="50">
        <f t="shared" si="26"/>
        <v>4403.2465663458161</v>
      </c>
      <c r="L79" s="51">
        <v>9900</v>
      </c>
      <c r="M79" s="51">
        <v>4150</v>
      </c>
      <c r="N79" s="35">
        <f t="shared" si="27"/>
        <v>683</v>
      </c>
      <c r="O79" s="35">
        <f t="shared" si="28"/>
        <v>430</v>
      </c>
      <c r="P79" s="35">
        <f t="shared" si="29"/>
        <v>741.17728228992121</v>
      </c>
      <c r="Q79" s="35">
        <f t="shared" si="30"/>
        <v>179.56045806746405</v>
      </c>
      <c r="R79" s="35">
        <f t="shared" si="31"/>
        <v>94.517936819392787</v>
      </c>
      <c r="S79" s="35">
        <f t="shared" si="32"/>
        <v>390.62439068655169</v>
      </c>
      <c r="T79" s="35">
        <f t="shared" si="33"/>
        <v>36.768206356735305</v>
      </c>
      <c r="U79" s="35">
        <f t="shared" si="34"/>
        <v>720.03729533960075</v>
      </c>
      <c r="V79" s="35">
        <f t="shared" si="35"/>
        <v>379.01685215653015</v>
      </c>
      <c r="W79" s="35">
        <f t="shared" si="36"/>
        <v>0</v>
      </c>
      <c r="X79" s="35">
        <f t="shared" si="37"/>
        <v>3577.3697424259076</v>
      </c>
      <c r="Y79" s="51">
        <v>9900</v>
      </c>
      <c r="Z79" s="51">
        <v>4150</v>
      </c>
      <c r="AA79" s="35">
        <f t="shared" si="38"/>
        <v>683</v>
      </c>
      <c r="AB79" s="35">
        <f t="shared" si="39"/>
        <v>430</v>
      </c>
      <c r="AC79" s="35">
        <f t="shared" si="40"/>
        <v>741.17728228992121</v>
      </c>
      <c r="AD79" s="35">
        <f t="shared" si="41"/>
        <v>179.56045806746405</v>
      </c>
      <c r="AE79" s="35">
        <f t="shared" si="42"/>
        <v>94.517936819392787</v>
      </c>
      <c r="AF79" s="35">
        <f t="shared" si="43"/>
        <v>390.62439068655169</v>
      </c>
      <c r="AG79" s="35">
        <f t="shared" si="44"/>
        <v>36.768206356735305</v>
      </c>
      <c r="AH79" s="35">
        <f t="shared" si="45"/>
        <v>720.03729533960075</v>
      </c>
      <c r="AI79" s="35">
        <f t="shared" si="46"/>
        <v>379.01685215653015</v>
      </c>
      <c r="AJ79" s="35">
        <f t="shared" si="47"/>
        <v>0</v>
      </c>
      <c r="AK79" s="36">
        <f t="shared" si="48"/>
        <v>3577.3697424259076</v>
      </c>
      <c r="AO79" s="32"/>
      <c r="AP79" s="32"/>
    </row>
    <row r="80" spans="1:42" x14ac:dyDescent="0.25">
      <c r="A80" s="5">
        <v>3750</v>
      </c>
      <c r="B80" s="5">
        <v>81451.441533088684</v>
      </c>
      <c r="C80" s="5">
        <v>143989.8553134203</v>
      </c>
      <c r="D80" s="5">
        <v>18024.500000000004</v>
      </c>
      <c r="E80" s="5">
        <v>60.504250000000006</v>
      </c>
      <c r="F80" s="32">
        <v>0.02</v>
      </c>
      <c r="G80" s="32">
        <v>0.02</v>
      </c>
      <c r="H80" s="32">
        <v>0.25</v>
      </c>
      <c r="I80" s="32">
        <v>0.25</v>
      </c>
      <c r="J80" s="32">
        <v>600</v>
      </c>
      <c r="K80" s="50">
        <f t="shared" si="26"/>
        <v>4494.8424820584914</v>
      </c>
      <c r="L80" s="51">
        <v>9900</v>
      </c>
      <c r="M80" s="51">
        <v>4150</v>
      </c>
      <c r="N80" s="35">
        <f t="shared" si="27"/>
        <v>683</v>
      </c>
      <c r="O80" s="35">
        <f t="shared" si="28"/>
        <v>430</v>
      </c>
      <c r="P80" s="35">
        <f t="shared" si="29"/>
        <v>741.17728228992121</v>
      </c>
      <c r="Q80" s="35">
        <f t="shared" si="30"/>
        <v>179.56045806746405</v>
      </c>
      <c r="R80" s="35">
        <f t="shared" si="31"/>
        <v>94.517936819392787</v>
      </c>
      <c r="S80" s="35">
        <f t="shared" si="32"/>
        <v>390.62439068655169</v>
      </c>
      <c r="T80" s="35">
        <f t="shared" si="33"/>
        <v>36.768206356735305</v>
      </c>
      <c r="U80" s="35">
        <f t="shared" si="34"/>
        <v>720.03729533960075</v>
      </c>
      <c r="V80" s="35">
        <f t="shared" si="35"/>
        <v>379.01685215653015</v>
      </c>
      <c r="W80" s="35">
        <f t="shared" si="36"/>
        <v>0</v>
      </c>
      <c r="X80" s="35">
        <f t="shared" si="37"/>
        <v>3554.5278636941684</v>
      </c>
      <c r="Y80" s="51">
        <v>9900</v>
      </c>
      <c r="Z80" s="51">
        <v>4150</v>
      </c>
      <c r="AA80" s="35">
        <f t="shared" si="38"/>
        <v>683</v>
      </c>
      <c r="AB80" s="35">
        <f t="shared" si="39"/>
        <v>430</v>
      </c>
      <c r="AC80" s="35">
        <f t="shared" si="40"/>
        <v>741.17728228992121</v>
      </c>
      <c r="AD80" s="35">
        <f t="shared" si="41"/>
        <v>179.56045806746405</v>
      </c>
      <c r="AE80" s="35">
        <f t="shared" si="42"/>
        <v>94.517936819392787</v>
      </c>
      <c r="AF80" s="35">
        <f t="shared" si="43"/>
        <v>390.62439068655169</v>
      </c>
      <c r="AG80" s="35">
        <f t="shared" si="44"/>
        <v>36.768206356735305</v>
      </c>
      <c r="AH80" s="35">
        <f t="shared" si="45"/>
        <v>720.03729533960075</v>
      </c>
      <c r="AI80" s="35">
        <f t="shared" si="46"/>
        <v>379.01685215653015</v>
      </c>
      <c r="AJ80" s="35">
        <f t="shared" si="47"/>
        <v>0</v>
      </c>
      <c r="AK80" s="36">
        <f t="shared" si="48"/>
        <v>3554.5278636941684</v>
      </c>
      <c r="AO80" s="32"/>
      <c r="AP80" s="32"/>
    </row>
    <row r="81" spans="1:42" x14ac:dyDescent="0.25">
      <c r="A81" s="5">
        <v>3751</v>
      </c>
      <c r="B81" s="5">
        <v>81943.800531864166</v>
      </c>
      <c r="C81" s="5">
        <v>144860.24753323197</v>
      </c>
      <c r="D81" s="5">
        <v>18025.95</v>
      </c>
      <c r="E81" s="5">
        <v>60.504250000000006</v>
      </c>
      <c r="F81" s="32">
        <v>0.02</v>
      </c>
      <c r="G81" s="32">
        <v>0.02</v>
      </c>
      <c r="H81" s="32">
        <v>0.25</v>
      </c>
      <c r="I81" s="32">
        <v>0.25</v>
      </c>
      <c r="J81" s="32">
        <v>600</v>
      </c>
      <c r="K81" s="50">
        <f>2800+(4800-2800)*(A81-$A$25)^2/39.65^2</f>
        <v>4588.9827287631852</v>
      </c>
      <c r="L81" s="51">
        <v>9900</v>
      </c>
      <c r="M81" s="51">
        <v>4150</v>
      </c>
      <c r="N81" s="35">
        <f t="shared" si="27"/>
        <v>683</v>
      </c>
      <c r="O81" s="35">
        <f t="shared" si="28"/>
        <v>430</v>
      </c>
      <c r="P81" s="35">
        <f t="shared" si="29"/>
        <v>741.17728228992121</v>
      </c>
      <c r="Q81" s="35">
        <f t="shared" si="30"/>
        <v>179.56045806746405</v>
      </c>
      <c r="R81" s="35">
        <f t="shared" si="31"/>
        <v>94.517936819392787</v>
      </c>
      <c r="S81" s="35">
        <f t="shared" si="32"/>
        <v>390.62439068655169</v>
      </c>
      <c r="T81" s="35">
        <f t="shared" si="33"/>
        <v>36.768206356735305</v>
      </c>
      <c r="U81" s="35">
        <f t="shared" si="34"/>
        <v>720.03729533960075</v>
      </c>
      <c r="V81" s="35">
        <f t="shared" si="35"/>
        <v>379.01685215653015</v>
      </c>
      <c r="W81" s="35">
        <f t="shared" si="36"/>
        <v>0</v>
      </c>
      <c r="X81" s="35">
        <f t="shared" si="37"/>
        <v>3531.0514883309916</v>
      </c>
      <c r="Y81" s="51">
        <v>9900</v>
      </c>
      <c r="Z81" s="51">
        <v>4150</v>
      </c>
      <c r="AA81" s="35">
        <f t="shared" si="38"/>
        <v>683</v>
      </c>
      <c r="AB81" s="35">
        <f t="shared" si="39"/>
        <v>430</v>
      </c>
      <c r="AC81" s="35">
        <f t="shared" si="40"/>
        <v>741.17728228992121</v>
      </c>
      <c r="AD81" s="35">
        <f t="shared" si="41"/>
        <v>179.56045806746405</v>
      </c>
      <c r="AE81" s="35">
        <f t="shared" si="42"/>
        <v>94.517936819392787</v>
      </c>
      <c r="AF81" s="35">
        <f t="shared" si="43"/>
        <v>390.62439068655169</v>
      </c>
      <c r="AG81" s="35">
        <f t="shared" si="44"/>
        <v>36.768206356735305</v>
      </c>
      <c r="AH81" s="35">
        <f t="shared" si="45"/>
        <v>720.03729533960075</v>
      </c>
      <c r="AI81" s="35">
        <f t="shared" si="46"/>
        <v>379.01685215653015</v>
      </c>
      <c r="AJ81" s="35">
        <f t="shared" si="47"/>
        <v>0</v>
      </c>
      <c r="AK81" s="36">
        <f t="shared" si="48"/>
        <v>3531.0514883309916</v>
      </c>
      <c r="AO81" s="32"/>
      <c r="AP81" s="32"/>
    </row>
    <row r="82" spans="1:42" x14ac:dyDescent="0.25">
      <c r="A82" s="5">
        <v>3752</v>
      </c>
      <c r="B82" s="5">
        <v>82436.159531116486</v>
      </c>
      <c r="C82" s="5">
        <v>145730.63975304365</v>
      </c>
      <c r="D82" s="5">
        <v>18027.400000000005</v>
      </c>
      <c r="E82" s="5">
        <v>60.504250000000006</v>
      </c>
      <c r="F82" s="32">
        <v>0.02</v>
      </c>
      <c r="G82" s="32">
        <v>0.02</v>
      </c>
      <c r="H82" s="32">
        <v>0.25</v>
      </c>
      <c r="I82" s="32">
        <v>0.25</v>
      </c>
      <c r="J82" s="32">
        <v>600</v>
      </c>
      <c r="K82" s="50">
        <f t="shared" si="26"/>
        <v>4685.6673064598972</v>
      </c>
      <c r="L82" s="51">
        <v>9900</v>
      </c>
      <c r="M82" s="51">
        <v>4150</v>
      </c>
      <c r="N82" s="35">
        <f t="shared" si="27"/>
        <v>683</v>
      </c>
      <c r="O82" s="35">
        <f t="shared" si="28"/>
        <v>430</v>
      </c>
      <c r="P82" s="35">
        <f t="shared" si="29"/>
        <v>741.17728228992121</v>
      </c>
      <c r="Q82" s="35">
        <f t="shared" si="30"/>
        <v>179.56045806746405</v>
      </c>
      <c r="R82" s="35">
        <f t="shared" si="31"/>
        <v>94.517936819392787</v>
      </c>
      <c r="S82" s="35">
        <f t="shared" si="32"/>
        <v>390.62439068655169</v>
      </c>
      <c r="T82" s="35">
        <f t="shared" si="33"/>
        <v>36.768206356735305</v>
      </c>
      <c r="U82" s="35">
        <f t="shared" si="34"/>
        <v>720.03729533960075</v>
      </c>
      <c r="V82" s="35">
        <f t="shared" si="35"/>
        <v>379.01685215653015</v>
      </c>
      <c r="W82" s="35">
        <f t="shared" si="36"/>
        <v>0</v>
      </c>
      <c r="X82" s="35">
        <f t="shared" si="37"/>
        <v>3506.9406163363783</v>
      </c>
      <c r="Y82" s="51">
        <v>9900</v>
      </c>
      <c r="Z82" s="51">
        <v>4150</v>
      </c>
      <c r="AA82" s="35">
        <f t="shared" si="38"/>
        <v>683</v>
      </c>
      <c r="AB82" s="35">
        <f t="shared" si="39"/>
        <v>430</v>
      </c>
      <c r="AC82" s="35">
        <f t="shared" si="40"/>
        <v>741.17728228992121</v>
      </c>
      <c r="AD82" s="35">
        <f t="shared" si="41"/>
        <v>179.56045806746405</v>
      </c>
      <c r="AE82" s="35">
        <f t="shared" si="42"/>
        <v>94.517936819392787</v>
      </c>
      <c r="AF82" s="35">
        <f t="shared" si="43"/>
        <v>390.62439068655169</v>
      </c>
      <c r="AG82" s="35">
        <f t="shared" si="44"/>
        <v>36.768206356735305</v>
      </c>
      <c r="AH82" s="35">
        <f t="shared" si="45"/>
        <v>720.03729533960075</v>
      </c>
      <c r="AI82" s="35">
        <f t="shared" si="46"/>
        <v>379.01685215653015</v>
      </c>
      <c r="AJ82" s="35">
        <f t="shared" si="47"/>
        <v>0</v>
      </c>
      <c r="AK82" s="36">
        <f t="shared" si="48"/>
        <v>3506.9406163363783</v>
      </c>
      <c r="AO82" s="32"/>
      <c r="AP82" s="32"/>
    </row>
    <row r="83" spans="1:42" x14ac:dyDescent="0.25">
      <c r="A83" s="5">
        <v>3752.2</v>
      </c>
      <c r="B83" s="5">
        <v>82534.631330966949</v>
      </c>
      <c r="C83" s="5">
        <v>145904.71819698811</v>
      </c>
      <c r="D83" s="5">
        <v>18027.690000000002</v>
      </c>
      <c r="E83" s="5">
        <v>60.504250000000006</v>
      </c>
      <c r="F83" s="32">
        <v>0.02</v>
      </c>
      <c r="G83" s="32">
        <v>0.02</v>
      </c>
      <c r="H83" s="32">
        <v>0.25</v>
      </c>
      <c r="I83" s="32">
        <v>0.25</v>
      </c>
      <c r="J83" s="32">
        <v>600</v>
      </c>
      <c r="K83" s="50">
        <f t="shared" si="26"/>
        <v>4705.3095417182649</v>
      </c>
      <c r="L83" s="51">
        <v>9900</v>
      </c>
      <c r="M83" s="51">
        <v>4150</v>
      </c>
      <c r="N83" s="35">
        <f t="shared" si="27"/>
        <v>683</v>
      </c>
      <c r="O83" s="35">
        <f t="shared" si="28"/>
        <v>430</v>
      </c>
      <c r="P83" s="35">
        <f t="shared" si="29"/>
        <v>741.17728228992121</v>
      </c>
      <c r="Q83" s="35">
        <f t="shared" si="30"/>
        <v>179.56045806746405</v>
      </c>
      <c r="R83" s="35">
        <f t="shared" si="31"/>
        <v>94.517936819392787</v>
      </c>
      <c r="S83" s="35">
        <f t="shared" si="32"/>
        <v>390.62439068655169</v>
      </c>
      <c r="T83" s="35">
        <f t="shared" si="33"/>
        <v>36.768206356735305</v>
      </c>
      <c r="U83" s="35">
        <f t="shared" si="34"/>
        <v>720.03729533960075</v>
      </c>
      <c r="V83" s="35">
        <f t="shared" si="35"/>
        <v>379.01685215653015</v>
      </c>
      <c r="W83" s="35">
        <f t="shared" si="36"/>
        <v>0</v>
      </c>
      <c r="X83" s="35">
        <f t="shared" si="37"/>
        <v>3502.042302341687</v>
      </c>
      <c r="Y83" s="51">
        <v>9900</v>
      </c>
      <c r="Z83" s="51">
        <v>4150</v>
      </c>
      <c r="AA83" s="35">
        <f t="shared" si="38"/>
        <v>683</v>
      </c>
      <c r="AB83" s="35">
        <f t="shared" si="39"/>
        <v>430</v>
      </c>
      <c r="AC83" s="35">
        <f t="shared" si="40"/>
        <v>741.17728228992121</v>
      </c>
      <c r="AD83" s="35">
        <f t="shared" si="41"/>
        <v>179.56045806746405</v>
      </c>
      <c r="AE83" s="35">
        <f t="shared" si="42"/>
        <v>94.517936819392787</v>
      </c>
      <c r="AF83" s="35">
        <f t="shared" si="43"/>
        <v>390.62439068655169</v>
      </c>
      <c r="AG83" s="35">
        <f t="shared" si="44"/>
        <v>36.768206356735305</v>
      </c>
      <c r="AH83" s="35">
        <f t="shared" si="45"/>
        <v>720.03729533960075</v>
      </c>
      <c r="AI83" s="35">
        <f t="shared" si="46"/>
        <v>379.01685215653015</v>
      </c>
      <c r="AJ83" s="35">
        <f t="shared" si="47"/>
        <v>0</v>
      </c>
      <c r="AK83" s="36">
        <f t="shared" si="48"/>
        <v>3502.042302341687</v>
      </c>
      <c r="AO83" s="32"/>
      <c r="AP83" s="32"/>
    </row>
    <row r="84" spans="1:42" x14ac:dyDescent="0.25">
      <c r="A84" s="5">
        <v>3752.8</v>
      </c>
      <c r="B84" s="5">
        <v>82830.046730041504</v>
      </c>
      <c r="C84" s="5">
        <v>146426.95352888107</v>
      </c>
      <c r="D84" s="5">
        <v>18028.560000000001</v>
      </c>
      <c r="E84" s="5">
        <v>60.504250000000006</v>
      </c>
      <c r="F84" s="32">
        <v>0.02</v>
      </c>
      <c r="G84" s="32">
        <v>0.02</v>
      </c>
      <c r="H84" s="32">
        <v>0.25</v>
      </c>
      <c r="I84" s="32">
        <v>0.25</v>
      </c>
      <c r="J84" s="32">
        <v>600</v>
      </c>
      <c r="K84" s="50">
        <f t="shared" si="26"/>
        <v>4764.8468869315393</v>
      </c>
      <c r="L84" s="51">
        <v>9900</v>
      </c>
      <c r="M84" s="51">
        <v>4150</v>
      </c>
      <c r="N84" s="35">
        <f t="shared" si="27"/>
        <v>683</v>
      </c>
      <c r="O84" s="35">
        <f t="shared" si="28"/>
        <v>430</v>
      </c>
      <c r="P84" s="35">
        <f t="shared" si="29"/>
        <v>741.17728228992121</v>
      </c>
      <c r="Q84" s="35">
        <f t="shared" si="30"/>
        <v>179.56045806746405</v>
      </c>
      <c r="R84" s="35">
        <f t="shared" si="31"/>
        <v>94.517936819392787</v>
      </c>
      <c r="S84" s="35">
        <f t="shared" si="32"/>
        <v>390.62439068655169</v>
      </c>
      <c r="T84" s="35">
        <f t="shared" si="33"/>
        <v>36.768206356735305</v>
      </c>
      <c r="U84" s="35">
        <f t="shared" si="34"/>
        <v>720.03729533960075</v>
      </c>
      <c r="V84" s="35">
        <f t="shared" si="35"/>
        <v>379.01685215653015</v>
      </c>
      <c r="W84" s="35">
        <f t="shared" si="36"/>
        <v>0</v>
      </c>
      <c r="X84" s="35">
        <f t="shared" si="37"/>
        <v>3487.1950811660477</v>
      </c>
      <c r="Y84" s="51">
        <v>9900</v>
      </c>
      <c r="Z84" s="51">
        <v>4150</v>
      </c>
      <c r="AA84" s="35">
        <f t="shared" si="38"/>
        <v>683</v>
      </c>
      <c r="AB84" s="35">
        <f t="shared" si="39"/>
        <v>430</v>
      </c>
      <c r="AC84" s="35">
        <f t="shared" si="40"/>
        <v>741.17728228992121</v>
      </c>
      <c r="AD84" s="35">
        <f t="shared" si="41"/>
        <v>179.56045806746405</v>
      </c>
      <c r="AE84" s="35">
        <f t="shared" si="42"/>
        <v>94.517936819392787</v>
      </c>
      <c r="AF84" s="35">
        <f t="shared" si="43"/>
        <v>390.62439068655169</v>
      </c>
      <c r="AG84" s="35">
        <f t="shared" si="44"/>
        <v>36.768206356735305</v>
      </c>
      <c r="AH84" s="35">
        <f t="shared" si="45"/>
        <v>720.03729533960075</v>
      </c>
      <c r="AI84" s="35">
        <f t="shared" si="46"/>
        <v>379.01685215653015</v>
      </c>
      <c r="AJ84" s="35">
        <f t="shared" si="47"/>
        <v>0</v>
      </c>
      <c r="AK84" s="36">
        <f t="shared" si="48"/>
        <v>3487.1950811660477</v>
      </c>
      <c r="AO84" s="32"/>
      <c r="AP84" s="32"/>
    </row>
    <row r="85" spans="1:42" x14ac:dyDescent="0.25">
      <c r="A85" s="5">
        <v>3753</v>
      </c>
      <c r="B85" s="5">
        <v>82928.518529891968</v>
      </c>
      <c r="C85" s="5">
        <v>146601.03197285533</v>
      </c>
      <c r="D85" s="5">
        <v>18028.850000000002</v>
      </c>
      <c r="E85" s="5">
        <v>60.504250000000006</v>
      </c>
      <c r="F85" s="32">
        <v>0.02</v>
      </c>
      <c r="G85" s="32">
        <v>0.02</v>
      </c>
      <c r="H85" s="32">
        <v>0.25</v>
      </c>
      <c r="I85" s="32">
        <v>0.25</v>
      </c>
      <c r="J85" s="32">
        <v>600</v>
      </c>
      <c r="K85" s="50">
        <f>2800+(4800-2800)*(A85-$A$25)^2/39.65^2</f>
        <v>4784.8962151486285</v>
      </c>
      <c r="L85" s="51">
        <v>9900</v>
      </c>
      <c r="M85" s="51">
        <v>4150</v>
      </c>
      <c r="N85" s="35">
        <f t="shared" si="27"/>
        <v>683</v>
      </c>
      <c r="O85" s="35">
        <f t="shared" si="28"/>
        <v>430</v>
      </c>
      <c r="P85" s="35">
        <f t="shared" si="29"/>
        <v>741.17728228992121</v>
      </c>
      <c r="Q85" s="35">
        <f t="shared" si="30"/>
        <v>179.56045806746405</v>
      </c>
      <c r="R85" s="35">
        <f t="shared" si="31"/>
        <v>94.517936819392787</v>
      </c>
      <c r="S85" s="35">
        <f t="shared" si="32"/>
        <v>390.62439068655169</v>
      </c>
      <c r="T85" s="35">
        <f t="shared" si="33"/>
        <v>36.768206356735305</v>
      </c>
      <c r="U85" s="35">
        <f t="shared" si="34"/>
        <v>720.03729533960075</v>
      </c>
      <c r="V85" s="35">
        <f t="shared" si="35"/>
        <v>379.01685215653015</v>
      </c>
      <c r="W85" s="35">
        <f t="shared" si="36"/>
        <v>0</v>
      </c>
      <c r="X85" s="35">
        <f t="shared" si="37"/>
        <v>3482.1952477103268</v>
      </c>
      <c r="Y85" s="51">
        <v>9900</v>
      </c>
      <c r="Z85" s="51">
        <v>4150</v>
      </c>
      <c r="AA85" s="35">
        <f t="shared" si="38"/>
        <v>683</v>
      </c>
      <c r="AB85" s="35">
        <f t="shared" si="39"/>
        <v>430</v>
      </c>
      <c r="AC85" s="35">
        <f t="shared" si="40"/>
        <v>741.17728228992121</v>
      </c>
      <c r="AD85" s="35">
        <f t="shared" si="41"/>
        <v>179.56045806746405</v>
      </c>
      <c r="AE85" s="35">
        <f t="shared" si="42"/>
        <v>94.517936819392787</v>
      </c>
      <c r="AF85" s="35">
        <f t="shared" si="43"/>
        <v>390.62439068655169</v>
      </c>
      <c r="AG85" s="35">
        <f t="shared" si="44"/>
        <v>36.768206356735305</v>
      </c>
      <c r="AH85" s="35">
        <f t="shared" si="45"/>
        <v>720.03729533960075</v>
      </c>
      <c r="AI85" s="35">
        <f t="shared" si="46"/>
        <v>379.01685215653015</v>
      </c>
      <c r="AJ85" s="35">
        <f t="shared" si="47"/>
        <v>0</v>
      </c>
      <c r="AK85" s="36">
        <f t="shared" si="48"/>
        <v>3482.1952477103268</v>
      </c>
      <c r="AO85" s="32"/>
      <c r="AP85" s="32"/>
    </row>
    <row r="86" spans="1:42" x14ac:dyDescent="0.25">
      <c r="A86" s="5">
        <v>3753.15</v>
      </c>
      <c r="B86" s="5">
        <v>83002.372379779816</v>
      </c>
      <c r="C86" s="5">
        <v>146731.59080579877</v>
      </c>
      <c r="D86" s="5">
        <v>18029.067500000005</v>
      </c>
      <c r="E86" s="5">
        <v>60.504250000000006</v>
      </c>
      <c r="F86" s="32">
        <v>0.02</v>
      </c>
      <c r="G86" s="32">
        <v>0.02</v>
      </c>
      <c r="H86" s="32">
        <v>0.25</v>
      </c>
      <c r="I86" s="32">
        <v>0.25</v>
      </c>
      <c r="J86" s="32">
        <v>600</v>
      </c>
      <c r="K86" s="50">
        <f>2800+(4800-2800)*(A86-$A$25)^2/39.65^2</f>
        <v>4800.0000000000091</v>
      </c>
      <c r="L86" s="51">
        <v>9900</v>
      </c>
      <c r="M86" s="51">
        <v>4150</v>
      </c>
      <c r="N86" s="35">
        <f t="shared" si="27"/>
        <v>683</v>
      </c>
      <c r="O86" s="35">
        <f t="shared" si="28"/>
        <v>430</v>
      </c>
      <c r="P86" s="35">
        <f t="shared" si="29"/>
        <v>741.17728228992121</v>
      </c>
      <c r="Q86" s="35">
        <f t="shared" si="30"/>
        <v>179.56045806746405</v>
      </c>
      <c r="R86" s="35">
        <f t="shared" si="31"/>
        <v>94.517936819392787</v>
      </c>
      <c r="S86" s="35">
        <f t="shared" si="32"/>
        <v>390.62439068655169</v>
      </c>
      <c r="T86" s="35">
        <f t="shared" si="33"/>
        <v>36.768206356735305</v>
      </c>
      <c r="U86" s="35">
        <f t="shared" si="34"/>
        <v>720.03729533960075</v>
      </c>
      <c r="V86" s="35">
        <f t="shared" si="35"/>
        <v>379.01685215653015</v>
      </c>
      <c r="W86" s="35">
        <f t="shared" si="36"/>
        <v>0</v>
      </c>
      <c r="X86" s="35">
        <f t="shared" si="37"/>
        <v>3478.4287170819557</v>
      </c>
      <c r="Y86" s="51">
        <v>9900</v>
      </c>
      <c r="Z86" s="51">
        <v>4150</v>
      </c>
      <c r="AA86" s="35">
        <f t="shared" si="38"/>
        <v>683</v>
      </c>
      <c r="AB86" s="35">
        <f t="shared" si="39"/>
        <v>430</v>
      </c>
      <c r="AC86" s="35">
        <f t="shared" si="40"/>
        <v>741.17728228992121</v>
      </c>
      <c r="AD86" s="35">
        <f t="shared" si="41"/>
        <v>179.56045806746405</v>
      </c>
      <c r="AE86" s="35">
        <f t="shared" si="42"/>
        <v>94.517936819392787</v>
      </c>
      <c r="AF86" s="35">
        <f t="shared" si="43"/>
        <v>390.62439068655169</v>
      </c>
      <c r="AG86" s="35">
        <f t="shared" si="44"/>
        <v>36.768206356735305</v>
      </c>
      <c r="AH86" s="35">
        <f t="shared" si="45"/>
        <v>720.03729533960075</v>
      </c>
      <c r="AI86" s="35">
        <f t="shared" si="46"/>
        <v>379.01685215653015</v>
      </c>
      <c r="AJ86" s="35">
        <f t="shared" si="47"/>
        <v>0</v>
      </c>
      <c r="AK86" s="36">
        <f t="shared" si="48"/>
        <v>3478.4287170819557</v>
      </c>
      <c r="AO86" s="32"/>
      <c r="AP86" s="32"/>
    </row>
    <row r="87" spans="1:42" x14ac:dyDescent="0.25">
      <c r="A87" s="5">
        <v>3754</v>
      </c>
      <c r="B87" s="5">
        <v>83420.87752866745</v>
      </c>
      <c r="C87" s="5">
        <v>147471.42419263721</v>
      </c>
      <c r="D87" s="5">
        <v>18030.300000000003</v>
      </c>
      <c r="E87" s="5">
        <v>60.504250000000006</v>
      </c>
      <c r="F87" s="32">
        <v>0.02</v>
      </c>
      <c r="G87" s="32">
        <v>0.02</v>
      </c>
      <c r="H87" s="32">
        <v>0.25</v>
      </c>
      <c r="I87" s="32">
        <v>0.25</v>
      </c>
      <c r="J87" s="32">
        <v>600</v>
      </c>
      <c r="K87" s="50">
        <v>4800</v>
      </c>
      <c r="L87" s="51">
        <v>9900</v>
      </c>
      <c r="M87" s="51">
        <v>4150</v>
      </c>
      <c r="N87" s="35">
        <f t="shared" si="27"/>
        <v>683</v>
      </c>
      <c r="O87" s="35">
        <f t="shared" si="28"/>
        <v>430</v>
      </c>
      <c r="P87" s="35">
        <f t="shared" si="29"/>
        <v>741.17728228992121</v>
      </c>
      <c r="Q87" s="35">
        <f t="shared" si="30"/>
        <v>179.56045806746405</v>
      </c>
      <c r="R87" s="35">
        <f t="shared" si="31"/>
        <v>94.517936819392787</v>
      </c>
      <c r="S87" s="35">
        <f t="shared" si="32"/>
        <v>390.62439068655169</v>
      </c>
      <c r="T87" s="35">
        <f t="shared" si="33"/>
        <v>36.768206356735305</v>
      </c>
      <c r="U87" s="35">
        <f t="shared" si="34"/>
        <v>720.03729533960075</v>
      </c>
      <c r="V87" s="35">
        <f t="shared" si="35"/>
        <v>379.01685215653015</v>
      </c>
      <c r="W87" s="35">
        <f t="shared" si="36"/>
        <v>0</v>
      </c>
      <c r="X87" s="35">
        <f t="shared" si="37"/>
        <v>3478.428717081958</v>
      </c>
      <c r="Y87" s="51">
        <v>9900</v>
      </c>
      <c r="Z87" s="51">
        <v>4150</v>
      </c>
      <c r="AA87" s="35">
        <f t="shared" si="38"/>
        <v>683</v>
      </c>
      <c r="AB87" s="35">
        <f t="shared" si="39"/>
        <v>430</v>
      </c>
      <c r="AC87" s="35">
        <f t="shared" si="40"/>
        <v>741.17728228992121</v>
      </c>
      <c r="AD87" s="35">
        <f t="shared" si="41"/>
        <v>179.56045806746405</v>
      </c>
      <c r="AE87" s="35">
        <f t="shared" si="42"/>
        <v>94.517936819392787</v>
      </c>
      <c r="AF87" s="35">
        <f t="shared" si="43"/>
        <v>390.62439068655169</v>
      </c>
      <c r="AG87" s="35">
        <f t="shared" si="44"/>
        <v>36.768206356735305</v>
      </c>
      <c r="AH87" s="35">
        <f t="shared" si="45"/>
        <v>720.03729533960075</v>
      </c>
      <c r="AI87" s="35">
        <f t="shared" si="46"/>
        <v>379.01685215653015</v>
      </c>
      <c r="AJ87" s="35">
        <f t="shared" si="47"/>
        <v>0</v>
      </c>
      <c r="AK87" s="36">
        <f t="shared" si="48"/>
        <v>3478.428717081958</v>
      </c>
      <c r="AO87" s="32"/>
      <c r="AP87" s="32"/>
    </row>
    <row r="88" spans="1:42" x14ac:dyDescent="0.25">
      <c r="A88" s="5">
        <v>3755</v>
      </c>
      <c r="B88" s="5">
        <v>83913.236527442932</v>
      </c>
      <c r="C88" s="5">
        <v>148341.81641244888</v>
      </c>
      <c r="D88" s="5">
        <v>18031.750000000004</v>
      </c>
      <c r="E88" s="5">
        <v>60.504250000000006</v>
      </c>
      <c r="F88" s="32">
        <v>0.02</v>
      </c>
      <c r="G88" s="32">
        <v>0.02</v>
      </c>
      <c r="H88" s="32">
        <v>0.25</v>
      </c>
      <c r="I88" s="32">
        <v>0.25</v>
      </c>
      <c r="J88" s="32">
        <v>600</v>
      </c>
      <c r="K88" s="50">
        <v>4800</v>
      </c>
      <c r="L88" s="51">
        <v>9900</v>
      </c>
      <c r="M88" s="51">
        <v>4150</v>
      </c>
      <c r="N88" s="35">
        <f t="shared" si="27"/>
        <v>683</v>
      </c>
      <c r="O88" s="35">
        <f t="shared" si="28"/>
        <v>430</v>
      </c>
      <c r="P88" s="35">
        <f t="shared" si="29"/>
        <v>741.17728228992121</v>
      </c>
      <c r="Q88" s="35">
        <f t="shared" si="30"/>
        <v>179.56045806746405</v>
      </c>
      <c r="R88" s="35">
        <f t="shared" si="31"/>
        <v>94.517936819392787</v>
      </c>
      <c r="S88" s="35">
        <f t="shared" si="32"/>
        <v>390.62439068655169</v>
      </c>
      <c r="T88" s="35">
        <f t="shared" si="33"/>
        <v>36.768206356735305</v>
      </c>
      <c r="U88" s="35">
        <f t="shared" si="34"/>
        <v>720.03729533960075</v>
      </c>
      <c r="V88" s="35">
        <f t="shared" si="35"/>
        <v>379.01685215653015</v>
      </c>
      <c r="W88" s="35">
        <f t="shared" si="36"/>
        <v>0</v>
      </c>
      <c r="X88" s="35">
        <f t="shared" si="37"/>
        <v>3478.428717081958</v>
      </c>
      <c r="Y88" s="51">
        <v>9900</v>
      </c>
      <c r="Z88" s="51">
        <v>4150</v>
      </c>
      <c r="AA88" s="35">
        <f t="shared" si="38"/>
        <v>683</v>
      </c>
      <c r="AB88" s="35">
        <f t="shared" si="39"/>
        <v>430</v>
      </c>
      <c r="AC88" s="35">
        <f t="shared" si="40"/>
        <v>741.17728228992121</v>
      </c>
      <c r="AD88" s="35">
        <f t="shared" si="41"/>
        <v>179.56045806746405</v>
      </c>
      <c r="AE88" s="35">
        <f t="shared" si="42"/>
        <v>94.517936819392787</v>
      </c>
      <c r="AF88" s="35">
        <f t="shared" si="43"/>
        <v>390.62439068655169</v>
      </c>
      <c r="AG88" s="35">
        <f t="shared" si="44"/>
        <v>36.768206356735305</v>
      </c>
      <c r="AH88" s="35">
        <f t="shared" si="45"/>
        <v>720.03729533960075</v>
      </c>
      <c r="AI88" s="35">
        <f t="shared" si="46"/>
        <v>379.01685215653015</v>
      </c>
      <c r="AJ88" s="35">
        <f t="shared" si="47"/>
        <v>0</v>
      </c>
      <c r="AK88" s="36">
        <f t="shared" si="48"/>
        <v>3478.428717081958</v>
      </c>
      <c r="AO88" s="32"/>
      <c r="AP88" s="32"/>
    </row>
  </sheetData>
  <mergeCells count="3">
    <mergeCell ref="A1:E1"/>
    <mergeCell ref="Y1:AK1"/>
    <mergeCell ref="K1:X1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K134"/>
  <sheetViews>
    <sheetView topLeftCell="H100" zoomScale="85" zoomScaleNormal="85" workbookViewId="0">
      <selection activeCell="A2" sqref="A2:AK134"/>
    </sheetView>
  </sheetViews>
  <sheetFormatPr defaultRowHeight="13.8" x14ac:dyDescent="0.25"/>
  <cols>
    <col min="6" max="6" width="9" customWidth="1"/>
    <col min="11" max="11" width="9.5" bestFit="1" customWidth="1"/>
  </cols>
  <sheetData>
    <row r="1" spans="1:37" x14ac:dyDescent="0.25">
      <c r="A1" s="73" t="s">
        <v>44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21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3755</v>
      </c>
      <c r="B3" s="5">
        <v>83913.236527442932</v>
      </c>
      <c r="C3" s="5">
        <v>148341.81641244888</v>
      </c>
      <c r="D3" s="5">
        <v>18031.750000000004</v>
      </c>
      <c r="E3" s="5">
        <v>60.504250000000006</v>
      </c>
      <c r="F3" s="45">
        <v>0.02</v>
      </c>
      <c r="G3" s="45">
        <v>0.02</v>
      </c>
      <c r="H3" s="45">
        <v>0.25</v>
      </c>
      <c r="I3" s="45">
        <v>0.25</v>
      </c>
      <c r="J3" s="45">
        <v>600</v>
      </c>
      <c r="K3" s="50">
        <v>4800</v>
      </c>
      <c r="L3" s="51">
        <v>9900</v>
      </c>
      <c r="M3" s="51">
        <v>4150</v>
      </c>
      <c r="N3" s="35">
        <f>M3*F3+J3</f>
        <v>683</v>
      </c>
      <c r="O3" s="35">
        <f>(L3-400-500)*F3+250</f>
        <v>430</v>
      </c>
      <c r="P3" s="35">
        <f>(1000*SIN(PI()/2-(PI()/2+ATAN(H3)+ATAN(250/(L3-M3-400-250)))/2)/SIN((PI()/2+ATAN(H3)+ATAN(250/(L3-M3-400-250)))/2))*COS(ATAN((N3-O3)/(L3-M3-400-250)))</f>
        <v>741.17728228992121</v>
      </c>
      <c r="Q3" s="35">
        <f>(1000*SIN(PI()/2-(PI()/2+ATAN(H3)+ATAN(250/(L3-M3-400-250)))/2)/SIN((PI()/2+ATAN(H3)+ATAN(250/(L3-M3-400-250)))/2))*SIN(ATAN(H3)+ATAN(250/(L3-M3-400-250))-ATAN((N3-O3)/(L3-M3-400-250)))</f>
        <v>179.56045806746405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94.517936819392787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390.62439068655169</v>
      </c>
      <c r="T3" s="35">
        <f>(1000*SIN(PI()/2-(PI()/2+ATAN(H3)+ATAN(250/(L3-M3-400-250)))/2)/SIN((PI()/2+ATAN(H3)+ATAN(250/(L3-M3-400-250)))/2))*SIN(ATAN((N3-O3)/(L3-M3-400-250)))</f>
        <v>36.768206356735305</v>
      </c>
      <c r="U3" s="35">
        <f>(1000*SIN(PI()/2-(PI()/2+ATAN(H3)+ATAN(250/(L3-M3-400-250)))/2)/SIN((PI()/2+ATAN(H3)+ATAN(250/(L3-M3-400-250)))/2))*COS(ATAN(H3)+ATAN(250/(L3-M3-400-250))-ATAN((N3-O3)/(L3-M3-400-250)))</f>
        <v>720.03729533960075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379.01685215653015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0</v>
      </c>
      <c r="X3" s="35">
        <f>M3+400-((K3-250-(N3-O3))/TAN(PI()/2-(ATAN(H3)+ATAN(250/(L3-M3-400-250))-ATAN((N3-O3)/(L3-M3-400-250)))))</f>
        <v>3478.428717081958</v>
      </c>
      <c r="Y3" s="51">
        <v>9900</v>
      </c>
      <c r="Z3" s="51">
        <v>4150</v>
      </c>
      <c r="AA3" s="35">
        <f>Z3*G3+J3</f>
        <v>683</v>
      </c>
      <c r="AB3" s="35">
        <f>(Y3-400-500)*G3+250</f>
        <v>430</v>
      </c>
      <c r="AC3" s="35">
        <f>(1000*SIN(PI()/2-(PI()/2+ATAN(I3)+ATAN(250/(Y3-Z3-400-250)))/2)/SIN((PI()/2+ATAN(I3)+ATAN(250/(Y3-Z3-400-250)))/2))*COS(ATAN((AA3-AB3)/(Y3-Z3-400-250)))</f>
        <v>741.17728228992121</v>
      </c>
      <c r="AD3" s="35">
        <f>(1000*SIN(PI()/2-(PI()/2+ATAN(I3)+ATAN(250/(Y3-Z3-400-250)))/2)/SIN((PI()/2+ATAN(I3)+ATAN(250/(Y3-Z3-400-250)))/2))*SIN(ATAN(I3)+ATAN(250/(Y3-Z3-400-250))-(ATAN((AA3-AB3)/(Y3-Z3-400-250))))</f>
        <v>179.56045806746405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94.517936819392787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390.62439068655169</v>
      </c>
      <c r="AG3" s="35">
        <f>(1000*SIN(PI()/2-(PI()/2+ATAN(I3)+ATAN(250/(Y3-Z3-400-250)))/2)/SIN((PI()/2+ATAN(I3)+ATAN(250/(Y3-Z3-400-250)))/2))*SIN(ATAN((AA3-AB3)/(Y3-Z3-400-250)))</f>
        <v>36.768206356735305</v>
      </c>
      <c r="AH3" s="35">
        <f>(1000*SIN(PI()/2-(PI()/2+ATAN(I3)+ATAN(250/(Y3-Z3-400-250)))/2)/SIN((PI()/2+ATAN(I3)+ATAN(250/(Y3-Z3-400-250)))/2))*COS(ATAN(I3)+ATAN(250/(Y3-Z3-400-250))-(ATAN((AA3-AB3)/(Y3-Z3-400-250))))</f>
        <v>720.03729533960075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379.01685215653015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0</v>
      </c>
      <c r="AK3" s="36">
        <f>Z3+400-((K3-250-(AA3-AB3))/TAN(PI()/2-(ATAN(I3)+ATAN(250/(Y3-Z3-400-250))-(ATAN((AA3-AB3)/(Y3-Z3-400-250))))))</f>
        <v>3478.428717081958</v>
      </c>
    </row>
    <row r="4" spans="1:37" x14ac:dyDescent="0.25">
      <c r="A4" s="5">
        <v>3756</v>
      </c>
      <c r="B4" s="5">
        <v>84405.595526218414</v>
      </c>
      <c r="C4" s="5">
        <v>149212.20863223076</v>
      </c>
      <c r="D4" s="5">
        <v>18033.2</v>
      </c>
      <c r="E4" s="5">
        <v>60.504250000000006</v>
      </c>
      <c r="F4" s="32">
        <v>0.02</v>
      </c>
      <c r="G4" s="32">
        <v>0.02</v>
      </c>
      <c r="H4" s="45">
        <v>0.25</v>
      </c>
      <c r="I4" s="45">
        <v>0.25</v>
      </c>
      <c r="J4" s="45">
        <v>600</v>
      </c>
      <c r="K4" s="50">
        <v>4800</v>
      </c>
      <c r="L4" s="51">
        <v>9900</v>
      </c>
      <c r="M4" s="51">
        <v>4150</v>
      </c>
      <c r="N4" s="35">
        <f t="shared" ref="N4:N67" si="0">M4*F4+J4</f>
        <v>683</v>
      </c>
      <c r="O4" s="35">
        <f t="shared" ref="O4:O67" si="1">(L4-400-500)*F4+250</f>
        <v>430</v>
      </c>
      <c r="P4" s="35">
        <f t="shared" ref="P4:P67" si="2">(1000*SIN(PI()/2-(PI()/2+ATAN(H4)+ATAN(250/(L4-M4-400-250)))/2)/SIN((PI()/2+ATAN(H4)+ATAN(250/(L4-M4-400-250)))/2))*COS(ATAN((N4-O4)/(L4-M4-400-250)))</f>
        <v>741.17728228992121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179.56045806746405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94.517936819392787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390.62439068655169</v>
      </c>
      <c r="T4" s="35">
        <f t="shared" ref="T4:T67" si="6">(1000*SIN(PI()/2-(PI()/2+ATAN(H4)+ATAN(250/(L4-M4-400-250)))/2)/SIN((PI()/2+ATAN(H4)+ATAN(250/(L4-M4-400-250)))/2))*SIN(ATAN((N4-O4)/(L4-M4-400-250)))</f>
        <v>36.768206356735305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720.03729533960075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379.01685215653015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0</v>
      </c>
      <c r="X4" s="35">
        <f t="shared" ref="X4:X67" si="10">M4+400-((K4-250-(N4-O4))/TAN(PI()/2-(ATAN(H4)+ATAN(250/(L4-M4-400-250))-ATAN((N4-O4)/(L4-M4-400-250)))))</f>
        <v>3478.428717081958</v>
      </c>
      <c r="Y4" s="51">
        <v>9900</v>
      </c>
      <c r="Z4" s="51">
        <v>4150</v>
      </c>
      <c r="AA4" s="35">
        <f t="shared" ref="AA4:AA67" si="11">Z4*G4+J4</f>
        <v>683</v>
      </c>
      <c r="AB4" s="35">
        <f t="shared" ref="AB4:AB67" si="12">(Y4-400-500)*G4+250</f>
        <v>430</v>
      </c>
      <c r="AC4" s="35">
        <f t="shared" ref="AC4:AC67" si="13">(1000*SIN(PI()/2-(PI()/2+ATAN(I4)+ATAN(250/(Y4-Z4-400-250)))/2)/SIN((PI()/2+ATAN(I4)+ATAN(250/(Y4-Z4-400-250)))/2))*COS(ATAN((AA4-AB4)/(Y4-Z4-400-250)))</f>
        <v>741.17728228992121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179.56045806746405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94.517936819392787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390.62439068655169</v>
      </c>
      <c r="AG4" s="35">
        <f t="shared" ref="AG4:AG67" si="17">(1000*SIN(PI()/2-(PI()/2+ATAN(I4)+ATAN(250/(Y4-Z4-400-250)))/2)/SIN((PI()/2+ATAN(I4)+ATAN(250/(Y4-Z4-400-250)))/2))*SIN(ATAN((AA4-AB4)/(Y4-Z4-400-250)))</f>
        <v>36.768206356735305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720.03729533960075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379.01685215653015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0</v>
      </c>
      <c r="AK4" s="36">
        <f t="shared" ref="AK4:AK67" si="21">Z4+400-((K4-250-(AA4-AB4))/TAN(PI()/2-(ATAN(I4)+ATAN(250/(Y4-Z4-400-250))-(ATAN((AA4-AB4)/(Y4-Z4-400-250))))))</f>
        <v>3478.428717081958</v>
      </c>
    </row>
    <row r="5" spans="1:37" x14ac:dyDescent="0.25">
      <c r="A5" s="5">
        <v>3756.85</v>
      </c>
      <c r="B5" s="5">
        <v>84824.100675106049</v>
      </c>
      <c r="C5" s="5">
        <v>149952.04201906919</v>
      </c>
      <c r="D5" s="5">
        <v>18034.432500000003</v>
      </c>
      <c r="E5" s="5">
        <v>60.504250000000006</v>
      </c>
      <c r="F5" s="32">
        <v>0.02</v>
      </c>
      <c r="G5" s="32">
        <v>0.02</v>
      </c>
      <c r="H5" s="45">
        <v>0.25</v>
      </c>
      <c r="I5" s="45">
        <v>0.25</v>
      </c>
      <c r="J5" s="45">
        <v>600</v>
      </c>
      <c r="K5" s="50">
        <v>4800</v>
      </c>
      <c r="L5" s="51">
        <v>9900</v>
      </c>
      <c r="M5" s="51">
        <v>4150</v>
      </c>
      <c r="N5" s="35">
        <f t="shared" si="0"/>
        <v>683</v>
      </c>
      <c r="O5" s="35">
        <f t="shared" si="1"/>
        <v>430</v>
      </c>
      <c r="P5" s="35">
        <f t="shared" si="2"/>
        <v>741.17728228992121</v>
      </c>
      <c r="Q5" s="35">
        <f t="shared" si="3"/>
        <v>179.56045806746405</v>
      </c>
      <c r="R5" s="35">
        <f t="shared" si="4"/>
        <v>94.517936819392787</v>
      </c>
      <c r="S5" s="35">
        <f t="shared" si="5"/>
        <v>390.62439068655169</v>
      </c>
      <c r="T5" s="35">
        <f t="shared" si="6"/>
        <v>36.768206356735305</v>
      </c>
      <c r="U5" s="35">
        <f t="shared" si="7"/>
        <v>720.03729533960075</v>
      </c>
      <c r="V5" s="35">
        <f t="shared" si="8"/>
        <v>379.01685215653015</v>
      </c>
      <c r="W5" s="35">
        <f t="shared" si="9"/>
        <v>0</v>
      </c>
      <c r="X5" s="35">
        <f t="shared" si="10"/>
        <v>3478.428717081958</v>
      </c>
      <c r="Y5" s="51">
        <v>9900</v>
      </c>
      <c r="Z5" s="51">
        <v>4150</v>
      </c>
      <c r="AA5" s="35">
        <f t="shared" si="11"/>
        <v>683</v>
      </c>
      <c r="AB5" s="35">
        <f t="shared" si="12"/>
        <v>430</v>
      </c>
      <c r="AC5" s="35">
        <f t="shared" si="13"/>
        <v>741.17728228992121</v>
      </c>
      <c r="AD5" s="35">
        <f t="shared" si="14"/>
        <v>179.56045806746405</v>
      </c>
      <c r="AE5" s="35">
        <f t="shared" si="15"/>
        <v>94.517936819392787</v>
      </c>
      <c r="AF5" s="35">
        <f t="shared" si="16"/>
        <v>390.62439068655169</v>
      </c>
      <c r="AG5" s="35">
        <f t="shared" si="17"/>
        <v>36.768206356735305</v>
      </c>
      <c r="AH5" s="35">
        <f t="shared" si="18"/>
        <v>720.03729533960075</v>
      </c>
      <c r="AI5" s="35">
        <f t="shared" si="19"/>
        <v>379.01685215653015</v>
      </c>
      <c r="AJ5" s="35">
        <f t="shared" si="20"/>
        <v>0</v>
      </c>
      <c r="AK5" s="36">
        <f t="shared" si="21"/>
        <v>3478.428717081958</v>
      </c>
    </row>
    <row r="6" spans="1:37" x14ac:dyDescent="0.25">
      <c r="A6" s="5">
        <v>3757</v>
      </c>
      <c r="B6" s="5">
        <v>84897.954524993896</v>
      </c>
      <c r="C6" s="5">
        <v>150082.60085204244</v>
      </c>
      <c r="D6" s="5">
        <v>18034.650000000001</v>
      </c>
      <c r="E6" s="5">
        <v>60.504250000000006</v>
      </c>
      <c r="F6" s="32">
        <v>0.02</v>
      </c>
      <c r="G6" s="32">
        <v>0.02</v>
      </c>
      <c r="H6" s="45">
        <v>0.25</v>
      </c>
      <c r="I6" s="45">
        <v>0.25</v>
      </c>
      <c r="J6" s="45">
        <v>600</v>
      </c>
      <c r="K6" s="50">
        <f>2800+(4800-2800)*($A$66-A6)^2/39.65^2</f>
        <v>4784.8962151486285</v>
      </c>
      <c r="L6" s="51">
        <v>9900</v>
      </c>
      <c r="M6" s="51">
        <v>4150</v>
      </c>
      <c r="N6" s="35">
        <f t="shared" si="0"/>
        <v>683</v>
      </c>
      <c r="O6" s="35">
        <f t="shared" si="1"/>
        <v>430</v>
      </c>
      <c r="P6" s="35">
        <f t="shared" si="2"/>
        <v>741.17728228992121</v>
      </c>
      <c r="Q6" s="35">
        <f t="shared" si="3"/>
        <v>179.56045806746405</v>
      </c>
      <c r="R6" s="35">
        <f t="shared" si="4"/>
        <v>94.517936819392787</v>
      </c>
      <c r="S6" s="35">
        <f t="shared" si="5"/>
        <v>390.62439068655169</v>
      </c>
      <c r="T6" s="35">
        <f t="shared" si="6"/>
        <v>36.768206356735305</v>
      </c>
      <c r="U6" s="35">
        <f t="shared" si="7"/>
        <v>720.03729533960075</v>
      </c>
      <c r="V6" s="35">
        <f t="shared" si="8"/>
        <v>379.01685215653015</v>
      </c>
      <c r="W6" s="35">
        <f t="shared" si="9"/>
        <v>0</v>
      </c>
      <c r="X6" s="35">
        <f t="shared" si="10"/>
        <v>3482.1952477103268</v>
      </c>
      <c r="Y6" s="51">
        <v>9900</v>
      </c>
      <c r="Z6" s="51">
        <v>4150</v>
      </c>
      <c r="AA6" s="35">
        <f t="shared" si="11"/>
        <v>683</v>
      </c>
      <c r="AB6" s="35">
        <f t="shared" si="12"/>
        <v>430</v>
      </c>
      <c r="AC6" s="35">
        <f t="shared" si="13"/>
        <v>741.17728228992121</v>
      </c>
      <c r="AD6" s="35">
        <f t="shared" si="14"/>
        <v>179.56045806746405</v>
      </c>
      <c r="AE6" s="35">
        <f t="shared" si="15"/>
        <v>94.517936819392787</v>
      </c>
      <c r="AF6" s="35">
        <f t="shared" si="16"/>
        <v>390.62439068655169</v>
      </c>
      <c r="AG6" s="35">
        <f t="shared" si="17"/>
        <v>36.768206356735305</v>
      </c>
      <c r="AH6" s="35">
        <f t="shared" si="18"/>
        <v>720.03729533960075</v>
      </c>
      <c r="AI6" s="35">
        <f t="shared" si="19"/>
        <v>379.01685215653015</v>
      </c>
      <c r="AJ6" s="35">
        <f t="shared" si="20"/>
        <v>0</v>
      </c>
      <c r="AK6" s="36">
        <f t="shared" si="21"/>
        <v>3482.1952477103268</v>
      </c>
    </row>
    <row r="7" spans="1:37" x14ac:dyDescent="0.25">
      <c r="A7" s="5">
        <v>3757.2</v>
      </c>
      <c r="B7" s="5">
        <v>84996.426324367523</v>
      </c>
      <c r="C7" s="5">
        <v>150256.67929598689</v>
      </c>
      <c r="D7" s="5">
        <v>18034.940000000002</v>
      </c>
      <c r="E7" s="5">
        <v>60.504250000000006</v>
      </c>
      <c r="F7" s="32">
        <v>0.02</v>
      </c>
      <c r="G7" s="32">
        <v>0.02</v>
      </c>
      <c r="H7" s="45">
        <v>0.25</v>
      </c>
      <c r="I7" s="45">
        <v>0.25</v>
      </c>
      <c r="J7" s="45">
        <v>600</v>
      </c>
      <c r="K7" s="50">
        <f t="shared" ref="K7:K65" si="22">2800+(4800-2800)*($A$66-A7)^2/39.65^2</f>
        <v>4764.8468869315393</v>
      </c>
      <c r="L7" s="51">
        <v>9900</v>
      </c>
      <c r="M7" s="51">
        <v>4150</v>
      </c>
      <c r="N7" s="35">
        <f t="shared" si="0"/>
        <v>683</v>
      </c>
      <c r="O7" s="35">
        <f t="shared" si="1"/>
        <v>430</v>
      </c>
      <c r="P7" s="35">
        <f t="shared" si="2"/>
        <v>741.17728228992121</v>
      </c>
      <c r="Q7" s="35">
        <f t="shared" si="3"/>
        <v>179.56045806746405</v>
      </c>
      <c r="R7" s="35">
        <f t="shared" si="4"/>
        <v>94.517936819392787</v>
      </c>
      <c r="S7" s="35">
        <f t="shared" si="5"/>
        <v>390.62439068655169</v>
      </c>
      <c r="T7" s="35">
        <f t="shared" si="6"/>
        <v>36.768206356735305</v>
      </c>
      <c r="U7" s="35">
        <f t="shared" si="7"/>
        <v>720.03729533960075</v>
      </c>
      <c r="V7" s="35">
        <f t="shared" si="8"/>
        <v>379.01685215653015</v>
      </c>
      <c r="W7" s="35">
        <f t="shared" si="9"/>
        <v>0</v>
      </c>
      <c r="X7" s="35">
        <f t="shared" si="10"/>
        <v>3487.1950811660477</v>
      </c>
      <c r="Y7" s="51">
        <v>9900</v>
      </c>
      <c r="Z7" s="51">
        <v>4150</v>
      </c>
      <c r="AA7" s="35">
        <f t="shared" si="11"/>
        <v>683</v>
      </c>
      <c r="AB7" s="35">
        <f t="shared" si="12"/>
        <v>430</v>
      </c>
      <c r="AC7" s="35">
        <f t="shared" si="13"/>
        <v>741.17728228992121</v>
      </c>
      <c r="AD7" s="35">
        <f t="shared" si="14"/>
        <v>179.56045806746405</v>
      </c>
      <c r="AE7" s="35">
        <f t="shared" si="15"/>
        <v>94.517936819392787</v>
      </c>
      <c r="AF7" s="35">
        <f t="shared" si="16"/>
        <v>390.62439068655169</v>
      </c>
      <c r="AG7" s="35">
        <f t="shared" si="17"/>
        <v>36.768206356735305</v>
      </c>
      <c r="AH7" s="35">
        <f t="shared" si="18"/>
        <v>720.03729533960075</v>
      </c>
      <c r="AI7" s="35">
        <f t="shared" si="19"/>
        <v>379.01685215653015</v>
      </c>
      <c r="AJ7" s="35">
        <f t="shared" si="20"/>
        <v>0</v>
      </c>
      <c r="AK7" s="36">
        <f t="shared" si="21"/>
        <v>3487.1950811660477</v>
      </c>
    </row>
    <row r="8" spans="1:37" x14ac:dyDescent="0.25">
      <c r="A8" s="5">
        <v>3757.8</v>
      </c>
      <c r="B8" s="5">
        <v>85291.841724395752</v>
      </c>
      <c r="C8" s="5">
        <v>150778.91462787986</v>
      </c>
      <c r="D8" s="5">
        <v>18035.810000000005</v>
      </c>
      <c r="E8" s="5">
        <v>60.504250000000006</v>
      </c>
      <c r="F8" s="32">
        <v>0.02</v>
      </c>
      <c r="G8" s="32">
        <v>0.02</v>
      </c>
      <c r="H8" s="45">
        <v>0.25</v>
      </c>
      <c r="I8" s="45">
        <v>0.25</v>
      </c>
      <c r="J8" s="45">
        <v>600</v>
      </c>
      <c r="K8" s="50">
        <f t="shared" si="22"/>
        <v>4705.3095417182649</v>
      </c>
      <c r="L8" s="51">
        <v>9900</v>
      </c>
      <c r="M8" s="51">
        <v>4150</v>
      </c>
      <c r="N8" s="35">
        <f t="shared" si="0"/>
        <v>683</v>
      </c>
      <c r="O8" s="35">
        <f t="shared" si="1"/>
        <v>430</v>
      </c>
      <c r="P8" s="35">
        <f t="shared" si="2"/>
        <v>741.17728228992121</v>
      </c>
      <c r="Q8" s="35">
        <f t="shared" si="3"/>
        <v>179.56045806746405</v>
      </c>
      <c r="R8" s="35">
        <f t="shared" si="4"/>
        <v>94.517936819392787</v>
      </c>
      <c r="S8" s="35">
        <f t="shared" si="5"/>
        <v>390.62439068655169</v>
      </c>
      <c r="T8" s="35">
        <f t="shared" si="6"/>
        <v>36.768206356735305</v>
      </c>
      <c r="U8" s="35">
        <f t="shared" si="7"/>
        <v>720.03729533960075</v>
      </c>
      <c r="V8" s="35">
        <f t="shared" si="8"/>
        <v>379.01685215653015</v>
      </c>
      <c r="W8" s="35">
        <f t="shared" si="9"/>
        <v>0</v>
      </c>
      <c r="X8" s="35">
        <f t="shared" si="10"/>
        <v>3502.042302341687</v>
      </c>
      <c r="Y8" s="51">
        <v>9900</v>
      </c>
      <c r="Z8" s="51">
        <v>4150</v>
      </c>
      <c r="AA8" s="35">
        <f t="shared" si="11"/>
        <v>683</v>
      </c>
      <c r="AB8" s="35">
        <f t="shared" si="12"/>
        <v>430</v>
      </c>
      <c r="AC8" s="35">
        <f t="shared" si="13"/>
        <v>741.17728228992121</v>
      </c>
      <c r="AD8" s="35">
        <f t="shared" si="14"/>
        <v>179.56045806746405</v>
      </c>
      <c r="AE8" s="35">
        <f t="shared" si="15"/>
        <v>94.517936819392787</v>
      </c>
      <c r="AF8" s="35">
        <f t="shared" si="16"/>
        <v>390.62439068655169</v>
      </c>
      <c r="AG8" s="35">
        <f t="shared" si="17"/>
        <v>36.768206356735305</v>
      </c>
      <c r="AH8" s="35">
        <f t="shared" si="18"/>
        <v>720.03729533960075</v>
      </c>
      <c r="AI8" s="35">
        <f t="shared" si="19"/>
        <v>379.01685215653015</v>
      </c>
      <c r="AJ8" s="35">
        <f t="shared" si="20"/>
        <v>0</v>
      </c>
      <c r="AK8" s="36">
        <f t="shared" si="21"/>
        <v>3502.042302341687</v>
      </c>
    </row>
    <row r="9" spans="1:37" x14ac:dyDescent="0.25">
      <c r="A9" s="5">
        <v>3758</v>
      </c>
      <c r="B9" s="5">
        <v>85390.313523769379</v>
      </c>
      <c r="C9" s="5">
        <v>150952.99307182431</v>
      </c>
      <c r="D9" s="5">
        <v>18036.100000000006</v>
      </c>
      <c r="E9" s="5">
        <v>60.504250000000006</v>
      </c>
      <c r="F9" s="32">
        <v>0.02</v>
      </c>
      <c r="G9" s="32">
        <v>0.02</v>
      </c>
      <c r="H9" s="45">
        <v>0.25</v>
      </c>
      <c r="I9" s="45">
        <v>0.25</v>
      </c>
      <c r="J9" s="45">
        <v>600</v>
      </c>
      <c r="K9" s="50">
        <f t="shared" si="22"/>
        <v>4685.6673064598972</v>
      </c>
      <c r="L9" s="51">
        <v>9900</v>
      </c>
      <c r="M9" s="51">
        <v>4150</v>
      </c>
      <c r="N9" s="35">
        <f t="shared" si="0"/>
        <v>683</v>
      </c>
      <c r="O9" s="35">
        <f t="shared" si="1"/>
        <v>430</v>
      </c>
      <c r="P9" s="35">
        <f t="shared" si="2"/>
        <v>741.17728228992121</v>
      </c>
      <c r="Q9" s="35">
        <f t="shared" si="3"/>
        <v>179.56045806746405</v>
      </c>
      <c r="R9" s="35">
        <f t="shared" si="4"/>
        <v>94.517936819392787</v>
      </c>
      <c r="S9" s="35">
        <f t="shared" si="5"/>
        <v>390.62439068655169</v>
      </c>
      <c r="T9" s="35">
        <f t="shared" si="6"/>
        <v>36.768206356735305</v>
      </c>
      <c r="U9" s="35">
        <f t="shared" si="7"/>
        <v>720.03729533960075</v>
      </c>
      <c r="V9" s="35">
        <f t="shared" si="8"/>
        <v>379.01685215653015</v>
      </c>
      <c r="W9" s="35">
        <f t="shared" si="9"/>
        <v>0</v>
      </c>
      <c r="X9" s="35">
        <f t="shared" si="10"/>
        <v>3506.9406163363783</v>
      </c>
      <c r="Y9" s="51">
        <v>9900</v>
      </c>
      <c r="Z9" s="51">
        <v>4150</v>
      </c>
      <c r="AA9" s="35">
        <f t="shared" si="11"/>
        <v>683</v>
      </c>
      <c r="AB9" s="35">
        <f t="shared" si="12"/>
        <v>430</v>
      </c>
      <c r="AC9" s="35">
        <f t="shared" si="13"/>
        <v>741.17728228992121</v>
      </c>
      <c r="AD9" s="35">
        <f t="shared" si="14"/>
        <v>179.56045806746405</v>
      </c>
      <c r="AE9" s="35">
        <f t="shared" si="15"/>
        <v>94.517936819392787</v>
      </c>
      <c r="AF9" s="35">
        <f t="shared" si="16"/>
        <v>390.62439068655169</v>
      </c>
      <c r="AG9" s="35">
        <f t="shared" si="17"/>
        <v>36.768206356735305</v>
      </c>
      <c r="AH9" s="35">
        <f t="shared" si="18"/>
        <v>720.03729533960075</v>
      </c>
      <c r="AI9" s="35">
        <f t="shared" si="19"/>
        <v>379.01685215653015</v>
      </c>
      <c r="AJ9" s="35">
        <f t="shared" si="20"/>
        <v>0</v>
      </c>
      <c r="AK9" s="36">
        <f t="shared" si="21"/>
        <v>3506.9406163363783</v>
      </c>
    </row>
    <row r="10" spans="1:37" x14ac:dyDescent="0.25">
      <c r="A10" s="5">
        <v>3759</v>
      </c>
      <c r="B10" s="5">
        <v>85882.672522544861</v>
      </c>
      <c r="C10" s="5">
        <v>151823.38529163599</v>
      </c>
      <c r="D10" s="5">
        <v>18037.550000000003</v>
      </c>
      <c r="E10" s="5">
        <v>60.504250000000006</v>
      </c>
      <c r="F10" s="32">
        <v>0.02</v>
      </c>
      <c r="G10" s="32">
        <v>0.02</v>
      </c>
      <c r="H10" s="45">
        <v>0.25</v>
      </c>
      <c r="I10" s="45">
        <v>0.25</v>
      </c>
      <c r="J10" s="45">
        <v>600</v>
      </c>
      <c r="K10" s="50">
        <f t="shared" si="22"/>
        <v>4588.9827287631852</v>
      </c>
      <c r="L10" s="51">
        <v>9900</v>
      </c>
      <c r="M10" s="51">
        <v>4150</v>
      </c>
      <c r="N10" s="35">
        <f t="shared" si="0"/>
        <v>683</v>
      </c>
      <c r="O10" s="35">
        <f t="shared" si="1"/>
        <v>430</v>
      </c>
      <c r="P10" s="35">
        <f t="shared" si="2"/>
        <v>741.17728228992121</v>
      </c>
      <c r="Q10" s="35">
        <f t="shared" si="3"/>
        <v>179.56045806746405</v>
      </c>
      <c r="R10" s="35">
        <f t="shared" si="4"/>
        <v>94.517936819392787</v>
      </c>
      <c r="S10" s="35">
        <f t="shared" si="5"/>
        <v>390.62439068655169</v>
      </c>
      <c r="T10" s="35">
        <f t="shared" si="6"/>
        <v>36.768206356735305</v>
      </c>
      <c r="U10" s="35">
        <f t="shared" si="7"/>
        <v>720.03729533960075</v>
      </c>
      <c r="V10" s="35">
        <f t="shared" si="8"/>
        <v>379.01685215653015</v>
      </c>
      <c r="W10" s="35">
        <f t="shared" si="9"/>
        <v>0</v>
      </c>
      <c r="X10" s="35">
        <f t="shared" si="10"/>
        <v>3531.0514883309916</v>
      </c>
      <c r="Y10" s="51">
        <v>9900</v>
      </c>
      <c r="Z10" s="51">
        <v>4150</v>
      </c>
      <c r="AA10" s="35">
        <f t="shared" si="11"/>
        <v>683</v>
      </c>
      <c r="AB10" s="35">
        <f t="shared" si="12"/>
        <v>430</v>
      </c>
      <c r="AC10" s="35">
        <f t="shared" si="13"/>
        <v>741.17728228992121</v>
      </c>
      <c r="AD10" s="35">
        <f t="shared" si="14"/>
        <v>179.56045806746405</v>
      </c>
      <c r="AE10" s="35">
        <f t="shared" si="15"/>
        <v>94.517936819392787</v>
      </c>
      <c r="AF10" s="35">
        <f t="shared" si="16"/>
        <v>390.62439068655169</v>
      </c>
      <c r="AG10" s="35">
        <f t="shared" si="17"/>
        <v>36.768206356735305</v>
      </c>
      <c r="AH10" s="35">
        <f t="shared" si="18"/>
        <v>720.03729533960075</v>
      </c>
      <c r="AI10" s="35">
        <f t="shared" si="19"/>
        <v>379.01685215653015</v>
      </c>
      <c r="AJ10" s="35">
        <f t="shared" si="20"/>
        <v>0</v>
      </c>
      <c r="AK10" s="36">
        <f t="shared" si="21"/>
        <v>3531.0514883309916</v>
      </c>
    </row>
    <row r="11" spans="1:37" x14ac:dyDescent="0.25">
      <c r="A11" s="5">
        <v>3760</v>
      </c>
      <c r="B11" s="5">
        <v>86375.031521320343</v>
      </c>
      <c r="C11" s="5">
        <v>152693.77751144767</v>
      </c>
      <c r="D11" s="5">
        <v>18039</v>
      </c>
      <c r="E11" s="5">
        <v>60.504250000000006</v>
      </c>
      <c r="F11" s="32">
        <v>0.02</v>
      </c>
      <c r="G11" s="32">
        <v>0.02</v>
      </c>
      <c r="H11" s="45">
        <v>0.25</v>
      </c>
      <c r="I11" s="45">
        <v>0.25</v>
      </c>
      <c r="J11" s="45">
        <v>600</v>
      </c>
      <c r="K11" s="50">
        <f t="shared" si="22"/>
        <v>4494.8424820584914</v>
      </c>
      <c r="L11" s="51">
        <v>9900</v>
      </c>
      <c r="M11" s="51">
        <v>4150</v>
      </c>
      <c r="N11" s="35">
        <f t="shared" si="0"/>
        <v>683</v>
      </c>
      <c r="O11" s="35">
        <f t="shared" si="1"/>
        <v>430</v>
      </c>
      <c r="P11" s="35">
        <f t="shared" si="2"/>
        <v>741.17728228992121</v>
      </c>
      <c r="Q11" s="35">
        <f t="shared" si="3"/>
        <v>179.56045806746405</v>
      </c>
      <c r="R11" s="35">
        <f t="shared" si="4"/>
        <v>94.517936819392787</v>
      </c>
      <c r="S11" s="35">
        <f t="shared" si="5"/>
        <v>390.62439068655169</v>
      </c>
      <c r="T11" s="35">
        <f t="shared" si="6"/>
        <v>36.768206356735305</v>
      </c>
      <c r="U11" s="35">
        <f t="shared" si="7"/>
        <v>720.03729533960075</v>
      </c>
      <c r="V11" s="35">
        <f t="shared" si="8"/>
        <v>379.01685215653015</v>
      </c>
      <c r="W11" s="35">
        <f t="shared" si="9"/>
        <v>0</v>
      </c>
      <c r="X11" s="35">
        <f t="shared" si="10"/>
        <v>3554.5278636941684</v>
      </c>
      <c r="Y11" s="51">
        <v>9900</v>
      </c>
      <c r="Z11" s="51">
        <v>4150</v>
      </c>
      <c r="AA11" s="35">
        <f t="shared" si="11"/>
        <v>683</v>
      </c>
      <c r="AB11" s="35">
        <f t="shared" si="12"/>
        <v>430</v>
      </c>
      <c r="AC11" s="35">
        <f t="shared" si="13"/>
        <v>741.17728228992121</v>
      </c>
      <c r="AD11" s="35">
        <f t="shared" si="14"/>
        <v>179.56045806746405</v>
      </c>
      <c r="AE11" s="35">
        <f t="shared" si="15"/>
        <v>94.517936819392787</v>
      </c>
      <c r="AF11" s="35">
        <f t="shared" si="16"/>
        <v>390.62439068655169</v>
      </c>
      <c r="AG11" s="35">
        <f t="shared" si="17"/>
        <v>36.768206356735305</v>
      </c>
      <c r="AH11" s="35">
        <f t="shared" si="18"/>
        <v>720.03729533960075</v>
      </c>
      <c r="AI11" s="35">
        <f t="shared" si="19"/>
        <v>379.01685215653015</v>
      </c>
      <c r="AJ11" s="35">
        <f t="shared" si="20"/>
        <v>0</v>
      </c>
      <c r="AK11" s="36">
        <f t="shared" si="21"/>
        <v>3554.5278636941684</v>
      </c>
    </row>
    <row r="12" spans="1:37" x14ac:dyDescent="0.25">
      <c r="A12" s="5">
        <v>3761</v>
      </c>
      <c r="B12" s="5">
        <v>86867.390520095825</v>
      </c>
      <c r="C12" s="5">
        <v>153564.16973122954</v>
      </c>
      <c r="D12" s="5">
        <v>18040.450000000004</v>
      </c>
      <c r="E12" s="5">
        <v>60.504250000000006</v>
      </c>
      <c r="F12" s="32">
        <v>0.02</v>
      </c>
      <c r="G12" s="32">
        <v>0.02</v>
      </c>
      <c r="H12" s="45">
        <v>0.25</v>
      </c>
      <c r="I12" s="45">
        <v>0.25</v>
      </c>
      <c r="J12" s="45">
        <v>600</v>
      </c>
      <c r="K12" s="50">
        <f t="shared" si="22"/>
        <v>4403.2465663458161</v>
      </c>
      <c r="L12" s="51">
        <v>9900</v>
      </c>
      <c r="M12" s="51">
        <v>4150</v>
      </c>
      <c r="N12" s="35">
        <f t="shared" si="0"/>
        <v>683</v>
      </c>
      <c r="O12" s="35">
        <f t="shared" si="1"/>
        <v>430</v>
      </c>
      <c r="P12" s="35">
        <f t="shared" si="2"/>
        <v>741.17728228992121</v>
      </c>
      <c r="Q12" s="35">
        <f t="shared" si="3"/>
        <v>179.56045806746405</v>
      </c>
      <c r="R12" s="35">
        <f t="shared" si="4"/>
        <v>94.517936819392787</v>
      </c>
      <c r="S12" s="35">
        <f t="shared" si="5"/>
        <v>390.62439068655169</v>
      </c>
      <c r="T12" s="35">
        <f t="shared" si="6"/>
        <v>36.768206356735305</v>
      </c>
      <c r="U12" s="35">
        <f t="shared" si="7"/>
        <v>720.03729533960075</v>
      </c>
      <c r="V12" s="35">
        <f t="shared" si="8"/>
        <v>379.01685215653015</v>
      </c>
      <c r="W12" s="35">
        <f t="shared" si="9"/>
        <v>0</v>
      </c>
      <c r="X12" s="35">
        <f t="shared" si="10"/>
        <v>3577.3697424259076</v>
      </c>
      <c r="Y12" s="51">
        <v>9900</v>
      </c>
      <c r="Z12" s="51">
        <v>4150</v>
      </c>
      <c r="AA12" s="35">
        <f t="shared" si="11"/>
        <v>683</v>
      </c>
      <c r="AB12" s="35">
        <f t="shared" si="12"/>
        <v>430</v>
      </c>
      <c r="AC12" s="35">
        <f t="shared" si="13"/>
        <v>741.17728228992121</v>
      </c>
      <c r="AD12" s="35">
        <f t="shared" si="14"/>
        <v>179.56045806746405</v>
      </c>
      <c r="AE12" s="35">
        <f t="shared" si="15"/>
        <v>94.517936819392787</v>
      </c>
      <c r="AF12" s="35">
        <f t="shared" si="16"/>
        <v>390.62439068655169</v>
      </c>
      <c r="AG12" s="35">
        <f t="shared" si="17"/>
        <v>36.768206356735305</v>
      </c>
      <c r="AH12" s="35">
        <f t="shared" si="18"/>
        <v>720.03729533960075</v>
      </c>
      <c r="AI12" s="35">
        <f t="shared" si="19"/>
        <v>379.01685215653015</v>
      </c>
      <c r="AJ12" s="35">
        <f t="shared" si="20"/>
        <v>0</v>
      </c>
      <c r="AK12" s="36">
        <f t="shared" si="21"/>
        <v>3577.3697424259076</v>
      </c>
    </row>
    <row r="13" spans="1:37" x14ac:dyDescent="0.25">
      <c r="A13" s="5">
        <v>3761.2</v>
      </c>
      <c r="B13" s="5">
        <v>86965.862319946289</v>
      </c>
      <c r="C13" s="5">
        <v>153738.248175174</v>
      </c>
      <c r="D13" s="5">
        <v>18040.740000000002</v>
      </c>
      <c r="E13" s="5">
        <v>60.504250000000006</v>
      </c>
      <c r="F13" s="32">
        <v>0.02</v>
      </c>
      <c r="G13" s="32">
        <v>0.02</v>
      </c>
      <c r="H13" s="45">
        <v>0.25</v>
      </c>
      <c r="I13" s="45">
        <v>0.25</v>
      </c>
      <c r="J13" s="45">
        <v>600</v>
      </c>
      <c r="K13" s="50">
        <f t="shared" si="22"/>
        <v>4385.2327029223397</v>
      </c>
      <c r="L13" s="51">
        <v>9900</v>
      </c>
      <c r="M13" s="51">
        <v>4150</v>
      </c>
      <c r="N13" s="35">
        <f t="shared" si="0"/>
        <v>683</v>
      </c>
      <c r="O13" s="35">
        <f t="shared" si="1"/>
        <v>430</v>
      </c>
      <c r="P13" s="35">
        <f t="shared" si="2"/>
        <v>741.17728228992121</v>
      </c>
      <c r="Q13" s="35">
        <f t="shared" si="3"/>
        <v>179.56045806746405</v>
      </c>
      <c r="R13" s="35">
        <f t="shared" si="4"/>
        <v>94.517936819392787</v>
      </c>
      <c r="S13" s="35">
        <f t="shared" si="5"/>
        <v>390.62439068655169</v>
      </c>
      <c r="T13" s="35">
        <f t="shared" si="6"/>
        <v>36.768206356735305</v>
      </c>
      <c r="U13" s="35">
        <f t="shared" si="7"/>
        <v>720.03729533960075</v>
      </c>
      <c r="V13" s="35">
        <f t="shared" si="8"/>
        <v>379.01685215653015</v>
      </c>
      <c r="W13" s="35">
        <f t="shared" si="9"/>
        <v>0</v>
      </c>
      <c r="X13" s="35">
        <f t="shared" si="10"/>
        <v>3581.861978576479</v>
      </c>
      <c r="Y13" s="51">
        <v>9900</v>
      </c>
      <c r="Z13" s="51">
        <v>4150</v>
      </c>
      <c r="AA13" s="35">
        <f t="shared" si="11"/>
        <v>683</v>
      </c>
      <c r="AB13" s="35">
        <f t="shared" si="12"/>
        <v>430</v>
      </c>
      <c r="AC13" s="35">
        <f t="shared" si="13"/>
        <v>741.17728228992121</v>
      </c>
      <c r="AD13" s="35">
        <f t="shared" si="14"/>
        <v>179.56045806746405</v>
      </c>
      <c r="AE13" s="35">
        <f t="shared" si="15"/>
        <v>94.517936819392787</v>
      </c>
      <c r="AF13" s="35">
        <f t="shared" si="16"/>
        <v>390.62439068655169</v>
      </c>
      <c r="AG13" s="35">
        <f t="shared" si="17"/>
        <v>36.768206356735305</v>
      </c>
      <c r="AH13" s="35">
        <f t="shared" si="18"/>
        <v>720.03729533960075</v>
      </c>
      <c r="AI13" s="35">
        <f t="shared" si="19"/>
        <v>379.01685215653015</v>
      </c>
      <c r="AJ13" s="35">
        <f t="shared" si="20"/>
        <v>0</v>
      </c>
      <c r="AK13" s="36">
        <f t="shared" si="21"/>
        <v>3581.861978576479</v>
      </c>
    </row>
    <row r="14" spans="1:37" x14ac:dyDescent="0.25">
      <c r="A14" s="5">
        <v>3761.8</v>
      </c>
      <c r="B14" s="5">
        <v>87261.277719020844</v>
      </c>
      <c r="C14" s="5">
        <v>154260.48350706697</v>
      </c>
      <c r="D14" s="5">
        <v>18041.61</v>
      </c>
      <c r="E14" s="5">
        <v>60.504250000000006</v>
      </c>
      <c r="F14" s="32">
        <v>0.02</v>
      </c>
      <c r="G14" s="32">
        <v>0.02</v>
      </c>
      <c r="H14" s="45">
        <v>0.25</v>
      </c>
      <c r="I14" s="45">
        <v>0.25</v>
      </c>
      <c r="J14" s="45">
        <v>600</v>
      </c>
      <c r="K14" s="50">
        <f t="shared" si="22"/>
        <v>4331.8017520899139</v>
      </c>
      <c r="L14" s="51">
        <v>9900</v>
      </c>
      <c r="M14" s="51">
        <v>4150</v>
      </c>
      <c r="N14" s="35">
        <f t="shared" si="0"/>
        <v>683</v>
      </c>
      <c r="O14" s="35">
        <f t="shared" si="1"/>
        <v>430</v>
      </c>
      <c r="P14" s="35">
        <f t="shared" si="2"/>
        <v>741.17728228992121</v>
      </c>
      <c r="Q14" s="35">
        <f t="shared" si="3"/>
        <v>179.56045806746405</v>
      </c>
      <c r="R14" s="35">
        <f t="shared" si="4"/>
        <v>94.517936819392787</v>
      </c>
      <c r="S14" s="35">
        <f t="shared" si="5"/>
        <v>390.62439068655169</v>
      </c>
      <c r="T14" s="35">
        <f t="shared" si="6"/>
        <v>36.768206356735305</v>
      </c>
      <c r="U14" s="35">
        <f t="shared" si="7"/>
        <v>720.03729533960075</v>
      </c>
      <c r="V14" s="35">
        <f t="shared" si="8"/>
        <v>379.01685215653015</v>
      </c>
      <c r="W14" s="35">
        <f t="shared" si="9"/>
        <v>0</v>
      </c>
      <c r="X14" s="35">
        <f t="shared" si="10"/>
        <v>3595.1864078366684</v>
      </c>
      <c r="Y14" s="51">
        <v>9900</v>
      </c>
      <c r="Z14" s="51">
        <v>4150</v>
      </c>
      <c r="AA14" s="35">
        <f t="shared" si="11"/>
        <v>683</v>
      </c>
      <c r="AB14" s="35">
        <f t="shared" si="12"/>
        <v>430</v>
      </c>
      <c r="AC14" s="35">
        <f t="shared" si="13"/>
        <v>741.17728228992121</v>
      </c>
      <c r="AD14" s="35">
        <f t="shared" si="14"/>
        <v>179.56045806746405</v>
      </c>
      <c r="AE14" s="35">
        <f t="shared" si="15"/>
        <v>94.517936819392787</v>
      </c>
      <c r="AF14" s="35">
        <f t="shared" si="16"/>
        <v>390.62439068655169</v>
      </c>
      <c r="AG14" s="35">
        <f t="shared" si="17"/>
        <v>36.768206356735305</v>
      </c>
      <c r="AH14" s="35">
        <f t="shared" si="18"/>
        <v>720.03729533960075</v>
      </c>
      <c r="AI14" s="35">
        <f t="shared" si="19"/>
        <v>379.01685215653015</v>
      </c>
      <c r="AJ14" s="35">
        <f t="shared" si="20"/>
        <v>0</v>
      </c>
      <c r="AK14" s="36">
        <f t="shared" si="21"/>
        <v>3595.1864078366684</v>
      </c>
    </row>
    <row r="15" spans="1:37" x14ac:dyDescent="0.25">
      <c r="A15" s="5">
        <v>3762</v>
      </c>
      <c r="B15" s="5">
        <v>87359.749518871307</v>
      </c>
      <c r="C15" s="5">
        <v>154434.56195101142</v>
      </c>
      <c r="D15" s="5">
        <v>18041.900000000001</v>
      </c>
      <c r="E15" s="5">
        <v>60.504250000000006</v>
      </c>
      <c r="F15" s="32">
        <v>0.02</v>
      </c>
      <c r="G15" s="32">
        <v>0.02</v>
      </c>
      <c r="H15" s="45">
        <v>0.25</v>
      </c>
      <c r="I15" s="45">
        <v>0.25</v>
      </c>
      <c r="J15" s="45">
        <v>600</v>
      </c>
      <c r="K15" s="50">
        <f t="shared" si="22"/>
        <v>4314.1949816251599</v>
      </c>
      <c r="L15" s="51">
        <v>9900</v>
      </c>
      <c r="M15" s="51">
        <v>4150</v>
      </c>
      <c r="N15" s="35">
        <f t="shared" si="0"/>
        <v>683</v>
      </c>
      <c r="O15" s="35">
        <f t="shared" si="1"/>
        <v>430</v>
      </c>
      <c r="P15" s="35">
        <f t="shared" si="2"/>
        <v>741.17728228992121</v>
      </c>
      <c r="Q15" s="35">
        <f t="shared" si="3"/>
        <v>179.56045806746405</v>
      </c>
      <c r="R15" s="35">
        <f t="shared" si="4"/>
        <v>94.517936819392787</v>
      </c>
      <c r="S15" s="35">
        <f t="shared" si="5"/>
        <v>390.62439068655169</v>
      </c>
      <c r="T15" s="35">
        <f t="shared" si="6"/>
        <v>36.768206356735305</v>
      </c>
      <c r="U15" s="35">
        <f t="shared" si="7"/>
        <v>720.03729533960075</v>
      </c>
      <c r="V15" s="35">
        <f t="shared" si="8"/>
        <v>379.01685215653015</v>
      </c>
      <c r="W15" s="35">
        <f t="shared" si="9"/>
        <v>0</v>
      </c>
      <c r="X15" s="35">
        <f t="shared" si="10"/>
        <v>3599.5771245262099</v>
      </c>
      <c r="Y15" s="51">
        <v>9900</v>
      </c>
      <c r="Z15" s="51">
        <v>4150</v>
      </c>
      <c r="AA15" s="35">
        <f t="shared" si="11"/>
        <v>683</v>
      </c>
      <c r="AB15" s="35">
        <f t="shared" si="12"/>
        <v>430</v>
      </c>
      <c r="AC15" s="35">
        <f t="shared" si="13"/>
        <v>741.17728228992121</v>
      </c>
      <c r="AD15" s="35">
        <f t="shared" si="14"/>
        <v>179.56045806746405</v>
      </c>
      <c r="AE15" s="35">
        <f t="shared" si="15"/>
        <v>94.517936819392787</v>
      </c>
      <c r="AF15" s="35">
        <f t="shared" si="16"/>
        <v>390.62439068655169</v>
      </c>
      <c r="AG15" s="35">
        <f t="shared" si="17"/>
        <v>36.768206356735305</v>
      </c>
      <c r="AH15" s="35">
        <f t="shared" si="18"/>
        <v>720.03729533960075</v>
      </c>
      <c r="AI15" s="35">
        <f t="shared" si="19"/>
        <v>379.01685215653015</v>
      </c>
      <c r="AJ15" s="35">
        <f t="shared" si="20"/>
        <v>0</v>
      </c>
      <c r="AK15" s="36">
        <f t="shared" si="21"/>
        <v>3599.5771245262099</v>
      </c>
    </row>
    <row r="16" spans="1:37" x14ac:dyDescent="0.25">
      <c r="A16" s="5">
        <v>3763</v>
      </c>
      <c r="B16" s="5">
        <v>87852.108518123627</v>
      </c>
      <c r="C16" s="5">
        <v>155304.9541708231</v>
      </c>
      <c r="D16" s="5">
        <v>18043.350000000002</v>
      </c>
      <c r="E16" s="5">
        <v>60.504250000000006</v>
      </c>
      <c r="F16" s="32">
        <v>0.02</v>
      </c>
      <c r="G16" s="32">
        <v>0.02</v>
      </c>
      <c r="H16" s="45">
        <v>0.25</v>
      </c>
      <c r="I16" s="45">
        <v>0.25</v>
      </c>
      <c r="J16" s="45">
        <v>600</v>
      </c>
      <c r="K16" s="50">
        <f t="shared" si="22"/>
        <v>4227.6877278965221</v>
      </c>
      <c r="L16" s="51">
        <v>9900</v>
      </c>
      <c r="M16" s="51">
        <v>4150</v>
      </c>
      <c r="N16" s="35">
        <f t="shared" si="0"/>
        <v>683</v>
      </c>
      <c r="O16" s="35">
        <f t="shared" si="1"/>
        <v>430</v>
      </c>
      <c r="P16" s="35">
        <f t="shared" si="2"/>
        <v>741.17728228992121</v>
      </c>
      <c r="Q16" s="35">
        <f t="shared" si="3"/>
        <v>179.56045806746405</v>
      </c>
      <c r="R16" s="35">
        <f t="shared" si="4"/>
        <v>94.517936819392787</v>
      </c>
      <c r="S16" s="35">
        <f t="shared" si="5"/>
        <v>390.62439068655169</v>
      </c>
      <c r="T16" s="35">
        <f t="shared" si="6"/>
        <v>36.768206356735305</v>
      </c>
      <c r="U16" s="35">
        <f t="shared" si="7"/>
        <v>720.03729533960075</v>
      </c>
      <c r="V16" s="35">
        <f t="shared" si="8"/>
        <v>379.01685215653015</v>
      </c>
      <c r="W16" s="35">
        <f t="shared" si="9"/>
        <v>0</v>
      </c>
      <c r="X16" s="35">
        <f t="shared" si="10"/>
        <v>3621.1500099950749</v>
      </c>
      <c r="Y16" s="51">
        <v>9900</v>
      </c>
      <c r="Z16" s="51">
        <v>4150</v>
      </c>
      <c r="AA16" s="35">
        <f t="shared" si="11"/>
        <v>683</v>
      </c>
      <c r="AB16" s="35">
        <f t="shared" si="12"/>
        <v>430</v>
      </c>
      <c r="AC16" s="35">
        <f t="shared" si="13"/>
        <v>741.17728228992121</v>
      </c>
      <c r="AD16" s="35">
        <f t="shared" si="14"/>
        <v>179.56045806746405</v>
      </c>
      <c r="AE16" s="35">
        <f t="shared" si="15"/>
        <v>94.517936819392787</v>
      </c>
      <c r="AF16" s="35">
        <f t="shared" si="16"/>
        <v>390.62439068655169</v>
      </c>
      <c r="AG16" s="35">
        <f t="shared" si="17"/>
        <v>36.768206356735305</v>
      </c>
      <c r="AH16" s="35">
        <f t="shared" si="18"/>
        <v>720.03729533960075</v>
      </c>
      <c r="AI16" s="35">
        <f t="shared" si="19"/>
        <v>379.01685215653015</v>
      </c>
      <c r="AJ16" s="35">
        <f t="shared" si="20"/>
        <v>0</v>
      </c>
      <c r="AK16" s="36">
        <f t="shared" si="21"/>
        <v>3621.1500099950749</v>
      </c>
    </row>
    <row r="17" spans="1:37" x14ac:dyDescent="0.25">
      <c r="A17" s="5">
        <v>3764</v>
      </c>
      <c r="B17" s="5">
        <v>88344.467516899109</v>
      </c>
      <c r="C17" s="5">
        <v>156175.34639063478</v>
      </c>
      <c r="D17" s="5">
        <v>18044.800000000003</v>
      </c>
      <c r="E17" s="5">
        <v>60.504250000000006</v>
      </c>
      <c r="F17" s="32">
        <v>0.02</v>
      </c>
      <c r="G17" s="32">
        <v>0.02</v>
      </c>
      <c r="H17" s="45">
        <v>0.25</v>
      </c>
      <c r="I17" s="45">
        <v>0.25</v>
      </c>
      <c r="J17" s="45">
        <v>600</v>
      </c>
      <c r="K17" s="50">
        <f t="shared" si="22"/>
        <v>4143.7248051599036</v>
      </c>
      <c r="L17" s="51">
        <v>9900</v>
      </c>
      <c r="M17" s="51">
        <v>4150</v>
      </c>
      <c r="N17" s="35">
        <f t="shared" si="0"/>
        <v>683</v>
      </c>
      <c r="O17" s="35">
        <f t="shared" si="1"/>
        <v>430</v>
      </c>
      <c r="P17" s="35">
        <f t="shared" si="2"/>
        <v>741.17728228992121</v>
      </c>
      <c r="Q17" s="35">
        <f t="shared" si="3"/>
        <v>179.56045806746405</v>
      </c>
      <c r="R17" s="35">
        <f t="shared" si="4"/>
        <v>94.517936819392787</v>
      </c>
      <c r="S17" s="35">
        <f t="shared" si="5"/>
        <v>390.62439068655169</v>
      </c>
      <c r="T17" s="35">
        <f t="shared" si="6"/>
        <v>36.768206356735305</v>
      </c>
      <c r="U17" s="35">
        <f t="shared" si="7"/>
        <v>720.03729533960075</v>
      </c>
      <c r="V17" s="35">
        <f t="shared" si="8"/>
        <v>379.01685215653015</v>
      </c>
      <c r="W17" s="35">
        <f t="shared" si="9"/>
        <v>0</v>
      </c>
      <c r="X17" s="35">
        <f t="shared" si="10"/>
        <v>3642.0883988325027</v>
      </c>
      <c r="Y17" s="51">
        <v>9900</v>
      </c>
      <c r="Z17" s="51">
        <v>4150</v>
      </c>
      <c r="AA17" s="35">
        <f t="shared" si="11"/>
        <v>683</v>
      </c>
      <c r="AB17" s="35">
        <f t="shared" si="12"/>
        <v>430</v>
      </c>
      <c r="AC17" s="35">
        <f t="shared" si="13"/>
        <v>741.17728228992121</v>
      </c>
      <c r="AD17" s="35">
        <f t="shared" si="14"/>
        <v>179.56045806746405</v>
      </c>
      <c r="AE17" s="35">
        <f t="shared" si="15"/>
        <v>94.517936819392787</v>
      </c>
      <c r="AF17" s="35">
        <f t="shared" si="16"/>
        <v>390.62439068655169</v>
      </c>
      <c r="AG17" s="35">
        <f t="shared" si="17"/>
        <v>36.768206356735305</v>
      </c>
      <c r="AH17" s="35">
        <f t="shared" si="18"/>
        <v>720.03729533960075</v>
      </c>
      <c r="AI17" s="35">
        <f t="shared" si="19"/>
        <v>379.01685215653015</v>
      </c>
      <c r="AJ17" s="35">
        <f t="shared" si="20"/>
        <v>0</v>
      </c>
      <c r="AK17" s="36">
        <f t="shared" si="21"/>
        <v>3642.0883988325027</v>
      </c>
    </row>
    <row r="18" spans="1:37" x14ac:dyDescent="0.25">
      <c r="A18" s="5">
        <v>3765</v>
      </c>
      <c r="B18" s="5">
        <v>88836.826515674591</v>
      </c>
      <c r="C18" s="5">
        <v>157045.73861044645</v>
      </c>
      <c r="D18" s="5">
        <v>18046.25</v>
      </c>
      <c r="E18" s="5">
        <v>60.504250000000006</v>
      </c>
      <c r="F18" s="32">
        <v>0.02</v>
      </c>
      <c r="G18" s="32">
        <v>0.02</v>
      </c>
      <c r="H18" s="45">
        <v>0.25</v>
      </c>
      <c r="I18" s="45">
        <v>0.25</v>
      </c>
      <c r="J18" s="45">
        <v>600</v>
      </c>
      <c r="K18" s="50">
        <f t="shared" si="22"/>
        <v>4062.3062134153033</v>
      </c>
      <c r="L18" s="51">
        <v>9900</v>
      </c>
      <c r="M18" s="51">
        <v>4150</v>
      </c>
      <c r="N18" s="35">
        <f t="shared" si="0"/>
        <v>683</v>
      </c>
      <c r="O18" s="35">
        <f t="shared" si="1"/>
        <v>430</v>
      </c>
      <c r="P18" s="35">
        <f t="shared" si="2"/>
        <v>741.17728228992121</v>
      </c>
      <c r="Q18" s="35">
        <f t="shared" si="3"/>
        <v>179.56045806746405</v>
      </c>
      <c r="R18" s="35">
        <f t="shared" si="4"/>
        <v>94.517936819392787</v>
      </c>
      <c r="S18" s="35">
        <f t="shared" si="5"/>
        <v>390.62439068655169</v>
      </c>
      <c r="T18" s="35">
        <f t="shared" si="6"/>
        <v>36.768206356735305</v>
      </c>
      <c r="U18" s="35">
        <f t="shared" si="7"/>
        <v>720.03729533960075</v>
      </c>
      <c r="V18" s="35">
        <f t="shared" si="8"/>
        <v>379.01685215653015</v>
      </c>
      <c r="W18" s="35">
        <f t="shared" si="9"/>
        <v>0</v>
      </c>
      <c r="X18" s="35">
        <f t="shared" si="10"/>
        <v>3662.3922910384931</v>
      </c>
      <c r="Y18" s="51">
        <v>9900</v>
      </c>
      <c r="Z18" s="51">
        <v>4150</v>
      </c>
      <c r="AA18" s="35">
        <f t="shared" si="11"/>
        <v>683</v>
      </c>
      <c r="AB18" s="35">
        <f t="shared" si="12"/>
        <v>430</v>
      </c>
      <c r="AC18" s="35">
        <f t="shared" si="13"/>
        <v>741.17728228992121</v>
      </c>
      <c r="AD18" s="35">
        <f t="shared" si="14"/>
        <v>179.56045806746405</v>
      </c>
      <c r="AE18" s="35">
        <f t="shared" si="15"/>
        <v>94.517936819392787</v>
      </c>
      <c r="AF18" s="35">
        <f t="shared" si="16"/>
        <v>390.62439068655169</v>
      </c>
      <c r="AG18" s="35">
        <f t="shared" si="17"/>
        <v>36.768206356735305</v>
      </c>
      <c r="AH18" s="35">
        <f t="shared" si="18"/>
        <v>720.03729533960075</v>
      </c>
      <c r="AI18" s="35">
        <f t="shared" si="19"/>
        <v>379.01685215653015</v>
      </c>
      <c r="AJ18" s="35">
        <f t="shared" si="20"/>
        <v>0</v>
      </c>
      <c r="AK18" s="36">
        <f t="shared" si="21"/>
        <v>3662.3922910384931</v>
      </c>
    </row>
    <row r="19" spans="1:37" x14ac:dyDescent="0.25">
      <c r="A19" s="5">
        <v>3765.2</v>
      </c>
      <c r="B19" s="5">
        <v>88935.298315525055</v>
      </c>
      <c r="C19" s="5">
        <v>157219.81705439091</v>
      </c>
      <c r="D19" s="5">
        <v>18046.54</v>
      </c>
      <c r="E19" s="5">
        <v>60.504250000000006</v>
      </c>
      <c r="F19" s="32">
        <v>0.02</v>
      </c>
      <c r="G19" s="32">
        <v>0.02</v>
      </c>
      <c r="H19" s="45">
        <v>0.25</v>
      </c>
      <c r="I19" s="45">
        <v>0.25</v>
      </c>
      <c r="J19" s="45">
        <v>600</v>
      </c>
      <c r="K19" s="50">
        <f t="shared" si="22"/>
        <v>4046.3278147854398</v>
      </c>
      <c r="L19" s="51">
        <v>9900</v>
      </c>
      <c r="M19" s="51">
        <v>4150</v>
      </c>
      <c r="N19" s="35">
        <f t="shared" si="0"/>
        <v>683</v>
      </c>
      <c r="O19" s="35">
        <f t="shared" si="1"/>
        <v>430</v>
      </c>
      <c r="P19" s="35">
        <f t="shared" si="2"/>
        <v>741.17728228992121</v>
      </c>
      <c r="Q19" s="35">
        <f t="shared" si="3"/>
        <v>179.56045806746405</v>
      </c>
      <c r="R19" s="35">
        <f t="shared" si="4"/>
        <v>94.517936819392787</v>
      </c>
      <c r="S19" s="35">
        <f t="shared" si="5"/>
        <v>390.62439068655169</v>
      </c>
      <c r="T19" s="35">
        <f t="shared" si="6"/>
        <v>36.768206356735305</v>
      </c>
      <c r="U19" s="35">
        <f t="shared" si="7"/>
        <v>720.03729533960075</v>
      </c>
      <c r="V19" s="35">
        <f t="shared" si="8"/>
        <v>379.01685215653015</v>
      </c>
      <c r="W19" s="35">
        <f t="shared" si="9"/>
        <v>0</v>
      </c>
      <c r="X19" s="35">
        <f t="shared" si="10"/>
        <v>3666.3769298839152</v>
      </c>
      <c r="Y19" s="51">
        <v>9900</v>
      </c>
      <c r="Z19" s="51">
        <v>4150</v>
      </c>
      <c r="AA19" s="35">
        <f t="shared" si="11"/>
        <v>683</v>
      </c>
      <c r="AB19" s="35">
        <f t="shared" si="12"/>
        <v>430</v>
      </c>
      <c r="AC19" s="35">
        <f t="shared" si="13"/>
        <v>741.17728228992121</v>
      </c>
      <c r="AD19" s="35">
        <f t="shared" si="14"/>
        <v>179.56045806746405</v>
      </c>
      <c r="AE19" s="35">
        <f t="shared" si="15"/>
        <v>94.517936819392787</v>
      </c>
      <c r="AF19" s="35">
        <f t="shared" si="16"/>
        <v>390.62439068655169</v>
      </c>
      <c r="AG19" s="35">
        <f t="shared" si="17"/>
        <v>36.768206356735305</v>
      </c>
      <c r="AH19" s="35">
        <f t="shared" si="18"/>
        <v>720.03729533960075</v>
      </c>
      <c r="AI19" s="35">
        <f t="shared" si="19"/>
        <v>379.01685215653015</v>
      </c>
      <c r="AJ19" s="35">
        <f t="shared" si="20"/>
        <v>0</v>
      </c>
      <c r="AK19" s="36">
        <f t="shared" si="21"/>
        <v>3666.3769298839152</v>
      </c>
    </row>
    <row r="20" spans="1:37" x14ac:dyDescent="0.25">
      <c r="A20" s="5">
        <v>3765.8</v>
      </c>
      <c r="B20" s="5">
        <v>89230.713714599609</v>
      </c>
      <c r="C20" s="5">
        <v>157742.05238628387</v>
      </c>
      <c r="D20" s="5">
        <v>18047.410000000003</v>
      </c>
      <c r="E20" s="5">
        <v>60.504250000000006</v>
      </c>
      <c r="F20" s="32">
        <v>0.02</v>
      </c>
      <c r="G20" s="32">
        <v>0.02</v>
      </c>
      <c r="H20" s="45">
        <v>0.25</v>
      </c>
      <c r="I20" s="45">
        <v>0.25</v>
      </c>
      <c r="J20" s="45">
        <v>600</v>
      </c>
      <c r="K20" s="50">
        <f t="shared" si="22"/>
        <v>3999.0032583338625</v>
      </c>
      <c r="L20" s="51">
        <v>9900</v>
      </c>
      <c r="M20" s="51">
        <v>4150</v>
      </c>
      <c r="N20" s="35">
        <f t="shared" si="0"/>
        <v>683</v>
      </c>
      <c r="O20" s="35">
        <f t="shared" si="1"/>
        <v>430</v>
      </c>
      <c r="P20" s="35">
        <f t="shared" si="2"/>
        <v>741.17728228992121</v>
      </c>
      <c r="Q20" s="35">
        <f t="shared" si="3"/>
        <v>179.56045806746405</v>
      </c>
      <c r="R20" s="35">
        <f t="shared" si="4"/>
        <v>94.517936819392787</v>
      </c>
      <c r="S20" s="35">
        <f t="shared" si="5"/>
        <v>390.62439068655169</v>
      </c>
      <c r="T20" s="35">
        <f t="shared" si="6"/>
        <v>36.768206356735305</v>
      </c>
      <c r="U20" s="35">
        <f t="shared" si="7"/>
        <v>720.03729533960075</v>
      </c>
      <c r="V20" s="35">
        <f t="shared" si="8"/>
        <v>379.01685215653015</v>
      </c>
      <c r="W20" s="35">
        <f t="shared" si="9"/>
        <v>0</v>
      </c>
      <c r="X20" s="35">
        <f t="shared" si="10"/>
        <v>3678.1785672286542</v>
      </c>
      <c r="Y20" s="51">
        <v>9900</v>
      </c>
      <c r="Z20" s="51">
        <v>4150</v>
      </c>
      <c r="AA20" s="35">
        <f t="shared" si="11"/>
        <v>683</v>
      </c>
      <c r="AB20" s="35">
        <f t="shared" si="12"/>
        <v>430</v>
      </c>
      <c r="AC20" s="35">
        <f t="shared" si="13"/>
        <v>741.17728228992121</v>
      </c>
      <c r="AD20" s="35">
        <f t="shared" si="14"/>
        <v>179.56045806746405</v>
      </c>
      <c r="AE20" s="35">
        <f t="shared" si="15"/>
        <v>94.517936819392787</v>
      </c>
      <c r="AF20" s="35">
        <f t="shared" si="16"/>
        <v>390.62439068655169</v>
      </c>
      <c r="AG20" s="35">
        <f t="shared" si="17"/>
        <v>36.768206356735305</v>
      </c>
      <c r="AH20" s="35">
        <f t="shared" si="18"/>
        <v>720.03729533960075</v>
      </c>
      <c r="AI20" s="35">
        <f t="shared" si="19"/>
        <v>379.01685215653015</v>
      </c>
      <c r="AJ20" s="35">
        <f t="shared" si="20"/>
        <v>0</v>
      </c>
      <c r="AK20" s="36">
        <f t="shared" si="21"/>
        <v>3678.1785672286542</v>
      </c>
    </row>
    <row r="21" spans="1:37" x14ac:dyDescent="0.25">
      <c r="A21" s="5">
        <v>3766</v>
      </c>
      <c r="B21" s="5">
        <v>89329.185514450073</v>
      </c>
      <c r="C21" s="5">
        <v>157916.13083019853</v>
      </c>
      <c r="D21" s="5">
        <v>18047.7</v>
      </c>
      <c r="E21" s="5">
        <v>60.504250000000006</v>
      </c>
      <c r="F21" s="32">
        <v>0.02</v>
      </c>
      <c r="G21" s="32">
        <v>0.02</v>
      </c>
      <c r="H21" s="45">
        <v>0.25</v>
      </c>
      <c r="I21" s="45">
        <v>0.25</v>
      </c>
      <c r="J21" s="45">
        <v>600</v>
      </c>
      <c r="K21" s="50">
        <f t="shared" si="22"/>
        <v>3983.4319526627219</v>
      </c>
      <c r="L21" s="51">
        <v>9900</v>
      </c>
      <c r="M21" s="51">
        <v>4150</v>
      </c>
      <c r="N21" s="35">
        <f t="shared" si="0"/>
        <v>683</v>
      </c>
      <c r="O21" s="35">
        <f t="shared" si="1"/>
        <v>430</v>
      </c>
      <c r="P21" s="35">
        <f t="shared" si="2"/>
        <v>741.17728228992121</v>
      </c>
      <c r="Q21" s="35">
        <f t="shared" si="3"/>
        <v>179.56045806746405</v>
      </c>
      <c r="R21" s="35">
        <f t="shared" si="4"/>
        <v>94.517936819392787</v>
      </c>
      <c r="S21" s="35">
        <f t="shared" si="5"/>
        <v>390.62439068655169</v>
      </c>
      <c r="T21" s="35">
        <f t="shared" si="6"/>
        <v>36.768206356735305</v>
      </c>
      <c r="U21" s="35">
        <f t="shared" si="7"/>
        <v>720.03729533960075</v>
      </c>
      <c r="V21" s="35">
        <f t="shared" si="8"/>
        <v>379.01685215653015</v>
      </c>
      <c r="W21" s="35">
        <f t="shared" si="9"/>
        <v>0</v>
      </c>
      <c r="X21" s="35">
        <f t="shared" si="10"/>
        <v>3682.0616866130467</v>
      </c>
      <c r="Y21" s="51">
        <v>9900</v>
      </c>
      <c r="Z21" s="51">
        <v>4150</v>
      </c>
      <c r="AA21" s="35">
        <f t="shared" si="11"/>
        <v>683</v>
      </c>
      <c r="AB21" s="35">
        <f t="shared" si="12"/>
        <v>430</v>
      </c>
      <c r="AC21" s="35">
        <f t="shared" si="13"/>
        <v>741.17728228992121</v>
      </c>
      <c r="AD21" s="35">
        <f t="shared" si="14"/>
        <v>179.56045806746405</v>
      </c>
      <c r="AE21" s="35">
        <f t="shared" si="15"/>
        <v>94.517936819392787</v>
      </c>
      <c r="AF21" s="35">
        <f t="shared" si="16"/>
        <v>390.62439068655169</v>
      </c>
      <c r="AG21" s="35">
        <f t="shared" si="17"/>
        <v>36.768206356735305</v>
      </c>
      <c r="AH21" s="35">
        <f t="shared" si="18"/>
        <v>720.03729533960075</v>
      </c>
      <c r="AI21" s="35">
        <f t="shared" si="19"/>
        <v>379.01685215653015</v>
      </c>
      <c r="AJ21" s="35">
        <f t="shared" si="20"/>
        <v>0</v>
      </c>
      <c r="AK21" s="36">
        <f t="shared" si="21"/>
        <v>3682.0616866130467</v>
      </c>
    </row>
    <row r="22" spans="1:37" x14ac:dyDescent="0.25">
      <c r="A22" s="5">
        <v>3767</v>
      </c>
      <c r="B22" s="5">
        <v>89821.544513225555</v>
      </c>
      <c r="C22" s="5">
        <v>158786.5230500102</v>
      </c>
      <c r="D22" s="5">
        <v>18049.150000000005</v>
      </c>
      <c r="E22" s="5">
        <v>60.504250000000006</v>
      </c>
      <c r="F22" s="32">
        <v>0.02</v>
      </c>
      <c r="G22" s="32">
        <v>0.02</v>
      </c>
      <c r="H22" s="45">
        <v>0.25</v>
      </c>
      <c r="I22" s="45">
        <v>0.25</v>
      </c>
      <c r="J22" s="45">
        <v>600</v>
      </c>
      <c r="K22" s="50">
        <f t="shared" si="22"/>
        <v>3907.1020229021597</v>
      </c>
      <c r="L22" s="51">
        <v>9900</v>
      </c>
      <c r="M22" s="51">
        <v>4150</v>
      </c>
      <c r="N22" s="35">
        <f t="shared" si="0"/>
        <v>683</v>
      </c>
      <c r="O22" s="35">
        <f t="shared" si="1"/>
        <v>430</v>
      </c>
      <c r="P22" s="35">
        <f t="shared" si="2"/>
        <v>741.17728228992121</v>
      </c>
      <c r="Q22" s="35">
        <f t="shared" si="3"/>
        <v>179.56045806746405</v>
      </c>
      <c r="R22" s="35">
        <f t="shared" si="4"/>
        <v>94.517936819392787</v>
      </c>
      <c r="S22" s="35">
        <f t="shared" si="5"/>
        <v>390.62439068655169</v>
      </c>
      <c r="T22" s="35">
        <f t="shared" si="6"/>
        <v>36.768206356735305</v>
      </c>
      <c r="U22" s="35">
        <f t="shared" si="7"/>
        <v>720.03729533960075</v>
      </c>
      <c r="V22" s="35">
        <f t="shared" si="8"/>
        <v>379.01685215653015</v>
      </c>
      <c r="W22" s="35">
        <f t="shared" si="9"/>
        <v>0</v>
      </c>
      <c r="X22" s="35">
        <f t="shared" si="10"/>
        <v>3701.0965855561626</v>
      </c>
      <c r="Y22" s="51">
        <v>9900</v>
      </c>
      <c r="Z22" s="51">
        <v>4150</v>
      </c>
      <c r="AA22" s="35">
        <f t="shared" si="11"/>
        <v>683</v>
      </c>
      <c r="AB22" s="35">
        <f t="shared" si="12"/>
        <v>430</v>
      </c>
      <c r="AC22" s="35">
        <f t="shared" si="13"/>
        <v>741.17728228992121</v>
      </c>
      <c r="AD22" s="35">
        <f t="shared" si="14"/>
        <v>179.56045806746405</v>
      </c>
      <c r="AE22" s="35">
        <f t="shared" si="15"/>
        <v>94.517936819392787</v>
      </c>
      <c r="AF22" s="35">
        <f t="shared" si="16"/>
        <v>390.62439068655169</v>
      </c>
      <c r="AG22" s="35">
        <f t="shared" si="17"/>
        <v>36.768206356735305</v>
      </c>
      <c r="AH22" s="35">
        <f t="shared" si="18"/>
        <v>720.03729533960075</v>
      </c>
      <c r="AI22" s="35">
        <f t="shared" si="19"/>
        <v>379.01685215653015</v>
      </c>
      <c r="AJ22" s="35">
        <f t="shared" si="20"/>
        <v>0</v>
      </c>
      <c r="AK22" s="36">
        <f t="shared" si="21"/>
        <v>3701.0965855561626</v>
      </c>
    </row>
    <row r="23" spans="1:37" x14ac:dyDescent="0.25">
      <c r="A23" s="5">
        <v>3768</v>
      </c>
      <c r="B23" s="5">
        <v>90313.9035115242</v>
      </c>
      <c r="C23" s="5">
        <v>159656.91526982188</v>
      </c>
      <c r="D23" s="5">
        <v>18050.600000000002</v>
      </c>
      <c r="E23" s="5">
        <v>60.504250000000006</v>
      </c>
      <c r="F23" s="32">
        <v>0.02</v>
      </c>
      <c r="G23" s="32">
        <v>0.02</v>
      </c>
      <c r="H23" s="45">
        <v>0.25</v>
      </c>
      <c r="I23" s="45">
        <v>0.25</v>
      </c>
      <c r="J23" s="45">
        <v>600</v>
      </c>
      <c r="K23" s="50">
        <f t="shared" si="22"/>
        <v>3833.3164241336153</v>
      </c>
      <c r="L23" s="51">
        <v>9900</v>
      </c>
      <c r="M23" s="51">
        <v>4150</v>
      </c>
      <c r="N23" s="35">
        <f t="shared" si="0"/>
        <v>683</v>
      </c>
      <c r="O23" s="35">
        <f t="shared" si="1"/>
        <v>430</v>
      </c>
      <c r="P23" s="35">
        <f t="shared" si="2"/>
        <v>741.17728228992121</v>
      </c>
      <c r="Q23" s="35">
        <f t="shared" si="3"/>
        <v>179.56045806746405</v>
      </c>
      <c r="R23" s="35">
        <f t="shared" si="4"/>
        <v>94.517936819392787</v>
      </c>
      <c r="S23" s="35">
        <f t="shared" si="5"/>
        <v>390.62439068655169</v>
      </c>
      <c r="T23" s="35">
        <f t="shared" si="6"/>
        <v>36.768206356735305</v>
      </c>
      <c r="U23" s="35">
        <f t="shared" si="7"/>
        <v>720.03729533960075</v>
      </c>
      <c r="V23" s="35">
        <f t="shared" si="8"/>
        <v>379.01685215653015</v>
      </c>
      <c r="W23" s="35">
        <f t="shared" si="9"/>
        <v>0</v>
      </c>
      <c r="X23" s="35">
        <f t="shared" si="10"/>
        <v>3719.4969878678417</v>
      </c>
      <c r="Y23" s="51">
        <v>9900</v>
      </c>
      <c r="Z23" s="51">
        <v>4150</v>
      </c>
      <c r="AA23" s="35">
        <f t="shared" si="11"/>
        <v>683</v>
      </c>
      <c r="AB23" s="35">
        <f t="shared" si="12"/>
        <v>430</v>
      </c>
      <c r="AC23" s="35">
        <f t="shared" si="13"/>
        <v>741.17728228992121</v>
      </c>
      <c r="AD23" s="35">
        <f t="shared" si="14"/>
        <v>179.56045806746405</v>
      </c>
      <c r="AE23" s="35">
        <f t="shared" si="15"/>
        <v>94.517936819392787</v>
      </c>
      <c r="AF23" s="35">
        <f t="shared" si="16"/>
        <v>390.62439068655169</v>
      </c>
      <c r="AG23" s="35">
        <f t="shared" si="17"/>
        <v>36.768206356735305</v>
      </c>
      <c r="AH23" s="35">
        <f t="shared" si="18"/>
        <v>720.03729533960075</v>
      </c>
      <c r="AI23" s="35">
        <f t="shared" si="19"/>
        <v>379.01685215653015</v>
      </c>
      <c r="AJ23" s="35">
        <f t="shared" si="20"/>
        <v>0</v>
      </c>
      <c r="AK23" s="36">
        <f t="shared" si="21"/>
        <v>3719.4969878678417</v>
      </c>
    </row>
    <row r="24" spans="1:37" x14ac:dyDescent="0.25">
      <c r="A24" s="5">
        <v>3769</v>
      </c>
      <c r="B24" s="5">
        <v>90806.26251077652</v>
      </c>
      <c r="C24" s="5">
        <v>160527.30748960376</v>
      </c>
      <c r="D24" s="5">
        <v>18052.050000000003</v>
      </c>
      <c r="E24" s="5">
        <v>60.504250000000006</v>
      </c>
      <c r="F24" s="32">
        <v>0.02</v>
      </c>
      <c r="G24" s="32">
        <v>0.02</v>
      </c>
      <c r="H24" s="45">
        <v>0.25</v>
      </c>
      <c r="I24" s="45">
        <v>0.25</v>
      </c>
      <c r="J24" s="45">
        <v>600</v>
      </c>
      <c r="K24" s="50">
        <f t="shared" si="22"/>
        <v>3762.0751563570907</v>
      </c>
      <c r="L24" s="51">
        <v>9900</v>
      </c>
      <c r="M24" s="51">
        <v>4150</v>
      </c>
      <c r="N24" s="35">
        <f t="shared" si="0"/>
        <v>683</v>
      </c>
      <c r="O24" s="35">
        <f t="shared" si="1"/>
        <v>430</v>
      </c>
      <c r="P24" s="35">
        <f t="shared" si="2"/>
        <v>741.17728228992121</v>
      </c>
      <c r="Q24" s="35">
        <f t="shared" si="3"/>
        <v>179.56045806746405</v>
      </c>
      <c r="R24" s="35">
        <f t="shared" si="4"/>
        <v>94.517936819392787</v>
      </c>
      <c r="S24" s="35">
        <f t="shared" si="5"/>
        <v>390.62439068655169</v>
      </c>
      <c r="T24" s="35">
        <f t="shared" si="6"/>
        <v>36.768206356735305</v>
      </c>
      <c r="U24" s="35">
        <f t="shared" si="7"/>
        <v>720.03729533960075</v>
      </c>
      <c r="V24" s="35">
        <f t="shared" si="8"/>
        <v>379.01685215653015</v>
      </c>
      <c r="W24" s="35">
        <f t="shared" si="9"/>
        <v>0</v>
      </c>
      <c r="X24" s="35">
        <f t="shared" si="10"/>
        <v>3737.2628935480834</v>
      </c>
      <c r="Y24" s="51">
        <v>9900</v>
      </c>
      <c r="Z24" s="51">
        <v>4150</v>
      </c>
      <c r="AA24" s="35">
        <f t="shared" si="11"/>
        <v>683</v>
      </c>
      <c r="AB24" s="35">
        <f t="shared" si="12"/>
        <v>430</v>
      </c>
      <c r="AC24" s="35">
        <f t="shared" si="13"/>
        <v>741.17728228992121</v>
      </c>
      <c r="AD24" s="35">
        <f t="shared" si="14"/>
        <v>179.56045806746405</v>
      </c>
      <c r="AE24" s="35">
        <f t="shared" si="15"/>
        <v>94.517936819392787</v>
      </c>
      <c r="AF24" s="35">
        <f t="shared" si="16"/>
        <v>390.62439068655169</v>
      </c>
      <c r="AG24" s="35">
        <f t="shared" si="17"/>
        <v>36.768206356735305</v>
      </c>
      <c r="AH24" s="35">
        <f t="shared" si="18"/>
        <v>720.03729533960075</v>
      </c>
      <c r="AI24" s="35">
        <f t="shared" si="19"/>
        <v>379.01685215653015</v>
      </c>
      <c r="AJ24" s="35">
        <f t="shared" si="20"/>
        <v>0</v>
      </c>
      <c r="AK24" s="36">
        <f t="shared" si="21"/>
        <v>3737.2628935480834</v>
      </c>
    </row>
    <row r="25" spans="1:37" x14ac:dyDescent="0.25">
      <c r="A25" s="5">
        <v>3769.2</v>
      </c>
      <c r="B25" s="5">
        <v>90904.734310626984</v>
      </c>
      <c r="C25" s="5">
        <v>160701.38593357801</v>
      </c>
      <c r="D25" s="5">
        <v>18052.34</v>
      </c>
      <c r="E25" s="5">
        <v>60.504250000000006</v>
      </c>
      <c r="F25" s="32">
        <v>0.02</v>
      </c>
      <c r="G25" s="32">
        <v>0.02</v>
      </c>
      <c r="H25" s="45">
        <v>0.25</v>
      </c>
      <c r="I25" s="45">
        <v>0.25</v>
      </c>
      <c r="J25" s="45">
        <v>600</v>
      </c>
      <c r="K25" s="50">
        <f t="shared" si="22"/>
        <v>3748.1322225208405</v>
      </c>
      <c r="L25" s="51">
        <v>9900</v>
      </c>
      <c r="M25" s="51">
        <v>4150</v>
      </c>
      <c r="N25" s="35">
        <f t="shared" si="0"/>
        <v>683</v>
      </c>
      <c r="O25" s="35">
        <f t="shared" si="1"/>
        <v>430</v>
      </c>
      <c r="P25" s="35">
        <f t="shared" si="2"/>
        <v>741.17728228992121</v>
      </c>
      <c r="Q25" s="35">
        <f t="shared" si="3"/>
        <v>179.56045806746405</v>
      </c>
      <c r="R25" s="35">
        <f t="shared" si="4"/>
        <v>94.517936819392787</v>
      </c>
      <c r="S25" s="35">
        <f t="shared" si="5"/>
        <v>390.62439068655169</v>
      </c>
      <c r="T25" s="35">
        <f t="shared" si="6"/>
        <v>36.768206356735305</v>
      </c>
      <c r="U25" s="35">
        <f t="shared" si="7"/>
        <v>720.03729533960075</v>
      </c>
      <c r="V25" s="35">
        <f t="shared" si="8"/>
        <v>379.01685215653015</v>
      </c>
      <c r="W25" s="35">
        <f t="shared" si="9"/>
        <v>0</v>
      </c>
      <c r="X25" s="35">
        <f t="shared" si="10"/>
        <v>3740.7399350883561</v>
      </c>
      <c r="Y25" s="51">
        <v>9900</v>
      </c>
      <c r="Z25" s="51">
        <v>4150</v>
      </c>
      <c r="AA25" s="35">
        <f t="shared" si="11"/>
        <v>683</v>
      </c>
      <c r="AB25" s="35">
        <f t="shared" si="12"/>
        <v>430</v>
      </c>
      <c r="AC25" s="35">
        <f t="shared" si="13"/>
        <v>741.17728228992121</v>
      </c>
      <c r="AD25" s="35">
        <f t="shared" si="14"/>
        <v>179.56045806746405</v>
      </c>
      <c r="AE25" s="35">
        <f t="shared" si="15"/>
        <v>94.517936819392787</v>
      </c>
      <c r="AF25" s="35">
        <f t="shared" si="16"/>
        <v>390.62439068655169</v>
      </c>
      <c r="AG25" s="35">
        <f t="shared" si="17"/>
        <v>36.768206356735305</v>
      </c>
      <c r="AH25" s="35">
        <f t="shared" si="18"/>
        <v>720.03729533960075</v>
      </c>
      <c r="AI25" s="35">
        <f t="shared" si="19"/>
        <v>379.01685215653015</v>
      </c>
      <c r="AJ25" s="35">
        <f t="shared" si="20"/>
        <v>0</v>
      </c>
      <c r="AK25" s="36">
        <f t="shared" si="21"/>
        <v>3740.7399350883561</v>
      </c>
    </row>
    <row r="26" spans="1:37" x14ac:dyDescent="0.25">
      <c r="A26" s="5">
        <v>3769.8</v>
      </c>
      <c r="B26" s="5">
        <v>91200.149709701538</v>
      </c>
      <c r="C26" s="5">
        <v>161223.62126547098</v>
      </c>
      <c r="D26" s="5">
        <v>18053.210000000003</v>
      </c>
      <c r="E26" s="5">
        <v>60.504250000000006</v>
      </c>
      <c r="F26" s="32">
        <v>0.02</v>
      </c>
      <c r="G26" s="32">
        <v>0.02</v>
      </c>
      <c r="H26" s="45">
        <v>0.25</v>
      </c>
      <c r="I26" s="45">
        <v>0.25</v>
      </c>
      <c r="J26" s="45">
        <v>600</v>
      </c>
      <c r="K26" s="50">
        <f t="shared" si="22"/>
        <v>3706.9140604501117</v>
      </c>
      <c r="L26" s="51">
        <v>9900</v>
      </c>
      <c r="M26" s="51">
        <v>4150</v>
      </c>
      <c r="N26" s="35">
        <f t="shared" si="0"/>
        <v>683</v>
      </c>
      <c r="O26" s="35">
        <f t="shared" si="1"/>
        <v>430</v>
      </c>
      <c r="P26" s="35">
        <f t="shared" si="2"/>
        <v>741.17728228992121</v>
      </c>
      <c r="Q26" s="35">
        <f t="shared" si="3"/>
        <v>179.56045806746405</v>
      </c>
      <c r="R26" s="35">
        <f t="shared" si="4"/>
        <v>94.517936819392787</v>
      </c>
      <c r="S26" s="35">
        <f t="shared" si="5"/>
        <v>390.62439068655169</v>
      </c>
      <c r="T26" s="35">
        <f t="shared" si="6"/>
        <v>36.768206356735305</v>
      </c>
      <c r="U26" s="35">
        <f t="shared" si="7"/>
        <v>720.03729533960075</v>
      </c>
      <c r="V26" s="35">
        <f t="shared" si="8"/>
        <v>379.01685215653015</v>
      </c>
      <c r="W26" s="35">
        <f t="shared" si="9"/>
        <v>0</v>
      </c>
      <c r="X26" s="35">
        <f t="shared" si="10"/>
        <v>3751.0187805176452</v>
      </c>
      <c r="Y26" s="51">
        <v>9900</v>
      </c>
      <c r="Z26" s="51">
        <v>4150</v>
      </c>
      <c r="AA26" s="35">
        <f t="shared" si="11"/>
        <v>683</v>
      </c>
      <c r="AB26" s="35">
        <f t="shared" si="12"/>
        <v>430</v>
      </c>
      <c r="AC26" s="35">
        <f t="shared" si="13"/>
        <v>741.17728228992121</v>
      </c>
      <c r="AD26" s="35">
        <f t="shared" si="14"/>
        <v>179.56045806746405</v>
      </c>
      <c r="AE26" s="35">
        <f t="shared" si="15"/>
        <v>94.517936819392787</v>
      </c>
      <c r="AF26" s="35">
        <f t="shared" si="16"/>
        <v>390.62439068655169</v>
      </c>
      <c r="AG26" s="35">
        <f t="shared" si="17"/>
        <v>36.768206356735305</v>
      </c>
      <c r="AH26" s="35">
        <f t="shared" si="18"/>
        <v>720.03729533960075</v>
      </c>
      <c r="AI26" s="35">
        <f t="shared" si="19"/>
        <v>379.01685215653015</v>
      </c>
      <c r="AJ26" s="35">
        <f t="shared" si="20"/>
        <v>0</v>
      </c>
      <c r="AK26" s="36">
        <f t="shared" si="21"/>
        <v>3751.0187805176452</v>
      </c>
    </row>
    <row r="27" spans="1:37" x14ac:dyDescent="0.25">
      <c r="A27" s="5">
        <v>3770</v>
      </c>
      <c r="B27" s="5">
        <v>91298.621509552002</v>
      </c>
      <c r="C27" s="5">
        <v>161397.69970941544</v>
      </c>
      <c r="D27" s="5">
        <v>18053.500000000004</v>
      </c>
      <c r="E27" s="5">
        <v>60.504250000000006</v>
      </c>
      <c r="F27" s="32">
        <v>0.02</v>
      </c>
      <c r="G27" s="32">
        <v>0.02</v>
      </c>
      <c r="H27" s="45">
        <v>0.25</v>
      </c>
      <c r="I27" s="45">
        <v>0.25</v>
      </c>
      <c r="J27" s="45">
        <v>600</v>
      </c>
      <c r="K27" s="50">
        <f t="shared" si="22"/>
        <v>3693.3782195725844</v>
      </c>
      <c r="L27" s="51">
        <v>9900</v>
      </c>
      <c r="M27" s="51">
        <v>4150</v>
      </c>
      <c r="N27" s="35">
        <f t="shared" si="0"/>
        <v>683</v>
      </c>
      <c r="O27" s="35">
        <f t="shared" si="1"/>
        <v>430</v>
      </c>
      <c r="P27" s="35">
        <f t="shared" si="2"/>
        <v>741.17728228992121</v>
      </c>
      <c r="Q27" s="35">
        <f t="shared" si="3"/>
        <v>179.56045806746405</v>
      </c>
      <c r="R27" s="35">
        <f t="shared" si="4"/>
        <v>94.517936819392787</v>
      </c>
      <c r="S27" s="35">
        <f t="shared" si="5"/>
        <v>390.62439068655169</v>
      </c>
      <c r="T27" s="35">
        <f t="shared" si="6"/>
        <v>36.768206356735305</v>
      </c>
      <c r="U27" s="35">
        <f t="shared" si="7"/>
        <v>720.03729533960075</v>
      </c>
      <c r="V27" s="35">
        <f t="shared" si="8"/>
        <v>379.01685215653015</v>
      </c>
      <c r="W27" s="35">
        <f t="shared" si="9"/>
        <v>0</v>
      </c>
      <c r="X27" s="35">
        <f t="shared" si="10"/>
        <v>3754.3943025968879</v>
      </c>
      <c r="Y27" s="51">
        <v>9900</v>
      </c>
      <c r="Z27" s="51">
        <v>4150</v>
      </c>
      <c r="AA27" s="35">
        <f t="shared" si="11"/>
        <v>683</v>
      </c>
      <c r="AB27" s="35">
        <f t="shared" si="12"/>
        <v>430</v>
      </c>
      <c r="AC27" s="35">
        <f t="shared" si="13"/>
        <v>741.17728228992121</v>
      </c>
      <c r="AD27" s="35">
        <f t="shared" si="14"/>
        <v>179.56045806746405</v>
      </c>
      <c r="AE27" s="35">
        <f t="shared" si="15"/>
        <v>94.517936819392787</v>
      </c>
      <c r="AF27" s="35">
        <f t="shared" si="16"/>
        <v>390.62439068655169</v>
      </c>
      <c r="AG27" s="35">
        <f t="shared" si="17"/>
        <v>36.768206356735305</v>
      </c>
      <c r="AH27" s="35">
        <f t="shared" si="18"/>
        <v>720.03729533960075</v>
      </c>
      <c r="AI27" s="35">
        <f t="shared" si="19"/>
        <v>379.01685215653015</v>
      </c>
      <c r="AJ27" s="35">
        <f t="shared" si="20"/>
        <v>0</v>
      </c>
      <c r="AK27" s="36">
        <f t="shared" si="21"/>
        <v>3754.3943025968879</v>
      </c>
    </row>
    <row r="28" spans="1:37" x14ac:dyDescent="0.25">
      <c r="A28" s="5">
        <v>3771</v>
      </c>
      <c r="B28" s="5">
        <v>91790.980508327484</v>
      </c>
      <c r="C28" s="5">
        <v>162268.09192922711</v>
      </c>
      <c r="D28" s="5">
        <v>18054.95</v>
      </c>
      <c r="E28" s="5">
        <v>60.504250000000006</v>
      </c>
      <c r="F28" s="32">
        <v>0.02</v>
      </c>
      <c r="G28" s="32">
        <v>0.02</v>
      </c>
      <c r="H28" s="45">
        <v>0.25</v>
      </c>
      <c r="I28" s="45">
        <v>0.25</v>
      </c>
      <c r="J28" s="45">
        <v>600</v>
      </c>
      <c r="K28" s="50">
        <f t="shared" si="22"/>
        <v>3627.2256137800969</v>
      </c>
      <c r="L28" s="51">
        <v>9900</v>
      </c>
      <c r="M28" s="51">
        <v>4150</v>
      </c>
      <c r="N28" s="35">
        <f t="shared" si="0"/>
        <v>683</v>
      </c>
      <c r="O28" s="35">
        <f t="shared" si="1"/>
        <v>430</v>
      </c>
      <c r="P28" s="35">
        <f t="shared" si="2"/>
        <v>741.17728228992121</v>
      </c>
      <c r="Q28" s="35">
        <f t="shared" si="3"/>
        <v>179.56045806746405</v>
      </c>
      <c r="R28" s="35">
        <f t="shared" si="4"/>
        <v>94.517936819392787</v>
      </c>
      <c r="S28" s="35">
        <f t="shared" si="5"/>
        <v>390.62439068655169</v>
      </c>
      <c r="T28" s="35">
        <f t="shared" si="6"/>
        <v>36.768206356735305</v>
      </c>
      <c r="U28" s="35">
        <f t="shared" si="7"/>
        <v>720.03729533960075</v>
      </c>
      <c r="V28" s="35">
        <f t="shared" si="8"/>
        <v>379.01685215653015</v>
      </c>
      <c r="W28" s="35">
        <f t="shared" si="9"/>
        <v>0</v>
      </c>
      <c r="X28" s="35">
        <f t="shared" si="10"/>
        <v>3770.8912150142551</v>
      </c>
      <c r="Y28" s="51">
        <v>9900</v>
      </c>
      <c r="Z28" s="51">
        <v>4150</v>
      </c>
      <c r="AA28" s="35">
        <f t="shared" si="11"/>
        <v>683</v>
      </c>
      <c r="AB28" s="35">
        <f t="shared" si="12"/>
        <v>430</v>
      </c>
      <c r="AC28" s="35">
        <f t="shared" si="13"/>
        <v>741.17728228992121</v>
      </c>
      <c r="AD28" s="35">
        <f t="shared" si="14"/>
        <v>179.56045806746405</v>
      </c>
      <c r="AE28" s="35">
        <f t="shared" si="15"/>
        <v>94.517936819392787</v>
      </c>
      <c r="AF28" s="35">
        <f t="shared" si="16"/>
        <v>390.62439068655169</v>
      </c>
      <c r="AG28" s="35">
        <f t="shared" si="17"/>
        <v>36.768206356735305</v>
      </c>
      <c r="AH28" s="35">
        <f t="shared" si="18"/>
        <v>720.03729533960075</v>
      </c>
      <c r="AI28" s="35">
        <f t="shared" si="19"/>
        <v>379.01685215653015</v>
      </c>
      <c r="AJ28" s="35">
        <f t="shared" si="20"/>
        <v>0</v>
      </c>
      <c r="AK28" s="36">
        <f t="shared" si="21"/>
        <v>3770.8912150142551</v>
      </c>
    </row>
    <row r="29" spans="1:37" x14ac:dyDescent="0.25">
      <c r="A29" s="5">
        <v>3772</v>
      </c>
      <c r="B29" s="5">
        <v>92283.339507102966</v>
      </c>
      <c r="C29" s="5">
        <v>163138.48414900899</v>
      </c>
      <c r="D29" s="5">
        <v>18056.400000000005</v>
      </c>
      <c r="E29" s="5">
        <v>60.504250000000006</v>
      </c>
      <c r="F29" s="32">
        <v>0.02</v>
      </c>
      <c r="G29" s="32">
        <v>0.02</v>
      </c>
      <c r="H29" s="45">
        <v>0.25</v>
      </c>
      <c r="I29" s="45">
        <v>0.25</v>
      </c>
      <c r="J29" s="45">
        <v>600</v>
      </c>
      <c r="K29" s="50">
        <f t="shared" si="22"/>
        <v>3563.6173389796277</v>
      </c>
      <c r="L29" s="51">
        <v>9900</v>
      </c>
      <c r="M29" s="51">
        <v>4150</v>
      </c>
      <c r="N29" s="35">
        <f t="shared" si="0"/>
        <v>683</v>
      </c>
      <c r="O29" s="35">
        <f t="shared" si="1"/>
        <v>430</v>
      </c>
      <c r="P29" s="35">
        <f t="shared" si="2"/>
        <v>741.17728228992121</v>
      </c>
      <c r="Q29" s="35">
        <f t="shared" si="3"/>
        <v>179.56045806746405</v>
      </c>
      <c r="R29" s="35">
        <f t="shared" si="4"/>
        <v>94.517936819392787</v>
      </c>
      <c r="S29" s="35">
        <f t="shared" si="5"/>
        <v>390.62439068655169</v>
      </c>
      <c r="T29" s="35">
        <f t="shared" si="6"/>
        <v>36.768206356735305</v>
      </c>
      <c r="U29" s="35">
        <f t="shared" si="7"/>
        <v>720.03729533960075</v>
      </c>
      <c r="V29" s="35">
        <f t="shared" si="8"/>
        <v>379.01685215653015</v>
      </c>
      <c r="W29" s="35">
        <f t="shared" si="9"/>
        <v>0</v>
      </c>
      <c r="X29" s="35">
        <f t="shared" si="10"/>
        <v>3786.7536308001854</v>
      </c>
      <c r="Y29" s="51">
        <v>9900</v>
      </c>
      <c r="Z29" s="51">
        <v>4150</v>
      </c>
      <c r="AA29" s="35">
        <f t="shared" si="11"/>
        <v>683</v>
      </c>
      <c r="AB29" s="35">
        <f t="shared" si="12"/>
        <v>430</v>
      </c>
      <c r="AC29" s="35">
        <f t="shared" si="13"/>
        <v>741.17728228992121</v>
      </c>
      <c r="AD29" s="35">
        <f t="shared" si="14"/>
        <v>179.56045806746405</v>
      </c>
      <c r="AE29" s="35">
        <f t="shared" si="15"/>
        <v>94.517936819392787</v>
      </c>
      <c r="AF29" s="35">
        <f t="shared" si="16"/>
        <v>390.62439068655169</v>
      </c>
      <c r="AG29" s="35">
        <f t="shared" si="17"/>
        <v>36.768206356735305</v>
      </c>
      <c r="AH29" s="35">
        <f t="shared" si="18"/>
        <v>720.03729533960075</v>
      </c>
      <c r="AI29" s="35">
        <f t="shared" si="19"/>
        <v>379.01685215653015</v>
      </c>
      <c r="AJ29" s="35">
        <f t="shared" si="20"/>
        <v>0</v>
      </c>
      <c r="AK29" s="36">
        <f t="shared" si="21"/>
        <v>3786.7536308001854</v>
      </c>
    </row>
    <row r="30" spans="1:37" x14ac:dyDescent="0.25">
      <c r="A30" s="5">
        <v>3773</v>
      </c>
      <c r="B30" s="5">
        <v>92775.698505878448</v>
      </c>
      <c r="C30" s="5">
        <v>164008.87636879086</v>
      </c>
      <c r="D30" s="5">
        <v>18057.850000000002</v>
      </c>
      <c r="E30" s="5">
        <v>60.504250000000006</v>
      </c>
      <c r="F30" s="32">
        <v>0.02</v>
      </c>
      <c r="G30" s="32">
        <v>0.02</v>
      </c>
      <c r="H30" s="45">
        <v>0.25</v>
      </c>
      <c r="I30" s="45">
        <v>0.25</v>
      </c>
      <c r="J30" s="45">
        <v>600</v>
      </c>
      <c r="K30" s="50">
        <f t="shared" si="22"/>
        <v>3502.5533951711777</v>
      </c>
      <c r="L30" s="51">
        <v>9900</v>
      </c>
      <c r="M30" s="51">
        <v>4150</v>
      </c>
      <c r="N30" s="35">
        <f t="shared" si="0"/>
        <v>683</v>
      </c>
      <c r="O30" s="35">
        <f t="shared" si="1"/>
        <v>430</v>
      </c>
      <c r="P30" s="35">
        <f t="shared" si="2"/>
        <v>741.17728228992121</v>
      </c>
      <c r="Q30" s="35">
        <f t="shared" si="3"/>
        <v>179.56045806746405</v>
      </c>
      <c r="R30" s="35">
        <f t="shared" si="4"/>
        <v>94.517936819392787</v>
      </c>
      <c r="S30" s="35">
        <f t="shared" si="5"/>
        <v>390.62439068655169</v>
      </c>
      <c r="T30" s="35">
        <f t="shared" si="6"/>
        <v>36.768206356735305</v>
      </c>
      <c r="U30" s="35">
        <f t="shared" si="7"/>
        <v>720.03729533960075</v>
      </c>
      <c r="V30" s="35">
        <f t="shared" si="8"/>
        <v>379.01685215653015</v>
      </c>
      <c r="W30" s="35">
        <f t="shared" si="9"/>
        <v>0</v>
      </c>
      <c r="X30" s="35">
        <f t="shared" si="10"/>
        <v>3801.9815499546785</v>
      </c>
      <c r="Y30" s="51">
        <v>9900</v>
      </c>
      <c r="Z30" s="51">
        <v>4150</v>
      </c>
      <c r="AA30" s="35">
        <f t="shared" si="11"/>
        <v>683</v>
      </c>
      <c r="AB30" s="35">
        <f t="shared" si="12"/>
        <v>430</v>
      </c>
      <c r="AC30" s="35">
        <f t="shared" si="13"/>
        <v>741.17728228992121</v>
      </c>
      <c r="AD30" s="35">
        <f t="shared" si="14"/>
        <v>179.56045806746405</v>
      </c>
      <c r="AE30" s="35">
        <f t="shared" si="15"/>
        <v>94.517936819392787</v>
      </c>
      <c r="AF30" s="35">
        <f t="shared" si="16"/>
        <v>390.62439068655169</v>
      </c>
      <c r="AG30" s="35">
        <f t="shared" si="17"/>
        <v>36.768206356735305</v>
      </c>
      <c r="AH30" s="35">
        <f t="shared" si="18"/>
        <v>720.03729533960075</v>
      </c>
      <c r="AI30" s="35">
        <f t="shared" si="19"/>
        <v>379.01685215653015</v>
      </c>
      <c r="AJ30" s="35">
        <f t="shared" si="20"/>
        <v>0</v>
      </c>
      <c r="AK30" s="36">
        <f t="shared" si="21"/>
        <v>3801.9815499546785</v>
      </c>
    </row>
    <row r="31" spans="1:37" x14ac:dyDescent="0.25">
      <c r="A31" s="5">
        <v>3773.2</v>
      </c>
      <c r="B31" s="5">
        <v>92874.170305728912</v>
      </c>
      <c r="C31" s="5">
        <v>164182.95481276512</v>
      </c>
      <c r="D31" s="5">
        <v>18058.140000000003</v>
      </c>
      <c r="E31" s="5">
        <v>60.504250000000006</v>
      </c>
      <c r="F31" s="32">
        <v>0.02</v>
      </c>
      <c r="G31" s="32">
        <v>0.02</v>
      </c>
      <c r="H31" s="45">
        <v>0.25</v>
      </c>
      <c r="I31" s="45">
        <v>0.25</v>
      </c>
      <c r="J31" s="45">
        <v>600</v>
      </c>
      <c r="K31" s="50">
        <f t="shared" si="22"/>
        <v>3490.6459261285409</v>
      </c>
      <c r="L31" s="51">
        <v>9900</v>
      </c>
      <c r="M31" s="51">
        <v>4150</v>
      </c>
      <c r="N31" s="35">
        <f t="shared" si="0"/>
        <v>683</v>
      </c>
      <c r="O31" s="35">
        <f t="shared" si="1"/>
        <v>430</v>
      </c>
      <c r="P31" s="35">
        <f t="shared" si="2"/>
        <v>741.17728228992121</v>
      </c>
      <c r="Q31" s="35">
        <f t="shared" si="3"/>
        <v>179.56045806746405</v>
      </c>
      <c r="R31" s="35">
        <f t="shared" si="4"/>
        <v>94.517936819392787</v>
      </c>
      <c r="S31" s="35">
        <f t="shared" si="5"/>
        <v>390.62439068655169</v>
      </c>
      <c r="T31" s="35">
        <f t="shared" si="6"/>
        <v>36.768206356735305</v>
      </c>
      <c r="U31" s="35">
        <f t="shared" si="7"/>
        <v>720.03729533960075</v>
      </c>
      <c r="V31" s="35">
        <f t="shared" si="8"/>
        <v>379.01685215653015</v>
      </c>
      <c r="W31" s="35">
        <f t="shared" si="9"/>
        <v>0</v>
      </c>
      <c r="X31" s="35">
        <f t="shared" si="10"/>
        <v>3804.9509941898018</v>
      </c>
      <c r="Y31" s="51">
        <v>9900</v>
      </c>
      <c r="Z31" s="51">
        <v>4150</v>
      </c>
      <c r="AA31" s="35">
        <f t="shared" si="11"/>
        <v>683</v>
      </c>
      <c r="AB31" s="35">
        <f t="shared" si="12"/>
        <v>430</v>
      </c>
      <c r="AC31" s="35">
        <f t="shared" si="13"/>
        <v>741.17728228992121</v>
      </c>
      <c r="AD31" s="35">
        <f t="shared" si="14"/>
        <v>179.56045806746405</v>
      </c>
      <c r="AE31" s="35">
        <f t="shared" si="15"/>
        <v>94.517936819392787</v>
      </c>
      <c r="AF31" s="35">
        <f t="shared" si="16"/>
        <v>390.62439068655169</v>
      </c>
      <c r="AG31" s="35">
        <f t="shared" si="17"/>
        <v>36.768206356735305</v>
      </c>
      <c r="AH31" s="35">
        <f t="shared" si="18"/>
        <v>720.03729533960075</v>
      </c>
      <c r="AI31" s="35">
        <f t="shared" si="19"/>
        <v>379.01685215653015</v>
      </c>
      <c r="AJ31" s="35">
        <f t="shared" si="20"/>
        <v>0</v>
      </c>
      <c r="AK31" s="36">
        <f t="shared" si="21"/>
        <v>3804.9509941898018</v>
      </c>
    </row>
    <row r="32" spans="1:37" x14ac:dyDescent="0.25">
      <c r="A32" s="5">
        <v>3773.8</v>
      </c>
      <c r="B32" s="5">
        <v>93169.585704803467</v>
      </c>
      <c r="C32" s="5">
        <v>164705.19014465809</v>
      </c>
      <c r="D32" s="5">
        <v>18059.010000000002</v>
      </c>
      <c r="E32" s="5">
        <v>60.504250000000006</v>
      </c>
      <c r="F32" s="32">
        <v>0.02</v>
      </c>
      <c r="G32" s="32">
        <v>0.02</v>
      </c>
      <c r="H32" s="45">
        <v>0.25</v>
      </c>
      <c r="I32" s="45">
        <v>0.25</v>
      </c>
      <c r="J32" s="45">
        <v>600</v>
      </c>
      <c r="K32" s="50">
        <f t="shared" si="22"/>
        <v>3455.5341584386606</v>
      </c>
      <c r="L32" s="51">
        <v>9900</v>
      </c>
      <c r="M32" s="51">
        <v>4150</v>
      </c>
      <c r="N32" s="35">
        <f t="shared" si="0"/>
        <v>683</v>
      </c>
      <c r="O32" s="35">
        <f t="shared" si="1"/>
        <v>430</v>
      </c>
      <c r="P32" s="35">
        <f t="shared" si="2"/>
        <v>741.17728228992121</v>
      </c>
      <c r="Q32" s="35">
        <f t="shared" si="3"/>
        <v>179.56045806746405</v>
      </c>
      <c r="R32" s="35">
        <f t="shared" si="4"/>
        <v>94.517936819392787</v>
      </c>
      <c r="S32" s="35">
        <f t="shared" si="5"/>
        <v>390.62439068655169</v>
      </c>
      <c r="T32" s="35">
        <f t="shared" si="6"/>
        <v>36.768206356735305</v>
      </c>
      <c r="U32" s="35">
        <f t="shared" si="7"/>
        <v>720.03729533960075</v>
      </c>
      <c r="V32" s="35">
        <f t="shared" si="8"/>
        <v>379.01685215653015</v>
      </c>
      <c r="W32" s="35">
        <f t="shared" si="9"/>
        <v>0</v>
      </c>
      <c r="X32" s="35">
        <f t="shared" si="10"/>
        <v>3813.7070477036405</v>
      </c>
      <c r="Y32" s="51">
        <v>9900</v>
      </c>
      <c r="Z32" s="51">
        <v>4150</v>
      </c>
      <c r="AA32" s="35">
        <f t="shared" si="11"/>
        <v>683</v>
      </c>
      <c r="AB32" s="35">
        <f t="shared" si="12"/>
        <v>430</v>
      </c>
      <c r="AC32" s="35">
        <f t="shared" si="13"/>
        <v>741.17728228992121</v>
      </c>
      <c r="AD32" s="35">
        <f t="shared" si="14"/>
        <v>179.56045806746405</v>
      </c>
      <c r="AE32" s="35">
        <f t="shared" si="15"/>
        <v>94.517936819392787</v>
      </c>
      <c r="AF32" s="35">
        <f t="shared" si="16"/>
        <v>390.62439068655169</v>
      </c>
      <c r="AG32" s="35">
        <f t="shared" si="17"/>
        <v>36.768206356735305</v>
      </c>
      <c r="AH32" s="35">
        <f t="shared" si="18"/>
        <v>720.03729533960075</v>
      </c>
      <c r="AI32" s="35">
        <f t="shared" si="19"/>
        <v>379.01685215653015</v>
      </c>
      <c r="AJ32" s="35">
        <f t="shared" si="20"/>
        <v>0</v>
      </c>
      <c r="AK32" s="36">
        <f t="shared" si="21"/>
        <v>3813.7070477036405</v>
      </c>
    </row>
    <row r="33" spans="1:37" x14ac:dyDescent="0.25">
      <c r="A33" s="5">
        <v>3774</v>
      </c>
      <c r="B33" s="5">
        <v>93268.057505130768</v>
      </c>
      <c r="C33" s="5">
        <v>164879.26858860254</v>
      </c>
      <c r="D33" s="5">
        <v>18059.3</v>
      </c>
      <c r="E33" s="5">
        <v>60.504250000000006</v>
      </c>
      <c r="F33" s="32">
        <v>0.02</v>
      </c>
      <c r="G33" s="32">
        <v>0.02</v>
      </c>
      <c r="H33" s="45">
        <v>0.25</v>
      </c>
      <c r="I33" s="45">
        <v>0.25</v>
      </c>
      <c r="J33" s="45">
        <v>600</v>
      </c>
      <c r="K33" s="50">
        <f t="shared" si="22"/>
        <v>3444.0337823547466</v>
      </c>
      <c r="L33" s="51">
        <v>9900</v>
      </c>
      <c r="M33" s="51">
        <v>4150</v>
      </c>
      <c r="N33" s="35">
        <f t="shared" si="0"/>
        <v>683</v>
      </c>
      <c r="O33" s="35">
        <f t="shared" si="1"/>
        <v>430</v>
      </c>
      <c r="P33" s="35">
        <f t="shared" si="2"/>
        <v>741.17728228992121</v>
      </c>
      <c r="Q33" s="35">
        <f t="shared" si="3"/>
        <v>179.56045806746405</v>
      </c>
      <c r="R33" s="35">
        <f t="shared" si="4"/>
        <v>94.517936819392787</v>
      </c>
      <c r="S33" s="35">
        <f t="shared" si="5"/>
        <v>390.62439068655169</v>
      </c>
      <c r="T33" s="35">
        <f t="shared" si="6"/>
        <v>36.768206356735305</v>
      </c>
      <c r="U33" s="35">
        <f t="shared" si="7"/>
        <v>720.03729533960075</v>
      </c>
      <c r="V33" s="35">
        <f t="shared" si="8"/>
        <v>379.01685215653015</v>
      </c>
      <c r="W33" s="35">
        <f t="shared" si="9"/>
        <v>0</v>
      </c>
      <c r="X33" s="35">
        <f t="shared" si="10"/>
        <v>3816.5749724777338</v>
      </c>
      <c r="Y33" s="51">
        <v>9900</v>
      </c>
      <c r="Z33" s="51">
        <v>4150</v>
      </c>
      <c r="AA33" s="35">
        <f t="shared" si="11"/>
        <v>683</v>
      </c>
      <c r="AB33" s="35">
        <f t="shared" si="12"/>
        <v>430</v>
      </c>
      <c r="AC33" s="35">
        <f t="shared" si="13"/>
        <v>741.17728228992121</v>
      </c>
      <c r="AD33" s="35">
        <f t="shared" si="14"/>
        <v>179.56045806746405</v>
      </c>
      <c r="AE33" s="35">
        <f t="shared" si="15"/>
        <v>94.517936819392787</v>
      </c>
      <c r="AF33" s="35">
        <f t="shared" si="16"/>
        <v>390.62439068655169</v>
      </c>
      <c r="AG33" s="35">
        <f t="shared" si="17"/>
        <v>36.768206356735305</v>
      </c>
      <c r="AH33" s="35">
        <f t="shared" si="18"/>
        <v>720.03729533960075</v>
      </c>
      <c r="AI33" s="35">
        <f t="shared" si="19"/>
        <v>379.01685215653015</v>
      </c>
      <c r="AJ33" s="35">
        <f t="shared" si="20"/>
        <v>0</v>
      </c>
      <c r="AK33" s="36">
        <f t="shared" si="21"/>
        <v>3816.5749724777338</v>
      </c>
    </row>
    <row r="34" spans="1:37" x14ac:dyDescent="0.25">
      <c r="A34" s="5">
        <v>3775</v>
      </c>
      <c r="B34" s="5">
        <v>93760.41650390625</v>
      </c>
      <c r="C34" s="5">
        <v>165749.66080841422</v>
      </c>
      <c r="D34" s="5">
        <v>18060.750000000004</v>
      </c>
      <c r="E34" s="5">
        <v>60.504250000000006</v>
      </c>
      <c r="F34" s="32">
        <v>0.02</v>
      </c>
      <c r="G34" s="32">
        <v>0.02</v>
      </c>
      <c r="H34" s="45">
        <v>0.25</v>
      </c>
      <c r="I34" s="45">
        <v>0.25</v>
      </c>
      <c r="J34" s="45">
        <v>600</v>
      </c>
      <c r="K34" s="50">
        <f t="shared" si="22"/>
        <v>3388.0585005303337</v>
      </c>
      <c r="L34" s="51">
        <v>9900</v>
      </c>
      <c r="M34" s="51">
        <v>4150</v>
      </c>
      <c r="N34" s="35">
        <f t="shared" si="0"/>
        <v>683</v>
      </c>
      <c r="O34" s="35">
        <f t="shared" si="1"/>
        <v>430</v>
      </c>
      <c r="P34" s="35">
        <f t="shared" si="2"/>
        <v>741.17728228992121</v>
      </c>
      <c r="Q34" s="35">
        <f t="shared" si="3"/>
        <v>179.56045806746405</v>
      </c>
      <c r="R34" s="35">
        <f t="shared" si="4"/>
        <v>94.517936819392787</v>
      </c>
      <c r="S34" s="35">
        <f t="shared" si="5"/>
        <v>390.62439068655169</v>
      </c>
      <c r="T34" s="35">
        <f t="shared" si="6"/>
        <v>36.768206356735305</v>
      </c>
      <c r="U34" s="35">
        <f t="shared" si="7"/>
        <v>720.03729533960075</v>
      </c>
      <c r="V34" s="35">
        <f t="shared" si="8"/>
        <v>379.01685215653015</v>
      </c>
      <c r="W34" s="35">
        <f t="shared" si="9"/>
        <v>0</v>
      </c>
      <c r="X34" s="35">
        <f t="shared" si="10"/>
        <v>3830.5338983693528</v>
      </c>
      <c r="Y34" s="51">
        <v>9900</v>
      </c>
      <c r="Z34" s="51">
        <v>4150</v>
      </c>
      <c r="AA34" s="35">
        <f t="shared" si="11"/>
        <v>683</v>
      </c>
      <c r="AB34" s="35">
        <f t="shared" si="12"/>
        <v>430</v>
      </c>
      <c r="AC34" s="35">
        <f t="shared" si="13"/>
        <v>741.17728228992121</v>
      </c>
      <c r="AD34" s="35">
        <f t="shared" si="14"/>
        <v>179.56045806746405</v>
      </c>
      <c r="AE34" s="35">
        <f t="shared" si="15"/>
        <v>94.517936819392787</v>
      </c>
      <c r="AF34" s="35">
        <f t="shared" si="16"/>
        <v>390.62439068655169</v>
      </c>
      <c r="AG34" s="35">
        <f t="shared" si="17"/>
        <v>36.768206356735305</v>
      </c>
      <c r="AH34" s="35">
        <f t="shared" si="18"/>
        <v>720.03729533960075</v>
      </c>
      <c r="AI34" s="35">
        <f t="shared" si="19"/>
        <v>379.01685215653015</v>
      </c>
      <c r="AJ34" s="35">
        <f t="shared" si="20"/>
        <v>0</v>
      </c>
      <c r="AK34" s="36">
        <f t="shared" si="21"/>
        <v>3830.5338983693528</v>
      </c>
    </row>
    <row r="35" spans="1:37" x14ac:dyDescent="0.25">
      <c r="A35" s="5">
        <v>3776</v>
      </c>
      <c r="B35" s="5">
        <v>94252.775502681732</v>
      </c>
      <c r="C35" s="5">
        <v>166620.0530282259</v>
      </c>
      <c r="D35" s="5">
        <v>18062.200000000004</v>
      </c>
      <c r="E35" s="5">
        <v>60.504250000000006</v>
      </c>
      <c r="F35" s="32">
        <v>0.02</v>
      </c>
      <c r="G35" s="32">
        <v>0.02</v>
      </c>
      <c r="H35" s="45">
        <v>0.25</v>
      </c>
      <c r="I35" s="45">
        <v>0.25</v>
      </c>
      <c r="J35" s="45">
        <v>600</v>
      </c>
      <c r="K35" s="50">
        <f t="shared" si="22"/>
        <v>3334.6275496979401</v>
      </c>
      <c r="L35" s="51">
        <v>9900</v>
      </c>
      <c r="M35" s="51">
        <v>4150</v>
      </c>
      <c r="N35" s="35">
        <f t="shared" si="0"/>
        <v>683</v>
      </c>
      <c r="O35" s="35">
        <f t="shared" si="1"/>
        <v>430</v>
      </c>
      <c r="P35" s="35">
        <f t="shared" si="2"/>
        <v>741.17728228992121</v>
      </c>
      <c r="Q35" s="35">
        <f t="shared" si="3"/>
        <v>179.56045806746405</v>
      </c>
      <c r="R35" s="35">
        <f t="shared" si="4"/>
        <v>94.517936819392787</v>
      </c>
      <c r="S35" s="35">
        <f t="shared" si="5"/>
        <v>390.62439068655169</v>
      </c>
      <c r="T35" s="35">
        <f t="shared" si="6"/>
        <v>36.768206356735305</v>
      </c>
      <c r="U35" s="35">
        <f t="shared" si="7"/>
        <v>720.03729533960075</v>
      </c>
      <c r="V35" s="35">
        <f t="shared" si="8"/>
        <v>379.01685215653015</v>
      </c>
      <c r="W35" s="35">
        <f t="shared" si="9"/>
        <v>0</v>
      </c>
      <c r="X35" s="35">
        <f t="shared" si="10"/>
        <v>3843.858327629534</v>
      </c>
      <c r="Y35" s="51">
        <v>9900</v>
      </c>
      <c r="Z35" s="51">
        <v>4150</v>
      </c>
      <c r="AA35" s="35">
        <f t="shared" si="11"/>
        <v>683</v>
      </c>
      <c r="AB35" s="35">
        <f t="shared" si="12"/>
        <v>430</v>
      </c>
      <c r="AC35" s="35">
        <f t="shared" si="13"/>
        <v>741.17728228992121</v>
      </c>
      <c r="AD35" s="35">
        <f t="shared" si="14"/>
        <v>179.56045806746405</v>
      </c>
      <c r="AE35" s="35">
        <f t="shared" si="15"/>
        <v>94.517936819392787</v>
      </c>
      <c r="AF35" s="35">
        <f t="shared" si="16"/>
        <v>390.62439068655169</v>
      </c>
      <c r="AG35" s="35">
        <f t="shared" si="17"/>
        <v>36.768206356735305</v>
      </c>
      <c r="AH35" s="35">
        <f t="shared" si="18"/>
        <v>720.03729533960075</v>
      </c>
      <c r="AI35" s="35">
        <f t="shared" si="19"/>
        <v>379.01685215653015</v>
      </c>
      <c r="AJ35" s="35">
        <f t="shared" si="20"/>
        <v>0</v>
      </c>
      <c r="AK35" s="36">
        <f t="shared" si="21"/>
        <v>3843.858327629534</v>
      </c>
    </row>
    <row r="36" spans="1:37" x14ac:dyDescent="0.25">
      <c r="A36" s="5">
        <v>3777</v>
      </c>
      <c r="B36" s="5">
        <v>94745.134501457214</v>
      </c>
      <c r="C36" s="5">
        <v>167490.44524797797</v>
      </c>
      <c r="D36" s="5">
        <v>18063.650000000001</v>
      </c>
      <c r="E36" s="5">
        <v>60.504250000000006</v>
      </c>
      <c r="F36" s="32">
        <v>0.02</v>
      </c>
      <c r="G36" s="32">
        <v>0.02</v>
      </c>
      <c r="H36" s="45">
        <v>0.25</v>
      </c>
      <c r="I36" s="45">
        <v>0.25</v>
      </c>
      <c r="J36" s="45">
        <v>600</v>
      </c>
      <c r="K36" s="50">
        <f t="shared" si="22"/>
        <v>3283.7409298575653</v>
      </c>
      <c r="L36" s="51">
        <v>9900</v>
      </c>
      <c r="M36" s="51">
        <v>4150</v>
      </c>
      <c r="N36" s="35">
        <f t="shared" si="0"/>
        <v>683</v>
      </c>
      <c r="O36" s="35">
        <f t="shared" si="1"/>
        <v>430</v>
      </c>
      <c r="P36" s="35">
        <f t="shared" si="2"/>
        <v>741.17728228992121</v>
      </c>
      <c r="Q36" s="35">
        <f t="shared" si="3"/>
        <v>179.56045806746405</v>
      </c>
      <c r="R36" s="35">
        <f t="shared" si="4"/>
        <v>94.517936819392787</v>
      </c>
      <c r="S36" s="35">
        <f t="shared" si="5"/>
        <v>390.62439068655169</v>
      </c>
      <c r="T36" s="35">
        <f t="shared" si="6"/>
        <v>36.768206356735305</v>
      </c>
      <c r="U36" s="35">
        <f t="shared" si="7"/>
        <v>720.03729533960075</v>
      </c>
      <c r="V36" s="35">
        <f t="shared" si="8"/>
        <v>379.01685215653015</v>
      </c>
      <c r="W36" s="35">
        <f t="shared" si="9"/>
        <v>0</v>
      </c>
      <c r="X36" s="35">
        <f t="shared" si="10"/>
        <v>3856.5482602582779</v>
      </c>
      <c r="Y36" s="51">
        <v>9900</v>
      </c>
      <c r="Z36" s="51">
        <v>4150</v>
      </c>
      <c r="AA36" s="35">
        <f t="shared" si="11"/>
        <v>683</v>
      </c>
      <c r="AB36" s="35">
        <f t="shared" si="12"/>
        <v>430</v>
      </c>
      <c r="AC36" s="35">
        <f t="shared" si="13"/>
        <v>741.17728228992121</v>
      </c>
      <c r="AD36" s="35">
        <f t="shared" si="14"/>
        <v>179.56045806746405</v>
      </c>
      <c r="AE36" s="35">
        <f t="shared" si="15"/>
        <v>94.517936819392787</v>
      </c>
      <c r="AF36" s="35">
        <f t="shared" si="16"/>
        <v>390.62439068655169</v>
      </c>
      <c r="AG36" s="35">
        <f t="shared" si="17"/>
        <v>36.768206356735305</v>
      </c>
      <c r="AH36" s="35">
        <f t="shared" si="18"/>
        <v>720.03729533960075</v>
      </c>
      <c r="AI36" s="35">
        <f t="shared" si="19"/>
        <v>379.01685215653015</v>
      </c>
      <c r="AJ36" s="35">
        <f t="shared" si="20"/>
        <v>0</v>
      </c>
      <c r="AK36" s="36">
        <f t="shared" si="21"/>
        <v>3856.5482602582779</v>
      </c>
    </row>
    <row r="37" spans="1:37" x14ac:dyDescent="0.25">
      <c r="A37" s="5">
        <v>3777.2</v>
      </c>
      <c r="B37" s="5">
        <v>94843.606300830841</v>
      </c>
      <c r="C37" s="5">
        <v>167664.52369195223</v>
      </c>
      <c r="D37" s="5">
        <v>18063.940000000002</v>
      </c>
      <c r="E37" s="5">
        <v>60.504250000000006</v>
      </c>
      <c r="F37" s="32">
        <v>0.02</v>
      </c>
      <c r="G37" s="32">
        <v>0.02</v>
      </c>
      <c r="H37" s="45">
        <v>0.25</v>
      </c>
      <c r="I37" s="45">
        <v>0.25</v>
      </c>
      <c r="J37" s="45">
        <v>600</v>
      </c>
      <c r="K37" s="50">
        <f t="shared" si="22"/>
        <v>3273.8689256085413</v>
      </c>
      <c r="L37" s="51">
        <v>9900</v>
      </c>
      <c r="M37" s="51">
        <v>4150</v>
      </c>
      <c r="N37" s="35">
        <f t="shared" si="0"/>
        <v>683</v>
      </c>
      <c r="O37" s="35">
        <f t="shared" si="1"/>
        <v>430</v>
      </c>
      <c r="P37" s="35">
        <f t="shared" si="2"/>
        <v>741.17728228992121</v>
      </c>
      <c r="Q37" s="35">
        <f t="shared" si="3"/>
        <v>179.56045806746405</v>
      </c>
      <c r="R37" s="35">
        <f t="shared" si="4"/>
        <v>94.517936819392787</v>
      </c>
      <c r="S37" s="35">
        <f t="shared" si="5"/>
        <v>390.62439068655169</v>
      </c>
      <c r="T37" s="35">
        <f t="shared" si="6"/>
        <v>36.768206356735305</v>
      </c>
      <c r="U37" s="35">
        <f t="shared" si="7"/>
        <v>720.03729533960075</v>
      </c>
      <c r="V37" s="35">
        <f t="shared" si="8"/>
        <v>379.01685215653015</v>
      </c>
      <c r="W37" s="35">
        <f t="shared" si="9"/>
        <v>0</v>
      </c>
      <c r="X37" s="35">
        <f t="shared" si="10"/>
        <v>3859.0101071882518</v>
      </c>
      <c r="Y37" s="51">
        <v>9900</v>
      </c>
      <c r="Z37" s="51">
        <v>4150</v>
      </c>
      <c r="AA37" s="35">
        <f t="shared" si="11"/>
        <v>683</v>
      </c>
      <c r="AB37" s="35">
        <f t="shared" si="12"/>
        <v>430</v>
      </c>
      <c r="AC37" s="35">
        <f t="shared" si="13"/>
        <v>741.17728228992121</v>
      </c>
      <c r="AD37" s="35">
        <f t="shared" si="14"/>
        <v>179.56045806746405</v>
      </c>
      <c r="AE37" s="35">
        <f t="shared" si="15"/>
        <v>94.517936819392787</v>
      </c>
      <c r="AF37" s="35">
        <f t="shared" si="16"/>
        <v>390.62439068655169</v>
      </c>
      <c r="AG37" s="35">
        <f t="shared" si="17"/>
        <v>36.768206356735305</v>
      </c>
      <c r="AH37" s="35">
        <f t="shared" si="18"/>
        <v>720.03729533960075</v>
      </c>
      <c r="AI37" s="35">
        <f t="shared" si="19"/>
        <v>379.01685215653015</v>
      </c>
      <c r="AJ37" s="35">
        <f t="shared" si="20"/>
        <v>0</v>
      </c>
      <c r="AK37" s="36">
        <f t="shared" si="21"/>
        <v>3859.0101071882518</v>
      </c>
    </row>
    <row r="38" spans="1:37" x14ac:dyDescent="0.25">
      <c r="A38" s="5">
        <v>3777.8</v>
      </c>
      <c r="B38" s="5">
        <v>95139.021700382233</v>
      </c>
      <c r="C38" s="5">
        <v>168186.7590238452</v>
      </c>
      <c r="D38" s="5">
        <v>18064.810000000001</v>
      </c>
      <c r="E38" s="5">
        <v>60.504250000000006</v>
      </c>
      <c r="F38" s="32">
        <v>0.02</v>
      </c>
      <c r="G38" s="32">
        <v>0.02</v>
      </c>
      <c r="H38" s="45">
        <v>0.25</v>
      </c>
      <c r="I38" s="45">
        <v>0.25</v>
      </c>
      <c r="J38" s="45">
        <v>600</v>
      </c>
      <c r="K38" s="50">
        <f t="shared" si="22"/>
        <v>3244.86355229951</v>
      </c>
      <c r="L38" s="51">
        <v>9900</v>
      </c>
      <c r="M38" s="51">
        <v>4150</v>
      </c>
      <c r="N38" s="35">
        <f t="shared" si="0"/>
        <v>683</v>
      </c>
      <c r="O38" s="35">
        <f t="shared" si="1"/>
        <v>430</v>
      </c>
      <c r="P38" s="35">
        <f t="shared" si="2"/>
        <v>741.17728228992121</v>
      </c>
      <c r="Q38" s="35">
        <f t="shared" si="3"/>
        <v>179.56045806746405</v>
      </c>
      <c r="R38" s="35">
        <f t="shared" si="4"/>
        <v>94.517936819392787</v>
      </c>
      <c r="S38" s="35">
        <f t="shared" si="5"/>
        <v>390.62439068655169</v>
      </c>
      <c r="T38" s="35">
        <f t="shared" si="6"/>
        <v>36.768206356735305</v>
      </c>
      <c r="U38" s="35">
        <f t="shared" si="7"/>
        <v>720.03729533960075</v>
      </c>
      <c r="V38" s="35">
        <f t="shared" si="8"/>
        <v>379.01685215653015</v>
      </c>
      <c r="W38" s="35">
        <f t="shared" si="9"/>
        <v>0</v>
      </c>
      <c r="X38" s="35">
        <f t="shared" si="10"/>
        <v>3866.2433687866405</v>
      </c>
      <c r="Y38" s="51">
        <v>9900</v>
      </c>
      <c r="Z38" s="51">
        <v>4150</v>
      </c>
      <c r="AA38" s="35">
        <f t="shared" si="11"/>
        <v>683</v>
      </c>
      <c r="AB38" s="35">
        <f t="shared" si="12"/>
        <v>430</v>
      </c>
      <c r="AC38" s="35">
        <f t="shared" si="13"/>
        <v>741.17728228992121</v>
      </c>
      <c r="AD38" s="35">
        <f t="shared" si="14"/>
        <v>179.56045806746405</v>
      </c>
      <c r="AE38" s="35">
        <f t="shared" si="15"/>
        <v>94.517936819392787</v>
      </c>
      <c r="AF38" s="35">
        <f t="shared" si="16"/>
        <v>390.62439068655169</v>
      </c>
      <c r="AG38" s="35">
        <f t="shared" si="17"/>
        <v>36.768206356735305</v>
      </c>
      <c r="AH38" s="35">
        <f t="shared" si="18"/>
        <v>720.03729533960075</v>
      </c>
      <c r="AI38" s="35">
        <f t="shared" si="19"/>
        <v>379.01685215653015</v>
      </c>
      <c r="AJ38" s="35">
        <f t="shared" si="20"/>
        <v>0</v>
      </c>
      <c r="AK38" s="36">
        <f t="shared" si="21"/>
        <v>3866.2433687866405</v>
      </c>
    </row>
    <row r="39" spans="1:37" x14ac:dyDescent="0.25">
      <c r="A39" s="5">
        <v>3778</v>
      </c>
      <c r="B39" s="5">
        <v>95237.493499755859</v>
      </c>
      <c r="C39" s="5">
        <v>168360.83746778965</v>
      </c>
      <c r="D39" s="5">
        <v>18065.100000000002</v>
      </c>
      <c r="E39" s="5">
        <v>60.504250000000006</v>
      </c>
      <c r="F39" s="32">
        <v>0.02</v>
      </c>
      <c r="G39" s="32">
        <v>0.02</v>
      </c>
      <c r="H39" s="45">
        <v>0.25</v>
      </c>
      <c r="I39" s="45">
        <v>0.25</v>
      </c>
      <c r="J39" s="45">
        <v>600</v>
      </c>
      <c r="K39" s="50">
        <f t="shared" si="22"/>
        <v>3235.3986410092089</v>
      </c>
      <c r="L39" s="51">
        <v>9900</v>
      </c>
      <c r="M39" s="51">
        <v>4150</v>
      </c>
      <c r="N39" s="35">
        <f t="shared" si="0"/>
        <v>683</v>
      </c>
      <c r="O39" s="35">
        <f t="shared" si="1"/>
        <v>430</v>
      </c>
      <c r="P39" s="35">
        <f t="shared" si="2"/>
        <v>741.17728228992121</v>
      </c>
      <c r="Q39" s="35">
        <f t="shared" si="3"/>
        <v>179.56045806746405</v>
      </c>
      <c r="R39" s="35">
        <f t="shared" si="4"/>
        <v>94.517936819392787</v>
      </c>
      <c r="S39" s="35">
        <f t="shared" si="5"/>
        <v>390.62439068655169</v>
      </c>
      <c r="T39" s="35">
        <f t="shared" si="6"/>
        <v>36.768206356735305</v>
      </c>
      <c r="U39" s="35">
        <f t="shared" si="7"/>
        <v>720.03729533960075</v>
      </c>
      <c r="V39" s="35">
        <f t="shared" si="8"/>
        <v>379.01685215653015</v>
      </c>
      <c r="W39" s="35">
        <f t="shared" si="9"/>
        <v>0</v>
      </c>
      <c r="X39" s="35">
        <f t="shared" si="10"/>
        <v>3868.6036962555845</v>
      </c>
      <c r="Y39" s="51">
        <v>9900</v>
      </c>
      <c r="Z39" s="51">
        <v>4150</v>
      </c>
      <c r="AA39" s="35">
        <f t="shared" si="11"/>
        <v>683</v>
      </c>
      <c r="AB39" s="35">
        <f t="shared" si="12"/>
        <v>430</v>
      </c>
      <c r="AC39" s="35">
        <f t="shared" si="13"/>
        <v>741.17728228992121</v>
      </c>
      <c r="AD39" s="35">
        <f t="shared" si="14"/>
        <v>179.56045806746405</v>
      </c>
      <c r="AE39" s="35">
        <f t="shared" si="15"/>
        <v>94.517936819392787</v>
      </c>
      <c r="AF39" s="35">
        <f t="shared" si="16"/>
        <v>390.62439068655169</v>
      </c>
      <c r="AG39" s="35">
        <f t="shared" si="17"/>
        <v>36.768206356735305</v>
      </c>
      <c r="AH39" s="35">
        <f t="shared" si="18"/>
        <v>720.03729533960075</v>
      </c>
      <c r="AI39" s="35">
        <f t="shared" si="19"/>
        <v>379.01685215653015</v>
      </c>
      <c r="AJ39" s="35">
        <f t="shared" si="20"/>
        <v>0</v>
      </c>
      <c r="AK39" s="36">
        <f t="shared" si="21"/>
        <v>3868.6036962555845</v>
      </c>
    </row>
    <row r="40" spans="1:37" x14ac:dyDescent="0.25">
      <c r="A40" s="5">
        <v>3779</v>
      </c>
      <c r="B40" s="5">
        <v>95729.852498531342</v>
      </c>
      <c r="C40" s="5">
        <v>169231.22968760133</v>
      </c>
      <c r="D40" s="5">
        <v>18066.550000000003</v>
      </c>
      <c r="E40" s="5">
        <v>60.504250000000006</v>
      </c>
      <c r="F40" s="32">
        <v>0.02</v>
      </c>
      <c r="G40" s="32">
        <v>0.02</v>
      </c>
      <c r="H40" s="45">
        <v>0.25</v>
      </c>
      <c r="I40" s="45">
        <v>0.25</v>
      </c>
      <c r="J40" s="45">
        <v>600</v>
      </c>
      <c r="K40" s="50">
        <f t="shared" si="22"/>
        <v>3189.6006831528712</v>
      </c>
      <c r="L40" s="51">
        <v>9900</v>
      </c>
      <c r="M40" s="51">
        <v>4150</v>
      </c>
      <c r="N40" s="35">
        <f t="shared" si="0"/>
        <v>683</v>
      </c>
      <c r="O40" s="35">
        <f t="shared" si="1"/>
        <v>430</v>
      </c>
      <c r="P40" s="35">
        <f t="shared" si="2"/>
        <v>741.17728228992121</v>
      </c>
      <c r="Q40" s="35">
        <f t="shared" si="3"/>
        <v>179.56045806746405</v>
      </c>
      <c r="R40" s="35">
        <f t="shared" si="4"/>
        <v>94.517936819392787</v>
      </c>
      <c r="S40" s="35">
        <f t="shared" si="5"/>
        <v>390.62439068655169</v>
      </c>
      <c r="T40" s="35">
        <f t="shared" si="6"/>
        <v>36.768206356735305</v>
      </c>
      <c r="U40" s="35">
        <f t="shared" si="7"/>
        <v>720.03729533960075</v>
      </c>
      <c r="V40" s="35">
        <f t="shared" si="8"/>
        <v>379.01685215653015</v>
      </c>
      <c r="W40" s="35">
        <f t="shared" si="9"/>
        <v>0</v>
      </c>
      <c r="X40" s="35">
        <f t="shared" si="10"/>
        <v>3880.0246356214543</v>
      </c>
      <c r="Y40" s="51">
        <v>9900</v>
      </c>
      <c r="Z40" s="51">
        <v>4150</v>
      </c>
      <c r="AA40" s="35">
        <f t="shared" si="11"/>
        <v>683</v>
      </c>
      <c r="AB40" s="35">
        <f t="shared" si="12"/>
        <v>430</v>
      </c>
      <c r="AC40" s="35">
        <f t="shared" si="13"/>
        <v>741.17728228992121</v>
      </c>
      <c r="AD40" s="35">
        <f t="shared" si="14"/>
        <v>179.56045806746405</v>
      </c>
      <c r="AE40" s="35">
        <f t="shared" si="15"/>
        <v>94.517936819392787</v>
      </c>
      <c r="AF40" s="35">
        <f t="shared" si="16"/>
        <v>390.62439068655169</v>
      </c>
      <c r="AG40" s="35">
        <f t="shared" si="17"/>
        <v>36.768206356735305</v>
      </c>
      <c r="AH40" s="35">
        <f t="shared" si="18"/>
        <v>720.03729533960075</v>
      </c>
      <c r="AI40" s="35">
        <f t="shared" si="19"/>
        <v>379.01685215653015</v>
      </c>
      <c r="AJ40" s="35">
        <f t="shared" si="20"/>
        <v>0</v>
      </c>
      <c r="AK40" s="36">
        <f t="shared" si="21"/>
        <v>3880.0246356214543</v>
      </c>
    </row>
    <row r="41" spans="1:37" x14ac:dyDescent="0.25">
      <c r="A41" s="5">
        <v>3780</v>
      </c>
      <c r="B41" s="5">
        <v>96222.211497783661</v>
      </c>
      <c r="C41" s="5">
        <v>170101.62190741301</v>
      </c>
      <c r="D41" s="5">
        <v>18068</v>
      </c>
      <c r="E41" s="5">
        <v>60.504250000000006</v>
      </c>
      <c r="F41" s="32">
        <v>0.02</v>
      </c>
      <c r="G41" s="32">
        <v>0.02</v>
      </c>
      <c r="H41" s="45">
        <v>0.25</v>
      </c>
      <c r="I41" s="45">
        <v>0.25</v>
      </c>
      <c r="J41" s="45">
        <v>600</v>
      </c>
      <c r="K41" s="50">
        <f t="shared" si="22"/>
        <v>3146.3470562885527</v>
      </c>
      <c r="L41" s="51">
        <v>9900</v>
      </c>
      <c r="M41" s="51">
        <v>4150</v>
      </c>
      <c r="N41" s="35">
        <f t="shared" si="0"/>
        <v>683</v>
      </c>
      <c r="O41" s="35">
        <f t="shared" si="1"/>
        <v>430</v>
      </c>
      <c r="P41" s="35">
        <f t="shared" si="2"/>
        <v>741.17728228992121</v>
      </c>
      <c r="Q41" s="35">
        <f t="shared" si="3"/>
        <v>179.56045806746405</v>
      </c>
      <c r="R41" s="35">
        <f t="shared" si="4"/>
        <v>94.517936819392787</v>
      </c>
      <c r="S41" s="35">
        <f t="shared" si="5"/>
        <v>390.62439068655169</v>
      </c>
      <c r="T41" s="35">
        <f t="shared" si="6"/>
        <v>36.768206356735305</v>
      </c>
      <c r="U41" s="35">
        <f t="shared" si="7"/>
        <v>720.03729533960075</v>
      </c>
      <c r="V41" s="35">
        <f t="shared" si="8"/>
        <v>379.01685215653015</v>
      </c>
      <c r="W41" s="35">
        <f t="shared" si="9"/>
        <v>0</v>
      </c>
      <c r="X41" s="35">
        <f t="shared" si="10"/>
        <v>3890.8110783558868</v>
      </c>
      <c r="Y41" s="51">
        <v>9900</v>
      </c>
      <c r="Z41" s="51">
        <v>4150</v>
      </c>
      <c r="AA41" s="35">
        <f t="shared" si="11"/>
        <v>683</v>
      </c>
      <c r="AB41" s="35">
        <f t="shared" si="12"/>
        <v>430</v>
      </c>
      <c r="AC41" s="35">
        <f t="shared" si="13"/>
        <v>741.17728228992121</v>
      </c>
      <c r="AD41" s="35">
        <f t="shared" si="14"/>
        <v>179.56045806746405</v>
      </c>
      <c r="AE41" s="35">
        <f t="shared" si="15"/>
        <v>94.517936819392787</v>
      </c>
      <c r="AF41" s="35">
        <f t="shared" si="16"/>
        <v>390.62439068655169</v>
      </c>
      <c r="AG41" s="35">
        <f t="shared" si="17"/>
        <v>36.768206356735305</v>
      </c>
      <c r="AH41" s="35">
        <f t="shared" si="18"/>
        <v>720.03729533960075</v>
      </c>
      <c r="AI41" s="35">
        <f t="shared" si="19"/>
        <v>379.01685215653015</v>
      </c>
      <c r="AJ41" s="35">
        <f t="shared" si="20"/>
        <v>0</v>
      </c>
      <c r="AK41" s="36">
        <f t="shared" si="21"/>
        <v>3890.8110783558868</v>
      </c>
    </row>
    <row r="42" spans="1:37" x14ac:dyDescent="0.25">
      <c r="A42" s="5">
        <v>3781</v>
      </c>
      <c r="B42" s="5">
        <v>96714.570496559143</v>
      </c>
      <c r="C42" s="5">
        <v>170972.01412719488</v>
      </c>
      <c r="D42" s="5">
        <v>18069.450000000004</v>
      </c>
      <c r="E42" s="5">
        <v>60.504250000000006</v>
      </c>
      <c r="F42" s="32">
        <v>0.02</v>
      </c>
      <c r="G42" s="32">
        <v>0.02</v>
      </c>
      <c r="H42" s="45">
        <v>0.25</v>
      </c>
      <c r="I42" s="45">
        <v>0.25</v>
      </c>
      <c r="J42" s="45">
        <v>600</v>
      </c>
      <c r="K42" s="50">
        <f t="shared" si="22"/>
        <v>3105.6377604162526</v>
      </c>
      <c r="L42" s="51">
        <v>9900</v>
      </c>
      <c r="M42" s="51">
        <v>4150</v>
      </c>
      <c r="N42" s="35">
        <f t="shared" si="0"/>
        <v>683</v>
      </c>
      <c r="O42" s="35">
        <f t="shared" si="1"/>
        <v>430</v>
      </c>
      <c r="P42" s="35">
        <f t="shared" si="2"/>
        <v>741.17728228992121</v>
      </c>
      <c r="Q42" s="35">
        <f t="shared" si="3"/>
        <v>179.56045806746405</v>
      </c>
      <c r="R42" s="35">
        <f t="shared" si="4"/>
        <v>94.517936819392787</v>
      </c>
      <c r="S42" s="35">
        <f t="shared" si="5"/>
        <v>390.62439068655169</v>
      </c>
      <c r="T42" s="35">
        <f t="shared" si="6"/>
        <v>36.768206356735305</v>
      </c>
      <c r="U42" s="35">
        <f t="shared" si="7"/>
        <v>720.03729533960075</v>
      </c>
      <c r="V42" s="35">
        <f t="shared" si="8"/>
        <v>379.01685215653015</v>
      </c>
      <c r="W42" s="35">
        <f t="shared" si="9"/>
        <v>0</v>
      </c>
      <c r="X42" s="35">
        <f t="shared" si="10"/>
        <v>3900.963024458882</v>
      </c>
      <c r="Y42" s="51">
        <v>9900</v>
      </c>
      <c r="Z42" s="51">
        <v>4150</v>
      </c>
      <c r="AA42" s="35">
        <f t="shared" si="11"/>
        <v>683</v>
      </c>
      <c r="AB42" s="35">
        <f t="shared" si="12"/>
        <v>430</v>
      </c>
      <c r="AC42" s="35">
        <f t="shared" si="13"/>
        <v>741.17728228992121</v>
      </c>
      <c r="AD42" s="35">
        <f t="shared" si="14"/>
        <v>179.56045806746405</v>
      </c>
      <c r="AE42" s="35">
        <f t="shared" si="15"/>
        <v>94.517936819392787</v>
      </c>
      <c r="AF42" s="35">
        <f t="shared" si="16"/>
        <v>390.62439068655169</v>
      </c>
      <c r="AG42" s="35">
        <f t="shared" si="17"/>
        <v>36.768206356735305</v>
      </c>
      <c r="AH42" s="35">
        <f t="shared" si="18"/>
        <v>720.03729533960075</v>
      </c>
      <c r="AI42" s="35">
        <f t="shared" si="19"/>
        <v>379.01685215653015</v>
      </c>
      <c r="AJ42" s="35">
        <f t="shared" si="20"/>
        <v>0</v>
      </c>
      <c r="AK42" s="36">
        <f t="shared" si="21"/>
        <v>3900.963024458882</v>
      </c>
    </row>
    <row r="43" spans="1:37" x14ac:dyDescent="0.25">
      <c r="A43" s="5">
        <v>3781.2</v>
      </c>
      <c r="B43" s="5">
        <v>96813.042296409607</v>
      </c>
      <c r="C43" s="5">
        <v>171146.09257116914</v>
      </c>
      <c r="D43" s="5">
        <v>18069.740000000002</v>
      </c>
      <c r="E43" s="5">
        <v>60.504250000000006</v>
      </c>
      <c r="F43" s="32">
        <v>0.02</v>
      </c>
      <c r="G43" s="32">
        <v>0.02</v>
      </c>
      <c r="H43" s="45">
        <v>0.25</v>
      </c>
      <c r="I43" s="45">
        <v>0.25</v>
      </c>
      <c r="J43" s="45">
        <v>600</v>
      </c>
      <c r="K43" s="50">
        <f t="shared" si="22"/>
        <v>3097.8012209608419</v>
      </c>
      <c r="L43" s="51">
        <v>9900</v>
      </c>
      <c r="M43" s="51">
        <v>4150</v>
      </c>
      <c r="N43" s="35">
        <f t="shared" si="0"/>
        <v>683</v>
      </c>
      <c r="O43" s="35">
        <f t="shared" si="1"/>
        <v>430</v>
      </c>
      <c r="P43" s="35">
        <f t="shared" si="2"/>
        <v>741.17728228992121</v>
      </c>
      <c r="Q43" s="35">
        <f t="shared" si="3"/>
        <v>179.56045806746405</v>
      </c>
      <c r="R43" s="35">
        <f t="shared" si="4"/>
        <v>94.517936819392787</v>
      </c>
      <c r="S43" s="35">
        <f t="shared" si="5"/>
        <v>390.62439068655169</v>
      </c>
      <c r="T43" s="35">
        <f t="shared" si="6"/>
        <v>36.768206356735305</v>
      </c>
      <c r="U43" s="35">
        <f t="shared" si="7"/>
        <v>720.03729533960075</v>
      </c>
      <c r="V43" s="35">
        <f t="shared" si="8"/>
        <v>379.01685215653015</v>
      </c>
      <c r="W43" s="35">
        <f t="shared" si="9"/>
        <v>0</v>
      </c>
      <c r="X43" s="35">
        <f t="shared" si="10"/>
        <v>3902.9172740837071</v>
      </c>
      <c r="Y43" s="51">
        <v>9900</v>
      </c>
      <c r="Z43" s="51">
        <v>4150</v>
      </c>
      <c r="AA43" s="35">
        <f t="shared" si="11"/>
        <v>683</v>
      </c>
      <c r="AB43" s="35">
        <f t="shared" si="12"/>
        <v>430</v>
      </c>
      <c r="AC43" s="35">
        <f t="shared" si="13"/>
        <v>741.17728228992121</v>
      </c>
      <c r="AD43" s="35">
        <f t="shared" si="14"/>
        <v>179.56045806746405</v>
      </c>
      <c r="AE43" s="35">
        <f t="shared" si="15"/>
        <v>94.517936819392787</v>
      </c>
      <c r="AF43" s="35">
        <f t="shared" si="16"/>
        <v>390.62439068655169</v>
      </c>
      <c r="AG43" s="35">
        <f t="shared" si="17"/>
        <v>36.768206356735305</v>
      </c>
      <c r="AH43" s="35">
        <f t="shared" si="18"/>
        <v>720.03729533960075</v>
      </c>
      <c r="AI43" s="35">
        <f t="shared" si="19"/>
        <v>379.01685215653015</v>
      </c>
      <c r="AJ43" s="35">
        <f t="shared" si="20"/>
        <v>0</v>
      </c>
      <c r="AK43" s="36">
        <f t="shared" si="21"/>
        <v>3902.9172740837071</v>
      </c>
    </row>
    <row r="44" spans="1:37" x14ac:dyDescent="0.25">
      <c r="A44" s="5">
        <v>3781.8</v>
      </c>
      <c r="B44" s="5">
        <v>97108.457695484161</v>
      </c>
      <c r="C44" s="5">
        <v>171668.32790306211</v>
      </c>
      <c r="D44" s="5">
        <v>18070.61</v>
      </c>
      <c r="E44" s="5">
        <v>60.504250000000006</v>
      </c>
      <c r="F44" s="32">
        <v>0.02</v>
      </c>
      <c r="G44" s="32">
        <v>0.02</v>
      </c>
      <c r="H44" s="45">
        <v>0.25</v>
      </c>
      <c r="I44" s="45">
        <v>0.25</v>
      </c>
      <c r="J44" s="45">
        <v>600</v>
      </c>
      <c r="K44" s="50">
        <f t="shared" si="22"/>
        <v>3074.9022420326592</v>
      </c>
      <c r="L44" s="51">
        <v>9900</v>
      </c>
      <c r="M44" s="51">
        <v>4150</v>
      </c>
      <c r="N44" s="35">
        <f t="shared" si="0"/>
        <v>683</v>
      </c>
      <c r="O44" s="35">
        <f t="shared" si="1"/>
        <v>430</v>
      </c>
      <c r="P44" s="35">
        <f t="shared" si="2"/>
        <v>741.17728228992121</v>
      </c>
      <c r="Q44" s="35">
        <f t="shared" si="3"/>
        <v>179.56045806746405</v>
      </c>
      <c r="R44" s="35">
        <f t="shared" si="4"/>
        <v>94.517936819392787</v>
      </c>
      <c r="S44" s="35">
        <f t="shared" si="5"/>
        <v>390.62439068655169</v>
      </c>
      <c r="T44" s="35">
        <f t="shared" si="6"/>
        <v>36.768206356735305</v>
      </c>
      <c r="U44" s="35">
        <f t="shared" si="7"/>
        <v>720.03729533960075</v>
      </c>
      <c r="V44" s="35">
        <f t="shared" si="8"/>
        <v>379.01685215653015</v>
      </c>
      <c r="W44" s="35">
        <f t="shared" si="9"/>
        <v>0</v>
      </c>
      <c r="X44" s="35">
        <f t="shared" si="10"/>
        <v>3908.6277437666454</v>
      </c>
      <c r="Y44" s="51">
        <v>9900</v>
      </c>
      <c r="Z44" s="51">
        <v>4150</v>
      </c>
      <c r="AA44" s="35">
        <f t="shared" si="11"/>
        <v>683</v>
      </c>
      <c r="AB44" s="35">
        <f t="shared" si="12"/>
        <v>430</v>
      </c>
      <c r="AC44" s="35">
        <f t="shared" si="13"/>
        <v>741.17728228992121</v>
      </c>
      <c r="AD44" s="35">
        <f t="shared" si="14"/>
        <v>179.56045806746405</v>
      </c>
      <c r="AE44" s="35">
        <f t="shared" si="15"/>
        <v>94.517936819392787</v>
      </c>
      <c r="AF44" s="35">
        <f t="shared" si="16"/>
        <v>390.62439068655169</v>
      </c>
      <c r="AG44" s="35">
        <f t="shared" si="17"/>
        <v>36.768206356735305</v>
      </c>
      <c r="AH44" s="35">
        <f t="shared" si="18"/>
        <v>720.03729533960075</v>
      </c>
      <c r="AI44" s="35">
        <f t="shared" si="19"/>
        <v>379.01685215653015</v>
      </c>
      <c r="AJ44" s="35">
        <f t="shared" si="20"/>
        <v>0</v>
      </c>
      <c r="AK44" s="36">
        <f t="shared" si="21"/>
        <v>3908.6277437666454</v>
      </c>
    </row>
    <row r="45" spans="1:37" x14ac:dyDescent="0.25">
      <c r="A45" s="5">
        <v>3782</v>
      </c>
      <c r="B45" s="5">
        <v>97206.929495334625</v>
      </c>
      <c r="C45" s="5">
        <v>171842.40634697676</v>
      </c>
      <c r="D45" s="5">
        <v>18070.900000000001</v>
      </c>
      <c r="E45" s="5">
        <v>60.504250000000006</v>
      </c>
      <c r="F45" s="32">
        <v>0.02</v>
      </c>
      <c r="G45" s="32">
        <v>0.02</v>
      </c>
      <c r="H45" s="45">
        <v>0.25</v>
      </c>
      <c r="I45" s="45">
        <v>0.25</v>
      </c>
      <c r="J45" s="45">
        <v>600</v>
      </c>
      <c r="K45" s="50">
        <f t="shared" si="22"/>
        <v>3067.4727955359713</v>
      </c>
      <c r="L45" s="51">
        <v>9900</v>
      </c>
      <c r="M45" s="51">
        <v>4150</v>
      </c>
      <c r="N45" s="35">
        <f t="shared" si="0"/>
        <v>683</v>
      </c>
      <c r="O45" s="35">
        <f t="shared" si="1"/>
        <v>430</v>
      </c>
      <c r="P45" s="35">
        <f t="shared" si="2"/>
        <v>741.17728228992121</v>
      </c>
      <c r="Q45" s="35">
        <f t="shared" si="3"/>
        <v>179.56045806746405</v>
      </c>
      <c r="R45" s="35">
        <f t="shared" si="4"/>
        <v>94.517936819392787</v>
      </c>
      <c r="S45" s="35">
        <f t="shared" si="5"/>
        <v>390.62439068655169</v>
      </c>
      <c r="T45" s="35">
        <f t="shared" si="6"/>
        <v>36.768206356735305</v>
      </c>
      <c r="U45" s="35">
        <f t="shared" si="7"/>
        <v>720.03729533960075</v>
      </c>
      <c r="V45" s="35">
        <f t="shared" si="8"/>
        <v>379.01685215653015</v>
      </c>
      <c r="W45" s="35">
        <f t="shared" si="9"/>
        <v>0</v>
      </c>
      <c r="X45" s="35">
        <f t="shared" si="10"/>
        <v>3910.48047393044</v>
      </c>
      <c r="Y45" s="51">
        <v>9900</v>
      </c>
      <c r="Z45" s="51">
        <v>4150</v>
      </c>
      <c r="AA45" s="35">
        <f t="shared" si="11"/>
        <v>683</v>
      </c>
      <c r="AB45" s="35">
        <f t="shared" si="12"/>
        <v>430</v>
      </c>
      <c r="AC45" s="35">
        <f t="shared" si="13"/>
        <v>741.17728228992121</v>
      </c>
      <c r="AD45" s="35">
        <f t="shared" si="14"/>
        <v>179.56045806746405</v>
      </c>
      <c r="AE45" s="35">
        <f t="shared" si="15"/>
        <v>94.517936819392787</v>
      </c>
      <c r="AF45" s="35">
        <f t="shared" si="16"/>
        <v>390.62439068655169</v>
      </c>
      <c r="AG45" s="35">
        <f t="shared" si="17"/>
        <v>36.768206356735305</v>
      </c>
      <c r="AH45" s="35">
        <f t="shared" si="18"/>
        <v>720.03729533960075</v>
      </c>
      <c r="AI45" s="35">
        <f t="shared" si="19"/>
        <v>379.01685215653015</v>
      </c>
      <c r="AJ45" s="35">
        <f t="shared" si="20"/>
        <v>0</v>
      </c>
      <c r="AK45" s="36">
        <f t="shared" si="21"/>
        <v>3910.48047393044</v>
      </c>
    </row>
    <row r="46" spans="1:37" x14ac:dyDescent="0.25">
      <c r="A46" s="5">
        <v>3783</v>
      </c>
      <c r="B46" s="5">
        <v>97699.288494110107</v>
      </c>
      <c r="C46" s="5">
        <v>172712.79856678843</v>
      </c>
      <c r="D46" s="5">
        <v>18072.350000000002</v>
      </c>
      <c r="E46" s="5">
        <v>60.504250000000006</v>
      </c>
      <c r="F46" s="32">
        <v>0.02</v>
      </c>
      <c r="G46" s="32">
        <v>0.02</v>
      </c>
      <c r="H46" s="45">
        <v>0.25</v>
      </c>
      <c r="I46" s="45">
        <v>0.25</v>
      </c>
      <c r="J46" s="45">
        <v>600</v>
      </c>
      <c r="K46" s="50">
        <f t="shared" si="22"/>
        <v>3031.8521616477087</v>
      </c>
      <c r="L46" s="51">
        <v>9900</v>
      </c>
      <c r="M46" s="51">
        <v>4150</v>
      </c>
      <c r="N46" s="35">
        <f t="shared" si="0"/>
        <v>683</v>
      </c>
      <c r="O46" s="35">
        <f t="shared" si="1"/>
        <v>430</v>
      </c>
      <c r="P46" s="35">
        <f t="shared" si="2"/>
        <v>741.17728228992121</v>
      </c>
      <c r="Q46" s="35">
        <f t="shared" si="3"/>
        <v>179.56045806746405</v>
      </c>
      <c r="R46" s="35">
        <f t="shared" si="4"/>
        <v>94.517936819392787</v>
      </c>
      <c r="S46" s="35">
        <f t="shared" si="5"/>
        <v>390.62439068655169</v>
      </c>
      <c r="T46" s="35">
        <f t="shared" si="6"/>
        <v>36.768206356735305</v>
      </c>
      <c r="U46" s="35">
        <f t="shared" si="7"/>
        <v>720.03729533960075</v>
      </c>
      <c r="V46" s="35">
        <f t="shared" si="8"/>
        <v>379.01685215653015</v>
      </c>
      <c r="W46" s="35">
        <f t="shared" si="9"/>
        <v>0</v>
      </c>
      <c r="X46" s="35">
        <f t="shared" si="10"/>
        <v>3919.3634267705611</v>
      </c>
      <c r="Y46" s="51">
        <v>9900</v>
      </c>
      <c r="Z46" s="51">
        <v>4150</v>
      </c>
      <c r="AA46" s="35">
        <f t="shared" si="11"/>
        <v>683</v>
      </c>
      <c r="AB46" s="35">
        <f t="shared" si="12"/>
        <v>430</v>
      </c>
      <c r="AC46" s="35">
        <f t="shared" si="13"/>
        <v>741.17728228992121</v>
      </c>
      <c r="AD46" s="35">
        <f t="shared" si="14"/>
        <v>179.56045806746405</v>
      </c>
      <c r="AE46" s="35">
        <f t="shared" si="15"/>
        <v>94.517936819392787</v>
      </c>
      <c r="AF46" s="35">
        <f t="shared" si="16"/>
        <v>390.62439068655169</v>
      </c>
      <c r="AG46" s="35">
        <f t="shared" si="17"/>
        <v>36.768206356735305</v>
      </c>
      <c r="AH46" s="35">
        <f t="shared" si="18"/>
        <v>720.03729533960075</v>
      </c>
      <c r="AI46" s="35">
        <f t="shared" si="19"/>
        <v>379.01685215653015</v>
      </c>
      <c r="AJ46" s="35">
        <f t="shared" si="20"/>
        <v>0</v>
      </c>
      <c r="AK46" s="36">
        <f t="shared" si="21"/>
        <v>3919.3634267705611</v>
      </c>
    </row>
    <row r="47" spans="1:37" x14ac:dyDescent="0.25">
      <c r="A47" s="5">
        <v>3784</v>
      </c>
      <c r="B47" s="5">
        <v>98191.64749288559</v>
      </c>
      <c r="C47" s="5">
        <v>173583.19078660011</v>
      </c>
      <c r="D47" s="5">
        <v>18073.800000000003</v>
      </c>
      <c r="E47" s="5">
        <v>60.504250000000006</v>
      </c>
      <c r="F47" s="32">
        <v>0.02</v>
      </c>
      <c r="G47" s="32">
        <v>0.02</v>
      </c>
      <c r="H47" s="45">
        <v>0.25</v>
      </c>
      <c r="I47" s="45">
        <v>0.25</v>
      </c>
      <c r="J47" s="45">
        <v>600</v>
      </c>
      <c r="K47" s="50">
        <f t="shared" si="22"/>
        <v>2998.775858751465</v>
      </c>
      <c r="L47" s="51">
        <v>9900</v>
      </c>
      <c r="M47" s="51">
        <v>4150</v>
      </c>
      <c r="N47" s="35">
        <f t="shared" si="0"/>
        <v>683</v>
      </c>
      <c r="O47" s="35">
        <f t="shared" si="1"/>
        <v>430</v>
      </c>
      <c r="P47" s="35">
        <f t="shared" si="2"/>
        <v>741.17728228992121</v>
      </c>
      <c r="Q47" s="35">
        <f t="shared" si="3"/>
        <v>179.56045806746405</v>
      </c>
      <c r="R47" s="35">
        <f t="shared" si="4"/>
        <v>94.517936819392787</v>
      </c>
      <c r="S47" s="35">
        <f t="shared" si="5"/>
        <v>390.62439068655169</v>
      </c>
      <c r="T47" s="35">
        <f t="shared" si="6"/>
        <v>36.768206356735305</v>
      </c>
      <c r="U47" s="35">
        <f t="shared" si="7"/>
        <v>720.03729533960075</v>
      </c>
      <c r="V47" s="35">
        <f t="shared" si="8"/>
        <v>379.01685215653015</v>
      </c>
      <c r="W47" s="35">
        <f t="shared" si="9"/>
        <v>0</v>
      </c>
      <c r="X47" s="35">
        <f t="shared" si="10"/>
        <v>3927.6118829792449</v>
      </c>
      <c r="Y47" s="51">
        <v>9900</v>
      </c>
      <c r="Z47" s="51">
        <v>4150</v>
      </c>
      <c r="AA47" s="35">
        <f t="shared" si="11"/>
        <v>683</v>
      </c>
      <c r="AB47" s="35">
        <f t="shared" si="12"/>
        <v>430</v>
      </c>
      <c r="AC47" s="35">
        <f t="shared" si="13"/>
        <v>741.17728228992121</v>
      </c>
      <c r="AD47" s="35">
        <f t="shared" si="14"/>
        <v>179.56045806746405</v>
      </c>
      <c r="AE47" s="35">
        <f t="shared" si="15"/>
        <v>94.517936819392787</v>
      </c>
      <c r="AF47" s="35">
        <f t="shared" si="16"/>
        <v>390.62439068655169</v>
      </c>
      <c r="AG47" s="35">
        <f t="shared" si="17"/>
        <v>36.768206356735305</v>
      </c>
      <c r="AH47" s="35">
        <f t="shared" si="18"/>
        <v>720.03729533960075</v>
      </c>
      <c r="AI47" s="35">
        <f t="shared" si="19"/>
        <v>379.01685215653015</v>
      </c>
      <c r="AJ47" s="35">
        <f t="shared" si="20"/>
        <v>0</v>
      </c>
      <c r="AK47" s="36">
        <f t="shared" si="21"/>
        <v>3927.6118829792449</v>
      </c>
    </row>
    <row r="48" spans="1:37" x14ac:dyDescent="0.25">
      <c r="A48" s="5">
        <v>3785</v>
      </c>
      <c r="B48" s="5">
        <v>98684.006492137909</v>
      </c>
      <c r="C48" s="5">
        <v>174453.58300638199</v>
      </c>
      <c r="D48" s="5">
        <v>18075.250000000004</v>
      </c>
      <c r="E48" s="5">
        <v>60.504250000000006</v>
      </c>
      <c r="F48" s="32">
        <v>0.02</v>
      </c>
      <c r="G48" s="32">
        <v>0.02</v>
      </c>
      <c r="H48" s="45">
        <v>0.25</v>
      </c>
      <c r="I48" s="45">
        <v>0.25</v>
      </c>
      <c r="J48" s="45">
        <v>600</v>
      </c>
      <c r="K48" s="50">
        <f t="shared" si="22"/>
        <v>2968.24388684724</v>
      </c>
      <c r="L48" s="51">
        <v>9900</v>
      </c>
      <c r="M48" s="51">
        <v>4150</v>
      </c>
      <c r="N48" s="35">
        <f t="shared" si="0"/>
        <v>683</v>
      </c>
      <c r="O48" s="35">
        <f t="shared" si="1"/>
        <v>430</v>
      </c>
      <c r="P48" s="35">
        <f t="shared" si="2"/>
        <v>741.17728228992121</v>
      </c>
      <c r="Q48" s="35">
        <f t="shared" si="3"/>
        <v>179.56045806746405</v>
      </c>
      <c r="R48" s="35">
        <f t="shared" si="4"/>
        <v>94.517936819392787</v>
      </c>
      <c r="S48" s="35">
        <f t="shared" si="5"/>
        <v>390.62439068655169</v>
      </c>
      <c r="T48" s="35">
        <f t="shared" si="6"/>
        <v>36.768206356735305</v>
      </c>
      <c r="U48" s="35">
        <f t="shared" si="7"/>
        <v>720.03729533960075</v>
      </c>
      <c r="V48" s="35">
        <f t="shared" si="8"/>
        <v>379.01685215653015</v>
      </c>
      <c r="W48" s="35">
        <f t="shared" si="9"/>
        <v>0</v>
      </c>
      <c r="X48" s="35">
        <f t="shared" si="10"/>
        <v>3935.2258425564914</v>
      </c>
      <c r="Y48" s="51">
        <v>9900</v>
      </c>
      <c r="Z48" s="51">
        <v>4150</v>
      </c>
      <c r="AA48" s="35">
        <f t="shared" si="11"/>
        <v>683</v>
      </c>
      <c r="AB48" s="35">
        <f t="shared" si="12"/>
        <v>430</v>
      </c>
      <c r="AC48" s="35">
        <f t="shared" si="13"/>
        <v>741.17728228992121</v>
      </c>
      <c r="AD48" s="35">
        <f t="shared" si="14"/>
        <v>179.56045806746405</v>
      </c>
      <c r="AE48" s="35">
        <f t="shared" si="15"/>
        <v>94.517936819392787</v>
      </c>
      <c r="AF48" s="35">
        <f t="shared" si="16"/>
        <v>390.62439068655169</v>
      </c>
      <c r="AG48" s="35">
        <f t="shared" si="17"/>
        <v>36.768206356735305</v>
      </c>
      <c r="AH48" s="35">
        <f t="shared" si="18"/>
        <v>720.03729533960075</v>
      </c>
      <c r="AI48" s="35">
        <f t="shared" si="19"/>
        <v>379.01685215653015</v>
      </c>
      <c r="AJ48" s="35">
        <f t="shared" si="20"/>
        <v>0</v>
      </c>
      <c r="AK48" s="36">
        <f t="shared" si="21"/>
        <v>3935.2258425564914</v>
      </c>
    </row>
    <row r="49" spans="1:37" x14ac:dyDescent="0.25">
      <c r="A49" s="5">
        <v>3785.2</v>
      </c>
      <c r="B49" s="5">
        <v>98782.478291988373</v>
      </c>
      <c r="C49" s="5">
        <v>174627.66145035625</v>
      </c>
      <c r="D49" s="5">
        <v>18075.540000000005</v>
      </c>
      <c r="E49" s="5">
        <v>60.504250000000006</v>
      </c>
      <c r="F49" s="32">
        <v>0.02</v>
      </c>
      <c r="G49" s="32">
        <v>0.02</v>
      </c>
      <c r="H49" s="45">
        <v>0.25</v>
      </c>
      <c r="I49" s="45">
        <v>0.25</v>
      </c>
      <c r="J49" s="45">
        <v>600</v>
      </c>
      <c r="K49" s="50">
        <f t="shared" si="22"/>
        <v>2962.4428121854426</v>
      </c>
      <c r="L49" s="51">
        <v>9900</v>
      </c>
      <c r="M49" s="51">
        <v>4150</v>
      </c>
      <c r="N49" s="35">
        <f t="shared" si="0"/>
        <v>683</v>
      </c>
      <c r="O49" s="35">
        <f t="shared" si="1"/>
        <v>430</v>
      </c>
      <c r="P49" s="35">
        <f t="shared" si="2"/>
        <v>741.17728228992121</v>
      </c>
      <c r="Q49" s="35">
        <f t="shared" si="3"/>
        <v>179.56045806746405</v>
      </c>
      <c r="R49" s="35">
        <f t="shared" si="4"/>
        <v>94.517936819392787</v>
      </c>
      <c r="S49" s="35">
        <f t="shared" si="5"/>
        <v>390.62439068655169</v>
      </c>
      <c r="T49" s="35">
        <f t="shared" si="6"/>
        <v>36.768206356735305</v>
      </c>
      <c r="U49" s="35">
        <f t="shared" si="7"/>
        <v>720.03729533960075</v>
      </c>
      <c r="V49" s="35">
        <f t="shared" si="8"/>
        <v>379.01685215653015</v>
      </c>
      <c r="W49" s="35">
        <f t="shared" si="9"/>
        <v>0</v>
      </c>
      <c r="X49" s="35">
        <f t="shared" si="10"/>
        <v>3936.6724948761666</v>
      </c>
      <c r="Y49" s="51">
        <v>9900</v>
      </c>
      <c r="Z49" s="51">
        <v>4150</v>
      </c>
      <c r="AA49" s="35">
        <f t="shared" si="11"/>
        <v>683</v>
      </c>
      <c r="AB49" s="35">
        <f t="shared" si="12"/>
        <v>430</v>
      </c>
      <c r="AC49" s="35">
        <f t="shared" si="13"/>
        <v>741.17728228992121</v>
      </c>
      <c r="AD49" s="35">
        <f t="shared" si="14"/>
        <v>179.56045806746405</v>
      </c>
      <c r="AE49" s="35">
        <f t="shared" si="15"/>
        <v>94.517936819392787</v>
      </c>
      <c r="AF49" s="35">
        <f t="shared" si="16"/>
        <v>390.62439068655169</v>
      </c>
      <c r="AG49" s="35">
        <f t="shared" si="17"/>
        <v>36.768206356735305</v>
      </c>
      <c r="AH49" s="35">
        <f t="shared" si="18"/>
        <v>720.03729533960075</v>
      </c>
      <c r="AI49" s="35">
        <f t="shared" si="19"/>
        <v>379.01685215653015</v>
      </c>
      <c r="AJ49" s="35">
        <f t="shared" si="20"/>
        <v>0</v>
      </c>
      <c r="AK49" s="36">
        <f t="shared" si="21"/>
        <v>3936.6724948761666</v>
      </c>
    </row>
    <row r="50" spans="1:37" x14ac:dyDescent="0.25">
      <c r="A50" s="5">
        <v>3785.8</v>
      </c>
      <c r="B50" s="5">
        <v>99077.893691062927</v>
      </c>
      <c r="C50" s="5">
        <v>175149.89678224921</v>
      </c>
      <c r="D50" s="5">
        <v>18076.410000000003</v>
      </c>
      <c r="E50" s="5">
        <v>60.504250000000006</v>
      </c>
      <c r="F50" s="32">
        <v>0.02</v>
      </c>
      <c r="G50" s="32">
        <v>0.02</v>
      </c>
      <c r="H50" s="45">
        <v>0.25</v>
      </c>
      <c r="I50" s="45">
        <v>0.25</v>
      </c>
      <c r="J50" s="45">
        <v>600</v>
      </c>
      <c r="K50" s="50">
        <f t="shared" si="22"/>
        <v>2945.6502276381084</v>
      </c>
      <c r="L50" s="51">
        <v>9900</v>
      </c>
      <c r="M50" s="51">
        <v>4150</v>
      </c>
      <c r="N50" s="35">
        <f t="shared" si="0"/>
        <v>683</v>
      </c>
      <c r="O50" s="35">
        <f t="shared" si="1"/>
        <v>430</v>
      </c>
      <c r="P50" s="35">
        <f t="shared" si="2"/>
        <v>741.17728228992121</v>
      </c>
      <c r="Q50" s="35">
        <f t="shared" si="3"/>
        <v>179.56045806746405</v>
      </c>
      <c r="R50" s="35">
        <f t="shared" si="4"/>
        <v>94.517936819392787</v>
      </c>
      <c r="S50" s="35">
        <f t="shared" si="5"/>
        <v>390.62439068655169</v>
      </c>
      <c r="T50" s="35">
        <f t="shared" si="6"/>
        <v>36.768206356735305</v>
      </c>
      <c r="U50" s="35">
        <f t="shared" si="7"/>
        <v>720.03729533960075</v>
      </c>
      <c r="V50" s="35">
        <f t="shared" si="8"/>
        <v>379.01685215653015</v>
      </c>
      <c r="W50" s="35">
        <f t="shared" si="9"/>
        <v>0</v>
      </c>
      <c r="X50" s="35">
        <f t="shared" si="10"/>
        <v>3940.8601726436546</v>
      </c>
      <c r="Y50" s="51">
        <v>9900</v>
      </c>
      <c r="Z50" s="51">
        <v>4150</v>
      </c>
      <c r="AA50" s="35">
        <f t="shared" si="11"/>
        <v>683</v>
      </c>
      <c r="AB50" s="35">
        <f t="shared" si="12"/>
        <v>430</v>
      </c>
      <c r="AC50" s="35">
        <f t="shared" si="13"/>
        <v>741.17728228992121</v>
      </c>
      <c r="AD50" s="35">
        <f t="shared" si="14"/>
        <v>179.56045806746405</v>
      </c>
      <c r="AE50" s="35">
        <f t="shared" si="15"/>
        <v>94.517936819392787</v>
      </c>
      <c r="AF50" s="35">
        <f t="shared" si="16"/>
        <v>390.62439068655169</v>
      </c>
      <c r="AG50" s="35">
        <f t="shared" si="17"/>
        <v>36.768206356735305</v>
      </c>
      <c r="AH50" s="35">
        <f t="shared" si="18"/>
        <v>720.03729533960075</v>
      </c>
      <c r="AI50" s="35">
        <f t="shared" si="19"/>
        <v>379.01685215653015</v>
      </c>
      <c r="AJ50" s="35">
        <f t="shared" si="20"/>
        <v>0</v>
      </c>
      <c r="AK50" s="36">
        <f t="shared" si="21"/>
        <v>3940.8601726436546</v>
      </c>
    </row>
    <row r="51" spans="1:37" x14ac:dyDescent="0.25">
      <c r="A51" s="5">
        <v>3786</v>
      </c>
      <c r="B51" s="5">
        <v>99176.365490913391</v>
      </c>
      <c r="C51" s="5">
        <v>175323.97522619367</v>
      </c>
      <c r="D51" s="5">
        <v>18076.7</v>
      </c>
      <c r="E51" s="5">
        <v>60.504250000000006</v>
      </c>
      <c r="F51" s="32">
        <v>0.02</v>
      </c>
      <c r="G51" s="32">
        <v>0.02</v>
      </c>
      <c r="H51" s="45">
        <v>0.25</v>
      </c>
      <c r="I51" s="45">
        <v>0.25</v>
      </c>
      <c r="J51" s="45">
        <v>600</v>
      </c>
      <c r="K51" s="50">
        <f t="shared" si="22"/>
        <v>2940.2562459350338</v>
      </c>
      <c r="L51" s="51">
        <v>9900</v>
      </c>
      <c r="M51" s="51">
        <v>4150</v>
      </c>
      <c r="N51" s="35">
        <f t="shared" si="0"/>
        <v>683</v>
      </c>
      <c r="O51" s="35">
        <f t="shared" si="1"/>
        <v>430</v>
      </c>
      <c r="P51" s="35">
        <f t="shared" si="2"/>
        <v>741.17728228992121</v>
      </c>
      <c r="Q51" s="35">
        <f t="shared" si="3"/>
        <v>179.56045806746405</v>
      </c>
      <c r="R51" s="35">
        <f t="shared" si="4"/>
        <v>94.517936819392787</v>
      </c>
      <c r="S51" s="35">
        <f t="shared" si="5"/>
        <v>390.62439068655169</v>
      </c>
      <c r="T51" s="35">
        <f t="shared" si="6"/>
        <v>36.768206356735305</v>
      </c>
      <c r="U51" s="35">
        <f t="shared" si="7"/>
        <v>720.03729533960075</v>
      </c>
      <c r="V51" s="35">
        <f t="shared" si="8"/>
        <v>379.01685215653015</v>
      </c>
      <c r="W51" s="35">
        <f t="shared" si="9"/>
        <v>0</v>
      </c>
      <c r="X51" s="35">
        <f t="shared" si="10"/>
        <v>3942.2053055023007</v>
      </c>
      <c r="Y51" s="51">
        <v>9900</v>
      </c>
      <c r="Z51" s="51">
        <v>4150</v>
      </c>
      <c r="AA51" s="35">
        <f t="shared" si="11"/>
        <v>683</v>
      </c>
      <c r="AB51" s="35">
        <f t="shared" si="12"/>
        <v>430</v>
      </c>
      <c r="AC51" s="35">
        <f t="shared" si="13"/>
        <v>741.17728228992121</v>
      </c>
      <c r="AD51" s="35">
        <f t="shared" si="14"/>
        <v>179.56045806746405</v>
      </c>
      <c r="AE51" s="35">
        <f t="shared" si="15"/>
        <v>94.517936819392787</v>
      </c>
      <c r="AF51" s="35">
        <f t="shared" si="16"/>
        <v>390.62439068655169</v>
      </c>
      <c r="AG51" s="35">
        <f t="shared" si="17"/>
        <v>36.768206356735305</v>
      </c>
      <c r="AH51" s="35">
        <f t="shared" si="18"/>
        <v>720.03729533960075</v>
      </c>
      <c r="AI51" s="35">
        <f t="shared" si="19"/>
        <v>379.01685215653015</v>
      </c>
      <c r="AJ51" s="35">
        <f t="shared" si="20"/>
        <v>0</v>
      </c>
      <c r="AK51" s="36">
        <f t="shared" si="21"/>
        <v>3942.2053055023007</v>
      </c>
    </row>
    <row r="52" spans="1:37" x14ac:dyDescent="0.25">
      <c r="A52" s="5">
        <v>3787</v>
      </c>
      <c r="B52" s="5">
        <v>99668.724489688873</v>
      </c>
      <c r="C52" s="5">
        <v>176194.36744600534</v>
      </c>
      <c r="D52" s="5">
        <v>18078.150000000001</v>
      </c>
      <c r="E52" s="5">
        <v>60.504250000000006</v>
      </c>
      <c r="F52" s="32">
        <v>0.02</v>
      </c>
      <c r="G52" s="32">
        <v>0.02</v>
      </c>
      <c r="H52" s="45">
        <v>0.25</v>
      </c>
      <c r="I52" s="45">
        <v>0.25</v>
      </c>
      <c r="J52" s="45">
        <v>600</v>
      </c>
      <c r="K52" s="50">
        <f t="shared" si="22"/>
        <v>2914.8129360148459</v>
      </c>
      <c r="L52" s="51">
        <v>9900</v>
      </c>
      <c r="M52" s="51">
        <v>4150</v>
      </c>
      <c r="N52" s="35">
        <f t="shared" si="0"/>
        <v>683</v>
      </c>
      <c r="O52" s="35">
        <f t="shared" si="1"/>
        <v>430</v>
      </c>
      <c r="P52" s="35">
        <f t="shared" si="2"/>
        <v>741.17728228992121</v>
      </c>
      <c r="Q52" s="35">
        <f t="shared" si="3"/>
        <v>179.56045806746405</v>
      </c>
      <c r="R52" s="35">
        <f t="shared" si="4"/>
        <v>94.517936819392787</v>
      </c>
      <c r="S52" s="35">
        <f t="shared" si="5"/>
        <v>390.62439068655169</v>
      </c>
      <c r="T52" s="35">
        <f t="shared" si="6"/>
        <v>36.768206356735305</v>
      </c>
      <c r="U52" s="35">
        <f t="shared" si="7"/>
        <v>720.03729533960075</v>
      </c>
      <c r="V52" s="35">
        <f t="shared" si="8"/>
        <v>379.01685215653015</v>
      </c>
      <c r="W52" s="35">
        <f t="shared" si="9"/>
        <v>0</v>
      </c>
      <c r="X52" s="35">
        <f t="shared" si="10"/>
        <v>3948.5502718166726</v>
      </c>
      <c r="Y52" s="51">
        <v>9900</v>
      </c>
      <c r="Z52" s="51">
        <v>4150</v>
      </c>
      <c r="AA52" s="35">
        <f t="shared" si="11"/>
        <v>683</v>
      </c>
      <c r="AB52" s="35">
        <f t="shared" si="12"/>
        <v>430</v>
      </c>
      <c r="AC52" s="35">
        <f t="shared" si="13"/>
        <v>741.17728228992121</v>
      </c>
      <c r="AD52" s="35">
        <f t="shared" si="14"/>
        <v>179.56045806746405</v>
      </c>
      <c r="AE52" s="35">
        <f t="shared" si="15"/>
        <v>94.517936819392787</v>
      </c>
      <c r="AF52" s="35">
        <f t="shared" si="16"/>
        <v>390.62439068655169</v>
      </c>
      <c r="AG52" s="35">
        <f t="shared" si="17"/>
        <v>36.768206356735305</v>
      </c>
      <c r="AH52" s="35">
        <f t="shared" si="18"/>
        <v>720.03729533960075</v>
      </c>
      <c r="AI52" s="35">
        <f t="shared" si="19"/>
        <v>379.01685215653015</v>
      </c>
      <c r="AJ52" s="35">
        <f t="shared" si="20"/>
        <v>0</v>
      </c>
      <c r="AK52" s="36">
        <f t="shared" si="21"/>
        <v>3948.5502718166726</v>
      </c>
    </row>
    <row r="53" spans="1:37" x14ac:dyDescent="0.25">
      <c r="A53" s="5">
        <v>3788</v>
      </c>
      <c r="B53" s="5">
        <v>100161.08348846436</v>
      </c>
      <c r="C53" s="5">
        <v>177064.75966578722</v>
      </c>
      <c r="D53" s="5">
        <v>18079.600000000002</v>
      </c>
      <c r="E53" s="5">
        <v>60.504250000000006</v>
      </c>
      <c r="F53" s="32">
        <v>0.02</v>
      </c>
      <c r="G53" s="32">
        <v>0.02</v>
      </c>
      <c r="H53" s="45">
        <v>0.25</v>
      </c>
      <c r="I53" s="45">
        <v>0.25</v>
      </c>
      <c r="J53" s="45">
        <v>600</v>
      </c>
      <c r="K53" s="50">
        <f t="shared" si="22"/>
        <v>2891.9139570866773</v>
      </c>
      <c r="L53" s="51">
        <v>9900</v>
      </c>
      <c r="M53" s="51">
        <v>4150</v>
      </c>
      <c r="N53" s="35">
        <f t="shared" si="0"/>
        <v>683</v>
      </c>
      <c r="O53" s="35">
        <f t="shared" si="1"/>
        <v>430</v>
      </c>
      <c r="P53" s="35">
        <f t="shared" si="2"/>
        <v>741.17728228992121</v>
      </c>
      <c r="Q53" s="35">
        <f t="shared" si="3"/>
        <v>179.56045806746405</v>
      </c>
      <c r="R53" s="35">
        <f t="shared" si="4"/>
        <v>94.517936819392787</v>
      </c>
      <c r="S53" s="35">
        <f t="shared" si="5"/>
        <v>390.62439068655169</v>
      </c>
      <c r="T53" s="35">
        <f t="shared" si="6"/>
        <v>36.768206356735305</v>
      </c>
      <c r="U53" s="35">
        <f t="shared" si="7"/>
        <v>720.03729533960075</v>
      </c>
      <c r="V53" s="35">
        <f t="shared" si="8"/>
        <v>379.01685215653015</v>
      </c>
      <c r="W53" s="35">
        <f t="shared" si="9"/>
        <v>0</v>
      </c>
      <c r="X53" s="35">
        <f t="shared" si="10"/>
        <v>3954.2607414996073</v>
      </c>
      <c r="Y53" s="51">
        <v>9900</v>
      </c>
      <c r="Z53" s="51">
        <v>4150</v>
      </c>
      <c r="AA53" s="35">
        <f t="shared" si="11"/>
        <v>683</v>
      </c>
      <c r="AB53" s="35">
        <f t="shared" si="12"/>
        <v>430</v>
      </c>
      <c r="AC53" s="35">
        <f t="shared" si="13"/>
        <v>741.17728228992121</v>
      </c>
      <c r="AD53" s="35">
        <f t="shared" si="14"/>
        <v>179.56045806746405</v>
      </c>
      <c r="AE53" s="35">
        <f t="shared" si="15"/>
        <v>94.517936819392787</v>
      </c>
      <c r="AF53" s="35">
        <f t="shared" si="16"/>
        <v>390.62439068655169</v>
      </c>
      <c r="AG53" s="35">
        <f t="shared" si="17"/>
        <v>36.768206356735305</v>
      </c>
      <c r="AH53" s="35">
        <f t="shared" si="18"/>
        <v>720.03729533960075</v>
      </c>
      <c r="AI53" s="35">
        <f t="shared" si="19"/>
        <v>379.01685215653015</v>
      </c>
      <c r="AJ53" s="35">
        <f t="shared" si="20"/>
        <v>0</v>
      </c>
      <c r="AK53" s="36">
        <f t="shared" si="21"/>
        <v>3954.2607414996073</v>
      </c>
    </row>
    <row r="54" spans="1:37" x14ac:dyDescent="0.25">
      <c r="A54" s="5">
        <v>3789</v>
      </c>
      <c r="B54" s="5">
        <v>100653.442486763</v>
      </c>
      <c r="C54" s="5">
        <v>177935.1518855691</v>
      </c>
      <c r="D54" s="5">
        <v>18081.050000000003</v>
      </c>
      <c r="E54" s="5">
        <v>60.504250000000006</v>
      </c>
      <c r="F54" s="32">
        <v>0.02</v>
      </c>
      <c r="G54" s="32">
        <v>0.02</v>
      </c>
      <c r="H54" s="45">
        <v>0.25</v>
      </c>
      <c r="I54" s="45">
        <v>0.25</v>
      </c>
      <c r="J54" s="45">
        <v>600</v>
      </c>
      <c r="K54" s="50">
        <f t="shared" si="22"/>
        <v>2871.5593091505275</v>
      </c>
      <c r="L54" s="51">
        <v>9900</v>
      </c>
      <c r="M54" s="51">
        <v>4150</v>
      </c>
      <c r="N54" s="35">
        <f t="shared" si="0"/>
        <v>683</v>
      </c>
      <c r="O54" s="35">
        <f t="shared" si="1"/>
        <v>430</v>
      </c>
      <c r="P54" s="35">
        <f t="shared" si="2"/>
        <v>741.17728228992121</v>
      </c>
      <c r="Q54" s="35">
        <f t="shared" si="3"/>
        <v>179.56045806746405</v>
      </c>
      <c r="R54" s="35">
        <f t="shared" si="4"/>
        <v>94.517936819392787</v>
      </c>
      <c r="S54" s="35">
        <f t="shared" si="5"/>
        <v>390.62439068655169</v>
      </c>
      <c r="T54" s="35">
        <f t="shared" si="6"/>
        <v>36.768206356735305</v>
      </c>
      <c r="U54" s="35">
        <f t="shared" si="7"/>
        <v>720.03729533960075</v>
      </c>
      <c r="V54" s="35">
        <f t="shared" si="8"/>
        <v>379.01685215653015</v>
      </c>
      <c r="W54" s="35">
        <f t="shared" si="9"/>
        <v>0</v>
      </c>
      <c r="X54" s="35">
        <f t="shared" si="10"/>
        <v>3959.3367145511047</v>
      </c>
      <c r="Y54" s="51">
        <v>9900</v>
      </c>
      <c r="Z54" s="51">
        <v>4150</v>
      </c>
      <c r="AA54" s="35">
        <f t="shared" si="11"/>
        <v>683</v>
      </c>
      <c r="AB54" s="35">
        <f t="shared" si="12"/>
        <v>430</v>
      </c>
      <c r="AC54" s="35">
        <f t="shared" si="13"/>
        <v>741.17728228992121</v>
      </c>
      <c r="AD54" s="35">
        <f t="shared" si="14"/>
        <v>179.56045806746405</v>
      </c>
      <c r="AE54" s="35">
        <f t="shared" si="15"/>
        <v>94.517936819392787</v>
      </c>
      <c r="AF54" s="35">
        <f t="shared" si="16"/>
        <v>390.62439068655169</v>
      </c>
      <c r="AG54" s="35">
        <f t="shared" si="17"/>
        <v>36.768206356735305</v>
      </c>
      <c r="AH54" s="35">
        <f t="shared" si="18"/>
        <v>720.03729533960075</v>
      </c>
      <c r="AI54" s="35">
        <f t="shared" si="19"/>
        <v>379.01685215653015</v>
      </c>
      <c r="AJ54" s="35">
        <f t="shared" si="20"/>
        <v>0</v>
      </c>
      <c r="AK54" s="36">
        <f t="shared" si="21"/>
        <v>3959.3367145511047</v>
      </c>
    </row>
    <row r="55" spans="1:37" x14ac:dyDescent="0.25">
      <c r="A55" s="5">
        <v>3789.2</v>
      </c>
      <c r="B55" s="5">
        <v>100751.91428661346</v>
      </c>
      <c r="C55" s="5">
        <v>178109.23032954335</v>
      </c>
      <c r="D55" s="5">
        <v>18081.340000000004</v>
      </c>
      <c r="E55" s="5">
        <v>60.504250000000006</v>
      </c>
      <c r="F55" s="32">
        <v>0.02</v>
      </c>
      <c r="G55" s="32">
        <v>0.02</v>
      </c>
      <c r="H55" s="45">
        <v>0.25</v>
      </c>
      <c r="I55" s="45">
        <v>0.25</v>
      </c>
      <c r="J55" s="45">
        <v>600</v>
      </c>
      <c r="K55" s="50">
        <f t="shared" si="22"/>
        <v>2867.7936992823429</v>
      </c>
      <c r="L55" s="51">
        <v>9900</v>
      </c>
      <c r="M55" s="51">
        <v>4150</v>
      </c>
      <c r="N55" s="35">
        <f t="shared" si="0"/>
        <v>683</v>
      </c>
      <c r="O55" s="35">
        <f t="shared" si="1"/>
        <v>430</v>
      </c>
      <c r="P55" s="35">
        <f t="shared" si="2"/>
        <v>741.17728228992121</v>
      </c>
      <c r="Q55" s="35">
        <f t="shared" si="3"/>
        <v>179.56045806746405</v>
      </c>
      <c r="R55" s="35">
        <f t="shared" si="4"/>
        <v>94.517936819392787</v>
      </c>
      <c r="S55" s="35">
        <f t="shared" si="5"/>
        <v>390.62439068655169</v>
      </c>
      <c r="T55" s="35">
        <f t="shared" si="6"/>
        <v>36.768206356735305</v>
      </c>
      <c r="U55" s="35">
        <f t="shared" si="7"/>
        <v>720.03729533960075</v>
      </c>
      <c r="V55" s="35">
        <f t="shared" si="8"/>
        <v>379.01685215653015</v>
      </c>
      <c r="W55" s="35">
        <f t="shared" si="9"/>
        <v>0</v>
      </c>
      <c r="X55" s="35">
        <f t="shared" si="10"/>
        <v>3960.275769565631</v>
      </c>
      <c r="Y55" s="51">
        <v>9900</v>
      </c>
      <c r="Z55" s="51">
        <v>4150</v>
      </c>
      <c r="AA55" s="35">
        <f t="shared" si="11"/>
        <v>683</v>
      </c>
      <c r="AB55" s="35">
        <f t="shared" si="12"/>
        <v>430</v>
      </c>
      <c r="AC55" s="35">
        <f t="shared" si="13"/>
        <v>741.17728228992121</v>
      </c>
      <c r="AD55" s="35">
        <f t="shared" si="14"/>
        <v>179.56045806746405</v>
      </c>
      <c r="AE55" s="35">
        <f t="shared" si="15"/>
        <v>94.517936819392787</v>
      </c>
      <c r="AF55" s="35">
        <f t="shared" si="16"/>
        <v>390.62439068655169</v>
      </c>
      <c r="AG55" s="35">
        <f t="shared" si="17"/>
        <v>36.768206356735305</v>
      </c>
      <c r="AH55" s="35">
        <f t="shared" si="18"/>
        <v>720.03729533960075</v>
      </c>
      <c r="AI55" s="35">
        <f t="shared" si="19"/>
        <v>379.01685215653015</v>
      </c>
      <c r="AJ55" s="35">
        <f t="shared" si="20"/>
        <v>0</v>
      </c>
      <c r="AK55" s="36">
        <f t="shared" si="21"/>
        <v>3960.275769565631</v>
      </c>
    </row>
    <row r="56" spans="1:37" x14ac:dyDescent="0.25">
      <c r="A56" s="5">
        <v>3789.8</v>
      </c>
      <c r="B56" s="5">
        <v>101047.32968616486</v>
      </c>
      <c r="C56" s="5">
        <v>178631.46566140652</v>
      </c>
      <c r="D56" s="5">
        <v>18082.210000000003</v>
      </c>
      <c r="E56" s="5">
        <v>60.504250000000006</v>
      </c>
      <c r="F56" s="32">
        <v>0.02</v>
      </c>
      <c r="G56" s="32">
        <v>0.02</v>
      </c>
      <c r="H56" s="45">
        <v>0.25</v>
      </c>
      <c r="I56" s="45">
        <v>0.25</v>
      </c>
      <c r="J56" s="45">
        <v>600</v>
      </c>
      <c r="K56" s="50">
        <f t="shared" si="22"/>
        <v>2857.1075091158577</v>
      </c>
      <c r="L56" s="51">
        <v>9900</v>
      </c>
      <c r="M56" s="51">
        <v>4150</v>
      </c>
      <c r="N56" s="35">
        <f t="shared" si="0"/>
        <v>683</v>
      </c>
      <c r="O56" s="35">
        <f t="shared" si="1"/>
        <v>430</v>
      </c>
      <c r="P56" s="35">
        <f t="shared" si="2"/>
        <v>741.17728228992121</v>
      </c>
      <c r="Q56" s="35">
        <f t="shared" si="3"/>
        <v>179.56045806746405</v>
      </c>
      <c r="R56" s="35">
        <f t="shared" si="4"/>
        <v>94.517936819392787</v>
      </c>
      <c r="S56" s="35">
        <f t="shared" si="5"/>
        <v>390.62439068655169</v>
      </c>
      <c r="T56" s="35">
        <f t="shared" si="6"/>
        <v>36.768206356735305</v>
      </c>
      <c r="U56" s="35">
        <f t="shared" si="7"/>
        <v>720.03729533960075</v>
      </c>
      <c r="V56" s="35">
        <f t="shared" si="8"/>
        <v>379.01685215653015</v>
      </c>
      <c r="W56" s="35">
        <f t="shared" si="9"/>
        <v>0</v>
      </c>
      <c r="X56" s="35">
        <f t="shared" si="10"/>
        <v>3962.9406554176689</v>
      </c>
      <c r="Y56" s="51">
        <v>9900</v>
      </c>
      <c r="Z56" s="51">
        <v>4150</v>
      </c>
      <c r="AA56" s="35">
        <f t="shared" si="11"/>
        <v>683</v>
      </c>
      <c r="AB56" s="35">
        <f t="shared" si="12"/>
        <v>430</v>
      </c>
      <c r="AC56" s="35">
        <f t="shared" si="13"/>
        <v>741.17728228992121</v>
      </c>
      <c r="AD56" s="35">
        <f t="shared" si="14"/>
        <v>179.56045806746405</v>
      </c>
      <c r="AE56" s="35">
        <f t="shared" si="15"/>
        <v>94.517936819392787</v>
      </c>
      <c r="AF56" s="35">
        <f t="shared" si="16"/>
        <v>390.62439068655169</v>
      </c>
      <c r="AG56" s="35">
        <f t="shared" si="17"/>
        <v>36.768206356735305</v>
      </c>
      <c r="AH56" s="35">
        <f t="shared" si="18"/>
        <v>720.03729533960075</v>
      </c>
      <c r="AI56" s="35">
        <f t="shared" si="19"/>
        <v>379.01685215653015</v>
      </c>
      <c r="AJ56" s="35">
        <f t="shared" si="20"/>
        <v>0</v>
      </c>
      <c r="AK56" s="36">
        <f t="shared" si="21"/>
        <v>3962.9406554176689</v>
      </c>
    </row>
    <row r="57" spans="1:37" x14ac:dyDescent="0.25">
      <c r="A57" s="5">
        <v>3790</v>
      </c>
      <c r="B57" s="5">
        <v>101145.80148553848</v>
      </c>
      <c r="C57" s="5">
        <v>178805.54410538077</v>
      </c>
      <c r="D57" s="5">
        <v>18082.500000000004</v>
      </c>
      <c r="E57" s="5">
        <v>60.504250000000006</v>
      </c>
      <c r="F57" s="32">
        <v>0.02</v>
      </c>
      <c r="G57" s="32">
        <v>0.02</v>
      </c>
      <c r="H57" s="45">
        <v>0.25</v>
      </c>
      <c r="I57" s="45">
        <v>0.25</v>
      </c>
      <c r="J57" s="45">
        <v>600</v>
      </c>
      <c r="K57" s="50">
        <f t="shared" si="22"/>
        <v>2853.748992206396</v>
      </c>
      <c r="L57" s="51">
        <v>9900</v>
      </c>
      <c r="M57" s="51">
        <v>4150</v>
      </c>
      <c r="N57" s="35">
        <f t="shared" si="0"/>
        <v>683</v>
      </c>
      <c r="O57" s="35">
        <f t="shared" si="1"/>
        <v>430</v>
      </c>
      <c r="P57" s="35">
        <f t="shared" si="2"/>
        <v>741.17728228992121</v>
      </c>
      <c r="Q57" s="35">
        <f t="shared" si="3"/>
        <v>179.56045806746405</v>
      </c>
      <c r="R57" s="35">
        <f t="shared" si="4"/>
        <v>94.517936819392787</v>
      </c>
      <c r="S57" s="35">
        <f t="shared" si="5"/>
        <v>390.62439068655169</v>
      </c>
      <c r="T57" s="35">
        <f t="shared" si="6"/>
        <v>36.768206356735305</v>
      </c>
      <c r="U57" s="35">
        <f t="shared" si="7"/>
        <v>720.03729533960075</v>
      </c>
      <c r="V57" s="35">
        <f t="shared" si="8"/>
        <v>379.01685215653015</v>
      </c>
      <c r="W57" s="35">
        <f t="shared" si="9"/>
        <v>0</v>
      </c>
      <c r="X57" s="35">
        <f t="shared" si="10"/>
        <v>3963.7781909711657</v>
      </c>
      <c r="Y57" s="51">
        <v>9900</v>
      </c>
      <c r="Z57" s="51">
        <v>4150</v>
      </c>
      <c r="AA57" s="35">
        <f t="shared" si="11"/>
        <v>683</v>
      </c>
      <c r="AB57" s="35">
        <f t="shared" si="12"/>
        <v>430</v>
      </c>
      <c r="AC57" s="35">
        <f t="shared" si="13"/>
        <v>741.17728228992121</v>
      </c>
      <c r="AD57" s="35">
        <f t="shared" si="14"/>
        <v>179.56045806746405</v>
      </c>
      <c r="AE57" s="35">
        <f t="shared" si="15"/>
        <v>94.517936819392787</v>
      </c>
      <c r="AF57" s="35">
        <f t="shared" si="16"/>
        <v>390.62439068655169</v>
      </c>
      <c r="AG57" s="35">
        <f t="shared" si="17"/>
        <v>36.768206356735305</v>
      </c>
      <c r="AH57" s="35">
        <f t="shared" si="18"/>
        <v>720.03729533960075</v>
      </c>
      <c r="AI57" s="35">
        <f t="shared" si="19"/>
        <v>379.01685215653015</v>
      </c>
      <c r="AJ57" s="35">
        <f t="shared" si="20"/>
        <v>0</v>
      </c>
      <c r="AK57" s="36">
        <f t="shared" si="21"/>
        <v>3963.7781909711657</v>
      </c>
    </row>
    <row r="58" spans="1:37" x14ac:dyDescent="0.25">
      <c r="A58" s="5">
        <v>3791</v>
      </c>
      <c r="B58" s="5">
        <v>101638.1604847908</v>
      </c>
      <c r="C58" s="5">
        <v>179675.93632519245</v>
      </c>
      <c r="D58" s="5">
        <v>18083.95</v>
      </c>
      <c r="E58" s="5">
        <v>60.504250000000006</v>
      </c>
      <c r="F58" s="32">
        <v>0.02</v>
      </c>
      <c r="G58" s="32">
        <v>0.02</v>
      </c>
      <c r="H58" s="45">
        <v>0.25</v>
      </c>
      <c r="I58" s="45">
        <v>0.25</v>
      </c>
      <c r="J58" s="45">
        <v>600</v>
      </c>
      <c r="K58" s="50">
        <f t="shared" si="22"/>
        <v>2838.4830062542837</v>
      </c>
      <c r="L58" s="51">
        <v>9900</v>
      </c>
      <c r="M58" s="51">
        <v>4150</v>
      </c>
      <c r="N58" s="35">
        <f t="shared" si="0"/>
        <v>683</v>
      </c>
      <c r="O58" s="35">
        <f t="shared" si="1"/>
        <v>430</v>
      </c>
      <c r="P58" s="35">
        <f t="shared" si="2"/>
        <v>741.17728228992121</v>
      </c>
      <c r="Q58" s="35">
        <f t="shared" si="3"/>
        <v>179.56045806746405</v>
      </c>
      <c r="R58" s="35">
        <f t="shared" si="4"/>
        <v>94.517936819392787</v>
      </c>
      <c r="S58" s="35">
        <f t="shared" si="5"/>
        <v>390.62439068655169</v>
      </c>
      <c r="T58" s="35">
        <f t="shared" si="6"/>
        <v>36.768206356735305</v>
      </c>
      <c r="U58" s="35">
        <f t="shared" si="7"/>
        <v>720.03729533960075</v>
      </c>
      <c r="V58" s="35">
        <f t="shared" si="8"/>
        <v>379.01685215653015</v>
      </c>
      <c r="W58" s="35">
        <f t="shared" si="9"/>
        <v>0</v>
      </c>
      <c r="X58" s="35">
        <f t="shared" si="10"/>
        <v>3967.5851707597885</v>
      </c>
      <c r="Y58" s="51">
        <v>9900</v>
      </c>
      <c r="Z58" s="51">
        <v>4150</v>
      </c>
      <c r="AA58" s="35">
        <f t="shared" si="11"/>
        <v>683</v>
      </c>
      <c r="AB58" s="35">
        <f t="shared" si="12"/>
        <v>430</v>
      </c>
      <c r="AC58" s="35">
        <f t="shared" si="13"/>
        <v>741.17728228992121</v>
      </c>
      <c r="AD58" s="35">
        <f t="shared" si="14"/>
        <v>179.56045806746405</v>
      </c>
      <c r="AE58" s="35">
        <f t="shared" si="15"/>
        <v>94.517936819392787</v>
      </c>
      <c r="AF58" s="35">
        <f t="shared" si="16"/>
        <v>390.62439068655169</v>
      </c>
      <c r="AG58" s="35">
        <f t="shared" si="17"/>
        <v>36.768206356735305</v>
      </c>
      <c r="AH58" s="35">
        <f t="shared" si="18"/>
        <v>720.03729533960075</v>
      </c>
      <c r="AI58" s="35">
        <f t="shared" si="19"/>
        <v>379.01685215653015</v>
      </c>
      <c r="AJ58" s="35">
        <f t="shared" si="20"/>
        <v>0</v>
      </c>
      <c r="AK58" s="36">
        <f t="shared" si="21"/>
        <v>3967.5851707597885</v>
      </c>
    </row>
    <row r="59" spans="1:37" x14ac:dyDescent="0.25">
      <c r="A59" s="5">
        <v>3792</v>
      </c>
      <c r="B59" s="5">
        <v>102130.51948356628</v>
      </c>
      <c r="C59" s="5">
        <v>180546.32854497433</v>
      </c>
      <c r="D59" s="5">
        <v>18085.400000000005</v>
      </c>
      <c r="E59" s="5">
        <v>60.504250000000006</v>
      </c>
      <c r="F59" s="32">
        <v>0.02</v>
      </c>
      <c r="G59" s="32">
        <v>0.02</v>
      </c>
      <c r="H59" s="45">
        <v>0.25</v>
      </c>
      <c r="I59" s="45">
        <v>0.25</v>
      </c>
      <c r="J59" s="45">
        <v>600</v>
      </c>
      <c r="K59" s="50">
        <f t="shared" si="22"/>
        <v>2825.7613512941898</v>
      </c>
      <c r="L59" s="51">
        <v>9900</v>
      </c>
      <c r="M59" s="51">
        <v>4150</v>
      </c>
      <c r="N59" s="35">
        <f t="shared" si="0"/>
        <v>683</v>
      </c>
      <c r="O59" s="35">
        <f t="shared" si="1"/>
        <v>430</v>
      </c>
      <c r="P59" s="35">
        <f t="shared" si="2"/>
        <v>741.17728228992121</v>
      </c>
      <c r="Q59" s="35">
        <f t="shared" si="3"/>
        <v>179.56045806746405</v>
      </c>
      <c r="R59" s="35">
        <f t="shared" si="4"/>
        <v>94.517936819392787</v>
      </c>
      <c r="S59" s="35">
        <f t="shared" si="5"/>
        <v>390.62439068655169</v>
      </c>
      <c r="T59" s="35">
        <f t="shared" si="6"/>
        <v>36.768206356735305</v>
      </c>
      <c r="U59" s="35">
        <f t="shared" si="7"/>
        <v>720.03729533960075</v>
      </c>
      <c r="V59" s="35">
        <f t="shared" si="8"/>
        <v>379.01685215653015</v>
      </c>
      <c r="W59" s="35">
        <f t="shared" si="9"/>
        <v>0</v>
      </c>
      <c r="X59" s="35">
        <f t="shared" si="10"/>
        <v>3970.7576539169745</v>
      </c>
      <c r="Y59" s="51">
        <v>9900</v>
      </c>
      <c r="Z59" s="51">
        <v>4150</v>
      </c>
      <c r="AA59" s="35">
        <f t="shared" si="11"/>
        <v>683</v>
      </c>
      <c r="AB59" s="35">
        <f t="shared" si="12"/>
        <v>430</v>
      </c>
      <c r="AC59" s="35">
        <f t="shared" si="13"/>
        <v>741.17728228992121</v>
      </c>
      <c r="AD59" s="35">
        <f t="shared" si="14"/>
        <v>179.56045806746405</v>
      </c>
      <c r="AE59" s="35">
        <f t="shared" si="15"/>
        <v>94.517936819392787</v>
      </c>
      <c r="AF59" s="35">
        <f t="shared" si="16"/>
        <v>390.62439068655169</v>
      </c>
      <c r="AG59" s="35">
        <f t="shared" si="17"/>
        <v>36.768206356735305</v>
      </c>
      <c r="AH59" s="35">
        <f t="shared" si="18"/>
        <v>720.03729533960075</v>
      </c>
      <c r="AI59" s="35">
        <f t="shared" si="19"/>
        <v>379.01685215653015</v>
      </c>
      <c r="AJ59" s="35">
        <f t="shared" si="20"/>
        <v>0</v>
      </c>
      <c r="AK59" s="36">
        <f t="shared" si="21"/>
        <v>3970.7576539169745</v>
      </c>
    </row>
    <row r="60" spans="1:37" x14ac:dyDescent="0.25">
      <c r="A60" s="5">
        <v>3793</v>
      </c>
      <c r="B60" s="5">
        <v>102622.87848234177</v>
      </c>
      <c r="C60" s="5">
        <v>181416.7207647562</v>
      </c>
      <c r="D60" s="5">
        <v>18086.850000000002</v>
      </c>
      <c r="E60" s="5">
        <v>60.504250000000006</v>
      </c>
      <c r="F60" s="32">
        <v>0.02</v>
      </c>
      <c r="G60" s="32">
        <v>0.02</v>
      </c>
      <c r="H60" s="45">
        <v>0.25</v>
      </c>
      <c r="I60" s="45">
        <v>0.25</v>
      </c>
      <c r="J60" s="45">
        <v>600</v>
      </c>
      <c r="K60" s="50">
        <f t="shared" si="22"/>
        <v>2815.5840273261147</v>
      </c>
      <c r="L60" s="51">
        <v>9900</v>
      </c>
      <c r="M60" s="51">
        <v>4150</v>
      </c>
      <c r="N60" s="35">
        <f t="shared" si="0"/>
        <v>683</v>
      </c>
      <c r="O60" s="35">
        <f t="shared" si="1"/>
        <v>430</v>
      </c>
      <c r="P60" s="35">
        <f t="shared" si="2"/>
        <v>741.17728228992121</v>
      </c>
      <c r="Q60" s="35">
        <f t="shared" si="3"/>
        <v>179.56045806746405</v>
      </c>
      <c r="R60" s="35">
        <f t="shared" si="4"/>
        <v>94.517936819392787</v>
      </c>
      <c r="S60" s="35">
        <f t="shared" si="5"/>
        <v>390.62439068655169</v>
      </c>
      <c r="T60" s="35">
        <f t="shared" si="6"/>
        <v>36.768206356735305</v>
      </c>
      <c r="U60" s="35">
        <f t="shared" si="7"/>
        <v>720.03729533960075</v>
      </c>
      <c r="V60" s="35">
        <f t="shared" si="8"/>
        <v>379.01685215653015</v>
      </c>
      <c r="W60" s="35">
        <f t="shared" si="9"/>
        <v>0</v>
      </c>
      <c r="X60" s="35">
        <f t="shared" si="10"/>
        <v>3973.2956404427237</v>
      </c>
      <c r="Y60" s="51">
        <v>9900</v>
      </c>
      <c r="Z60" s="51">
        <v>4150</v>
      </c>
      <c r="AA60" s="35">
        <f t="shared" si="11"/>
        <v>683</v>
      </c>
      <c r="AB60" s="35">
        <f t="shared" si="12"/>
        <v>430</v>
      </c>
      <c r="AC60" s="35">
        <f t="shared" si="13"/>
        <v>741.17728228992121</v>
      </c>
      <c r="AD60" s="35">
        <f t="shared" si="14"/>
        <v>179.56045806746405</v>
      </c>
      <c r="AE60" s="35">
        <f t="shared" si="15"/>
        <v>94.517936819392787</v>
      </c>
      <c r="AF60" s="35">
        <f t="shared" si="16"/>
        <v>390.62439068655169</v>
      </c>
      <c r="AG60" s="35">
        <f t="shared" si="17"/>
        <v>36.768206356735305</v>
      </c>
      <c r="AH60" s="35">
        <f t="shared" si="18"/>
        <v>720.03729533960075</v>
      </c>
      <c r="AI60" s="35">
        <f t="shared" si="19"/>
        <v>379.01685215653015</v>
      </c>
      <c r="AJ60" s="35">
        <f t="shared" si="20"/>
        <v>0</v>
      </c>
      <c r="AK60" s="36">
        <f t="shared" si="21"/>
        <v>3973.2956404427237</v>
      </c>
    </row>
    <row r="61" spans="1:37" x14ac:dyDescent="0.25">
      <c r="A61" s="5">
        <v>3793.2</v>
      </c>
      <c r="B61" s="5">
        <v>102721.35028219223</v>
      </c>
      <c r="C61" s="5">
        <v>181590.79920873046</v>
      </c>
      <c r="D61" s="5">
        <v>18087.140000000003</v>
      </c>
      <c r="E61" s="5">
        <v>60.504250000000006</v>
      </c>
      <c r="F61" s="32">
        <v>0.02</v>
      </c>
      <c r="G61" s="32">
        <v>0.02</v>
      </c>
      <c r="H61" s="45">
        <v>0.25</v>
      </c>
      <c r="I61" s="45">
        <v>0.25</v>
      </c>
      <c r="J61" s="45">
        <v>600</v>
      </c>
      <c r="K61" s="50">
        <f t="shared" si="22"/>
        <v>2813.8538822515438</v>
      </c>
      <c r="L61" s="51">
        <v>9900</v>
      </c>
      <c r="M61" s="51">
        <v>4150</v>
      </c>
      <c r="N61" s="35">
        <f t="shared" si="0"/>
        <v>683</v>
      </c>
      <c r="O61" s="35">
        <f t="shared" si="1"/>
        <v>430</v>
      </c>
      <c r="P61" s="35">
        <f t="shared" si="2"/>
        <v>741.17728228992121</v>
      </c>
      <c r="Q61" s="35">
        <f t="shared" si="3"/>
        <v>179.56045806746405</v>
      </c>
      <c r="R61" s="35">
        <f t="shared" si="4"/>
        <v>94.517936819392787</v>
      </c>
      <c r="S61" s="35">
        <f t="shared" si="5"/>
        <v>390.62439068655169</v>
      </c>
      <c r="T61" s="35">
        <f t="shared" si="6"/>
        <v>36.768206356735305</v>
      </c>
      <c r="U61" s="35">
        <f t="shared" si="7"/>
        <v>720.03729533960075</v>
      </c>
      <c r="V61" s="35">
        <f t="shared" si="8"/>
        <v>379.01685215653015</v>
      </c>
      <c r="W61" s="35">
        <f t="shared" si="9"/>
        <v>0</v>
      </c>
      <c r="X61" s="35">
        <f t="shared" si="10"/>
        <v>3973.7270981521006</v>
      </c>
      <c r="Y61" s="51">
        <v>9900</v>
      </c>
      <c r="Z61" s="51">
        <v>4150</v>
      </c>
      <c r="AA61" s="35">
        <f t="shared" si="11"/>
        <v>683</v>
      </c>
      <c r="AB61" s="35">
        <f t="shared" si="12"/>
        <v>430</v>
      </c>
      <c r="AC61" s="35">
        <f t="shared" si="13"/>
        <v>741.17728228992121</v>
      </c>
      <c r="AD61" s="35">
        <f t="shared" si="14"/>
        <v>179.56045806746405</v>
      </c>
      <c r="AE61" s="35">
        <f t="shared" si="15"/>
        <v>94.517936819392787</v>
      </c>
      <c r="AF61" s="35">
        <f t="shared" si="16"/>
        <v>390.62439068655169</v>
      </c>
      <c r="AG61" s="35">
        <f t="shared" si="17"/>
        <v>36.768206356735305</v>
      </c>
      <c r="AH61" s="35">
        <f t="shared" si="18"/>
        <v>720.03729533960075</v>
      </c>
      <c r="AI61" s="35">
        <f t="shared" si="19"/>
        <v>379.01685215653015</v>
      </c>
      <c r="AJ61" s="35">
        <f t="shared" si="20"/>
        <v>0</v>
      </c>
      <c r="AK61" s="36">
        <f t="shared" si="21"/>
        <v>3973.7270981521006</v>
      </c>
    </row>
    <row r="62" spans="1:37" x14ac:dyDescent="0.25">
      <c r="A62" s="5">
        <v>3793.8</v>
      </c>
      <c r="B62" s="5">
        <v>103016.76568126678</v>
      </c>
      <c r="C62" s="5">
        <v>182113.03454059362</v>
      </c>
      <c r="D62" s="5">
        <v>18088.010000000006</v>
      </c>
      <c r="E62" s="5">
        <v>60.504250000000006</v>
      </c>
      <c r="F62" s="32">
        <v>0.02</v>
      </c>
      <c r="G62" s="32">
        <v>0.02</v>
      </c>
      <c r="H62" s="45">
        <v>0.25</v>
      </c>
      <c r="I62" s="45">
        <v>0.25</v>
      </c>
      <c r="J62" s="45">
        <v>600</v>
      </c>
      <c r="K62" s="50">
        <f t="shared" si="22"/>
        <v>2809.2740864659072</v>
      </c>
      <c r="L62" s="51">
        <v>9900</v>
      </c>
      <c r="M62" s="51">
        <v>4150</v>
      </c>
      <c r="N62" s="35">
        <f t="shared" si="0"/>
        <v>683</v>
      </c>
      <c r="O62" s="35">
        <f t="shared" si="1"/>
        <v>430</v>
      </c>
      <c r="P62" s="35">
        <f t="shared" si="2"/>
        <v>741.17728228992121</v>
      </c>
      <c r="Q62" s="35">
        <f t="shared" si="3"/>
        <v>179.56045806746405</v>
      </c>
      <c r="R62" s="35">
        <f t="shared" si="4"/>
        <v>94.517936819392787</v>
      </c>
      <c r="S62" s="35">
        <f t="shared" si="5"/>
        <v>390.62439068655169</v>
      </c>
      <c r="T62" s="35">
        <f t="shared" si="6"/>
        <v>36.768206356735305</v>
      </c>
      <c r="U62" s="35">
        <f t="shared" si="7"/>
        <v>720.03729533960075</v>
      </c>
      <c r="V62" s="35">
        <f t="shared" si="8"/>
        <v>379.01685215653015</v>
      </c>
      <c r="W62" s="35">
        <f t="shared" si="9"/>
        <v>0</v>
      </c>
      <c r="X62" s="35">
        <f t="shared" si="10"/>
        <v>3974.8691920886881</v>
      </c>
      <c r="Y62" s="51">
        <v>9900</v>
      </c>
      <c r="Z62" s="51">
        <v>4150</v>
      </c>
      <c r="AA62" s="35">
        <f t="shared" si="11"/>
        <v>683</v>
      </c>
      <c r="AB62" s="35">
        <f t="shared" si="12"/>
        <v>430</v>
      </c>
      <c r="AC62" s="35">
        <f t="shared" si="13"/>
        <v>741.17728228992121</v>
      </c>
      <c r="AD62" s="35">
        <f t="shared" si="14"/>
        <v>179.56045806746405</v>
      </c>
      <c r="AE62" s="35">
        <f t="shared" si="15"/>
        <v>94.517936819392787</v>
      </c>
      <c r="AF62" s="35">
        <f t="shared" si="16"/>
        <v>390.62439068655169</v>
      </c>
      <c r="AG62" s="35">
        <f t="shared" si="17"/>
        <v>36.768206356735305</v>
      </c>
      <c r="AH62" s="35">
        <f t="shared" si="18"/>
        <v>720.03729533960075</v>
      </c>
      <c r="AI62" s="35">
        <f t="shared" si="19"/>
        <v>379.01685215653015</v>
      </c>
      <c r="AJ62" s="35">
        <f t="shared" si="20"/>
        <v>0</v>
      </c>
      <c r="AK62" s="36">
        <f t="shared" si="21"/>
        <v>3974.8691920886881</v>
      </c>
    </row>
    <row r="63" spans="1:37" x14ac:dyDescent="0.25">
      <c r="A63" s="5">
        <v>3794</v>
      </c>
      <c r="B63" s="5">
        <v>103115.23748111725</v>
      </c>
      <c r="C63" s="5">
        <v>182287.11298456788</v>
      </c>
      <c r="D63" s="5">
        <v>18088.300000000003</v>
      </c>
      <c r="E63" s="5">
        <v>60.504250000000006</v>
      </c>
      <c r="F63" s="32">
        <v>0.02</v>
      </c>
      <c r="G63" s="32">
        <v>0.02</v>
      </c>
      <c r="H63" s="45">
        <v>0.25</v>
      </c>
      <c r="I63" s="45">
        <v>0.25</v>
      </c>
      <c r="J63" s="45">
        <v>600</v>
      </c>
      <c r="K63" s="50">
        <f t="shared" si="22"/>
        <v>2807.9510343500588</v>
      </c>
      <c r="L63" s="51">
        <v>9900</v>
      </c>
      <c r="M63" s="51">
        <v>4150</v>
      </c>
      <c r="N63" s="35">
        <f t="shared" si="0"/>
        <v>683</v>
      </c>
      <c r="O63" s="35">
        <f t="shared" si="1"/>
        <v>430</v>
      </c>
      <c r="P63" s="35">
        <f t="shared" si="2"/>
        <v>741.17728228992121</v>
      </c>
      <c r="Q63" s="35">
        <f t="shared" si="3"/>
        <v>179.56045806746405</v>
      </c>
      <c r="R63" s="35">
        <f t="shared" si="4"/>
        <v>94.517936819392787</v>
      </c>
      <c r="S63" s="35">
        <f t="shared" si="5"/>
        <v>390.62439068655169</v>
      </c>
      <c r="T63" s="35">
        <f t="shared" si="6"/>
        <v>36.768206356735305</v>
      </c>
      <c r="U63" s="35">
        <f t="shared" si="7"/>
        <v>720.03729533960075</v>
      </c>
      <c r="V63" s="35">
        <f t="shared" si="8"/>
        <v>379.01685215653015</v>
      </c>
      <c r="W63" s="35">
        <f t="shared" si="9"/>
        <v>0</v>
      </c>
      <c r="X63" s="35">
        <f t="shared" si="10"/>
        <v>3975.1991303370351</v>
      </c>
      <c r="Y63" s="51">
        <v>9900</v>
      </c>
      <c r="Z63" s="51">
        <v>4150</v>
      </c>
      <c r="AA63" s="35">
        <f t="shared" si="11"/>
        <v>683</v>
      </c>
      <c r="AB63" s="35">
        <f t="shared" si="12"/>
        <v>430</v>
      </c>
      <c r="AC63" s="35">
        <f t="shared" si="13"/>
        <v>741.17728228992121</v>
      </c>
      <c r="AD63" s="35">
        <f t="shared" si="14"/>
        <v>179.56045806746405</v>
      </c>
      <c r="AE63" s="35">
        <f t="shared" si="15"/>
        <v>94.517936819392787</v>
      </c>
      <c r="AF63" s="35">
        <f t="shared" si="16"/>
        <v>390.62439068655169</v>
      </c>
      <c r="AG63" s="35">
        <f t="shared" si="17"/>
        <v>36.768206356735305</v>
      </c>
      <c r="AH63" s="35">
        <f t="shared" si="18"/>
        <v>720.03729533960075</v>
      </c>
      <c r="AI63" s="35">
        <f t="shared" si="19"/>
        <v>379.01685215653015</v>
      </c>
      <c r="AJ63" s="35">
        <f t="shared" si="20"/>
        <v>0</v>
      </c>
      <c r="AK63" s="36">
        <f t="shared" si="21"/>
        <v>3975.1991303370351</v>
      </c>
    </row>
    <row r="64" spans="1:37" x14ac:dyDescent="0.25">
      <c r="A64" s="5">
        <v>3795</v>
      </c>
      <c r="B64" s="5">
        <v>103607.59647989273</v>
      </c>
      <c r="C64" s="5">
        <v>183157.50520437956</v>
      </c>
      <c r="D64" s="5">
        <v>18089.750000000004</v>
      </c>
      <c r="E64" s="5">
        <v>60.504250000000006</v>
      </c>
      <c r="F64" s="32">
        <v>0.02</v>
      </c>
      <c r="G64" s="32">
        <v>0.02</v>
      </c>
      <c r="H64" s="45">
        <v>0.25</v>
      </c>
      <c r="I64" s="45">
        <v>0.25</v>
      </c>
      <c r="J64" s="45">
        <v>600</v>
      </c>
      <c r="K64" s="50">
        <f t="shared" si="22"/>
        <v>2802.8623723660212</v>
      </c>
      <c r="L64" s="51">
        <v>9900</v>
      </c>
      <c r="M64" s="51">
        <v>4150</v>
      </c>
      <c r="N64" s="35">
        <f t="shared" si="0"/>
        <v>683</v>
      </c>
      <c r="O64" s="35">
        <f t="shared" si="1"/>
        <v>430</v>
      </c>
      <c r="P64" s="35">
        <f t="shared" si="2"/>
        <v>741.17728228992121</v>
      </c>
      <c r="Q64" s="35">
        <f t="shared" si="3"/>
        <v>179.56045806746405</v>
      </c>
      <c r="R64" s="35">
        <f t="shared" si="4"/>
        <v>94.517936819392787</v>
      </c>
      <c r="S64" s="35">
        <f t="shared" si="5"/>
        <v>390.62439068655169</v>
      </c>
      <c r="T64" s="35">
        <f t="shared" si="6"/>
        <v>36.768206356735305</v>
      </c>
      <c r="U64" s="35">
        <f t="shared" si="7"/>
        <v>720.03729533960075</v>
      </c>
      <c r="V64" s="35">
        <f t="shared" si="8"/>
        <v>379.01685215653015</v>
      </c>
      <c r="W64" s="35">
        <f t="shared" si="9"/>
        <v>0</v>
      </c>
      <c r="X64" s="35">
        <f t="shared" si="10"/>
        <v>3976.4681235999096</v>
      </c>
      <c r="Y64" s="51">
        <v>9900</v>
      </c>
      <c r="Z64" s="51">
        <v>4150</v>
      </c>
      <c r="AA64" s="35">
        <f t="shared" si="11"/>
        <v>683</v>
      </c>
      <c r="AB64" s="35">
        <f t="shared" si="12"/>
        <v>430</v>
      </c>
      <c r="AC64" s="35">
        <f t="shared" si="13"/>
        <v>741.17728228992121</v>
      </c>
      <c r="AD64" s="35">
        <f t="shared" si="14"/>
        <v>179.56045806746405</v>
      </c>
      <c r="AE64" s="35">
        <f t="shared" si="15"/>
        <v>94.517936819392787</v>
      </c>
      <c r="AF64" s="35">
        <f t="shared" si="16"/>
        <v>390.62439068655169</v>
      </c>
      <c r="AG64" s="35">
        <f t="shared" si="17"/>
        <v>36.768206356735305</v>
      </c>
      <c r="AH64" s="35">
        <f t="shared" si="18"/>
        <v>720.03729533960075</v>
      </c>
      <c r="AI64" s="35">
        <f t="shared" si="19"/>
        <v>379.01685215653015</v>
      </c>
      <c r="AJ64" s="35">
        <f t="shared" si="20"/>
        <v>0</v>
      </c>
      <c r="AK64" s="36">
        <f t="shared" si="21"/>
        <v>3976.4681235999096</v>
      </c>
    </row>
    <row r="65" spans="1:37" x14ac:dyDescent="0.25">
      <c r="A65" s="5">
        <v>3796</v>
      </c>
      <c r="B65" s="5">
        <v>104099.95547914505</v>
      </c>
      <c r="C65" s="5">
        <v>184027.89742416143</v>
      </c>
      <c r="D65" s="5">
        <v>18091.2</v>
      </c>
      <c r="E65" s="5">
        <v>60.504250000000006</v>
      </c>
      <c r="F65" s="32">
        <v>0.02</v>
      </c>
      <c r="G65" s="32">
        <v>0.02</v>
      </c>
      <c r="H65" s="45">
        <v>0.25</v>
      </c>
      <c r="I65" s="45">
        <v>0.25</v>
      </c>
      <c r="J65" s="45">
        <v>600</v>
      </c>
      <c r="K65" s="50">
        <f t="shared" si="22"/>
        <v>2800.3180413740024</v>
      </c>
      <c r="L65" s="51">
        <v>9900</v>
      </c>
      <c r="M65" s="51">
        <v>4150</v>
      </c>
      <c r="N65" s="35">
        <f t="shared" si="0"/>
        <v>683</v>
      </c>
      <c r="O65" s="35">
        <f t="shared" si="1"/>
        <v>430</v>
      </c>
      <c r="P65" s="35">
        <f t="shared" si="2"/>
        <v>741.17728228992121</v>
      </c>
      <c r="Q65" s="35">
        <f t="shared" si="3"/>
        <v>179.56045806746405</v>
      </c>
      <c r="R65" s="35">
        <f t="shared" si="4"/>
        <v>94.517936819392787</v>
      </c>
      <c r="S65" s="35">
        <f t="shared" si="5"/>
        <v>390.62439068655169</v>
      </c>
      <c r="T65" s="35">
        <f t="shared" si="6"/>
        <v>36.768206356735305</v>
      </c>
      <c r="U65" s="35">
        <f t="shared" si="7"/>
        <v>720.03729533960075</v>
      </c>
      <c r="V65" s="35">
        <f t="shared" si="8"/>
        <v>379.01685215653015</v>
      </c>
      <c r="W65" s="35">
        <f t="shared" si="9"/>
        <v>0</v>
      </c>
      <c r="X65" s="35">
        <f t="shared" si="10"/>
        <v>3977.1026202313469</v>
      </c>
      <c r="Y65" s="51">
        <v>9900</v>
      </c>
      <c r="Z65" s="51">
        <v>4150</v>
      </c>
      <c r="AA65" s="35">
        <f t="shared" si="11"/>
        <v>683</v>
      </c>
      <c r="AB65" s="35">
        <f t="shared" si="12"/>
        <v>430</v>
      </c>
      <c r="AC65" s="35">
        <f t="shared" si="13"/>
        <v>741.17728228992121</v>
      </c>
      <c r="AD65" s="35">
        <f t="shared" si="14"/>
        <v>179.56045806746405</v>
      </c>
      <c r="AE65" s="35">
        <f t="shared" si="15"/>
        <v>94.517936819392787</v>
      </c>
      <c r="AF65" s="35">
        <f t="shared" si="16"/>
        <v>390.62439068655169</v>
      </c>
      <c r="AG65" s="35">
        <f t="shared" si="17"/>
        <v>36.768206356735305</v>
      </c>
      <c r="AH65" s="35">
        <f t="shared" si="18"/>
        <v>720.03729533960075</v>
      </c>
      <c r="AI65" s="35">
        <f t="shared" si="19"/>
        <v>379.01685215653015</v>
      </c>
      <c r="AJ65" s="35">
        <f t="shared" si="20"/>
        <v>0</v>
      </c>
      <c r="AK65" s="36">
        <f t="shared" si="21"/>
        <v>3977.1026202313469</v>
      </c>
    </row>
    <row r="66" spans="1:37" x14ac:dyDescent="0.25">
      <c r="A66" s="5">
        <v>3796.5</v>
      </c>
      <c r="B66" s="5">
        <v>104346.13497829437</v>
      </c>
      <c r="C66" s="5">
        <v>184463.09353408217</v>
      </c>
      <c r="D66" s="5">
        <v>18091.925000000003</v>
      </c>
      <c r="E66" s="5">
        <v>60.504250000000006</v>
      </c>
      <c r="F66" s="32">
        <v>0.02</v>
      </c>
      <c r="G66" s="32">
        <v>0.02</v>
      </c>
      <c r="H66" s="45">
        <v>0.25</v>
      </c>
      <c r="I66" s="45">
        <v>0.25</v>
      </c>
      <c r="J66" s="45">
        <v>600</v>
      </c>
      <c r="K66" s="50">
        <v>2800</v>
      </c>
      <c r="L66" s="51">
        <v>9900</v>
      </c>
      <c r="M66" s="51">
        <v>4150</v>
      </c>
      <c r="N66" s="35">
        <f t="shared" si="0"/>
        <v>683</v>
      </c>
      <c r="O66" s="35">
        <f t="shared" si="1"/>
        <v>430</v>
      </c>
      <c r="P66" s="35">
        <f t="shared" si="2"/>
        <v>741.17728228992121</v>
      </c>
      <c r="Q66" s="35">
        <f t="shared" si="3"/>
        <v>179.56045806746405</v>
      </c>
      <c r="R66" s="35">
        <f t="shared" si="4"/>
        <v>94.517936819392787</v>
      </c>
      <c r="S66" s="35">
        <f t="shared" si="5"/>
        <v>390.62439068655169</v>
      </c>
      <c r="T66" s="35">
        <f t="shared" si="6"/>
        <v>36.768206356735305</v>
      </c>
      <c r="U66" s="35">
        <f t="shared" si="7"/>
        <v>720.03729533960075</v>
      </c>
      <c r="V66" s="35">
        <f t="shared" si="8"/>
        <v>379.01685215653015</v>
      </c>
      <c r="W66" s="35">
        <f t="shared" si="9"/>
        <v>0</v>
      </c>
      <c r="X66" s="35">
        <f t="shared" si="10"/>
        <v>3977.1819323102764</v>
      </c>
      <c r="Y66" s="51">
        <v>9900</v>
      </c>
      <c r="Z66" s="51">
        <v>4150</v>
      </c>
      <c r="AA66" s="35">
        <f t="shared" si="11"/>
        <v>683</v>
      </c>
      <c r="AB66" s="35">
        <f t="shared" si="12"/>
        <v>430</v>
      </c>
      <c r="AC66" s="35">
        <f t="shared" si="13"/>
        <v>741.17728228992121</v>
      </c>
      <c r="AD66" s="35">
        <f t="shared" si="14"/>
        <v>179.56045806746405</v>
      </c>
      <c r="AE66" s="35">
        <f t="shared" si="15"/>
        <v>94.517936819392787</v>
      </c>
      <c r="AF66" s="35">
        <f t="shared" si="16"/>
        <v>390.62439068655169</v>
      </c>
      <c r="AG66" s="35">
        <f t="shared" si="17"/>
        <v>36.768206356735305</v>
      </c>
      <c r="AH66" s="35">
        <f t="shared" si="18"/>
        <v>720.03729533960075</v>
      </c>
      <c r="AI66" s="35">
        <f t="shared" si="19"/>
        <v>379.01685215653015</v>
      </c>
      <c r="AJ66" s="35">
        <f t="shared" si="20"/>
        <v>0</v>
      </c>
      <c r="AK66" s="36">
        <f t="shared" si="21"/>
        <v>3977.1819323102764</v>
      </c>
    </row>
    <row r="67" spans="1:37" x14ac:dyDescent="0.25">
      <c r="A67" s="5">
        <v>3797</v>
      </c>
      <c r="B67" s="5">
        <v>104592.31447792053</v>
      </c>
      <c r="C67" s="5">
        <v>184898.28964397311</v>
      </c>
      <c r="D67" s="5">
        <v>18092.650000000001</v>
      </c>
      <c r="E67" s="5">
        <v>60.504250000000006</v>
      </c>
      <c r="F67" s="32">
        <v>0.02</v>
      </c>
      <c r="G67" s="32">
        <v>0.02</v>
      </c>
      <c r="H67" s="45">
        <v>0.25</v>
      </c>
      <c r="I67" s="45">
        <v>0.25</v>
      </c>
      <c r="J67" s="45">
        <v>600</v>
      </c>
      <c r="K67" s="50">
        <v>2800</v>
      </c>
      <c r="L67" s="51">
        <v>9900</v>
      </c>
      <c r="M67" s="51">
        <v>4150</v>
      </c>
      <c r="N67" s="35">
        <f t="shared" si="0"/>
        <v>683</v>
      </c>
      <c r="O67" s="35">
        <f t="shared" si="1"/>
        <v>430</v>
      </c>
      <c r="P67" s="35">
        <f t="shared" si="2"/>
        <v>741.17728228992121</v>
      </c>
      <c r="Q67" s="35">
        <f t="shared" si="3"/>
        <v>179.56045806746405</v>
      </c>
      <c r="R67" s="35">
        <f t="shared" si="4"/>
        <v>94.517936819392787</v>
      </c>
      <c r="S67" s="35">
        <f t="shared" si="5"/>
        <v>390.62439068655169</v>
      </c>
      <c r="T67" s="35">
        <f t="shared" si="6"/>
        <v>36.768206356735305</v>
      </c>
      <c r="U67" s="35">
        <f t="shared" si="7"/>
        <v>720.03729533960075</v>
      </c>
      <c r="V67" s="35">
        <f t="shared" si="8"/>
        <v>379.01685215653015</v>
      </c>
      <c r="W67" s="35">
        <f t="shared" si="9"/>
        <v>0</v>
      </c>
      <c r="X67" s="35">
        <f t="shared" si="10"/>
        <v>3977.1819323102764</v>
      </c>
      <c r="Y67" s="51">
        <v>9900</v>
      </c>
      <c r="Z67" s="51">
        <v>4150</v>
      </c>
      <c r="AA67" s="35">
        <f t="shared" si="11"/>
        <v>683</v>
      </c>
      <c r="AB67" s="35">
        <f t="shared" si="12"/>
        <v>430</v>
      </c>
      <c r="AC67" s="35">
        <f t="shared" si="13"/>
        <v>741.17728228992121</v>
      </c>
      <c r="AD67" s="35">
        <f t="shared" si="14"/>
        <v>179.56045806746405</v>
      </c>
      <c r="AE67" s="35">
        <f t="shared" si="15"/>
        <v>94.517936819392787</v>
      </c>
      <c r="AF67" s="35">
        <f t="shared" si="16"/>
        <v>390.62439068655169</v>
      </c>
      <c r="AG67" s="35">
        <f t="shared" si="17"/>
        <v>36.768206356735305</v>
      </c>
      <c r="AH67" s="35">
        <f t="shared" si="18"/>
        <v>720.03729533960075</v>
      </c>
      <c r="AI67" s="35">
        <f t="shared" si="19"/>
        <v>379.01685215653015</v>
      </c>
      <c r="AJ67" s="35">
        <f t="shared" si="20"/>
        <v>0</v>
      </c>
      <c r="AK67" s="36">
        <f t="shared" si="21"/>
        <v>3977.1819323102764</v>
      </c>
    </row>
    <row r="68" spans="1:37" x14ac:dyDescent="0.25">
      <c r="A68" s="5">
        <v>3797.2</v>
      </c>
      <c r="B68" s="5">
        <v>104690.78627729416</v>
      </c>
      <c r="C68" s="5">
        <v>185072.36808794737</v>
      </c>
      <c r="D68" s="5">
        <v>18092.940000000002</v>
      </c>
      <c r="E68" s="5">
        <v>60.504250000000006</v>
      </c>
      <c r="F68" s="32">
        <v>0.02</v>
      </c>
      <c r="G68" s="32">
        <v>0.02</v>
      </c>
      <c r="H68" s="45">
        <v>0.25</v>
      </c>
      <c r="I68" s="45">
        <v>0.25</v>
      </c>
      <c r="J68" s="45">
        <v>600</v>
      </c>
      <c r="K68" s="50">
        <v>2800</v>
      </c>
      <c r="L68" s="51">
        <v>9900</v>
      </c>
      <c r="M68" s="51">
        <v>4150</v>
      </c>
      <c r="N68" s="35">
        <f t="shared" ref="N68:N131" si="23">M68*F68+J68</f>
        <v>683</v>
      </c>
      <c r="O68" s="35">
        <f t="shared" ref="O68:O131" si="24">(L68-400-500)*F68+250</f>
        <v>430</v>
      </c>
      <c r="P68" s="35">
        <f t="shared" ref="P68:P131" si="25">(1000*SIN(PI()/2-(PI()/2+ATAN(H68)+ATAN(250/(L68-M68-400-250)))/2)/SIN((PI()/2+ATAN(H68)+ATAN(250/(L68-M68-400-250)))/2))*COS(ATAN((N68-O68)/(L68-M68-400-250)))</f>
        <v>741.17728228992121</v>
      </c>
      <c r="Q68" s="35">
        <f t="shared" ref="Q68:Q131" si="26">(1000*SIN(PI()/2-(PI()/2+ATAN(H68)+ATAN(250/(L68-M68-400-250)))/2)/SIN((PI()/2+ATAN(H68)+ATAN(250/(L68-M68-400-250)))/2))*SIN(ATAN(H68)+ATAN(250/(L68-M68-400-250))-ATAN((N68-O68)/(L68-M68-400-250)))</f>
        <v>179.56045806746405</v>
      </c>
      <c r="R68" s="35">
        <f t="shared" ref="R68:R131" si="27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94.517936819392787</v>
      </c>
      <c r="S68" s="35">
        <f t="shared" ref="S68:S131" si="28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390.62439068655169</v>
      </c>
      <c r="T68" s="35">
        <f t="shared" ref="T68:T131" si="29">(1000*SIN(PI()/2-(PI()/2+ATAN(H68)+ATAN(250/(L68-M68-400-250)))/2)/SIN((PI()/2+ATAN(H68)+ATAN(250/(L68-M68-400-250)))/2))*SIN(ATAN((N68-O68)/(L68-M68-400-250)))</f>
        <v>36.768206356735305</v>
      </c>
      <c r="U68" s="35">
        <f t="shared" ref="U68:U131" si="30">(1000*SIN(PI()/2-(PI()/2+ATAN(H68)+ATAN(250/(L68-M68-400-250)))/2)/SIN((PI()/2+ATAN(H68)+ATAN(250/(L68-M68-400-250)))/2))*COS(ATAN(H68)+ATAN(250/(L68-M68-400-250))-ATAN((N68-O68)/(L68-M68-400-250)))</f>
        <v>720.03729533960075</v>
      </c>
      <c r="V68" s="35">
        <f t="shared" ref="V68:V131" si="31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379.01685215653015</v>
      </c>
      <c r="W68" s="35">
        <f t="shared" ref="W68:W131" si="32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0</v>
      </c>
      <c r="X68" s="35">
        <f t="shared" ref="X68:X131" si="33">M68+400-((K68-250-(N68-O68))/TAN(PI()/2-(ATAN(H68)+ATAN(250/(L68-M68-400-250))-ATAN((N68-O68)/(L68-M68-400-250)))))</f>
        <v>3977.1819323102764</v>
      </c>
      <c r="Y68" s="51">
        <v>9900</v>
      </c>
      <c r="Z68" s="51">
        <v>4150</v>
      </c>
      <c r="AA68" s="35">
        <f t="shared" ref="AA68:AA131" si="34">Z68*G68+J68</f>
        <v>683</v>
      </c>
      <c r="AB68" s="35">
        <f t="shared" ref="AB68:AB131" si="35">(Y68-400-500)*G68+250</f>
        <v>430</v>
      </c>
      <c r="AC68" s="35">
        <f t="shared" ref="AC68:AC131" si="36">(1000*SIN(PI()/2-(PI()/2+ATAN(I68)+ATAN(250/(Y68-Z68-400-250)))/2)/SIN((PI()/2+ATAN(I68)+ATAN(250/(Y68-Z68-400-250)))/2))*COS(ATAN((AA68-AB68)/(Y68-Z68-400-250)))</f>
        <v>741.17728228992121</v>
      </c>
      <c r="AD68" s="35">
        <f t="shared" ref="AD68:AD131" si="37">(1000*SIN(PI()/2-(PI()/2+ATAN(I68)+ATAN(250/(Y68-Z68-400-250)))/2)/SIN((PI()/2+ATAN(I68)+ATAN(250/(Y68-Z68-400-250)))/2))*SIN(ATAN(I68)+ATAN(250/(Y68-Z68-400-250))-(ATAN((AA68-AB68)/(Y68-Z68-400-250))))</f>
        <v>179.56045806746405</v>
      </c>
      <c r="AE68" s="35">
        <f t="shared" ref="AE68:AE131" si="38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94.517936819392787</v>
      </c>
      <c r="AF68" s="35">
        <f t="shared" ref="AF68:AF131" si="39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390.62439068655169</v>
      </c>
      <c r="AG68" s="35">
        <f t="shared" ref="AG68:AG131" si="40">(1000*SIN(PI()/2-(PI()/2+ATAN(I68)+ATAN(250/(Y68-Z68-400-250)))/2)/SIN((PI()/2+ATAN(I68)+ATAN(250/(Y68-Z68-400-250)))/2))*SIN(ATAN((AA68-AB68)/(Y68-Z68-400-250)))</f>
        <v>36.768206356735305</v>
      </c>
      <c r="AH68" s="35">
        <f t="shared" ref="AH68:AH131" si="41">(1000*SIN(PI()/2-(PI()/2+ATAN(I68)+ATAN(250/(Y68-Z68-400-250)))/2)/SIN((PI()/2+ATAN(I68)+ATAN(250/(Y68-Z68-400-250)))/2))*COS(ATAN(I68)+ATAN(250/(Y68-Z68-400-250))-(ATAN((AA68-AB68)/(Y68-Z68-400-250))))</f>
        <v>720.03729533960075</v>
      </c>
      <c r="AI68" s="35">
        <f t="shared" ref="AI68:AI131" si="42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379.01685215653015</v>
      </c>
      <c r="AJ68" s="35">
        <f t="shared" ref="AJ68:AJ131" si="43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0</v>
      </c>
      <c r="AK68" s="36">
        <f t="shared" ref="AK68:AK131" si="44">Z68+400-((K68-250-(AA68-AB68))/TAN(PI()/2-(ATAN(I68)+ATAN(250/(Y68-Z68-400-250))-(ATAN((AA68-AB68)/(Y68-Z68-400-250))))))</f>
        <v>3977.1819323102764</v>
      </c>
    </row>
    <row r="69" spans="1:37" x14ac:dyDescent="0.25">
      <c r="A69" s="5">
        <v>3797.8</v>
      </c>
      <c r="B69" s="5">
        <v>104986.20167684555</v>
      </c>
      <c r="C69" s="5">
        <v>185594.60341981053</v>
      </c>
      <c r="D69" s="5">
        <v>18093.810000000005</v>
      </c>
      <c r="E69" s="5">
        <v>60.504250000000006</v>
      </c>
      <c r="F69" s="32">
        <v>0.02</v>
      </c>
      <c r="G69" s="32">
        <v>0.02</v>
      </c>
      <c r="H69" s="45">
        <v>0.25</v>
      </c>
      <c r="I69" s="45">
        <v>0.25</v>
      </c>
      <c r="J69" s="45">
        <v>600</v>
      </c>
      <c r="K69" s="50">
        <v>2800</v>
      </c>
      <c r="L69" s="51">
        <v>9900</v>
      </c>
      <c r="M69" s="51">
        <v>4150</v>
      </c>
      <c r="N69" s="35">
        <f t="shared" si="23"/>
        <v>683</v>
      </c>
      <c r="O69" s="35">
        <f t="shared" si="24"/>
        <v>430</v>
      </c>
      <c r="P69" s="35">
        <f t="shared" si="25"/>
        <v>741.17728228992121</v>
      </c>
      <c r="Q69" s="35">
        <f t="shared" si="26"/>
        <v>179.56045806746405</v>
      </c>
      <c r="R69" s="35">
        <f t="shared" si="27"/>
        <v>94.517936819392787</v>
      </c>
      <c r="S69" s="35">
        <f t="shared" si="28"/>
        <v>390.62439068655169</v>
      </c>
      <c r="T69" s="35">
        <f t="shared" si="29"/>
        <v>36.768206356735305</v>
      </c>
      <c r="U69" s="35">
        <f t="shared" si="30"/>
        <v>720.03729533960075</v>
      </c>
      <c r="V69" s="35">
        <f t="shared" si="31"/>
        <v>379.01685215653015</v>
      </c>
      <c r="W69" s="35">
        <f t="shared" si="32"/>
        <v>0</v>
      </c>
      <c r="X69" s="35">
        <f t="shared" si="33"/>
        <v>3977.1819323102764</v>
      </c>
      <c r="Y69" s="51">
        <v>9900</v>
      </c>
      <c r="Z69" s="51">
        <v>4150</v>
      </c>
      <c r="AA69" s="35">
        <f t="shared" si="34"/>
        <v>683</v>
      </c>
      <c r="AB69" s="35">
        <f t="shared" si="35"/>
        <v>430</v>
      </c>
      <c r="AC69" s="35">
        <f t="shared" si="36"/>
        <v>741.17728228992121</v>
      </c>
      <c r="AD69" s="35">
        <f t="shared" si="37"/>
        <v>179.56045806746405</v>
      </c>
      <c r="AE69" s="35">
        <f t="shared" si="38"/>
        <v>94.517936819392787</v>
      </c>
      <c r="AF69" s="35">
        <f t="shared" si="39"/>
        <v>390.62439068655169</v>
      </c>
      <c r="AG69" s="35">
        <f t="shared" si="40"/>
        <v>36.768206356735305</v>
      </c>
      <c r="AH69" s="35">
        <f t="shared" si="41"/>
        <v>720.03729533960075</v>
      </c>
      <c r="AI69" s="35">
        <f t="shared" si="42"/>
        <v>379.01685215653015</v>
      </c>
      <c r="AJ69" s="35">
        <f t="shared" si="43"/>
        <v>0</v>
      </c>
      <c r="AK69" s="36">
        <f t="shared" si="44"/>
        <v>3977.1819323102764</v>
      </c>
    </row>
    <row r="70" spans="1:37" x14ac:dyDescent="0.25">
      <c r="A70" s="5">
        <v>3798</v>
      </c>
      <c r="B70" s="5">
        <v>105084.67347669601</v>
      </c>
      <c r="C70" s="5">
        <v>185768.68186378479</v>
      </c>
      <c r="D70" s="5">
        <v>18094.100000000006</v>
      </c>
      <c r="E70" s="5">
        <v>60.504250000000006</v>
      </c>
      <c r="F70" s="32">
        <v>0.02</v>
      </c>
      <c r="G70" s="32">
        <v>0.02</v>
      </c>
      <c r="H70" s="45">
        <v>0.25</v>
      </c>
      <c r="I70" s="45">
        <v>0.25</v>
      </c>
      <c r="J70" s="45">
        <v>600</v>
      </c>
      <c r="K70" s="50">
        <v>2800</v>
      </c>
      <c r="L70" s="51">
        <v>9900</v>
      </c>
      <c r="M70" s="51">
        <v>4150</v>
      </c>
      <c r="N70" s="35">
        <f t="shared" si="23"/>
        <v>683</v>
      </c>
      <c r="O70" s="35">
        <f t="shared" si="24"/>
        <v>430</v>
      </c>
      <c r="P70" s="35">
        <f t="shared" si="25"/>
        <v>741.17728228992121</v>
      </c>
      <c r="Q70" s="35">
        <f t="shared" si="26"/>
        <v>179.56045806746405</v>
      </c>
      <c r="R70" s="35">
        <f t="shared" si="27"/>
        <v>94.517936819392787</v>
      </c>
      <c r="S70" s="35">
        <f t="shared" si="28"/>
        <v>390.62439068655169</v>
      </c>
      <c r="T70" s="35">
        <f t="shared" si="29"/>
        <v>36.768206356735305</v>
      </c>
      <c r="U70" s="35">
        <f t="shared" si="30"/>
        <v>720.03729533960075</v>
      </c>
      <c r="V70" s="35">
        <f t="shared" si="31"/>
        <v>379.01685215653015</v>
      </c>
      <c r="W70" s="35">
        <f t="shared" si="32"/>
        <v>0</v>
      </c>
      <c r="X70" s="35">
        <f t="shared" si="33"/>
        <v>3977.1819323102764</v>
      </c>
      <c r="Y70" s="51">
        <v>9900</v>
      </c>
      <c r="Z70" s="51">
        <v>4150</v>
      </c>
      <c r="AA70" s="35">
        <f t="shared" si="34"/>
        <v>683</v>
      </c>
      <c r="AB70" s="35">
        <f t="shared" si="35"/>
        <v>430</v>
      </c>
      <c r="AC70" s="35">
        <f t="shared" si="36"/>
        <v>741.17728228992121</v>
      </c>
      <c r="AD70" s="35">
        <f t="shared" si="37"/>
        <v>179.56045806746405</v>
      </c>
      <c r="AE70" s="35">
        <f t="shared" si="38"/>
        <v>94.517936819392787</v>
      </c>
      <c r="AF70" s="35">
        <f t="shared" si="39"/>
        <v>390.62439068655169</v>
      </c>
      <c r="AG70" s="35">
        <f t="shared" si="40"/>
        <v>36.768206356735305</v>
      </c>
      <c r="AH70" s="35">
        <f t="shared" si="41"/>
        <v>720.03729533960075</v>
      </c>
      <c r="AI70" s="35">
        <f t="shared" si="42"/>
        <v>379.01685215653015</v>
      </c>
      <c r="AJ70" s="35">
        <f t="shared" si="43"/>
        <v>0</v>
      </c>
      <c r="AK70" s="36">
        <f t="shared" si="44"/>
        <v>3977.1819323102764</v>
      </c>
    </row>
    <row r="71" spans="1:37" x14ac:dyDescent="0.25">
      <c r="A71" s="5">
        <v>3798.5</v>
      </c>
      <c r="B71" s="5">
        <v>105330.85297584534</v>
      </c>
      <c r="C71" s="5">
        <v>186203.87797364593</v>
      </c>
      <c r="D71" s="5">
        <v>18094.825000000004</v>
      </c>
      <c r="E71" s="5">
        <v>60.504250000000006</v>
      </c>
      <c r="F71" s="32">
        <v>0.02</v>
      </c>
      <c r="G71" s="32">
        <v>0.02</v>
      </c>
      <c r="H71" s="45">
        <v>0.25</v>
      </c>
      <c r="I71" s="45">
        <v>0.25</v>
      </c>
      <c r="J71" s="45">
        <v>600</v>
      </c>
      <c r="K71" s="50">
        <v>2800</v>
      </c>
      <c r="L71" s="51">
        <v>9900</v>
      </c>
      <c r="M71" s="51">
        <v>4150</v>
      </c>
      <c r="N71" s="35">
        <f t="shared" si="23"/>
        <v>683</v>
      </c>
      <c r="O71" s="35">
        <f t="shared" si="24"/>
        <v>430</v>
      </c>
      <c r="P71" s="35">
        <f t="shared" si="25"/>
        <v>741.17728228992121</v>
      </c>
      <c r="Q71" s="35">
        <f t="shared" si="26"/>
        <v>179.56045806746405</v>
      </c>
      <c r="R71" s="35">
        <f t="shared" si="27"/>
        <v>94.517936819392787</v>
      </c>
      <c r="S71" s="35">
        <f t="shared" si="28"/>
        <v>390.62439068655169</v>
      </c>
      <c r="T71" s="35">
        <f t="shared" si="29"/>
        <v>36.768206356735305</v>
      </c>
      <c r="U71" s="35">
        <f t="shared" si="30"/>
        <v>720.03729533960075</v>
      </c>
      <c r="V71" s="35">
        <f t="shared" si="31"/>
        <v>379.01685215653015</v>
      </c>
      <c r="W71" s="35">
        <f t="shared" si="32"/>
        <v>0</v>
      </c>
      <c r="X71" s="35">
        <f t="shared" si="33"/>
        <v>3977.1819323102764</v>
      </c>
      <c r="Y71" s="51">
        <v>9900</v>
      </c>
      <c r="Z71" s="51">
        <v>4150</v>
      </c>
      <c r="AA71" s="35">
        <f t="shared" si="34"/>
        <v>683</v>
      </c>
      <c r="AB71" s="35">
        <f t="shared" si="35"/>
        <v>430</v>
      </c>
      <c r="AC71" s="35">
        <f t="shared" si="36"/>
        <v>741.17728228992121</v>
      </c>
      <c r="AD71" s="35">
        <f t="shared" si="37"/>
        <v>179.56045806746405</v>
      </c>
      <c r="AE71" s="35">
        <f t="shared" si="38"/>
        <v>94.517936819392787</v>
      </c>
      <c r="AF71" s="35">
        <f t="shared" si="39"/>
        <v>390.62439068655169</v>
      </c>
      <c r="AG71" s="35">
        <f t="shared" si="40"/>
        <v>36.768206356735305</v>
      </c>
      <c r="AH71" s="35">
        <f t="shared" si="41"/>
        <v>720.03729533960075</v>
      </c>
      <c r="AI71" s="35">
        <f t="shared" si="42"/>
        <v>379.01685215653015</v>
      </c>
      <c r="AJ71" s="35">
        <f t="shared" si="43"/>
        <v>0</v>
      </c>
      <c r="AK71" s="36">
        <f t="shared" si="44"/>
        <v>3977.1819323102764</v>
      </c>
    </row>
    <row r="72" spans="1:37" x14ac:dyDescent="0.25">
      <c r="A72" s="5">
        <v>3799</v>
      </c>
      <c r="B72" s="5">
        <v>105577.03247499466</v>
      </c>
      <c r="C72" s="5">
        <v>186639.07408356667</v>
      </c>
      <c r="D72" s="5">
        <v>18095.550000000003</v>
      </c>
      <c r="E72" s="5">
        <v>60.504250000000006</v>
      </c>
      <c r="F72" s="32">
        <v>0.02</v>
      </c>
      <c r="G72" s="32">
        <v>0.02</v>
      </c>
      <c r="H72" s="45">
        <v>0.25</v>
      </c>
      <c r="I72" s="45">
        <v>0.25</v>
      </c>
      <c r="J72" s="45">
        <v>600</v>
      </c>
      <c r="K72" s="50">
        <f>2800+(4800-2800)*(A72-$A$71)^2/39.65^2</f>
        <v>2800.3180413740024</v>
      </c>
      <c r="L72" s="51">
        <v>9900</v>
      </c>
      <c r="M72" s="51">
        <v>4150</v>
      </c>
      <c r="N72" s="35">
        <f t="shared" si="23"/>
        <v>683</v>
      </c>
      <c r="O72" s="35">
        <f t="shared" si="24"/>
        <v>430</v>
      </c>
      <c r="P72" s="35">
        <f t="shared" si="25"/>
        <v>741.17728228992121</v>
      </c>
      <c r="Q72" s="35">
        <f t="shared" si="26"/>
        <v>179.56045806746405</v>
      </c>
      <c r="R72" s="35">
        <f t="shared" si="27"/>
        <v>94.517936819392787</v>
      </c>
      <c r="S72" s="35">
        <f t="shared" si="28"/>
        <v>390.62439068655169</v>
      </c>
      <c r="T72" s="35">
        <f t="shared" si="29"/>
        <v>36.768206356735305</v>
      </c>
      <c r="U72" s="35">
        <f t="shared" si="30"/>
        <v>720.03729533960075</v>
      </c>
      <c r="V72" s="35">
        <f t="shared" si="31"/>
        <v>379.01685215653015</v>
      </c>
      <c r="W72" s="35">
        <f t="shared" si="32"/>
        <v>0</v>
      </c>
      <c r="X72" s="35">
        <f t="shared" si="33"/>
        <v>3977.1026202313469</v>
      </c>
      <c r="Y72" s="51">
        <v>9900</v>
      </c>
      <c r="Z72" s="51">
        <v>4150</v>
      </c>
      <c r="AA72" s="35">
        <f t="shared" si="34"/>
        <v>683</v>
      </c>
      <c r="AB72" s="35">
        <f t="shared" si="35"/>
        <v>430</v>
      </c>
      <c r="AC72" s="35">
        <f t="shared" si="36"/>
        <v>741.17728228992121</v>
      </c>
      <c r="AD72" s="35">
        <f t="shared" si="37"/>
        <v>179.56045806746405</v>
      </c>
      <c r="AE72" s="35">
        <f t="shared" si="38"/>
        <v>94.517936819392787</v>
      </c>
      <c r="AF72" s="35">
        <f t="shared" si="39"/>
        <v>390.62439068655169</v>
      </c>
      <c r="AG72" s="35">
        <f t="shared" si="40"/>
        <v>36.768206356735305</v>
      </c>
      <c r="AH72" s="35">
        <f t="shared" si="41"/>
        <v>720.03729533960075</v>
      </c>
      <c r="AI72" s="35">
        <f t="shared" si="42"/>
        <v>379.01685215653015</v>
      </c>
      <c r="AJ72" s="35">
        <f t="shared" si="43"/>
        <v>0</v>
      </c>
      <c r="AK72" s="36">
        <f t="shared" si="44"/>
        <v>3977.1026202313469</v>
      </c>
    </row>
    <row r="73" spans="1:37" x14ac:dyDescent="0.25">
      <c r="A73" s="5">
        <v>3800</v>
      </c>
      <c r="B73" s="5">
        <v>106069.39147377014</v>
      </c>
      <c r="C73" s="5">
        <v>187509.46630334854</v>
      </c>
      <c r="D73" s="5">
        <v>18097</v>
      </c>
      <c r="E73" s="5">
        <v>60.504250000000006</v>
      </c>
      <c r="F73" s="32">
        <v>0.02</v>
      </c>
      <c r="G73" s="32">
        <v>0.02</v>
      </c>
      <c r="H73" s="45">
        <v>0.25</v>
      </c>
      <c r="I73" s="45">
        <v>0.25</v>
      </c>
      <c r="J73" s="45">
        <v>600</v>
      </c>
      <c r="K73" s="50">
        <f t="shared" ref="K73:K132" si="45">2800+(4800-2800)*(A73-$A$71)^2/39.65^2</f>
        <v>2802.8623723660212</v>
      </c>
      <c r="L73" s="51">
        <v>9900</v>
      </c>
      <c r="M73" s="51">
        <v>4150</v>
      </c>
      <c r="N73" s="35">
        <f t="shared" si="23"/>
        <v>683</v>
      </c>
      <c r="O73" s="35">
        <f t="shared" si="24"/>
        <v>430</v>
      </c>
      <c r="P73" s="35">
        <f t="shared" si="25"/>
        <v>741.17728228992121</v>
      </c>
      <c r="Q73" s="35">
        <f t="shared" si="26"/>
        <v>179.56045806746405</v>
      </c>
      <c r="R73" s="35">
        <f t="shared" si="27"/>
        <v>94.517936819392787</v>
      </c>
      <c r="S73" s="35">
        <f t="shared" si="28"/>
        <v>390.62439068655169</v>
      </c>
      <c r="T73" s="35">
        <f t="shared" si="29"/>
        <v>36.768206356735305</v>
      </c>
      <c r="U73" s="35">
        <f t="shared" si="30"/>
        <v>720.03729533960075</v>
      </c>
      <c r="V73" s="35">
        <f t="shared" si="31"/>
        <v>379.01685215653015</v>
      </c>
      <c r="W73" s="35">
        <f t="shared" si="32"/>
        <v>0</v>
      </c>
      <c r="X73" s="35">
        <f t="shared" si="33"/>
        <v>3976.4681235999096</v>
      </c>
      <c r="Y73" s="51">
        <v>9900</v>
      </c>
      <c r="Z73" s="51">
        <v>4150</v>
      </c>
      <c r="AA73" s="35">
        <f t="shared" si="34"/>
        <v>683</v>
      </c>
      <c r="AB73" s="35">
        <f t="shared" si="35"/>
        <v>430</v>
      </c>
      <c r="AC73" s="35">
        <f t="shared" si="36"/>
        <v>741.17728228992121</v>
      </c>
      <c r="AD73" s="35">
        <f t="shared" si="37"/>
        <v>179.56045806746405</v>
      </c>
      <c r="AE73" s="35">
        <f t="shared" si="38"/>
        <v>94.517936819392787</v>
      </c>
      <c r="AF73" s="35">
        <f t="shared" si="39"/>
        <v>390.62439068655169</v>
      </c>
      <c r="AG73" s="35">
        <f t="shared" si="40"/>
        <v>36.768206356735305</v>
      </c>
      <c r="AH73" s="35">
        <f t="shared" si="41"/>
        <v>720.03729533960075</v>
      </c>
      <c r="AI73" s="35">
        <f t="shared" si="42"/>
        <v>379.01685215653015</v>
      </c>
      <c r="AJ73" s="35">
        <f t="shared" si="43"/>
        <v>0</v>
      </c>
      <c r="AK73" s="36">
        <f t="shared" si="44"/>
        <v>3976.4681235999096</v>
      </c>
    </row>
    <row r="74" spans="1:37" x14ac:dyDescent="0.25">
      <c r="A74" s="5">
        <v>3801</v>
      </c>
      <c r="B74" s="5">
        <v>106561.75047254562</v>
      </c>
      <c r="C74" s="5">
        <v>188379.85852316022</v>
      </c>
      <c r="D74" s="5">
        <v>18098.450000000004</v>
      </c>
      <c r="E74" s="5">
        <v>60.504250000000006</v>
      </c>
      <c r="F74" s="32">
        <v>0.02</v>
      </c>
      <c r="G74" s="32">
        <v>0.02</v>
      </c>
      <c r="H74" s="45">
        <v>0.25</v>
      </c>
      <c r="I74" s="45">
        <v>0.25</v>
      </c>
      <c r="J74" s="45">
        <v>600</v>
      </c>
      <c r="K74" s="50">
        <f t="shared" si="45"/>
        <v>2807.9510343500588</v>
      </c>
      <c r="L74" s="51">
        <v>9900</v>
      </c>
      <c r="M74" s="51">
        <v>4150</v>
      </c>
      <c r="N74" s="35">
        <f t="shared" si="23"/>
        <v>683</v>
      </c>
      <c r="O74" s="35">
        <f t="shared" si="24"/>
        <v>430</v>
      </c>
      <c r="P74" s="35">
        <f t="shared" si="25"/>
        <v>741.17728228992121</v>
      </c>
      <c r="Q74" s="35">
        <f t="shared" si="26"/>
        <v>179.56045806746405</v>
      </c>
      <c r="R74" s="35">
        <f t="shared" si="27"/>
        <v>94.517936819392787</v>
      </c>
      <c r="S74" s="35">
        <f t="shared" si="28"/>
        <v>390.62439068655169</v>
      </c>
      <c r="T74" s="35">
        <f t="shared" si="29"/>
        <v>36.768206356735305</v>
      </c>
      <c r="U74" s="35">
        <f t="shared" si="30"/>
        <v>720.03729533960075</v>
      </c>
      <c r="V74" s="35">
        <f t="shared" si="31"/>
        <v>379.01685215653015</v>
      </c>
      <c r="W74" s="35">
        <f t="shared" si="32"/>
        <v>0</v>
      </c>
      <c r="X74" s="35">
        <f t="shared" si="33"/>
        <v>3975.1991303370351</v>
      </c>
      <c r="Y74" s="51">
        <v>9900</v>
      </c>
      <c r="Z74" s="51">
        <v>4150</v>
      </c>
      <c r="AA74" s="35">
        <f t="shared" si="34"/>
        <v>683</v>
      </c>
      <c r="AB74" s="35">
        <f t="shared" si="35"/>
        <v>430</v>
      </c>
      <c r="AC74" s="35">
        <f t="shared" si="36"/>
        <v>741.17728228992121</v>
      </c>
      <c r="AD74" s="35">
        <f t="shared" si="37"/>
        <v>179.56045806746405</v>
      </c>
      <c r="AE74" s="35">
        <f t="shared" si="38"/>
        <v>94.517936819392787</v>
      </c>
      <c r="AF74" s="35">
        <f t="shared" si="39"/>
        <v>390.62439068655169</v>
      </c>
      <c r="AG74" s="35">
        <f t="shared" si="40"/>
        <v>36.768206356735305</v>
      </c>
      <c r="AH74" s="35">
        <f t="shared" si="41"/>
        <v>720.03729533960075</v>
      </c>
      <c r="AI74" s="35">
        <f t="shared" si="42"/>
        <v>379.01685215653015</v>
      </c>
      <c r="AJ74" s="35">
        <f t="shared" si="43"/>
        <v>0</v>
      </c>
      <c r="AK74" s="36">
        <f t="shared" si="44"/>
        <v>3975.1991303370351</v>
      </c>
    </row>
    <row r="75" spans="1:37" x14ac:dyDescent="0.25">
      <c r="A75" s="5">
        <v>3801.2</v>
      </c>
      <c r="B75" s="5">
        <v>106660.22227239609</v>
      </c>
      <c r="C75" s="5">
        <v>188553.93696713448</v>
      </c>
      <c r="D75" s="5">
        <v>18098.740000000002</v>
      </c>
      <c r="E75" s="5">
        <v>60.504250000000006</v>
      </c>
      <c r="F75" s="32">
        <v>0.02</v>
      </c>
      <c r="G75" s="32">
        <v>0.02</v>
      </c>
      <c r="H75" s="45">
        <v>0.25</v>
      </c>
      <c r="I75" s="45">
        <v>0.25</v>
      </c>
      <c r="J75" s="45">
        <v>600</v>
      </c>
      <c r="K75" s="50">
        <f t="shared" si="45"/>
        <v>2809.2740864659072</v>
      </c>
      <c r="L75" s="51">
        <v>9900</v>
      </c>
      <c r="M75" s="51">
        <v>4150</v>
      </c>
      <c r="N75" s="35">
        <f t="shared" si="23"/>
        <v>683</v>
      </c>
      <c r="O75" s="35">
        <f t="shared" si="24"/>
        <v>430</v>
      </c>
      <c r="P75" s="35">
        <f t="shared" si="25"/>
        <v>741.17728228992121</v>
      </c>
      <c r="Q75" s="35">
        <f t="shared" si="26"/>
        <v>179.56045806746405</v>
      </c>
      <c r="R75" s="35">
        <f t="shared" si="27"/>
        <v>94.517936819392787</v>
      </c>
      <c r="S75" s="35">
        <f t="shared" si="28"/>
        <v>390.62439068655169</v>
      </c>
      <c r="T75" s="35">
        <f t="shared" si="29"/>
        <v>36.768206356735305</v>
      </c>
      <c r="U75" s="35">
        <f t="shared" si="30"/>
        <v>720.03729533960075</v>
      </c>
      <c r="V75" s="35">
        <f t="shared" si="31"/>
        <v>379.01685215653015</v>
      </c>
      <c r="W75" s="35">
        <f t="shared" si="32"/>
        <v>0</v>
      </c>
      <c r="X75" s="35">
        <f t="shared" si="33"/>
        <v>3974.8691920886881</v>
      </c>
      <c r="Y75" s="51">
        <v>9900</v>
      </c>
      <c r="Z75" s="51">
        <v>4150</v>
      </c>
      <c r="AA75" s="35">
        <f t="shared" si="34"/>
        <v>683</v>
      </c>
      <c r="AB75" s="35">
        <f t="shared" si="35"/>
        <v>430</v>
      </c>
      <c r="AC75" s="35">
        <f t="shared" si="36"/>
        <v>741.17728228992121</v>
      </c>
      <c r="AD75" s="35">
        <f t="shared" si="37"/>
        <v>179.56045806746405</v>
      </c>
      <c r="AE75" s="35">
        <f t="shared" si="38"/>
        <v>94.517936819392787</v>
      </c>
      <c r="AF75" s="35">
        <f t="shared" si="39"/>
        <v>390.62439068655169</v>
      </c>
      <c r="AG75" s="35">
        <f t="shared" si="40"/>
        <v>36.768206356735305</v>
      </c>
      <c r="AH75" s="35">
        <f t="shared" si="41"/>
        <v>720.03729533960075</v>
      </c>
      <c r="AI75" s="35">
        <f t="shared" si="42"/>
        <v>379.01685215653015</v>
      </c>
      <c r="AJ75" s="35">
        <f t="shared" si="43"/>
        <v>0</v>
      </c>
      <c r="AK75" s="36">
        <f t="shared" si="44"/>
        <v>3974.8691920886881</v>
      </c>
    </row>
    <row r="76" spans="1:37" x14ac:dyDescent="0.25">
      <c r="A76" s="5">
        <v>3801.8</v>
      </c>
      <c r="B76" s="5">
        <v>106955.63767194748</v>
      </c>
      <c r="C76" s="5">
        <v>189076.17229899764</v>
      </c>
      <c r="D76" s="5">
        <v>18099.61</v>
      </c>
      <c r="E76" s="5">
        <v>60.504250000000006</v>
      </c>
      <c r="F76" s="32">
        <v>0.02</v>
      </c>
      <c r="G76" s="32">
        <v>0.02</v>
      </c>
      <c r="H76" s="45">
        <v>0.25</v>
      </c>
      <c r="I76" s="45">
        <v>0.25</v>
      </c>
      <c r="J76" s="45">
        <v>600</v>
      </c>
      <c r="K76" s="50">
        <f t="shared" si="45"/>
        <v>2813.8538822515438</v>
      </c>
      <c r="L76" s="51">
        <v>9900</v>
      </c>
      <c r="M76" s="51">
        <v>4150</v>
      </c>
      <c r="N76" s="35">
        <f t="shared" si="23"/>
        <v>683</v>
      </c>
      <c r="O76" s="35">
        <f t="shared" si="24"/>
        <v>430</v>
      </c>
      <c r="P76" s="35">
        <f t="shared" si="25"/>
        <v>741.17728228992121</v>
      </c>
      <c r="Q76" s="35">
        <f t="shared" si="26"/>
        <v>179.56045806746405</v>
      </c>
      <c r="R76" s="35">
        <f t="shared" si="27"/>
        <v>94.517936819392787</v>
      </c>
      <c r="S76" s="35">
        <f t="shared" si="28"/>
        <v>390.62439068655169</v>
      </c>
      <c r="T76" s="35">
        <f t="shared" si="29"/>
        <v>36.768206356735305</v>
      </c>
      <c r="U76" s="35">
        <f t="shared" si="30"/>
        <v>720.03729533960075</v>
      </c>
      <c r="V76" s="35">
        <f t="shared" si="31"/>
        <v>379.01685215653015</v>
      </c>
      <c r="W76" s="35">
        <f t="shared" si="32"/>
        <v>0</v>
      </c>
      <c r="X76" s="35">
        <f t="shared" si="33"/>
        <v>3973.7270981521006</v>
      </c>
      <c r="Y76" s="51">
        <v>9900</v>
      </c>
      <c r="Z76" s="51">
        <v>4150</v>
      </c>
      <c r="AA76" s="35">
        <f t="shared" si="34"/>
        <v>683</v>
      </c>
      <c r="AB76" s="35">
        <f t="shared" si="35"/>
        <v>430</v>
      </c>
      <c r="AC76" s="35">
        <f t="shared" si="36"/>
        <v>741.17728228992121</v>
      </c>
      <c r="AD76" s="35">
        <f t="shared" si="37"/>
        <v>179.56045806746405</v>
      </c>
      <c r="AE76" s="35">
        <f t="shared" si="38"/>
        <v>94.517936819392787</v>
      </c>
      <c r="AF76" s="35">
        <f t="shared" si="39"/>
        <v>390.62439068655169</v>
      </c>
      <c r="AG76" s="35">
        <f t="shared" si="40"/>
        <v>36.768206356735305</v>
      </c>
      <c r="AH76" s="35">
        <f t="shared" si="41"/>
        <v>720.03729533960075</v>
      </c>
      <c r="AI76" s="35">
        <f t="shared" si="42"/>
        <v>379.01685215653015</v>
      </c>
      <c r="AJ76" s="35">
        <f t="shared" si="43"/>
        <v>0</v>
      </c>
      <c r="AK76" s="36">
        <f t="shared" si="44"/>
        <v>3973.7270981521006</v>
      </c>
    </row>
    <row r="77" spans="1:37" x14ac:dyDescent="0.25">
      <c r="A77" s="5">
        <v>3802</v>
      </c>
      <c r="B77" s="5">
        <v>107054.10947179794</v>
      </c>
      <c r="C77" s="5">
        <v>189250.2507429719</v>
      </c>
      <c r="D77" s="5">
        <v>18099.900000000001</v>
      </c>
      <c r="E77" s="5">
        <v>60.504250000000006</v>
      </c>
      <c r="F77" s="32">
        <v>0.02</v>
      </c>
      <c r="G77" s="32">
        <v>0.02</v>
      </c>
      <c r="H77" s="45">
        <v>0.25</v>
      </c>
      <c r="I77" s="45">
        <v>0.25</v>
      </c>
      <c r="J77" s="45">
        <v>600</v>
      </c>
      <c r="K77" s="50">
        <f t="shared" si="45"/>
        <v>2815.5840273261147</v>
      </c>
      <c r="L77" s="51">
        <v>9900</v>
      </c>
      <c r="M77" s="51">
        <v>4150</v>
      </c>
      <c r="N77" s="35">
        <f t="shared" si="23"/>
        <v>683</v>
      </c>
      <c r="O77" s="35">
        <f t="shared" si="24"/>
        <v>430</v>
      </c>
      <c r="P77" s="35">
        <f t="shared" si="25"/>
        <v>741.17728228992121</v>
      </c>
      <c r="Q77" s="35">
        <f t="shared" si="26"/>
        <v>179.56045806746405</v>
      </c>
      <c r="R77" s="35">
        <f t="shared" si="27"/>
        <v>94.517936819392787</v>
      </c>
      <c r="S77" s="35">
        <f t="shared" si="28"/>
        <v>390.62439068655169</v>
      </c>
      <c r="T77" s="35">
        <f t="shared" si="29"/>
        <v>36.768206356735305</v>
      </c>
      <c r="U77" s="35">
        <f t="shared" si="30"/>
        <v>720.03729533960075</v>
      </c>
      <c r="V77" s="35">
        <f t="shared" si="31"/>
        <v>379.01685215653015</v>
      </c>
      <c r="W77" s="35">
        <f t="shared" si="32"/>
        <v>0</v>
      </c>
      <c r="X77" s="35">
        <f t="shared" si="33"/>
        <v>3973.2956404427237</v>
      </c>
      <c r="Y77" s="51">
        <v>9900</v>
      </c>
      <c r="Z77" s="51">
        <v>4150</v>
      </c>
      <c r="AA77" s="35">
        <f t="shared" si="34"/>
        <v>683</v>
      </c>
      <c r="AB77" s="35">
        <f t="shared" si="35"/>
        <v>430</v>
      </c>
      <c r="AC77" s="35">
        <f t="shared" si="36"/>
        <v>741.17728228992121</v>
      </c>
      <c r="AD77" s="35">
        <f t="shared" si="37"/>
        <v>179.56045806746405</v>
      </c>
      <c r="AE77" s="35">
        <f t="shared" si="38"/>
        <v>94.517936819392787</v>
      </c>
      <c r="AF77" s="35">
        <f t="shared" si="39"/>
        <v>390.62439068655169</v>
      </c>
      <c r="AG77" s="35">
        <f t="shared" si="40"/>
        <v>36.768206356735305</v>
      </c>
      <c r="AH77" s="35">
        <f t="shared" si="41"/>
        <v>720.03729533960075</v>
      </c>
      <c r="AI77" s="35">
        <f t="shared" si="42"/>
        <v>379.01685215653015</v>
      </c>
      <c r="AJ77" s="35">
        <f t="shared" si="43"/>
        <v>0</v>
      </c>
      <c r="AK77" s="36">
        <f t="shared" si="44"/>
        <v>3973.2956404427237</v>
      </c>
    </row>
    <row r="78" spans="1:37" x14ac:dyDescent="0.25">
      <c r="A78" s="5">
        <v>3803</v>
      </c>
      <c r="B78" s="5">
        <v>107546.46847057343</v>
      </c>
      <c r="C78" s="5">
        <v>190120.64296278358</v>
      </c>
      <c r="D78" s="5">
        <v>18101.350000000002</v>
      </c>
      <c r="E78" s="5">
        <v>60.504250000000006</v>
      </c>
      <c r="F78" s="32">
        <v>0.02</v>
      </c>
      <c r="G78" s="32">
        <v>0.02</v>
      </c>
      <c r="H78" s="45">
        <v>0.25</v>
      </c>
      <c r="I78" s="45">
        <v>0.25</v>
      </c>
      <c r="J78" s="45">
        <v>600</v>
      </c>
      <c r="K78" s="50">
        <f t="shared" si="45"/>
        <v>2825.7613512941898</v>
      </c>
      <c r="L78" s="51">
        <v>9900</v>
      </c>
      <c r="M78" s="51">
        <v>4150</v>
      </c>
      <c r="N78" s="35">
        <f t="shared" si="23"/>
        <v>683</v>
      </c>
      <c r="O78" s="35">
        <f t="shared" si="24"/>
        <v>430</v>
      </c>
      <c r="P78" s="35">
        <f t="shared" si="25"/>
        <v>741.17728228992121</v>
      </c>
      <c r="Q78" s="35">
        <f t="shared" si="26"/>
        <v>179.56045806746405</v>
      </c>
      <c r="R78" s="35">
        <f t="shared" si="27"/>
        <v>94.517936819392787</v>
      </c>
      <c r="S78" s="35">
        <f t="shared" si="28"/>
        <v>390.62439068655169</v>
      </c>
      <c r="T78" s="35">
        <f t="shared" si="29"/>
        <v>36.768206356735305</v>
      </c>
      <c r="U78" s="35">
        <f t="shared" si="30"/>
        <v>720.03729533960075</v>
      </c>
      <c r="V78" s="35">
        <f t="shared" si="31"/>
        <v>379.01685215653015</v>
      </c>
      <c r="W78" s="35">
        <f t="shared" si="32"/>
        <v>0</v>
      </c>
      <c r="X78" s="35">
        <f t="shared" si="33"/>
        <v>3970.7576539169745</v>
      </c>
      <c r="Y78" s="51">
        <v>9900</v>
      </c>
      <c r="Z78" s="51">
        <v>4150</v>
      </c>
      <c r="AA78" s="35">
        <f t="shared" si="34"/>
        <v>683</v>
      </c>
      <c r="AB78" s="35">
        <f t="shared" si="35"/>
        <v>430</v>
      </c>
      <c r="AC78" s="35">
        <f t="shared" si="36"/>
        <v>741.17728228992121</v>
      </c>
      <c r="AD78" s="35">
        <f t="shared" si="37"/>
        <v>179.56045806746405</v>
      </c>
      <c r="AE78" s="35">
        <f t="shared" si="38"/>
        <v>94.517936819392787</v>
      </c>
      <c r="AF78" s="35">
        <f t="shared" si="39"/>
        <v>390.62439068655169</v>
      </c>
      <c r="AG78" s="35">
        <f t="shared" si="40"/>
        <v>36.768206356735305</v>
      </c>
      <c r="AH78" s="35">
        <f t="shared" si="41"/>
        <v>720.03729533960075</v>
      </c>
      <c r="AI78" s="35">
        <f t="shared" si="42"/>
        <v>379.01685215653015</v>
      </c>
      <c r="AJ78" s="35">
        <f t="shared" si="43"/>
        <v>0</v>
      </c>
      <c r="AK78" s="36">
        <f t="shared" si="44"/>
        <v>3970.7576539169745</v>
      </c>
    </row>
    <row r="79" spans="1:37" x14ac:dyDescent="0.25">
      <c r="A79" s="5">
        <v>3804</v>
      </c>
      <c r="B79" s="5">
        <v>108038.82746934891</v>
      </c>
      <c r="C79" s="5">
        <v>190991.03518253565</v>
      </c>
      <c r="D79" s="5">
        <v>18102.800000000003</v>
      </c>
      <c r="E79" s="5">
        <v>60.504250000000006</v>
      </c>
      <c r="F79" s="32">
        <v>0.02</v>
      </c>
      <c r="G79" s="32">
        <v>0.02</v>
      </c>
      <c r="H79" s="45">
        <v>0.25</v>
      </c>
      <c r="I79" s="45">
        <v>0.25</v>
      </c>
      <c r="J79" s="45">
        <v>600</v>
      </c>
      <c r="K79" s="50">
        <f t="shared" si="45"/>
        <v>2838.4830062542837</v>
      </c>
      <c r="L79" s="51">
        <v>9900</v>
      </c>
      <c r="M79" s="51">
        <v>4150</v>
      </c>
      <c r="N79" s="35">
        <f t="shared" si="23"/>
        <v>683</v>
      </c>
      <c r="O79" s="35">
        <f t="shared" si="24"/>
        <v>430</v>
      </c>
      <c r="P79" s="35">
        <f t="shared" si="25"/>
        <v>741.17728228992121</v>
      </c>
      <c r="Q79" s="35">
        <f t="shared" si="26"/>
        <v>179.56045806746405</v>
      </c>
      <c r="R79" s="35">
        <f t="shared" si="27"/>
        <v>94.517936819392787</v>
      </c>
      <c r="S79" s="35">
        <f t="shared" si="28"/>
        <v>390.62439068655169</v>
      </c>
      <c r="T79" s="35">
        <f t="shared" si="29"/>
        <v>36.768206356735305</v>
      </c>
      <c r="U79" s="35">
        <f t="shared" si="30"/>
        <v>720.03729533960075</v>
      </c>
      <c r="V79" s="35">
        <f t="shared" si="31"/>
        <v>379.01685215653015</v>
      </c>
      <c r="W79" s="35">
        <f t="shared" si="32"/>
        <v>0</v>
      </c>
      <c r="X79" s="35">
        <f t="shared" si="33"/>
        <v>3967.5851707597885</v>
      </c>
      <c r="Y79" s="51">
        <v>9900</v>
      </c>
      <c r="Z79" s="51">
        <v>4150</v>
      </c>
      <c r="AA79" s="35">
        <f t="shared" si="34"/>
        <v>683</v>
      </c>
      <c r="AB79" s="35">
        <f t="shared" si="35"/>
        <v>430</v>
      </c>
      <c r="AC79" s="35">
        <f t="shared" si="36"/>
        <v>741.17728228992121</v>
      </c>
      <c r="AD79" s="35">
        <f t="shared" si="37"/>
        <v>179.56045806746405</v>
      </c>
      <c r="AE79" s="35">
        <f t="shared" si="38"/>
        <v>94.517936819392787</v>
      </c>
      <c r="AF79" s="35">
        <f t="shared" si="39"/>
        <v>390.62439068655169</v>
      </c>
      <c r="AG79" s="35">
        <f t="shared" si="40"/>
        <v>36.768206356735305</v>
      </c>
      <c r="AH79" s="35">
        <f t="shared" si="41"/>
        <v>720.03729533960075</v>
      </c>
      <c r="AI79" s="35">
        <f t="shared" si="42"/>
        <v>379.01685215653015</v>
      </c>
      <c r="AJ79" s="35">
        <f t="shared" si="43"/>
        <v>0</v>
      </c>
      <c r="AK79" s="36">
        <f t="shared" si="44"/>
        <v>3967.5851707597885</v>
      </c>
    </row>
    <row r="80" spans="1:37" x14ac:dyDescent="0.25">
      <c r="A80" s="5">
        <v>3805</v>
      </c>
      <c r="B80" s="5">
        <v>108531.18646812439</v>
      </c>
      <c r="C80" s="5">
        <v>191861.42740234733</v>
      </c>
      <c r="D80" s="5">
        <v>18104.25</v>
      </c>
      <c r="E80" s="5">
        <v>60.504250000000006</v>
      </c>
      <c r="F80" s="32">
        <v>0.02</v>
      </c>
      <c r="G80" s="32">
        <v>0.02</v>
      </c>
      <c r="H80" s="45">
        <v>0.25</v>
      </c>
      <c r="I80" s="45">
        <v>0.25</v>
      </c>
      <c r="J80" s="45">
        <v>600</v>
      </c>
      <c r="K80" s="50">
        <f t="shared" si="45"/>
        <v>2853.748992206396</v>
      </c>
      <c r="L80" s="51">
        <v>9900</v>
      </c>
      <c r="M80" s="51">
        <v>4150</v>
      </c>
      <c r="N80" s="35">
        <f t="shared" si="23"/>
        <v>683</v>
      </c>
      <c r="O80" s="35">
        <f t="shared" si="24"/>
        <v>430</v>
      </c>
      <c r="P80" s="35">
        <f t="shared" si="25"/>
        <v>741.17728228992121</v>
      </c>
      <c r="Q80" s="35">
        <f t="shared" si="26"/>
        <v>179.56045806746405</v>
      </c>
      <c r="R80" s="35">
        <f t="shared" si="27"/>
        <v>94.517936819392787</v>
      </c>
      <c r="S80" s="35">
        <f t="shared" si="28"/>
        <v>390.62439068655169</v>
      </c>
      <c r="T80" s="35">
        <f t="shared" si="29"/>
        <v>36.768206356735305</v>
      </c>
      <c r="U80" s="35">
        <f t="shared" si="30"/>
        <v>720.03729533960075</v>
      </c>
      <c r="V80" s="35">
        <f t="shared" si="31"/>
        <v>379.01685215653015</v>
      </c>
      <c r="W80" s="35">
        <f t="shared" si="32"/>
        <v>0</v>
      </c>
      <c r="X80" s="35">
        <f t="shared" si="33"/>
        <v>3963.7781909711657</v>
      </c>
      <c r="Y80" s="51">
        <v>9900</v>
      </c>
      <c r="Z80" s="51">
        <v>4150</v>
      </c>
      <c r="AA80" s="35">
        <f t="shared" si="34"/>
        <v>683</v>
      </c>
      <c r="AB80" s="35">
        <f t="shared" si="35"/>
        <v>430</v>
      </c>
      <c r="AC80" s="35">
        <f t="shared" si="36"/>
        <v>741.17728228992121</v>
      </c>
      <c r="AD80" s="35">
        <f t="shared" si="37"/>
        <v>179.56045806746405</v>
      </c>
      <c r="AE80" s="35">
        <f t="shared" si="38"/>
        <v>94.517936819392787</v>
      </c>
      <c r="AF80" s="35">
        <f t="shared" si="39"/>
        <v>390.62439068655169</v>
      </c>
      <c r="AG80" s="35">
        <f t="shared" si="40"/>
        <v>36.768206356735305</v>
      </c>
      <c r="AH80" s="35">
        <f t="shared" si="41"/>
        <v>720.03729533960075</v>
      </c>
      <c r="AI80" s="35">
        <f t="shared" si="42"/>
        <v>379.01685215653015</v>
      </c>
      <c r="AJ80" s="35">
        <f t="shared" si="43"/>
        <v>0</v>
      </c>
      <c r="AK80" s="36">
        <f t="shared" si="44"/>
        <v>3963.7781909711657</v>
      </c>
    </row>
    <row r="81" spans="1:37" x14ac:dyDescent="0.25">
      <c r="A81" s="5">
        <v>3805.2</v>
      </c>
      <c r="B81" s="5">
        <v>108629.65826797485</v>
      </c>
      <c r="C81" s="5">
        <v>192035.50584632158</v>
      </c>
      <c r="D81" s="5">
        <v>18104.54</v>
      </c>
      <c r="E81" s="5">
        <v>60.504250000000006</v>
      </c>
      <c r="F81" s="32">
        <v>0.02</v>
      </c>
      <c r="G81" s="32">
        <v>0.02</v>
      </c>
      <c r="H81" s="45">
        <v>0.25</v>
      </c>
      <c r="I81" s="45">
        <v>0.25</v>
      </c>
      <c r="J81" s="45">
        <v>600</v>
      </c>
      <c r="K81" s="50">
        <f t="shared" si="45"/>
        <v>2857.1075091158577</v>
      </c>
      <c r="L81" s="51">
        <v>9900</v>
      </c>
      <c r="M81" s="51">
        <v>4150</v>
      </c>
      <c r="N81" s="35">
        <f t="shared" si="23"/>
        <v>683</v>
      </c>
      <c r="O81" s="35">
        <f t="shared" si="24"/>
        <v>430</v>
      </c>
      <c r="P81" s="35">
        <f t="shared" si="25"/>
        <v>741.17728228992121</v>
      </c>
      <c r="Q81" s="35">
        <f t="shared" si="26"/>
        <v>179.56045806746405</v>
      </c>
      <c r="R81" s="35">
        <f t="shared" si="27"/>
        <v>94.517936819392787</v>
      </c>
      <c r="S81" s="35">
        <f t="shared" si="28"/>
        <v>390.62439068655169</v>
      </c>
      <c r="T81" s="35">
        <f t="shared" si="29"/>
        <v>36.768206356735305</v>
      </c>
      <c r="U81" s="35">
        <f t="shared" si="30"/>
        <v>720.03729533960075</v>
      </c>
      <c r="V81" s="35">
        <f t="shared" si="31"/>
        <v>379.01685215653015</v>
      </c>
      <c r="W81" s="35">
        <f t="shared" si="32"/>
        <v>0</v>
      </c>
      <c r="X81" s="35">
        <f t="shared" si="33"/>
        <v>3962.9406554176689</v>
      </c>
      <c r="Y81" s="51">
        <v>9900</v>
      </c>
      <c r="Z81" s="51">
        <v>4150</v>
      </c>
      <c r="AA81" s="35">
        <f t="shared" si="34"/>
        <v>683</v>
      </c>
      <c r="AB81" s="35">
        <f t="shared" si="35"/>
        <v>430</v>
      </c>
      <c r="AC81" s="35">
        <f t="shared" si="36"/>
        <v>741.17728228992121</v>
      </c>
      <c r="AD81" s="35">
        <f t="shared" si="37"/>
        <v>179.56045806746405</v>
      </c>
      <c r="AE81" s="35">
        <f t="shared" si="38"/>
        <v>94.517936819392787</v>
      </c>
      <c r="AF81" s="35">
        <f t="shared" si="39"/>
        <v>390.62439068655169</v>
      </c>
      <c r="AG81" s="35">
        <f t="shared" si="40"/>
        <v>36.768206356735305</v>
      </c>
      <c r="AH81" s="35">
        <f t="shared" si="41"/>
        <v>720.03729533960075</v>
      </c>
      <c r="AI81" s="35">
        <f t="shared" si="42"/>
        <v>379.01685215653015</v>
      </c>
      <c r="AJ81" s="35">
        <f t="shared" si="43"/>
        <v>0</v>
      </c>
      <c r="AK81" s="36">
        <f t="shared" si="44"/>
        <v>3962.9406554176689</v>
      </c>
    </row>
    <row r="82" spans="1:37" x14ac:dyDescent="0.25">
      <c r="A82" s="5">
        <v>3805.8</v>
      </c>
      <c r="B82" s="5">
        <v>108925.07366704941</v>
      </c>
      <c r="C82" s="5">
        <v>192557.74117818475</v>
      </c>
      <c r="D82" s="5">
        <v>18105.410000000003</v>
      </c>
      <c r="E82" s="5">
        <v>60.504250000000006</v>
      </c>
      <c r="F82" s="32">
        <v>0.02</v>
      </c>
      <c r="G82" s="32">
        <v>0.02</v>
      </c>
      <c r="H82" s="45">
        <v>0.25</v>
      </c>
      <c r="I82" s="45">
        <v>0.25</v>
      </c>
      <c r="J82" s="45">
        <v>600</v>
      </c>
      <c r="K82" s="50">
        <f t="shared" si="45"/>
        <v>2867.7936992823429</v>
      </c>
      <c r="L82" s="51">
        <v>9900</v>
      </c>
      <c r="M82" s="51">
        <v>4150</v>
      </c>
      <c r="N82" s="35">
        <f t="shared" si="23"/>
        <v>683</v>
      </c>
      <c r="O82" s="35">
        <f t="shared" si="24"/>
        <v>430</v>
      </c>
      <c r="P82" s="35">
        <f t="shared" si="25"/>
        <v>741.17728228992121</v>
      </c>
      <c r="Q82" s="35">
        <f t="shared" si="26"/>
        <v>179.56045806746405</v>
      </c>
      <c r="R82" s="35">
        <f t="shared" si="27"/>
        <v>94.517936819392787</v>
      </c>
      <c r="S82" s="35">
        <f t="shared" si="28"/>
        <v>390.62439068655169</v>
      </c>
      <c r="T82" s="35">
        <f t="shared" si="29"/>
        <v>36.768206356735305</v>
      </c>
      <c r="U82" s="35">
        <f t="shared" si="30"/>
        <v>720.03729533960075</v>
      </c>
      <c r="V82" s="35">
        <f t="shared" si="31"/>
        <v>379.01685215653015</v>
      </c>
      <c r="W82" s="35">
        <f t="shared" si="32"/>
        <v>0</v>
      </c>
      <c r="X82" s="35">
        <f t="shared" si="33"/>
        <v>3960.275769565631</v>
      </c>
      <c r="Y82" s="51">
        <v>9900</v>
      </c>
      <c r="Z82" s="51">
        <v>4150</v>
      </c>
      <c r="AA82" s="35">
        <f t="shared" si="34"/>
        <v>683</v>
      </c>
      <c r="AB82" s="35">
        <f t="shared" si="35"/>
        <v>430</v>
      </c>
      <c r="AC82" s="35">
        <f t="shared" si="36"/>
        <v>741.17728228992121</v>
      </c>
      <c r="AD82" s="35">
        <f t="shared" si="37"/>
        <v>179.56045806746405</v>
      </c>
      <c r="AE82" s="35">
        <f t="shared" si="38"/>
        <v>94.517936819392787</v>
      </c>
      <c r="AF82" s="35">
        <f t="shared" si="39"/>
        <v>390.62439068655169</v>
      </c>
      <c r="AG82" s="35">
        <f t="shared" si="40"/>
        <v>36.768206356735305</v>
      </c>
      <c r="AH82" s="35">
        <f t="shared" si="41"/>
        <v>720.03729533960075</v>
      </c>
      <c r="AI82" s="35">
        <f t="shared" si="42"/>
        <v>379.01685215653015</v>
      </c>
      <c r="AJ82" s="35">
        <f t="shared" si="43"/>
        <v>0</v>
      </c>
      <c r="AK82" s="36">
        <f t="shared" si="44"/>
        <v>3960.275769565631</v>
      </c>
    </row>
    <row r="83" spans="1:37" x14ac:dyDescent="0.25">
      <c r="A83" s="5">
        <v>3806</v>
      </c>
      <c r="B83" s="5">
        <v>109023.54546689987</v>
      </c>
      <c r="C83" s="5">
        <v>192731.819622159</v>
      </c>
      <c r="D83" s="5">
        <v>18105.7</v>
      </c>
      <c r="E83" s="5">
        <v>60.504250000000006</v>
      </c>
      <c r="F83" s="32">
        <v>0.02</v>
      </c>
      <c r="G83" s="32">
        <v>0.02</v>
      </c>
      <c r="H83" s="45">
        <v>0.25</v>
      </c>
      <c r="I83" s="45">
        <v>0.25</v>
      </c>
      <c r="J83" s="45">
        <v>600</v>
      </c>
      <c r="K83" s="50">
        <f t="shared" si="45"/>
        <v>2871.5593091505275</v>
      </c>
      <c r="L83" s="51">
        <v>9900</v>
      </c>
      <c r="M83" s="51">
        <v>4150</v>
      </c>
      <c r="N83" s="35">
        <f t="shared" si="23"/>
        <v>683</v>
      </c>
      <c r="O83" s="35">
        <f t="shared" si="24"/>
        <v>430</v>
      </c>
      <c r="P83" s="35">
        <f t="shared" si="25"/>
        <v>741.17728228992121</v>
      </c>
      <c r="Q83" s="35">
        <f t="shared" si="26"/>
        <v>179.56045806746405</v>
      </c>
      <c r="R83" s="35">
        <f t="shared" si="27"/>
        <v>94.517936819392787</v>
      </c>
      <c r="S83" s="35">
        <f t="shared" si="28"/>
        <v>390.62439068655169</v>
      </c>
      <c r="T83" s="35">
        <f t="shared" si="29"/>
        <v>36.768206356735305</v>
      </c>
      <c r="U83" s="35">
        <f t="shared" si="30"/>
        <v>720.03729533960075</v>
      </c>
      <c r="V83" s="35">
        <f t="shared" si="31"/>
        <v>379.01685215653015</v>
      </c>
      <c r="W83" s="35">
        <f t="shared" si="32"/>
        <v>0</v>
      </c>
      <c r="X83" s="35">
        <f t="shared" si="33"/>
        <v>3959.3367145511047</v>
      </c>
      <c r="Y83" s="51">
        <v>9900</v>
      </c>
      <c r="Z83" s="51">
        <v>4150</v>
      </c>
      <c r="AA83" s="35">
        <f t="shared" si="34"/>
        <v>683</v>
      </c>
      <c r="AB83" s="35">
        <f t="shared" si="35"/>
        <v>430</v>
      </c>
      <c r="AC83" s="35">
        <f t="shared" si="36"/>
        <v>741.17728228992121</v>
      </c>
      <c r="AD83" s="35">
        <f t="shared" si="37"/>
        <v>179.56045806746405</v>
      </c>
      <c r="AE83" s="35">
        <f t="shared" si="38"/>
        <v>94.517936819392787</v>
      </c>
      <c r="AF83" s="35">
        <f t="shared" si="39"/>
        <v>390.62439068655169</v>
      </c>
      <c r="AG83" s="35">
        <f t="shared" si="40"/>
        <v>36.768206356735305</v>
      </c>
      <c r="AH83" s="35">
        <f t="shared" si="41"/>
        <v>720.03729533960075</v>
      </c>
      <c r="AI83" s="35">
        <f t="shared" si="42"/>
        <v>379.01685215653015</v>
      </c>
      <c r="AJ83" s="35">
        <f t="shared" si="43"/>
        <v>0</v>
      </c>
      <c r="AK83" s="36">
        <f t="shared" si="44"/>
        <v>3959.3367145511047</v>
      </c>
    </row>
    <row r="84" spans="1:37" x14ac:dyDescent="0.25">
      <c r="A84" s="5">
        <v>3807</v>
      </c>
      <c r="B84" s="5">
        <v>109515.90446615219</v>
      </c>
      <c r="C84" s="5">
        <v>193602.21184197068</v>
      </c>
      <c r="D84" s="5">
        <v>18107.150000000005</v>
      </c>
      <c r="E84" s="5">
        <v>60.504250000000006</v>
      </c>
      <c r="F84" s="32">
        <v>0.02</v>
      </c>
      <c r="G84" s="32">
        <v>0.02</v>
      </c>
      <c r="H84" s="45">
        <v>0.25</v>
      </c>
      <c r="I84" s="45">
        <v>0.25</v>
      </c>
      <c r="J84" s="45">
        <v>600</v>
      </c>
      <c r="K84" s="50">
        <f t="shared" si="45"/>
        <v>2891.9139570866773</v>
      </c>
      <c r="L84" s="51">
        <v>9900</v>
      </c>
      <c r="M84" s="51">
        <v>4150</v>
      </c>
      <c r="N84" s="35">
        <f t="shared" si="23"/>
        <v>683</v>
      </c>
      <c r="O84" s="35">
        <f t="shared" si="24"/>
        <v>430</v>
      </c>
      <c r="P84" s="35">
        <f t="shared" si="25"/>
        <v>741.17728228992121</v>
      </c>
      <c r="Q84" s="35">
        <f t="shared" si="26"/>
        <v>179.56045806746405</v>
      </c>
      <c r="R84" s="35">
        <f t="shared" si="27"/>
        <v>94.517936819392787</v>
      </c>
      <c r="S84" s="35">
        <f t="shared" si="28"/>
        <v>390.62439068655169</v>
      </c>
      <c r="T84" s="35">
        <f t="shared" si="29"/>
        <v>36.768206356735305</v>
      </c>
      <c r="U84" s="35">
        <f t="shared" si="30"/>
        <v>720.03729533960075</v>
      </c>
      <c r="V84" s="35">
        <f t="shared" si="31"/>
        <v>379.01685215653015</v>
      </c>
      <c r="W84" s="35">
        <f t="shared" si="32"/>
        <v>0</v>
      </c>
      <c r="X84" s="35">
        <f t="shared" si="33"/>
        <v>3954.2607414996073</v>
      </c>
      <c r="Y84" s="51">
        <v>9900</v>
      </c>
      <c r="Z84" s="51">
        <v>4150</v>
      </c>
      <c r="AA84" s="35">
        <f t="shared" si="34"/>
        <v>683</v>
      </c>
      <c r="AB84" s="35">
        <f t="shared" si="35"/>
        <v>430</v>
      </c>
      <c r="AC84" s="35">
        <f t="shared" si="36"/>
        <v>741.17728228992121</v>
      </c>
      <c r="AD84" s="35">
        <f t="shared" si="37"/>
        <v>179.56045806746405</v>
      </c>
      <c r="AE84" s="35">
        <f t="shared" si="38"/>
        <v>94.517936819392787</v>
      </c>
      <c r="AF84" s="35">
        <f t="shared" si="39"/>
        <v>390.62439068655169</v>
      </c>
      <c r="AG84" s="35">
        <f t="shared" si="40"/>
        <v>36.768206356735305</v>
      </c>
      <c r="AH84" s="35">
        <f t="shared" si="41"/>
        <v>720.03729533960075</v>
      </c>
      <c r="AI84" s="35">
        <f t="shared" si="42"/>
        <v>379.01685215653015</v>
      </c>
      <c r="AJ84" s="35">
        <f t="shared" si="43"/>
        <v>0</v>
      </c>
      <c r="AK84" s="36">
        <f t="shared" si="44"/>
        <v>3954.2607414996073</v>
      </c>
    </row>
    <row r="85" spans="1:37" x14ac:dyDescent="0.25">
      <c r="A85" s="5">
        <v>3808</v>
      </c>
      <c r="B85" s="5">
        <v>110008.26346492767</v>
      </c>
      <c r="C85" s="5">
        <v>194472.60406175256</v>
      </c>
      <c r="D85" s="5">
        <v>18108.600000000002</v>
      </c>
      <c r="E85" s="5">
        <v>60.504250000000006</v>
      </c>
      <c r="F85" s="32">
        <v>0.02</v>
      </c>
      <c r="G85" s="32">
        <v>0.02</v>
      </c>
      <c r="H85" s="45">
        <v>0.25</v>
      </c>
      <c r="I85" s="45">
        <v>0.25</v>
      </c>
      <c r="J85" s="45">
        <v>600</v>
      </c>
      <c r="K85" s="50">
        <f t="shared" si="45"/>
        <v>2914.8129360148459</v>
      </c>
      <c r="L85" s="51">
        <v>9900</v>
      </c>
      <c r="M85" s="51">
        <v>4150</v>
      </c>
      <c r="N85" s="35">
        <f t="shared" si="23"/>
        <v>683</v>
      </c>
      <c r="O85" s="35">
        <f t="shared" si="24"/>
        <v>430</v>
      </c>
      <c r="P85" s="35">
        <f t="shared" si="25"/>
        <v>741.17728228992121</v>
      </c>
      <c r="Q85" s="35">
        <f t="shared" si="26"/>
        <v>179.56045806746405</v>
      </c>
      <c r="R85" s="35">
        <f t="shared" si="27"/>
        <v>94.517936819392787</v>
      </c>
      <c r="S85" s="35">
        <f t="shared" si="28"/>
        <v>390.62439068655169</v>
      </c>
      <c r="T85" s="35">
        <f t="shared" si="29"/>
        <v>36.768206356735305</v>
      </c>
      <c r="U85" s="35">
        <f t="shared" si="30"/>
        <v>720.03729533960075</v>
      </c>
      <c r="V85" s="35">
        <f t="shared" si="31"/>
        <v>379.01685215653015</v>
      </c>
      <c r="W85" s="35">
        <f t="shared" si="32"/>
        <v>0</v>
      </c>
      <c r="X85" s="35">
        <f t="shared" si="33"/>
        <v>3948.5502718166726</v>
      </c>
      <c r="Y85" s="51">
        <v>9900</v>
      </c>
      <c r="Z85" s="51">
        <v>4150</v>
      </c>
      <c r="AA85" s="35">
        <f t="shared" si="34"/>
        <v>683</v>
      </c>
      <c r="AB85" s="35">
        <f t="shared" si="35"/>
        <v>430</v>
      </c>
      <c r="AC85" s="35">
        <f t="shared" si="36"/>
        <v>741.17728228992121</v>
      </c>
      <c r="AD85" s="35">
        <f t="shared" si="37"/>
        <v>179.56045806746405</v>
      </c>
      <c r="AE85" s="35">
        <f t="shared" si="38"/>
        <v>94.517936819392787</v>
      </c>
      <c r="AF85" s="35">
        <f t="shared" si="39"/>
        <v>390.62439068655169</v>
      </c>
      <c r="AG85" s="35">
        <f t="shared" si="40"/>
        <v>36.768206356735305</v>
      </c>
      <c r="AH85" s="35">
        <f t="shared" si="41"/>
        <v>720.03729533960075</v>
      </c>
      <c r="AI85" s="35">
        <f t="shared" si="42"/>
        <v>379.01685215653015</v>
      </c>
      <c r="AJ85" s="35">
        <f t="shared" si="43"/>
        <v>0</v>
      </c>
      <c r="AK85" s="36">
        <f t="shared" si="44"/>
        <v>3948.5502718166726</v>
      </c>
    </row>
    <row r="86" spans="1:37" x14ac:dyDescent="0.25">
      <c r="A86" s="5">
        <v>3809</v>
      </c>
      <c r="B86" s="5">
        <v>110500.62246322632</v>
      </c>
      <c r="C86" s="5">
        <v>195342.99628153443</v>
      </c>
      <c r="D86" s="5">
        <v>18110.050000000003</v>
      </c>
      <c r="E86" s="5">
        <v>60.504250000000006</v>
      </c>
      <c r="F86" s="32">
        <v>0.02</v>
      </c>
      <c r="G86" s="32">
        <v>0.02</v>
      </c>
      <c r="H86" s="45">
        <v>0.25</v>
      </c>
      <c r="I86" s="45">
        <v>0.25</v>
      </c>
      <c r="J86" s="45">
        <v>600</v>
      </c>
      <c r="K86" s="50">
        <f t="shared" si="45"/>
        <v>2940.2562459350338</v>
      </c>
      <c r="L86" s="51">
        <v>9900</v>
      </c>
      <c r="M86" s="51">
        <v>4150</v>
      </c>
      <c r="N86" s="35">
        <f t="shared" si="23"/>
        <v>683</v>
      </c>
      <c r="O86" s="35">
        <f t="shared" si="24"/>
        <v>430</v>
      </c>
      <c r="P86" s="35">
        <f t="shared" si="25"/>
        <v>741.17728228992121</v>
      </c>
      <c r="Q86" s="35">
        <f t="shared" si="26"/>
        <v>179.56045806746405</v>
      </c>
      <c r="R86" s="35">
        <f t="shared" si="27"/>
        <v>94.517936819392787</v>
      </c>
      <c r="S86" s="35">
        <f t="shared" si="28"/>
        <v>390.62439068655169</v>
      </c>
      <c r="T86" s="35">
        <f t="shared" si="29"/>
        <v>36.768206356735305</v>
      </c>
      <c r="U86" s="35">
        <f t="shared" si="30"/>
        <v>720.03729533960075</v>
      </c>
      <c r="V86" s="35">
        <f t="shared" si="31"/>
        <v>379.01685215653015</v>
      </c>
      <c r="W86" s="35">
        <f t="shared" si="32"/>
        <v>0</v>
      </c>
      <c r="X86" s="35">
        <f t="shared" si="33"/>
        <v>3942.2053055023007</v>
      </c>
      <c r="Y86" s="51">
        <v>9900</v>
      </c>
      <c r="Z86" s="51">
        <v>4150</v>
      </c>
      <c r="AA86" s="35">
        <f t="shared" si="34"/>
        <v>683</v>
      </c>
      <c r="AB86" s="35">
        <f t="shared" si="35"/>
        <v>430</v>
      </c>
      <c r="AC86" s="35">
        <f t="shared" si="36"/>
        <v>741.17728228992121</v>
      </c>
      <c r="AD86" s="35">
        <f t="shared" si="37"/>
        <v>179.56045806746405</v>
      </c>
      <c r="AE86" s="35">
        <f t="shared" si="38"/>
        <v>94.517936819392787</v>
      </c>
      <c r="AF86" s="35">
        <f t="shared" si="39"/>
        <v>390.62439068655169</v>
      </c>
      <c r="AG86" s="35">
        <f t="shared" si="40"/>
        <v>36.768206356735305</v>
      </c>
      <c r="AH86" s="35">
        <f t="shared" si="41"/>
        <v>720.03729533960075</v>
      </c>
      <c r="AI86" s="35">
        <f t="shared" si="42"/>
        <v>379.01685215653015</v>
      </c>
      <c r="AJ86" s="35">
        <f t="shared" si="43"/>
        <v>0</v>
      </c>
      <c r="AK86" s="36">
        <f t="shared" si="44"/>
        <v>3942.2053055023007</v>
      </c>
    </row>
    <row r="87" spans="1:37" x14ac:dyDescent="0.25">
      <c r="A87" s="5">
        <v>3809.2</v>
      </c>
      <c r="B87" s="5">
        <v>110599.09426307678</v>
      </c>
      <c r="C87" s="5">
        <v>195517.07472550869</v>
      </c>
      <c r="D87" s="5">
        <v>18110.34</v>
      </c>
      <c r="E87" s="5">
        <v>60.504250000000006</v>
      </c>
      <c r="F87" s="32">
        <v>0.02</v>
      </c>
      <c r="G87" s="32">
        <v>0.02</v>
      </c>
      <c r="H87" s="45">
        <v>0.25</v>
      </c>
      <c r="I87" s="45">
        <v>0.25</v>
      </c>
      <c r="J87" s="45">
        <v>600</v>
      </c>
      <c r="K87" s="50">
        <f t="shared" si="45"/>
        <v>2945.6502276381084</v>
      </c>
      <c r="L87" s="51">
        <v>9900</v>
      </c>
      <c r="M87" s="51">
        <v>4150</v>
      </c>
      <c r="N87" s="35">
        <f t="shared" si="23"/>
        <v>683</v>
      </c>
      <c r="O87" s="35">
        <f t="shared" si="24"/>
        <v>430</v>
      </c>
      <c r="P87" s="35">
        <f t="shared" si="25"/>
        <v>741.17728228992121</v>
      </c>
      <c r="Q87" s="35">
        <f t="shared" si="26"/>
        <v>179.56045806746405</v>
      </c>
      <c r="R87" s="35">
        <f t="shared" si="27"/>
        <v>94.517936819392787</v>
      </c>
      <c r="S87" s="35">
        <f t="shared" si="28"/>
        <v>390.62439068655169</v>
      </c>
      <c r="T87" s="35">
        <f t="shared" si="29"/>
        <v>36.768206356735305</v>
      </c>
      <c r="U87" s="35">
        <f t="shared" si="30"/>
        <v>720.03729533960075</v>
      </c>
      <c r="V87" s="35">
        <f t="shared" si="31"/>
        <v>379.01685215653015</v>
      </c>
      <c r="W87" s="35">
        <f t="shared" si="32"/>
        <v>0</v>
      </c>
      <c r="X87" s="35">
        <f t="shared" si="33"/>
        <v>3940.8601726436546</v>
      </c>
      <c r="Y87" s="51">
        <v>9900</v>
      </c>
      <c r="Z87" s="51">
        <v>4150</v>
      </c>
      <c r="AA87" s="35">
        <f t="shared" si="34"/>
        <v>683</v>
      </c>
      <c r="AB87" s="35">
        <f t="shared" si="35"/>
        <v>430</v>
      </c>
      <c r="AC87" s="35">
        <f t="shared" si="36"/>
        <v>741.17728228992121</v>
      </c>
      <c r="AD87" s="35">
        <f t="shared" si="37"/>
        <v>179.56045806746405</v>
      </c>
      <c r="AE87" s="35">
        <f t="shared" si="38"/>
        <v>94.517936819392787</v>
      </c>
      <c r="AF87" s="35">
        <f t="shared" si="39"/>
        <v>390.62439068655169</v>
      </c>
      <c r="AG87" s="35">
        <f t="shared" si="40"/>
        <v>36.768206356735305</v>
      </c>
      <c r="AH87" s="35">
        <f t="shared" si="41"/>
        <v>720.03729533960075</v>
      </c>
      <c r="AI87" s="35">
        <f t="shared" si="42"/>
        <v>379.01685215653015</v>
      </c>
      <c r="AJ87" s="35">
        <f t="shared" si="43"/>
        <v>0</v>
      </c>
      <c r="AK87" s="36">
        <f t="shared" si="44"/>
        <v>3940.8601726436546</v>
      </c>
    </row>
    <row r="88" spans="1:37" x14ac:dyDescent="0.25">
      <c r="A88" s="5">
        <v>3809.8</v>
      </c>
      <c r="B88" s="5">
        <v>110894.50966262817</v>
      </c>
      <c r="C88" s="5">
        <v>196039.31005737185</v>
      </c>
      <c r="D88" s="5">
        <v>18111.210000000003</v>
      </c>
      <c r="E88" s="5">
        <v>60.504250000000006</v>
      </c>
      <c r="F88" s="32">
        <v>0.02</v>
      </c>
      <c r="G88" s="32">
        <v>0.02</v>
      </c>
      <c r="H88" s="45">
        <v>0.25</v>
      </c>
      <c r="I88" s="45">
        <v>0.25</v>
      </c>
      <c r="J88" s="45">
        <v>600</v>
      </c>
      <c r="K88" s="50">
        <f t="shared" si="45"/>
        <v>2962.4428121854426</v>
      </c>
      <c r="L88" s="51">
        <v>9900</v>
      </c>
      <c r="M88" s="51">
        <v>4150</v>
      </c>
      <c r="N88" s="35">
        <f t="shared" si="23"/>
        <v>683</v>
      </c>
      <c r="O88" s="35">
        <f t="shared" si="24"/>
        <v>430</v>
      </c>
      <c r="P88" s="35">
        <f t="shared" si="25"/>
        <v>741.17728228992121</v>
      </c>
      <c r="Q88" s="35">
        <f t="shared" si="26"/>
        <v>179.56045806746405</v>
      </c>
      <c r="R88" s="35">
        <f t="shared" si="27"/>
        <v>94.517936819392787</v>
      </c>
      <c r="S88" s="35">
        <f t="shared" si="28"/>
        <v>390.62439068655169</v>
      </c>
      <c r="T88" s="35">
        <f t="shared" si="29"/>
        <v>36.768206356735305</v>
      </c>
      <c r="U88" s="35">
        <f t="shared" si="30"/>
        <v>720.03729533960075</v>
      </c>
      <c r="V88" s="35">
        <f t="shared" si="31"/>
        <v>379.01685215653015</v>
      </c>
      <c r="W88" s="35">
        <f t="shared" si="32"/>
        <v>0</v>
      </c>
      <c r="X88" s="35">
        <f t="shared" si="33"/>
        <v>3936.6724948761666</v>
      </c>
      <c r="Y88" s="51">
        <v>9900</v>
      </c>
      <c r="Z88" s="51">
        <v>4150</v>
      </c>
      <c r="AA88" s="35">
        <f t="shared" si="34"/>
        <v>683</v>
      </c>
      <c r="AB88" s="35">
        <f t="shared" si="35"/>
        <v>430</v>
      </c>
      <c r="AC88" s="35">
        <f t="shared" si="36"/>
        <v>741.17728228992121</v>
      </c>
      <c r="AD88" s="35">
        <f t="shared" si="37"/>
        <v>179.56045806746405</v>
      </c>
      <c r="AE88" s="35">
        <f t="shared" si="38"/>
        <v>94.517936819392787</v>
      </c>
      <c r="AF88" s="35">
        <f t="shared" si="39"/>
        <v>390.62439068655169</v>
      </c>
      <c r="AG88" s="35">
        <f t="shared" si="40"/>
        <v>36.768206356735305</v>
      </c>
      <c r="AH88" s="35">
        <f t="shared" si="41"/>
        <v>720.03729533960075</v>
      </c>
      <c r="AI88" s="35">
        <f t="shared" si="42"/>
        <v>379.01685215653015</v>
      </c>
      <c r="AJ88" s="35">
        <f t="shared" si="43"/>
        <v>0</v>
      </c>
      <c r="AK88" s="36">
        <f t="shared" si="44"/>
        <v>3936.6724948761666</v>
      </c>
    </row>
    <row r="89" spans="1:37" x14ac:dyDescent="0.25">
      <c r="A89" s="5">
        <v>3810</v>
      </c>
      <c r="B89" s="5">
        <v>110992.9814620018</v>
      </c>
      <c r="C89" s="5">
        <v>196213.38850134611</v>
      </c>
      <c r="D89" s="5">
        <v>18111.500000000004</v>
      </c>
      <c r="E89" s="5">
        <v>60.504250000000006</v>
      </c>
      <c r="F89" s="32">
        <v>0.02</v>
      </c>
      <c r="G89" s="32">
        <v>0.02</v>
      </c>
      <c r="H89" s="45">
        <v>0.25</v>
      </c>
      <c r="I89" s="45">
        <v>0.25</v>
      </c>
      <c r="J89" s="45">
        <v>600</v>
      </c>
      <c r="K89" s="50">
        <f t="shared" si="45"/>
        <v>2968.24388684724</v>
      </c>
      <c r="L89" s="51">
        <v>9900</v>
      </c>
      <c r="M89" s="51">
        <v>4150</v>
      </c>
      <c r="N89" s="35">
        <f t="shared" si="23"/>
        <v>683</v>
      </c>
      <c r="O89" s="35">
        <f t="shared" si="24"/>
        <v>430</v>
      </c>
      <c r="P89" s="35">
        <f t="shared" si="25"/>
        <v>741.17728228992121</v>
      </c>
      <c r="Q89" s="35">
        <f t="shared" si="26"/>
        <v>179.56045806746405</v>
      </c>
      <c r="R89" s="35">
        <f t="shared" si="27"/>
        <v>94.517936819392787</v>
      </c>
      <c r="S89" s="35">
        <f t="shared" si="28"/>
        <v>390.62439068655169</v>
      </c>
      <c r="T89" s="35">
        <f t="shared" si="29"/>
        <v>36.768206356735305</v>
      </c>
      <c r="U89" s="35">
        <f t="shared" si="30"/>
        <v>720.03729533960075</v>
      </c>
      <c r="V89" s="35">
        <f t="shared" si="31"/>
        <v>379.01685215653015</v>
      </c>
      <c r="W89" s="35">
        <f t="shared" si="32"/>
        <v>0</v>
      </c>
      <c r="X89" s="35">
        <f t="shared" si="33"/>
        <v>3935.2258425564914</v>
      </c>
      <c r="Y89" s="51">
        <v>9900</v>
      </c>
      <c r="Z89" s="51">
        <v>4150</v>
      </c>
      <c r="AA89" s="35">
        <f t="shared" si="34"/>
        <v>683</v>
      </c>
      <c r="AB89" s="35">
        <f t="shared" si="35"/>
        <v>430</v>
      </c>
      <c r="AC89" s="35">
        <f t="shared" si="36"/>
        <v>741.17728228992121</v>
      </c>
      <c r="AD89" s="35">
        <f t="shared" si="37"/>
        <v>179.56045806746405</v>
      </c>
      <c r="AE89" s="35">
        <f t="shared" si="38"/>
        <v>94.517936819392787</v>
      </c>
      <c r="AF89" s="35">
        <f t="shared" si="39"/>
        <v>390.62439068655169</v>
      </c>
      <c r="AG89" s="35">
        <f t="shared" si="40"/>
        <v>36.768206356735305</v>
      </c>
      <c r="AH89" s="35">
        <f t="shared" si="41"/>
        <v>720.03729533960075</v>
      </c>
      <c r="AI89" s="35">
        <f t="shared" si="42"/>
        <v>379.01685215653015</v>
      </c>
      <c r="AJ89" s="35">
        <f t="shared" si="43"/>
        <v>0</v>
      </c>
      <c r="AK89" s="36">
        <f t="shared" si="44"/>
        <v>3935.2258425564914</v>
      </c>
    </row>
    <row r="90" spans="1:37" x14ac:dyDescent="0.25">
      <c r="A90" s="5">
        <v>3811</v>
      </c>
      <c r="B90" s="5">
        <v>111485.34046077728</v>
      </c>
      <c r="C90" s="5">
        <v>197083.78072115779</v>
      </c>
      <c r="D90" s="5">
        <v>18112.95</v>
      </c>
      <c r="E90" s="5">
        <v>60.504250000000006</v>
      </c>
      <c r="F90" s="32">
        <v>0.02</v>
      </c>
      <c r="G90" s="32">
        <v>0.02</v>
      </c>
      <c r="H90" s="45">
        <v>0.25</v>
      </c>
      <c r="I90" s="45">
        <v>0.25</v>
      </c>
      <c r="J90" s="45">
        <v>600</v>
      </c>
      <c r="K90" s="50">
        <f t="shared" si="45"/>
        <v>2998.775858751465</v>
      </c>
      <c r="L90" s="51">
        <v>9900</v>
      </c>
      <c r="M90" s="51">
        <v>4150</v>
      </c>
      <c r="N90" s="35">
        <f t="shared" si="23"/>
        <v>683</v>
      </c>
      <c r="O90" s="35">
        <f t="shared" si="24"/>
        <v>430</v>
      </c>
      <c r="P90" s="35">
        <f t="shared" si="25"/>
        <v>741.17728228992121</v>
      </c>
      <c r="Q90" s="35">
        <f t="shared" si="26"/>
        <v>179.56045806746405</v>
      </c>
      <c r="R90" s="35">
        <f t="shared" si="27"/>
        <v>94.517936819392787</v>
      </c>
      <c r="S90" s="35">
        <f t="shared" si="28"/>
        <v>390.62439068655169</v>
      </c>
      <c r="T90" s="35">
        <f t="shared" si="29"/>
        <v>36.768206356735305</v>
      </c>
      <c r="U90" s="35">
        <f t="shared" si="30"/>
        <v>720.03729533960075</v>
      </c>
      <c r="V90" s="35">
        <f t="shared" si="31"/>
        <v>379.01685215653015</v>
      </c>
      <c r="W90" s="35">
        <f t="shared" si="32"/>
        <v>0</v>
      </c>
      <c r="X90" s="35">
        <f t="shared" si="33"/>
        <v>3927.6118829792449</v>
      </c>
      <c r="Y90" s="51">
        <v>9900</v>
      </c>
      <c r="Z90" s="51">
        <v>4150</v>
      </c>
      <c r="AA90" s="35">
        <f t="shared" si="34"/>
        <v>683</v>
      </c>
      <c r="AB90" s="35">
        <f t="shared" si="35"/>
        <v>430</v>
      </c>
      <c r="AC90" s="35">
        <f t="shared" si="36"/>
        <v>741.17728228992121</v>
      </c>
      <c r="AD90" s="35">
        <f t="shared" si="37"/>
        <v>179.56045806746405</v>
      </c>
      <c r="AE90" s="35">
        <f t="shared" si="38"/>
        <v>94.517936819392787</v>
      </c>
      <c r="AF90" s="35">
        <f t="shared" si="39"/>
        <v>390.62439068655169</v>
      </c>
      <c r="AG90" s="35">
        <f t="shared" si="40"/>
        <v>36.768206356735305</v>
      </c>
      <c r="AH90" s="35">
        <f t="shared" si="41"/>
        <v>720.03729533960075</v>
      </c>
      <c r="AI90" s="35">
        <f t="shared" si="42"/>
        <v>379.01685215653015</v>
      </c>
      <c r="AJ90" s="35">
        <f t="shared" si="43"/>
        <v>0</v>
      </c>
      <c r="AK90" s="36">
        <f t="shared" si="44"/>
        <v>3927.6118829792449</v>
      </c>
    </row>
    <row r="91" spans="1:37" x14ac:dyDescent="0.25">
      <c r="A91" s="5">
        <v>3812</v>
      </c>
      <c r="B91" s="5">
        <v>111977.69945955276</v>
      </c>
      <c r="C91" s="5">
        <v>197954.17294093966</v>
      </c>
      <c r="D91" s="5">
        <v>18114.400000000005</v>
      </c>
      <c r="E91" s="5">
        <v>60.504250000000006</v>
      </c>
      <c r="F91" s="32">
        <v>0.02</v>
      </c>
      <c r="G91" s="32">
        <v>0.02</v>
      </c>
      <c r="H91" s="45">
        <v>0.25</v>
      </c>
      <c r="I91" s="45">
        <v>0.25</v>
      </c>
      <c r="J91" s="45">
        <v>600</v>
      </c>
      <c r="K91" s="50">
        <f t="shared" si="45"/>
        <v>3031.8521616477087</v>
      </c>
      <c r="L91" s="51">
        <v>9900</v>
      </c>
      <c r="M91" s="51">
        <v>4150</v>
      </c>
      <c r="N91" s="35">
        <f t="shared" si="23"/>
        <v>683</v>
      </c>
      <c r="O91" s="35">
        <f t="shared" si="24"/>
        <v>430</v>
      </c>
      <c r="P91" s="35">
        <f t="shared" si="25"/>
        <v>741.17728228992121</v>
      </c>
      <c r="Q91" s="35">
        <f t="shared" si="26"/>
        <v>179.56045806746405</v>
      </c>
      <c r="R91" s="35">
        <f t="shared" si="27"/>
        <v>94.517936819392787</v>
      </c>
      <c r="S91" s="35">
        <f t="shared" si="28"/>
        <v>390.62439068655169</v>
      </c>
      <c r="T91" s="35">
        <f t="shared" si="29"/>
        <v>36.768206356735305</v>
      </c>
      <c r="U91" s="35">
        <f t="shared" si="30"/>
        <v>720.03729533960075</v>
      </c>
      <c r="V91" s="35">
        <f t="shared" si="31"/>
        <v>379.01685215653015</v>
      </c>
      <c r="W91" s="35">
        <f t="shared" si="32"/>
        <v>0</v>
      </c>
      <c r="X91" s="35">
        <f t="shared" si="33"/>
        <v>3919.3634267705611</v>
      </c>
      <c r="Y91" s="51">
        <v>9900</v>
      </c>
      <c r="Z91" s="51">
        <v>4150</v>
      </c>
      <c r="AA91" s="35">
        <f t="shared" si="34"/>
        <v>683</v>
      </c>
      <c r="AB91" s="35">
        <f t="shared" si="35"/>
        <v>430</v>
      </c>
      <c r="AC91" s="35">
        <f t="shared" si="36"/>
        <v>741.17728228992121</v>
      </c>
      <c r="AD91" s="35">
        <f t="shared" si="37"/>
        <v>179.56045806746405</v>
      </c>
      <c r="AE91" s="35">
        <f t="shared" si="38"/>
        <v>94.517936819392787</v>
      </c>
      <c r="AF91" s="35">
        <f t="shared" si="39"/>
        <v>390.62439068655169</v>
      </c>
      <c r="AG91" s="35">
        <f t="shared" si="40"/>
        <v>36.768206356735305</v>
      </c>
      <c r="AH91" s="35">
        <f t="shared" si="41"/>
        <v>720.03729533960075</v>
      </c>
      <c r="AI91" s="35">
        <f t="shared" si="42"/>
        <v>379.01685215653015</v>
      </c>
      <c r="AJ91" s="35">
        <f t="shared" si="43"/>
        <v>0</v>
      </c>
      <c r="AK91" s="36">
        <f t="shared" si="44"/>
        <v>3919.3634267705611</v>
      </c>
    </row>
    <row r="92" spans="1:37" x14ac:dyDescent="0.25">
      <c r="A92" s="5">
        <v>3813</v>
      </c>
      <c r="B92" s="5">
        <v>112470.05845880508</v>
      </c>
      <c r="C92" s="5">
        <v>198824.56516075134</v>
      </c>
      <c r="D92" s="5">
        <v>18115.850000000002</v>
      </c>
      <c r="E92" s="5">
        <v>60.504250000000006</v>
      </c>
      <c r="F92" s="32">
        <v>0.02</v>
      </c>
      <c r="G92" s="32">
        <v>0.02</v>
      </c>
      <c r="H92" s="45">
        <v>0.25</v>
      </c>
      <c r="I92" s="45">
        <v>0.25</v>
      </c>
      <c r="J92" s="45">
        <v>600</v>
      </c>
      <c r="K92" s="50">
        <f t="shared" si="45"/>
        <v>3067.4727955359713</v>
      </c>
      <c r="L92" s="51">
        <v>9900</v>
      </c>
      <c r="M92" s="51">
        <v>4150</v>
      </c>
      <c r="N92" s="35">
        <f t="shared" si="23"/>
        <v>683</v>
      </c>
      <c r="O92" s="35">
        <f t="shared" si="24"/>
        <v>430</v>
      </c>
      <c r="P92" s="35">
        <f t="shared" si="25"/>
        <v>741.17728228992121</v>
      </c>
      <c r="Q92" s="35">
        <f t="shared" si="26"/>
        <v>179.56045806746405</v>
      </c>
      <c r="R92" s="35">
        <f t="shared" si="27"/>
        <v>94.517936819392787</v>
      </c>
      <c r="S92" s="35">
        <f t="shared" si="28"/>
        <v>390.62439068655169</v>
      </c>
      <c r="T92" s="35">
        <f t="shared" si="29"/>
        <v>36.768206356735305</v>
      </c>
      <c r="U92" s="35">
        <f t="shared" si="30"/>
        <v>720.03729533960075</v>
      </c>
      <c r="V92" s="35">
        <f t="shared" si="31"/>
        <v>379.01685215653015</v>
      </c>
      <c r="W92" s="35">
        <f t="shared" si="32"/>
        <v>0</v>
      </c>
      <c r="X92" s="35">
        <f t="shared" si="33"/>
        <v>3910.48047393044</v>
      </c>
      <c r="Y92" s="51">
        <v>9900</v>
      </c>
      <c r="Z92" s="51">
        <v>4150</v>
      </c>
      <c r="AA92" s="35">
        <f t="shared" si="34"/>
        <v>683</v>
      </c>
      <c r="AB92" s="35">
        <f t="shared" si="35"/>
        <v>430</v>
      </c>
      <c r="AC92" s="35">
        <f t="shared" si="36"/>
        <v>741.17728228992121</v>
      </c>
      <c r="AD92" s="35">
        <f t="shared" si="37"/>
        <v>179.56045806746405</v>
      </c>
      <c r="AE92" s="35">
        <f t="shared" si="38"/>
        <v>94.517936819392787</v>
      </c>
      <c r="AF92" s="35">
        <f t="shared" si="39"/>
        <v>390.62439068655169</v>
      </c>
      <c r="AG92" s="35">
        <f t="shared" si="40"/>
        <v>36.768206356735305</v>
      </c>
      <c r="AH92" s="35">
        <f t="shared" si="41"/>
        <v>720.03729533960075</v>
      </c>
      <c r="AI92" s="35">
        <f t="shared" si="42"/>
        <v>379.01685215653015</v>
      </c>
      <c r="AJ92" s="35">
        <f t="shared" si="43"/>
        <v>0</v>
      </c>
      <c r="AK92" s="36">
        <f t="shared" si="44"/>
        <v>3910.48047393044</v>
      </c>
    </row>
    <row r="93" spans="1:37" x14ac:dyDescent="0.25">
      <c r="A93" s="5">
        <v>3813.2</v>
      </c>
      <c r="B93" s="5">
        <v>112568.53025865555</v>
      </c>
      <c r="C93" s="5">
        <v>198998.6436047256</v>
      </c>
      <c r="D93" s="5">
        <v>18116.140000000003</v>
      </c>
      <c r="E93" s="5">
        <v>60.504250000000006</v>
      </c>
      <c r="F93" s="32">
        <v>0.02</v>
      </c>
      <c r="G93" s="32">
        <v>0.02</v>
      </c>
      <c r="H93" s="45">
        <v>0.25</v>
      </c>
      <c r="I93" s="45">
        <v>0.25</v>
      </c>
      <c r="J93" s="45">
        <v>600</v>
      </c>
      <c r="K93" s="50">
        <f t="shared" si="45"/>
        <v>3074.9022420326592</v>
      </c>
      <c r="L93" s="51">
        <v>9900</v>
      </c>
      <c r="M93" s="51">
        <v>4150</v>
      </c>
      <c r="N93" s="35">
        <f t="shared" si="23"/>
        <v>683</v>
      </c>
      <c r="O93" s="35">
        <f t="shared" si="24"/>
        <v>430</v>
      </c>
      <c r="P93" s="35">
        <f t="shared" si="25"/>
        <v>741.17728228992121</v>
      </c>
      <c r="Q93" s="35">
        <f t="shared" si="26"/>
        <v>179.56045806746405</v>
      </c>
      <c r="R93" s="35">
        <f t="shared" si="27"/>
        <v>94.517936819392787</v>
      </c>
      <c r="S93" s="35">
        <f t="shared" si="28"/>
        <v>390.62439068655169</v>
      </c>
      <c r="T93" s="35">
        <f t="shared" si="29"/>
        <v>36.768206356735305</v>
      </c>
      <c r="U93" s="35">
        <f t="shared" si="30"/>
        <v>720.03729533960075</v>
      </c>
      <c r="V93" s="35">
        <f t="shared" si="31"/>
        <v>379.01685215653015</v>
      </c>
      <c r="W93" s="35">
        <f t="shared" si="32"/>
        <v>0</v>
      </c>
      <c r="X93" s="35">
        <f t="shared" si="33"/>
        <v>3908.6277437666454</v>
      </c>
      <c r="Y93" s="51">
        <v>9900</v>
      </c>
      <c r="Z93" s="51">
        <v>4150</v>
      </c>
      <c r="AA93" s="35">
        <f t="shared" si="34"/>
        <v>683</v>
      </c>
      <c r="AB93" s="35">
        <f t="shared" si="35"/>
        <v>430</v>
      </c>
      <c r="AC93" s="35">
        <f t="shared" si="36"/>
        <v>741.17728228992121</v>
      </c>
      <c r="AD93" s="35">
        <f t="shared" si="37"/>
        <v>179.56045806746405</v>
      </c>
      <c r="AE93" s="35">
        <f t="shared" si="38"/>
        <v>94.517936819392787</v>
      </c>
      <c r="AF93" s="35">
        <f t="shared" si="39"/>
        <v>390.62439068655169</v>
      </c>
      <c r="AG93" s="35">
        <f t="shared" si="40"/>
        <v>36.768206356735305</v>
      </c>
      <c r="AH93" s="35">
        <f t="shared" si="41"/>
        <v>720.03729533960075</v>
      </c>
      <c r="AI93" s="35">
        <f t="shared" si="42"/>
        <v>379.01685215653015</v>
      </c>
      <c r="AJ93" s="35">
        <f t="shared" si="43"/>
        <v>0</v>
      </c>
      <c r="AK93" s="36">
        <f t="shared" si="44"/>
        <v>3908.6277437666454</v>
      </c>
    </row>
    <row r="94" spans="1:37" x14ac:dyDescent="0.25">
      <c r="A94" s="5">
        <v>3813.8</v>
      </c>
      <c r="B94" s="5">
        <v>112863.9456577301</v>
      </c>
      <c r="C94" s="5">
        <v>199520.87893658876</v>
      </c>
      <c r="D94" s="5">
        <v>18117.010000000002</v>
      </c>
      <c r="E94" s="5">
        <v>60.504250000000006</v>
      </c>
      <c r="F94" s="32">
        <v>0.02</v>
      </c>
      <c r="G94" s="32">
        <v>0.02</v>
      </c>
      <c r="H94" s="45">
        <v>0.25</v>
      </c>
      <c r="I94" s="45">
        <v>0.25</v>
      </c>
      <c r="J94" s="45">
        <v>600</v>
      </c>
      <c r="K94" s="50">
        <f t="shared" si="45"/>
        <v>3097.8012209608419</v>
      </c>
      <c r="L94" s="51">
        <v>9900</v>
      </c>
      <c r="M94" s="51">
        <v>4150</v>
      </c>
      <c r="N94" s="35">
        <f t="shared" si="23"/>
        <v>683</v>
      </c>
      <c r="O94" s="35">
        <f t="shared" si="24"/>
        <v>430</v>
      </c>
      <c r="P94" s="35">
        <f t="shared" si="25"/>
        <v>741.17728228992121</v>
      </c>
      <c r="Q94" s="35">
        <f t="shared" si="26"/>
        <v>179.56045806746405</v>
      </c>
      <c r="R94" s="35">
        <f t="shared" si="27"/>
        <v>94.517936819392787</v>
      </c>
      <c r="S94" s="35">
        <f t="shared" si="28"/>
        <v>390.62439068655169</v>
      </c>
      <c r="T94" s="35">
        <f t="shared" si="29"/>
        <v>36.768206356735305</v>
      </c>
      <c r="U94" s="35">
        <f t="shared" si="30"/>
        <v>720.03729533960075</v>
      </c>
      <c r="V94" s="35">
        <f t="shared" si="31"/>
        <v>379.01685215653015</v>
      </c>
      <c r="W94" s="35">
        <f t="shared" si="32"/>
        <v>0</v>
      </c>
      <c r="X94" s="35">
        <f t="shared" si="33"/>
        <v>3902.9172740837071</v>
      </c>
      <c r="Y94" s="51">
        <v>9900</v>
      </c>
      <c r="Z94" s="51">
        <v>4150</v>
      </c>
      <c r="AA94" s="35">
        <f t="shared" si="34"/>
        <v>683</v>
      </c>
      <c r="AB94" s="35">
        <f t="shared" si="35"/>
        <v>430</v>
      </c>
      <c r="AC94" s="35">
        <f t="shared" si="36"/>
        <v>741.17728228992121</v>
      </c>
      <c r="AD94" s="35">
        <f t="shared" si="37"/>
        <v>179.56045806746405</v>
      </c>
      <c r="AE94" s="35">
        <f t="shared" si="38"/>
        <v>94.517936819392787</v>
      </c>
      <c r="AF94" s="35">
        <f t="shared" si="39"/>
        <v>390.62439068655169</v>
      </c>
      <c r="AG94" s="35">
        <f t="shared" si="40"/>
        <v>36.768206356735305</v>
      </c>
      <c r="AH94" s="35">
        <f t="shared" si="41"/>
        <v>720.03729533960075</v>
      </c>
      <c r="AI94" s="35">
        <f t="shared" si="42"/>
        <v>379.01685215653015</v>
      </c>
      <c r="AJ94" s="35">
        <f t="shared" si="43"/>
        <v>0</v>
      </c>
      <c r="AK94" s="36">
        <f t="shared" si="44"/>
        <v>3902.9172740837071</v>
      </c>
    </row>
    <row r="95" spans="1:37" x14ac:dyDescent="0.25">
      <c r="A95" s="5">
        <v>3814</v>
      </c>
      <c r="B95" s="5">
        <v>112962.41745758057</v>
      </c>
      <c r="C95" s="5">
        <v>199694.95738056302</v>
      </c>
      <c r="D95" s="5">
        <v>18117.3</v>
      </c>
      <c r="E95" s="5">
        <v>60.504250000000006</v>
      </c>
      <c r="F95" s="32">
        <v>0.02</v>
      </c>
      <c r="G95" s="32">
        <v>0.02</v>
      </c>
      <c r="H95" s="45">
        <v>0.25</v>
      </c>
      <c r="I95" s="45">
        <v>0.25</v>
      </c>
      <c r="J95" s="45">
        <v>600</v>
      </c>
      <c r="K95" s="50">
        <f t="shared" si="45"/>
        <v>3105.6377604162526</v>
      </c>
      <c r="L95" s="51">
        <v>9900</v>
      </c>
      <c r="M95" s="51">
        <v>4150</v>
      </c>
      <c r="N95" s="35">
        <f t="shared" si="23"/>
        <v>683</v>
      </c>
      <c r="O95" s="35">
        <f t="shared" si="24"/>
        <v>430</v>
      </c>
      <c r="P95" s="35">
        <f t="shared" si="25"/>
        <v>741.17728228992121</v>
      </c>
      <c r="Q95" s="35">
        <f t="shared" si="26"/>
        <v>179.56045806746405</v>
      </c>
      <c r="R95" s="35">
        <f t="shared" si="27"/>
        <v>94.517936819392787</v>
      </c>
      <c r="S95" s="35">
        <f t="shared" si="28"/>
        <v>390.62439068655169</v>
      </c>
      <c r="T95" s="35">
        <f t="shared" si="29"/>
        <v>36.768206356735305</v>
      </c>
      <c r="U95" s="35">
        <f t="shared" si="30"/>
        <v>720.03729533960075</v>
      </c>
      <c r="V95" s="35">
        <f t="shared" si="31"/>
        <v>379.01685215653015</v>
      </c>
      <c r="W95" s="35">
        <f t="shared" si="32"/>
        <v>0</v>
      </c>
      <c r="X95" s="35">
        <f t="shared" si="33"/>
        <v>3900.963024458882</v>
      </c>
      <c r="Y95" s="51">
        <v>9900</v>
      </c>
      <c r="Z95" s="51">
        <v>4150</v>
      </c>
      <c r="AA95" s="35">
        <f t="shared" si="34"/>
        <v>683</v>
      </c>
      <c r="AB95" s="35">
        <f t="shared" si="35"/>
        <v>430</v>
      </c>
      <c r="AC95" s="35">
        <f t="shared" si="36"/>
        <v>741.17728228992121</v>
      </c>
      <c r="AD95" s="35">
        <f t="shared" si="37"/>
        <v>179.56045806746405</v>
      </c>
      <c r="AE95" s="35">
        <f t="shared" si="38"/>
        <v>94.517936819392787</v>
      </c>
      <c r="AF95" s="35">
        <f t="shared" si="39"/>
        <v>390.62439068655169</v>
      </c>
      <c r="AG95" s="35">
        <f t="shared" si="40"/>
        <v>36.768206356735305</v>
      </c>
      <c r="AH95" s="35">
        <f t="shared" si="41"/>
        <v>720.03729533960075</v>
      </c>
      <c r="AI95" s="35">
        <f t="shared" si="42"/>
        <v>379.01685215653015</v>
      </c>
      <c r="AJ95" s="35">
        <f t="shared" si="43"/>
        <v>0</v>
      </c>
      <c r="AK95" s="36">
        <f t="shared" si="44"/>
        <v>3900.963024458882</v>
      </c>
    </row>
    <row r="96" spans="1:37" x14ac:dyDescent="0.25">
      <c r="A96" s="5">
        <v>3815</v>
      </c>
      <c r="B96" s="5">
        <v>113454.77645635605</v>
      </c>
      <c r="C96" s="5">
        <v>200565.34960031509</v>
      </c>
      <c r="D96" s="5">
        <v>18118.750000000004</v>
      </c>
      <c r="E96" s="5">
        <v>60.504250000000006</v>
      </c>
      <c r="F96" s="32">
        <v>0.02</v>
      </c>
      <c r="G96" s="32">
        <v>0.02</v>
      </c>
      <c r="H96" s="45">
        <v>0.25</v>
      </c>
      <c r="I96" s="45">
        <v>0.25</v>
      </c>
      <c r="J96" s="45">
        <v>600</v>
      </c>
      <c r="K96" s="50">
        <f t="shared" si="45"/>
        <v>3146.3470562885527</v>
      </c>
      <c r="L96" s="51">
        <v>9900</v>
      </c>
      <c r="M96" s="51">
        <v>4150</v>
      </c>
      <c r="N96" s="35">
        <f t="shared" si="23"/>
        <v>683</v>
      </c>
      <c r="O96" s="35">
        <f t="shared" si="24"/>
        <v>430</v>
      </c>
      <c r="P96" s="35">
        <f t="shared" si="25"/>
        <v>741.17728228992121</v>
      </c>
      <c r="Q96" s="35">
        <f t="shared" si="26"/>
        <v>179.56045806746405</v>
      </c>
      <c r="R96" s="35">
        <f t="shared" si="27"/>
        <v>94.517936819392787</v>
      </c>
      <c r="S96" s="35">
        <f t="shared" si="28"/>
        <v>390.62439068655169</v>
      </c>
      <c r="T96" s="35">
        <f t="shared" si="29"/>
        <v>36.768206356735305</v>
      </c>
      <c r="U96" s="35">
        <f t="shared" si="30"/>
        <v>720.03729533960075</v>
      </c>
      <c r="V96" s="35">
        <f t="shared" si="31"/>
        <v>379.01685215653015</v>
      </c>
      <c r="W96" s="35">
        <f t="shared" si="32"/>
        <v>0</v>
      </c>
      <c r="X96" s="35">
        <f t="shared" si="33"/>
        <v>3890.8110783558868</v>
      </c>
      <c r="Y96" s="51">
        <v>9900</v>
      </c>
      <c r="Z96" s="51">
        <v>4150</v>
      </c>
      <c r="AA96" s="35">
        <f t="shared" si="34"/>
        <v>683</v>
      </c>
      <c r="AB96" s="35">
        <f t="shared" si="35"/>
        <v>430</v>
      </c>
      <c r="AC96" s="35">
        <f t="shared" si="36"/>
        <v>741.17728228992121</v>
      </c>
      <c r="AD96" s="35">
        <f t="shared" si="37"/>
        <v>179.56045806746405</v>
      </c>
      <c r="AE96" s="35">
        <f t="shared" si="38"/>
        <v>94.517936819392787</v>
      </c>
      <c r="AF96" s="35">
        <f t="shared" si="39"/>
        <v>390.62439068655169</v>
      </c>
      <c r="AG96" s="35">
        <f t="shared" si="40"/>
        <v>36.768206356735305</v>
      </c>
      <c r="AH96" s="35">
        <f t="shared" si="41"/>
        <v>720.03729533960075</v>
      </c>
      <c r="AI96" s="35">
        <f t="shared" si="42"/>
        <v>379.01685215653015</v>
      </c>
      <c r="AJ96" s="35">
        <f t="shared" si="43"/>
        <v>0</v>
      </c>
      <c r="AK96" s="36">
        <f t="shared" si="44"/>
        <v>3890.8110783558868</v>
      </c>
    </row>
    <row r="97" spans="1:37" x14ac:dyDescent="0.25">
      <c r="A97" s="5">
        <v>3816</v>
      </c>
      <c r="B97" s="5">
        <v>113947.13545513153</v>
      </c>
      <c r="C97" s="5">
        <v>201435.74182012677</v>
      </c>
      <c r="D97" s="5">
        <v>18120.200000000004</v>
      </c>
      <c r="E97" s="5">
        <v>60.504250000000006</v>
      </c>
      <c r="F97" s="32">
        <v>0.02</v>
      </c>
      <c r="G97" s="32">
        <v>0.02</v>
      </c>
      <c r="H97" s="45">
        <v>0.25</v>
      </c>
      <c r="I97" s="45">
        <v>0.25</v>
      </c>
      <c r="J97" s="45">
        <v>600</v>
      </c>
      <c r="K97" s="50">
        <f t="shared" si="45"/>
        <v>3189.6006831528712</v>
      </c>
      <c r="L97" s="51">
        <v>9900</v>
      </c>
      <c r="M97" s="51">
        <v>4150</v>
      </c>
      <c r="N97" s="35">
        <f t="shared" si="23"/>
        <v>683</v>
      </c>
      <c r="O97" s="35">
        <f t="shared" si="24"/>
        <v>430</v>
      </c>
      <c r="P97" s="35">
        <f t="shared" si="25"/>
        <v>741.17728228992121</v>
      </c>
      <c r="Q97" s="35">
        <f t="shared" si="26"/>
        <v>179.56045806746405</v>
      </c>
      <c r="R97" s="35">
        <f t="shared" si="27"/>
        <v>94.517936819392787</v>
      </c>
      <c r="S97" s="35">
        <f t="shared" si="28"/>
        <v>390.62439068655169</v>
      </c>
      <c r="T97" s="35">
        <f t="shared" si="29"/>
        <v>36.768206356735305</v>
      </c>
      <c r="U97" s="35">
        <f t="shared" si="30"/>
        <v>720.03729533960075</v>
      </c>
      <c r="V97" s="35">
        <f t="shared" si="31"/>
        <v>379.01685215653015</v>
      </c>
      <c r="W97" s="35">
        <f t="shared" si="32"/>
        <v>0</v>
      </c>
      <c r="X97" s="35">
        <f t="shared" si="33"/>
        <v>3880.0246356214543</v>
      </c>
      <c r="Y97" s="51">
        <v>9900</v>
      </c>
      <c r="Z97" s="51">
        <v>4150</v>
      </c>
      <c r="AA97" s="35">
        <f t="shared" si="34"/>
        <v>683</v>
      </c>
      <c r="AB97" s="35">
        <f t="shared" si="35"/>
        <v>430</v>
      </c>
      <c r="AC97" s="35">
        <f t="shared" si="36"/>
        <v>741.17728228992121</v>
      </c>
      <c r="AD97" s="35">
        <f t="shared" si="37"/>
        <v>179.56045806746405</v>
      </c>
      <c r="AE97" s="35">
        <f t="shared" si="38"/>
        <v>94.517936819392787</v>
      </c>
      <c r="AF97" s="35">
        <f t="shared" si="39"/>
        <v>390.62439068655169</v>
      </c>
      <c r="AG97" s="35">
        <f t="shared" si="40"/>
        <v>36.768206356735305</v>
      </c>
      <c r="AH97" s="35">
        <f t="shared" si="41"/>
        <v>720.03729533960075</v>
      </c>
      <c r="AI97" s="35">
        <f t="shared" si="42"/>
        <v>379.01685215653015</v>
      </c>
      <c r="AJ97" s="35">
        <f t="shared" si="43"/>
        <v>0</v>
      </c>
      <c r="AK97" s="36">
        <f t="shared" si="44"/>
        <v>3880.0246356214543</v>
      </c>
    </row>
    <row r="98" spans="1:37" x14ac:dyDescent="0.25">
      <c r="A98" s="5">
        <v>3817</v>
      </c>
      <c r="B98" s="5">
        <v>114439.49445390701</v>
      </c>
      <c r="C98" s="5">
        <v>202306.13403993845</v>
      </c>
      <c r="D98" s="5">
        <v>18121.650000000001</v>
      </c>
      <c r="E98" s="5">
        <v>60.504250000000006</v>
      </c>
      <c r="F98" s="32">
        <v>0.02</v>
      </c>
      <c r="G98" s="32">
        <v>0.02</v>
      </c>
      <c r="H98" s="45">
        <v>0.25</v>
      </c>
      <c r="I98" s="45">
        <v>0.25</v>
      </c>
      <c r="J98" s="45">
        <v>600</v>
      </c>
      <c r="K98" s="50">
        <f t="shared" si="45"/>
        <v>3235.3986410092089</v>
      </c>
      <c r="L98" s="51">
        <v>9900</v>
      </c>
      <c r="M98" s="51">
        <v>4150</v>
      </c>
      <c r="N98" s="35">
        <f t="shared" si="23"/>
        <v>683</v>
      </c>
      <c r="O98" s="35">
        <f t="shared" si="24"/>
        <v>430</v>
      </c>
      <c r="P98" s="35">
        <f t="shared" si="25"/>
        <v>741.17728228992121</v>
      </c>
      <c r="Q98" s="35">
        <f t="shared" si="26"/>
        <v>179.56045806746405</v>
      </c>
      <c r="R98" s="35">
        <f t="shared" si="27"/>
        <v>94.517936819392787</v>
      </c>
      <c r="S98" s="35">
        <f t="shared" si="28"/>
        <v>390.62439068655169</v>
      </c>
      <c r="T98" s="35">
        <f t="shared" si="29"/>
        <v>36.768206356735305</v>
      </c>
      <c r="U98" s="35">
        <f t="shared" si="30"/>
        <v>720.03729533960075</v>
      </c>
      <c r="V98" s="35">
        <f t="shared" si="31"/>
        <v>379.01685215653015</v>
      </c>
      <c r="W98" s="35">
        <f t="shared" si="32"/>
        <v>0</v>
      </c>
      <c r="X98" s="35">
        <f t="shared" si="33"/>
        <v>3868.6036962555845</v>
      </c>
      <c r="Y98" s="51">
        <v>9900</v>
      </c>
      <c r="Z98" s="51">
        <v>4150</v>
      </c>
      <c r="AA98" s="35">
        <f t="shared" si="34"/>
        <v>683</v>
      </c>
      <c r="AB98" s="35">
        <f t="shared" si="35"/>
        <v>430</v>
      </c>
      <c r="AC98" s="35">
        <f t="shared" si="36"/>
        <v>741.17728228992121</v>
      </c>
      <c r="AD98" s="35">
        <f t="shared" si="37"/>
        <v>179.56045806746405</v>
      </c>
      <c r="AE98" s="35">
        <f t="shared" si="38"/>
        <v>94.517936819392787</v>
      </c>
      <c r="AF98" s="35">
        <f t="shared" si="39"/>
        <v>390.62439068655169</v>
      </c>
      <c r="AG98" s="35">
        <f t="shared" si="40"/>
        <v>36.768206356735305</v>
      </c>
      <c r="AH98" s="35">
        <f t="shared" si="41"/>
        <v>720.03729533960075</v>
      </c>
      <c r="AI98" s="35">
        <f t="shared" si="42"/>
        <v>379.01685215653015</v>
      </c>
      <c r="AJ98" s="35">
        <f t="shared" si="43"/>
        <v>0</v>
      </c>
      <c r="AK98" s="36">
        <f t="shared" si="44"/>
        <v>3868.6036962555845</v>
      </c>
    </row>
    <row r="99" spans="1:37" x14ac:dyDescent="0.25">
      <c r="A99" s="5">
        <v>3817.2</v>
      </c>
      <c r="B99" s="5">
        <v>114537.96625328064</v>
      </c>
      <c r="C99" s="5">
        <v>202480.21248391271</v>
      </c>
      <c r="D99" s="5">
        <v>18121.940000000002</v>
      </c>
      <c r="E99" s="5">
        <v>60.504250000000006</v>
      </c>
      <c r="F99" s="32">
        <v>0.02</v>
      </c>
      <c r="G99" s="32">
        <v>0.02</v>
      </c>
      <c r="H99" s="45">
        <v>0.25</v>
      </c>
      <c r="I99" s="45">
        <v>0.25</v>
      </c>
      <c r="J99" s="45">
        <v>600</v>
      </c>
      <c r="K99" s="50">
        <f t="shared" si="45"/>
        <v>3244.86355229951</v>
      </c>
      <c r="L99" s="51">
        <v>9900</v>
      </c>
      <c r="M99" s="51">
        <v>4150</v>
      </c>
      <c r="N99" s="35">
        <f t="shared" si="23"/>
        <v>683</v>
      </c>
      <c r="O99" s="35">
        <f t="shared" si="24"/>
        <v>430</v>
      </c>
      <c r="P99" s="35">
        <f t="shared" si="25"/>
        <v>741.17728228992121</v>
      </c>
      <c r="Q99" s="35">
        <f t="shared" si="26"/>
        <v>179.56045806746405</v>
      </c>
      <c r="R99" s="35">
        <f t="shared" si="27"/>
        <v>94.517936819392787</v>
      </c>
      <c r="S99" s="35">
        <f t="shared" si="28"/>
        <v>390.62439068655169</v>
      </c>
      <c r="T99" s="35">
        <f t="shared" si="29"/>
        <v>36.768206356735305</v>
      </c>
      <c r="U99" s="35">
        <f t="shared" si="30"/>
        <v>720.03729533960075</v>
      </c>
      <c r="V99" s="35">
        <f t="shared" si="31"/>
        <v>379.01685215653015</v>
      </c>
      <c r="W99" s="35">
        <f t="shared" si="32"/>
        <v>0</v>
      </c>
      <c r="X99" s="35">
        <f t="shared" si="33"/>
        <v>3866.2433687866405</v>
      </c>
      <c r="Y99" s="51">
        <v>9900</v>
      </c>
      <c r="Z99" s="51">
        <v>4150</v>
      </c>
      <c r="AA99" s="35">
        <f t="shared" si="34"/>
        <v>683</v>
      </c>
      <c r="AB99" s="35">
        <f t="shared" si="35"/>
        <v>430</v>
      </c>
      <c r="AC99" s="35">
        <f t="shared" si="36"/>
        <v>741.17728228992121</v>
      </c>
      <c r="AD99" s="35">
        <f t="shared" si="37"/>
        <v>179.56045806746405</v>
      </c>
      <c r="AE99" s="35">
        <f t="shared" si="38"/>
        <v>94.517936819392787</v>
      </c>
      <c r="AF99" s="35">
        <f t="shared" si="39"/>
        <v>390.62439068655169</v>
      </c>
      <c r="AG99" s="35">
        <f t="shared" si="40"/>
        <v>36.768206356735305</v>
      </c>
      <c r="AH99" s="35">
        <f t="shared" si="41"/>
        <v>720.03729533960075</v>
      </c>
      <c r="AI99" s="35">
        <f t="shared" si="42"/>
        <v>379.01685215653015</v>
      </c>
      <c r="AJ99" s="35">
        <f t="shared" si="43"/>
        <v>0</v>
      </c>
      <c r="AK99" s="36">
        <f t="shared" si="44"/>
        <v>3866.2433687866405</v>
      </c>
    </row>
    <row r="100" spans="1:37" x14ac:dyDescent="0.25">
      <c r="A100" s="5">
        <v>3817.8</v>
      </c>
      <c r="B100" s="5">
        <v>114833.38165283203</v>
      </c>
      <c r="C100" s="5">
        <v>203002.44781577587</v>
      </c>
      <c r="D100" s="5">
        <v>18122.810000000001</v>
      </c>
      <c r="E100" s="5">
        <v>60.504250000000006</v>
      </c>
      <c r="F100" s="32">
        <v>0.02</v>
      </c>
      <c r="G100" s="32">
        <v>0.02</v>
      </c>
      <c r="H100" s="45">
        <v>0.25</v>
      </c>
      <c r="I100" s="45">
        <v>0.25</v>
      </c>
      <c r="J100" s="45">
        <v>600</v>
      </c>
      <c r="K100" s="50">
        <f t="shared" si="45"/>
        <v>3273.8689256085413</v>
      </c>
      <c r="L100" s="51">
        <v>9900</v>
      </c>
      <c r="M100" s="51">
        <v>4150</v>
      </c>
      <c r="N100" s="35">
        <f t="shared" si="23"/>
        <v>683</v>
      </c>
      <c r="O100" s="35">
        <f t="shared" si="24"/>
        <v>430</v>
      </c>
      <c r="P100" s="35">
        <f t="shared" si="25"/>
        <v>741.17728228992121</v>
      </c>
      <c r="Q100" s="35">
        <f t="shared" si="26"/>
        <v>179.56045806746405</v>
      </c>
      <c r="R100" s="35">
        <f t="shared" si="27"/>
        <v>94.517936819392787</v>
      </c>
      <c r="S100" s="35">
        <f t="shared" si="28"/>
        <v>390.62439068655169</v>
      </c>
      <c r="T100" s="35">
        <f t="shared" si="29"/>
        <v>36.768206356735305</v>
      </c>
      <c r="U100" s="35">
        <f t="shared" si="30"/>
        <v>720.03729533960075</v>
      </c>
      <c r="V100" s="35">
        <f t="shared" si="31"/>
        <v>379.01685215653015</v>
      </c>
      <c r="W100" s="35">
        <f t="shared" si="32"/>
        <v>0</v>
      </c>
      <c r="X100" s="35">
        <f t="shared" si="33"/>
        <v>3859.0101071882518</v>
      </c>
      <c r="Y100" s="51">
        <v>9900</v>
      </c>
      <c r="Z100" s="51">
        <v>4150</v>
      </c>
      <c r="AA100" s="35">
        <f t="shared" si="34"/>
        <v>683</v>
      </c>
      <c r="AB100" s="35">
        <f t="shared" si="35"/>
        <v>430</v>
      </c>
      <c r="AC100" s="35">
        <f t="shared" si="36"/>
        <v>741.17728228992121</v>
      </c>
      <c r="AD100" s="35">
        <f t="shared" si="37"/>
        <v>179.56045806746405</v>
      </c>
      <c r="AE100" s="35">
        <f t="shared" si="38"/>
        <v>94.517936819392787</v>
      </c>
      <c r="AF100" s="35">
        <f t="shared" si="39"/>
        <v>390.62439068655169</v>
      </c>
      <c r="AG100" s="35">
        <f t="shared" si="40"/>
        <v>36.768206356735305</v>
      </c>
      <c r="AH100" s="35">
        <f t="shared" si="41"/>
        <v>720.03729533960075</v>
      </c>
      <c r="AI100" s="35">
        <f t="shared" si="42"/>
        <v>379.01685215653015</v>
      </c>
      <c r="AJ100" s="35">
        <f t="shared" si="43"/>
        <v>0</v>
      </c>
      <c r="AK100" s="36">
        <f t="shared" si="44"/>
        <v>3859.0101071882518</v>
      </c>
    </row>
    <row r="101" spans="1:37" x14ac:dyDescent="0.25">
      <c r="A101" s="5">
        <v>3818</v>
      </c>
      <c r="B101" s="5">
        <v>114931.85345315933</v>
      </c>
      <c r="C101" s="5">
        <v>203176.52625975013</v>
      </c>
      <c r="D101" s="5">
        <v>18123.100000000002</v>
      </c>
      <c r="E101" s="5">
        <v>60.504250000000006</v>
      </c>
      <c r="F101" s="32">
        <v>0.02</v>
      </c>
      <c r="G101" s="32">
        <v>0.02</v>
      </c>
      <c r="H101" s="45">
        <v>0.25</v>
      </c>
      <c r="I101" s="45">
        <v>0.25</v>
      </c>
      <c r="J101" s="45">
        <v>600</v>
      </c>
      <c r="K101" s="50">
        <f t="shared" si="45"/>
        <v>3283.7409298575653</v>
      </c>
      <c r="L101" s="51">
        <v>9900</v>
      </c>
      <c r="M101" s="51">
        <v>4150</v>
      </c>
      <c r="N101" s="35">
        <f t="shared" si="23"/>
        <v>683</v>
      </c>
      <c r="O101" s="35">
        <f t="shared" si="24"/>
        <v>430</v>
      </c>
      <c r="P101" s="35">
        <f t="shared" si="25"/>
        <v>741.17728228992121</v>
      </c>
      <c r="Q101" s="35">
        <f t="shared" si="26"/>
        <v>179.56045806746405</v>
      </c>
      <c r="R101" s="35">
        <f t="shared" si="27"/>
        <v>94.517936819392787</v>
      </c>
      <c r="S101" s="35">
        <f t="shared" si="28"/>
        <v>390.62439068655169</v>
      </c>
      <c r="T101" s="35">
        <f t="shared" si="29"/>
        <v>36.768206356735305</v>
      </c>
      <c r="U101" s="35">
        <f t="shared" si="30"/>
        <v>720.03729533960075</v>
      </c>
      <c r="V101" s="35">
        <f t="shared" si="31"/>
        <v>379.01685215653015</v>
      </c>
      <c r="W101" s="35">
        <f t="shared" si="32"/>
        <v>0</v>
      </c>
      <c r="X101" s="35">
        <f t="shared" si="33"/>
        <v>3856.5482602582779</v>
      </c>
      <c r="Y101" s="51">
        <v>9900</v>
      </c>
      <c r="Z101" s="51">
        <v>4150</v>
      </c>
      <c r="AA101" s="35">
        <f t="shared" si="34"/>
        <v>683</v>
      </c>
      <c r="AB101" s="35">
        <f t="shared" si="35"/>
        <v>430</v>
      </c>
      <c r="AC101" s="35">
        <f t="shared" si="36"/>
        <v>741.17728228992121</v>
      </c>
      <c r="AD101" s="35">
        <f t="shared" si="37"/>
        <v>179.56045806746405</v>
      </c>
      <c r="AE101" s="35">
        <f t="shared" si="38"/>
        <v>94.517936819392787</v>
      </c>
      <c r="AF101" s="35">
        <f t="shared" si="39"/>
        <v>390.62439068655169</v>
      </c>
      <c r="AG101" s="35">
        <f t="shared" si="40"/>
        <v>36.768206356735305</v>
      </c>
      <c r="AH101" s="35">
        <f t="shared" si="41"/>
        <v>720.03729533960075</v>
      </c>
      <c r="AI101" s="35">
        <f t="shared" si="42"/>
        <v>379.01685215653015</v>
      </c>
      <c r="AJ101" s="35">
        <f t="shared" si="43"/>
        <v>0</v>
      </c>
      <c r="AK101" s="36">
        <f t="shared" si="44"/>
        <v>3856.5482602582779</v>
      </c>
    </row>
    <row r="102" spans="1:37" x14ac:dyDescent="0.25">
      <c r="A102" s="5">
        <v>3819</v>
      </c>
      <c r="B102" s="5">
        <v>115424.21245145798</v>
      </c>
      <c r="C102" s="5">
        <v>204046.918479532</v>
      </c>
      <c r="D102" s="5">
        <v>18124.550000000003</v>
      </c>
      <c r="E102" s="5">
        <v>60.504250000000006</v>
      </c>
      <c r="F102" s="32">
        <v>0.02</v>
      </c>
      <c r="G102" s="32">
        <v>0.02</v>
      </c>
      <c r="H102" s="45">
        <v>0.25</v>
      </c>
      <c r="I102" s="45">
        <v>0.25</v>
      </c>
      <c r="J102" s="45">
        <v>600</v>
      </c>
      <c r="K102" s="50">
        <f t="shared" si="45"/>
        <v>3334.6275496979401</v>
      </c>
      <c r="L102" s="51">
        <v>9900</v>
      </c>
      <c r="M102" s="51">
        <v>4150</v>
      </c>
      <c r="N102" s="35">
        <f t="shared" si="23"/>
        <v>683</v>
      </c>
      <c r="O102" s="35">
        <f t="shared" si="24"/>
        <v>430</v>
      </c>
      <c r="P102" s="35">
        <f t="shared" si="25"/>
        <v>741.17728228992121</v>
      </c>
      <c r="Q102" s="35">
        <f t="shared" si="26"/>
        <v>179.56045806746405</v>
      </c>
      <c r="R102" s="35">
        <f t="shared" si="27"/>
        <v>94.517936819392787</v>
      </c>
      <c r="S102" s="35">
        <f t="shared" si="28"/>
        <v>390.62439068655169</v>
      </c>
      <c r="T102" s="35">
        <f t="shared" si="29"/>
        <v>36.768206356735305</v>
      </c>
      <c r="U102" s="35">
        <f t="shared" si="30"/>
        <v>720.03729533960075</v>
      </c>
      <c r="V102" s="35">
        <f t="shared" si="31"/>
        <v>379.01685215653015</v>
      </c>
      <c r="W102" s="35">
        <f t="shared" si="32"/>
        <v>0</v>
      </c>
      <c r="X102" s="35">
        <f t="shared" si="33"/>
        <v>3843.858327629534</v>
      </c>
      <c r="Y102" s="51">
        <v>9900</v>
      </c>
      <c r="Z102" s="51">
        <v>4150</v>
      </c>
      <c r="AA102" s="35">
        <f t="shared" si="34"/>
        <v>683</v>
      </c>
      <c r="AB102" s="35">
        <f t="shared" si="35"/>
        <v>430</v>
      </c>
      <c r="AC102" s="35">
        <f t="shared" si="36"/>
        <v>741.17728228992121</v>
      </c>
      <c r="AD102" s="35">
        <f t="shared" si="37"/>
        <v>179.56045806746405</v>
      </c>
      <c r="AE102" s="35">
        <f t="shared" si="38"/>
        <v>94.517936819392787</v>
      </c>
      <c r="AF102" s="35">
        <f t="shared" si="39"/>
        <v>390.62439068655169</v>
      </c>
      <c r="AG102" s="35">
        <f t="shared" si="40"/>
        <v>36.768206356735305</v>
      </c>
      <c r="AH102" s="35">
        <f t="shared" si="41"/>
        <v>720.03729533960075</v>
      </c>
      <c r="AI102" s="35">
        <f t="shared" si="42"/>
        <v>379.01685215653015</v>
      </c>
      <c r="AJ102" s="35">
        <f t="shared" si="43"/>
        <v>0</v>
      </c>
      <c r="AK102" s="36">
        <f t="shared" si="44"/>
        <v>3843.858327629534</v>
      </c>
    </row>
    <row r="103" spans="1:37" x14ac:dyDescent="0.25">
      <c r="A103" s="5">
        <v>3820</v>
      </c>
      <c r="B103" s="5">
        <v>115916.57145023346</v>
      </c>
      <c r="C103" s="5">
        <v>204917.31069931388</v>
      </c>
      <c r="D103" s="5">
        <v>18126</v>
      </c>
      <c r="E103" s="5">
        <v>60.504250000000006</v>
      </c>
      <c r="F103" s="32">
        <v>0.02</v>
      </c>
      <c r="G103" s="32">
        <v>0.02</v>
      </c>
      <c r="H103" s="45">
        <v>0.25</v>
      </c>
      <c r="I103" s="45">
        <v>0.25</v>
      </c>
      <c r="J103" s="45">
        <v>600</v>
      </c>
      <c r="K103" s="50">
        <f t="shared" si="45"/>
        <v>3388.0585005303337</v>
      </c>
      <c r="L103" s="51">
        <v>9900</v>
      </c>
      <c r="M103" s="51">
        <v>4150</v>
      </c>
      <c r="N103" s="35">
        <f t="shared" si="23"/>
        <v>683</v>
      </c>
      <c r="O103" s="35">
        <f t="shared" si="24"/>
        <v>430</v>
      </c>
      <c r="P103" s="35">
        <f t="shared" si="25"/>
        <v>741.17728228992121</v>
      </c>
      <c r="Q103" s="35">
        <f t="shared" si="26"/>
        <v>179.56045806746405</v>
      </c>
      <c r="R103" s="35">
        <f t="shared" si="27"/>
        <v>94.517936819392787</v>
      </c>
      <c r="S103" s="35">
        <f t="shared" si="28"/>
        <v>390.62439068655169</v>
      </c>
      <c r="T103" s="35">
        <f t="shared" si="29"/>
        <v>36.768206356735305</v>
      </c>
      <c r="U103" s="35">
        <f t="shared" si="30"/>
        <v>720.03729533960075</v>
      </c>
      <c r="V103" s="35">
        <f t="shared" si="31"/>
        <v>379.01685215653015</v>
      </c>
      <c r="W103" s="35">
        <f t="shared" si="32"/>
        <v>0</v>
      </c>
      <c r="X103" s="35">
        <f t="shared" si="33"/>
        <v>3830.5338983693528</v>
      </c>
      <c r="Y103" s="51">
        <v>9900</v>
      </c>
      <c r="Z103" s="51">
        <v>4150</v>
      </c>
      <c r="AA103" s="35">
        <f t="shared" si="34"/>
        <v>683</v>
      </c>
      <c r="AB103" s="35">
        <f t="shared" si="35"/>
        <v>430</v>
      </c>
      <c r="AC103" s="35">
        <f t="shared" si="36"/>
        <v>741.17728228992121</v>
      </c>
      <c r="AD103" s="35">
        <f t="shared" si="37"/>
        <v>179.56045806746405</v>
      </c>
      <c r="AE103" s="35">
        <f t="shared" si="38"/>
        <v>94.517936819392787</v>
      </c>
      <c r="AF103" s="35">
        <f t="shared" si="39"/>
        <v>390.62439068655169</v>
      </c>
      <c r="AG103" s="35">
        <f t="shared" si="40"/>
        <v>36.768206356735305</v>
      </c>
      <c r="AH103" s="35">
        <f t="shared" si="41"/>
        <v>720.03729533960075</v>
      </c>
      <c r="AI103" s="35">
        <f t="shared" si="42"/>
        <v>379.01685215653015</v>
      </c>
      <c r="AJ103" s="35">
        <f t="shared" si="43"/>
        <v>0</v>
      </c>
      <c r="AK103" s="36">
        <f t="shared" si="44"/>
        <v>3830.5338983693528</v>
      </c>
    </row>
    <row r="104" spans="1:37" x14ac:dyDescent="0.25">
      <c r="A104" s="5">
        <v>3821</v>
      </c>
      <c r="B104" s="5">
        <v>116408.93044900894</v>
      </c>
      <c r="C104" s="5">
        <v>205787.70291912556</v>
      </c>
      <c r="D104" s="5">
        <v>18127.450000000004</v>
      </c>
      <c r="E104" s="5">
        <v>60.504250000000006</v>
      </c>
      <c r="F104" s="32">
        <v>0.02</v>
      </c>
      <c r="G104" s="32">
        <v>0.02</v>
      </c>
      <c r="H104" s="45">
        <v>0.25</v>
      </c>
      <c r="I104" s="45">
        <v>0.25</v>
      </c>
      <c r="J104" s="45">
        <v>600</v>
      </c>
      <c r="K104" s="50">
        <f t="shared" si="45"/>
        <v>3444.0337823547466</v>
      </c>
      <c r="L104" s="51">
        <v>9900</v>
      </c>
      <c r="M104" s="51">
        <v>4150</v>
      </c>
      <c r="N104" s="35">
        <f t="shared" si="23"/>
        <v>683</v>
      </c>
      <c r="O104" s="35">
        <f t="shared" si="24"/>
        <v>430</v>
      </c>
      <c r="P104" s="35">
        <f t="shared" si="25"/>
        <v>741.17728228992121</v>
      </c>
      <c r="Q104" s="35">
        <f t="shared" si="26"/>
        <v>179.56045806746405</v>
      </c>
      <c r="R104" s="35">
        <f t="shared" si="27"/>
        <v>94.517936819392787</v>
      </c>
      <c r="S104" s="35">
        <f t="shared" si="28"/>
        <v>390.62439068655169</v>
      </c>
      <c r="T104" s="35">
        <f t="shared" si="29"/>
        <v>36.768206356735305</v>
      </c>
      <c r="U104" s="35">
        <f t="shared" si="30"/>
        <v>720.03729533960075</v>
      </c>
      <c r="V104" s="35">
        <f t="shared" si="31"/>
        <v>379.01685215653015</v>
      </c>
      <c r="W104" s="35">
        <f t="shared" si="32"/>
        <v>0</v>
      </c>
      <c r="X104" s="35">
        <f t="shared" si="33"/>
        <v>3816.5749724777338</v>
      </c>
      <c r="Y104" s="51">
        <v>9900</v>
      </c>
      <c r="Z104" s="51">
        <v>4150</v>
      </c>
      <c r="AA104" s="35">
        <f t="shared" si="34"/>
        <v>683</v>
      </c>
      <c r="AB104" s="35">
        <f t="shared" si="35"/>
        <v>430</v>
      </c>
      <c r="AC104" s="35">
        <f t="shared" si="36"/>
        <v>741.17728228992121</v>
      </c>
      <c r="AD104" s="35">
        <f t="shared" si="37"/>
        <v>179.56045806746405</v>
      </c>
      <c r="AE104" s="35">
        <f t="shared" si="38"/>
        <v>94.517936819392787</v>
      </c>
      <c r="AF104" s="35">
        <f t="shared" si="39"/>
        <v>390.62439068655169</v>
      </c>
      <c r="AG104" s="35">
        <f t="shared" si="40"/>
        <v>36.768206356735305</v>
      </c>
      <c r="AH104" s="35">
        <f t="shared" si="41"/>
        <v>720.03729533960075</v>
      </c>
      <c r="AI104" s="35">
        <f t="shared" si="42"/>
        <v>379.01685215653015</v>
      </c>
      <c r="AJ104" s="35">
        <f t="shared" si="43"/>
        <v>0</v>
      </c>
      <c r="AK104" s="36">
        <f t="shared" si="44"/>
        <v>3816.5749724777338</v>
      </c>
    </row>
    <row r="105" spans="1:37" x14ac:dyDescent="0.25">
      <c r="A105" s="5">
        <v>3821.2</v>
      </c>
      <c r="B105" s="5">
        <v>116507.40224885941</v>
      </c>
      <c r="C105" s="5">
        <v>205961.78136307001</v>
      </c>
      <c r="D105" s="5">
        <v>18127.740000000002</v>
      </c>
      <c r="E105" s="5">
        <v>60.504250000000006</v>
      </c>
      <c r="F105" s="32">
        <v>0.02</v>
      </c>
      <c r="G105" s="32">
        <v>0.02</v>
      </c>
      <c r="H105" s="45">
        <v>0.25</v>
      </c>
      <c r="I105" s="45">
        <v>0.25</v>
      </c>
      <c r="J105" s="45">
        <v>600</v>
      </c>
      <c r="K105" s="50">
        <f t="shared" si="45"/>
        <v>3455.5341584386606</v>
      </c>
      <c r="L105" s="51">
        <v>9900</v>
      </c>
      <c r="M105" s="51">
        <v>4150</v>
      </c>
      <c r="N105" s="35">
        <f t="shared" si="23"/>
        <v>683</v>
      </c>
      <c r="O105" s="35">
        <f t="shared" si="24"/>
        <v>430</v>
      </c>
      <c r="P105" s="35">
        <f t="shared" si="25"/>
        <v>741.17728228992121</v>
      </c>
      <c r="Q105" s="35">
        <f t="shared" si="26"/>
        <v>179.56045806746405</v>
      </c>
      <c r="R105" s="35">
        <f t="shared" si="27"/>
        <v>94.517936819392787</v>
      </c>
      <c r="S105" s="35">
        <f t="shared" si="28"/>
        <v>390.62439068655169</v>
      </c>
      <c r="T105" s="35">
        <f t="shared" si="29"/>
        <v>36.768206356735305</v>
      </c>
      <c r="U105" s="35">
        <f t="shared" si="30"/>
        <v>720.03729533960075</v>
      </c>
      <c r="V105" s="35">
        <f t="shared" si="31"/>
        <v>379.01685215653015</v>
      </c>
      <c r="W105" s="35">
        <f t="shared" si="32"/>
        <v>0</v>
      </c>
      <c r="X105" s="35">
        <f t="shared" si="33"/>
        <v>3813.7070477036405</v>
      </c>
      <c r="Y105" s="51">
        <v>9900</v>
      </c>
      <c r="Z105" s="51">
        <v>4150</v>
      </c>
      <c r="AA105" s="35">
        <f t="shared" si="34"/>
        <v>683</v>
      </c>
      <c r="AB105" s="35">
        <f t="shared" si="35"/>
        <v>430</v>
      </c>
      <c r="AC105" s="35">
        <f t="shared" si="36"/>
        <v>741.17728228992121</v>
      </c>
      <c r="AD105" s="35">
        <f t="shared" si="37"/>
        <v>179.56045806746405</v>
      </c>
      <c r="AE105" s="35">
        <f t="shared" si="38"/>
        <v>94.517936819392787</v>
      </c>
      <c r="AF105" s="35">
        <f t="shared" si="39"/>
        <v>390.62439068655169</v>
      </c>
      <c r="AG105" s="35">
        <f t="shared" si="40"/>
        <v>36.768206356735305</v>
      </c>
      <c r="AH105" s="35">
        <f t="shared" si="41"/>
        <v>720.03729533960075</v>
      </c>
      <c r="AI105" s="35">
        <f t="shared" si="42"/>
        <v>379.01685215653015</v>
      </c>
      <c r="AJ105" s="35">
        <f t="shared" si="43"/>
        <v>0</v>
      </c>
      <c r="AK105" s="36">
        <f t="shared" si="44"/>
        <v>3813.7070477036405</v>
      </c>
    </row>
    <row r="106" spans="1:37" x14ac:dyDescent="0.25">
      <c r="A106" s="5">
        <v>3821.8</v>
      </c>
      <c r="B106" s="5">
        <v>116802.81764793396</v>
      </c>
      <c r="C106" s="5">
        <v>206484.01669496298</v>
      </c>
      <c r="D106" s="5">
        <v>18128.61</v>
      </c>
      <c r="E106" s="5">
        <v>60.504250000000006</v>
      </c>
      <c r="F106" s="32">
        <v>0.02</v>
      </c>
      <c r="G106" s="32">
        <v>0.02</v>
      </c>
      <c r="H106" s="45">
        <v>0.25</v>
      </c>
      <c r="I106" s="45">
        <v>0.25</v>
      </c>
      <c r="J106" s="45">
        <v>600</v>
      </c>
      <c r="K106" s="50">
        <f t="shared" si="45"/>
        <v>3490.6459261285409</v>
      </c>
      <c r="L106" s="51">
        <v>9900</v>
      </c>
      <c r="M106" s="51">
        <v>4150</v>
      </c>
      <c r="N106" s="35">
        <f t="shared" si="23"/>
        <v>683</v>
      </c>
      <c r="O106" s="35">
        <f t="shared" si="24"/>
        <v>430</v>
      </c>
      <c r="P106" s="35">
        <f t="shared" si="25"/>
        <v>741.17728228992121</v>
      </c>
      <c r="Q106" s="35">
        <f t="shared" si="26"/>
        <v>179.56045806746405</v>
      </c>
      <c r="R106" s="35">
        <f t="shared" si="27"/>
        <v>94.517936819392787</v>
      </c>
      <c r="S106" s="35">
        <f t="shared" si="28"/>
        <v>390.62439068655169</v>
      </c>
      <c r="T106" s="35">
        <f t="shared" si="29"/>
        <v>36.768206356735305</v>
      </c>
      <c r="U106" s="35">
        <f t="shared" si="30"/>
        <v>720.03729533960075</v>
      </c>
      <c r="V106" s="35">
        <f t="shared" si="31"/>
        <v>379.01685215653015</v>
      </c>
      <c r="W106" s="35">
        <f t="shared" si="32"/>
        <v>0</v>
      </c>
      <c r="X106" s="35">
        <f t="shared" si="33"/>
        <v>3804.9509941898018</v>
      </c>
      <c r="Y106" s="51">
        <v>9900</v>
      </c>
      <c r="Z106" s="51">
        <v>4150</v>
      </c>
      <c r="AA106" s="35">
        <f t="shared" si="34"/>
        <v>683</v>
      </c>
      <c r="AB106" s="35">
        <f t="shared" si="35"/>
        <v>430</v>
      </c>
      <c r="AC106" s="35">
        <f t="shared" si="36"/>
        <v>741.17728228992121</v>
      </c>
      <c r="AD106" s="35">
        <f t="shared" si="37"/>
        <v>179.56045806746405</v>
      </c>
      <c r="AE106" s="35">
        <f t="shared" si="38"/>
        <v>94.517936819392787</v>
      </c>
      <c r="AF106" s="35">
        <f t="shared" si="39"/>
        <v>390.62439068655169</v>
      </c>
      <c r="AG106" s="35">
        <f t="shared" si="40"/>
        <v>36.768206356735305</v>
      </c>
      <c r="AH106" s="35">
        <f t="shared" si="41"/>
        <v>720.03729533960075</v>
      </c>
      <c r="AI106" s="35">
        <f t="shared" si="42"/>
        <v>379.01685215653015</v>
      </c>
      <c r="AJ106" s="35">
        <f t="shared" si="43"/>
        <v>0</v>
      </c>
      <c r="AK106" s="36">
        <f t="shared" si="44"/>
        <v>3804.9509941898018</v>
      </c>
    </row>
    <row r="107" spans="1:37" x14ac:dyDescent="0.25">
      <c r="A107" s="5">
        <v>3822</v>
      </c>
      <c r="B107" s="5">
        <v>116901.28944778442</v>
      </c>
      <c r="C107" s="5">
        <v>206658.09513893723</v>
      </c>
      <c r="D107" s="5">
        <v>18128.900000000001</v>
      </c>
      <c r="E107" s="5">
        <v>60.504250000000006</v>
      </c>
      <c r="F107" s="32">
        <v>0.02</v>
      </c>
      <c r="G107" s="32">
        <v>0.02</v>
      </c>
      <c r="H107" s="45">
        <v>0.25</v>
      </c>
      <c r="I107" s="45">
        <v>0.25</v>
      </c>
      <c r="J107" s="45">
        <v>600</v>
      </c>
      <c r="K107" s="50">
        <f t="shared" si="45"/>
        <v>3502.5533951711777</v>
      </c>
      <c r="L107" s="51">
        <v>9900</v>
      </c>
      <c r="M107" s="51">
        <v>4150</v>
      </c>
      <c r="N107" s="35">
        <f t="shared" si="23"/>
        <v>683</v>
      </c>
      <c r="O107" s="35">
        <f t="shared" si="24"/>
        <v>430</v>
      </c>
      <c r="P107" s="35">
        <f t="shared" si="25"/>
        <v>741.17728228992121</v>
      </c>
      <c r="Q107" s="35">
        <f t="shared" si="26"/>
        <v>179.56045806746405</v>
      </c>
      <c r="R107" s="35">
        <f t="shared" si="27"/>
        <v>94.517936819392787</v>
      </c>
      <c r="S107" s="35">
        <f t="shared" si="28"/>
        <v>390.62439068655169</v>
      </c>
      <c r="T107" s="35">
        <f t="shared" si="29"/>
        <v>36.768206356735305</v>
      </c>
      <c r="U107" s="35">
        <f t="shared" si="30"/>
        <v>720.03729533960075</v>
      </c>
      <c r="V107" s="35">
        <f t="shared" si="31"/>
        <v>379.01685215653015</v>
      </c>
      <c r="W107" s="35">
        <f t="shared" si="32"/>
        <v>0</v>
      </c>
      <c r="X107" s="35">
        <f t="shared" si="33"/>
        <v>3801.9815499546785</v>
      </c>
      <c r="Y107" s="51">
        <v>9900</v>
      </c>
      <c r="Z107" s="51">
        <v>4150</v>
      </c>
      <c r="AA107" s="35">
        <f t="shared" si="34"/>
        <v>683</v>
      </c>
      <c r="AB107" s="35">
        <f t="shared" si="35"/>
        <v>430</v>
      </c>
      <c r="AC107" s="35">
        <f t="shared" si="36"/>
        <v>741.17728228992121</v>
      </c>
      <c r="AD107" s="35">
        <f t="shared" si="37"/>
        <v>179.56045806746405</v>
      </c>
      <c r="AE107" s="35">
        <f t="shared" si="38"/>
        <v>94.517936819392787</v>
      </c>
      <c r="AF107" s="35">
        <f t="shared" si="39"/>
        <v>390.62439068655169</v>
      </c>
      <c r="AG107" s="35">
        <f t="shared" si="40"/>
        <v>36.768206356735305</v>
      </c>
      <c r="AH107" s="35">
        <f t="shared" si="41"/>
        <v>720.03729533960075</v>
      </c>
      <c r="AI107" s="35">
        <f t="shared" si="42"/>
        <v>379.01685215653015</v>
      </c>
      <c r="AJ107" s="35">
        <f t="shared" si="43"/>
        <v>0</v>
      </c>
      <c r="AK107" s="36">
        <f t="shared" si="44"/>
        <v>3801.9815499546785</v>
      </c>
    </row>
    <row r="108" spans="1:37" x14ac:dyDescent="0.25">
      <c r="A108" s="5">
        <v>3823</v>
      </c>
      <c r="B108" s="5">
        <v>117393.64844655991</v>
      </c>
      <c r="C108" s="5">
        <v>207528.48735871911</v>
      </c>
      <c r="D108" s="5">
        <v>18130.350000000002</v>
      </c>
      <c r="E108" s="5">
        <v>60.504250000000006</v>
      </c>
      <c r="F108" s="32">
        <v>0.02</v>
      </c>
      <c r="G108" s="32">
        <v>0.02</v>
      </c>
      <c r="H108" s="45">
        <v>0.25</v>
      </c>
      <c r="I108" s="45">
        <v>0.25</v>
      </c>
      <c r="J108" s="45">
        <v>600</v>
      </c>
      <c r="K108" s="50">
        <f t="shared" si="45"/>
        <v>3563.6173389796277</v>
      </c>
      <c r="L108" s="51">
        <v>9900</v>
      </c>
      <c r="M108" s="51">
        <v>4150</v>
      </c>
      <c r="N108" s="35">
        <f t="shared" si="23"/>
        <v>683</v>
      </c>
      <c r="O108" s="35">
        <f t="shared" si="24"/>
        <v>430</v>
      </c>
      <c r="P108" s="35">
        <f t="shared" si="25"/>
        <v>741.17728228992121</v>
      </c>
      <c r="Q108" s="35">
        <f t="shared" si="26"/>
        <v>179.56045806746405</v>
      </c>
      <c r="R108" s="35">
        <f t="shared" si="27"/>
        <v>94.517936819392787</v>
      </c>
      <c r="S108" s="35">
        <f t="shared" si="28"/>
        <v>390.62439068655169</v>
      </c>
      <c r="T108" s="35">
        <f t="shared" si="29"/>
        <v>36.768206356735305</v>
      </c>
      <c r="U108" s="35">
        <f t="shared" si="30"/>
        <v>720.03729533960075</v>
      </c>
      <c r="V108" s="35">
        <f t="shared" si="31"/>
        <v>379.01685215653015</v>
      </c>
      <c r="W108" s="35">
        <f t="shared" si="32"/>
        <v>0</v>
      </c>
      <c r="X108" s="35">
        <f t="shared" si="33"/>
        <v>3786.7536308001854</v>
      </c>
      <c r="Y108" s="51">
        <v>9900</v>
      </c>
      <c r="Z108" s="51">
        <v>4150</v>
      </c>
      <c r="AA108" s="35">
        <f t="shared" si="34"/>
        <v>683</v>
      </c>
      <c r="AB108" s="35">
        <f t="shared" si="35"/>
        <v>430</v>
      </c>
      <c r="AC108" s="35">
        <f t="shared" si="36"/>
        <v>741.17728228992121</v>
      </c>
      <c r="AD108" s="35">
        <f t="shared" si="37"/>
        <v>179.56045806746405</v>
      </c>
      <c r="AE108" s="35">
        <f t="shared" si="38"/>
        <v>94.517936819392787</v>
      </c>
      <c r="AF108" s="35">
        <f t="shared" si="39"/>
        <v>390.62439068655169</v>
      </c>
      <c r="AG108" s="35">
        <f t="shared" si="40"/>
        <v>36.768206356735305</v>
      </c>
      <c r="AH108" s="35">
        <f t="shared" si="41"/>
        <v>720.03729533960075</v>
      </c>
      <c r="AI108" s="35">
        <f t="shared" si="42"/>
        <v>379.01685215653015</v>
      </c>
      <c r="AJ108" s="35">
        <f t="shared" si="43"/>
        <v>0</v>
      </c>
      <c r="AK108" s="36">
        <f t="shared" si="44"/>
        <v>3786.7536308001854</v>
      </c>
    </row>
    <row r="109" spans="1:37" x14ac:dyDescent="0.25">
      <c r="A109" s="5">
        <v>3824</v>
      </c>
      <c r="B109" s="5">
        <v>117886.00744581223</v>
      </c>
      <c r="C109" s="5">
        <v>208398.87957853079</v>
      </c>
      <c r="D109" s="5">
        <v>18131.800000000003</v>
      </c>
      <c r="E109" s="5">
        <v>60.504250000000006</v>
      </c>
      <c r="F109" s="32">
        <v>0.02</v>
      </c>
      <c r="G109" s="32">
        <v>0.02</v>
      </c>
      <c r="H109" s="45">
        <v>0.25</v>
      </c>
      <c r="I109" s="45">
        <v>0.25</v>
      </c>
      <c r="J109" s="45">
        <v>600</v>
      </c>
      <c r="K109" s="50">
        <f t="shared" si="45"/>
        <v>3627.2256137800969</v>
      </c>
      <c r="L109" s="51">
        <v>9900</v>
      </c>
      <c r="M109" s="51">
        <v>4150</v>
      </c>
      <c r="N109" s="35">
        <f t="shared" si="23"/>
        <v>683</v>
      </c>
      <c r="O109" s="35">
        <f t="shared" si="24"/>
        <v>430</v>
      </c>
      <c r="P109" s="35">
        <f t="shared" si="25"/>
        <v>741.17728228992121</v>
      </c>
      <c r="Q109" s="35">
        <f t="shared" si="26"/>
        <v>179.56045806746405</v>
      </c>
      <c r="R109" s="35">
        <f t="shared" si="27"/>
        <v>94.517936819392787</v>
      </c>
      <c r="S109" s="35">
        <f t="shared" si="28"/>
        <v>390.62439068655169</v>
      </c>
      <c r="T109" s="35">
        <f t="shared" si="29"/>
        <v>36.768206356735305</v>
      </c>
      <c r="U109" s="35">
        <f t="shared" si="30"/>
        <v>720.03729533960075</v>
      </c>
      <c r="V109" s="35">
        <f t="shared" si="31"/>
        <v>379.01685215653015</v>
      </c>
      <c r="W109" s="35">
        <f t="shared" si="32"/>
        <v>0</v>
      </c>
      <c r="X109" s="35">
        <f t="shared" si="33"/>
        <v>3770.8912150142551</v>
      </c>
      <c r="Y109" s="51">
        <v>9900</v>
      </c>
      <c r="Z109" s="51">
        <v>4150</v>
      </c>
      <c r="AA109" s="35">
        <f t="shared" si="34"/>
        <v>683</v>
      </c>
      <c r="AB109" s="35">
        <f t="shared" si="35"/>
        <v>430</v>
      </c>
      <c r="AC109" s="35">
        <f t="shared" si="36"/>
        <v>741.17728228992121</v>
      </c>
      <c r="AD109" s="35">
        <f t="shared" si="37"/>
        <v>179.56045806746405</v>
      </c>
      <c r="AE109" s="35">
        <f t="shared" si="38"/>
        <v>94.517936819392787</v>
      </c>
      <c r="AF109" s="35">
        <f t="shared" si="39"/>
        <v>390.62439068655169</v>
      </c>
      <c r="AG109" s="35">
        <f t="shared" si="40"/>
        <v>36.768206356735305</v>
      </c>
      <c r="AH109" s="35">
        <f t="shared" si="41"/>
        <v>720.03729533960075</v>
      </c>
      <c r="AI109" s="35">
        <f t="shared" si="42"/>
        <v>379.01685215653015</v>
      </c>
      <c r="AJ109" s="35">
        <f t="shared" si="43"/>
        <v>0</v>
      </c>
      <c r="AK109" s="36">
        <f t="shared" si="44"/>
        <v>3770.8912150142551</v>
      </c>
    </row>
    <row r="110" spans="1:37" x14ac:dyDescent="0.25">
      <c r="A110" s="5">
        <v>3825</v>
      </c>
      <c r="B110" s="5">
        <v>118378.36644458771</v>
      </c>
      <c r="C110" s="5">
        <v>209269.27179831266</v>
      </c>
      <c r="D110" s="5">
        <v>18133.250000000004</v>
      </c>
      <c r="E110" s="5">
        <v>60.504250000000006</v>
      </c>
      <c r="F110" s="32">
        <v>0.02</v>
      </c>
      <c r="G110" s="32">
        <v>0.02</v>
      </c>
      <c r="H110" s="45">
        <v>0.25</v>
      </c>
      <c r="I110" s="45">
        <v>0.25</v>
      </c>
      <c r="J110" s="45">
        <v>600</v>
      </c>
      <c r="K110" s="50">
        <f t="shared" si="45"/>
        <v>3693.3782195725844</v>
      </c>
      <c r="L110" s="51">
        <v>9900</v>
      </c>
      <c r="M110" s="51">
        <v>4150</v>
      </c>
      <c r="N110" s="35">
        <f t="shared" si="23"/>
        <v>683</v>
      </c>
      <c r="O110" s="35">
        <f t="shared" si="24"/>
        <v>430</v>
      </c>
      <c r="P110" s="35">
        <f t="shared" si="25"/>
        <v>741.17728228992121</v>
      </c>
      <c r="Q110" s="35">
        <f t="shared" si="26"/>
        <v>179.56045806746405</v>
      </c>
      <c r="R110" s="35">
        <f t="shared" si="27"/>
        <v>94.517936819392787</v>
      </c>
      <c r="S110" s="35">
        <f t="shared" si="28"/>
        <v>390.62439068655169</v>
      </c>
      <c r="T110" s="35">
        <f t="shared" si="29"/>
        <v>36.768206356735305</v>
      </c>
      <c r="U110" s="35">
        <f t="shared" si="30"/>
        <v>720.03729533960075</v>
      </c>
      <c r="V110" s="35">
        <f t="shared" si="31"/>
        <v>379.01685215653015</v>
      </c>
      <c r="W110" s="35">
        <f t="shared" si="32"/>
        <v>0</v>
      </c>
      <c r="X110" s="35">
        <f t="shared" si="33"/>
        <v>3754.3943025968879</v>
      </c>
      <c r="Y110" s="51">
        <v>9900</v>
      </c>
      <c r="Z110" s="51">
        <v>4150</v>
      </c>
      <c r="AA110" s="35">
        <f t="shared" si="34"/>
        <v>683</v>
      </c>
      <c r="AB110" s="35">
        <f t="shared" si="35"/>
        <v>430</v>
      </c>
      <c r="AC110" s="35">
        <f t="shared" si="36"/>
        <v>741.17728228992121</v>
      </c>
      <c r="AD110" s="35">
        <f t="shared" si="37"/>
        <v>179.56045806746405</v>
      </c>
      <c r="AE110" s="35">
        <f t="shared" si="38"/>
        <v>94.517936819392787</v>
      </c>
      <c r="AF110" s="35">
        <f t="shared" si="39"/>
        <v>390.62439068655169</v>
      </c>
      <c r="AG110" s="35">
        <f t="shared" si="40"/>
        <v>36.768206356735305</v>
      </c>
      <c r="AH110" s="35">
        <f t="shared" si="41"/>
        <v>720.03729533960075</v>
      </c>
      <c r="AI110" s="35">
        <f t="shared" si="42"/>
        <v>379.01685215653015</v>
      </c>
      <c r="AJ110" s="35">
        <f t="shared" si="43"/>
        <v>0</v>
      </c>
      <c r="AK110" s="36">
        <f t="shared" si="44"/>
        <v>3754.3943025968879</v>
      </c>
    </row>
    <row r="111" spans="1:37" x14ac:dyDescent="0.25">
      <c r="A111" s="5">
        <v>3825.2</v>
      </c>
      <c r="B111" s="5">
        <v>118476.83824443817</v>
      </c>
      <c r="C111" s="5">
        <v>209443.35024225712</v>
      </c>
      <c r="D111" s="5">
        <v>18133.540000000005</v>
      </c>
      <c r="E111" s="5">
        <v>60.504250000000006</v>
      </c>
      <c r="F111" s="32">
        <v>0.02</v>
      </c>
      <c r="G111" s="32">
        <v>0.02</v>
      </c>
      <c r="H111" s="45">
        <v>0.25</v>
      </c>
      <c r="I111" s="45">
        <v>0.25</v>
      </c>
      <c r="J111" s="45">
        <v>600</v>
      </c>
      <c r="K111" s="50">
        <f t="shared" si="45"/>
        <v>3706.9140604501117</v>
      </c>
      <c r="L111" s="51">
        <v>9900</v>
      </c>
      <c r="M111" s="51">
        <v>4150</v>
      </c>
      <c r="N111" s="35">
        <f t="shared" si="23"/>
        <v>683</v>
      </c>
      <c r="O111" s="35">
        <f t="shared" si="24"/>
        <v>430</v>
      </c>
      <c r="P111" s="35">
        <f t="shared" si="25"/>
        <v>741.17728228992121</v>
      </c>
      <c r="Q111" s="35">
        <f t="shared" si="26"/>
        <v>179.56045806746405</v>
      </c>
      <c r="R111" s="35">
        <f t="shared" si="27"/>
        <v>94.517936819392787</v>
      </c>
      <c r="S111" s="35">
        <f t="shared" si="28"/>
        <v>390.62439068655169</v>
      </c>
      <c r="T111" s="35">
        <f t="shared" si="29"/>
        <v>36.768206356735305</v>
      </c>
      <c r="U111" s="35">
        <f t="shared" si="30"/>
        <v>720.03729533960075</v>
      </c>
      <c r="V111" s="35">
        <f t="shared" si="31"/>
        <v>379.01685215653015</v>
      </c>
      <c r="W111" s="35">
        <f t="shared" si="32"/>
        <v>0</v>
      </c>
      <c r="X111" s="35">
        <f t="shared" si="33"/>
        <v>3751.0187805176452</v>
      </c>
      <c r="Y111" s="51">
        <v>9900</v>
      </c>
      <c r="Z111" s="51">
        <v>4150</v>
      </c>
      <c r="AA111" s="35">
        <f t="shared" si="34"/>
        <v>683</v>
      </c>
      <c r="AB111" s="35">
        <f t="shared" si="35"/>
        <v>430</v>
      </c>
      <c r="AC111" s="35">
        <f t="shared" si="36"/>
        <v>741.17728228992121</v>
      </c>
      <c r="AD111" s="35">
        <f t="shared" si="37"/>
        <v>179.56045806746405</v>
      </c>
      <c r="AE111" s="35">
        <f t="shared" si="38"/>
        <v>94.517936819392787</v>
      </c>
      <c r="AF111" s="35">
        <f t="shared" si="39"/>
        <v>390.62439068655169</v>
      </c>
      <c r="AG111" s="35">
        <f t="shared" si="40"/>
        <v>36.768206356735305</v>
      </c>
      <c r="AH111" s="35">
        <f t="shared" si="41"/>
        <v>720.03729533960075</v>
      </c>
      <c r="AI111" s="35">
        <f t="shared" si="42"/>
        <v>379.01685215653015</v>
      </c>
      <c r="AJ111" s="35">
        <f t="shared" si="43"/>
        <v>0</v>
      </c>
      <c r="AK111" s="36">
        <f t="shared" si="44"/>
        <v>3751.0187805176452</v>
      </c>
    </row>
    <row r="112" spans="1:37" x14ac:dyDescent="0.25">
      <c r="A112" s="5">
        <v>3825.8</v>
      </c>
      <c r="B112" s="5">
        <v>118772.25364351273</v>
      </c>
      <c r="C112" s="5">
        <v>209965.58557415009</v>
      </c>
      <c r="D112" s="5">
        <v>18134.410000000003</v>
      </c>
      <c r="E112" s="5">
        <v>60.504250000000006</v>
      </c>
      <c r="F112" s="32">
        <v>0.02</v>
      </c>
      <c r="G112" s="32">
        <v>0.02</v>
      </c>
      <c r="H112" s="45">
        <v>0.25</v>
      </c>
      <c r="I112" s="45">
        <v>0.25</v>
      </c>
      <c r="J112" s="45">
        <v>600</v>
      </c>
      <c r="K112" s="50">
        <f t="shared" si="45"/>
        <v>3748.1322225208405</v>
      </c>
      <c r="L112" s="51">
        <v>9900</v>
      </c>
      <c r="M112" s="51">
        <v>4150</v>
      </c>
      <c r="N112" s="35">
        <f t="shared" si="23"/>
        <v>683</v>
      </c>
      <c r="O112" s="35">
        <f t="shared" si="24"/>
        <v>430</v>
      </c>
      <c r="P112" s="35">
        <f t="shared" si="25"/>
        <v>741.17728228992121</v>
      </c>
      <c r="Q112" s="35">
        <f t="shared" si="26"/>
        <v>179.56045806746405</v>
      </c>
      <c r="R112" s="35">
        <f t="shared" si="27"/>
        <v>94.517936819392787</v>
      </c>
      <c r="S112" s="35">
        <f t="shared" si="28"/>
        <v>390.62439068655169</v>
      </c>
      <c r="T112" s="35">
        <f t="shared" si="29"/>
        <v>36.768206356735305</v>
      </c>
      <c r="U112" s="35">
        <f t="shared" si="30"/>
        <v>720.03729533960075</v>
      </c>
      <c r="V112" s="35">
        <f t="shared" si="31"/>
        <v>379.01685215653015</v>
      </c>
      <c r="W112" s="35">
        <f t="shared" si="32"/>
        <v>0</v>
      </c>
      <c r="X112" s="35">
        <f t="shared" si="33"/>
        <v>3740.7399350883561</v>
      </c>
      <c r="Y112" s="51">
        <v>9900</v>
      </c>
      <c r="Z112" s="51">
        <v>4150</v>
      </c>
      <c r="AA112" s="35">
        <f t="shared" si="34"/>
        <v>683</v>
      </c>
      <c r="AB112" s="35">
        <f t="shared" si="35"/>
        <v>430</v>
      </c>
      <c r="AC112" s="35">
        <f t="shared" si="36"/>
        <v>741.17728228992121</v>
      </c>
      <c r="AD112" s="35">
        <f t="shared" si="37"/>
        <v>179.56045806746405</v>
      </c>
      <c r="AE112" s="35">
        <f t="shared" si="38"/>
        <v>94.517936819392787</v>
      </c>
      <c r="AF112" s="35">
        <f t="shared" si="39"/>
        <v>390.62439068655169</v>
      </c>
      <c r="AG112" s="35">
        <f t="shared" si="40"/>
        <v>36.768206356735305</v>
      </c>
      <c r="AH112" s="35">
        <f t="shared" si="41"/>
        <v>720.03729533960075</v>
      </c>
      <c r="AI112" s="35">
        <f t="shared" si="42"/>
        <v>379.01685215653015</v>
      </c>
      <c r="AJ112" s="35">
        <f t="shared" si="43"/>
        <v>0</v>
      </c>
      <c r="AK112" s="36">
        <f t="shared" si="44"/>
        <v>3740.7399350883561</v>
      </c>
    </row>
    <row r="113" spans="1:37" x14ac:dyDescent="0.25">
      <c r="A113" s="5">
        <v>3826</v>
      </c>
      <c r="B113" s="5">
        <v>118870.72544336319</v>
      </c>
      <c r="C113" s="5">
        <v>210139.66401812434</v>
      </c>
      <c r="D113" s="5">
        <v>18134.7</v>
      </c>
      <c r="E113" s="5">
        <v>60.504250000000006</v>
      </c>
      <c r="F113" s="32">
        <v>0.02</v>
      </c>
      <c r="G113" s="32">
        <v>0.02</v>
      </c>
      <c r="H113" s="45">
        <v>0.25</v>
      </c>
      <c r="I113" s="45">
        <v>0.25</v>
      </c>
      <c r="J113" s="45">
        <v>600</v>
      </c>
      <c r="K113" s="50">
        <f t="shared" si="45"/>
        <v>3762.0751563570907</v>
      </c>
      <c r="L113" s="51">
        <v>9900</v>
      </c>
      <c r="M113" s="51">
        <v>4150</v>
      </c>
      <c r="N113" s="35">
        <f t="shared" si="23"/>
        <v>683</v>
      </c>
      <c r="O113" s="35">
        <f t="shared" si="24"/>
        <v>430</v>
      </c>
      <c r="P113" s="35">
        <f t="shared" si="25"/>
        <v>741.17728228992121</v>
      </c>
      <c r="Q113" s="35">
        <f t="shared" si="26"/>
        <v>179.56045806746405</v>
      </c>
      <c r="R113" s="35">
        <f t="shared" si="27"/>
        <v>94.517936819392787</v>
      </c>
      <c r="S113" s="35">
        <f t="shared" si="28"/>
        <v>390.62439068655169</v>
      </c>
      <c r="T113" s="35">
        <f t="shared" si="29"/>
        <v>36.768206356735305</v>
      </c>
      <c r="U113" s="35">
        <f t="shared" si="30"/>
        <v>720.03729533960075</v>
      </c>
      <c r="V113" s="35">
        <f t="shared" si="31"/>
        <v>379.01685215653015</v>
      </c>
      <c r="W113" s="35">
        <f t="shared" si="32"/>
        <v>0</v>
      </c>
      <c r="X113" s="35">
        <f t="shared" si="33"/>
        <v>3737.2628935480834</v>
      </c>
      <c r="Y113" s="51">
        <v>9900</v>
      </c>
      <c r="Z113" s="51">
        <v>4150</v>
      </c>
      <c r="AA113" s="35">
        <f t="shared" si="34"/>
        <v>683</v>
      </c>
      <c r="AB113" s="35">
        <f t="shared" si="35"/>
        <v>430</v>
      </c>
      <c r="AC113" s="35">
        <f t="shared" si="36"/>
        <v>741.17728228992121</v>
      </c>
      <c r="AD113" s="35">
        <f t="shared" si="37"/>
        <v>179.56045806746405</v>
      </c>
      <c r="AE113" s="35">
        <f t="shared" si="38"/>
        <v>94.517936819392787</v>
      </c>
      <c r="AF113" s="35">
        <f t="shared" si="39"/>
        <v>390.62439068655169</v>
      </c>
      <c r="AG113" s="35">
        <f t="shared" si="40"/>
        <v>36.768206356735305</v>
      </c>
      <c r="AH113" s="35">
        <f t="shared" si="41"/>
        <v>720.03729533960075</v>
      </c>
      <c r="AI113" s="35">
        <f t="shared" si="42"/>
        <v>379.01685215653015</v>
      </c>
      <c r="AJ113" s="35">
        <f t="shared" si="43"/>
        <v>0</v>
      </c>
      <c r="AK113" s="36">
        <f t="shared" si="44"/>
        <v>3737.2628935480834</v>
      </c>
    </row>
    <row r="114" spans="1:37" x14ac:dyDescent="0.25">
      <c r="A114" s="5">
        <v>3827</v>
      </c>
      <c r="B114" s="5">
        <v>119363.08444213867</v>
      </c>
      <c r="C114" s="5">
        <v>211010.05623790622</v>
      </c>
      <c r="D114" s="5">
        <v>18136.150000000001</v>
      </c>
      <c r="E114" s="5">
        <v>60.504250000000006</v>
      </c>
      <c r="F114" s="32">
        <v>0.02</v>
      </c>
      <c r="G114" s="32">
        <v>0.02</v>
      </c>
      <c r="H114" s="45">
        <v>0.25</v>
      </c>
      <c r="I114" s="45">
        <v>0.25</v>
      </c>
      <c r="J114" s="45">
        <v>600</v>
      </c>
      <c r="K114" s="50">
        <f t="shared" si="45"/>
        <v>3833.3164241336153</v>
      </c>
      <c r="L114" s="51">
        <v>9900</v>
      </c>
      <c r="M114" s="51">
        <v>4150</v>
      </c>
      <c r="N114" s="35">
        <f t="shared" si="23"/>
        <v>683</v>
      </c>
      <c r="O114" s="35">
        <f t="shared" si="24"/>
        <v>430</v>
      </c>
      <c r="P114" s="35">
        <f t="shared" si="25"/>
        <v>741.17728228992121</v>
      </c>
      <c r="Q114" s="35">
        <f t="shared" si="26"/>
        <v>179.56045806746405</v>
      </c>
      <c r="R114" s="35">
        <f t="shared" si="27"/>
        <v>94.517936819392787</v>
      </c>
      <c r="S114" s="35">
        <f t="shared" si="28"/>
        <v>390.62439068655169</v>
      </c>
      <c r="T114" s="35">
        <f t="shared" si="29"/>
        <v>36.768206356735305</v>
      </c>
      <c r="U114" s="35">
        <f t="shared" si="30"/>
        <v>720.03729533960075</v>
      </c>
      <c r="V114" s="35">
        <f t="shared" si="31"/>
        <v>379.01685215653015</v>
      </c>
      <c r="W114" s="35">
        <f t="shared" si="32"/>
        <v>0</v>
      </c>
      <c r="X114" s="35">
        <f t="shared" si="33"/>
        <v>3719.4969878678417</v>
      </c>
      <c r="Y114" s="51">
        <v>9900</v>
      </c>
      <c r="Z114" s="51">
        <v>4150</v>
      </c>
      <c r="AA114" s="35">
        <f t="shared" si="34"/>
        <v>683</v>
      </c>
      <c r="AB114" s="35">
        <f t="shared" si="35"/>
        <v>430</v>
      </c>
      <c r="AC114" s="35">
        <f t="shared" si="36"/>
        <v>741.17728228992121</v>
      </c>
      <c r="AD114" s="35">
        <f t="shared" si="37"/>
        <v>179.56045806746405</v>
      </c>
      <c r="AE114" s="35">
        <f t="shared" si="38"/>
        <v>94.517936819392787</v>
      </c>
      <c r="AF114" s="35">
        <f t="shared" si="39"/>
        <v>390.62439068655169</v>
      </c>
      <c r="AG114" s="35">
        <f t="shared" si="40"/>
        <v>36.768206356735305</v>
      </c>
      <c r="AH114" s="35">
        <f t="shared" si="41"/>
        <v>720.03729533960075</v>
      </c>
      <c r="AI114" s="35">
        <f t="shared" si="42"/>
        <v>379.01685215653015</v>
      </c>
      <c r="AJ114" s="35">
        <f t="shared" si="43"/>
        <v>0</v>
      </c>
      <c r="AK114" s="36">
        <f t="shared" si="44"/>
        <v>3719.4969878678417</v>
      </c>
    </row>
    <row r="115" spans="1:37" x14ac:dyDescent="0.25">
      <c r="A115" s="5">
        <v>3828</v>
      </c>
      <c r="B115" s="5">
        <v>119855.44344091415</v>
      </c>
      <c r="C115" s="5">
        <v>211880.4484577179</v>
      </c>
      <c r="D115" s="5">
        <v>18137.600000000002</v>
      </c>
      <c r="E115" s="5">
        <v>60.504250000000006</v>
      </c>
      <c r="F115" s="32">
        <v>0.02</v>
      </c>
      <c r="G115" s="32">
        <v>0.02</v>
      </c>
      <c r="H115" s="45">
        <v>0.25</v>
      </c>
      <c r="I115" s="45">
        <v>0.25</v>
      </c>
      <c r="J115" s="45">
        <v>600</v>
      </c>
      <c r="K115" s="50">
        <f t="shared" si="45"/>
        <v>3907.1020229021597</v>
      </c>
      <c r="L115" s="51">
        <v>9900</v>
      </c>
      <c r="M115" s="51">
        <v>4150</v>
      </c>
      <c r="N115" s="35">
        <f t="shared" si="23"/>
        <v>683</v>
      </c>
      <c r="O115" s="35">
        <f t="shared" si="24"/>
        <v>430</v>
      </c>
      <c r="P115" s="35">
        <f t="shared" si="25"/>
        <v>741.17728228992121</v>
      </c>
      <c r="Q115" s="35">
        <f t="shared" si="26"/>
        <v>179.56045806746405</v>
      </c>
      <c r="R115" s="35">
        <f t="shared" si="27"/>
        <v>94.517936819392787</v>
      </c>
      <c r="S115" s="35">
        <f t="shared" si="28"/>
        <v>390.62439068655169</v>
      </c>
      <c r="T115" s="35">
        <f t="shared" si="29"/>
        <v>36.768206356735305</v>
      </c>
      <c r="U115" s="35">
        <f t="shared" si="30"/>
        <v>720.03729533960075</v>
      </c>
      <c r="V115" s="35">
        <f t="shared" si="31"/>
        <v>379.01685215653015</v>
      </c>
      <c r="W115" s="35">
        <f t="shared" si="32"/>
        <v>0</v>
      </c>
      <c r="X115" s="35">
        <f t="shared" si="33"/>
        <v>3701.0965855561626</v>
      </c>
      <c r="Y115" s="51">
        <v>9900</v>
      </c>
      <c r="Z115" s="51">
        <v>4150</v>
      </c>
      <c r="AA115" s="35">
        <f t="shared" si="34"/>
        <v>683</v>
      </c>
      <c r="AB115" s="35">
        <f t="shared" si="35"/>
        <v>430</v>
      </c>
      <c r="AC115" s="35">
        <f t="shared" si="36"/>
        <v>741.17728228992121</v>
      </c>
      <c r="AD115" s="35">
        <f t="shared" si="37"/>
        <v>179.56045806746405</v>
      </c>
      <c r="AE115" s="35">
        <f t="shared" si="38"/>
        <v>94.517936819392787</v>
      </c>
      <c r="AF115" s="35">
        <f t="shared" si="39"/>
        <v>390.62439068655169</v>
      </c>
      <c r="AG115" s="35">
        <f t="shared" si="40"/>
        <v>36.768206356735305</v>
      </c>
      <c r="AH115" s="35">
        <f t="shared" si="41"/>
        <v>720.03729533960075</v>
      </c>
      <c r="AI115" s="35">
        <f t="shared" si="42"/>
        <v>379.01685215653015</v>
      </c>
      <c r="AJ115" s="35">
        <f t="shared" si="43"/>
        <v>0</v>
      </c>
      <c r="AK115" s="36">
        <f t="shared" si="44"/>
        <v>3701.0965855561626</v>
      </c>
    </row>
    <row r="116" spans="1:37" x14ac:dyDescent="0.25">
      <c r="A116" s="5">
        <v>3829</v>
      </c>
      <c r="B116" s="5">
        <v>120347.80243968964</v>
      </c>
      <c r="C116" s="5">
        <v>212750.84067752957</v>
      </c>
      <c r="D116" s="5">
        <v>18139.05</v>
      </c>
      <c r="E116" s="5">
        <v>60.504250000000006</v>
      </c>
      <c r="F116" s="32">
        <v>0.02</v>
      </c>
      <c r="G116" s="32">
        <v>0.02</v>
      </c>
      <c r="H116" s="45">
        <v>0.25</v>
      </c>
      <c r="I116" s="45">
        <v>0.25</v>
      </c>
      <c r="J116" s="45">
        <v>600</v>
      </c>
      <c r="K116" s="50">
        <f t="shared" si="45"/>
        <v>3983.4319526627219</v>
      </c>
      <c r="L116" s="51">
        <v>9900</v>
      </c>
      <c r="M116" s="51">
        <v>4150</v>
      </c>
      <c r="N116" s="35">
        <f t="shared" si="23"/>
        <v>683</v>
      </c>
      <c r="O116" s="35">
        <f t="shared" si="24"/>
        <v>430</v>
      </c>
      <c r="P116" s="35">
        <f t="shared" si="25"/>
        <v>741.17728228992121</v>
      </c>
      <c r="Q116" s="35">
        <f t="shared" si="26"/>
        <v>179.56045806746405</v>
      </c>
      <c r="R116" s="35">
        <f t="shared" si="27"/>
        <v>94.517936819392787</v>
      </c>
      <c r="S116" s="35">
        <f t="shared" si="28"/>
        <v>390.62439068655169</v>
      </c>
      <c r="T116" s="35">
        <f t="shared" si="29"/>
        <v>36.768206356735305</v>
      </c>
      <c r="U116" s="35">
        <f t="shared" si="30"/>
        <v>720.03729533960075</v>
      </c>
      <c r="V116" s="35">
        <f t="shared" si="31"/>
        <v>379.01685215653015</v>
      </c>
      <c r="W116" s="35">
        <f t="shared" si="32"/>
        <v>0</v>
      </c>
      <c r="X116" s="35">
        <f t="shared" si="33"/>
        <v>3682.0616866130467</v>
      </c>
      <c r="Y116" s="51">
        <v>9900</v>
      </c>
      <c r="Z116" s="51">
        <v>4150</v>
      </c>
      <c r="AA116" s="35">
        <f t="shared" si="34"/>
        <v>683</v>
      </c>
      <c r="AB116" s="35">
        <f t="shared" si="35"/>
        <v>430</v>
      </c>
      <c r="AC116" s="35">
        <f t="shared" si="36"/>
        <v>741.17728228992121</v>
      </c>
      <c r="AD116" s="35">
        <f t="shared" si="37"/>
        <v>179.56045806746405</v>
      </c>
      <c r="AE116" s="35">
        <f t="shared" si="38"/>
        <v>94.517936819392787</v>
      </c>
      <c r="AF116" s="35">
        <f t="shared" si="39"/>
        <v>390.62439068655169</v>
      </c>
      <c r="AG116" s="35">
        <f t="shared" si="40"/>
        <v>36.768206356735305</v>
      </c>
      <c r="AH116" s="35">
        <f t="shared" si="41"/>
        <v>720.03729533960075</v>
      </c>
      <c r="AI116" s="35">
        <f t="shared" si="42"/>
        <v>379.01685215653015</v>
      </c>
      <c r="AJ116" s="35">
        <f t="shared" si="43"/>
        <v>0</v>
      </c>
      <c r="AK116" s="36">
        <f t="shared" si="44"/>
        <v>3682.0616866130467</v>
      </c>
    </row>
    <row r="117" spans="1:37" x14ac:dyDescent="0.25">
      <c r="A117" s="5">
        <v>3829.2</v>
      </c>
      <c r="B117" s="5">
        <v>120446.2742395401</v>
      </c>
      <c r="C117" s="5">
        <v>212924.91912147403</v>
      </c>
      <c r="D117" s="5">
        <v>18139.340000000004</v>
      </c>
      <c r="E117" s="5">
        <v>60.504250000000006</v>
      </c>
      <c r="F117" s="32">
        <v>0.02</v>
      </c>
      <c r="G117" s="32">
        <v>0.02</v>
      </c>
      <c r="H117" s="45">
        <v>0.25</v>
      </c>
      <c r="I117" s="45">
        <v>0.25</v>
      </c>
      <c r="J117" s="45">
        <v>600</v>
      </c>
      <c r="K117" s="50">
        <f t="shared" si="45"/>
        <v>3999.0032583338625</v>
      </c>
      <c r="L117" s="51">
        <v>9900</v>
      </c>
      <c r="M117" s="51">
        <v>4150</v>
      </c>
      <c r="N117" s="35">
        <f t="shared" si="23"/>
        <v>683</v>
      </c>
      <c r="O117" s="35">
        <f t="shared" si="24"/>
        <v>430</v>
      </c>
      <c r="P117" s="35">
        <f t="shared" si="25"/>
        <v>741.17728228992121</v>
      </c>
      <c r="Q117" s="35">
        <f t="shared" si="26"/>
        <v>179.56045806746405</v>
      </c>
      <c r="R117" s="35">
        <f t="shared" si="27"/>
        <v>94.517936819392787</v>
      </c>
      <c r="S117" s="35">
        <f t="shared" si="28"/>
        <v>390.62439068655169</v>
      </c>
      <c r="T117" s="35">
        <f t="shared" si="29"/>
        <v>36.768206356735305</v>
      </c>
      <c r="U117" s="35">
        <f t="shared" si="30"/>
        <v>720.03729533960075</v>
      </c>
      <c r="V117" s="35">
        <f t="shared" si="31"/>
        <v>379.01685215653015</v>
      </c>
      <c r="W117" s="35">
        <f t="shared" si="32"/>
        <v>0</v>
      </c>
      <c r="X117" s="35">
        <f t="shared" si="33"/>
        <v>3678.1785672286542</v>
      </c>
      <c r="Y117" s="51">
        <v>9900</v>
      </c>
      <c r="Z117" s="51">
        <v>4150</v>
      </c>
      <c r="AA117" s="35">
        <f t="shared" si="34"/>
        <v>683</v>
      </c>
      <c r="AB117" s="35">
        <f t="shared" si="35"/>
        <v>430</v>
      </c>
      <c r="AC117" s="35">
        <f t="shared" si="36"/>
        <v>741.17728228992121</v>
      </c>
      <c r="AD117" s="35">
        <f t="shared" si="37"/>
        <v>179.56045806746405</v>
      </c>
      <c r="AE117" s="35">
        <f t="shared" si="38"/>
        <v>94.517936819392787</v>
      </c>
      <c r="AF117" s="35">
        <f t="shared" si="39"/>
        <v>390.62439068655169</v>
      </c>
      <c r="AG117" s="35">
        <f t="shared" si="40"/>
        <v>36.768206356735305</v>
      </c>
      <c r="AH117" s="35">
        <f t="shared" si="41"/>
        <v>720.03729533960075</v>
      </c>
      <c r="AI117" s="35">
        <f t="shared" si="42"/>
        <v>379.01685215653015</v>
      </c>
      <c r="AJ117" s="35">
        <f t="shared" si="43"/>
        <v>0</v>
      </c>
      <c r="AK117" s="36">
        <f t="shared" si="44"/>
        <v>3678.1785672286542</v>
      </c>
    </row>
    <row r="118" spans="1:37" x14ac:dyDescent="0.25">
      <c r="A118" s="5">
        <v>3829.8</v>
      </c>
      <c r="B118" s="5">
        <v>120741.68963909149</v>
      </c>
      <c r="C118" s="5">
        <v>213447.15445336699</v>
      </c>
      <c r="D118" s="5">
        <v>18140.210000000003</v>
      </c>
      <c r="E118" s="5">
        <v>60.504250000000006</v>
      </c>
      <c r="F118" s="32">
        <v>0.02</v>
      </c>
      <c r="G118" s="32">
        <v>0.02</v>
      </c>
      <c r="H118" s="45">
        <v>0.25</v>
      </c>
      <c r="I118" s="45">
        <v>0.25</v>
      </c>
      <c r="J118" s="45">
        <v>600</v>
      </c>
      <c r="K118" s="50">
        <f t="shared" si="45"/>
        <v>4046.3278147854398</v>
      </c>
      <c r="L118" s="51">
        <v>9900</v>
      </c>
      <c r="M118" s="51">
        <v>4150</v>
      </c>
      <c r="N118" s="35">
        <f t="shared" si="23"/>
        <v>683</v>
      </c>
      <c r="O118" s="35">
        <f t="shared" si="24"/>
        <v>430</v>
      </c>
      <c r="P118" s="35">
        <f t="shared" si="25"/>
        <v>741.17728228992121</v>
      </c>
      <c r="Q118" s="35">
        <f t="shared" si="26"/>
        <v>179.56045806746405</v>
      </c>
      <c r="R118" s="35">
        <f t="shared" si="27"/>
        <v>94.517936819392787</v>
      </c>
      <c r="S118" s="35">
        <f t="shared" si="28"/>
        <v>390.62439068655169</v>
      </c>
      <c r="T118" s="35">
        <f t="shared" si="29"/>
        <v>36.768206356735305</v>
      </c>
      <c r="U118" s="35">
        <f t="shared" si="30"/>
        <v>720.03729533960075</v>
      </c>
      <c r="V118" s="35">
        <f t="shared" si="31"/>
        <v>379.01685215653015</v>
      </c>
      <c r="W118" s="35">
        <f t="shared" si="32"/>
        <v>0</v>
      </c>
      <c r="X118" s="35">
        <f t="shared" si="33"/>
        <v>3666.3769298839152</v>
      </c>
      <c r="Y118" s="51">
        <v>9900</v>
      </c>
      <c r="Z118" s="51">
        <v>4150</v>
      </c>
      <c r="AA118" s="35">
        <f t="shared" si="34"/>
        <v>683</v>
      </c>
      <c r="AB118" s="35">
        <f t="shared" si="35"/>
        <v>430</v>
      </c>
      <c r="AC118" s="35">
        <f t="shared" si="36"/>
        <v>741.17728228992121</v>
      </c>
      <c r="AD118" s="35">
        <f t="shared" si="37"/>
        <v>179.56045806746405</v>
      </c>
      <c r="AE118" s="35">
        <f t="shared" si="38"/>
        <v>94.517936819392787</v>
      </c>
      <c r="AF118" s="35">
        <f t="shared" si="39"/>
        <v>390.62439068655169</v>
      </c>
      <c r="AG118" s="35">
        <f t="shared" si="40"/>
        <v>36.768206356735305</v>
      </c>
      <c r="AH118" s="35">
        <f t="shared" si="41"/>
        <v>720.03729533960075</v>
      </c>
      <c r="AI118" s="35">
        <f t="shared" si="42"/>
        <v>379.01685215653015</v>
      </c>
      <c r="AJ118" s="35">
        <f t="shared" si="43"/>
        <v>0</v>
      </c>
      <c r="AK118" s="36">
        <f t="shared" si="44"/>
        <v>3666.3769298839152</v>
      </c>
    </row>
    <row r="119" spans="1:37" x14ac:dyDescent="0.25">
      <c r="A119" s="5">
        <v>3830</v>
      </c>
      <c r="B119" s="5">
        <v>120840.16143846512</v>
      </c>
      <c r="C119" s="5">
        <v>213621.23289734125</v>
      </c>
      <c r="D119" s="5">
        <v>18140.500000000004</v>
      </c>
      <c r="E119" s="5">
        <v>60.504250000000006</v>
      </c>
      <c r="F119" s="32">
        <v>0.02</v>
      </c>
      <c r="G119" s="32">
        <v>0.02</v>
      </c>
      <c r="H119" s="45">
        <v>0.25</v>
      </c>
      <c r="I119" s="45">
        <v>0.25</v>
      </c>
      <c r="J119" s="45">
        <v>600</v>
      </c>
      <c r="K119" s="50">
        <f t="shared" si="45"/>
        <v>4062.3062134153033</v>
      </c>
      <c r="L119" s="51">
        <v>9900</v>
      </c>
      <c r="M119" s="51">
        <v>4150</v>
      </c>
      <c r="N119" s="35">
        <f t="shared" si="23"/>
        <v>683</v>
      </c>
      <c r="O119" s="35">
        <f t="shared" si="24"/>
        <v>430</v>
      </c>
      <c r="P119" s="35">
        <f t="shared" si="25"/>
        <v>741.17728228992121</v>
      </c>
      <c r="Q119" s="35">
        <f t="shared" si="26"/>
        <v>179.56045806746405</v>
      </c>
      <c r="R119" s="35">
        <f t="shared" si="27"/>
        <v>94.517936819392787</v>
      </c>
      <c r="S119" s="35">
        <f t="shared" si="28"/>
        <v>390.62439068655169</v>
      </c>
      <c r="T119" s="35">
        <f t="shared" si="29"/>
        <v>36.768206356735305</v>
      </c>
      <c r="U119" s="35">
        <f t="shared" si="30"/>
        <v>720.03729533960075</v>
      </c>
      <c r="V119" s="35">
        <f t="shared" si="31"/>
        <v>379.01685215653015</v>
      </c>
      <c r="W119" s="35">
        <f t="shared" si="32"/>
        <v>0</v>
      </c>
      <c r="X119" s="35">
        <f t="shared" si="33"/>
        <v>3662.3922910384931</v>
      </c>
      <c r="Y119" s="51">
        <v>9900</v>
      </c>
      <c r="Z119" s="51">
        <v>4150</v>
      </c>
      <c r="AA119" s="35">
        <f t="shared" si="34"/>
        <v>683</v>
      </c>
      <c r="AB119" s="35">
        <f t="shared" si="35"/>
        <v>430</v>
      </c>
      <c r="AC119" s="35">
        <f t="shared" si="36"/>
        <v>741.17728228992121</v>
      </c>
      <c r="AD119" s="35">
        <f t="shared" si="37"/>
        <v>179.56045806746405</v>
      </c>
      <c r="AE119" s="35">
        <f t="shared" si="38"/>
        <v>94.517936819392787</v>
      </c>
      <c r="AF119" s="35">
        <f t="shared" si="39"/>
        <v>390.62439068655169</v>
      </c>
      <c r="AG119" s="35">
        <f t="shared" si="40"/>
        <v>36.768206356735305</v>
      </c>
      <c r="AH119" s="35">
        <f t="shared" si="41"/>
        <v>720.03729533960075</v>
      </c>
      <c r="AI119" s="35">
        <f t="shared" si="42"/>
        <v>379.01685215653015</v>
      </c>
      <c r="AJ119" s="35">
        <f t="shared" si="43"/>
        <v>0</v>
      </c>
      <c r="AK119" s="36">
        <f t="shared" si="44"/>
        <v>3662.3922910384931</v>
      </c>
    </row>
    <row r="120" spans="1:37" x14ac:dyDescent="0.25">
      <c r="A120" s="5">
        <v>3831</v>
      </c>
      <c r="B120" s="5">
        <v>121332.5204372406</v>
      </c>
      <c r="C120" s="5">
        <v>214491.62511709332</v>
      </c>
      <c r="D120" s="5">
        <v>18141.95</v>
      </c>
      <c r="E120" s="5">
        <v>60.504250000000006</v>
      </c>
      <c r="F120" s="32">
        <v>0.02</v>
      </c>
      <c r="G120" s="32">
        <v>0.02</v>
      </c>
      <c r="H120" s="45">
        <v>0.25</v>
      </c>
      <c r="I120" s="45">
        <v>0.25</v>
      </c>
      <c r="J120" s="45">
        <v>600</v>
      </c>
      <c r="K120" s="50">
        <f t="shared" si="45"/>
        <v>4143.7248051599036</v>
      </c>
      <c r="L120" s="51">
        <v>9900</v>
      </c>
      <c r="M120" s="51">
        <v>4150</v>
      </c>
      <c r="N120" s="35">
        <f t="shared" si="23"/>
        <v>683</v>
      </c>
      <c r="O120" s="35">
        <f t="shared" si="24"/>
        <v>430</v>
      </c>
      <c r="P120" s="35">
        <f t="shared" si="25"/>
        <v>741.17728228992121</v>
      </c>
      <c r="Q120" s="35">
        <f t="shared" si="26"/>
        <v>179.56045806746405</v>
      </c>
      <c r="R120" s="35">
        <f t="shared" si="27"/>
        <v>94.517936819392787</v>
      </c>
      <c r="S120" s="35">
        <f t="shared" si="28"/>
        <v>390.62439068655169</v>
      </c>
      <c r="T120" s="35">
        <f t="shared" si="29"/>
        <v>36.768206356735305</v>
      </c>
      <c r="U120" s="35">
        <f t="shared" si="30"/>
        <v>720.03729533960075</v>
      </c>
      <c r="V120" s="35">
        <f t="shared" si="31"/>
        <v>379.01685215653015</v>
      </c>
      <c r="W120" s="35">
        <f t="shared" si="32"/>
        <v>0</v>
      </c>
      <c r="X120" s="35">
        <f t="shared" si="33"/>
        <v>3642.0883988325027</v>
      </c>
      <c r="Y120" s="51">
        <v>9900</v>
      </c>
      <c r="Z120" s="51">
        <v>4150</v>
      </c>
      <c r="AA120" s="35">
        <f t="shared" si="34"/>
        <v>683</v>
      </c>
      <c r="AB120" s="35">
        <f t="shared" si="35"/>
        <v>430</v>
      </c>
      <c r="AC120" s="35">
        <f t="shared" si="36"/>
        <v>741.17728228992121</v>
      </c>
      <c r="AD120" s="35">
        <f t="shared" si="37"/>
        <v>179.56045806746405</v>
      </c>
      <c r="AE120" s="35">
        <f t="shared" si="38"/>
        <v>94.517936819392787</v>
      </c>
      <c r="AF120" s="35">
        <f t="shared" si="39"/>
        <v>390.62439068655169</v>
      </c>
      <c r="AG120" s="35">
        <f t="shared" si="40"/>
        <v>36.768206356735305</v>
      </c>
      <c r="AH120" s="35">
        <f t="shared" si="41"/>
        <v>720.03729533960075</v>
      </c>
      <c r="AI120" s="35">
        <f t="shared" si="42"/>
        <v>379.01685215653015</v>
      </c>
      <c r="AJ120" s="35">
        <f t="shared" si="43"/>
        <v>0</v>
      </c>
      <c r="AK120" s="36">
        <f t="shared" si="44"/>
        <v>3642.0883988325027</v>
      </c>
    </row>
    <row r="121" spans="1:37" x14ac:dyDescent="0.25">
      <c r="A121" s="5">
        <v>3832</v>
      </c>
      <c r="B121" s="5">
        <v>121824.87943601608</v>
      </c>
      <c r="C121" s="5">
        <v>215362.017336905</v>
      </c>
      <c r="D121" s="5">
        <v>18143.400000000005</v>
      </c>
      <c r="E121" s="5">
        <v>60.504250000000006</v>
      </c>
      <c r="F121" s="32">
        <v>0.02</v>
      </c>
      <c r="G121" s="32">
        <v>0.02</v>
      </c>
      <c r="H121" s="45">
        <v>0.25</v>
      </c>
      <c r="I121" s="45">
        <v>0.25</v>
      </c>
      <c r="J121" s="45">
        <v>600</v>
      </c>
      <c r="K121" s="50">
        <f t="shared" si="45"/>
        <v>4227.6877278965221</v>
      </c>
      <c r="L121" s="51">
        <v>9900</v>
      </c>
      <c r="M121" s="51">
        <v>4150</v>
      </c>
      <c r="N121" s="35">
        <f t="shared" si="23"/>
        <v>683</v>
      </c>
      <c r="O121" s="35">
        <f t="shared" si="24"/>
        <v>430</v>
      </c>
      <c r="P121" s="35">
        <f t="shared" si="25"/>
        <v>741.17728228992121</v>
      </c>
      <c r="Q121" s="35">
        <f t="shared" si="26"/>
        <v>179.56045806746405</v>
      </c>
      <c r="R121" s="35">
        <f t="shared" si="27"/>
        <v>94.517936819392787</v>
      </c>
      <c r="S121" s="35">
        <f t="shared" si="28"/>
        <v>390.62439068655169</v>
      </c>
      <c r="T121" s="35">
        <f t="shared" si="29"/>
        <v>36.768206356735305</v>
      </c>
      <c r="U121" s="35">
        <f t="shared" si="30"/>
        <v>720.03729533960075</v>
      </c>
      <c r="V121" s="35">
        <f t="shared" si="31"/>
        <v>379.01685215653015</v>
      </c>
      <c r="W121" s="35">
        <f t="shared" si="32"/>
        <v>0</v>
      </c>
      <c r="X121" s="35">
        <f t="shared" si="33"/>
        <v>3621.1500099950749</v>
      </c>
      <c r="Y121" s="51">
        <v>9900</v>
      </c>
      <c r="Z121" s="51">
        <v>4150</v>
      </c>
      <c r="AA121" s="35">
        <f t="shared" si="34"/>
        <v>683</v>
      </c>
      <c r="AB121" s="35">
        <f t="shared" si="35"/>
        <v>430</v>
      </c>
      <c r="AC121" s="35">
        <f t="shared" si="36"/>
        <v>741.17728228992121</v>
      </c>
      <c r="AD121" s="35">
        <f t="shared" si="37"/>
        <v>179.56045806746405</v>
      </c>
      <c r="AE121" s="35">
        <f t="shared" si="38"/>
        <v>94.517936819392787</v>
      </c>
      <c r="AF121" s="35">
        <f t="shared" si="39"/>
        <v>390.62439068655169</v>
      </c>
      <c r="AG121" s="35">
        <f t="shared" si="40"/>
        <v>36.768206356735305</v>
      </c>
      <c r="AH121" s="35">
        <f t="shared" si="41"/>
        <v>720.03729533960075</v>
      </c>
      <c r="AI121" s="35">
        <f t="shared" si="42"/>
        <v>379.01685215653015</v>
      </c>
      <c r="AJ121" s="35">
        <f t="shared" si="43"/>
        <v>0</v>
      </c>
      <c r="AK121" s="36">
        <f t="shared" si="44"/>
        <v>3621.1500099950749</v>
      </c>
    </row>
    <row r="122" spans="1:37" x14ac:dyDescent="0.25">
      <c r="A122" s="5">
        <v>3833</v>
      </c>
      <c r="B122" s="5">
        <v>122317.23843479156</v>
      </c>
      <c r="C122" s="5">
        <v>216232.40955671668</v>
      </c>
      <c r="D122" s="5">
        <v>18144.850000000002</v>
      </c>
      <c r="E122" s="5">
        <v>60.504250000000006</v>
      </c>
      <c r="F122" s="32">
        <v>0.02</v>
      </c>
      <c r="G122" s="32">
        <v>0.02</v>
      </c>
      <c r="H122" s="45">
        <v>0.25</v>
      </c>
      <c r="I122" s="45">
        <v>0.25</v>
      </c>
      <c r="J122" s="45">
        <v>600</v>
      </c>
      <c r="K122" s="50">
        <f t="shared" si="45"/>
        <v>4314.1949816251599</v>
      </c>
      <c r="L122" s="51">
        <v>9900</v>
      </c>
      <c r="M122" s="51">
        <v>4150</v>
      </c>
      <c r="N122" s="35">
        <f t="shared" si="23"/>
        <v>683</v>
      </c>
      <c r="O122" s="35">
        <f t="shared" si="24"/>
        <v>430</v>
      </c>
      <c r="P122" s="35">
        <f t="shared" si="25"/>
        <v>741.17728228992121</v>
      </c>
      <c r="Q122" s="35">
        <f t="shared" si="26"/>
        <v>179.56045806746405</v>
      </c>
      <c r="R122" s="35">
        <f t="shared" si="27"/>
        <v>94.517936819392787</v>
      </c>
      <c r="S122" s="35">
        <f t="shared" si="28"/>
        <v>390.62439068655169</v>
      </c>
      <c r="T122" s="35">
        <f t="shared" si="29"/>
        <v>36.768206356735305</v>
      </c>
      <c r="U122" s="35">
        <f t="shared" si="30"/>
        <v>720.03729533960075</v>
      </c>
      <c r="V122" s="35">
        <f t="shared" si="31"/>
        <v>379.01685215653015</v>
      </c>
      <c r="W122" s="35">
        <f t="shared" si="32"/>
        <v>0</v>
      </c>
      <c r="X122" s="35">
        <f t="shared" si="33"/>
        <v>3599.5771245262099</v>
      </c>
      <c r="Y122" s="51">
        <v>9900</v>
      </c>
      <c r="Z122" s="51">
        <v>4150</v>
      </c>
      <c r="AA122" s="35">
        <f t="shared" si="34"/>
        <v>683</v>
      </c>
      <c r="AB122" s="35">
        <f t="shared" si="35"/>
        <v>430</v>
      </c>
      <c r="AC122" s="35">
        <f t="shared" si="36"/>
        <v>741.17728228992121</v>
      </c>
      <c r="AD122" s="35">
        <f t="shared" si="37"/>
        <v>179.56045806746405</v>
      </c>
      <c r="AE122" s="35">
        <f t="shared" si="38"/>
        <v>94.517936819392787</v>
      </c>
      <c r="AF122" s="35">
        <f t="shared" si="39"/>
        <v>390.62439068655169</v>
      </c>
      <c r="AG122" s="35">
        <f t="shared" si="40"/>
        <v>36.768206356735305</v>
      </c>
      <c r="AH122" s="35">
        <f t="shared" si="41"/>
        <v>720.03729533960075</v>
      </c>
      <c r="AI122" s="35">
        <f t="shared" si="42"/>
        <v>379.01685215653015</v>
      </c>
      <c r="AJ122" s="35">
        <f t="shared" si="43"/>
        <v>0</v>
      </c>
      <c r="AK122" s="36">
        <f t="shared" si="44"/>
        <v>3599.5771245262099</v>
      </c>
    </row>
    <row r="123" spans="1:37" x14ac:dyDescent="0.25">
      <c r="A123" s="5">
        <v>3833.2</v>
      </c>
      <c r="B123" s="5">
        <v>122415.71023464203</v>
      </c>
      <c r="C123" s="5">
        <v>216406.48800066113</v>
      </c>
      <c r="D123" s="5">
        <v>18145.140000000003</v>
      </c>
      <c r="E123" s="5">
        <v>60.504250000000006</v>
      </c>
      <c r="F123" s="32">
        <v>0.02</v>
      </c>
      <c r="G123" s="32">
        <v>0.02</v>
      </c>
      <c r="H123" s="45">
        <v>0.25</v>
      </c>
      <c r="I123" s="45">
        <v>0.25</v>
      </c>
      <c r="J123" s="45">
        <v>600</v>
      </c>
      <c r="K123" s="50">
        <f t="shared" si="45"/>
        <v>4331.8017520899139</v>
      </c>
      <c r="L123" s="51">
        <v>9900</v>
      </c>
      <c r="M123" s="51">
        <v>4150</v>
      </c>
      <c r="N123" s="35">
        <f t="shared" si="23"/>
        <v>683</v>
      </c>
      <c r="O123" s="35">
        <f t="shared" si="24"/>
        <v>430</v>
      </c>
      <c r="P123" s="35">
        <f t="shared" si="25"/>
        <v>741.17728228992121</v>
      </c>
      <c r="Q123" s="35">
        <f t="shared" si="26"/>
        <v>179.56045806746405</v>
      </c>
      <c r="R123" s="35">
        <f t="shared" si="27"/>
        <v>94.517936819392787</v>
      </c>
      <c r="S123" s="35">
        <f t="shared" si="28"/>
        <v>390.62439068655169</v>
      </c>
      <c r="T123" s="35">
        <f t="shared" si="29"/>
        <v>36.768206356735305</v>
      </c>
      <c r="U123" s="35">
        <f t="shared" si="30"/>
        <v>720.03729533960075</v>
      </c>
      <c r="V123" s="35">
        <f t="shared" si="31"/>
        <v>379.01685215653015</v>
      </c>
      <c r="W123" s="35">
        <f t="shared" si="32"/>
        <v>0</v>
      </c>
      <c r="X123" s="35">
        <f t="shared" si="33"/>
        <v>3595.1864078366684</v>
      </c>
      <c r="Y123" s="51">
        <v>9900</v>
      </c>
      <c r="Z123" s="51">
        <v>4150</v>
      </c>
      <c r="AA123" s="35">
        <f t="shared" si="34"/>
        <v>683</v>
      </c>
      <c r="AB123" s="35">
        <f t="shared" si="35"/>
        <v>430</v>
      </c>
      <c r="AC123" s="35">
        <f t="shared" si="36"/>
        <v>741.17728228992121</v>
      </c>
      <c r="AD123" s="35">
        <f t="shared" si="37"/>
        <v>179.56045806746405</v>
      </c>
      <c r="AE123" s="35">
        <f t="shared" si="38"/>
        <v>94.517936819392787</v>
      </c>
      <c r="AF123" s="35">
        <f t="shared" si="39"/>
        <v>390.62439068655169</v>
      </c>
      <c r="AG123" s="35">
        <f t="shared" si="40"/>
        <v>36.768206356735305</v>
      </c>
      <c r="AH123" s="35">
        <f t="shared" si="41"/>
        <v>720.03729533960075</v>
      </c>
      <c r="AI123" s="35">
        <f t="shared" si="42"/>
        <v>379.01685215653015</v>
      </c>
      <c r="AJ123" s="35">
        <f t="shared" si="43"/>
        <v>0</v>
      </c>
      <c r="AK123" s="36">
        <f t="shared" si="44"/>
        <v>3595.1864078366684</v>
      </c>
    </row>
    <row r="124" spans="1:37" x14ac:dyDescent="0.25">
      <c r="A124" s="5">
        <v>3833.8</v>
      </c>
      <c r="B124" s="5">
        <v>122711.12563371658</v>
      </c>
      <c r="C124" s="5">
        <v>216928.7233325541</v>
      </c>
      <c r="D124" s="5">
        <v>18146.010000000006</v>
      </c>
      <c r="E124" s="5">
        <v>60.504250000000006</v>
      </c>
      <c r="F124" s="32">
        <v>0.02</v>
      </c>
      <c r="G124" s="32">
        <v>0.02</v>
      </c>
      <c r="H124" s="45">
        <v>0.25</v>
      </c>
      <c r="I124" s="45">
        <v>0.25</v>
      </c>
      <c r="J124" s="45">
        <v>600</v>
      </c>
      <c r="K124" s="50">
        <f t="shared" si="45"/>
        <v>4385.2327029223397</v>
      </c>
      <c r="L124" s="51">
        <v>9900</v>
      </c>
      <c r="M124" s="51">
        <v>4150</v>
      </c>
      <c r="N124" s="35">
        <f t="shared" si="23"/>
        <v>683</v>
      </c>
      <c r="O124" s="35">
        <f t="shared" si="24"/>
        <v>430</v>
      </c>
      <c r="P124" s="35">
        <f t="shared" si="25"/>
        <v>741.17728228992121</v>
      </c>
      <c r="Q124" s="35">
        <f t="shared" si="26"/>
        <v>179.56045806746405</v>
      </c>
      <c r="R124" s="35">
        <f t="shared" si="27"/>
        <v>94.517936819392787</v>
      </c>
      <c r="S124" s="35">
        <f t="shared" si="28"/>
        <v>390.62439068655169</v>
      </c>
      <c r="T124" s="35">
        <f t="shared" si="29"/>
        <v>36.768206356735305</v>
      </c>
      <c r="U124" s="35">
        <f t="shared" si="30"/>
        <v>720.03729533960075</v>
      </c>
      <c r="V124" s="35">
        <f t="shared" si="31"/>
        <v>379.01685215653015</v>
      </c>
      <c r="W124" s="35">
        <f t="shared" si="32"/>
        <v>0</v>
      </c>
      <c r="X124" s="35">
        <f t="shared" si="33"/>
        <v>3581.861978576479</v>
      </c>
      <c r="Y124" s="51">
        <v>9900</v>
      </c>
      <c r="Z124" s="51">
        <v>4150</v>
      </c>
      <c r="AA124" s="35">
        <f t="shared" si="34"/>
        <v>683</v>
      </c>
      <c r="AB124" s="35">
        <f t="shared" si="35"/>
        <v>430</v>
      </c>
      <c r="AC124" s="35">
        <f t="shared" si="36"/>
        <v>741.17728228992121</v>
      </c>
      <c r="AD124" s="35">
        <f t="shared" si="37"/>
        <v>179.56045806746405</v>
      </c>
      <c r="AE124" s="35">
        <f t="shared" si="38"/>
        <v>94.517936819392787</v>
      </c>
      <c r="AF124" s="35">
        <f t="shared" si="39"/>
        <v>390.62439068655169</v>
      </c>
      <c r="AG124" s="35">
        <f t="shared" si="40"/>
        <v>36.768206356735305</v>
      </c>
      <c r="AH124" s="35">
        <f t="shared" si="41"/>
        <v>720.03729533960075</v>
      </c>
      <c r="AI124" s="35">
        <f t="shared" si="42"/>
        <v>379.01685215653015</v>
      </c>
      <c r="AJ124" s="35">
        <f t="shared" si="43"/>
        <v>0</v>
      </c>
      <c r="AK124" s="36">
        <f t="shared" si="44"/>
        <v>3581.861978576479</v>
      </c>
    </row>
    <row r="125" spans="1:37" x14ac:dyDescent="0.25">
      <c r="A125" s="5">
        <v>3834</v>
      </c>
      <c r="B125" s="5">
        <v>122809.59743356705</v>
      </c>
      <c r="C125" s="5">
        <v>217102.80177652836</v>
      </c>
      <c r="D125" s="5">
        <v>18146.300000000003</v>
      </c>
      <c r="E125" s="5">
        <v>60.504250000000006</v>
      </c>
      <c r="F125" s="32">
        <v>0.02</v>
      </c>
      <c r="G125" s="32">
        <v>0.02</v>
      </c>
      <c r="H125" s="45">
        <v>0.25</v>
      </c>
      <c r="I125" s="45">
        <v>0.25</v>
      </c>
      <c r="J125" s="45">
        <v>600</v>
      </c>
      <c r="K125" s="50">
        <f t="shared" si="45"/>
        <v>4403.2465663458161</v>
      </c>
      <c r="L125" s="51">
        <v>9900</v>
      </c>
      <c r="M125" s="51">
        <v>4150</v>
      </c>
      <c r="N125" s="35">
        <f t="shared" si="23"/>
        <v>683</v>
      </c>
      <c r="O125" s="35">
        <f t="shared" si="24"/>
        <v>430</v>
      </c>
      <c r="P125" s="35">
        <f t="shared" si="25"/>
        <v>741.17728228992121</v>
      </c>
      <c r="Q125" s="35">
        <f t="shared" si="26"/>
        <v>179.56045806746405</v>
      </c>
      <c r="R125" s="35">
        <f t="shared" si="27"/>
        <v>94.517936819392787</v>
      </c>
      <c r="S125" s="35">
        <f t="shared" si="28"/>
        <v>390.62439068655169</v>
      </c>
      <c r="T125" s="35">
        <f t="shared" si="29"/>
        <v>36.768206356735305</v>
      </c>
      <c r="U125" s="35">
        <f t="shared" si="30"/>
        <v>720.03729533960075</v>
      </c>
      <c r="V125" s="35">
        <f t="shared" si="31"/>
        <v>379.01685215653015</v>
      </c>
      <c r="W125" s="35">
        <f t="shared" si="32"/>
        <v>0</v>
      </c>
      <c r="X125" s="35">
        <f t="shared" si="33"/>
        <v>3577.3697424259076</v>
      </c>
      <c r="Y125" s="51">
        <v>9900</v>
      </c>
      <c r="Z125" s="51">
        <v>4150</v>
      </c>
      <c r="AA125" s="35">
        <f t="shared" si="34"/>
        <v>683</v>
      </c>
      <c r="AB125" s="35">
        <f t="shared" si="35"/>
        <v>430</v>
      </c>
      <c r="AC125" s="35">
        <f t="shared" si="36"/>
        <v>741.17728228992121</v>
      </c>
      <c r="AD125" s="35">
        <f t="shared" si="37"/>
        <v>179.56045806746405</v>
      </c>
      <c r="AE125" s="35">
        <f t="shared" si="38"/>
        <v>94.517936819392787</v>
      </c>
      <c r="AF125" s="35">
        <f t="shared" si="39"/>
        <v>390.62439068655169</v>
      </c>
      <c r="AG125" s="35">
        <f t="shared" si="40"/>
        <v>36.768206356735305</v>
      </c>
      <c r="AH125" s="35">
        <f t="shared" si="41"/>
        <v>720.03729533960075</v>
      </c>
      <c r="AI125" s="35">
        <f t="shared" si="42"/>
        <v>379.01685215653015</v>
      </c>
      <c r="AJ125" s="35">
        <f t="shared" si="43"/>
        <v>0</v>
      </c>
      <c r="AK125" s="36">
        <f t="shared" si="44"/>
        <v>3577.3697424259076</v>
      </c>
    </row>
    <row r="126" spans="1:37" x14ac:dyDescent="0.25">
      <c r="A126" s="5">
        <v>3835</v>
      </c>
      <c r="B126" s="5">
        <v>123301.95643281937</v>
      </c>
      <c r="C126" s="5">
        <v>217973.19399631023</v>
      </c>
      <c r="D126" s="5">
        <v>18147.750000000004</v>
      </c>
      <c r="E126" s="5">
        <v>60.504250000000006</v>
      </c>
      <c r="F126" s="32">
        <v>0.02</v>
      </c>
      <c r="G126" s="32">
        <v>0.02</v>
      </c>
      <c r="H126" s="45">
        <v>0.25</v>
      </c>
      <c r="I126" s="45">
        <v>0.25</v>
      </c>
      <c r="J126" s="45">
        <v>600</v>
      </c>
      <c r="K126" s="50">
        <f t="shared" si="45"/>
        <v>4494.8424820584914</v>
      </c>
      <c r="L126" s="51">
        <v>9900</v>
      </c>
      <c r="M126" s="51">
        <v>4150</v>
      </c>
      <c r="N126" s="35">
        <f t="shared" si="23"/>
        <v>683</v>
      </c>
      <c r="O126" s="35">
        <f t="shared" si="24"/>
        <v>430</v>
      </c>
      <c r="P126" s="35">
        <f t="shared" si="25"/>
        <v>741.17728228992121</v>
      </c>
      <c r="Q126" s="35">
        <f t="shared" si="26"/>
        <v>179.56045806746405</v>
      </c>
      <c r="R126" s="35">
        <f t="shared" si="27"/>
        <v>94.517936819392787</v>
      </c>
      <c r="S126" s="35">
        <f t="shared" si="28"/>
        <v>390.62439068655169</v>
      </c>
      <c r="T126" s="35">
        <f t="shared" si="29"/>
        <v>36.768206356735305</v>
      </c>
      <c r="U126" s="35">
        <f t="shared" si="30"/>
        <v>720.03729533960075</v>
      </c>
      <c r="V126" s="35">
        <f t="shared" si="31"/>
        <v>379.01685215653015</v>
      </c>
      <c r="W126" s="35">
        <f t="shared" si="32"/>
        <v>0</v>
      </c>
      <c r="X126" s="35">
        <f t="shared" si="33"/>
        <v>3554.5278636941684</v>
      </c>
      <c r="Y126" s="51">
        <v>9900</v>
      </c>
      <c r="Z126" s="51">
        <v>4150</v>
      </c>
      <c r="AA126" s="35">
        <f t="shared" si="34"/>
        <v>683</v>
      </c>
      <c r="AB126" s="35">
        <f t="shared" si="35"/>
        <v>430</v>
      </c>
      <c r="AC126" s="35">
        <f t="shared" si="36"/>
        <v>741.17728228992121</v>
      </c>
      <c r="AD126" s="35">
        <f t="shared" si="37"/>
        <v>179.56045806746405</v>
      </c>
      <c r="AE126" s="35">
        <f t="shared" si="38"/>
        <v>94.517936819392787</v>
      </c>
      <c r="AF126" s="35">
        <f t="shared" si="39"/>
        <v>390.62439068655169</v>
      </c>
      <c r="AG126" s="35">
        <f t="shared" si="40"/>
        <v>36.768206356735305</v>
      </c>
      <c r="AH126" s="35">
        <f t="shared" si="41"/>
        <v>720.03729533960075</v>
      </c>
      <c r="AI126" s="35">
        <f t="shared" si="42"/>
        <v>379.01685215653015</v>
      </c>
      <c r="AJ126" s="35">
        <f t="shared" si="43"/>
        <v>0</v>
      </c>
      <c r="AK126" s="36">
        <f t="shared" si="44"/>
        <v>3554.5278636941684</v>
      </c>
    </row>
    <row r="127" spans="1:37" x14ac:dyDescent="0.25">
      <c r="A127" s="5">
        <v>3836</v>
      </c>
      <c r="B127" s="5">
        <v>123794.31543159485</v>
      </c>
      <c r="C127" s="5">
        <v>218843.58621609211</v>
      </c>
      <c r="D127" s="5">
        <v>18149.2</v>
      </c>
      <c r="E127" s="5">
        <v>60.504250000000006</v>
      </c>
      <c r="F127" s="32">
        <v>0.02</v>
      </c>
      <c r="G127" s="32">
        <v>0.02</v>
      </c>
      <c r="H127" s="45">
        <v>0.25</v>
      </c>
      <c r="I127" s="45">
        <v>0.25</v>
      </c>
      <c r="J127" s="45">
        <v>600</v>
      </c>
      <c r="K127" s="50">
        <f t="shared" si="45"/>
        <v>4588.9827287631852</v>
      </c>
      <c r="L127" s="51">
        <v>9900</v>
      </c>
      <c r="M127" s="51">
        <v>4150</v>
      </c>
      <c r="N127" s="35">
        <f t="shared" si="23"/>
        <v>683</v>
      </c>
      <c r="O127" s="35">
        <f t="shared" si="24"/>
        <v>430</v>
      </c>
      <c r="P127" s="35">
        <f t="shared" si="25"/>
        <v>741.17728228992121</v>
      </c>
      <c r="Q127" s="35">
        <f t="shared" si="26"/>
        <v>179.56045806746405</v>
      </c>
      <c r="R127" s="35">
        <f t="shared" si="27"/>
        <v>94.517936819392787</v>
      </c>
      <c r="S127" s="35">
        <f t="shared" si="28"/>
        <v>390.62439068655169</v>
      </c>
      <c r="T127" s="35">
        <f t="shared" si="29"/>
        <v>36.768206356735305</v>
      </c>
      <c r="U127" s="35">
        <f t="shared" si="30"/>
        <v>720.03729533960075</v>
      </c>
      <c r="V127" s="35">
        <f t="shared" si="31"/>
        <v>379.01685215653015</v>
      </c>
      <c r="W127" s="35">
        <f t="shared" si="32"/>
        <v>0</v>
      </c>
      <c r="X127" s="35">
        <f t="shared" si="33"/>
        <v>3531.0514883309916</v>
      </c>
      <c r="Y127" s="51">
        <v>9900</v>
      </c>
      <c r="Z127" s="51">
        <v>4150</v>
      </c>
      <c r="AA127" s="35">
        <f t="shared" si="34"/>
        <v>683</v>
      </c>
      <c r="AB127" s="35">
        <f t="shared" si="35"/>
        <v>430</v>
      </c>
      <c r="AC127" s="35">
        <f t="shared" si="36"/>
        <v>741.17728228992121</v>
      </c>
      <c r="AD127" s="35">
        <f t="shared" si="37"/>
        <v>179.56045806746405</v>
      </c>
      <c r="AE127" s="35">
        <f t="shared" si="38"/>
        <v>94.517936819392787</v>
      </c>
      <c r="AF127" s="35">
        <f t="shared" si="39"/>
        <v>390.62439068655169</v>
      </c>
      <c r="AG127" s="35">
        <f t="shared" si="40"/>
        <v>36.768206356735305</v>
      </c>
      <c r="AH127" s="35">
        <f t="shared" si="41"/>
        <v>720.03729533960075</v>
      </c>
      <c r="AI127" s="35">
        <f t="shared" si="42"/>
        <v>379.01685215653015</v>
      </c>
      <c r="AJ127" s="35">
        <f t="shared" si="43"/>
        <v>0</v>
      </c>
      <c r="AK127" s="36">
        <f t="shared" si="44"/>
        <v>3531.0514883309916</v>
      </c>
    </row>
    <row r="128" spans="1:37" x14ac:dyDescent="0.25">
      <c r="A128" s="5">
        <v>3837</v>
      </c>
      <c r="B128" s="5">
        <v>124286.67443037033</v>
      </c>
      <c r="C128" s="5">
        <v>219713.97843590379</v>
      </c>
      <c r="D128" s="5">
        <v>18150.650000000001</v>
      </c>
      <c r="E128" s="5">
        <v>60.504250000000006</v>
      </c>
      <c r="F128" s="32">
        <v>0.02</v>
      </c>
      <c r="G128" s="32">
        <v>0.02</v>
      </c>
      <c r="H128" s="45">
        <v>0.25</v>
      </c>
      <c r="I128" s="45">
        <v>0.25</v>
      </c>
      <c r="J128" s="45">
        <v>600</v>
      </c>
      <c r="K128" s="50">
        <f t="shared" si="45"/>
        <v>4685.6673064598972</v>
      </c>
      <c r="L128" s="51">
        <v>9900</v>
      </c>
      <c r="M128" s="51">
        <v>4150</v>
      </c>
      <c r="N128" s="35">
        <f t="shared" si="23"/>
        <v>683</v>
      </c>
      <c r="O128" s="35">
        <f t="shared" si="24"/>
        <v>430</v>
      </c>
      <c r="P128" s="35">
        <f t="shared" si="25"/>
        <v>741.17728228992121</v>
      </c>
      <c r="Q128" s="35">
        <f t="shared" si="26"/>
        <v>179.56045806746405</v>
      </c>
      <c r="R128" s="35">
        <f t="shared" si="27"/>
        <v>94.517936819392787</v>
      </c>
      <c r="S128" s="35">
        <f t="shared" si="28"/>
        <v>390.62439068655169</v>
      </c>
      <c r="T128" s="35">
        <f t="shared" si="29"/>
        <v>36.768206356735305</v>
      </c>
      <c r="U128" s="35">
        <f t="shared" si="30"/>
        <v>720.03729533960075</v>
      </c>
      <c r="V128" s="35">
        <f t="shared" si="31"/>
        <v>379.01685215653015</v>
      </c>
      <c r="W128" s="35">
        <f t="shared" si="32"/>
        <v>0</v>
      </c>
      <c r="X128" s="35">
        <f t="shared" si="33"/>
        <v>3506.9406163363783</v>
      </c>
      <c r="Y128" s="51">
        <v>9900</v>
      </c>
      <c r="Z128" s="51">
        <v>4150</v>
      </c>
      <c r="AA128" s="35">
        <f t="shared" si="34"/>
        <v>683</v>
      </c>
      <c r="AB128" s="35">
        <f t="shared" si="35"/>
        <v>430</v>
      </c>
      <c r="AC128" s="35">
        <f t="shared" si="36"/>
        <v>741.17728228992121</v>
      </c>
      <c r="AD128" s="35">
        <f t="shared" si="37"/>
        <v>179.56045806746405</v>
      </c>
      <c r="AE128" s="35">
        <f t="shared" si="38"/>
        <v>94.517936819392787</v>
      </c>
      <c r="AF128" s="35">
        <f t="shared" si="39"/>
        <v>390.62439068655169</v>
      </c>
      <c r="AG128" s="35">
        <f t="shared" si="40"/>
        <v>36.768206356735305</v>
      </c>
      <c r="AH128" s="35">
        <f t="shared" si="41"/>
        <v>720.03729533960075</v>
      </c>
      <c r="AI128" s="35">
        <f t="shared" si="42"/>
        <v>379.01685215653015</v>
      </c>
      <c r="AJ128" s="35">
        <f t="shared" si="43"/>
        <v>0</v>
      </c>
      <c r="AK128" s="36">
        <f t="shared" si="44"/>
        <v>3506.9406163363783</v>
      </c>
    </row>
    <row r="129" spans="1:37" x14ac:dyDescent="0.25">
      <c r="A129" s="5">
        <v>3837.2</v>
      </c>
      <c r="B129" s="5">
        <v>124385.14622974396</v>
      </c>
      <c r="C129" s="5">
        <v>219888.05687984824</v>
      </c>
      <c r="D129" s="5">
        <v>18150.940000000002</v>
      </c>
      <c r="E129" s="5">
        <v>60.504250000000006</v>
      </c>
      <c r="F129" s="32">
        <v>0.02</v>
      </c>
      <c r="G129" s="32">
        <v>0.02</v>
      </c>
      <c r="H129" s="45">
        <v>0.25</v>
      </c>
      <c r="I129" s="45">
        <v>0.25</v>
      </c>
      <c r="J129" s="45">
        <v>600</v>
      </c>
      <c r="K129" s="50">
        <f t="shared" si="45"/>
        <v>4705.3095417182649</v>
      </c>
      <c r="L129" s="51">
        <v>9900</v>
      </c>
      <c r="M129" s="51">
        <v>4150</v>
      </c>
      <c r="N129" s="35">
        <f t="shared" si="23"/>
        <v>683</v>
      </c>
      <c r="O129" s="35">
        <f t="shared" si="24"/>
        <v>430</v>
      </c>
      <c r="P129" s="35">
        <f t="shared" si="25"/>
        <v>741.17728228992121</v>
      </c>
      <c r="Q129" s="35">
        <f t="shared" si="26"/>
        <v>179.56045806746405</v>
      </c>
      <c r="R129" s="35">
        <f t="shared" si="27"/>
        <v>94.517936819392787</v>
      </c>
      <c r="S129" s="35">
        <f t="shared" si="28"/>
        <v>390.62439068655169</v>
      </c>
      <c r="T129" s="35">
        <f t="shared" si="29"/>
        <v>36.768206356735305</v>
      </c>
      <c r="U129" s="35">
        <f t="shared" si="30"/>
        <v>720.03729533960075</v>
      </c>
      <c r="V129" s="35">
        <f t="shared" si="31"/>
        <v>379.01685215653015</v>
      </c>
      <c r="W129" s="35">
        <f t="shared" si="32"/>
        <v>0</v>
      </c>
      <c r="X129" s="35">
        <f t="shared" si="33"/>
        <v>3502.042302341687</v>
      </c>
      <c r="Y129" s="51">
        <v>9900</v>
      </c>
      <c r="Z129" s="51">
        <v>4150</v>
      </c>
      <c r="AA129" s="35">
        <f t="shared" si="34"/>
        <v>683</v>
      </c>
      <c r="AB129" s="35">
        <f t="shared" si="35"/>
        <v>430</v>
      </c>
      <c r="AC129" s="35">
        <f t="shared" si="36"/>
        <v>741.17728228992121</v>
      </c>
      <c r="AD129" s="35">
        <f t="shared" si="37"/>
        <v>179.56045806746405</v>
      </c>
      <c r="AE129" s="35">
        <f t="shared" si="38"/>
        <v>94.517936819392787</v>
      </c>
      <c r="AF129" s="35">
        <f t="shared" si="39"/>
        <v>390.62439068655169</v>
      </c>
      <c r="AG129" s="35">
        <f t="shared" si="40"/>
        <v>36.768206356735305</v>
      </c>
      <c r="AH129" s="35">
        <f t="shared" si="41"/>
        <v>720.03729533960075</v>
      </c>
      <c r="AI129" s="35">
        <f t="shared" si="42"/>
        <v>379.01685215653015</v>
      </c>
      <c r="AJ129" s="35">
        <f t="shared" si="43"/>
        <v>0</v>
      </c>
      <c r="AK129" s="36">
        <f t="shared" si="44"/>
        <v>3502.042302341687</v>
      </c>
    </row>
    <row r="130" spans="1:37" x14ac:dyDescent="0.25">
      <c r="A130" s="5">
        <v>3837.8</v>
      </c>
      <c r="B130" s="5">
        <v>124680.56162929535</v>
      </c>
      <c r="C130" s="5">
        <v>220410.29221174121</v>
      </c>
      <c r="D130" s="5">
        <v>18151.810000000005</v>
      </c>
      <c r="E130" s="5">
        <v>60.504250000000006</v>
      </c>
      <c r="F130" s="32">
        <v>0.02</v>
      </c>
      <c r="G130" s="32">
        <v>0.02</v>
      </c>
      <c r="H130" s="45">
        <v>0.25</v>
      </c>
      <c r="I130" s="45">
        <v>0.25</v>
      </c>
      <c r="J130" s="45">
        <v>600</v>
      </c>
      <c r="K130" s="50">
        <f t="shared" si="45"/>
        <v>4764.8468869315393</v>
      </c>
      <c r="L130" s="51">
        <v>9900</v>
      </c>
      <c r="M130" s="51">
        <v>4150</v>
      </c>
      <c r="N130" s="35">
        <f t="shared" si="23"/>
        <v>683</v>
      </c>
      <c r="O130" s="35">
        <f t="shared" si="24"/>
        <v>430</v>
      </c>
      <c r="P130" s="35">
        <f t="shared" si="25"/>
        <v>741.17728228992121</v>
      </c>
      <c r="Q130" s="35">
        <f t="shared" si="26"/>
        <v>179.56045806746405</v>
      </c>
      <c r="R130" s="35">
        <f t="shared" si="27"/>
        <v>94.517936819392787</v>
      </c>
      <c r="S130" s="35">
        <f t="shared" si="28"/>
        <v>390.62439068655169</v>
      </c>
      <c r="T130" s="35">
        <f t="shared" si="29"/>
        <v>36.768206356735305</v>
      </c>
      <c r="U130" s="35">
        <f t="shared" si="30"/>
        <v>720.03729533960075</v>
      </c>
      <c r="V130" s="35">
        <f t="shared" si="31"/>
        <v>379.01685215653015</v>
      </c>
      <c r="W130" s="35">
        <f t="shared" si="32"/>
        <v>0</v>
      </c>
      <c r="X130" s="35">
        <f t="shared" si="33"/>
        <v>3487.1950811660477</v>
      </c>
      <c r="Y130" s="51">
        <v>9900</v>
      </c>
      <c r="Z130" s="51">
        <v>4150</v>
      </c>
      <c r="AA130" s="35">
        <f t="shared" si="34"/>
        <v>683</v>
      </c>
      <c r="AB130" s="35">
        <f t="shared" si="35"/>
        <v>430</v>
      </c>
      <c r="AC130" s="35">
        <f t="shared" si="36"/>
        <v>741.17728228992121</v>
      </c>
      <c r="AD130" s="35">
        <f t="shared" si="37"/>
        <v>179.56045806746405</v>
      </c>
      <c r="AE130" s="35">
        <f t="shared" si="38"/>
        <v>94.517936819392787</v>
      </c>
      <c r="AF130" s="35">
        <f t="shared" si="39"/>
        <v>390.62439068655169</v>
      </c>
      <c r="AG130" s="35">
        <f t="shared" si="40"/>
        <v>36.768206356735305</v>
      </c>
      <c r="AH130" s="35">
        <f t="shared" si="41"/>
        <v>720.03729533960075</v>
      </c>
      <c r="AI130" s="35">
        <f t="shared" si="42"/>
        <v>379.01685215653015</v>
      </c>
      <c r="AJ130" s="35">
        <f t="shared" si="43"/>
        <v>0</v>
      </c>
      <c r="AK130" s="36">
        <f t="shared" si="44"/>
        <v>3487.1950811660477</v>
      </c>
    </row>
    <row r="131" spans="1:37" x14ac:dyDescent="0.25">
      <c r="A131" s="5">
        <v>3838</v>
      </c>
      <c r="B131" s="5">
        <v>124779.03342914581</v>
      </c>
      <c r="C131" s="5">
        <v>220584.37065568566</v>
      </c>
      <c r="D131" s="5">
        <v>18152.100000000006</v>
      </c>
      <c r="E131" s="5">
        <v>60.504250000000006</v>
      </c>
      <c r="F131" s="32">
        <v>0.02</v>
      </c>
      <c r="G131" s="32">
        <v>0.02</v>
      </c>
      <c r="H131" s="45">
        <v>0.25</v>
      </c>
      <c r="I131" s="45">
        <v>0.25</v>
      </c>
      <c r="J131" s="45">
        <v>600</v>
      </c>
      <c r="K131" s="50">
        <f t="shared" si="45"/>
        <v>4784.8962151486285</v>
      </c>
      <c r="L131" s="51">
        <v>9900</v>
      </c>
      <c r="M131" s="51">
        <v>4150</v>
      </c>
      <c r="N131" s="35">
        <f t="shared" si="23"/>
        <v>683</v>
      </c>
      <c r="O131" s="35">
        <f t="shared" si="24"/>
        <v>430</v>
      </c>
      <c r="P131" s="35">
        <f t="shared" si="25"/>
        <v>741.17728228992121</v>
      </c>
      <c r="Q131" s="35">
        <f t="shared" si="26"/>
        <v>179.56045806746405</v>
      </c>
      <c r="R131" s="35">
        <f t="shared" si="27"/>
        <v>94.517936819392787</v>
      </c>
      <c r="S131" s="35">
        <f t="shared" si="28"/>
        <v>390.62439068655169</v>
      </c>
      <c r="T131" s="35">
        <f t="shared" si="29"/>
        <v>36.768206356735305</v>
      </c>
      <c r="U131" s="35">
        <f t="shared" si="30"/>
        <v>720.03729533960075</v>
      </c>
      <c r="V131" s="35">
        <f t="shared" si="31"/>
        <v>379.01685215653015</v>
      </c>
      <c r="W131" s="35">
        <f t="shared" si="32"/>
        <v>0</v>
      </c>
      <c r="X131" s="35">
        <f t="shared" si="33"/>
        <v>3482.1952477103268</v>
      </c>
      <c r="Y131" s="51">
        <v>9900</v>
      </c>
      <c r="Z131" s="51">
        <v>4150</v>
      </c>
      <c r="AA131" s="35">
        <f t="shared" si="34"/>
        <v>683</v>
      </c>
      <c r="AB131" s="35">
        <f t="shared" si="35"/>
        <v>430</v>
      </c>
      <c r="AC131" s="35">
        <f t="shared" si="36"/>
        <v>741.17728228992121</v>
      </c>
      <c r="AD131" s="35">
        <f t="shared" si="37"/>
        <v>179.56045806746405</v>
      </c>
      <c r="AE131" s="35">
        <f t="shared" si="38"/>
        <v>94.517936819392787</v>
      </c>
      <c r="AF131" s="35">
        <f t="shared" si="39"/>
        <v>390.62439068655169</v>
      </c>
      <c r="AG131" s="35">
        <f t="shared" si="40"/>
        <v>36.768206356735305</v>
      </c>
      <c r="AH131" s="35">
        <f t="shared" si="41"/>
        <v>720.03729533960075</v>
      </c>
      <c r="AI131" s="35">
        <f t="shared" si="42"/>
        <v>379.01685215653015</v>
      </c>
      <c r="AJ131" s="35">
        <f t="shared" si="43"/>
        <v>0</v>
      </c>
      <c r="AK131" s="36">
        <f t="shared" si="44"/>
        <v>3482.1952477103268</v>
      </c>
    </row>
    <row r="132" spans="1:37" x14ac:dyDescent="0.25">
      <c r="A132" s="5">
        <v>3838.15</v>
      </c>
      <c r="B132" s="5">
        <v>124852.88727855682</v>
      </c>
      <c r="C132" s="5">
        <v>220714.92948865891</v>
      </c>
      <c r="D132" s="5">
        <v>18152.317500000001</v>
      </c>
      <c r="E132" s="5">
        <v>60.504250000000006</v>
      </c>
      <c r="F132" s="32">
        <v>0.02</v>
      </c>
      <c r="G132" s="32">
        <v>0.02</v>
      </c>
      <c r="H132" s="45">
        <v>0.25</v>
      </c>
      <c r="I132" s="45">
        <v>0.25</v>
      </c>
      <c r="J132" s="45">
        <v>600</v>
      </c>
      <c r="K132" s="50">
        <f t="shared" si="45"/>
        <v>4800.0000000000091</v>
      </c>
      <c r="L132" s="51">
        <v>9900</v>
      </c>
      <c r="M132" s="51">
        <v>4150</v>
      </c>
      <c r="N132" s="35">
        <f t="shared" ref="N132:N134" si="46">M132*F132+J132</f>
        <v>683</v>
      </c>
      <c r="O132" s="35">
        <f t="shared" ref="O132:O134" si="47">(L132-400-500)*F132+250</f>
        <v>430</v>
      </c>
      <c r="P132" s="35">
        <f t="shared" ref="P132:P134" si="48">(1000*SIN(PI()/2-(PI()/2+ATAN(H132)+ATAN(250/(L132-M132-400-250)))/2)/SIN((PI()/2+ATAN(H132)+ATAN(250/(L132-M132-400-250)))/2))*COS(ATAN((N132-O132)/(L132-M132-400-250)))</f>
        <v>741.17728228992121</v>
      </c>
      <c r="Q132" s="35">
        <f t="shared" ref="Q132:Q134" si="49">(1000*SIN(PI()/2-(PI()/2+ATAN(H132)+ATAN(250/(L132-M132-400-250)))/2)/SIN((PI()/2+ATAN(H132)+ATAN(250/(L132-M132-400-250)))/2))*SIN(ATAN(H132)+ATAN(250/(L132-M132-400-250))-ATAN((N132-O132)/(L132-M132-400-250)))</f>
        <v>179.56045806746405</v>
      </c>
      <c r="R132" s="35">
        <f t="shared" ref="R132:R134" si="50">(500*SIN(PI()/2-(PI()/2+(ATAN(H132)+ATAN(250/(L132-M132-400-250))-ATAN((N132-O132)/(L132-M132-400-250)))-(ATAN((O132-AB132)/(X132+AK132))))/2)/SIN((PI()/2+(ATAN(H132)+ATAN(250/(L132-M132-400-250))-ATAN((N132-O132)/(L132-M132-400-250)))-(ATAN((O132-AB132)/(X132+AK132))))/2))*SIN(ATAN(H132)+ATAN(250/(L132-M132-400-250))-ATAN((N132-O132)/(L132-M132-400-250)))</f>
        <v>94.517936819392787</v>
      </c>
      <c r="S132" s="35">
        <f t="shared" ref="S132:S134" si="51">(500*SIN(PI()/2-(PI()/2+(ATAN(H132)+ATAN(250/(L132-M132-400-250))-ATAN((N132-O132)/(L132-M132-400-250)))-(ATAN((O132-AB132)/(X132+AK132))))/2)/SIN((PI()/2+(ATAN(H132)+ATAN(250/(L132-M132-400-250))-ATAN((N132-O132)/(L132-M132-400-250)))-(ATAN((O132-AB132)/(X132+AK132))))/2))*COS(ATAN((O132-AB132)/(X132+AK132)))</f>
        <v>390.62439068655169</v>
      </c>
      <c r="T132" s="35">
        <f t="shared" ref="T132:T134" si="52">(1000*SIN(PI()/2-(PI()/2+ATAN(H132)+ATAN(250/(L132-M132-400-250)))/2)/SIN((PI()/2+ATAN(H132)+ATAN(250/(L132-M132-400-250)))/2))*SIN(ATAN((N132-O132)/(L132-M132-400-250)))</f>
        <v>36.768206356735305</v>
      </c>
      <c r="U132" s="35">
        <f t="shared" ref="U132:U134" si="53">(1000*SIN(PI()/2-(PI()/2+ATAN(H132)+ATAN(250/(L132-M132-400-250)))/2)/SIN((PI()/2+ATAN(H132)+ATAN(250/(L132-M132-400-250)))/2))*COS(ATAN(H132)+ATAN(250/(L132-M132-400-250))-ATAN((N132-O132)/(L132-M132-400-250)))</f>
        <v>720.03729533960075</v>
      </c>
      <c r="V132" s="35">
        <f t="shared" ref="V132:V134" si="54">(500*SIN(PI()/2-(PI()/2+(ATAN(H132)+ATAN(250/(L132-M132-400-250))-ATAN((N132-O132)/(L132-M132-400-250)))-(ATAN((O132-AB132)/(X132+AK132))))/2)/SIN((PI()/2+(ATAN(H132)+ATAN(250/(L132-M132-400-250))-ATAN((N132-O132)/(L132-M132-400-250)))-(ATAN((O132-AB132)/(X132+AK132))))/2))*COS(ATAN(H132)+ATAN(250/(L132-M132-400-250))-ATAN((N132-O132)/(L132-M132-400-250)))</f>
        <v>379.01685215653015</v>
      </c>
      <c r="W132" s="35">
        <f t="shared" ref="W132:W134" si="55">ABS((500*SIN(PI()/2-(PI()/2+(ATAN(H132)+ATAN(250/(L132-M132-400-250))-ATAN((N132-O132)/(L132-M132-400-250)))-(ATAN((O132-AB132)/(X132+AK132))))/2)/SIN((PI()/2+(ATAN(H132)+ATAN(250/(L132-M132-400-250))-ATAN((N132-O132)/(L132-M132-400-250)))-(ATAN((O132-AB132)/(X132+AK132))))/2))*SIN(ATAN((O132-AB132)/(X132+AK132))))</f>
        <v>0</v>
      </c>
      <c r="X132" s="35">
        <f t="shared" ref="X132:X134" si="56">M132+400-((K132-250-(N132-O132))/TAN(PI()/2-(ATAN(H132)+ATAN(250/(L132-M132-400-250))-ATAN((N132-O132)/(L132-M132-400-250)))))</f>
        <v>3478.4287170819557</v>
      </c>
      <c r="Y132" s="51">
        <v>9900</v>
      </c>
      <c r="Z132" s="51">
        <v>4150</v>
      </c>
      <c r="AA132" s="35">
        <f t="shared" ref="AA132:AA134" si="57">Z132*G132+J132</f>
        <v>683</v>
      </c>
      <c r="AB132" s="35">
        <f t="shared" ref="AB132:AB134" si="58">(Y132-400-500)*G132+250</f>
        <v>430</v>
      </c>
      <c r="AC132" s="35">
        <f t="shared" ref="AC132:AC134" si="59">(1000*SIN(PI()/2-(PI()/2+ATAN(I132)+ATAN(250/(Y132-Z132-400-250)))/2)/SIN((PI()/2+ATAN(I132)+ATAN(250/(Y132-Z132-400-250)))/2))*COS(ATAN((AA132-AB132)/(Y132-Z132-400-250)))</f>
        <v>741.17728228992121</v>
      </c>
      <c r="AD132" s="35">
        <f t="shared" ref="AD132:AD134" si="60">(1000*SIN(PI()/2-(PI()/2+ATAN(I132)+ATAN(250/(Y132-Z132-400-250)))/2)/SIN((PI()/2+ATAN(I132)+ATAN(250/(Y132-Z132-400-250)))/2))*SIN(ATAN(I132)+ATAN(250/(Y132-Z132-400-250))-(ATAN((AA132-AB132)/(Y132-Z132-400-250))))</f>
        <v>179.56045806746405</v>
      </c>
      <c r="AE132" s="35">
        <f t="shared" ref="AE132:AE134" si="61">(500*SIN(PI()/2-(PI()/2+(ATAN(I132)+ATAN(250/(Y132-Z132-400-250))-(ATAN((AA132-AB132)/(Y132-Z132-400-250))))+(ATAN((O132-AB132)/(X132+AK132))))/2)/SIN((PI()/2+(ATAN(I132)+ATAN(250/(Y132-Z132-400-250))-(ATAN((AA132-AB132)/(Y132-Z132-400-250))))+(ATAN((O132-AB132)/(X132+AK132))))/2))*SIN(ATAN(I132)+ATAN(250/(Y132-Z132-400-250))-(ATAN((AA132-AB132)/(Y132-Z132-400-250))))</f>
        <v>94.517936819392787</v>
      </c>
      <c r="AF132" s="35">
        <f t="shared" ref="AF132:AF134" si="62">(500*SIN(PI()/2-(PI()/2+(ATAN(I132)+ATAN(250/(Y132-Z132-400-250))-(ATAN((AA132-AB132)/(Y132-Z132-400-250))))+(ATAN((O132-AB132)/(X132+AK132))))/2)/SIN((PI()/2+(ATAN(I132)+ATAN(250/(Y132-Z132-400-250))-(ATAN((AA132-AB132)/(Y132-Z132-400-250))))+(ATAN((O132-AB132)/(X132+AK132))))/2))*COS(ATAN((O132-AB132)/(X132+AK132)))</f>
        <v>390.62439068655169</v>
      </c>
      <c r="AG132" s="35">
        <f t="shared" ref="AG132:AG134" si="63">(1000*SIN(PI()/2-(PI()/2+ATAN(I132)+ATAN(250/(Y132-Z132-400-250)))/2)/SIN((PI()/2+ATAN(I132)+ATAN(250/(Y132-Z132-400-250)))/2))*SIN(ATAN((AA132-AB132)/(Y132-Z132-400-250)))</f>
        <v>36.768206356735305</v>
      </c>
      <c r="AH132" s="35">
        <f t="shared" ref="AH132:AH134" si="64">(1000*SIN(PI()/2-(PI()/2+ATAN(I132)+ATAN(250/(Y132-Z132-400-250)))/2)/SIN((PI()/2+ATAN(I132)+ATAN(250/(Y132-Z132-400-250)))/2))*COS(ATAN(I132)+ATAN(250/(Y132-Z132-400-250))-(ATAN((AA132-AB132)/(Y132-Z132-400-250))))</f>
        <v>720.03729533960075</v>
      </c>
      <c r="AI132" s="35">
        <f t="shared" ref="AI132:AI134" si="65">(500*SIN(PI()/2-(PI()/2+(ATAN(I132)+ATAN(250/(Y132-Z132-400-250))-(ATAN((AA132-AB132)/(Y132-Z132-400-250))))+(ATAN((O132-AB132)/(X132+AK132))))/2)/SIN((PI()/2+(ATAN(I132)+ATAN(250/(Y132-Z132-400-250))-(ATAN((AA132-AB132)/(Y132-Z132-400-250))))+(ATAN((O132-AB132)/(X132+AK132))))/2))*COS(ATAN(I132)+ATAN(250/(Y132-Z132-400-250))-(ATAN((AA132-AB132)/(Y132-Z132-400-250))))</f>
        <v>379.01685215653015</v>
      </c>
      <c r="AJ132" s="35">
        <f t="shared" ref="AJ132:AJ134" si="66">ABS((500*SIN(PI()/2-(PI()/2+(ATAN(I132)+ATAN(250/(Y132-Z132-400-250))-(ATAN((AA132-AB132)/(Y132-Z132-400-250))))+(ATAN((O132-AB132)/(X132+AK132))))/2)/SIN((PI()/2+(ATAN(I132)+ATAN(250/(Y132-Z132-400-250))-(ATAN((AA132-AB132)/(Y132-Z132-400-250))))+(ATAN((O132-AB132)/(X132+AK132))))/2))*SIN(ATAN((O132-AB132)/(X132+AK132))))</f>
        <v>0</v>
      </c>
      <c r="AK132" s="36">
        <f t="shared" ref="AK132:AK134" si="67">Z132+400-((K132-250-(AA132-AB132))/TAN(PI()/2-(ATAN(I132)+ATAN(250/(Y132-Z132-400-250))-(ATAN((AA132-AB132)/(Y132-Z132-400-250))))))</f>
        <v>3478.4287170819557</v>
      </c>
    </row>
    <row r="133" spans="1:37" x14ac:dyDescent="0.25">
      <c r="A133" s="5">
        <v>3839</v>
      </c>
      <c r="B133" s="5">
        <v>125271.39242744446</v>
      </c>
      <c r="C133" s="5">
        <v>221454.76287549734</v>
      </c>
      <c r="D133" s="5">
        <v>18153.550000000003</v>
      </c>
      <c r="E133" s="5">
        <v>60.504250000000006</v>
      </c>
      <c r="F133" s="32">
        <v>0.02</v>
      </c>
      <c r="G133" s="32">
        <v>0.02</v>
      </c>
      <c r="H133" s="45">
        <v>0.25</v>
      </c>
      <c r="I133" s="45">
        <v>0.25</v>
      </c>
      <c r="J133" s="45">
        <v>600</v>
      </c>
      <c r="K133" s="50">
        <v>4800</v>
      </c>
      <c r="L133" s="51">
        <v>9900</v>
      </c>
      <c r="M133" s="51">
        <v>4150</v>
      </c>
      <c r="N133" s="35">
        <f t="shared" si="46"/>
        <v>683</v>
      </c>
      <c r="O133" s="35">
        <f t="shared" si="47"/>
        <v>430</v>
      </c>
      <c r="P133" s="35">
        <f t="shared" si="48"/>
        <v>741.17728228992121</v>
      </c>
      <c r="Q133" s="35">
        <f t="shared" si="49"/>
        <v>179.56045806746405</v>
      </c>
      <c r="R133" s="35">
        <f t="shared" si="50"/>
        <v>94.517936819392787</v>
      </c>
      <c r="S133" s="35">
        <f t="shared" si="51"/>
        <v>390.62439068655169</v>
      </c>
      <c r="T133" s="35">
        <f t="shared" si="52"/>
        <v>36.768206356735305</v>
      </c>
      <c r="U133" s="35">
        <f t="shared" si="53"/>
        <v>720.03729533960075</v>
      </c>
      <c r="V133" s="35">
        <f t="shared" si="54"/>
        <v>379.01685215653015</v>
      </c>
      <c r="W133" s="35">
        <f t="shared" si="55"/>
        <v>0</v>
      </c>
      <c r="X133" s="35">
        <f t="shared" si="56"/>
        <v>3478.428717081958</v>
      </c>
      <c r="Y133" s="51">
        <v>9900</v>
      </c>
      <c r="Z133" s="51">
        <v>4150</v>
      </c>
      <c r="AA133" s="35">
        <f t="shared" si="57"/>
        <v>683</v>
      </c>
      <c r="AB133" s="35">
        <f t="shared" si="58"/>
        <v>430</v>
      </c>
      <c r="AC133" s="35">
        <f t="shared" si="59"/>
        <v>741.17728228992121</v>
      </c>
      <c r="AD133" s="35">
        <f t="shared" si="60"/>
        <v>179.56045806746405</v>
      </c>
      <c r="AE133" s="35">
        <f t="shared" si="61"/>
        <v>94.517936819392787</v>
      </c>
      <c r="AF133" s="35">
        <f t="shared" si="62"/>
        <v>390.62439068655169</v>
      </c>
      <c r="AG133" s="35">
        <f t="shared" si="63"/>
        <v>36.768206356735305</v>
      </c>
      <c r="AH133" s="35">
        <f t="shared" si="64"/>
        <v>720.03729533960075</v>
      </c>
      <c r="AI133" s="35">
        <f t="shared" si="65"/>
        <v>379.01685215653015</v>
      </c>
      <c r="AJ133" s="35">
        <f t="shared" si="66"/>
        <v>0</v>
      </c>
      <c r="AK133" s="36">
        <f t="shared" si="67"/>
        <v>3478.428717081958</v>
      </c>
    </row>
    <row r="134" spans="1:37" x14ac:dyDescent="0.25">
      <c r="A134" s="5">
        <v>3840</v>
      </c>
      <c r="B134" s="5">
        <v>125763.75142669678</v>
      </c>
      <c r="C134" s="5">
        <v>222325.15509530902</v>
      </c>
      <c r="D134" s="5">
        <v>18155</v>
      </c>
      <c r="E134" s="5">
        <v>60.504250000000006</v>
      </c>
      <c r="F134" s="32">
        <v>0.02</v>
      </c>
      <c r="G134" s="32">
        <v>0.02</v>
      </c>
      <c r="H134" s="45">
        <v>0.25</v>
      </c>
      <c r="I134" s="45">
        <v>0.25</v>
      </c>
      <c r="J134" s="45">
        <v>600</v>
      </c>
      <c r="K134" s="50">
        <v>4800</v>
      </c>
      <c r="L134" s="51">
        <v>9900</v>
      </c>
      <c r="M134" s="51">
        <v>4150</v>
      </c>
      <c r="N134" s="35">
        <f t="shared" si="46"/>
        <v>683</v>
      </c>
      <c r="O134" s="35">
        <f t="shared" si="47"/>
        <v>430</v>
      </c>
      <c r="P134" s="35">
        <f t="shared" si="48"/>
        <v>741.17728228992121</v>
      </c>
      <c r="Q134" s="35">
        <f t="shared" si="49"/>
        <v>179.56045806746405</v>
      </c>
      <c r="R134" s="35">
        <f t="shared" si="50"/>
        <v>94.517936819392787</v>
      </c>
      <c r="S134" s="35">
        <f t="shared" si="51"/>
        <v>390.62439068655169</v>
      </c>
      <c r="T134" s="35">
        <f t="shared" si="52"/>
        <v>36.768206356735305</v>
      </c>
      <c r="U134" s="35">
        <f t="shared" si="53"/>
        <v>720.03729533960075</v>
      </c>
      <c r="V134" s="35">
        <f t="shared" si="54"/>
        <v>379.01685215653015</v>
      </c>
      <c r="W134" s="35">
        <f t="shared" si="55"/>
        <v>0</v>
      </c>
      <c r="X134" s="35">
        <f t="shared" si="56"/>
        <v>3478.428717081958</v>
      </c>
      <c r="Y134" s="51">
        <v>9900</v>
      </c>
      <c r="Z134" s="51">
        <v>4150</v>
      </c>
      <c r="AA134" s="35">
        <f t="shared" si="57"/>
        <v>683</v>
      </c>
      <c r="AB134" s="35">
        <f t="shared" si="58"/>
        <v>430</v>
      </c>
      <c r="AC134" s="35">
        <f t="shared" si="59"/>
        <v>741.17728228992121</v>
      </c>
      <c r="AD134" s="35">
        <f t="shared" si="60"/>
        <v>179.56045806746405</v>
      </c>
      <c r="AE134" s="35">
        <f t="shared" si="61"/>
        <v>94.517936819392787</v>
      </c>
      <c r="AF134" s="35">
        <f t="shared" si="62"/>
        <v>390.62439068655169</v>
      </c>
      <c r="AG134" s="35">
        <f t="shared" si="63"/>
        <v>36.768206356735305</v>
      </c>
      <c r="AH134" s="35">
        <f t="shared" si="64"/>
        <v>720.03729533960075</v>
      </c>
      <c r="AI134" s="35">
        <f t="shared" si="65"/>
        <v>379.01685215653015</v>
      </c>
      <c r="AJ134" s="35">
        <f t="shared" si="66"/>
        <v>0</v>
      </c>
      <c r="AK134" s="36">
        <f t="shared" si="67"/>
        <v>3478.428717081958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  <pageSetup paperSize="9" orientation="portrait" copies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K88"/>
  <sheetViews>
    <sheetView topLeftCell="H54" zoomScale="85" zoomScaleNormal="85" workbookViewId="0">
      <selection activeCell="A2" sqref="A2:AK88"/>
    </sheetView>
  </sheetViews>
  <sheetFormatPr defaultRowHeight="13.8" x14ac:dyDescent="0.25"/>
  <cols>
    <col min="1" max="1" width="9.375" style="5"/>
    <col min="6" max="6" width="9" customWidth="1"/>
    <col min="11" max="11" width="9.5" bestFit="1" customWidth="1"/>
    <col min="14" max="14" width="10" bestFit="1" customWidth="1"/>
  </cols>
  <sheetData>
    <row r="1" spans="1:37" x14ac:dyDescent="0.25">
      <c r="A1" s="73" t="s">
        <v>45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21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3840</v>
      </c>
      <c r="B3" s="5">
        <v>125763.75142669678</v>
      </c>
      <c r="C3" s="5">
        <v>222325.15509530902</v>
      </c>
      <c r="D3" s="5">
        <v>18155</v>
      </c>
      <c r="E3" s="5">
        <v>60.504250000000006</v>
      </c>
      <c r="F3" s="45">
        <v>0.02</v>
      </c>
      <c r="G3" s="45">
        <v>0.02</v>
      </c>
      <c r="H3" s="45">
        <v>0.25</v>
      </c>
      <c r="I3" s="45">
        <v>0.25</v>
      </c>
      <c r="J3" s="45">
        <v>600</v>
      </c>
      <c r="K3" s="50">
        <v>4800</v>
      </c>
      <c r="L3" s="51">
        <v>9900</v>
      </c>
      <c r="M3" s="51">
        <v>4150</v>
      </c>
      <c r="N3" s="35">
        <f>M3*F3+J3</f>
        <v>683</v>
      </c>
      <c r="O3" s="35">
        <f>(L3-400-500)*F3+250</f>
        <v>430</v>
      </c>
      <c r="P3" s="35">
        <f>(1000*SIN(PI()/2-(PI()/2+ATAN(H3)+ATAN(250/(L3-M3-400-250)))/2)/SIN((PI()/2+ATAN(H3)+ATAN(250/(L3-M3-400-250)))/2))*COS(ATAN((N3-O3)/(L3-M3-400-250)))</f>
        <v>741.17728228992121</v>
      </c>
      <c r="Q3" s="35">
        <f>(1000*SIN(PI()/2-(PI()/2+ATAN(H3)+ATAN(250/(L3-M3-400-250)))/2)/SIN((PI()/2+ATAN(H3)+ATAN(250/(L3-M3-400-250)))/2))*SIN(ATAN(H3)+ATAN(250/(L3-M3-400-250))-ATAN((N3-O3)/(L3-M3-400-250)))</f>
        <v>179.56045806746405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94.517936819392787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390.62439068655169</v>
      </c>
      <c r="T3" s="35">
        <f>(1000*SIN(PI()/2-(PI()/2+ATAN(H3)+ATAN(250/(L3-M3-400-250)))/2)/SIN((PI()/2+ATAN(H3)+ATAN(250/(L3-M3-400-250)))/2))*SIN(ATAN((N3-O3)/(L3-M3-400-250)))</f>
        <v>36.768206356735305</v>
      </c>
      <c r="U3" s="35">
        <f>(1000*SIN(PI()/2-(PI()/2+ATAN(H3)+ATAN(250/(L3-M3-400-250)))/2)/SIN((PI()/2+ATAN(H3)+ATAN(250/(L3-M3-400-250)))/2))*COS(ATAN(H3)+ATAN(250/(L3-M3-400-250))-ATAN((N3-O3)/(L3-M3-400-250)))</f>
        <v>720.03729533960075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379.01685215653015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0</v>
      </c>
      <c r="X3" s="35">
        <f>M3+400-((K3-250-(N3-O3))/TAN(PI()/2-(ATAN(H3)+ATAN(250/(L3-M3-400-250))-ATAN((N3-O3)/(L3-M3-400-250)))))</f>
        <v>3478.428717081958</v>
      </c>
      <c r="Y3" s="51">
        <v>9900</v>
      </c>
      <c r="Z3" s="51">
        <v>4150</v>
      </c>
      <c r="AA3" s="35">
        <f>Z3*G3+J3</f>
        <v>683</v>
      </c>
      <c r="AB3" s="35">
        <f>(Y3-400-500)*G3+250</f>
        <v>430</v>
      </c>
      <c r="AC3" s="35">
        <f>(1000*SIN(PI()/2-(PI()/2+ATAN(I3)+ATAN(250/(Y3-Z3-400-250)))/2)/SIN((PI()/2+ATAN(I3)+ATAN(250/(Y3-Z3-400-250)))/2))*COS(ATAN((AA3-AB3)/(Y3-Z3-400-250)))</f>
        <v>741.17728228992121</v>
      </c>
      <c r="AD3" s="35">
        <f>(1000*SIN(PI()/2-(PI()/2+ATAN(I3)+ATAN(250/(Y3-Z3-400-250)))/2)/SIN((PI()/2+ATAN(I3)+ATAN(250/(Y3-Z3-400-250)))/2))*SIN(ATAN(I3)+ATAN(250/(Y3-Z3-400-250))-(ATAN((AA3-AB3)/(Y3-Z3-400-250))))</f>
        <v>179.56045806746405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94.517936819392787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390.62439068655169</v>
      </c>
      <c r="AG3" s="35">
        <f>(1000*SIN(PI()/2-(PI()/2+ATAN(I3)+ATAN(250/(Y3-Z3-400-250)))/2)/SIN((PI()/2+ATAN(I3)+ATAN(250/(Y3-Z3-400-250)))/2))*SIN(ATAN((AA3-AB3)/(Y3-Z3-400-250)))</f>
        <v>36.768206356735305</v>
      </c>
      <c r="AH3" s="35">
        <f>(1000*SIN(PI()/2-(PI()/2+ATAN(I3)+ATAN(250/(Y3-Z3-400-250)))/2)/SIN((PI()/2+ATAN(I3)+ATAN(250/(Y3-Z3-400-250)))/2))*COS(ATAN(I3)+ATAN(250/(Y3-Z3-400-250))-(ATAN((AA3-AB3)/(Y3-Z3-400-250))))</f>
        <v>720.03729533960075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379.01685215653015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0</v>
      </c>
      <c r="AK3" s="36">
        <f>Z3+400-((K3-250-(AA3-AB3))/TAN(PI()/2-(ATAN(I3)+ATAN(250/(Y3-Z3-400-250))-(ATAN((AA3-AB3)/(Y3-Z3-400-250))))))</f>
        <v>3478.428717081958</v>
      </c>
    </row>
    <row r="4" spans="1:37" x14ac:dyDescent="0.25">
      <c r="A4" s="5">
        <v>3841</v>
      </c>
      <c r="B4" s="5">
        <v>126256.11042547226</v>
      </c>
      <c r="C4" s="5">
        <v>223195.54731509089</v>
      </c>
      <c r="D4" s="5">
        <v>18156.450000000004</v>
      </c>
      <c r="E4" s="5">
        <v>60.504250000000006</v>
      </c>
      <c r="F4" s="32">
        <v>0.02</v>
      </c>
      <c r="G4" s="32">
        <v>0.02</v>
      </c>
      <c r="H4" s="45">
        <v>0.25</v>
      </c>
      <c r="I4" s="45">
        <v>0.25</v>
      </c>
      <c r="J4" s="45">
        <v>600</v>
      </c>
      <c r="K4" s="50">
        <v>4800</v>
      </c>
      <c r="L4" s="51">
        <v>9900</v>
      </c>
      <c r="M4" s="51">
        <v>4150</v>
      </c>
      <c r="N4" s="35">
        <f t="shared" ref="N4:N67" si="0">M4*F4+J4</f>
        <v>683</v>
      </c>
      <c r="O4" s="35">
        <f t="shared" ref="O4:O67" si="1">(L4-400-500)*F4+250</f>
        <v>430</v>
      </c>
      <c r="P4" s="35">
        <f t="shared" ref="P4:P67" si="2">(1000*SIN(PI()/2-(PI()/2+ATAN(H4)+ATAN(250/(L4-M4-400-250)))/2)/SIN((PI()/2+ATAN(H4)+ATAN(250/(L4-M4-400-250)))/2))*COS(ATAN((N4-O4)/(L4-M4-400-250)))</f>
        <v>741.17728228992121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179.56045806746405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94.517936819392787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390.62439068655169</v>
      </c>
      <c r="T4" s="35">
        <f t="shared" ref="T4:T67" si="6">(1000*SIN(PI()/2-(PI()/2+ATAN(H4)+ATAN(250/(L4-M4-400-250)))/2)/SIN((PI()/2+ATAN(H4)+ATAN(250/(L4-M4-400-250)))/2))*SIN(ATAN((N4-O4)/(L4-M4-400-250)))</f>
        <v>36.768206356735305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720.03729533960075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379.01685215653015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0</v>
      </c>
      <c r="X4" s="35">
        <f t="shared" ref="X4:X67" si="10">M4+400-((K4-250-(N4-O4))/TAN(PI()/2-(ATAN(H4)+ATAN(250/(L4-M4-400-250))-ATAN((N4-O4)/(L4-M4-400-250)))))</f>
        <v>3478.428717081958</v>
      </c>
      <c r="Y4" s="51">
        <v>9900</v>
      </c>
      <c r="Z4" s="51">
        <v>4150</v>
      </c>
      <c r="AA4" s="35">
        <f t="shared" ref="AA4:AA67" si="11">Z4*G4+J4</f>
        <v>683</v>
      </c>
      <c r="AB4" s="35">
        <f t="shared" ref="AB4:AB67" si="12">(Y4-400-500)*G4+250</f>
        <v>430</v>
      </c>
      <c r="AC4" s="35">
        <f t="shared" ref="AC4:AC67" si="13">(1000*SIN(PI()/2-(PI()/2+ATAN(I4)+ATAN(250/(Y4-Z4-400-250)))/2)/SIN((PI()/2+ATAN(I4)+ATAN(250/(Y4-Z4-400-250)))/2))*COS(ATAN((AA4-AB4)/(Y4-Z4-400-250)))</f>
        <v>741.17728228992121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179.56045806746405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94.517936819392787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390.62439068655169</v>
      </c>
      <c r="AG4" s="35">
        <f t="shared" ref="AG4:AG67" si="17">(1000*SIN(PI()/2-(PI()/2+ATAN(I4)+ATAN(250/(Y4-Z4-400-250)))/2)/SIN((PI()/2+ATAN(I4)+ATAN(250/(Y4-Z4-400-250)))/2))*SIN(ATAN((AA4-AB4)/(Y4-Z4-400-250)))</f>
        <v>36.768206356735305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720.03729533960075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379.01685215653015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0</v>
      </c>
      <c r="AK4" s="36">
        <f t="shared" ref="AK4:AK67" si="21">Z4+400-((K4-250-(AA4-AB4))/TAN(PI()/2-(ATAN(I4)+ATAN(250/(Y4-Z4-400-250))-(ATAN((AA4-AB4)/(Y4-Z4-400-250))))))</f>
        <v>3478.428717081958</v>
      </c>
    </row>
    <row r="5" spans="1:37" x14ac:dyDescent="0.25">
      <c r="A5" s="5">
        <v>3841.85</v>
      </c>
      <c r="B5" s="5">
        <v>126674.61557435989</v>
      </c>
      <c r="C5" s="5">
        <v>223935.38070192933</v>
      </c>
      <c r="D5" s="5">
        <v>18157.682499999999</v>
      </c>
      <c r="E5" s="5">
        <v>60.504250000000006</v>
      </c>
      <c r="F5" s="32">
        <v>0.02</v>
      </c>
      <c r="G5" s="32">
        <v>0.02</v>
      </c>
      <c r="H5" s="45">
        <v>0.25</v>
      </c>
      <c r="I5" s="45">
        <v>0.25</v>
      </c>
      <c r="J5" s="45">
        <v>600</v>
      </c>
      <c r="K5" s="50">
        <f>2800+(4800-2800)*($A$66-A5)^2/39.65^2</f>
        <v>4800.0000000000091</v>
      </c>
      <c r="L5" s="51">
        <v>9900</v>
      </c>
      <c r="M5" s="51">
        <v>4150</v>
      </c>
      <c r="N5" s="35">
        <f t="shared" si="0"/>
        <v>683</v>
      </c>
      <c r="O5" s="35">
        <f t="shared" si="1"/>
        <v>430</v>
      </c>
      <c r="P5" s="35">
        <f t="shared" si="2"/>
        <v>741.17728228992121</v>
      </c>
      <c r="Q5" s="35">
        <f t="shared" si="3"/>
        <v>179.56045806746405</v>
      </c>
      <c r="R5" s="35">
        <f t="shared" si="4"/>
        <v>94.517936819392787</v>
      </c>
      <c r="S5" s="35">
        <f t="shared" si="5"/>
        <v>390.62439068655169</v>
      </c>
      <c r="T5" s="35">
        <f t="shared" si="6"/>
        <v>36.768206356735305</v>
      </c>
      <c r="U5" s="35">
        <f t="shared" si="7"/>
        <v>720.03729533960075</v>
      </c>
      <c r="V5" s="35">
        <f t="shared" si="8"/>
        <v>379.01685215653015</v>
      </c>
      <c r="W5" s="35">
        <f t="shared" si="9"/>
        <v>0</v>
      </c>
      <c r="X5" s="35">
        <f t="shared" si="10"/>
        <v>3478.4287170819557</v>
      </c>
      <c r="Y5" s="51">
        <v>9900</v>
      </c>
      <c r="Z5" s="51">
        <v>4150</v>
      </c>
      <c r="AA5" s="35">
        <f t="shared" si="11"/>
        <v>683</v>
      </c>
      <c r="AB5" s="35">
        <f t="shared" si="12"/>
        <v>430</v>
      </c>
      <c r="AC5" s="35">
        <f t="shared" si="13"/>
        <v>741.17728228992121</v>
      </c>
      <c r="AD5" s="35">
        <f t="shared" si="14"/>
        <v>179.56045806746405</v>
      </c>
      <c r="AE5" s="35">
        <f t="shared" si="15"/>
        <v>94.517936819392787</v>
      </c>
      <c r="AF5" s="35">
        <f t="shared" si="16"/>
        <v>390.62439068655169</v>
      </c>
      <c r="AG5" s="35">
        <f t="shared" si="17"/>
        <v>36.768206356735305</v>
      </c>
      <c r="AH5" s="35">
        <f t="shared" si="18"/>
        <v>720.03729533960075</v>
      </c>
      <c r="AI5" s="35">
        <f t="shared" si="19"/>
        <v>379.01685215653015</v>
      </c>
      <c r="AJ5" s="35">
        <f t="shared" si="20"/>
        <v>0</v>
      </c>
      <c r="AK5" s="36">
        <f t="shared" si="21"/>
        <v>3478.4287170819557</v>
      </c>
    </row>
    <row r="6" spans="1:37" x14ac:dyDescent="0.25">
      <c r="A6" s="5">
        <v>3842</v>
      </c>
      <c r="B6" s="5">
        <v>126748.46942424774</v>
      </c>
      <c r="C6" s="5">
        <v>224065.93953487277</v>
      </c>
      <c r="D6" s="5">
        <v>18157.900000000001</v>
      </c>
      <c r="E6" s="5">
        <v>60.504250000000006</v>
      </c>
      <c r="F6" s="32">
        <v>0.02</v>
      </c>
      <c r="G6" s="32">
        <v>0.02</v>
      </c>
      <c r="H6" s="45">
        <v>0.25</v>
      </c>
      <c r="I6" s="45">
        <v>0.25</v>
      </c>
      <c r="J6" s="45">
        <v>600</v>
      </c>
      <c r="K6" s="50">
        <f>2800+(4800-2800)*($A$66-A6)^2/39.65^2</f>
        <v>4784.8962151486285</v>
      </c>
      <c r="L6" s="51">
        <v>9900</v>
      </c>
      <c r="M6" s="51">
        <v>4150</v>
      </c>
      <c r="N6" s="35">
        <f t="shared" si="0"/>
        <v>683</v>
      </c>
      <c r="O6" s="35">
        <f t="shared" si="1"/>
        <v>430</v>
      </c>
      <c r="P6" s="35">
        <f t="shared" si="2"/>
        <v>741.17728228992121</v>
      </c>
      <c r="Q6" s="35">
        <f t="shared" si="3"/>
        <v>179.56045806746405</v>
      </c>
      <c r="R6" s="35">
        <f t="shared" si="4"/>
        <v>94.517936819392787</v>
      </c>
      <c r="S6" s="35">
        <f t="shared" si="5"/>
        <v>390.62439068655169</v>
      </c>
      <c r="T6" s="35">
        <f t="shared" si="6"/>
        <v>36.768206356735305</v>
      </c>
      <c r="U6" s="35">
        <f t="shared" si="7"/>
        <v>720.03729533960075</v>
      </c>
      <c r="V6" s="35">
        <f t="shared" si="8"/>
        <v>379.01685215653015</v>
      </c>
      <c r="W6" s="35">
        <f t="shared" si="9"/>
        <v>0</v>
      </c>
      <c r="X6" s="35">
        <f t="shared" si="10"/>
        <v>3482.1952477103268</v>
      </c>
      <c r="Y6" s="51">
        <v>9900</v>
      </c>
      <c r="Z6" s="51">
        <v>4150</v>
      </c>
      <c r="AA6" s="35">
        <f t="shared" si="11"/>
        <v>683</v>
      </c>
      <c r="AB6" s="35">
        <f t="shared" si="12"/>
        <v>430</v>
      </c>
      <c r="AC6" s="35">
        <f t="shared" si="13"/>
        <v>741.17728228992121</v>
      </c>
      <c r="AD6" s="35">
        <f t="shared" si="14"/>
        <v>179.56045806746405</v>
      </c>
      <c r="AE6" s="35">
        <f t="shared" si="15"/>
        <v>94.517936819392787</v>
      </c>
      <c r="AF6" s="35">
        <f t="shared" si="16"/>
        <v>390.62439068655169</v>
      </c>
      <c r="AG6" s="35">
        <f t="shared" si="17"/>
        <v>36.768206356735305</v>
      </c>
      <c r="AH6" s="35">
        <f t="shared" si="18"/>
        <v>720.03729533960075</v>
      </c>
      <c r="AI6" s="35">
        <f t="shared" si="19"/>
        <v>379.01685215653015</v>
      </c>
      <c r="AJ6" s="35">
        <f t="shared" si="20"/>
        <v>0</v>
      </c>
      <c r="AK6" s="36">
        <f t="shared" si="21"/>
        <v>3482.1952477103268</v>
      </c>
    </row>
    <row r="7" spans="1:37" x14ac:dyDescent="0.25">
      <c r="A7" s="5">
        <v>3842.2</v>
      </c>
      <c r="B7" s="5">
        <v>126846.94122409821</v>
      </c>
      <c r="C7" s="5">
        <v>224240.01797884703</v>
      </c>
      <c r="D7" s="5">
        <v>18158.190000000002</v>
      </c>
      <c r="E7" s="5">
        <v>60.504250000000006</v>
      </c>
      <c r="F7" s="32">
        <v>0.02</v>
      </c>
      <c r="G7" s="32">
        <v>0.02</v>
      </c>
      <c r="H7" s="45">
        <v>0.25</v>
      </c>
      <c r="I7" s="45">
        <v>0.25</v>
      </c>
      <c r="J7" s="45">
        <v>600</v>
      </c>
      <c r="K7" s="50">
        <f t="shared" ref="K7:K66" si="22">2800+(4800-2800)*($A$66-A7)^2/39.65^2</f>
        <v>4764.8468869315393</v>
      </c>
      <c r="L7" s="51">
        <v>9900</v>
      </c>
      <c r="M7" s="51">
        <v>4150</v>
      </c>
      <c r="N7" s="35">
        <f t="shared" si="0"/>
        <v>683</v>
      </c>
      <c r="O7" s="35">
        <f t="shared" si="1"/>
        <v>430</v>
      </c>
      <c r="P7" s="35">
        <f t="shared" si="2"/>
        <v>741.17728228992121</v>
      </c>
      <c r="Q7" s="35">
        <f t="shared" si="3"/>
        <v>179.56045806746405</v>
      </c>
      <c r="R7" s="35">
        <f t="shared" si="4"/>
        <v>94.517936819392787</v>
      </c>
      <c r="S7" s="35">
        <f t="shared" si="5"/>
        <v>390.62439068655169</v>
      </c>
      <c r="T7" s="35">
        <f t="shared" si="6"/>
        <v>36.768206356735305</v>
      </c>
      <c r="U7" s="35">
        <f t="shared" si="7"/>
        <v>720.03729533960075</v>
      </c>
      <c r="V7" s="35">
        <f t="shared" si="8"/>
        <v>379.01685215653015</v>
      </c>
      <c r="W7" s="35">
        <f t="shared" si="9"/>
        <v>0</v>
      </c>
      <c r="X7" s="35">
        <f t="shared" si="10"/>
        <v>3487.1950811660477</v>
      </c>
      <c r="Y7" s="51">
        <v>9900</v>
      </c>
      <c r="Z7" s="51">
        <v>4150</v>
      </c>
      <c r="AA7" s="35">
        <f t="shared" si="11"/>
        <v>683</v>
      </c>
      <c r="AB7" s="35">
        <f t="shared" si="12"/>
        <v>430</v>
      </c>
      <c r="AC7" s="35">
        <f t="shared" si="13"/>
        <v>741.17728228992121</v>
      </c>
      <c r="AD7" s="35">
        <f t="shared" si="14"/>
        <v>179.56045806746405</v>
      </c>
      <c r="AE7" s="35">
        <f t="shared" si="15"/>
        <v>94.517936819392787</v>
      </c>
      <c r="AF7" s="35">
        <f t="shared" si="16"/>
        <v>390.62439068655169</v>
      </c>
      <c r="AG7" s="35">
        <f t="shared" si="17"/>
        <v>36.768206356735305</v>
      </c>
      <c r="AH7" s="35">
        <f t="shared" si="18"/>
        <v>720.03729533960075</v>
      </c>
      <c r="AI7" s="35">
        <f t="shared" si="19"/>
        <v>379.01685215653015</v>
      </c>
      <c r="AJ7" s="35">
        <f t="shared" si="20"/>
        <v>0</v>
      </c>
      <c r="AK7" s="36">
        <f t="shared" si="21"/>
        <v>3487.1950811660477</v>
      </c>
    </row>
    <row r="8" spans="1:37" x14ac:dyDescent="0.25">
      <c r="A8" s="5">
        <v>3842.8</v>
      </c>
      <c r="B8" s="5">
        <v>127142.35662317276</v>
      </c>
      <c r="C8" s="5">
        <v>224762.25331073999</v>
      </c>
      <c r="D8" s="5">
        <v>18159.060000000005</v>
      </c>
      <c r="E8" s="5">
        <v>60.504250000000006</v>
      </c>
      <c r="F8" s="32">
        <v>0.02</v>
      </c>
      <c r="G8" s="32">
        <v>0.02</v>
      </c>
      <c r="H8" s="45">
        <v>0.25</v>
      </c>
      <c r="I8" s="45">
        <v>0.25</v>
      </c>
      <c r="J8" s="45">
        <v>600</v>
      </c>
      <c r="K8" s="50">
        <f t="shared" si="22"/>
        <v>4705.3095417182649</v>
      </c>
      <c r="L8" s="51">
        <v>9900</v>
      </c>
      <c r="M8" s="51">
        <v>4150</v>
      </c>
      <c r="N8" s="35">
        <f t="shared" si="0"/>
        <v>683</v>
      </c>
      <c r="O8" s="35">
        <f t="shared" si="1"/>
        <v>430</v>
      </c>
      <c r="P8" s="35">
        <f t="shared" si="2"/>
        <v>741.17728228992121</v>
      </c>
      <c r="Q8" s="35">
        <f t="shared" si="3"/>
        <v>179.56045806746405</v>
      </c>
      <c r="R8" s="35">
        <f t="shared" si="4"/>
        <v>94.517936819392787</v>
      </c>
      <c r="S8" s="35">
        <f t="shared" si="5"/>
        <v>390.62439068655169</v>
      </c>
      <c r="T8" s="35">
        <f t="shared" si="6"/>
        <v>36.768206356735305</v>
      </c>
      <c r="U8" s="35">
        <f t="shared" si="7"/>
        <v>720.03729533960075</v>
      </c>
      <c r="V8" s="35">
        <f t="shared" si="8"/>
        <v>379.01685215653015</v>
      </c>
      <c r="W8" s="35">
        <f t="shared" si="9"/>
        <v>0</v>
      </c>
      <c r="X8" s="35">
        <f t="shared" si="10"/>
        <v>3502.042302341687</v>
      </c>
      <c r="Y8" s="51">
        <v>9900</v>
      </c>
      <c r="Z8" s="51">
        <v>4150</v>
      </c>
      <c r="AA8" s="35">
        <f t="shared" si="11"/>
        <v>683</v>
      </c>
      <c r="AB8" s="35">
        <f t="shared" si="12"/>
        <v>430</v>
      </c>
      <c r="AC8" s="35">
        <f t="shared" si="13"/>
        <v>741.17728228992121</v>
      </c>
      <c r="AD8" s="35">
        <f t="shared" si="14"/>
        <v>179.56045806746405</v>
      </c>
      <c r="AE8" s="35">
        <f t="shared" si="15"/>
        <v>94.517936819392787</v>
      </c>
      <c r="AF8" s="35">
        <f t="shared" si="16"/>
        <v>390.62439068655169</v>
      </c>
      <c r="AG8" s="35">
        <f t="shared" si="17"/>
        <v>36.768206356735305</v>
      </c>
      <c r="AH8" s="35">
        <f t="shared" si="18"/>
        <v>720.03729533960075</v>
      </c>
      <c r="AI8" s="35">
        <f t="shared" si="19"/>
        <v>379.01685215653015</v>
      </c>
      <c r="AJ8" s="35">
        <f t="shared" si="20"/>
        <v>0</v>
      </c>
      <c r="AK8" s="36">
        <f t="shared" si="21"/>
        <v>3502.042302341687</v>
      </c>
    </row>
    <row r="9" spans="1:37" x14ac:dyDescent="0.25">
      <c r="A9" s="5">
        <v>3843</v>
      </c>
      <c r="B9" s="5">
        <v>127240.82842302322</v>
      </c>
      <c r="C9" s="5">
        <v>224936.33175468445</v>
      </c>
      <c r="D9" s="5">
        <v>18159.350000000002</v>
      </c>
      <c r="E9" s="5">
        <v>60.504250000000006</v>
      </c>
      <c r="F9" s="32">
        <v>0.02</v>
      </c>
      <c r="G9" s="32">
        <v>0.02</v>
      </c>
      <c r="H9" s="45">
        <v>0.25</v>
      </c>
      <c r="I9" s="45">
        <v>0.25</v>
      </c>
      <c r="J9" s="45">
        <v>600</v>
      </c>
      <c r="K9" s="50">
        <f t="shared" si="22"/>
        <v>4685.6673064598972</v>
      </c>
      <c r="L9" s="51">
        <v>9900</v>
      </c>
      <c r="M9" s="51">
        <v>4150</v>
      </c>
      <c r="N9" s="35">
        <f t="shared" si="0"/>
        <v>683</v>
      </c>
      <c r="O9" s="35">
        <f t="shared" si="1"/>
        <v>430</v>
      </c>
      <c r="P9" s="35">
        <f t="shared" si="2"/>
        <v>741.17728228992121</v>
      </c>
      <c r="Q9" s="35">
        <f t="shared" si="3"/>
        <v>179.56045806746405</v>
      </c>
      <c r="R9" s="35">
        <f t="shared" si="4"/>
        <v>94.517936819392787</v>
      </c>
      <c r="S9" s="35">
        <f t="shared" si="5"/>
        <v>390.62439068655169</v>
      </c>
      <c r="T9" s="35">
        <f t="shared" si="6"/>
        <v>36.768206356735305</v>
      </c>
      <c r="U9" s="35">
        <f t="shared" si="7"/>
        <v>720.03729533960075</v>
      </c>
      <c r="V9" s="35">
        <f t="shared" si="8"/>
        <v>379.01685215653015</v>
      </c>
      <c r="W9" s="35">
        <f t="shared" si="9"/>
        <v>0</v>
      </c>
      <c r="X9" s="35">
        <f t="shared" si="10"/>
        <v>3506.9406163363783</v>
      </c>
      <c r="Y9" s="51">
        <v>9900</v>
      </c>
      <c r="Z9" s="51">
        <v>4150</v>
      </c>
      <c r="AA9" s="35">
        <f t="shared" si="11"/>
        <v>683</v>
      </c>
      <c r="AB9" s="35">
        <f t="shared" si="12"/>
        <v>430</v>
      </c>
      <c r="AC9" s="35">
        <f t="shared" si="13"/>
        <v>741.17728228992121</v>
      </c>
      <c r="AD9" s="35">
        <f t="shared" si="14"/>
        <v>179.56045806746405</v>
      </c>
      <c r="AE9" s="35">
        <f t="shared" si="15"/>
        <v>94.517936819392787</v>
      </c>
      <c r="AF9" s="35">
        <f t="shared" si="16"/>
        <v>390.62439068655169</v>
      </c>
      <c r="AG9" s="35">
        <f t="shared" si="17"/>
        <v>36.768206356735305</v>
      </c>
      <c r="AH9" s="35">
        <f t="shared" si="18"/>
        <v>720.03729533960075</v>
      </c>
      <c r="AI9" s="35">
        <f t="shared" si="19"/>
        <v>379.01685215653015</v>
      </c>
      <c r="AJ9" s="35">
        <f t="shared" si="20"/>
        <v>0</v>
      </c>
      <c r="AK9" s="36">
        <f t="shared" si="21"/>
        <v>3506.9406163363783</v>
      </c>
    </row>
    <row r="10" spans="1:37" x14ac:dyDescent="0.25">
      <c r="A10" s="5">
        <v>3844</v>
      </c>
      <c r="B10" s="5">
        <v>127733.18742179871</v>
      </c>
      <c r="C10" s="5">
        <v>225806.72397449613</v>
      </c>
      <c r="D10" s="5">
        <v>18160.800000000003</v>
      </c>
      <c r="E10" s="5">
        <v>60.504250000000006</v>
      </c>
      <c r="F10" s="32">
        <v>0.02</v>
      </c>
      <c r="G10" s="32">
        <v>0.02</v>
      </c>
      <c r="H10" s="45">
        <v>0.25</v>
      </c>
      <c r="I10" s="45">
        <v>0.25</v>
      </c>
      <c r="J10" s="45">
        <v>600</v>
      </c>
      <c r="K10" s="50">
        <f t="shared" si="22"/>
        <v>4588.9827287631852</v>
      </c>
      <c r="L10" s="51">
        <v>9900</v>
      </c>
      <c r="M10" s="51">
        <v>4150</v>
      </c>
      <c r="N10" s="35">
        <f t="shared" si="0"/>
        <v>683</v>
      </c>
      <c r="O10" s="35">
        <f t="shared" si="1"/>
        <v>430</v>
      </c>
      <c r="P10" s="35">
        <f t="shared" si="2"/>
        <v>741.17728228992121</v>
      </c>
      <c r="Q10" s="35">
        <f t="shared" si="3"/>
        <v>179.56045806746405</v>
      </c>
      <c r="R10" s="35">
        <f t="shared" si="4"/>
        <v>94.517936819392787</v>
      </c>
      <c r="S10" s="35">
        <f t="shared" si="5"/>
        <v>390.62439068655169</v>
      </c>
      <c r="T10" s="35">
        <f t="shared" si="6"/>
        <v>36.768206356735305</v>
      </c>
      <c r="U10" s="35">
        <f t="shared" si="7"/>
        <v>720.03729533960075</v>
      </c>
      <c r="V10" s="35">
        <f t="shared" si="8"/>
        <v>379.01685215653015</v>
      </c>
      <c r="W10" s="35">
        <f t="shared" si="9"/>
        <v>0</v>
      </c>
      <c r="X10" s="35">
        <f t="shared" si="10"/>
        <v>3531.0514883309916</v>
      </c>
      <c r="Y10" s="51">
        <v>9900</v>
      </c>
      <c r="Z10" s="51">
        <v>4150</v>
      </c>
      <c r="AA10" s="35">
        <f t="shared" si="11"/>
        <v>683</v>
      </c>
      <c r="AB10" s="35">
        <f t="shared" si="12"/>
        <v>430</v>
      </c>
      <c r="AC10" s="35">
        <f t="shared" si="13"/>
        <v>741.17728228992121</v>
      </c>
      <c r="AD10" s="35">
        <f t="shared" si="14"/>
        <v>179.56045806746405</v>
      </c>
      <c r="AE10" s="35">
        <f t="shared" si="15"/>
        <v>94.517936819392787</v>
      </c>
      <c r="AF10" s="35">
        <f t="shared" si="16"/>
        <v>390.62439068655169</v>
      </c>
      <c r="AG10" s="35">
        <f t="shared" si="17"/>
        <v>36.768206356735305</v>
      </c>
      <c r="AH10" s="35">
        <f t="shared" si="18"/>
        <v>720.03729533960075</v>
      </c>
      <c r="AI10" s="35">
        <f t="shared" si="19"/>
        <v>379.01685215653015</v>
      </c>
      <c r="AJ10" s="35">
        <f t="shared" si="20"/>
        <v>0</v>
      </c>
      <c r="AK10" s="36">
        <f t="shared" si="21"/>
        <v>3531.0514883309916</v>
      </c>
    </row>
    <row r="11" spans="1:37" x14ac:dyDescent="0.25">
      <c r="A11" s="5">
        <v>3845</v>
      </c>
      <c r="B11" s="5">
        <v>128225.54642057419</v>
      </c>
      <c r="C11" s="5">
        <v>226677.1161943078</v>
      </c>
      <c r="D11" s="5">
        <v>18162.25</v>
      </c>
      <c r="E11" s="5">
        <v>60.504250000000006</v>
      </c>
      <c r="F11" s="32">
        <v>0.02</v>
      </c>
      <c r="G11" s="32">
        <v>0.02</v>
      </c>
      <c r="H11" s="45">
        <v>0.25</v>
      </c>
      <c r="I11" s="45">
        <v>0.25</v>
      </c>
      <c r="J11" s="45">
        <v>600</v>
      </c>
      <c r="K11" s="50">
        <f t="shared" si="22"/>
        <v>4494.8424820584914</v>
      </c>
      <c r="L11" s="51">
        <v>9900</v>
      </c>
      <c r="M11" s="51">
        <v>4150</v>
      </c>
      <c r="N11" s="35">
        <f t="shared" si="0"/>
        <v>683</v>
      </c>
      <c r="O11" s="35">
        <f t="shared" si="1"/>
        <v>430</v>
      </c>
      <c r="P11" s="35">
        <f t="shared" si="2"/>
        <v>741.17728228992121</v>
      </c>
      <c r="Q11" s="35">
        <f t="shared" si="3"/>
        <v>179.56045806746405</v>
      </c>
      <c r="R11" s="35">
        <f t="shared" si="4"/>
        <v>94.517936819392787</v>
      </c>
      <c r="S11" s="35">
        <f t="shared" si="5"/>
        <v>390.62439068655169</v>
      </c>
      <c r="T11" s="35">
        <f t="shared" si="6"/>
        <v>36.768206356735305</v>
      </c>
      <c r="U11" s="35">
        <f t="shared" si="7"/>
        <v>720.03729533960075</v>
      </c>
      <c r="V11" s="35">
        <f t="shared" si="8"/>
        <v>379.01685215653015</v>
      </c>
      <c r="W11" s="35">
        <f t="shared" si="9"/>
        <v>0</v>
      </c>
      <c r="X11" s="35">
        <f t="shared" si="10"/>
        <v>3554.5278636941684</v>
      </c>
      <c r="Y11" s="51">
        <v>9900</v>
      </c>
      <c r="Z11" s="51">
        <v>4150</v>
      </c>
      <c r="AA11" s="35">
        <f t="shared" si="11"/>
        <v>683</v>
      </c>
      <c r="AB11" s="35">
        <f t="shared" si="12"/>
        <v>430</v>
      </c>
      <c r="AC11" s="35">
        <f t="shared" si="13"/>
        <v>741.17728228992121</v>
      </c>
      <c r="AD11" s="35">
        <f t="shared" si="14"/>
        <v>179.56045806746405</v>
      </c>
      <c r="AE11" s="35">
        <f t="shared" si="15"/>
        <v>94.517936819392787</v>
      </c>
      <c r="AF11" s="35">
        <f t="shared" si="16"/>
        <v>390.62439068655169</v>
      </c>
      <c r="AG11" s="35">
        <f t="shared" si="17"/>
        <v>36.768206356735305</v>
      </c>
      <c r="AH11" s="35">
        <f t="shared" si="18"/>
        <v>720.03729533960075</v>
      </c>
      <c r="AI11" s="35">
        <f t="shared" si="19"/>
        <v>379.01685215653015</v>
      </c>
      <c r="AJ11" s="35">
        <f t="shared" si="20"/>
        <v>0</v>
      </c>
      <c r="AK11" s="36">
        <f t="shared" si="21"/>
        <v>3554.5278636941684</v>
      </c>
    </row>
    <row r="12" spans="1:37" x14ac:dyDescent="0.25">
      <c r="A12" s="5">
        <v>3846</v>
      </c>
      <c r="B12" s="5">
        <v>128717.90541982651</v>
      </c>
      <c r="C12" s="5">
        <v>227547.50841408968</v>
      </c>
      <c r="D12" s="5">
        <v>18163.7</v>
      </c>
      <c r="E12" s="5">
        <v>60.504250000000006</v>
      </c>
      <c r="F12" s="32">
        <v>0.02</v>
      </c>
      <c r="G12" s="32">
        <v>0.02</v>
      </c>
      <c r="H12" s="45">
        <v>0.25</v>
      </c>
      <c r="I12" s="45">
        <v>0.25</v>
      </c>
      <c r="J12" s="45">
        <v>600</v>
      </c>
      <c r="K12" s="50">
        <f t="shared" si="22"/>
        <v>4403.2465663458161</v>
      </c>
      <c r="L12" s="51">
        <v>9900</v>
      </c>
      <c r="M12" s="51">
        <v>4150</v>
      </c>
      <c r="N12" s="35">
        <f t="shared" si="0"/>
        <v>683</v>
      </c>
      <c r="O12" s="35">
        <f t="shared" si="1"/>
        <v>430</v>
      </c>
      <c r="P12" s="35">
        <f t="shared" si="2"/>
        <v>741.17728228992121</v>
      </c>
      <c r="Q12" s="35">
        <f t="shared" si="3"/>
        <v>179.56045806746405</v>
      </c>
      <c r="R12" s="35">
        <f t="shared" si="4"/>
        <v>94.517936819392787</v>
      </c>
      <c r="S12" s="35">
        <f t="shared" si="5"/>
        <v>390.62439068655169</v>
      </c>
      <c r="T12" s="35">
        <f t="shared" si="6"/>
        <v>36.768206356735305</v>
      </c>
      <c r="U12" s="35">
        <f t="shared" si="7"/>
        <v>720.03729533960075</v>
      </c>
      <c r="V12" s="35">
        <f t="shared" si="8"/>
        <v>379.01685215653015</v>
      </c>
      <c r="W12" s="35">
        <f t="shared" si="9"/>
        <v>0</v>
      </c>
      <c r="X12" s="35">
        <f t="shared" si="10"/>
        <v>3577.3697424259076</v>
      </c>
      <c r="Y12" s="51">
        <v>9900</v>
      </c>
      <c r="Z12" s="51">
        <v>4150</v>
      </c>
      <c r="AA12" s="35">
        <f t="shared" si="11"/>
        <v>683</v>
      </c>
      <c r="AB12" s="35">
        <f t="shared" si="12"/>
        <v>430</v>
      </c>
      <c r="AC12" s="35">
        <f t="shared" si="13"/>
        <v>741.17728228992121</v>
      </c>
      <c r="AD12" s="35">
        <f t="shared" si="14"/>
        <v>179.56045806746405</v>
      </c>
      <c r="AE12" s="35">
        <f t="shared" si="15"/>
        <v>94.517936819392787</v>
      </c>
      <c r="AF12" s="35">
        <f t="shared" si="16"/>
        <v>390.62439068655169</v>
      </c>
      <c r="AG12" s="35">
        <f t="shared" si="17"/>
        <v>36.768206356735305</v>
      </c>
      <c r="AH12" s="35">
        <f t="shared" si="18"/>
        <v>720.03729533960075</v>
      </c>
      <c r="AI12" s="35">
        <f t="shared" si="19"/>
        <v>379.01685215653015</v>
      </c>
      <c r="AJ12" s="35">
        <f t="shared" si="20"/>
        <v>0</v>
      </c>
      <c r="AK12" s="36">
        <f t="shared" si="21"/>
        <v>3577.3697424259076</v>
      </c>
    </row>
    <row r="13" spans="1:37" x14ac:dyDescent="0.25">
      <c r="A13" s="5">
        <v>3846.2</v>
      </c>
      <c r="B13" s="5">
        <v>128816.37721967697</v>
      </c>
      <c r="C13" s="5">
        <v>227721.58685803413</v>
      </c>
      <c r="D13" s="5">
        <v>18163.990000000002</v>
      </c>
      <c r="E13" s="5">
        <v>60.504250000000006</v>
      </c>
      <c r="F13" s="32">
        <v>0.02</v>
      </c>
      <c r="G13" s="32">
        <v>0.02</v>
      </c>
      <c r="H13" s="45">
        <v>0.25</v>
      </c>
      <c r="I13" s="45">
        <v>0.25</v>
      </c>
      <c r="J13" s="45">
        <v>600</v>
      </c>
      <c r="K13" s="50">
        <f t="shared" si="22"/>
        <v>4385.2327029223397</v>
      </c>
      <c r="L13" s="51">
        <v>9900</v>
      </c>
      <c r="M13" s="51">
        <v>4150</v>
      </c>
      <c r="N13" s="35">
        <f t="shared" si="0"/>
        <v>683</v>
      </c>
      <c r="O13" s="35">
        <f t="shared" si="1"/>
        <v>430</v>
      </c>
      <c r="P13" s="35">
        <f t="shared" si="2"/>
        <v>741.17728228992121</v>
      </c>
      <c r="Q13" s="35">
        <f t="shared" si="3"/>
        <v>179.56045806746405</v>
      </c>
      <c r="R13" s="35">
        <f t="shared" si="4"/>
        <v>94.517936819392787</v>
      </c>
      <c r="S13" s="35">
        <f t="shared" si="5"/>
        <v>390.62439068655169</v>
      </c>
      <c r="T13" s="35">
        <f t="shared" si="6"/>
        <v>36.768206356735305</v>
      </c>
      <c r="U13" s="35">
        <f t="shared" si="7"/>
        <v>720.03729533960075</v>
      </c>
      <c r="V13" s="35">
        <f t="shared" si="8"/>
        <v>379.01685215653015</v>
      </c>
      <c r="W13" s="35">
        <f t="shared" si="9"/>
        <v>0</v>
      </c>
      <c r="X13" s="35">
        <f t="shared" si="10"/>
        <v>3581.861978576479</v>
      </c>
      <c r="Y13" s="51">
        <v>9900</v>
      </c>
      <c r="Z13" s="51">
        <v>4150</v>
      </c>
      <c r="AA13" s="35">
        <f t="shared" si="11"/>
        <v>683</v>
      </c>
      <c r="AB13" s="35">
        <f t="shared" si="12"/>
        <v>430</v>
      </c>
      <c r="AC13" s="35">
        <f t="shared" si="13"/>
        <v>741.17728228992121</v>
      </c>
      <c r="AD13" s="35">
        <f t="shared" si="14"/>
        <v>179.56045806746405</v>
      </c>
      <c r="AE13" s="35">
        <f t="shared" si="15"/>
        <v>94.517936819392787</v>
      </c>
      <c r="AF13" s="35">
        <f t="shared" si="16"/>
        <v>390.62439068655169</v>
      </c>
      <c r="AG13" s="35">
        <f t="shared" si="17"/>
        <v>36.768206356735305</v>
      </c>
      <c r="AH13" s="35">
        <f t="shared" si="18"/>
        <v>720.03729533960075</v>
      </c>
      <c r="AI13" s="35">
        <f t="shared" si="19"/>
        <v>379.01685215653015</v>
      </c>
      <c r="AJ13" s="35">
        <f t="shared" si="20"/>
        <v>0</v>
      </c>
      <c r="AK13" s="36">
        <f t="shared" si="21"/>
        <v>3581.861978576479</v>
      </c>
    </row>
    <row r="14" spans="1:37" x14ac:dyDescent="0.25">
      <c r="A14" s="5">
        <v>3846.8</v>
      </c>
      <c r="B14" s="5">
        <v>129111.79261875153</v>
      </c>
      <c r="C14" s="5">
        <v>228243.8221899271</v>
      </c>
      <c r="D14" s="5">
        <v>18164.860000000004</v>
      </c>
      <c r="E14" s="5">
        <v>60.504250000000006</v>
      </c>
      <c r="F14" s="32">
        <v>0.02</v>
      </c>
      <c r="G14" s="32">
        <v>0.02</v>
      </c>
      <c r="H14" s="45">
        <v>0.25</v>
      </c>
      <c r="I14" s="45">
        <v>0.25</v>
      </c>
      <c r="J14" s="45">
        <v>600</v>
      </c>
      <c r="K14" s="50">
        <f t="shared" si="22"/>
        <v>4331.8017520899139</v>
      </c>
      <c r="L14" s="51">
        <v>9900</v>
      </c>
      <c r="M14" s="51">
        <v>4150</v>
      </c>
      <c r="N14" s="35">
        <f t="shared" si="0"/>
        <v>683</v>
      </c>
      <c r="O14" s="35">
        <f t="shared" si="1"/>
        <v>430</v>
      </c>
      <c r="P14" s="35">
        <f t="shared" si="2"/>
        <v>741.17728228992121</v>
      </c>
      <c r="Q14" s="35">
        <f t="shared" si="3"/>
        <v>179.56045806746405</v>
      </c>
      <c r="R14" s="35">
        <f t="shared" si="4"/>
        <v>94.517936819392787</v>
      </c>
      <c r="S14" s="35">
        <f t="shared" si="5"/>
        <v>390.62439068655169</v>
      </c>
      <c r="T14" s="35">
        <f t="shared" si="6"/>
        <v>36.768206356735305</v>
      </c>
      <c r="U14" s="35">
        <f t="shared" si="7"/>
        <v>720.03729533960075</v>
      </c>
      <c r="V14" s="35">
        <f t="shared" si="8"/>
        <v>379.01685215653015</v>
      </c>
      <c r="W14" s="35">
        <f t="shared" si="9"/>
        <v>0</v>
      </c>
      <c r="X14" s="35">
        <f t="shared" si="10"/>
        <v>3595.1864078366684</v>
      </c>
      <c r="Y14" s="51">
        <v>9900</v>
      </c>
      <c r="Z14" s="51">
        <v>4150</v>
      </c>
      <c r="AA14" s="35">
        <f t="shared" si="11"/>
        <v>683</v>
      </c>
      <c r="AB14" s="35">
        <f t="shared" si="12"/>
        <v>430</v>
      </c>
      <c r="AC14" s="35">
        <f t="shared" si="13"/>
        <v>741.17728228992121</v>
      </c>
      <c r="AD14" s="35">
        <f t="shared" si="14"/>
        <v>179.56045806746405</v>
      </c>
      <c r="AE14" s="35">
        <f t="shared" si="15"/>
        <v>94.517936819392787</v>
      </c>
      <c r="AF14" s="35">
        <f t="shared" si="16"/>
        <v>390.62439068655169</v>
      </c>
      <c r="AG14" s="35">
        <f t="shared" si="17"/>
        <v>36.768206356735305</v>
      </c>
      <c r="AH14" s="35">
        <f t="shared" si="18"/>
        <v>720.03729533960075</v>
      </c>
      <c r="AI14" s="35">
        <f t="shared" si="19"/>
        <v>379.01685215653015</v>
      </c>
      <c r="AJ14" s="35">
        <f t="shared" si="20"/>
        <v>0</v>
      </c>
      <c r="AK14" s="36">
        <f t="shared" si="21"/>
        <v>3595.1864078366684</v>
      </c>
    </row>
    <row r="15" spans="1:37" x14ac:dyDescent="0.25">
      <c r="A15" s="5">
        <v>3847</v>
      </c>
      <c r="B15" s="5">
        <v>129210.26441860199</v>
      </c>
      <c r="C15" s="5">
        <v>228417.90063387156</v>
      </c>
      <c r="D15" s="5">
        <v>18165.150000000005</v>
      </c>
      <c r="E15" s="5">
        <v>60.504250000000006</v>
      </c>
      <c r="F15" s="32">
        <v>0.02</v>
      </c>
      <c r="G15" s="32">
        <v>0.02</v>
      </c>
      <c r="H15" s="45">
        <v>0.25</v>
      </c>
      <c r="I15" s="45">
        <v>0.25</v>
      </c>
      <c r="J15" s="45">
        <v>600</v>
      </c>
      <c r="K15" s="50">
        <f t="shared" si="22"/>
        <v>4314.1949816251599</v>
      </c>
      <c r="L15" s="51">
        <v>9900</v>
      </c>
      <c r="M15" s="51">
        <v>4150</v>
      </c>
      <c r="N15" s="35">
        <f t="shared" si="0"/>
        <v>683</v>
      </c>
      <c r="O15" s="35">
        <f t="shared" si="1"/>
        <v>430</v>
      </c>
      <c r="P15" s="35">
        <f t="shared" si="2"/>
        <v>741.17728228992121</v>
      </c>
      <c r="Q15" s="35">
        <f t="shared" si="3"/>
        <v>179.56045806746405</v>
      </c>
      <c r="R15" s="35">
        <f t="shared" si="4"/>
        <v>94.517936819392787</v>
      </c>
      <c r="S15" s="35">
        <f t="shared" si="5"/>
        <v>390.62439068655169</v>
      </c>
      <c r="T15" s="35">
        <f t="shared" si="6"/>
        <v>36.768206356735305</v>
      </c>
      <c r="U15" s="35">
        <f t="shared" si="7"/>
        <v>720.03729533960075</v>
      </c>
      <c r="V15" s="35">
        <f t="shared" si="8"/>
        <v>379.01685215653015</v>
      </c>
      <c r="W15" s="35">
        <f t="shared" si="9"/>
        <v>0</v>
      </c>
      <c r="X15" s="35">
        <f t="shared" si="10"/>
        <v>3599.5771245262099</v>
      </c>
      <c r="Y15" s="51">
        <v>9900</v>
      </c>
      <c r="Z15" s="51">
        <v>4150</v>
      </c>
      <c r="AA15" s="35">
        <f t="shared" si="11"/>
        <v>683</v>
      </c>
      <c r="AB15" s="35">
        <f t="shared" si="12"/>
        <v>430</v>
      </c>
      <c r="AC15" s="35">
        <f t="shared" si="13"/>
        <v>741.17728228992121</v>
      </c>
      <c r="AD15" s="35">
        <f t="shared" si="14"/>
        <v>179.56045806746405</v>
      </c>
      <c r="AE15" s="35">
        <f t="shared" si="15"/>
        <v>94.517936819392787</v>
      </c>
      <c r="AF15" s="35">
        <f t="shared" si="16"/>
        <v>390.62439068655169</v>
      </c>
      <c r="AG15" s="35">
        <f t="shared" si="17"/>
        <v>36.768206356735305</v>
      </c>
      <c r="AH15" s="35">
        <f t="shared" si="18"/>
        <v>720.03729533960075</v>
      </c>
      <c r="AI15" s="35">
        <f t="shared" si="19"/>
        <v>379.01685215653015</v>
      </c>
      <c r="AJ15" s="35">
        <f t="shared" si="20"/>
        <v>0</v>
      </c>
      <c r="AK15" s="36">
        <f t="shared" si="21"/>
        <v>3599.5771245262099</v>
      </c>
    </row>
    <row r="16" spans="1:37" x14ac:dyDescent="0.25">
      <c r="A16" s="5">
        <v>3848</v>
      </c>
      <c r="B16" s="5">
        <v>129702.62341737747</v>
      </c>
      <c r="C16" s="5">
        <v>229288.29285368323</v>
      </c>
      <c r="D16" s="5">
        <v>18166.600000000002</v>
      </c>
      <c r="E16" s="5">
        <v>60.504250000000006</v>
      </c>
      <c r="F16" s="32">
        <v>0.02</v>
      </c>
      <c r="G16" s="32">
        <v>0.02</v>
      </c>
      <c r="H16" s="45">
        <v>0.25</v>
      </c>
      <c r="I16" s="45">
        <v>0.25</v>
      </c>
      <c r="J16" s="45">
        <v>600</v>
      </c>
      <c r="K16" s="50">
        <f t="shared" si="22"/>
        <v>4227.6877278965221</v>
      </c>
      <c r="L16" s="51">
        <v>9900</v>
      </c>
      <c r="M16" s="51">
        <v>4150</v>
      </c>
      <c r="N16" s="35">
        <f t="shared" si="0"/>
        <v>683</v>
      </c>
      <c r="O16" s="35">
        <f t="shared" si="1"/>
        <v>430</v>
      </c>
      <c r="P16" s="35">
        <f t="shared" si="2"/>
        <v>741.17728228992121</v>
      </c>
      <c r="Q16" s="35">
        <f t="shared" si="3"/>
        <v>179.56045806746405</v>
      </c>
      <c r="R16" s="35">
        <f t="shared" si="4"/>
        <v>94.517936819392787</v>
      </c>
      <c r="S16" s="35">
        <f t="shared" si="5"/>
        <v>390.62439068655169</v>
      </c>
      <c r="T16" s="35">
        <f t="shared" si="6"/>
        <v>36.768206356735305</v>
      </c>
      <c r="U16" s="35">
        <f t="shared" si="7"/>
        <v>720.03729533960075</v>
      </c>
      <c r="V16" s="35">
        <f t="shared" si="8"/>
        <v>379.01685215653015</v>
      </c>
      <c r="W16" s="35">
        <f t="shared" si="9"/>
        <v>0</v>
      </c>
      <c r="X16" s="35">
        <f t="shared" si="10"/>
        <v>3621.1500099950749</v>
      </c>
      <c r="Y16" s="51">
        <v>9900</v>
      </c>
      <c r="Z16" s="51">
        <v>4150</v>
      </c>
      <c r="AA16" s="35">
        <f t="shared" si="11"/>
        <v>683</v>
      </c>
      <c r="AB16" s="35">
        <f t="shared" si="12"/>
        <v>430</v>
      </c>
      <c r="AC16" s="35">
        <f t="shared" si="13"/>
        <v>741.17728228992121</v>
      </c>
      <c r="AD16" s="35">
        <f t="shared" si="14"/>
        <v>179.56045806746405</v>
      </c>
      <c r="AE16" s="35">
        <f t="shared" si="15"/>
        <v>94.517936819392787</v>
      </c>
      <c r="AF16" s="35">
        <f t="shared" si="16"/>
        <v>390.62439068655169</v>
      </c>
      <c r="AG16" s="35">
        <f t="shared" si="17"/>
        <v>36.768206356735305</v>
      </c>
      <c r="AH16" s="35">
        <f t="shared" si="18"/>
        <v>720.03729533960075</v>
      </c>
      <c r="AI16" s="35">
        <f t="shared" si="19"/>
        <v>379.01685215653015</v>
      </c>
      <c r="AJ16" s="35">
        <f t="shared" si="20"/>
        <v>0</v>
      </c>
      <c r="AK16" s="36">
        <f t="shared" si="21"/>
        <v>3621.1500099950749</v>
      </c>
    </row>
    <row r="17" spans="1:37" x14ac:dyDescent="0.25">
      <c r="A17" s="5">
        <v>3849</v>
      </c>
      <c r="B17" s="5">
        <v>130194.98241615295</v>
      </c>
      <c r="C17" s="5">
        <v>230158.68507349491</v>
      </c>
      <c r="D17" s="5">
        <v>18168.05</v>
      </c>
      <c r="E17" s="5">
        <v>60.504250000000006</v>
      </c>
      <c r="F17" s="32">
        <v>0.02</v>
      </c>
      <c r="G17" s="32">
        <v>0.02</v>
      </c>
      <c r="H17" s="45">
        <v>0.25</v>
      </c>
      <c r="I17" s="45">
        <v>0.25</v>
      </c>
      <c r="J17" s="45">
        <v>600</v>
      </c>
      <c r="K17" s="50">
        <f t="shared" si="22"/>
        <v>4143.7248051599036</v>
      </c>
      <c r="L17" s="51">
        <v>9900</v>
      </c>
      <c r="M17" s="51">
        <v>4150</v>
      </c>
      <c r="N17" s="35">
        <f t="shared" si="0"/>
        <v>683</v>
      </c>
      <c r="O17" s="35">
        <f t="shared" si="1"/>
        <v>430</v>
      </c>
      <c r="P17" s="35">
        <f t="shared" si="2"/>
        <v>741.17728228992121</v>
      </c>
      <c r="Q17" s="35">
        <f t="shared" si="3"/>
        <v>179.56045806746405</v>
      </c>
      <c r="R17" s="35">
        <f t="shared" si="4"/>
        <v>94.517936819392787</v>
      </c>
      <c r="S17" s="35">
        <f t="shared" si="5"/>
        <v>390.62439068655169</v>
      </c>
      <c r="T17" s="35">
        <f t="shared" si="6"/>
        <v>36.768206356735305</v>
      </c>
      <c r="U17" s="35">
        <f t="shared" si="7"/>
        <v>720.03729533960075</v>
      </c>
      <c r="V17" s="35">
        <f t="shared" si="8"/>
        <v>379.01685215653015</v>
      </c>
      <c r="W17" s="35">
        <f t="shared" si="9"/>
        <v>0</v>
      </c>
      <c r="X17" s="35">
        <f t="shared" si="10"/>
        <v>3642.0883988325027</v>
      </c>
      <c r="Y17" s="51">
        <v>9900</v>
      </c>
      <c r="Z17" s="51">
        <v>4150</v>
      </c>
      <c r="AA17" s="35">
        <f t="shared" si="11"/>
        <v>683</v>
      </c>
      <c r="AB17" s="35">
        <f t="shared" si="12"/>
        <v>430</v>
      </c>
      <c r="AC17" s="35">
        <f t="shared" si="13"/>
        <v>741.17728228992121</v>
      </c>
      <c r="AD17" s="35">
        <f t="shared" si="14"/>
        <v>179.56045806746405</v>
      </c>
      <c r="AE17" s="35">
        <f t="shared" si="15"/>
        <v>94.517936819392787</v>
      </c>
      <c r="AF17" s="35">
        <f t="shared" si="16"/>
        <v>390.62439068655169</v>
      </c>
      <c r="AG17" s="35">
        <f t="shared" si="17"/>
        <v>36.768206356735305</v>
      </c>
      <c r="AH17" s="35">
        <f t="shared" si="18"/>
        <v>720.03729533960075</v>
      </c>
      <c r="AI17" s="35">
        <f t="shared" si="19"/>
        <v>379.01685215653015</v>
      </c>
      <c r="AJ17" s="35">
        <f t="shared" si="20"/>
        <v>0</v>
      </c>
      <c r="AK17" s="36">
        <f t="shared" si="21"/>
        <v>3642.0883988325027</v>
      </c>
    </row>
    <row r="18" spans="1:37" x14ac:dyDescent="0.25">
      <c r="A18" s="5">
        <v>3850</v>
      </c>
      <c r="B18" s="5">
        <v>130687.3414144516</v>
      </c>
      <c r="C18" s="5">
        <v>231029.07729327679</v>
      </c>
      <c r="D18" s="5">
        <v>18169.500000000004</v>
      </c>
      <c r="E18" s="5">
        <v>60.504250000000006</v>
      </c>
      <c r="F18" s="32">
        <v>0.02</v>
      </c>
      <c r="G18" s="32">
        <v>0.02</v>
      </c>
      <c r="H18" s="45">
        <v>0.25</v>
      </c>
      <c r="I18" s="45">
        <v>0.25</v>
      </c>
      <c r="J18" s="45">
        <v>600</v>
      </c>
      <c r="K18" s="50">
        <f t="shared" si="22"/>
        <v>4062.3062134153033</v>
      </c>
      <c r="L18" s="51">
        <v>9900</v>
      </c>
      <c r="M18" s="51">
        <v>4150</v>
      </c>
      <c r="N18" s="35">
        <f t="shared" si="0"/>
        <v>683</v>
      </c>
      <c r="O18" s="35">
        <f t="shared" si="1"/>
        <v>430</v>
      </c>
      <c r="P18" s="35">
        <f t="shared" si="2"/>
        <v>741.17728228992121</v>
      </c>
      <c r="Q18" s="35">
        <f t="shared" si="3"/>
        <v>179.56045806746405</v>
      </c>
      <c r="R18" s="35">
        <f t="shared" si="4"/>
        <v>94.517936819392787</v>
      </c>
      <c r="S18" s="35">
        <f t="shared" si="5"/>
        <v>390.62439068655169</v>
      </c>
      <c r="T18" s="35">
        <f t="shared" si="6"/>
        <v>36.768206356735305</v>
      </c>
      <c r="U18" s="35">
        <f t="shared" si="7"/>
        <v>720.03729533960075</v>
      </c>
      <c r="V18" s="35">
        <f t="shared" si="8"/>
        <v>379.01685215653015</v>
      </c>
      <c r="W18" s="35">
        <f t="shared" si="9"/>
        <v>0</v>
      </c>
      <c r="X18" s="35">
        <f t="shared" si="10"/>
        <v>3662.3922910384931</v>
      </c>
      <c r="Y18" s="51">
        <v>9900</v>
      </c>
      <c r="Z18" s="51">
        <v>4150</v>
      </c>
      <c r="AA18" s="35">
        <f t="shared" si="11"/>
        <v>683</v>
      </c>
      <c r="AB18" s="35">
        <f t="shared" si="12"/>
        <v>430</v>
      </c>
      <c r="AC18" s="35">
        <f t="shared" si="13"/>
        <v>741.17728228992121</v>
      </c>
      <c r="AD18" s="35">
        <f t="shared" si="14"/>
        <v>179.56045806746405</v>
      </c>
      <c r="AE18" s="35">
        <f t="shared" si="15"/>
        <v>94.517936819392787</v>
      </c>
      <c r="AF18" s="35">
        <f t="shared" si="16"/>
        <v>390.62439068655169</v>
      </c>
      <c r="AG18" s="35">
        <f t="shared" si="17"/>
        <v>36.768206356735305</v>
      </c>
      <c r="AH18" s="35">
        <f t="shared" si="18"/>
        <v>720.03729533960075</v>
      </c>
      <c r="AI18" s="35">
        <f t="shared" si="19"/>
        <v>379.01685215653015</v>
      </c>
      <c r="AJ18" s="35">
        <f t="shared" si="20"/>
        <v>0</v>
      </c>
      <c r="AK18" s="36">
        <f t="shared" si="21"/>
        <v>3662.3922910384931</v>
      </c>
    </row>
    <row r="19" spans="1:37" x14ac:dyDescent="0.25">
      <c r="A19" s="5">
        <v>3850.2</v>
      </c>
      <c r="B19" s="5">
        <v>130785.81321430206</v>
      </c>
      <c r="C19" s="5">
        <v>231203.15573725104</v>
      </c>
      <c r="D19" s="5">
        <v>18169.79</v>
      </c>
      <c r="E19" s="5">
        <v>60.504250000000006</v>
      </c>
      <c r="F19" s="32">
        <v>0.02</v>
      </c>
      <c r="G19" s="32">
        <v>0.02</v>
      </c>
      <c r="H19" s="45">
        <v>0.25</v>
      </c>
      <c r="I19" s="45">
        <v>0.25</v>
      </c>
      <c r="J19" s="45">
        <v>600</v>
      </c>
      <c r="K19" s="50">
        <f t="shared" si="22"/>
        <v>4046.3278147854398</v>
      </c>
      <c r="L19" s="51">
        <v>9900</v>
      </c>
      <c r="M19" s="51">
        <v>4150</v>
      </c>
      <c r="N19" s="35">
        <f t="shared" si="0"/>
        <v>683</v>
      </c>
      <c r="O19" s="35">
        <f t="shared" si="1"/>
        <v>430</v>
      </c>
      <c r="P19" s="35">
        <f t="shared" si="2"/>
        <v>741.17728228992121</v>
      </c>
      <c r="Q19" s="35">
        <f t="shared" si="3"/>
        <v>179.56045806746405</v>
      </c>
      <c r="R19" s="35">
        <f t="shared" si="4"/>
        <v>94.517936819392787</v>
      </c>
      <c r="S19" s="35">
        <f t="shared" si="5"/>
        <v>390.62439068655169</v>
      </c>
      <c r="T19" s="35">
        <f t="shared" si="6"/>
        <v>36.768206356735305</v>
      </c>
      <c r="U19" s="35">
        <f t="shared" si="7"/>
        <v>720.03729533960075</v>
      </c>
      <c r="V19" s="35">
        <f t="shared" si="8"/>
        <v>379.01685215653015</v>
      </c>
      <c r="W19" s="35">
        <f t="shared" si="9"/>
        <v>0</v>
      </c>
      <c r="X19" s="35">
        <f t="shared" si="10"/>
        <v>3666.3769298839152</v>
      </c>
      <c r="Y19" s="51">
        <v>9900</v>
      </c>
      <c r="Z19" s="51">
        <v>4150</v>
      </c>
      <c r="AA19" s="35">
        <f t="shared" si="11"/>
        <v>683</v>
      </c>
      <c r="AB19" s="35">
        <f t="shared" si="12"/>
        <v>430</v>
      </c>
      <c r="AC19" s="35">
        <f t="shared" si="13"/>
        <v>741.17728228992121</v>
      </c>
      <c r="AD19" s="35">
        <f t="shared" si="14"/>
        <v>179.56045806746405</v>
      </c>
      <c r="AE19" s="35">
        <f t="shared" si="15"/>
        <v>94.517936819392787</v>
      </c>
      <c r="AF19" s="35">
        <f t="shared" si="16"/>
        <v>390.62439068655169</v>
      </c>
      <c r="AG19" s="35">
        <f t="shared" si="17"/>
        <v>36.768206356735305</v>
      </c>
      <c r="AH19" s="35">
        <f t="shared" si="18"/>
        <v>720.03729533960075</v>
      </c>
      <c r="AI19" s="35">
        <f t="shared" si="19"/>
        <v>379.01685215653015</v>
      </c>
      <c r="AJ19" s="35">
        <f t="shared" si="20"/>
        <v>0</v>
      </c>
      <c r="AK19" s="36">
        <f t="shared" si="21"/>
        <v>3666.3769298839152</v>
      </c>
    </row>
    <row r="20" spans="1:37" x14ac:dyDescent="0.25">
      <c r="A20" s="5">
        <v>3850.8</v>
      </c>
      <c r="B20" s="5">
        <v>131081.22861385345</v>
      </c>
      <c r="C20" s="5">
        <v>231725.39106914401</v>
      </c>
      <c r="D20" s="5">
        <v>18170.66</v>
      </c>
      <c r="E20" s="5">
        <v>60.504250000000006</v>
      </c>
      <c r="F20" s="32">
        <v>0.02</v>
      </c>
      <c r="G20" s="32">
        <v>0.02</v>
      </c>
      <c r="H20" s="45">
        <v>0.25</v>
      </c>
      <c r="I20" s="45">
        <v>0.25</v>
      </c>
      <c r="J20" s="45">
        <v>600</v>
      </c>
      <c r="K20" s="50">
        <f t="shared" si="22"/>
        <v>3999.0032583338625</v>
      </c>
      <c r="L20" s="51">
        <v>9900</v>
      </c>
      <c r="M20" s="51">
        <v>4150</v>
      </c>
      <c r="N20" s="35">
        <f t="shared" si="0"/>
        <v>683</v>
      </c>
      <c r="O20" s="35">
        <f t="shared" si="1"/>
        <v>430</v>
      </c>
      <c r="P20" s="35">
        <f t="shared" si="2"/>
        <v>741.17728228992121</v>
      </c>
      <c r="Q20" s="35">
        <f t="shared" si="3"/>
        <v>179.56045806746405</v>
      </c>
      <c r="R20" s="35">
        <f t="shared" si="4"/>
        <v>94.517936819392787</v>
      </c>
      <c r="S20" s="35">
        <f t="shared" si="5"/>
        <v>390.62439068655169</v>
      </c>
      <c r="T20" s="35">
        <f t="shared" si="6"/>
        <v>36.768206356735305</v>
      </c>
      <c r="U20" s="35">
        <f t="shared" si="7"/>
        <v>720.03729533960075</v>
      </c>
      <c r="V20" s="35">
        <f t="shared" si="8"/>
        <v>379.01685215653015</v>
      </c>
      <c r="W20" s="35">
        <f t="shared" si="9"/>
        <v>0</v>
      </c>
      <c r="X20" s="35">
        <f t="shared" si="10"/>
        <v>3678.1785672286542</v>
      </c>
      <c r="Y20" s="51">
        <v>9900</v>
      </c>
      <c r="Z20" s="51">
        <v>4150</v>
      </c>
      <c r="AA20" s="35">
        <f t="shared" si="11"/>
        <v>683</v>
      </c>
      <c r="AB20" s="35">
        <f t="shared" si="12"/>
        <v>430</v>
      </c>
      <c r="AC20" s="35">
        <f t="shared" si="13"/>
        <v>741.17728228992121</v>
      </c>
      <c r="AD20" s="35">
        <f t="shared" si="14"/>
        <v>179.56045806746405</v>
      </c>
      <c r="AE20" s="35">
        <f t="shared" si="15"/>
        <v>94.517936819392787</v>
      </c>
      <c r="AF20" s="35">
        <f t="shared" si="16"/>
        <v>390.62439068655169</v>
      </c>
      <c r="AG20" s="35">
        <f t="shared" si="17"/>
        <v>36.768206356735305</v>
      </c>
      <c r="AH20" s="35">
        <f t="shared" si="18"/>
        <v>720.03729533960075</v>
      </c>
      <c r="AI20" s="35">
        <f t="shared" si="19"/>
        <v>379.01685215653015</v>
      </c>
      <c r="AJ20" s="35">
        <f t="shared" si="20"/>
        <v>0</v>
      </c>
      <c r="AK20" s="36">
        <f t="shared" si="21"/>
        <v>3678.1785672286542</v>
      </c>
    </row>
    <row r="21" spans="1:37" x14ac:dyDescent="0.25">
      <c r="A21" s="5">
        <v>3851</v>
      </c>
      <c r="B21" s="5">
        <v>131179.70041370392</v>
      </c>
      <c r="C21" s="5">
        <v>231899.46951308846</v>
      </c>
      <c r="D21" s="5">
        <v>18170.95</v>
      </c>
      <c r="E21" s="5">
        <v>60.504250000000006</v>
      </c>
      <c r="F21" s="32">
        <v>0.02</v>
      </c>
      <c r="G21" s="32">
        <v>0.02</v>
      </c>
      <c r="H21" s="45">
        <v>0.25</v>
      </c>
      <c r="I21" s="45">
        <v>0.25</v>
      </c>
      <c r="J21" s="45">
        <v>600</v>
      </c>
      <c r="K21" s="50">
        <f t="shared" si="22"/>
        <v>3983.4319526627219</v>
      </c>
      <c r="L21" s="51">
        <v>9900</v>
      </c>
      <c r="M21" s="51">
        <v>4150</v>
      </c>
      <c r="N21" s="35">
        <f t="shared" si="0"/>
        <v>683</v>
      </c>
      <c r="O21" s="35">
        <f t="shared" si="1"/>
        <v>430</v>
      </c>
      <c r="P21" s="35">
        <f t="shared" si="2"/>
        <v>741.17728228992121</v>
      </c>
      <c r="Q21" s="35">
        <f t="shared" si="3"/>
        <v>179.56045806746405</v>
      </c>
      <c r="R21" s="35">
        <f t="shared" si="4"/>
        <v>94.517936819392787</v>
      </c>
      <c r="S21" s="35">
        <f t="shared" si="5"/>
        <v>390.62439068655169</v>
      </c>
      <c r="T21" s="35">
        <f t="shared" si="6"/>
        <v>36.768206356735305</v>
      </c>
      <c r="U21" s="35">
        <f t="shared" si="7"/>
        <v>720.03729533960075</v>
      </c>
      <c r="V21" s="35">
        <f t="shared" si="8"/>
        <v>379.01685215653015</v>
      </c>
      <c r="W21" s="35">
        <f t="shared" si="9"/>
        <v>0</v>
      </c>
      <c r="X21" s="35">
        <f t="shared" si="10"/>
        <v>3682.0616866130467</v>
      </c>
      <c r="Y21" s="51">
        <v>9900</v>
      </c>
      <c r="Z21" s="51">
        <v>4150</v>
      </c>
      <c r="AA21" s="35">
        <f t="shared" si="11"/>
        <v>683</v>
      </c>
      <c r="AB21" s="35">
        <f t="shared" si="12"/>
        <v>430</v>
      </c>
      <c r="AC21" s="35">
        <f t="shared" si="13"/>
        <v>741.17728228992121</v>
      </c>
      <c r="AD21" s="35">
        <f t="shared" si="14"/>
        <v>179.56045806746405</v>
      </c>
      <c r="AE21" s="35">
        <f t="shared" si="15"/>
        <v>94.517936819392787</v>
      </c>
      <c r="AF21" s="35">
        <f t="shared" si="16"/>
        <v>390.62439068655169</v>
      </c>
      <c r="AG21" s="35">
        <f t="shared" si="17"/>
        <v>36.768206356735305</v>
      </c>
      <c r="AH21" s="35">
        <f t="shared" si="18"/>
        <v>720.03729533960075</v>
      </c>
      <c r="AI21" s="35">
        <f t="shared" si="19"/>
        <v>379.01685215653015</v>
      </c>
      <c r="AJ21" s="35">
        <f t="shared" si="20"/>
        <v>0</v>
      </c>
      <c r="AK21" s="36">
        <f t="shared" si="21"/>
        <v>3682.0616866130467</v>
      </c>
    </row>
    <row r="22" spans="1:37" x14ac:dyDescent="0.25">
      <c r="A22" s="5">
        <v>3852</v>
      </c>
      <c r="B22" s="5">
        <v>131672.0594124794</v>
      </c>
      <c r="C22" s="5">
        <v>232769.86173287034</v>
      </c>
      <c r="D22" s="5">
        <v>18172.400000000001</v>
      </c>
      <c r="E22" s="5">
        <v>60.504250000000006</v>
      </c>
      <c r="F22" s="32">
        <v>0.02</v>
      </c>
      <c r="G22" s="32">
        <v>0.02</v>
      </c>
      <c r="H22" s="45">
        <v>0.25</v>
      </c>
      <c r="I22" s="45">
        <v>0.25</v>
      </c>
      <c r="J22" s="45">
        <v>600</v>
      </c>
      <c r="K22" s="50">
        <f t="shared" si="22"/>
        <v>3907.1020229021597</v>
      </c>
      <c r="L22" s="51">
        <v>9900</v>
      </c>
      <c r="M22" s="51">
        <v>4150</v>
      </c>
      <c r="N22" s="35">
        <f t="shared" si="0"/>
        <v>683</v>
      </c>
      <c r="O22" s="35">
        <f t="shared" si="1"/>
        <v>430</v>
      </c>
      <c r="P22" s="35">
        <f t="shared" si="2"/>
        <v>741.17728228992121</v>
      </c>
      <c r="Q22" s="35">
        <f t="shared" si="3"/>
        <v>179.56045806746405</v>
      </c>
      <c r="R22" s="35">
        <f t="shared" si="4"/>
        <v>94.517936819392787</v>
      </c>
      <c r="S22" s="35">
        <f t="shared" si="5"/>
        <v>390.62439068655169</v>
      </c>
      <c r="T22" s="35">
        <f t="shared" si="6"/>
        <v>36.768206356735305</v>
      </c>
      <c r="U22" s="35">
        <f t="shared" si="7"/>
        <v>720.03729533960075</v>
      </c>
      <c r="V22" s="35">
        <f t="shared" si="8"/>
        <v>379.01685215653015</v>
      </c>
      <c r="W22" s="35">
        <f t="shared" si="9"/>
        <v>0</v>
      </c>
      <c r="X22" s="35">
        <f t="shared" si="10"/>
        <v>3701.0965855561626</v>
      </c>
      <c r="Y22" s="51">
        <v>9900</v>
      </c>
      <c r="Z22" s="51">
        <v>4150</v>
      </c>
      <c r="AA22" s="35">
        <f t="shared" si="11"/>
        <v>683</v>
      </c>
      <c r="AB22" s="35">
        <f t="shared" si="12"/>
        <v>430</v>
      </c>
      <c r="AC22" s="35">
        <f t="shared" si="13"/>
        <v>741.17728228992121</v>
      </c>
      <c r="AD22" s="35">
        <f t="shared" si="14"/>
        <v>179.56045806746405</v>
      </c>
      <c r="AE22" s="35">
        <f t="shared" si="15"/>
        <v>94.517936819392787</v>
      </c>
      <c r="AF22" s="35">
        <f t="shared" si="16"/>
        <v>390.62439068655169</v>
      </c>
      <c r="AG22" s="35">
        <f t="shared" si="17"/>
        <v>36.768206356735305</v>
      </c>
      <c r="AH22" s="35">
        <f t="shared" si="18"/>
        <v>720.03729533960075</v>
      </c>
      <c r="AI22" s="35">
        <f t="shared" si="19"/>
        <v>379.01685215653015</v>
      </c>
      <c r="AJ22" s="35">
        <f t="shared" si="20"/>
        <v>0</v>
      </c>
      <c r="AK22" s="36">
        <f t="shared" si="21"/>
        <v>3701.0965855561626</v>
      </c>
    </row>
    <row r="23" spans="1:37" x14ac:dyDescent="0.25">
      <c r="A23" s="5">
        <v>3853</v>
      </c>
      <c r="B23" s="5">
        <v>132164.41841125488</v>
      </c>
      <c r="C23" s="5">
        <v>233640.25395268202</v>
      </c>
      <c r="D23" s="5">
        <v>18173.850000000002</v>
      </c>
      <c r="E23" s="5">
        <v>60.504250000000006</v>
      </c>
      <c r="F23" s="32">
        <v>0.02</v>
      </c>
      <c r="G23" s="32">
        <v>0.02</v>
      </c>
      <c r="H23" s="45">
        <v>0.25</v>
      </c>
      <c r="I23" s="45">
        <v>0.25</v>
      </c>
      <c r="J23" s="45">
        <v>600</v>
      </c>
      <c r="K23" s="50">
        <f t="shared" si="22"/>
        <v>3833.3164241336153</v>
      </c>
      <c r="L23" s="51">
        <v>9900</v>
      </c>
      <c r="M23" s="51">
        <v>4150</v>
      </c>
      <c r="N23" s="35">
        <f t="shared" si="0"/>
        <v>683</v>
      </c>
      <c r="O23" s="35">
        <f t="shared" si="1"/>
        <v>430</v>
      </c>
      <c r="P23" s="35">
        <f t="shared" si="2"/>
        <v>741.17728228992121</v>
      </c>
      <c r="Q23" s="35">
        <f t="shared" si="3"/>
        <v>179.56045806746405</v>
      </c>
      <c r="R23" s="35">
        <f t="shared" si="4"/>
        <v>94.517936819392787</v>
      </c>
      <c r="S23" s="35">
        <f t="shared" si="5"/>
        <v>390.62439068655169</v>
      </c>
      <c r="T23" s="35">
        <f t="shared" si="6"/>
        <v>36.768206356735305</v>
      </c>
      <c r="U23" s="35">
        <f t="shared" si="7"/>
        <v>720.03729533960075</v>
      </c>
      <c r="V23" s="35">
        <f t="shared" si="8"/>
        <v>379.01685215653015</v>
      </c>
      <c r="W23" s="35">
        <f t="shared" si="9"/>
        <v>0</v>
      </c>
      <c r="X23" s="35">
        <f t="shared" si="10"/>
        <v>3719.4969878678417</v>
      </c>
      <c r="Y23" s="51">
        <v>9900</v>
      </c>
      <c r="Z23" s="51">
        <v>4150</v>
      </c>
      <c r="AA23" s="35">
        <f t="shared" si="11"/>
        <v>683</v>
      </c>
      <c r="AB23" s="35">
        <f t="shared" si="12"/>
        <v>430</v>
      </c>
      <c r="AC23" s="35">
        <f t="shared" si="13"/>
        <v>741.17728228992121</v>
      </c>
      <c r="AD23" s="35">
        <f t="shared" si="14"/>
        <v>179.56045806746405</v>
      </c>
      <c r="AE23" s="35">
        <f t="shared" si="15"/>
        <v>94.517936819392787</v>
      </c>
      <c r="AF23" s="35">
        <f t="shared" si="16"/>
        <v>390.62439068655169</v>
      </c>
      <c r="AG23" s="35">
        <f t="shared" si="17"/>
        <v>36.768206356735305</v>
      </c>
      <c r="AH23" s="35">
        <f t="shared" si="18"/>
        <v>720.03729533960075</v>
      </c>
      <c r="AI23" s="35">
        <f t="shared" si="19"/>
        <v>379.01685215653015</v>
      </c>
      <c r="AJ23" s="35">
        <f t="shared" si="20"/>
        <v>0</v>
      </c>
      <c r="AK23" s="36">
        <f t="shared" si="21"/>
        <v>3719.4969878678417</v>
      </c>
    </row>
    <row r="24" spans="1:37" x14ac:dyDescent="0.25">
      <c r="A24" s="5">
        <v>3854</v>
      </c>
      <c r="B24" s="5">
        <v>132656.77741003036</v>
      </c>
      <c r="C24" s="5">
        <v>234510.64617246389</v>
      </c>
      <c r="D24" s="5">
        <v>18175.3</v>
      </c>
      <c r="E24" s="5">
        <v>60.504250000000006</v>
      </c>
      <c r="F24" s="32">
        <v>0.02</v>
      </c>
      <c r="G24" s="32">
        <v>0.02</v>
      </c>
      <c r="H24" s="45">
        <v>0.25</v>
      </c>
      <c r="I24" s="45">
        <v>0.25</v>
      </c>
      <c r="J24" s="45">
        <v>600</v>
      </c>
      <c r="K24" s="50">
        <f t="shared" si="22"/>
        <v>3762.0751563570907</v>
      </c>
      <c r="L24" s="51">
        <v>9900</v>
      </c>
      <c r="M24" s="51">
        <v>4150</v>
      </c>
      <c r="N24" s="35">
        <f t="shared" si="0"/>
        <v>683</v>
      </c>
      <c r="O24" s="35">
        <f t="shared" si="1"/>
        <v>430</v>
      </c>
      <c r="P24" s="35">
        <f t="shared" si="2"/>
        <v>741.17728228992121</v>
      </c>
      <c r="Q24" s="35">
        <f t="shared" si="3"/>
        <v>179.56045806746405</v>
      </c>
      <c r="R24" s="35">
        <f t="shared" si="4"/>
        <v>94.517936819392787</v>
      </c>
      <c r="S24" s="35">
        <f t="shared" si="5"/>
        <v>390.62439068655169</v>
      </c>
      <c r="T24" s="35">
        <f t="shared" si="6"/>
        <v>36.768206356735305</v>
      </c>
      <c r="U24" s="35">
        <f t="shared" si="7"/>
        <v>720.03729533960075</v>
      </c>
      <c r="V24" s="35">
        <f t="shared" si="8"/>
        <v>379.01685215653015</v>
      </c>
      <c r="W24" s="35">
        <f t="shared" si="9"/>
        <v>0</v>
      </c>
      <c r="X24" s="35">
        <f t="shared" si="10"/>
        <v>3737.2628935480834</v>
      </c>
      <c r="Y24" s="51">
        <v>9900</v>
      </c>
      <c r="Z24" s="51">
        <v>4150</v>
      </c>
      <c r="AA24" s="35">
        <f t="shared" si="11"/>
        <v>683</v>
      </c>
      <c r="AB24" s="35">
        <f t="shared" si="12"/>
        <v>430</v>
      </c>
      <c r="AC24" s="35">
        <f t="shared" si="13"/>
        <v>741.17728228992121</v>
      </c>
      <c r="AD24" s="35">
        <f t="shared" si="14"/>
        <v>179.56045806746405</v>
      </c>
      <c r="AE24" s="35">
        <f t="shared" si="15"/>
        <v>94.517936819392787</v>
      </c>
      <c r="AF24" s="35">
        <f t="shared" si="16"/>
        <v>390.62439068655169</v>
      </c>
      <c r="AG24" s="35">
        <f t="shared" si="17"/>
        <v>36.768206356735305</v>
      </c>
      <c r="AH24" s="35">
        <f t="shared" si="18"/>
        <v>720.03729533960075</v>
      </c>
      <c r="AI24" s="35">
        <f t="shared" si="19"/>
        <v>379.01685215653015</v>
      </c>
      <c r="AJ24" s="35">
        <f t="shared" si="20"/>
        <v>0</v>
      </c>
      <c r="AK24" s="36">
        <f t="shared" si="21"/>
        <v>3737.2628935480834</v>
      </c>
    </row>
    <row r="25" spans="1:37" x14ac:dyDescent="0.25">
      <c r="A25" s="5">
        <v>3854.2</v>
      </c>
      <c r="B25" s="5">
        <v>132755.24920988083</v>
      </c>
      <c r="C25" s="5">
        <v>234684.72461643815</v>
      </c>
      <c r="D25" s="5">
        <v>18175.590000000004</v>
      </c>
      <c r="E25" s="5">
        <v>60.504250000000006</v>
      </c>
      <c r="F25" s="32">
        <v>0.02</v>
      </c>
      <c r="G25" s="32">
        <v>0.02</v>
      </c>
      <c r="H25" s="45">
        <v>0.25</v>
      </c>
      <c r="I25" s="45">
        <v>0.25</v>
      </c>
      <c r="J25" s="45">
        <v>600</v>
      </c>
      <c r="K25" s="50">
        <f t="shared" si="22"/>
        <v>3748.1322225208405</v>
      </c>
      <c r="L25" s="51">
        <v>9900</v>
      </c>
      <c r="M25" s="51">
        <v>4150</v>
      </c>
      <c r="N25" s="35">
        <f t="shared" si="0"/>
        <v>683</v>
      </c>
      <c r="O25" s="35">
        <f t="shared" si="1"/>
        <v>430</v>
      </c>
      <c r="P25" s="35">
        <f t="shared" si="2"/>
        <v>741.17728228992121</v>
      </c>
      <c r="Q25" s="35">
        <f t="shared" si="3"/>
        <v>179.56045806746405</v>
      </c>
      <c r="R25" s="35">
        <f t="shared" si="4"/>
        <v>94.517936819392787</v>
      </c>
      <c r="S25" s="35">
        <f t="shared" si="5"/>
        <v>390.62439068655169</v>
      </c>
      <c r="T25" s="35">
        <f t="shared" si="6"/>
        <v>36.768206356735305</v>
      </c>
      <c r="U25" s="35">
        <f t="shared" si="7"/>
        <v>720.03729533960075</v>
      </c>
      <c r="V25" s="35">
        <f t="shared" si="8"/>
        <v>379.01685215653015</v>
      </c>
      <c r="W25" s="35">
        <f t="shared" si="9"/>
        <v>0</v>
      </c>
      <c r="X25" s="35">
        <f t="shared" si="10"/>
        <v>3740.7399350883561</v>
      </c>
      <c r="Y25" s="51">
        <v>9900</v>
      </c>
      <c r="Z25" s="51">
        <v>4150</v>
      </c>
      <c r="AA25" s="35">
        <f t="shared" si="11"/>
        <v>683</v>
      </c>
      <c r="AB25" s="35">
        <f t="shared" si="12"/>
        <v>430</v>
      </c>
      <c r="AC25" s="35">
        <f t="shared" si="13"/>
        <v>741.17728228992121</v>
      </c>
      <c r="AD25" s="35">
        <f t="shared" si="14"/>
        <v>179.56045806746405</v>
      </c>
      <c r="AE25" s="35">
        <f t="shared" si="15"/>
        <v>94.517936819392787</v>
      </c>
      <c r="AF25" s="35">
        <f t="shared" si="16"/>
        <v>390.62439068655169</v>
      </c>
      <c r="AG25" s="35">
        <f t="shared" si="17"/>
        <v>36.768206356735305</v>
      </c>
      <c r="AH25" s="35">
        <f t="shared" si="18"/>
        <v>720.03729533960075</v>
      </c>
      <c r="AI25" s="35">
        <f t="shared" si="19"/>
        <v>379.01685215653015</v>
      </c>
      <c r="AJ25" s="35">
        <f t="shared" si="20"/>
        <v>0</v>
      </c>
      <c r="AK25" s="36">
        <f t="shared" si="21"/>
        <v>3740.7399350883561</v>
      </c>
    </row>
    <row r="26" spans="1:37" x14ac:dyDescent="0.25">
      <c r="A26" s="5">
        <v>3854.8</v>
      </c>
      <c r="B26" s="5">
        <v>133050.66460895538</v>
      </c>
      <c r="C26" s="5">
        <v>235206.95994830132</v>
      </c>
      <c r="D26" s="5">
        <v>18176.460000000003</v>
      </c>
      <c r="E26" s="5">
        <v>60.504250000000006</v>
      </c>
      <c r="F26" s="32">
        <v>0.02</v>
      </c>
      <c r="G26" s="32">
        <v>0.02</v>
      </c>
      <c r="H26" s="45">
        <v>0.25</v>
      </c>
      <c r="I26" s="45">
        <v>0.25</v>
      </c>
      <c r="J26" s="45">
        <v>600</v>
      </c>
      <c r="K26" s="50">
        <f t="shared" si="22"/>
        <v>3706.9140604501117</v>
      </c>
      <c r="L26" s="51">
        <v>9900</v>
      </c>
      <c r="M26" s="51">
        <v>4150</v>
      </c>
      <c r="N26" s="35">
        <f t="shared" si="0"/>
        <v>683</v>
      </c>
      <c r="O26" s="35">
        <f t="shared" si="1"/>
        <v>430</v>
      </c>
      <c r="P26" s="35">
        <f t="shared" si="2"/>
        <v>741.17728228992121</v>
      </c>
      <c r="Q26" s="35">
        <f t="shared" si="3"/>
        <v>179.56045806746405</v>
      </c>
      <c r="R26" s="35">
        <f t="shared" si="4"/>
        <v>94.517936819392787</v>
      </c>
      <c r="S26" s="35">
        <f t="shared" si="5"/>
        <v>390.62439068655169</v>
      </c>
      <c r="T26" s="35">
        <f t="shared" si="6"/>
        <v>36.768206356735305</v>
      </c>
      <c r="U26" s="35">
        <f t="shared" si="7"/>
        <v>720.03729533960075</v>
      </c>
      <c r="V26" s="35">
        <f t="shared" si="8"/>
        <v>379.01685215653015</v>
      </c>
      <c r="W26" s="35">
        <f t="shared" si="9"/>
        <v>0</v>
      </c>
      <c r="X26" s="35">
        <f t="shared" si="10"/>
        <v>3751.0187805176452</v>
      </c>
      <c r="Y26" s="51">
        <v>9900</v>
      </c>
      <c r="Z26" s="51">
        <v>4150</v>
      </c>
      <c r="AA26" s="35">
        <f t="shared" si="11"/>
        <v>683</v>
      </c>
      <c r="AB26" s="35">
        <f t="shared" si="12"/>
        <v>430</v>
      </c>
      <c r="AC26" s="35">
        <f t="shared" si="13"/>
        <v>741.17728228992121</v>
      </c>
      <c r="AD26" s="35">
        <f t="shared" si="14"/>
        <v>179.56045806746405</v>
      </c>
      <c r="AE26" s="35">
        <f t="shared" si="15"/>
        <v>94.517936819392787</v>
      </c>
      <c r="AF26" s="35">
        <f t="shared" si="16"/>
        <v>390.62439068655169</v>
      </c>
      <c r="AG26" s="35">
        <f t="shared" si="17"/>
        <v>36.768206356735305</v>
      </c>
      <c r="AH26" s="35">
        <f t="shared" si="18"/>
        <v>720.03729533960075</v>
      </c>
      <c r="AI26" s="35">
        <f t="shared" si="19"/>
        <v>379.01685215653015</v>
      </c>
      <c r="AJ26" s="35">
        <f t="shared" si="20"/>
        <v>0</v>
      </c>
      <c r="AK26" s="36">
        <f t="shared" si="21"/>
        <v>3751.0187805176452</v>
      </c>
    </row>
    <row r="27" spans="1:37" x14ac:dyDescent="0.25">
      <c r="A27" s="5">
        <v>3855</v>
      </c>
      <c r="B27" s="5">
        <v>133149.13640880585</v>
      </c>
      <c r="C27" s="5">
        <v>235381.03839227557</v>
      </c>
      <c r="D27" s="5">
        <v>18176.750000000004</v>
      </c>
      <c r="E27" s="5">
        <v>60.504250000000006</v>
      </c>
      <c r="F27" s="32">
        <v>0.02</v>
      </c>
      <c r="G27" s="32">
        <v>0.02</v>
      </c>
      <c r="H27" s="45">
        <v>0.25</v>
      </c>
      <c r="I27" s="45">
        <v>0.25</v>
      </c>
      <c r="J27" s="45">
        <v>600</v>
      </c>
      <c r="K27" s="50">
        <f t="shared" si="22"/>
        <v>3693.3782195725844</v>
      </c>
      <c r="L27" s="51">
        <v>9900</v>
      </c>
      <c r="M27" s="51">
        <v>4150</v>
      </c>
      <c r="N27" s="35">
        <f t="shared" si="0"/>
        <v>683</v>
      </c>
      <c r="O27" s="35">
        <f t="shared" si="1"/>
        <v>430</v>
      </c>
      <c r="P27" s="35">
        <f t="shared" si="2"/>
        <v>741.17728228992121</v>
      </c>
      <c r="Q27" s="35">
        <f t="shared" si="3"/>
        <v>179.56045806746405</v>
      </c>
      <c r="R27" s="35">
        <f t="shared" si="4"/>
        <v>94.517936819392787</v>
      </c>
      <c r="S27" s="35">
        <f t="shared" si="5"/>
        <v>390.62439068655169</v>
      </c>
      <c r="T27" s="35">
        <f t="shared" si="6"/>
        <v>36.768206356735305</v>
      </c>
      <c r="U27" s="35">
        <f t="shared" si="7"/>
        <v>720.03729533960075</v>
      </c>
      <c r="V27" s="35">
        <f t="shared" si="8"/>
        <v>379.01685215653015</v>
      </c>
      <c r="W27" s="35">
        <f t="shared" si="9"/>
        <v>0</v>
      </c>
      <c r="X27" s="35">
        <f t="shared" si="10"/>
        <v>3754.3943025968879</v>
      </c>
      <c r="Y27" s="51">
        <v>9900</v>
      </c>
      <c r="Z27" s="51">
        <v>4150</v>
      </c>
      <c r="AA27" s="35">
        <f t="shared" si="11"/>
        <v>683</v>
      </c>
      <c r="AB27" s="35">
        <f t="shared" si="12"/>
        <v>430</v>
      </c>
      <c r="AC27" s="35">
        <f t="shared" si="13"/>
        <v>741.17728228992121</v>
      </c>
      <c r="AD27" s="35">
        <f t="shared" si="14"/>
        <v>179.56045806746405</v>
      </c>
      <c r="AE27" s="35">
        <f t="shared" si="15"/>
        <v>94.517936819392787</v>
      </c>
      <c r="AF27" s="35">
        <f t="shared" si="16"/>
        <v>390.62439068655169</v>
      </c>
      <c r="AG27" s="35">
        <f t="shared" si="17"/>
        <v>36.768206356735305</v>
      </c>
      <c r="AH27" s="35">
        <f t="shared" si="18"/>
        <v>720.03729533960075</v>
      </c>
      <c r="AI27" s="35">
        <f t="shared" si="19"/>
        <v>379.01685215653015</v>
      </c>
      <c r="AJ27" s="35">
        <f t="shared" si="20"/>
        <v>0</v>
      </c>
      <c r="AK27" s="36">
        <f t="shared" si="21"/>
        <v>3754.3943025968879</v>
      </c>
    </row>
    <row r="28" spans="1:37" x14ac:dyDescent="0.25">
      <c r="A28" s="5">
        <v>3856</v>
      </c>
      <c r="B28" s="5">
        <v>133641.49540758133</v>
      </c>
      <c r="C28" s="5">
        <v>236251.43061208725</v>
      </c>
      <c r="D28" s="5">
        <v>18178.200000000004</v>
      </c>
      <c r="E28" s="5">
        <v>60.504250000000006</v>
      </c>
      <c r="F28" s="32">
        <v>0.02</v>
      </c>
      <c r="G28" s="32">
        <v>0.02</v>
      </c>
      <c r="H28" s="45">
        <v>0.25</v>
      </c>
      <c r="I28" s="45">
        <v>0.25</v>
      </c>
      <c r="J28" s="45">
        <v>600</v>
      </c>
      <c r="K28" s="50">
        <f t="shared" si="22"/>
        <v>3627.2256137800969</v>
      </c>
      <c r="L28" s="51">
        <v>9900</v>
      </c>
      <c r="M28" s="51">
        <v>4150</v>
      </c>
      <c r="N28" s="35">
        <f t="shared" si="0"/>
        <v>683</v>
      </c>
      <c r="O28" s="35">
        <f t="shared" si="1"/>
        <v>430</v>
      </c>
      <c r="P28" s="35">
        <f t="shared" si="2"/>
        <v>741.17728228992121</v>
      </c>
      <c r="Q28" s="35">
        <f t="shared" si="3"/>
        <v>179.56045806746405</v>
      </c>
      <c r="R28" s="35">
        <f t="shared" si="4"/>
        <v>94.517936819392787</v>
      </c>
      <c r="S28" s="35">
        <f t="shared" si="5"/>
        <v>390.62439068655169</v>
      </c>
      <c r="T28" s="35">
        <f t="shared" si="6"/>
        <v>36.768206356735305</v>
      </c>
      <c r="U28" s="35">
        <f t="shared" si="7"/>
        <v>720.03729533960075</v>
      </c>
      <c r="V28" s="35">
        <f t="shared" si="8"/>
        <v>379.01685215653015</v>
      </c>
      <c r="W28" s="35">
        <f t="shared" si="9"/>
        <v>0</v>
      </c>
      <c r="X28" s="35">
        <f t="shared" si="10"/>
        <v>3770.8912150142551</v>
      </c>
      <c r="Y28" s="51">
        <v>9900</v>
      </c>
      <c r="Z28" s="51">
        <v>4150</v>
      </c>
      <c r="AA28" s="35">
        <f t="shared" si="11"/>
        <v>683</v>
      </c>
      <c r="AB28" s="35">
        <f t="shared" si="12"/>
        <v>430</v>
      </c>
      <c r="AC28" s="35">
        <f t="shared" si="13"/>
        <v>741.17728228992121</v>
      </c>
      <c r="AD28" s="35">
        <f t="shared" si="14"/>
        <v>179.56045806746405</v>
      </c>
      <c r="AE28" s="35">
        <f t="shared" si="15"/>
        <v>94.517936819392787</v>
      </c>
      <c r="AF28" s="35">
        <f t="shared" si="16"/>
        <v>390.62439068655169</v>
      </c>
      <c r="AG28" s="35">
        <f t="shared" si="17"/>
        <v>36.768206356735305</v>
      </c>
      <c r="AH28" s="35">
        <f t="shared" si="18"/>
        <v>720.03729533960075</v>
      </c>
      <c r="AI28" s="35">
        <f t="shared" si="19"/>
        <v>379.01685215653015</v>
      </c>
      <c r="AJ28" s="35">
        <f t="shared" si="20"/>
        <v>0</v>
      </c>
      <c r="AK28" s="36">
        <f t="shared" si="21"/>
        <v>3770.8912150142551</v>
      </c>
    </row>
    <row r="29" spans="1:37" x14ac:dyDescent="0.25">
      <c r="A29" s="5">
        <v>3857</v>
      </c>
      <c r="B29" s="5">
        <v>134133.85440683365</v>
      </c>
      <c r="C29" s="5">
        <v>237121.82283186913</v>
      </c>
      <c r="D29" s="5">
        <v>18179.650000000001</v>
      </c>
      <c r="E29" s="5">
        <v>60.504250000000006</v>
      </c>
      <c r="F29" s="32">
        <v>0.02</v>
      </c>
      <c r="G29" s="32">
        <v>0.02</v>
      </c>
      <c r="H29" s="45">
        <v>0.25</v>
      </c>
      <c r="I29" s="45">
        <v>0.25</v>
      </c>
      <c r="J29" s="45">
        <v>600</v>
      </c>
      <c r="K29" s="50">
        <f t="shared" si="22"/>
        <v>3563.6173389796277</v>
      </c>
      <c r="L29" s="51">
        <v>9900</v>
      </c>
      <c r="M29" s="51">
        <v>4150</v>
      </c>
      <c r="N29" s="35">
        <f t="shared" si="0"/>
        <v>683</v>
      </c>
      <c r="O29" s="35">
        <f t="shared" si="1"/>
        <v>430</v>
      </c>
      <c r="P29" s="35">
        <f t="shared" si="2"/>
        <v>741.17728228992121</v>
      </c>
      <c r="Q29" s="35">
        <f t="shared" si="3"/>
        <v>179.56045806746405</v>
      </c>
      <c r="R29" s="35">
        <f t="shared" si="4"/>
        <v>94.517936819392787</v>
      </c>
      <c r="S29" s="35">
        <f t="shared" si="5"/>
        <v>390.62439068655169</v>
      </c>
      <c r="T29" s="35">
        <f t="shared" si="6"/>
        <v>36.768206356735305</v>
      </c>
      <c r="U29" s="35">
        <f t="shared" si="7"/>
        <v>720.03729533960075</v>
      </c>
      <c r="V29" s="35">
        <f t="shared" si="8"/>
        <v>379.01685215653015</v>
      </c>
      <c r="W29" s="35">
        <f t="shared" si="9"/>
        <v>0</v>
      </c>
      <c r="X29" s="35">
        <f t="shared" si="10"/>
        <v>3786.7536308001854</v>
      </c>
      <c r="Y29" s="51">
        <v>9900</v>
      </c>
      <c r="Z29" s="51">
        <v>4150</v>
      </c>
      <c r="AA29" s="35">
        <f t="shared" si="11"/>
        <v>683</v>
      </c>
      <c r="AB29" s="35">
        <f t="shared" si="12"/>
        <v>430</v>
      </c>
      <c r="AC29" s="35">
        <f t="shared" si="13"/>
        <v>741.17728228992121</v>
      </c>
      <c r="AD29" s="35">
        <f t="shared" si="14"/>
        <v>179.56045806746405</v>
      </c>
      <c r="AE29" s="35">
        <f t="shared" si="15"/>
        <v>94.517936819392787</v>
      </c>
      <c r="AF29" s="35">
        <f t="shared" si="16"/>
        <v>390.62439068655169</v>
      </c>
      <c r="AG29" s="35">
        <f t="shared" si="17"/>
        <v>36.768206356735305</v>
      </c>
      <c r="AH29" s="35">
        <f t="shared" si="18"/>
        <v>720.03729533960075</v>
      </c>
      <c r="AI29" s="35">
        <f t="shared" si="19"/>
        <v>379.01685215653015</v>
      </c>
      <c r="AJ29" s="35">
        <f t="shared" si="20"/>
        <v>0</v>
      </c>
      <c r="AK29" s="36">
        <f t="shared" si="21"/>
        <v>3786.7536308001854</v>
      </c>
    </row>
    <row r="30" spans="1:37" x14ac:dyDescent="0.25">
      <c r="A30" s="5">
        <v>3858</v>
      </c>
      <c r="B30" s="5">
        <v>134626.21340560913</v>
      </c>
      <c r="C30" s="5">
        <v>237992.215051651</v>
      </c>
      <c r="D30" s="5">
        <v>18181.100000000002</v>
      </c>
      <c r="E30" s="5">
        <v>60.504250000000006</v>
      </c>
      <c r="F30" s="32">
        <v>0.02</v>
      </c>
      <c r="G30" s="32">
        <v>0.02</v>
      </c>
      <c r="H30" s="45">
        <v>0.25</v>
      </c>
      <c r="I30" s="45">
        <v>0.25</v>
      </c>
      <c r="J30" s="45">
        <v>600</v>
      </c>
      <c r="K30" s="50">
        <f t="shared" si="22"/>
        <v>3502.5533951711777</v>
      </c>
      <c r="L30" s="51">
        <v>9900</v>
      </c>
      <c r="M30" s="51">
        <v>4150</v>
      </c>
      <c r="N30" s="35">
        <f t="shared" si="0"/>
        <v>683</v>
      </c>
      <c r="O30" s="35">
        <f t="shared" si="1"/>
        <v>430</v>
      </c>
      <c r="P30" s="35">
        <f t="shared" si="2"/>
        <v>741.17728228992121</v>
      </c>
      <c r="Q30" s="35">
        <f t="shared" si="3"/>
        <v>179.56045806746405</v>
      </c>
      <c r="R30" s="35">
        <f t="shared" si="4"/>
        <v>94.517936819392787</v>
      </c>
      <c r="S30" s="35">
        <f t="shared" si="5"/>
        <v>390.62439068655169</v>
      </c>
      <c r="T30" s="35">
        <f t="shared" si="6"/>
        <v>36.768206356735305</v>
      </c>
      <c r="U30" s="35">
        <f t="shared" si="7"/>
        <v>720.03729533960075</v>
      </c>
      <c r="V30" s="35">
        <f t="shared" si="8"/>
        <v>379.01685215653015</v>
      </c>
      <c r="W30" s="35">
        <f t="shared" si="9"/>
        <v>0</v>
      </c>
      <c r="X30" s="35">
        <f t="shared" si="10"/>
        <v>3801.9815499546785</v>
      </c>
      <c r="Y30" s="51">
        <v>9900</v>
      </c>
      <c r="Z30" s="51">
        <v>4150</v>
      </c>
      <c r="AA30" s="35">
        <f t="shared" si="11"/>
        <v>683</v>
      </c>
      <c r="AB30" s="35">
        <f t="shared" si="12"/>
        <v>430</v>
      </c>
      <c r="AC30" s="35">
        <f t="shared" si="13"/>
        <v>741.17728228992121</v>
      </c>
      <c r="AD30" s="35">
        <f t="shared" si="14"/>
        <v>179.56045806746405</v>
      </c>
      <c r="AE30" s="35">
        <f t="shared" si="15"/>
        <v>94.517936819392787</v>
      </c>
      <c r="AF30" s="35">
        <f t="shared" si="16"/>
        <v>390.62439068655169</v>
      </c>
      <c r="AG30" s="35">
        <f t="shared" si="17"/>
        <v>36.768206356735305</v>
      </c>
      <c r="AH30" s="35">
        <f t="shared" si="18"/>
        <v>720.03729533960075</v>
      </c>
      <c r="AI30" s="35">
        <f t="shared" si="19"/>
        <v>379.01685215653015</v>
      </c>
      <c r="AJ30" s="35">
        <f t="shared" si="20"/>
        <v>0</v>
      </c>
      <c r="AK30" s="36">
        <f t="shared" si="21"/>
        <v>3801.9815499546785</v>
      </c>
    </row>
    <row r="31" spans="1:37" x14ac:dyDescent="0.25">
      <c r="A31" s="5">
        <v>3858.2</v>
      </c>
      <c r="B31" s="5">
        <v>134724.68520498276</v>
      </c>
      <c r="C31" s="5">
        <v>238166.29349562526</v>
      </c>
      <c r="D31" s="5">
        <v>18181.39</v>
      </c>
      <c r="E31" s="5">
        <v>60.504250000000006</v>
      </c>
      <c r="F31" s="32">
        <v>0.02</v>
      </c>
      <c r="G31" s="32">
        <v>0.02</v>
      </c>
      <c r="H31" s="45">
        <v>0.25</v>
      </c>
      <c r="I31" s="45">
        <v>0.25</v>
      </c>
      <c r="J31" s="45">
        <v>600</v>
      </c>
      <c r="K31" s="50">
        <f t="shared" si="22"/>
        <v>3490.6459261285409</v>
      </c>
      <c r="L31" s="51">
        <v>9900</v>
      </c>
      <c r="M31" s="51">
        <v>4150</v>
      </c>
      <c r="N31" s="35">
        <f t="shared" si="0"/>
        <v>683</v>
      </c>
      <c r="O31" s="35">
        <f t="shared" si="1"/>
        <v>430</v>
      </c>
      <c r="P31" s="35">
        <f t="shared" si="2"/>
        <v>741.17728228992121</v>
      </c>
      <c r="Q31" s="35">
        <f t="shared" si="3"/>
        <v>179.56045806746405</v>
      </c>
      <c r="R31" s="35">
        <f t="shared" si="4"/>
        <v>94.517936819392787</v>
      </c>
      <c r="S31" s="35">
        <f t="shared" si="5"/>
        <v>390.62439068655169</v>
      </c>
      <c r="T31" s="35">
        <f t="shared" si="6"/>
        <v>36.768206356735305</v>
      </c>
      <c r="U31" s="35">
        <f t="shared" si="7"/>
        <v>720.03729533960075</v>
      </c>
      <c r="V31" s="35">
        <f t="shared" si="8"/>
        <v>379.01685215653015</v>
      </c>
      <c r="W31" s="35">
        <f t="shared" si="9"/>
        <v>0</v>
      </c>
      <c r="X31" s="35">
        <f t="shared" si="10"/>
        <v>3804.9509941898018</v>
      </c>
      <c r="Y31" s="51">
        <v>9900</v>
      </c>
      <c r="Z31" s="51">
        <v>4150</v>
      </c>
      <c r="AA31" s="35">
        <f t="shared" si="11"/>
        <v>683</v>
      </c>
      <c r="AB31" s="35">
        <f t="shared" si="12"/>
        <v>430</v>
      </c>
      <c r="AC31" s="35">
        <f t="shared" si="13"/>
        <v>741.17728228992121</v>
      </c>
      <c r="AD31" s="35">
        <f t="shared" si="14"/>
        <v>179.56045806746405</v>
      </c>
      <c r="AE31" s="35">
        <f t="shared" si="15"/>
        <v>94.517936819392787</v>
      </c>
      <c r="AF31" s="35">
        <f t="shared" si="16"/>
        <v>390.62439068655169</v>
      </c>
      <c r="AG31" s="35">
        <f t="shared" si="17"/>
        <v>36.768206356735305</v>
      </c>
      <c r="AH31" s="35">
        <f t="shared" si="18"/>
        <v>720.03729533960075</v>
      </c>
      <c r="AI31" s="35">
        <f t="shared" si="19"/>
        <v>379.01685215653015</v>
      </c>
      <c r="AJ31" s="35">
        <f t="shared" si="20"/>
        <v>0</v>
      </c>
      <c r="AK31" s="36">
        <f t="shared" si="21"/>
        <v>3804.9509941898018</v>
      </c>
    </row>
    <row r="32" spans="1:37" x14ac:dyDescent="0.25">
      <c r="A32" s="5">
        <v>3858.8</v>
      </c>
      <c r="B32" s="5">
        <v>135020.10060453415</v>
      </c>
      <c r="C32" s="5">
        <v>238688.52882748842</v>
      </c>
      <c r="D32" s="5">
        <v>18182.260000000002</v>
      </c>
      <c r="E32" s="5">
        <v>60.504250000000006</v>
      </c>
      <c r="F32" s="32">
        <v>0.02</v>
      </c>
      <c r="G32" s="32">
        <v>0.02</v>
      </c>
      <c r="H32" s="45">
        <v>0.25</v>
      </c>
      <c r="I32" s="45">
        <v>0.25</v>
      </c>
      <c r="J32" s="45">
        <v>600</v>
      </c>
      <c r="K32" s="50">
        <f t="shared" si="22"/>
        <v>3455.5341584386606</v>
      </c>
      <c r="L32" s="51">
        <v>9900</v>
      </c>
      <c r="M32" s="51">
        <v>4150</v>
      </c>
      <c r="N32" s="35">
        <f t="shared" si="0"/>
        <v>683</v>
      </c>
      <c r="O32" s="35">
        <f t="shared" si="1"/>
        <v>430</v>
      </c>
      <c r="P32" s="35">
        <f t="shared" si="2"/>
        <v>741.17728228992121</v>
      </c>
      <c r="Q32" s="35">
        <f t="shared" si="3"/>
        <v>179.56045806746405</v>
      </c>
      <c r="R32" s="35">
        <f t="shared" si="4"/>
        <v>94.517936819392787</v>
      </c>
      <c r="S32" s="35">
        <f t="shared" si="5"/>
        <v>390.62439068655169</v>
      </c>
      <c r="T32" s="35">
        <f t="shared" si="6"/>
        <v>36.768206356735305</v>
      </c>
      <c r="U32" s="35">
        <f t="shared" si="7"/>
        <v>720.03729533960075</v>
      </c>
      <c r="V32" s="35">
        <f t="shared" si="8"/>
        <v>379.01685215653015</v>
      </c>
      <c r="W32" s="35">
        <f t="shared" si="9"/>
        <v>0</v>
      </c>
      <c r="X32" s="35">
        <f t="shared" si="10"/>
        <v>3813.7070477036405</v>
      </c>
      <c r="Y32" s="51">
        <v>9900</v>
      </c>
      <c r="Z32" s="51">
        <v>4150</v>
      </c>
      <c r="AA32" s="35">
        <f t="shared" si="11"/>
        <v>683</v>
      </c>
      <c r="AB32" s="35">
        <f t="shared" si="12"/>
        <v>430</v>
      </c>
      <c r="AC32" s="35">
        <f t="shared" si="13"/>
        <v>741.17728228992121</v>
      </c>
      <c r="AD32" s="35">
        <f t="shared" si="14"/>
        <v>179.56045806746405</v>
      </c>
      <c r="AE32" s="35">
        <f t="shared" si="15"/>
        <v>94.517936819392787</v>
      </c>
      <c r="AF32" s="35">
        <f t="shared" si="16"/>
        <v>390.62439068655169</v>
      </c>
      <c r="AG32" s="35">
        <f t="shared" si="17"/>
        <v>36.768206356735305</v>
      </c>
      <c r="AH32" s="35">
        <f t="shared" si="18"/>
        <v>720.03729533960075</v>
      </c>
      <c r="AI32" s="35">
        <f t="shared" si="19"/>
        <v>379.01685215653015</v>
      </c>
      <c r="AJ32" s="35">
        <f t="shared" si="20"/>
        <v>0</v>
      </c>
      <c r="AK32" s="36">
        <f t="shared" si="21"/>
        <v>3813.7070477036405</v>
      </c>
    </row>
    <row r="33" spans="1:37" x14ac:dyDescent="0.25">
      <c r="A33" s="5">
        <v>3859</v>
      </c>
      <c r="B33" s="5">
        <v>135118.57240438461</v>
      </c>
      <c r="C33" s="5">
        <v>238862.60727146268</v>
      </c>
      <c r="D33" s="5">
        <v>18182.550000000003</v>
      </c>
      <c r="E33" s="5">
        <v>60.504250000000006</v>
      </c>
      <c r="F33" s="32">
        <v>0.02</v>
      </c>
      <c r="G33" s="32">
        <v>0.02</v>
      </c>
      <c r="H33" s="45">
        <v>0.25</v>
      </c>
      <c r="I33" s="45">
        <v>0.25</v>
      </c>
      <c r="J33" s="45">
        <v>600</v>
      </c>
      <c r="K33" s="50">
        <f t="shared" si="22"/>
        <v>3444.0337823547466</v>
      </c>
      <c r="L33" s="51">
        <v>9900</v>
      </c>
      <c r="M33" s="51">
        <v>4150</v>
      </c>
      <c r="N33" s="35">
        <f t="shared" si="0"/>
        <v>683</v>
      </c>
      <c r="O33" s="35">
        <f t="shared" si="1"/>
        <v>430</v>
      </c>
      <c r="P33" s="35">
        <f t="shared" si="2"/>
        <v>741.17728228992121</v>
      </c>
      <c r="Q33" s="35">
        <f t="shared" si="3"/>
        <v>179.56045806746405</v>
      </c>
      <c r="R33" s="35">
        <f t="shared" si="4"/>
        <v>94.517936819392787</v>
      </c>
      <c r="S33" s="35">
        <f t="shared" si="5"/>
        <v>390.62439068655169</v>
      </c>
      <c r="T33" s="35">
        <f t="shared" si="6"/>
        <v>36.768206356735305</v>
      </c>
      <c r="U33" s="35">
        <f t="shared" si="7"/>
        <v>720.03729533960075</v>
      </c>
      <c r="V33" s="35">
        <f t="shared" si="8"/>
        <v>379.01685215653015</v>
      </c>
      <c r="W33" s="35">
        <f t="shared" si="9"/>
        <v>0</v>
      </c>
      <c r="X33" s="35">
        <f t="shared" si="10"/>
        <v>3816.5749724777338</v>
      </c>
      <c r="Y33" s="51">
        <v>9900</v>
      </c>
      <c r="Z33" s="51">
        <v>4150</v>
      </c>
      <c r="AA33" s="35">
        <f t="shared" si="11"/>
        <v>683</v>
      </c>
      <c r="AB33" s="35">
        <f t="shared" si="12"/>
        <v>430</v>
      </c>
      <c r="AC33" s="35">
        <f t="shared" si="13"/>
        <v>741.17728228992121</v>
      </c>
      <c r="AD33" s="35">
        <f t="shared" si="14"/>
        <v>179.56045806746405</v>
      </c>
      <c r="AE33" s="35">
        <f t="shared" si="15"/>
        <v>94.517936819392787</v>
      </c>
      <c r="AF33" s="35">
        <f t="shared" si="16"/>
        <v>390.62439068655169</v>
      </c>
      <c r="AG33" s="35">
        <f t="shared" si="17"/>
        <v>36.768206356735305</v>
      </c>
      <c r="AH33" s="35">
        <f t="shared" si="18"/>
        <v>720.03729533960075</v>
      </c>
      <c r="AI33" s="35">
        <f t="shared" si="19"/>
        <v>379.01685215653015</v>
      </c>
      <c r="AJ33" s="35">
        <f t="shared" si="20"/>
        <v>0</v>
      </c>
      <c r="AK33" s="36">
        <f t="shared" si="21"/>
        <v>3816.5749724777338</v>
      </c>
    </row>
    <row r="34" spans="1:37" x14ac:dyDescent="0.25">
      <c r="A34" s="5">
        <v>3860</v>
      </c>
      <c r="B34" s="5">
        <v>135610.93140268326</v>
      </c>
      <c r="C34" s="5">
        <v>239732.99949127436</v>
      </c>
      <c r="D34" s="5">
        <v>18184</v>
      </c>
      <c r="E34" s="5">
        <v>60.504250000000006</v>
      </c>
      <c r="F34" s="32">
        <v>0.02</v>
      </c>
      <c r="G34" s="32">
        <v>0.02</v>
      </c>
      <c r="H34" s="45">
        <v>0.25</v>
      </c>
      <c r="I34" s="45">
        <v>0.25</v>
      </c>
      <c r="J34" s="45">
        <v>600</v>
      </c>
      <c r="K34" s="50">
        <f t="shared" si="22"/>
        <v>3388.0585005303337</v>
      </c>
      <c r="L34" s="51">
        <v>9900</v>
      </c>
      <c r="M34" s="51">
        <v>4150</v>
      </c>
      <c r="N34" s="35">
        <f t="shared" si="0"/>
        <v>683</v>
      </c>
      <c r="O34" s="35">
        <f t="shared" si="1"/>
        <v>430</v>
      </c>
      <c r="P34" s="35">
        <f t="shared" si="2"/>
        <v>741.17728228992121</v>
      </c>
      <c r="Q34" s="35">
        <f t="shared" si="3"/>
        <v>179.56045806746405</v>
      </c>
      <c r="R34" s="35">
        <f t="shared" si="4"/>
        <v>94.517936819392787</v>
      </c>
      <c r="S34" s="35">
        <f t="shared" si="5"/>
        <v>390.62439068655169</v>
      </c>
      <c r="T34" s="35">
        <f t="shared" si="6"/>
        <v>36.768206356735305</v>
      </c>
      <c r="U34" s="35">
        <f t="shared" si="7"/>
        <v>720.03729533960075</v>
      </c>
      <c r="V34" s="35">
        <f t="shared" si="8"/>
        <v>379.01685215653015</v>
      </c>
      <c r="W34" s="35">
        <f t="shared" si="9"/>
        <v>0</v>
      </c>
      <c r="X34" s="35">
        <f t="shared" si="10"/>
        <v>3830.5338983693528</v>
      </c>
      <c r="Y34" s="51">
        <v>9900</v>
      </c>
      <c r="Z34" s="51">
        <v>4150</v>
      </c>
      <c r="AA34" s="35">
        <f t="shared" si="11"/>
        <v>683</v>
      </c>
      <c r="AB34" s="35">
        <f t="shared" si="12"/>
        <v>430</v>
      </c>
      <c r="AC34" s="35">
        <f t="shared" si="13"/>
        <v>741.17728228992121</v>
      </c>
      <c r="AD34" s="35">
        <f t="shared" si="14"/>
        <v>179.56045806746405</v>
      </c>
      <c r="AE34" s="35">
        <f t="shared" si="15"/>
        <v>94.517936819392787</v>
      </c>
      <c r="AF34" s="35">
        <f t="shared" si="16"/>
        <v>390.62439068655169</v>
      </c>
      <c r="AG34" s="35">
        <f t="shared" si="17"/>
        <v>36.768206356735305</v>
      </c>
      <c r="AH34" s="35">
        <f t="shared" si="18"/>
        <v>720.03729533960075</v>
      </c>
      <c r="AI34" s="35">
        <f t="shared" si="19"/>
        <v>379.01685215653015</v>
      </c>
      <c r="AJ34" s="35">
        <f t="shared" si="20"/>
        <v>0</v>
      </c>
      <c r="AK34" s="36">
        <f t="shared" si="21"/>
        <v>3830.5338983693528</v>
      </c>
    </row>
    <row r="35" spans="1:37" x14ac:dyDescent="0.25">
      <c r="A35" s="5">
        <v>3861</v>
      </c>
      <c r="B35" s="5">
        <v>136103.29040145874</v>
      </c>
      <c r="C35" s="5">
        <v>240603.39171105623</v>
      </c>
      <c r="D35" s="5">
        <v>18185.450000000004</v>
      </c>
      <c r="E35" s="5">
        <v>60.504250000000006</v>
      </c>
      <c r="F35" s="32">
        <v>0.02</v>
      </c>
      <c r="G35" s="32">
        <v>0.02</v>
      </c>
      <c r="H35" s="45">
        <v>0.25</v>
      </c>
      <c r="I35" s="45">
        <v>0.25</v>
      </c>
      <c r="J35" s="45">
        <v>600</v>
      </c>
      <c r="K35" s="50">
        <f t="shared" si="22"/>
        <v>3334.6275496979401</v>
      </c>
      <c r="L35" s="51">
        <v>9900</v>
      </c>
      <c r="M35" s="51">
        <v>4150</v>
      </c>
      <c r="N35" s="35">
        <f t="shared" si="0"/>
        <v>683</v>
      </c>
      <c r="O35" s="35">
        <f t="shared" si="1"/>
        <v>430</v>
      </c>
      <c r="P35" s="35">
        <f t="shared" si="2"/>
        <v>741.17728228992121</v>
      </c>
      <c r="Q35" s="35">
        <f t="shared" si="3"/>
        <v>179.56045806746405</v>
      </c>
      <c r="R35" s="35">
        <f t="shared" si="4"/>
        <v>94.517936819392787</v>
      </c>
      <c r="S35" s="35">
        <f t="shared" si="5"/>
        <v>390.62439068655169</v>
      </c>
      <c r="T35" s="35">
        <f t="shared" si="6"/>
        <v>36.768206356735305</v>
      </c>
      <c r="U35" s="35">
        <f t="shared" si="7"/>
        <v>720.03729533960075</v>
      </c>
      <c r="V35" s="35">
        <f t="shared" si="8"/>
        <v>379.01685215653015</v>
      </c>
      <c r="W35" s="35">
        <f t="shared" si="9"/>
        <v>0</v>
      </c>
      <c r="X35" s="35">
        <f t="shared" si="10"/>
        <v>3843.858327629534</v>
      </c>
      <c r="Y35" s="51">
        <v>9900</v>
      </c>
      <c r="Z35" s="51">
        <v>4150</v>
      </c>
      <c r="AA35" s="35">
        <f t="shared" si="11"/>
        <v>683</v>
      </c>
      <c r="AB35" s="35">
        <f t="shared" si="12"/>
        <v>430</v>
      </c>
      <c r="AC35" s="35">
        <f t="shared" si="13"/>
        <v>741.17728228992121</v>
      </c>
      <c r="AD35" s="35">
        <f t="shared" si="14"/>
        <v>179.56045806746405</v>
      </c>
      <c r="AE35" s="35">
        <f t="shared" si="15"/>
        <v>94.517936819392787</v>
      </c>
      <c r="AF35" s="35">
        <f t="shared" si="16"/>
        <v>390.62439068655169</v>
      </c>
      <c r="AG35" s="35">
        <f t="shared" si="17"/>
        <v>36.768206356735305</v>
      </c>
      <c r="AH35" s="35">
        <f t="shared" si="18"/>
        <v>720.03729533960075</v>
      </c>
      <c r="AI35" s="35">
        <f t="shared" si="19"/>
        <v>379.01685215653015</v>
      </c>
      <c r="AJ35" s="35">
        <f t="shared" si="20"/>
        <v>0</v>
      </c>
      <c r="AK35" s="36">
        <f t="shared" si="21"/>
        <v>3843.858327629534</v>
      </c>
    </row>
    <row r="36" spans="1:37" x14ac:dyDescent="0.25">
      <c r="A36" s="5">
        <v>3862</v>
      </c>
      <c r="B36" s="5">
        <v>136595.64940071106</v>
      </c>
      <c r="C36" s="5">
        <v>241473.78393086791</v>
      </c>
      <c r="D36" s="5">
        <v>18186.900000000001</v>
      </c>
      <c r="E36" s="5">
        <v>60.504250000000006</v>
      </c>
      <c r="F36" s="32">
        <v>0.02</v>
      </c>
      <c r="G36" s="32">
        <v>0.02</v>
      </c>
      <c r="H36" s="45">
        <v>0.25</v>
      </c>
      <c r="I36" s="45">
        <v>0.25</v>
      </c>
      <c r="J36" s="45">
        <v>600</v>
      </c>
      <c r="K36" s="50">
        <f t="shared" si="22"/>
        <v>3283.7409298575653</v>
      </c>
      <c r="L36" s="51">
        <v>9900</v>
      </c>
      <c r="M36" s="51">
        <v>4150</v>
      </c>
      <c r="N36" s="35">
        <f t="shared" si="0"/>
        <v>683</v>
      </c>
      <c r="O36" s="35">
        <f t="shared" si="1"/>
        <v>430</v>
      </c>
      <c r="P36" s="35">
        <f t="shared" si="2"/>
        <v>741.17728228992121</v>
      </c>
      <c r="Q36" s="35">
        <f t="shared" si="3"/>
        <v>179.56045806746405</v>
      </c>
      <c r="R36" s="35">
        <f t="shared" si="4"/>
        <v>94.517936819392787</v>
      </c>
      <c r="S36" s="35">
        <f t="shared" si="5"/>
        <v>390.62439068655169</v>
      </c>
      <c r="T36" s="35">
        <f t="shared" si="6"/>
        <v>36.768206356735305</v>
      </c>
      <c r="U36" s="35">
        <f t="shared" si="7"/>
        <v>720.03729533960075</v>
      </c>
      <c r="V36" s="35">
        <f t="shared" si="8"/>
        <v>379.01685215653015</v>
      </c>
      <c r="W36" s="35">
        <f t="shared" si="9"/>
        <v>0</v>
      </c>
      <c r="X36" s="35">
        <f t="shared" si="10"/>
        <v>3856.5482602582779</v>
      </c>
      <c r="Y36" s="51">
        <v>9900</v>
      </c>
      <c r="Z36" s="51">
        <v>4150</v>
      </c>
      <c r="AA36" s="35">
        <f t="shared" si="11"/>
        <v>683</v>
      </c>
      <c r="AB36" s="35">
        <f t="shared" si="12"/>
        <v>430</v>
      </c>
      <c r="AC36" s="35">
        <f t="shared" si="13"/>
        <v>741.17728228992121</v>
      </c>
      <c r="AD36" s="35">
        <f t="shared" si="14"/>
        <v>179.56045806746405</v>
      </c>
      <c r="AE36" s="35">
        <f t="shared" si="15"/>
        <v>94.517936819392787</v>
      </c>
      <c r="AF36" s="35">
        <f t="shared" si="16"/>
        <v>390.62439068655169</v>
      </c>
      <c r="AG36" s="35">
        <f t="shared" si="17"/>
        <v>36.768206356735305</v>
      </c>
      <c r="AH36" s="35">
        <f t="shared" si="18"/>
        <v>720.03729533960075</v>
      </c>
      <c r="AI36" s="35">
        <f t="shared" si="19"/>
        <v>379.01685215653015</v>
      </c>
      <c r="AJ36" s="35">
        <f t="shared" si="20"/>
        <v>0</v>
      </c>
      <c r="AK36" s="36">
        <f t="shared" si="21"/>
        <v>3856.5482602582779</v>
      </c>
    </row>
    <row r="37" spans="1:37" x14ac:dyDescent="0.25">
      <c r="A37" s="5">
        <v>3862.2</v>
      </c>
      <c r="B37" s="5">
        <v>136694.12120056152</v>
      </c>
      <c r="C37" s="5">
        <v>241647.86237481236</v>
      </c>
      <c r="D37" s="5">
        <v>18187.190000000002</v>
      </c>
      <c r="E37" s="5">
        <v>60.504250000000006</v>
      </c>
      <c r="F37" s="32">
        <v>0.02</v>
      </c>
      <c r="G37" s="32">
        <v>0.02</v>
      </c>
      <c r="H37" s="45">
        <v>0.25</v>
      </c>
      <c r="I37" s="45">
        <v>0.25</v>
      </c>
      <c r="J37" s="45">
        <v>600</v>
      </c>
      <c r="K37" s="50">
        <f t="shared" si="22"/>
        <v>3273.8689256085413</v>
      </c>
      <c r="L37" s="51">
        <v>9900</v>
      </c>
      <c r="M37" s="51">
        <v>4150</v>
      </c>
      <c r="N37" s="35">
        <f t="shared" si="0"/>
        <v>683</v>
      </c>
      <c r="O37" s="35">
        <f t="shared" si="1"/>
        <v>430</v>
      </c>
      <c r="P37" s="35">
        <f t="shared" si="2"/>
        <v>741.17728228992121</v>
      </c>
      <c r="Q37" s="35">
        <f t="shared" si="3"/>
        <v>179.56045806746405</v>
      </c>
      <c r="R37" s="35">
        <f t="shared" si="4"/>
        <v>94.517936819392787</v>
      </c>
      <c r="S37" s="35">
        <f t="shared" si="5"/>
        <v>390.62439068655169</v>
      </c>
      <c r="T37" s="35">
        <f t="shared" si="6"/>
        <v>36.768206356735305</v>
      </c>
      <c r="U37" s="35">
        <f t="shared" si="7"/>
        <v>720.03729533960075</v>
      </c>
      <c r="V37" s="35">
        <f t="shared" si="8"/>
        <v>379.01685215653015</v>
      </c>
      <c r="W37" s="35">
        <f t="shared" si="9"/>
        <v>0</v>
      </c>
      <c r="X37" s="35">
        <f t="shared" si="10"/>
        <v>3859.0101071882518</v>
      </c>
      <c r="Y37" s="51">
        <v>9900</v>
      </c>
      <c r="Z37" s="51">
        <v>4150</v>
      </c>
      <c r="AA37" s="35">
        <f t="shared" si="11"/>
        <v>683</v>
      </c>
      <c r="AB37" s="35">
        <f t="shared" si="12"/>
        <v>430</v>
      </c>
      <c r="AC37" s="35">
        <f t="shared" si="13"/>
        <v>741.17728228992121</v>
      </c>
      <c r="AD37" s="35">
        <f t="shared" si="14"/>
        <v>179.56045806746405</v>
      </c>
      <c r="AE37" s="35">
        <f t="shared" si="15"/>
        <v>94.517936819392787</v>
      </c>
      <c r="AF37" s="35">
        <f t="shared" si="16"/>
        <v>390.62439068655169</v>
      </c>
      <c r="AG37" s="35">
        <f t="shared" si="17"/>
        <v>36.768206356735305</v>
      </c>
      <c r="AH37" s="35">
        <f t="shared" si="18"/>
        <v>720.03729533960075</v>
      </c>
      <c r="AI37" s="35">
        <f t="shared" si="19"/>
        <v>379.01685215653015</v>
      </c>
      <c r="AJ37" s="35">
        <f t="shared" si="20"/>
        <v>0</v>
      </c>
      <c r="AK37" s="36">
        <f t="shared" si="21"/>
        <v>3859.0101071882518</v>
      </c>
    </row>
    <row r="38" spans="1:37" x14ac:dyDescent="0.25">
      <c r="A38" s="5">
        <v>3862.8</v>
      </c>
      <c r="B38" s="5">
        <v>136989.53659963608</v>
      </c>
      <c r="C38" s="5">
        <v>242170.09770667553</v>
      </c>
      <c r="D38" s="5">
        <v>18188.060000000005</v>
      </c>
      <c r="E38" s="5">
        <v>60.504250000000006</v>
      </c>
      <c r="F38" s="32">
        <v>0.02</v>
      </c>
      <c r="G38" s="32">
        <v>0.02</v>
      </c>
      <c r="H38" s="45">
        <v>0.25</v>
      </c>
      <c r="I38" s="45">
        <v>0.25</v>
      </c>
      <c r="J38" s="45">
        <v>600</v>
      </c>
      <c r="K38" s="50">
        <f t="shared" si="22"/>
        <v>3244.86355229951</v>
      </c>
      <c r="L38" s="51">
        <v>9900</v>
      </c>
      <c r="M38" s="51">
        <v>4150</v>
      </c>
      <c r="N38" s="35">
        <f t="shared" si="0"/>
        <v>683</v>
      </c>
      <c r="O38" s="35">
        <f t="shared" si="1"/>
        <v>430</v>
      </c>
      <c r="P38" s="35">
        <f t="shared" si="2"/>
        <v>741.17728228992121</v>
      </c>
      <c r="Q38" s="35">
        <f t="shared" si="3"/>
        <v>179.56045806746405</v>
      </c>
      <c r="R38" s="35">
        <f t="shared" si="4"/>
        <v>94.517936819392787</v>
      </c>
      <c r="S38" s="35">
        <f t="shared" si="5"/>
        <v>390.62439068655169</v>
      </c>
      <c r="T38" s="35">
        <f t="shared" si="6"/>
        <v>36.768206356735305</v>
      </c>
      <c r="U38" s="35">
        <f t="shared" si="7"/>
        <v>720.03729533960075</v>
      </c>
      <c r="V38" s="35">
        <f t="shared" si="8"/>
        <v>379.01685215653015</v>
      </c>
      <c r="W38" s="35">
        <f t="shared" si="9"/>
        <v>0</v>
      </c>
      <c r="X38" s="35">
        <f t="shared" si="10"/>
        <v>3866.2433687866405</v>
      </c>
      <c r="Y38" s="51">
        <v>9900</v>
      </c>
      <c r="Z38" s="51">
        <v>4150</v>
      </c>
      <c r="AA38" s="35">
        <f t="shared" si="11"/>
        <v>683</v>
      </c>
      <c r="AB38" s="35">
        <f t="shared" si="12"/>
        <v>430</v>
      </c>
      <c r="AC38" s="35">
        <f t="shared" si="13"/>
        <v>741.17728228992121</v>
      </c>
      <c r="AD38" s="35">
        <f t="shared" si="14"/>
        <v>179.56045806746405</v>
      </c>
      <c r="AE38" s="35">
        <f t="shared" si="15"/>
        <v>94.517936819392787</v>
      </c>
      <c r="AF38" s="35">
        <f t="shared" si="16"/>
        <v>390.62439068655169</v>
      </c>
      <c r="AG38" s="35">
        <f t="shared" si="17"/>
        <v>36.768206356735305</v>
      </c>
      <c r="AH38" s="35">
        <f t="shared" si="18"/>
        <v>720.03729533960075</v>
      </c>
      <c r="AI38" s="35">
        <f t="shared" si="19"/>
        <v>379.01685215653015</v>
      </c>
      <c r="AJ38" s="35">
        <f t="shared" si="20"/>
        <v>0</v>
      </c>
      <c r="AK38" s="36">
        <f t="shared" si="21"/>
        <v>3866.2433687866405</v>
      </c>
    </row>
    <row r="39" spans="1:37" x14ac:dyDescent="0.25">
      <c r="A39" s="5">
        <v>3863</v>
      </c>
      <c r="B39" s="5">
        <v>137088.00839948654</v>
      </c>
      <c r="C39" s="5">
        <v>242344.17615064979</v>
      </c>
      <c r="D39" s="5">
        <v>18188.350000000002</v>
      </c>
      <c r="E39" s="5">
        <v>60.504250000000006</v>
      </c>
      <c r="F39" s="32">
        <v>0.02</v>
      </c>
      <c r="G39" s="32">
        <v>0.02</v>
      </c>
      <c r="H39" s="45">
        <v>0.25</v>
      </c>
      <c r="I39" s="45">
        <v>0.25</v>
      </c>
      <c r="J39" s="45">
        <v>600</v>
      </c>
      <c r="K39" s="50">
        <f t="shared" si="22"/>
        <v>3235.3986410092089</v>
      </c>
      <c r="L39" s="51">
        <v>9900</v>
      </c>
      <c r="M39" s="51">
        <v>4150</v>
      </c>
      <c r="N39" s="35">
        <f t="shared" si="0"/>
        <v>683</v>
      </c>
      <c r="O39" s="35">
        <f t="shared" si="1"/>
        <v>430</v>
      </c>
      <c r="P39" s="35">
        <f t="shared" si="2"/>
        <v>741.17728228992121</v>
      </c>
      <c r="Q39" s="35">
        <f t="shared" si="3"/>
        <v>179.56045806746405</v>
      </c>
      <c r="R39" s="35">
        <f t="shared" si="4"/>
        <v>94.517936819392787</v>
      </c>
      <c r="S39" s="35">
        <f t="shared" si="5"/>
        <v>390.62439068655169</v>
      </c>
      <c r="T39" s="35">
        <f t="shared" si="6"/>
        <v>36.768206356735305</v>
      </c>
      <c r="U39" s="35">
        <f t="shared" si="7"/>
        <v>720.03729533960075</v>
      </c>
      <c r="V39" s="35">
        <f t="shared" si="8"/>
        <v>379.01685215653015</v>
      </c>
      <c r="W39" s="35">
        <f t="shared" si="9"/>
        <v>0</v>
      </c>
      <c r="X39" s="35">
        <f t="shared" si="10"/>
        <v>3868.6036962555845</v>
      </c>
      <c r="Y39" s="51">
        <v>9900</v>
      </c>
      <c r="Z39" s="51">
        <v>4150</v>
      </c>
      <c r="AA39" s="35">
        <f t="shared" si="11"/>
        <v>683</v>
      </c>
      <c r="AB39" s="35">
        <f t="shared" si="12"/>
        <v>430</v>
      </c>
      <c r="AC39" s="35">
        <f t="shared" si="13"/>
        <v>741.17728228992121</v>
      </c>
      <c r="AD39" s="35">
        <f t="shared" si="14"/>
        <v>179.56045806746405</v>
      </c>
      <c r="AE39" s="35">
        <f t="shared" si="15"/>
        <v>94.517936819392787</v>
      </c>
      <c r="AF39" s="35">
        <f t="shared" si="16"/>
        <v>390.62439068655169</v>
      </c>
      <c r="AG39" s="35">
        <f t="shared" si="17"/>
        <v>36.768206356735305</v>
      </c>
      <c r="AH39" s="35">
        <f t="shared" si="18"/>
        <v>720.03729533960075</v>
      </c>
      <c r="AI39" s="35">
        <f t="shared" si="19"/>
        <v>379.01685215653015</v>
      </c>
      <c r="AJ39" s="35">
        <f t="shared" si="20"/>
        <v>0</v>
      </c>
      <c r="AK39" s="36">
        <f t="shared" si="21"/>
        <v>3868.6036962555845</v>
      </c>
    </row>
    <row r="40" spans="1:37" x14ac:dyDescent="0.25">
      <c r="A40" s="5">
        <v>3864</v>
      </c>
      <c r="B40" s="5">
        <v>137580.36739826202</v>
      </c>
      <c r="C40" s="5">
        <v>243214.56837046146</v>
      </c>
      <c r="D40" s="5">
        <v>18189.800000000003</v>
      </c>
      <c r="E40" s="5">
        <v>60.504250000000006</v>
      </c>
      <c r="F40" s="32">
        <v>0.02</v>
      </c>
      <c r="G40" s="32">
        <v>0.02</v>
      </c>
      <c r="H40" s="45">
        <v>0.25</v>
      </c>
      <c r="I40" s="45">
        <v>0.25</v>
      </c>
      <c r="J40" s="45">
        <v>600</v>
      </c>
      <c r="K40" s="50">
        <f t="shared" si="22"/>
        <v>3189.6006831528712</v>
      </c>
      <c r="L40" s="51">
        <v>9900</v>
      </c>
      <c r="M40" s="51">
        <v>4150</v>
      </c>
      <c r="N40" s="35">
        <f t="shared" si="0"/>
        <v>683</v>
      </c>
      <c r="O40" s="35">
        <f t="shared" si="1"/>
        <v>430</v>
      </c>
      <c r="P40" s="35">
        <f t="shared" si="2"/>
        <v>741.17728228992121</v>
      </c>
      <c r="Q40" s="35">
        <f t="shared" si="3"/>
        <v>179.56045806746405</v>
      </c>
      <c r="R40" s="35">
        <f t="shared" si="4"/>
        <v>94.517936819392787</v>
      </c>
      <c r="S40" s="35">
        <f t="shared" si="5"/>
        <v>390.62439068655169</v>
      </c>
      <c r="T40" s="35">
        <f t="shared" si="6"/>
        <v>36.768206356735305</v>
      </c>
      <c r="U40" s="35">
        <f t="shared" si="7"/>
        <v>720.03729533960075</v>
      </c>
      <c r="V40" s="35">
        <f t="shared" si="8"/>
        <v>379.01685215653015</v>
      </c>
      <c r="W40" s="35">
        <f t="shared" si="9"/>
        <v>0</v>
      </c>
      <c r="X40" s="35">
        <f t="shared" si="10"/>
        <v>3880.0246356214543</v>
      </c>
      <c r="Y40" s="51">
        <v>9900</v>
      </c>
      <c r="Z40" s="51">
        <v>4150</v>
      </c>
      <c r="AA40" s="35">
        <f t="shared" si="11"/>
        <v>683</v>
      </c>
      <c r="AB40" s="35">
        <f t="shared" si="12"/>
        <v>430</v>
      </c>
      <c r="AC40" s="35">
        <f t="shared" si="13"/>
        <v>741.17728228992121</v>
      </c>
      <c r="AD40" s="35">
        <f t="shared" si="14"/>
        <v>179.56045806746405</v>
      </c>
      <c r="AE40" s="35">
        <f t="shared" si="15"/>
        <v>94.517936819392787</v>
      </c>
      <c r="AF40" s="35">
        <f t="shared" si="16"/>
        <v>390.62439068655169</v>
      </c>
      <c r="AG40" s="35">
        <f t="shared" si="17"/>
        <v>36.768206356735305</v>
      </c>
      <c r="AH40" s="35">
        <f t="shared" si="18"/>
        <v>720.03729533960075</v>
      </c>
      <c r="AI40" s="35">
        <f t="shared" si="19"/>
        <v>379.01685215653015</v>
      </c>
      <c r="AJ40" s="35">
        <f t="shared" si="20"/>
        <v>0</v>
      </c>
      <c r="AK40" s="36">
        <f t="shared" si="21"/>
        <v>3880.0246356214543</v>
      </c>
    </row>
    <row r="41" spans="1:37" x14ac:dyDescent="0.25">
      <c r="A41" s="5">
        <v>3865</v>
      </c>
      <c r="B41" s="5">
        <v>138072.72639703751</v>
      </c>
      <c r="C41" s="5">
        <v>244084.96059024334</v>
      </c>
      <c r="D41" s="5">
        <v>18191.250000000004</v>
      </c>
      <c r="E41" s="5">
        <v>60.504250000000006</v>
      </c>
      <c r="F41" s="32">
        <v>0.02</v>
      </c>
      <c r="G41" s="32">
        <v>0.02</v>
      </c>
      <c r="H41" s="45">
        <v>0.25</v>
      </c>
      <c r="I41" s="45">
        <v>0.25</v>
      </c>
      <c r="J41" s="45">
        <v>600</v>
      </c>
      <c r="K41" s="50">
        <f t="shared" si="22"/>
        <v>3146.3470562885527</v>
      </c>
      <c r="L41" s="51">
        <v>9900</v>
      </c>
      <c r="M41" s="51">
        <v>4150</v>
      </c>
      <c r="N41" s="35">
        <f t="shared" si="0"/>
        <v>683</v>
      </c>
      <c r="O41" s="35">
        <f t="shared" si="1"/>
        <v>430</v>
      </c>
      <c r="P41" s="35">
        <f t="shared" si="2"/>
        <v>741.17728228992121</v>
      </c>
      <c r="Q41" s="35">
        <f t="shared" si="3"/>
        <v>179.56045806746405</v>
      </c>
      <c r="R41" s="35">
        <f t="shared" si="4"/>
        <v>94.517936819392787</v>
      </c>
      <c r="S41" s="35">
        <f t="shared" si="5"/>
        <v>390.62439068655169</v>
      </c>
      <c r="T41" s="35">
        <f t="shared" si="6"/>
        <v>36.768206356735305</v>
      </c>
      <c r="U41" s="35">
        <f t="shared" si="7"/>
        <v>720.03729533960075</v>
      </c>
      <c r="V41" s="35">
        <f t="shared" si="8"/>
        <v>379.01685215653015</v>
      </c>
      <c r="W41" s="35">
        <f t="shared" si="9"/>
        <v>0</v>
      </c>
      <c r="X41" s="35">
        <f t="shared" si="10"/>
        <v>3890.8110783558868</v>
      </c>
      <c r="Y41" s="51">
        <v>9900</v>
      </c>
      <c r="Z41" s="51">
        <v>4150</v>
      </c>
      <c r="AA41" s="35">
        <f t="shared" si="11"/>
        <v>683</v>
      </c>
      <c r="AB41" s="35">
        <f t="shared" si="12"/>
        <v>430</v>
      </c>
      <c r="AC41" s="35">
        <f t="shared" si="13"/>
        <v>741.17728228992121</v>
      </c>
      <c r="AD41" s="35">
        <f t="shared" si="14"/>
        <v>179.56045806746405</v>
      </c>
      <c r="AE41" s="35">
        <f t="shared" si="15"/>
        <v>94.517936819392787</v>
      </c>
      <c r="AF41" s="35">
        <f t="shared" si="16"/>
        <v>390.62439068655169</v>
      </c>
      <c r="AG41" s="35">
        <f t="shared" si="17"/>
        <v>36.768206356735305</v>
      </c>
      <c r="AH41" s="35">
        <f t="shared" si="18"/>
        <v>720.03729533960075</v>
      </c>
      <c r="AI41" s="35">
        <f t="shared" si="19"/>
        <v>379.01685215653015</v>
      </c>
      <c r="AJ41" s="35">
        <f t="shared" si="20"/>
        <v>0</v>
      </c>
      <c r="AK41" s="36">
        <f t="shared" si="21"/>
        <v>3890.8110783558868</v>
      </c>
    </row>
    <row r="42" spans="1:37" x14ac:dyDescent="0.25">
      <c r="A42" s="5">
        <v>3866</v>
      </c>
      <c r="B42" s="5">
        <v>138565.08539581299</v>
      </c>
      <c r="C42" s="5">
        <v>244955.35281005502</v>
      </c>
      <c r="D42" s="5">
        <v>18192.7</v>
      </c>
      <c r="E42" s="5">
        <v>60.504250000000006</v>
      </c>
      <c r="F42" s="32">
        <v>0.02</v>
      </c>
      <c r="G42" s="32">
        <v>0.02</v>
      </c>
      <c r="H42" s="45">
        <v>0.25</v>
      </c>
      <c r="I42" s="45">
        <v>0.25</v>
      </c>
      <c r="J42" s="45">
        <v>600</v>
      </c>
      <c r="K42" s="50">
        <f t="shared" si="22"/>
        <v>3105.6377604162526</v>
      </c>
      <c r="L42" s="51">
        <v>9900</v>
      </c>
      <c r="M42" s="51">
        <v>4150</v>
      </c>
      <c r="N42" s="35">
        <f t="shared" si="0"/>
        <v>683</v>
      </c>
      <c r="O42" s="35">
        <f t="shared" si="1"/>
        <v>430</v>
      </c>
      <c r="P42" s="35">
        <f t="shared" si="2"/>
        <v>741.17728228992121</v>
      </c>
      <c r="Q42" s="35">
        <f t="shared" si="3"/>
        <v>179.56045806746405</v>
      </c>
      <c r="R42" s="35">
        <f t="shared" si="4"/>
        <v>94.517936819392787</v>
      </c>
      <c r="S42" s="35">
        <f t="shared" si="5"/>
        <v>390.62439068655169</v>
      </c>
      <c r="T42" s="35">
        <f t="shared" si="6"/>
        <v>36.768206356735305</v>
      </c>
      <c r="U42" s="35">
        <f t="shared" si="7"/>
        <v>720.03729533960075</v>
      </c>
      <c r="V42" s="35">
        <f t="shared" si="8"/>
        <v>379.01685215653015</v>
      </c>
      <c r="W42" s="35">
        <f t="shared" si="9"/>
        <v>0</v>
      </c>
      <c r="X42" s="35">
        <f t="shared" si="10"/>
        <v>3900.963024458882</v>
      </c>
      <c r="Y42" s="51">
        <v>9900</v>
      </c>
      <c r="Z42" s="51">
        <v>4150</v>
      </c>
      <c r="AA42" s="35">
        <f t="shared" si="11"/>
        <v>683</v>
      </c>
      <c r="AB42" s="35">
        <f t="shared" si="12"/>
        <v>430</v>
      </c>
      <c r="AC42" s="35">
        <f t="shared" si="13"/>
        <v>741.17728228992121</v>
      </c>
      <c r="AD42" s="35">
        <f t="shared" si="14"/>
        <v>179.56045806746405</v>
      </c>
      <c r="AE42" s="35">
        <f t="shared" si="15"/>
        <v>94.517936819392787</v>
      </c>
      <c r="AF42" s="35">
        <f t="shared" si="16"/>
        <v>390.62439068655169</v>
      </c>
      <c r="AG42" s="35">
        <f t="shared" si="17"/>
        <v>36.768206356735305</v>
      </c>
      <c r="AH42" s="35">
        <f t="shared" si="18"/>
        <v>720.03729533960075</v>
      </c>
      <c r="AI42" s="35">
        <f t="shared" si="19"/>
        <v>379.01685215653015</v>
      </c>
      <c r="AJ42" s="35">
        <f t="shared" si="20"/>
        <v>0</v>
      </c>
      <c r="AK42" s="36">
        <f t="shared" si="21"/>
        <v>3900.963024458882</v>
      </c>
    </row>
    <row r="43" spans="1:37" x14ac:dyDescent="0.25">
      <c r="A43" s="5">
        <v>3866.2</v>
      </c>
      <c r="B43" s="5">
        <v>138663.55719566345</v>
      </c>
      <c r="C43" s="5">
        <v>245129.43125402927</v>
      </c>
      <c r="D43" s="5">
        <v>18192.990000000002</v>
      </c>
      <c r="E43" s="5">
        <v>60.504250000000006</v>
      </c>
      <c r="F43" s="32">
        <v>0.02</v>
      </c>
      <c r="G43" s="32">
        <v>0.02</v>
      </c>
      <c r="H43" s="45">
        <v>0.25</v>
      </c>
      <c r="I43" s="45">
        <v>0.25</v>
      </c>
      <c r="J43" s="45">
        <v>600</v>
      </c>
      <c r="K43" s="50">
        <f t="shared" si="22"/>
        <v>3097.8012209608419</v>
      </c>
      <c r="L43" s="51">
        <v>9900</v>
      </c>
      <c r="M43" s="51">
        <v>4150</v>
      </c>
      <c r="N43" s="35">
        <f t="shared" si="0"/>
        <v>683</v>
      </c>
      <c r="O43" s="35">
        <f t="shared" si="1"/>
        <v>430</v>
      </c>
      <c r="P43" s="35">
        <f t="shared" si="2"/>
        <v>741.17728228992121</v>
      </c>
      <c r="Q43" s="35">
        <f t="shared" si="3"/>
        <v>179.56045806746405</v>
      </c>
      <c r="R43" s="35">
        <f t="shared" si="4"/>
        <v>94.517936819392787</v>
      </c>
      <c r="S43" s="35">
        <f t="shared" si="5"/>
        <v>390.62439068655169</v>
      </c>
      <c r="T43" s="35">
        <f t="shared" si="6"/>
        <v>36.768206356735305</v>
      </c>
      <c r="U43" s="35">
        <f t="shared" si="7"/>
        <v>720.03729533960075</v>
      </c>
      <c r="V43" s="35">
        <f t="shared" si="8"/>
        <v>379.01685215653015</v>
      </c>
      <c r="W43" s="35">
        <f t="shared" si="9"/>
        <v>0</v>
      </c>
      <c r="X43" s="35">
        <f t="shared" si="10"/>
        <v>3902.9172740837071</v>
      </c>
      <c r="Y43" s="51">
        <v>9900</v>
      </c>
      <c r="Z43" s="51">
        <v>4150</v>
      </c>
      <c r="AA43" s="35">
        <f t="shared" si="11"/>
        <v>683</v>
      </c>
      <c r="AB43" s="35">
        <f t="shared" si="12"/>
        <v>430</v>
      </c>
      <c r="AC43" s="35">
        <f t="shared" si="13"/>
        <v>741.17728228992121</v>
      </c>
      <c r="AD43" s="35">
        <f t="shared" si="14"/>
        <v>179.56045806746405</v>
      </c>
      <c r="AE43" s="35">
        <f t="shared" si="15"/>
        <v>94.517936819392787</v>
      </c>
      <c r="AF43" s="35">
        <f t="shared" si="16"/>
        <v>390.62439068655169</v>
      </c>
      <c r="AG43" s="35">
        <f t="shared" si="17"/>
        <v>36.768206356735305</v>
      </c>
      <c r="AH43" s="35">
        <f t="shared" si="18"/>
        <v>720.03729533960075</v>
      </c>
      <c r="AI43" s="35">
        <f t="shared" si="19"/>
        <v>379.01685215653015</v>
      </c>
      <c r="AJ43" s="35">
        <f t="shared" si="20"/>
        <v>0</v>
      </c>
      <c r="AK43" s="36">
        <f t="shared" si="21"/>
        <v>3902.9172740837071</v>
      </c>
    </row>
    <row r="44" spans="1:37" x14ac:dyDescent="0.25">
      <c r="A44" s="5">
        <v>3866.8</v>
      </c>
      <c r="B44" s="5">
        <v>138958.97259473801</v>
      </c>
      <c r="C44" s="5">
        <v>245651.66658589244</v>
      </c>
      <c r="D44" s="5">
        <v>18193.86</v>
      </c>
      <c r="E44" s="5">
        <v>60.504250000000006</v>
      </c>
      <c r="F44" s="32">
        <v>0.02</v>
      </c>
      <c r="G44" s="32">
        <v>0.02</v>
      </c>
      <c r="H44" s="45">
        <v>0.25</v>
      </c>
      <c r="I44" s="45">
        <v>0.25</v>
      </c>
      <c r="J44" s="45">
        <v>600</v>
      </c>
      <c r="K44" s="50">
        <f t="shared" si="22"/>
        <v>3074.9022420326592</v>
      </c>
      <c r="L44" s="51">
        <v>9900</v>
      </c>
      <c r="M44" s="51">
        <v>4150</v>
      </c>
      <c r="N44" s="35">
        <f t="shared" si="0"/>
        <v>683</v>
      </c>
      <c r="O44" s="35">
        <f t="shared" si="1"/>
        <v>430</v>
      </c>
      <c r="P44" s="35">
        <f t="shared" si="2"/>
        <v>741.17728228992121</v>
      </c>
      <c r="Q44" s="35">
        <f t="shared" si="3"/>
        <v>179.56045806746405</v>
      </c>
      <c r="R44" s="35">
        <f t="shared" si="4"/>
        <v>94.517936819392787</v>
      </c>
      <c r="S44" s="35">
        <f t="shared" si="5"/>
        <v>390.62439068655169</v>
      </c>
      <c r="T44" s="35">
        <f t="shared" si="6"/>
        <v>36.768206356735305</v>
      </c>
      <c r="U44" s="35">
        <f t="shared" si="7"/>
        <v>720.03729533960075</v>
      </c>
      <c r="V44" s="35">
        <f t="shared" si="8"/>
        <v>379.01685215653015</v>
      </c>
      <c r="W44" s="35">
        <f t="shared" si="9"/>
        <v>0</v>
      </c>
      <c r="X44" s="35">
        <f t="shared" si="10"/>
        <v>3908.6277437666454</v>
      </c>
      <c r="Y44" s="51">
        <v>9900</v>
      </c>
      <c r="Z44" s="51">
        <v>4150</v>
      </c>
      <c r="AA44" s="35">
        <f t="shared" si="11"/>
        <v>683</v>
      </c>
      <c r="AB44" s="35">
        <f t="shared" si="12"/>
        <v>430</v>
      </c>
      <c r="AC44" s="35">
        <f t="shared" si="13"/>
        <v>741.17728228992121</v>
      </c>
      <c r="AD44" s="35">
        <f t="shared" si="14"/>
        <v>179.56045806746405</v>
      </c>
      <c r="AE44" s="35">
        <f t="shared" si="15"/>
        <v>94.517936819392787</v>
      </c>
      <c r="AF44" s="35">
        <f t="shared" si="16"/>
        <v>390.62439068655169</v>
      </c>
      <c r="AG44" s="35">
        <f t="shared" si="17"/>
        <v>36.768206356735305</v>
      </c>
      <c r="AH44" s="35">
        <f t="shared" si="18"/>
        <v>720.03729533960075</v>
      </c>
      <c r="AI44" s="35">
        <f t="shared" si="19"/>
        <v>379.01685215653015</v>
      </c>
      <c r="AJ44" s="35">
        <f t="shared" si="20"/>
        <v>0</v>
      </c>
      <c r="AK44" s="36">
        <f t="shared" si="21"/>
        <v>3908.6277437666454</v>
      </c>
    </row>
    <row r="45" spans="1:37" x14ac:dyDescent="0.25">
      <c r="A45" s="5">
        <v>3867</v>
      </c>
      <c r="B45" s="5">
        <v>139057.44439458847</v>
      </c>
      <c r="C45" s="5">
        <v>245825.7450298667</v>
      </c>
      <c r="D45" s="5">
        <v>18194.150000000001</v>
      </c>
      <c r="E45" s="5">
        <v>60.504250000000006</v>
      </c>
      <c r="F45" s="32">
        <v>0.02</v>
      </c>
      <c r="G45" s="32">
        <v>0.02</v>
      </c>
      <c r="H45" s="45">
        <v>0.25</v>
      </c>
      <c r="I45" s="45">
        <v>0.25</v>
      </c>
      <c r="J45" s="45">
        <v>600</v>
      </c>
      <c r="K45" s="50">
        <f t="shared" si="22"/>
        <v>3067.4727955359713</v>
      </c>
      <c r="L45" s="51">
        <v>9900</v>
      </c>
      <c r="M45" s="51">
        <v>4150</v>
      </c>
      <c r="N45" s="35">
        <f t="shared" si="0"/>
        <v>683</v>
      </c>
      <c r="O45" s="35">
        <f t="shared" si="1"/>
        <v>430</v>
      </c>
      <c r="P45" s="35">
        <f t="shared" si="2"/>
        <v>741.17728228992121</v>
      </c>
      <c r="Q45" s="35">
        <f t="shared" si="3"/>
        <v>179.56045806746405</v>
      </c>
      <c r="R45" s="35">
        <f t="shared" si="4"/>
        <v>94.517936819392787</v>
      </c>
      <c r="S45" s="35">
        <f t="shared" si="5"/>
        <v>390.62439068655169</v>
      </c>
      <c r="T45" s="35">
        <f t="shared" si="6"/>
        <v>36.768206356735305</v>
      </c>
      <c r="U45" s="35">
        <f t="shared" si="7"/>
        <v>720.03729533960075</v>
      </c>
      <c r="V45" s="35">
        <f t="shared" si="8"/>
        <v>379.01685215653015</v>
      </c>
      <c r="W45" s="35">
        <f t="shared" si="9"/>
        <v>0</v>
      </c>
      <c r="X45" s="35">
        <f t="shared" si="10"/>
        <v>3910.48047393044</v>
      </c>
      <c r="Y45" s="51">
        <v>9900</v>
      </c>
      <c r="Z45" s="51">
        <v>4150</v>
      </c>
      <c r="AA45" s="35">
        <f t="shared" si="11"/>
        <v>683</v>
      </c>
      <c r="AB45" s="35">
        <f t="shared" si="12"/>
        <v>430</v>
      </c>
      <c r="AC45" s="35">
        <f t="shared" si="13"/>
        <v>741.17728228992121</v>
      </c>
      <c r="AD45" s="35">
        <f t="shared" si="14"/>
        <v>179.56045806746405</v>
      </c>
      <c r="AE45" s="35">
        <f t="shared" si="15"/>
        <v>94.517936819392787</v>
      </c>
      <c r="AF45" s="35">
        <f t="shared" si="16"/>
        <v>390.62439068655169</v>
      </c>
      <c r="AG45" s="35">
        <f t="shared" si="17"/>
        <v>36.768206356735305</v>
      </c>
      <c r="AH45" s="35">
        <f t="shared" si="18"/>
        <v>720.03729533960075</v>
      </c>
      <c r="AI45" s="35">
        <f t="shared" si="19"/>
        <v>379.01685215653015</v>
      </c>
      <c r="AJ45" s="35">
        <f t="shared" si="20"/>
        <v>0</v>
      </c>
      <c r="AK45" s="36">
        <f t="shared" si="21"/>
        <v>3910.48047393044</v>
      </c>
    </row>
    <row r="46" spans="1:37" x14ac:dyDescent="0.25">
      <c r="A46" s="5">
        <v>3868</v>
      </c>
      <c r="B46" s="5">
        <v>139549.80339384079</v>
      </c>
      <c r="C46" s="5">
        <v>246696.13724964857</v>
      </c>
      <c r="D46" s="5">
        <v>18195.600000000002</v>
      </c>
      <c r="E46" s="5">
        <v>60.504250000000006</v>
      </c>
      <c r="F46" s="32">
        <v>0.02</v>
      </c>
      <c r="G46" s="32">
        <v>0.02</v>
      </c>
      <c r="H46" s="45">
        <v>0.25</v>
      </c>
      <c r="I46" s="45">
        <v>0.25</v>
      </c>
      <c r="J46" s="45">
        <v>600</v>
      </c>
      <c r="K46" s="50">
        <f t="shared" si="22"/>
        <v>3031.8521616477087</v>
      </c>
      <c r="L46" s="51">
        <v>9900</v>
      </c>
      <c r="M46" s="51">
        <v>4150</v>
      </c>
      <c r="N46" s="35">
        <f t="shared" si="0"/>
        <v>683</v>
      </c>
      <c r="O46" s="35">
        <f t="shared" si="1"/>
        <v>430</v>
      </c>
      <c r="P46" s="35">
        <f t="shared" si="2"/>
        <v>741.17728228992121</v>
      </c>
      <c r="Q46" s="35">
        <f t="shared" si="3"/>
        <v>179.56045806746405</v>
      </c>
      <c r="R46" s="35">
        <f t="shared" si="4"/>
        <v>94.517936819392787</v>
      </c>
      <c r="S46" s="35">
        <f t="shared" si="5"/>
        <v>390.62439068655169</v>
      </c>
      <c r="T46" s="35">
        <f t="shared" si="6"/>
        <v>36.768206356735305</v>
      </c>
      <c r="U46" s="35">
        <f t="shared" si="7"/>
        <v>720.03729533960075</v>
      </c>
      <c r="V46" s="35">
        <f t="shared" si="8"/>
        <v>379.01685215653015</v>
      </c>
      <c r="W46" s="35">
        <f t="shared" si="9"/>
        <v>0</v>
      </c>
      <c r="X46" s="35">
        <f t="shared" si="10"/>
        <v>3919.3634267705611</v>
      </c>
      <c r="Y46" s="51">
        <v>9900</v>
      </c>
      <c r="Z46" s="51">
        <v>4150</v>
      </c>
      <c r="AA46" s="35">
        <f t="shared" si="11"/>
        <v>683</v>
      </c>
      <c r="AB46" s="35">
        <f t="shared" si="12"/>
        <v>430</v>
      </c>
      <c r="AC46" s="35">
        <f t="shared" si="13"/>
        <v>741.17728228992121</v>
      </c>
      <c r="AD46" s="35">
        <f t="shared" si="14"/>
        <v>179.56045806746405</v>
      </c>
      <c r="AE46" s="35">
        <f t="shared" si="15"/>
        <v>94.517936819392787</v>
      </c>
      <c r="AF46" s="35">
        <f t="shared" si="16"/>
        <v>390.62439068655169</v>
      </c>
      <c r="AG46" s="35">
        <f t="shared" si="17"/>
        <v>36.768206356735305</v>
      </c>
      <c r="AH46" s="35">
        <f t="shared" si="18"/>
        <v>720.03729533960075</v>
      </c>
      <c r="AI46" s="35">
        <f t="shared" si="19"/>
        <v>379.01685215653015</v>
      </c>
      <c r="AJ46" s="35">
        <f t="shared" si="20"/>
        <v>0</v>
      </c>
      <c r="AK46" s="36">
        <f t="shared" si="21"/>
        <v>3919.3634267705611</v>
      </c>
    </row>
    <row r="47" spans="1:37" x14ac:dyDescent="0.25">
      <c r="A47" s="5">
        <v>3869</v>
      </c>
      <c r="B47" s="5">
        <v>140042.16239261627</v>
      </c>
      <c r="C47" s="5">
        <v>247566.52946943045</v>
      </c>
      <c r="D47" s="5">
        <v>18197.05</v>
      </c>
      <c r="E47" s="5">
        <v>60.504250000000006</v>
      </c>
      <c r="F47" s="32">
        <v>0.02</v>
      </c>
      <c r="G47" s="32">
        <v>0.02</v>
      </c>
      <c r="H47" s="45">
        <v>0.25</v>
      </c>
      <c r="I47" s="45">
        <v>0.25</v>
      </c>
      <c r="J47" s="45">
        <v>600</v>
      </c>
      <c r="K47" s="50">
        <f t="shared" si="22"/>
        <v>2998.775858751465</v>
      </c>
      <c r="L47" s="51">
        <v>9900</v>
      </c>
      <c r="M47" s="51">
        <v>4150</v>
      </c>
      <c r="N47" s="35">
        <f t="shared" si="0"/>
        <v>683</v>
      </c>
      <c r="O47" s="35">
        <f t="shared" si="1"/>
        <v>430</v>
      </c>
      <c r="P47" s="35">
        <f t="shared" si="2"/>
        <v>741.17728228992121</v>
      </c>
      <c r="Q47" s="35">
        <f t="shared" si="3"/>
        <v>179.56045806746405</v>
      </c>
      <c r="R47" s="35">
        <f t="shared" si="4"/>
        <v>94.517936819392787</v>
      </c>
      <c r="S47" s="35">
        <f t="shared" si="5"/>
        <v>390.62439068655169</v>
      </c>
      <c r="T47" s="35">
        <f t="shared" si="6"/>
        <v>36.768206356735305</v>
      </c>
      <c r="U47" s="35">
        <f t="shared" si="7"/>
        <v>720.03729533960075</v>
      </c>
      <c r="V47" s="35">
        <f t="shared" si="8"/>
        <v>379.01685215653015</v>
      </c>
      <c r="W47" s="35">
        <f t="shared" si="9"/>
        <v>0</v>
      </c>
      <c r="X47" s="35">
        <f t="shared" si="10"/>
        <v>3927.6118829792449</v>
      </c>
      <c r="Y47" s="51">
        <v>9900</v>
      </c>
      <c r="Z47" s="51">
        <v>4150</v>
      </c>
      <c r="AA47" s="35">
        <f t="shared" si="11"/>
        <v>683</v>
      </c>
      <c r="AB47" s="35">
        <f t="shared" si="12"/>
        <v>430</v>
      </c>
      <c r="AC47" s="35">
        <f t="shared" si="13"/>
        <v>741.17728228992121</v>
      </c>
      <c r="AD47" s="35">
        <f t="shared" si="14"/>
        <v>179.56045806746405</v>
      </c>
      <c r="AE47" s="35">
        <f t="shared" si="15"/>
        <v>94.517936819392787</v>
      </c>
      <c r="AF47" s="35">
        <f t="shared" si="16"/>
        <v>390.62439068655169</v>
      </c>
      <c r="AG47" s="35">
        <f t="shared" si="17"/>
        <v>36.768206356735305</v>
      </c>
      <c r="AH47" s="35">
        <f t="shared" si="18"/>
        <v>720.03729533960075</v>
      </c>
      <c r="AI47" s="35">
        <f t="shared" si="19"/>
        <v>379.01685215653015</v>
      </c>
      <c r="AJ47" s="35">
        <f t="shared" si="20"/>
        <v>0</v>
      </c>
      <c r="AK47" s="36">
        <f t="shared" si="21"/>
        <v>3927.6118829792449</v>
      </c>
    </row>
    <row r="48" spans="1:37" x14ac:dyDescent="0.25">
      <c r="A48" s="5">
        <v>3870</v>
      </c>
      <c r="B48" s="5">
        <v>140534.52139091492</v>
      </c>
      <c r="C48" s="5">
        <v>248436.92168924212</v>
      </c>
      <c r="D48" s="5">
        <v>18198.500000000004</v>
      </c>
      <c r="E48" s="5">
        <v>60.504250000000006</v>
      </c>
      <c r="F48" s="32">
        <v>0.02</v>
      </c>
      <c r="G48" s="32">
        <v>0.02</v>
      </c>
      <c r="H48" s="45">
        <v>0.25</v>
      </c>
      <c r="I48" s="45">
        <v>0.25</v>
      </c>
      <c r="J48" s="45">
        <v>600</v>
      </c>
      <c r="K48" s="50">
        <f t="shared" si="22"/>
        <v>2968.24388684724</v>
      </c>
      <c r="L48" s="51">
        <v>9900</v>
      </c>
      <c r="M48" s="51">
        <v>4150</v>
      </c>
      <c r="N48" s="35">
        <f t="shared" si="0"/>
        <v>683</v>
      </c>
      <c r="O48" s="35">
        <f t="shared" si="1"/>
        <v>430</v>
      </c>
      <c r="P48" s="35">
        <f t="shared" si="2"/>
        <v>741.17728228992121</v>
      </c>
      <c r="Q48" s="35">
        <f t="shared" si="3"/>
        <v>179.56045806746405</v>
      </c>
      <c r="R48" s="35">
        <f t="shared" si="4"/>
        <v>94.517936819392787</v>
      </c>
      <c r="S48" s="35">
        <f t="shared" si="5"/>
        <v>390.62439068655169</v>
      </c>
      <c r="T48" s="35">
        <f t="shared" si="6"/>
        <v>36.768206356735305</v>
      </c>
      <c r="U48" s="35">
        <f t="shared" si="7"/>
        <v>720.03729533960075</v>
      </c>
      <c r="V48" s="35">
        <f t="shared" si="8"/>
        <v>379.01685215653015</v>
      </c>
      <c r="W48" s="35">
        <f t="shared" si="9"/>
        <v>0</v>
      </c>
      <c r="X48" s="35">
        <f t="shared" si="10"/>
        <v>3935.2258425564914</v>
      </c>
      <c r="Y48" s="51">
        <v>9900</v>
      </c>
      <c r="Z48" s="51">
        <v>4150</v>
      </c>
      <c r="AA48" s="35">
        <f t="shared" si="11"/>
        <v>683</v>
      </c>
      <c r="AB48" s="35">
        <f t="shared" si="12"/>
        <v>430</v>
      </c>
      <c r="AC48" s="35">
        <f t="shared" si="13"/>
        <v>741.17728228992121</v>
      </c>
      <c r="AD48" s="35">
        <f t="shared" si="14"/>
        <v>179.56045806746405</v>
      </c>
      <c r="AE48" s="35">
        <f t="shared" si="15"/>
        <v>94.517936819392787</v>
      </c>
      <c r="AF48" s="35">
        <f t="shared" si="16"/>
        <v>390.62439068655169</v>
      </c>
      <c r="AG48" s="35">
        <f t="shared" si="17"/>
        <v>36.768206356735305</v>
      </c>
      <c r="AH48" s="35">
        <f t="shared" si="18"/>
        <v>720.03729533960075</v>
      </c>
      <c r="AI48" s="35">
        <f t="shared" si="19"/>
        <v>379.01685215653015</v>
      </c>
      <c r="AJ48" s="35">
        <f t="shared" si="20"/>
        <v>0</v>
      </c>
      <c r="AK48" s="36">
        <f t="shared" si="21"/>
        <v>3935.2258425564914</v>
      </c>
    </row>
    <row r="49" spans="1:37" x14ac:dyDescent="0.25">
      <c r="A49" s="5">
        <v>3870.2</v>
      </c>
      <c r="B49" s="5">
        <v>140632.99319076538</v>
      </c>
      <c r="C49" s="5">
        <v>248611.00013321638</v>
      </c>
      <c r="D49" s="5">
        <v>18198.79</v>
      </c>
      <c r="E49" s="5">
        <v>60.504250000000006</v>
      </c>
      <c r="F49" s="32">
        <v>0.02</v>
      </c>
      <c r="G49" s="32">
        <v>0.02</v>
      </c>
      <c r="H49" s="45">
        <v>0.25</v>
      </c>
      <c r="I49" s="45">
        <v>0.25</v>
      </c>
      <c r="J49" s="45">
        <v>600</v>
      </c>
      <c r="K49" s="50">
        <f t="shared" si="22"/>
        <v>2962.4428121854426</v>
      </c>
      <c r="L49" s="51">
        <v>9900</v>
      </c>
      <c r="M49" s="51">
        <v>4150</v>
      </c>
      <c r="N49" s="35">
        <f t="shared" si="0"/>
        <v>683</v>
      </c>
      <c r="O49" s="35">
        <f t="shared" si="1"/>
        <v>430</v>
      </c>
      <c r="P49" s="35">
        <f t="shared" si="2"/>
        <v>741.17728228992121</v>
      </c>
      <c r="Q49" s="35">
        <f t="shared" si="3"/>
        <v>179.56045806746405</v>
      </c>
      <c r="R49" s="35">
        <f t="shared" si="4"/>
        <v>94.517936819392787</v>
      </c>
      <c r="S49" s="35">
        <f t="shared" si="5"/>
        <v>390.62439068655169</v>
      </c>
      <c r="T49" s="35">
        <f t="shared" si="6"/>
        <v>36.768206356735305</v>
      </c>
      <c r="U49" s="35">
        <f t="shared" si="7"/>
        <v>720.03729533960075</v>
      </c>
      <c r="V49" s="35">
        <f t="shared" si="8"/>
        <v>379.01685215653015</v>
      </c>
      <c r="W49" s="35">
        <f t="shared" si="9"/>
        <v>0</v>
      </c>
      <c r="X49" s="35">
        <f t="shared" si="10"/>
        <v>3936.6724948761666</v>
      </c>
      <c r="Y49" s="51">
        <v>9900</v>
      </c>
      <c r="Z49" s="51">
        <v>4150</v>
      </c>
      <c r="AA49" s="35">
        <f t="shared" si="11"/>
        <v>683</v>
      </c>
      <c r="AB49" s="35">
        <f t="shared" si="12"/>
        <v>430</v>
      </c>
      <c r="AC49" s="35">
        <f t="shared" si="13"/>
        <v>741.17728228992121</v>
      </c>
      <c r="AD49" s="35">
        <f t="shared" si="14"/>
        <v>179.56045806746405</v>
      </c>
      <c r="AE49" s="35">
        <f t="shared" si="15"/>
        <v>94.517936819392787</v>
      </c>
      <c r="AF49" s="35">
        <f t="shared" si="16"/>
        <v>390.62439068655169</v>
      </c>
      <c r="AG49" s="35">
        <f t="shared" si="17"/>
        <v>36.768206356735305</v>
      </c>
      <c r="AH49" s="35">
        <f t="shared" si="18"/>
        <v>720.03729533960075</v>
      </c>
      <c r="AI49" s="35">
        <f t="shared" si="19"/>
        <v>379.01685215653015</v>
      </c>
      <c r="AJ49" s="35">
        <f t="shared" si="20"/>
        <v>0</v>
      </c>
      <c r="AK49" s="36">
        <f t="shared" si="21"/>
        <v>3936.6724948761666</v>
      </c>
    </row>
    <row r="50" spans="1:37" x14ac:dyDescent="0.25">
      <c r="A50" s="5">
        <v>3870.8</v>
      </c>
      <c r="B50" s="5">
        <v>140928.40859031677</v>
      </c>
      <c r="C50" s="5">
        <v>249133.23546507955</v>
      </c>
      <c r="D50" s="5">
        <v>18199.66</v>
      </c>
      <c r="E50" s="5">
        <v>60.504250000000006</v>
      </c>
      <c r="F50" s="32">
        <v>0.02</v>
      </c>
      <c r="G50" s="32">
        <v>0.02</v>
      </c>
      <c r="H50" s="45">
        <v>0.25</v>
      </c>
      <c r="I50" s="45">
        <v>0.25</v>
      </c>
      <c r="J50" s="45">
        <v>600</v>
      </c>
      <c r="K50" s="50">
        <f t="shared" si="22"/>
        <v>2945.6502276381084</v>
      </c>
      <c r="L50" s="51">
        <v>9900</v>
      </c>
      <c r="M50" s="51">
        <v>4150</v>
      </c>
      <c r="N50" s="35">
        <f t="shared" si="0"/>
        <v>683</v>
      </c>
      <c r="O50" s="35">
        <f t="shared" si="1"/>
        <v>430</v>
      </c>
      <c r="P50" s="35">
        <f t="shared" si="2"/>
        <v>741.17728228992121</v>
      </c>
      <c r="Q50" s="35">
        <f t="shared" si="3"/>
        <v>179.56045806746405</v>
      </c>
      <c r="R50" s="35">
        <f t="shared" si="4"/>
        <v>94.517936819392787</v>
      </c>
      <c r="S50" s="35">
        <f t="shared" si="5"/>
        <v>390.62439068655169</v>
      </c>
      <c r="T50" s="35">
        <f t="shared" si="6"/>
        <v>36.768206356735305</v>
      </c>
      <c r="U50" s="35">
        <f t="shared" si="7"/>
        <v>720.03729533960075</v>
      </c>
      <c r="V50" s="35">
        <f t="shared" si="8"/>
        <v>379.01685215653015</v>
      </c>
      <c r="W50" s="35">
        <f t="shared" si="9"/>
        <v>0</v>
      </c>
      <c r="X50" s="35">
        <f t="shared" si="10"/>
        <v>3940.8601726436546</v>
      </c>
      <c r="Y50" s="51">
        <v>9900</v>
      </c>
      <c r="Z50" s="51">
        <v>4150</v>
      </c>
      <c r="AA50" s="35">
        <f t="shared" si="11"/>
        <v>683</v>
      </c>
      <c r="AB50" s="35">
        <f t="shared" si="12"/>
        <v>430</v>
      </c>
      <c r="AC50" s="35">
        <f t="shared" si="13"/>
        <v>741.17728228992121</v>
      </c>
      <c r="AD50" s="35">
        <f t="shared" si="14"/>
        <v>179.56045806746405</v>
      </c>
      <c r="AE50" s="35">
        <f t="shared" si="15"/>
        <v>94.517936819392787</v>
      </c>
      <c r="AF50" s="35">
        <f t="shared" si="16"/>
        <v>390.62439068655169</v>
      </c>
      <c r="AG50" s="35">
        <f t="shared" si="17"/>
        <v>36.768206356735305</v>
      </c>
      <c r="AH50" s="35">
        <f t="shared" si="18"/>
        <v>720.03729533960075</v>
      </c>
      <c r="AI50" s="35">
        <f t="shared" si="19"/>
        <v>379.01685215653015</v>
      </c>
      <c r="AJ50" s="35">
        <f t="shared" si="20"/>
        <v>0</v>
      </c>
      <c r="AK50" s="36">
        <f t="shared" si="21"/>
        <v>3940.8601726436546</v>
      </c>
    </row>
    <row r="51" spans="1:37" x14ac:dyDescent="0.25">
      <c r="A51" s="5">
        <v>3871</v>
      </c>
      <c r="B51" s="5">
        <v>141026.8803896904</v>
      </c>
      <c r="C51" s="5">
        <v>249307.3139090538</v>
      </c>
      <c r="D51" s="5">
        <v>18199.95</v>
      </c>
      <c r="E51" s="5">
        <v>60.504250000000006</v>
      </c>
      <c r="F51" s="32">
        <v>0.02</v>
      </c>
      <c r="G51" s="32">
        <v>0.02</v>
      </c>
      <c r="H51" s="45">
        <v>0.25</v>
      </c>
      <c r="I51" s="45">
        <v>0.25</v>
      </c>
      <c r="J51" s="45">
        <v>600</v>
      </c>
      <c r="K51" s="50">
        <f t="shared" si="22"/>
        <v>2940.2562459350338</v>
      </c>
      <c r="L51" s="51">
        <v>9900</v>
      </c>
      <c r="M51" s="51">
        <v>4150</v>
      </c>
      <c r="N51" s="35">
        <f t="shared" si="0"/>
        <v>683</v>
      </c>
      <c r="O51" s="35">
        <f t="shared" si="1"/>
        <v>430</v>
      </c>
      <c r="P51" s="35">
        <f t="shared" si="2"/>
        <v>741.17728228992121</v>
      </c>
      <c r="Q51" s="35">
        <f t="shared" si="3"/>
        <v>179.56045806746405</v>
      </c>
      <c r="R51" s="35">
        <f t="shared" si="4"/>
        <v>94.517936819392787</v>
      </c>
      <c r="S51" s="35">
        <f t="shared" si="5"/>
        <v>390.62439068655169</v>
      </c>
      <c r="T51" s="35">
        <f t="shared" si="6"/>
        <v>36.768206356735305</v>
      </c>
      <c r="U51" s="35">
        <f t="shared" si="7"/>
        <v>720.03729533960075</v>
      </c>
      <c r="V51" s="35">
        <f t="shared" si="8"/>
        <v>379.01685215653015</v>
      </c>
      <c r="W51" s="35">
        <f t="shared" si="9"/>
        <v>0</v>
      </c>
      <c r="X51" s="35">
        <f t="shared" si="10"/>
        <v>3942.2053055023007</v>
      </c>
      <c r="Y51" s="51">
        <v>9900</v>
      </c>
      <c r="Z51" s="51">
        <v>4150</v>
      </c>
      <c r="AA51" s="35">
        <f t="shared" si="11"/>
        <v>683</v>
      </c>
      <c r="AB51" s="35">
        <f t="shared" si="12"/>
        <v>430</v>
      </c>
      <c r="AC51" s="35">
        <f t="shared" si="13"/>
        <v>741.17728228992121</v>
      </c>
      <c r="AD51" s="35">
        <f t="shared" si="14"/>
        <v>179.56045806746405</v>
      </c>
      <c r="AE51" s="35">
        <f t="shared" si="15"/>
        <v>94.517936819392787</v>
      </c>
      <c r="AF51" s="35">
        <f t="shared" si="16"/>
        <v>390.62439068655169</v>
      </c>
      <c r="AG51" s="35">
        <f t="shared" si="17"/>
        <v>36.768206356735305</v>
      </c>
      <c r="AH51" s="35">
        <f t="shared" si="18"/>
        <v>720.03729533960075</v>
      </c>
      <c r="AI51" s="35">
        <f t="shared" si="19"/>
        <v>379.01685215653015</v>
      </c>
      <c r="AJ51" s="35">
        <f t="shared" si="20"/>
        <v>0</v>
      </c>
      <c r="AK51" s="36">
        <f t="shared" si="21"/>
        <v>3942.2053055023007</v>
      </c>
    </row>
    <row r="52" spans="1:37" x14ac:dyDescent="0.25">
      <c r="A52" s="5">
        <v>3872</v>
      </c>
      <c r="B52" s="5">
        <v>141519.23938846588</v>
      </c>
      <c r="C52" s="5">
        <v>250177.70612886548</v>
      </c>
      <c r="D52" s="5">
        <v>18201.400000000001</v>
      </c>
      <c r="E52" s="5">
        <v>60.504250000000006</v>
      </c>
      <c r="F52" s="32">
        <v>0.02</v>
      </c>
      <c r="G52" s="32">
        <v>0.02</v>
      </c>
      <c r="H52" s="45">
        <v>0.25</v>
      </c>
      <c r="I52" s="45">
        <v>0.25</v>
      </c>
      <c r="J52" s="45">
        <v>600</v>
      </c>
      <c r="K52" s="50">
        <f t="shared" si="22"/>
        <v>2914.8129360148459</v>
      </c>
      <c r="L52" s="51">
        <v>9900</v>
      </c>
      <c r="M52" s="51">
        <v>4150</v>
      </c>
      <c r="N52" s="35">
        <f t="shared" si="0"/>
        <v>683</v>
      </c>
      <c r="O52" s="35">
        <f t="shared" si="1"/>
        <v>430</v>
      </c>
      <c r="P52" s="35">
        <f t="shared" si="2"/>
        <v>741.17728228992121</v>
      </c>
      <c r="Q52" s="35">
        <f t="shared" si="3"/>
        <v>179.56045806746405</v>
      </c>
      <c r="R52" s="35">
        <f t="shared" si="4"/>
        <v>94.517936819392787</v>
      </c>
      <c r="S52" s="35">
        <f t="shared" si="5"/>
        <v>390.62439068655169</v>
      </c>
      <c r="T52" s="35">
        <f t="shared" si="6"/>
        <v>36.768206356735305</v>
      </c>
      <c r="U52" s="35">
        <f t="shared" si="7"/>
        <v>720.03729533960075</v>
      </c>
      <c r="V52" s="35">
        <f t="shared" si="8"/>
        <v>379.01685215653015</v>
      </c>
      <c r="W52" s="35">
        <f t="shared" si="9"/>
        <v>0</v>
      </c>
      <c r="X52" s="35">
        <f t="shared" si="10"/>
        <v>3948.5502718166726</v>
      </c>
      <c r="Y52" s="51">
        <v>9900</v>
      </c>
      <c r="Z52" s="51">
        <v>4150</v>
      </c>
      <c r="AA52" s="35">
        <f t="shared" si="11"/>
        <v>683</v>
      </c>
      <c r="AB52" s="35">
        <f t="shared" si="12"/>
        <v>430</v>
      </c>
      <c r="AC52" s="35">
        <f t="shared" si="13"/>
        <v>741.17728228992121</v>
      </c>
      <c r="AD52" s="35">
        <f t="shared" si="14"/>
        <v>179.56045806746405</v>
      </c>
      <c r="AE52" s="35">
        <f t="shared" si="15"/>
        <v>94.517936819392787</v>
      </c>
      <c r="AF52" s="35">
        <f t="shared" si="16"/>
        <v>390.62439068655169</v>
      </c>
      <c r="AG52" s="35">
        <f t="shared" si="17"/>
        <v>36.768206356735305</v>
      </c>
      <c r="AH52" s="35">
        <f t="shared" si="18"/>
        <v>720.03729533960075</v>
      </c>
      <c r="AI52" s="35">
        <f t="shared" si="19"/>
        <v>379.01685215653015</v>
      </c>
      <c r="AJ52" s="35">
        <f t="shared" si="20"/>
        <v>0</v>
      </c>
      <c r="AK52" s="36">
        <f t="shared" si="21"/>
        <v>3948.5502718166726</v>
      </c>
    </row>
    <row r="53" spans="1:37" x14ac:dyDescent="0.25">
      <c r="A53" s="5">
        <v>3873</v>
      </c>
      <c r="B53" s="5">
        <v>142011.5983877182</v>
      </c>
      <c r="C53" s="5">
        <v>251048.09834861755</v>
      </c>
      <c r="D53" s="5">
        <v>18202.850000000002</v>
      </c>
      <c r="E53" s="5">
        <v>60.504250000000006</v>
      </c>
      <c r="F53" s="32">
        <v>0.02</v>
      </c>
      <c r="G53" s="32">
        <v>0.02</v>
      </c>
      <c r="H53" s="45">
        <v>0.25</v>
      </c>
      <c r="I53" s="45">
        <v>0.25</v>
      </c>
      <c r="J53" s="45">
        <v>600</v>
      </c>
      <c r="K53" s="50">
        <f t="shared" si="22"/>
        <v>2891.9139570866773</v>
      </c>
      <c r="L53" s="51">
        <v>9900</v>
      </c>
      <c r="M53" s="51">
        <v>4150</v>
      </c>
      <c r="N53" s="35">
        <f t="shared" si="0"/>
        <v>683</v>
      </c>
      <c r="O53" s="35">
        <f t="shared" si="1"/>
        <v>430</v>
      </c>
      <c r="P53" s="35">
        <f t="shared" si="2"/>
        <v>741.17728228992121</v>
      </c>
      <c r="Q53" s="35">
        <f t="shared" si="3"/>
        <v>179.56045806746405</v>
      </c>
      <c r="R53" s="35">
        <f t="shared" si="4"/>
        <v>94.517936819392787</v>
      </c>
      <c r="S53" s="35">
        <f t="shared" si="5"/>
        <v>390.62439068655169</v>
      </c>
      <c r="T53" s="35">
        <f t="shared" si="6"/>
        <v>36.768206356735305</v>
      </c>
      <c r="U53" s="35">
        <f t="shared" si="7"/>
        <v>720.03729533960075</v>
      </c>
      <c r="V53" s="35">
        <f t="shared" si="8"/>
        <v>379.01685215653015</v>
      </c>
      <c r="W53" s="35">
        <f t="shared" si="9"/>
        <v>0</v>
      </c>
      <c r="X53" s="35">
        <f t="shared" si="10"/>
        <v>3954.2607414996073</v>
      </c>
      <c r="Y53" s="51">
        <v>9900</v>
      </c>
      <c r="Z53" s="51">
        <v>4150</v>
      </c>
      <c r="AA53" s="35">
        <f t="shared" si="11"/>
        <v>683</v>
      </c>
      <c r="AB53" s="35">
        <f t="shared" si="12"/>
        <v>430</v>
      </c>
      <c r="AC53" s="35">
        <f t="shared" si="13"/>
        <v>741.17728228992121</v>
      </c>
      <c r="AD53" s="35">
        <f t="shared" si="14"/>
        <v>179.56045806746405</v>
      </c>
      <c r="AE53" s="35">
        <f t="shared" si="15"/>
        <v>94.517936819392787</v>
      </c>
      <c r="AF53" s="35">
        <f t="shared" si="16"/>
        <v>390.62439068655169</v>
      </c>
      <c r="AG53" s="35">
        <f t="shared" si="17"/>
        <v>36.768206356735305</v>
      </c>
      <c r="AH53" s="35">
        <f t="shared" si="18"/>
        <v>720.03729533960075</v>
      </c>
      <c r="AI53" s="35">
        <f t="shared" si="19"/>
        <v>379.01685215653015</v>
      </c>
      <c r="AJ53" s="35">
        <f t="shared" si="20"/>
        <v>0</v>
      </c>
      <c r="AK53" s="36">
        <f t="shared" si="21"/>
        <v>3954.2607414996073</v>
      </c>
    </row>
    <row r="54" spans="1:37" x14ac:dyDescent="0.25">
      <c r="A54" s="5">
        <v>3874</v>
      </c>
      <c r="B54" s="5">
        <v>142503.95738649368</v>
      </c>
      <c r="C54" s="5">
        <v>251918.49056842923</v>
      </c>
      <c r="D54" s="5">
        <v>18204.300000000003</v>
      </c>
      <c r="E54" s="5">
        <v>60.504250000000006</v>
      </c>
      <c r="F54" s="32">
        <v>0.02</v>
      </c>
      <c r="G54" s="32">
        <v>0.02</v>
      </c>
      <c r="H54" s="45">
        <v>0.25</v>
      </c>
      <c r="I54" s="45">
        <v>0.25</v>
      </c>
      <c r="J54" s="45">
        <v>600</v>
      </c>
      <c r="K54" s="50">
        <f t="shared" si="22"/>
        <v>2871.5593091505275</v>
      </c>
      <c r="L54" s="51">
        <v>9900</v>
      </c>
      <c r="M54" s="51">
        <v>4150</v>
      </c>
      <c r="N54" s="35">
        <f t="shared" si="0"/>
        <v>683</v>
      </c>
      <c r="O54" s="35">
        <f t="shared" si="1"/>
        <v>430</v>
      </c>
      <c r="P54" s="35">
        <f t="shared" si="2"/>
        <v>741.17728228992121</v>
      </c>
      <c r="Q54" s="35">
        <f t="shared" si="3"/>
        <v>179.56045806746405</v>
      </c>
      <c r="R54" s="35">
        <f t="shared" si="4"/>
        <v>94.517936819392787</v>
      </c>
      <c r="S54" s="35">
        <f t="shared" si="5"/>
        <v>390.62439068655169</v>
      </c>
      <c r="T54" s="35">
        <f t="shared" si="6"/>
        <v>36.768206356735305</v>
      </c>
      <c r="U54" s="35">
        <f t="shared" si="7"/>
        <v>720.03729533960075</v>
      </c>
      <c r="V54" s="35">
        <f t="shared" si="8"/>
        <v>379.01685215653015</v>
      </c>
      <c r="W54" s="35">
        <f t="shared" si="9"/>
        <v>0</v>
      </c>
      <c r="X54" s="35">
        <f t="shared" si="10"/>
        <v>3959.3367145511047</v>
      </c>
      <c r="Y54" s="51">
        <v>9900</v>
      </c>
      <c r="Z54" s="51">
        <v>4150</v>
      </c>
      <c r="AA54" s="35">
        <f t="shared" si="11"/>
        <v>683</v>
      </c>
      <c r="AB54" s="35">
        <f t="shared" si="12"/>
        <v>430</v>
      </c>
      <c r="AC54" s="35">
        <f t="shared" si="13"/>
        <v>741.17728228992121</v>
      </c>
      <c r="AD54" s="35">
        <f t="shared" si="14"/>
        <v>179.56045806746405</v>
      </c>
      <c r="AE54" s="35">
        <f t="shared" si="15"/>
        <v>94.517936819392787</v>
      </c>
      <c r="AF54" s="35">
        <f t="shared" si="16"/>
        <v>390.62439068655169</v>
      </c>
      <c r="AG54" s="35">
        <f t="shared" si="17"/>
        <v>36.768206356735305</v>
      </c>
      <c r="AH54" s="35">
        <f t="shared" si="18"/>
        <v>720.03729533960075</v>
      </c>
      <c r="AI54" s="35">
        <f t="shared" si="19"/>
        <v>379.01685215653015</v>
      </c>
      <c r="AJ54" s="35">
        <f t="shared" si="20"/>
        <v>0</v>
      </c>
      <c r="AK54" s="36">
        <f t="shared" si="21"/>
        <v>3959.3367145511047</v>
      </c>
    </row>
    <row r="55" spans="1:37" x14ac:dyDescent="0.25">
      <c r="A55" s="5">
        <v>3874.2</v>
      </c>
      <c r="B55" s="5">
        <v>142602.42918634415</v>
      </c>
      <c r="C55" s="5">
        <v>252092.56901240349</v>
      </c>
      <c r="D55" s="5">
        <v>18204.590000000004</v>
      </c>
      <c r="E55" s="5">
        <v>60.504250000000006</v>
      </c>
      <c r="F55" s="32">
        <v>0.02</v>
      </c>
      <c r="G55" s="32">
        <v>0.02</v>
      </c>
      <c r="H55" s="45">
        <v>0.25</v>
      </c>
      <c r="I55" s="45">
        <v>0.25</v>
      </c>
      <c r="J55" s="45">
        <v>600</v>
      </c>
      <c r="K55" s="50">
        <f t="shared" si="22"/>
        <v>2867.7936992823429</v>
      </c>
      <c r="L55" s="51">
        <v>9900</v>
      </c>
      <c r="M55" s="51">
        <v>4150</v>
      </c>
      <c r="N55" s="35">
        <f t="shared" si="0"/>
        <v>683</v>
      </c>
      <c r="O55" s="35">
        <f t="shared" si="1"/>
        <v>430</v>
      </c>
      <c r="P55" s="35">
        <f t="shared" si="2"/>
        <v>741.17728228992121</v>
      </c>
      <c r="Q55" s="35">
        <f t="shared" si="3"/>
        <v>179.56045806746405</v>
      </c>
      <c r="R55" s="35">
        <f t="shared" si="4"/>
        <v>94.517936819392787</v>
      </c>
      <c r="S55" s="35">
        <f t="shared" si="5"/>
        <v>390.62439068655169</v>
      </c>
      <c r="T55" s="35">
        <f t="shared" si="6"/>
        <v>36.768206356735305</v>
      </c>
      <c r="U55" s="35">
        <f t="shared" si="7"/>
        <v>720.03729533960075</v>
      </c>
      <c r="V55" s="35">
        <f t="shared" si="8"/>
        <v>379.01685215653015</v>
      </c>
      <c r="W55" s="35">
        <f t="shared" si="9"/>
        <v>0</v>
      </c>
      <c r="X55" s="35">
        <f t="shared" si="10"/>
        <v>3960.275769565631</v>
      </c>
      <c r="Y55" s="51">
        <v>9900</v>
      </c>
      <c r="Z55" s="51">
        <v>4150</v>
      </c>
      <c r="AA55" s="35">
        <f t="shared" si="11"/>
        <v>683</v>
      </c>
      <c r="AB55" s="35">
        <f t="shared" si="12"/>
        <v>430</v>
      </c>
      <c r="AC55" s="35">
        <f t="shared" si="13"/>
        <v>741.17728228992121</v>
      </c>
      <c r="AD55" s="35">
        <f t="shared" si="14"/>
        <v>179.56045806746405</v>
      </c>
      <c r="AE55" s="35">
        <f t="shared" si="15"/>
        <v>94.517936819392787</v>
      </c>
      <c r="AF55" s="35">
        <f t="shared" si="16"/>
        <v>390.62439068655169</v>
      </c>
      <c r="AG55" s="35">
        <f t="shared" si="17"/>
        <v>36.768206356735305</v>
      </c>
      <c r="AH55" s="35">
        <f t="shared" si="18"/>
        <v>720.03729533960075</v>
      </c>
      <c r="AI55" s="35">
        <f t="shared" si="19"/>
        <v>379.01685215653015</v>
      </c>
      <c r="AJ55" s="35">
        <f t="shared" si="20"/>
        <v>0</v>
      </c>
      <c r="AK55" s="36">
        <f t="shared" si="21"/>
        <v>3960.275769565631</v>
      </c>
    </row>
    <row r="56" spans="1:37" x14ac:dyDescent="0.25">
      <c r="A56" s="5">
        <v>3874.8</v>
      </c>
      <c r="B56" s="5">
        <v>142897.8445854187</v>
      </c>
      <c r="C56" s="5">
        <v>252614.80434426665</v>
      </c>
      <c r="D56" s="5">
        <v>18205.460000000003</v>
      </c>
      <c r="E56" s="5">
        <v>60.504250000000006</v>
      </c>
      <c r="F56" s="32">
        <v>0.02</v>
      </c>
      <c r="G56" s="32">
        <v>0.02</v>
      </c>
      <c r="H56" s="45">
        <v>0.25</v>
      </c>
      <c r="I56" s="45">
        <v>0.25</v>
      </c>
      <c r="J56" s="45">
        <v>600</v>
      </c>
      <c r="K56" s="50">
        <f t="shared" si="22"/>
        <v>2857.1075091158577</v>
      </c>
      <c r="L56" s="51">
        <v>9900</v>
      </c>
      <c r="M56" s="51">
        <v>4150</v>
      </c>
      <c r="N56" s="35">
        <f t="shared" si="0"/>
        <v>683</v>
      </c>
      <c r="O56" s="35">
        <f t="shared" si="1"/>
        <v>430</v>
      </c>
      <c r="P56" s="35">
        <f t="shared" si="2"/>
        <v>741.17728228992121</v>
      </c>
      <c r="Q56" s="35">
        <f t="shared" si="3"/>
        <v>179.56045806746405</v>
      </c>
      <c r="R56" s="35">
        <f t="shared" si="4"/>
        <v>94.517936819392787</v>
      </c>
      <c r="S56" s="35">
        <f t="shared" si="5"/>
        <v>390.62439068655169</v>
      </c>
      <c r="T56" s="35">
        <f t="shared" si="6"/>
        <v>36.768206356735305</v>
      </c>
      <c r="U56" s="35">
        <f t="shared" si="7"/>
        <v>720.03729533960075</v>
      </c>
      <c r="V56" s="35">
        <f t="shared" si="8"/>
        <v>379.01685215653015</v>
      </c>
      <c r="W56" s="35">
        <f t="shared" si="9"/>
        <v>0</v>
      </c>
      <c r="X56" s="35">
        <f t="shared" si="10"/>
        <v>3962.9406554176689</v>
      </c>
      <c r="Y56" s="51">
        <v>9900</v>
      </c>
      <c r="Z56" s="51">
        <v>4150</v>
      </c>
      <c r="AA56" s="35">
        <f t="shared" si="11"/>
        <v>683</v>
      </c>
      <c r="AB56" s="35">
        <f t="shared" si="12"/>
        <v>430</v>
      </c>
      <c r="AC56" s="35">
        <f t="shared" si="13"/>
        <v>741.17728228992121</v>
      </c>
      <c r="AD56" s="35">
        <f t="shared" si="14"/>
        <v>179.56045806746405</v>
      </c>
      <c r="AE56" s="35">
        <f t="shared" si="15"/>
        <v>94.517936819392787</v>
      </c>
      <c r="AF56" s="35">
        <f t="shared" si="16"/>
        <v>390.62439068655169</v>
      </c>
      <c r="AG56" s="35">
        <f t="shared" si="17"/>
        <v>36.768206356735305</v>
      </c>
      <c r="AH56" s="35">
        <f t="shared" si="18"/>
        <v>720.03729533960075</v>
      </c>
      <c r="AI56" s="35">
        <f t="shared" si="19"/>
        <v>379.01685215653015</v>
      </c>
      <c r="AJ56" s="35">
        <f t="shared" si="20"/>
        <v>0</v>
      </c>
      <c r="AK56" s="36">
        <f t="shared" si="21"/>
        <v>3962.9406554176689</v>
      </c>
    </row>
    <row r="57" spans="1:37" x14ac:dyDescent="0.25">
      <c r="A57" s="5">
        <v>3875</v>
      </c>
      <c r="B57" s="5">
        <v>142996.31638526917</v>
      </c>
      <c r="C57" s="5">
        <v>252788.88278824091</v>
      </c>
      <c r="D57" s="5">
        <v>18205.750000000004</v>
      </c>
      <c r="E57" s="5">
        <v>60.504250000000006</v>
      </c>
      <c r="F57" s="32">
        <v>0.02</v>
      </c>
      <c r="G57" s="32">
        <v>0.02</v>
      </c>
      <c r="H57" s="45">
        <v>0.25</v>
      </c>
      <c r="I57" s="45">
        <v>0.25</v>
      </c>
      <c r="J57" s="45">
        <v>600</v>
      </c>
      <c r="K57" s="50">
        <f t="shared" si="22"/>
        <v>2853.748992206396</v>
      </c>
      <c r="L57" s="51">
        <v>9900</v>
      </c>
      <c r="M57" s="51">
        <v>4150</v>
      </c>
      <c r="N57" s="35">
        <f t="shared" si="0"/>
        <v>683</v>
      </c>
      <c r="O57" s="35">
        <f t="shared" si="1"/>
        <v>430</v>
      </c>
      <c r="P57" s="35">
        <f t="shared" si="2"/>
        <v>741.17728228992121</v>
      </c>
      <c r="Q57" s="35">
        <f t="shared" si="3"/>
        <v>179.56045806746405</v>
      </c>
      <c r="R57" s="35">
        <f t="shared" si="4"/>
        <v>94.517936819392787</v>
      </c>
      <c r="S57" s="35">
        <f t="shared" si="5"/>
        <v>390.62439068655169</v>
      </c>
      <c r="T57" s="35">
        <f t="shared" si="6"/>
        <v>36.768206356735305</v>
      </c>
      <c r="U57" s="35">
        <f t="shared" si="7"/>
        <v>720.03729533960075</v>
      </c>
      <c r="V57" s="35">
        <f t="shared" si="8"/>
        <v>379.01685215653015</v>
      </c>
      <c r="W57" s="35">
        <f t="shared" si="9"/>
        <v>0</v>
      </c>
      <c r="X57" s="35">
        <f t="shared" si="10"/>
        <v>3963.7781909711657</v>
      </c>
      <c r="Y57" s="51">
        <v>9900</v>
      </c>
      <c r="Z57" s="51">
        <v>4150</v>
      </c>
      <c r="AA57" s="35">
        <f t="shared" si="11"/>
        <v>683</v>
      </c>
      <c r="AB57" s="35">
        <f t="shared" si="12"/>
        <v>430</v>
      </c>
      <c r="AC57" s="35">
        <f t="shared" si="13"/>
        <v>741.17728228992121</v>
      </c>
      <c r="AD57" s="35">
        <f t="shared" si="14"/>
        <v>179.56045806746405</v>
      </c>
      <c r="AE57" s="35">
        <f t="shared" si="15"/>
        <v>94.517936819392787</v>
      </c>
      <c r="AF57" s="35">
        <f t="shared" si="16"/>
        <v>390.62439068655169</v>
      </c>
      <c r="AG57" s="35">
        <f t="shared" si="17"/>
        <v>36.768206356735305</v>
      </c>
      <c r="AH57" s="35">
        <f t="shared" si="18"/>
        <v>720.03729533960075</v>
      </c>
      <c r="AI57" s="35">
        <f t="shared" si="19"/>
        <v>379.01685215653015</v>
      </c>
      <c r="AJ57" s="35">
        <f t="shared" si="20"/>
        <v>0</v>
      </c>
      <c r="AK57" s="36">
        <f t="shared" si="21"/>
        <v>3963.7781909711657</v>
      </c>
    </row>
    <row r="58" spans="1:37" x14ac:dyDescent="0.25">
      <c r="A58" s="5">
        <v>3876</v>
      </c>
      <c r="B58" s="5">
        <v>143488.67538404465</v>
      </c>
      <c r="C58" s="5">
        <v>253659.27500805259</v>
      </c>
      <c r="D58" s="5">
        <v>18207.2</v>
      </c>
      <c r="E58" s="5">
        <v>60.504250000000006</v>
      </c>
      <c r="F58" s="32">
        <v>0.02</v>
      </c>
      <c r="G58" s="32">
        <v>0.02</v>
      </c>
      <c r="H58" s="45">
        <v>0.25</v>
      </c>
      <c r="I58" s="45">
        <v>0.25</v>
      </c>
      <c r="J58" s="45">
        <v>600</v>
      </c>
      <c r="K58" s="50">
        <f t="shared" si="22"/>
        <v>2838.4830062542837</v>
      </c>
      <c r="L58" s="51">
        <v>9900</v>
      </c>
      <c r="M58" s="51">
        <v>4150</v>
      </c>
      <c r="N58" s="35">
        <f t="shared" si="0"/>
        <v>683</v>
      </c>
      <c r="O58" s="35">
        <f t="shared" si="1"/>
        <v>430</v>
      </c>
      <c r="P58" s="35">
        <f t="shared" si="2"/>
        <v>741.17728228992121</v>
      </c>
      <c r="Q58" s="35">
        <f t="shared" si="3"/>
        <v>179.56045806746405</v>
      </c>
      <c r="R58" s="35">
        <f t="shared" si="4"/>
        <v>94.517936819392787</v>
      </c>
      <c r="S58" s="35">
        <f t="shared" si="5"/>
        <v>390.62439068655169</v>
      </c>
      <c r="T58" s="35">
        <f t="shared" si="6"/>
        <v>36.768206356735305</v>
      </c>
      <c r="U58" s="35">
        <f t="shared" si="7"/>
        <v>720.03729533960075</v>
      </c>
      <c r="V58" s="35">
        <f t="shared" si="8"/>
        <v>379.01685215653015</v>
      </c>
      <c r="W58" s="35">
        <f t="shared" si="9"/>
        <v>0</v>
      </c>
      <c r="X58" s="35">
        <f t="shared" si="10"/>
        <v>3967.5851707597885</v>
      </c>
      <c r="Y58" s="51">
        <v>9900</v>
      </c>
      <c r="Z58" s="51">
        <v>4150</v>
      </c>
      <c r="AA58" s="35">
        <f t="shared" si="11"/>
        <v>683</v>
      </c>
      <c r="AB58" s="35">
        <f t="shared" si="12"/>
        <v>430</v>
      </c>
      <c r="AC58" s="35">
        <f t="shared" si="13"/>
        <v>741.17728228992121</v>
      </c>
      <c r="AD58" s="35">
        <f t="shared" si="14"/>
        <v>179.56045806746405</v>
      </c>
      <c r="AE58" s="35">
        <f t="shared" si="15"/>
        <v>94.517936819392787</v>
      </c>
      <c r="AF58" s="35">
        <f t="shared" si="16"/>
        <v>390.62439068655169</v>
      </c>
      <c r="AG58" s="35">
        <f t="shared" si="17"/>
        <v>36.768206356735305</v>
      </c>
      <c r="AH58" s="35">
        <f t="shared" si="18"/>
        <v>720.03729533960075</v>
      </c>
      <c r="AI58" s="35">
        <f t="shared" si="19"/>
        <v>379.01685215653015</v>
      </c>
      <c r="AJ58" s="35">
        <f t="shared" si="20"/>
        <v>0</v>
      </c>
      <c r="AK58" s="36">
        <f t="shared" si="21"/>
        <v>3967.5851707597885</v>
      </c>
    </row>
    <row r="59" spans="1:37" x14ac:dyDescent="0.25">
      <c r="A59" s="5">
        <v>3877</v>
      </c>
      <c r="B59" s="5">
        <v>143981.03438282013</v>
      </c>
      <c r="C59" s="5">
        <v>254529.66722783446</v>
      </c>
      <c r="D59" s="5">
        <v>18208.650000000001</v>
      </c>
      <c r="E59" s="5">
        <v>60.504250000000006</v>
      </c>
      <c r="F59" s="32">
        <v>0.02</v>
      </c>
      <c r="G59" s="32">
        <v>0.02</v>
      </c>
      <c r="H59" s="45">
        <v>0.25</v>
      </c>
      <c r="I59" s="45">
        <v>0.25</v>
      </c>
      <c r="J59" s="45">
        <v>600</v>
      </c>
      <c r="K59" s="50">
        <f t="shared" si="22"/>
        <v>2825.7613512941898</v>
      </c>
      <c r="L59" s="51">
        <v>9900</v>
      </c>
      <c r="M59" s="51">
        <v>4150</v>
      </c>
      <c r="N59" s="35">
        <f t="shared" si="0"/>
        <v>683</v>
      </c>
      <c r="O59" s="35">
        <f t="shared" si="1"/>
        <v>430</v>
      </c>
      <c r="P59" s="35">
        <f t="shared" si="2"/>
        <v>741.17728228992121</v>
      </c>
      <c r="Q59" s="35">
        <f t="shared" si="3"/>
        <v>179.56045806746405</v>
      </c>
      <c r="R59" s="35">
        <f t="shared" si="4"/>
        <v>94.517936819392787</v>
      </c>
      <c r="S59" s="35">
        <f t="shared" si="5"/>
        <v>390.62439068655169</v>
      </c>
      <c r="T59" s="35">
        <f t="shared" si="6"/>
        <v>36.768206356735305</v>
      </c>
      <c r="U59" s="35">
        <f t="shared" si="7"/>
        <v>720.03729533960075</v>
      </c>
      <c r="V59" s="35">
        <f t="shared" si="8"/>
        <v>379.01685215653015</v>
      </c>
      <c r="W59" s="35">
        <f t="shared" si="9"/>
        <v>0</v>
      </c>
      <c r="X59" s="35">
        <f t="shared" si="10"/>
        <v>3970.7576539169745</v>
      </c>
      <c r="Y59" s="51">
        <v>9900</v>
      </c>
      <c r="Z59" s="51">
        <v>4150</v>
      </c>
      <c r="AA59" s="35">
        <f t="shared" si="11"/>
        <v>683</v>
      </c>
      <c r="AB59" s="35">
        <f t="shared" si="12"/>
        <v>430</v>
      </c>
      <c r="AC59" s="35">
        <f t="shared" si="13"/>
        <v>741.17728228992121</v>
      </c>
      <c r="AD59" s="35">
        <f t="shared" si="14"/>
        <v>179.56045806746405</v>
      </c>
      <c r="AE59" s="35">
        <f t="shared" si="15"/>
        <v>94.517936819392787</v>
      </c>
      <c r="AF59" s="35">
        <f t="shared" si="16"/>
        <v>390.62439068655169</v>
      </c>
      <c r="AG59" s="35">
        <f t="shared" si="17"/>
        <v>36.768206356735305</v>
      </c>
      <c r="AH59" s="35">
        <f t="shared" si="18"/>
        <v>720.03729533960075</v>
      </c>
      <c r="AI59" s="35">
        <f t="shared" si="19"/>
        <v>379.01685215653015</v>
      </c>
      <c r="AJ59" s="35">
        <f t="shared" si="20"/>
        <v>0</v>
      </c>
      <c r="AK59" s="36">
        <f t="shared" si="21"/>
        <v>3970.7576539169745</v>
      </c>
    </row>
    <row r="60" spans="1:37" x14ac:dyDescent="0.25">
      <c r="A60" s="5">
        <v>3878</v>
      </c>
      <c r="B60" s="5">
        <v>144473.39338159561</v>
      </c>
      <c r="C60" s="5">
        <v>255400.05944764614</v>
      </c>
      <c r="D60" s="5">
        <v>18210.100000000006</v>
      </c>
      <c r="E60" s="5">
        <v>60.504250000000006</v>
      </c>
      <c r="F60" s="32">
        <v>0.02</v>
      </c>
      <c r="G60" s="32">
        <v>0.02</v>
      </c>
      <c r="H60" s="45">
        <v>0.25</v>
      </c>
      <c r="I60" s="45">
        <v>0.25</v>
      </c>
      <c r="J60" s="45">
        <v>600</v>
      </c>
      <c r="K60" s="50">
        <f t="shared" si="22"/>
        <v>2815.5840273261147</v>
      </c>
      <c r="L60" s="51">
        <v>9900</v>
      </c>
      <c r="M60" s="51">
        <v>4150</v>
      </c>
      <c r="N60" s="35">
        <f t="shared" si="0"/>
        <v>683</v>
      </c>
      <c r="O60" s="35">
        <f t="shared" si="1"/>
        <v>430</v>
      </c>
      <c r="P60" s="35">
        <f t="shared" si="2"/>
        <v>741.17728228992121</v>
      </c>
      <c r="Q60" s="35">
        <f t="shared" si="3"/>
        <v>179.56045806746405</v>
      </c>
      <c r="R60" s="35">
        <f t="shared" si="4"/>
        <v>94.517936819392787</v>
      </c>
      <c r="S60" s="35">
        <f t="shared" si="5"/>
        <v>390.62439068655169</v>
      </c>
      <c r="T60" s="35">
        <f t="shared" si="6"/>
        <v>36.768206356735305</v>
      </c>
      <c r="U60" s="35">
        <f t="shared" si="7"/>
        <v>720.03729533960075</v>
      </c>
      <c r="V60" s="35">
        <f t="shared" si="8"/>
        <v>379.01685215653015</v>
      </c>
      <c r="W60" s="35">
        <f t="shared" si="9"/>
        <v>0</v>
      </c>
      <c r="X60" s="35">
        <f t="shared" si="10"/>
        <v>3973.2956404427237</v>
      </c>
      <c r="Y60" s="51">
        <v>9900</v>
      </c>
      <c r="Z60" s="51">
        <v>4150</v>
      </c>
      <c r="AA60" s="35">
        <f t="shared" si="11"/>
        <v>683</v>
      </c>
      <c r="AB60" s="35">
        <f t="shared" si="12"/>
        <v>430</v>
      </c>
      <c r="AC60" s="35">
        <f t="shared" si="13"/>
        <v>741.17728228992121</v>
      </c>
      <c r="AD60" s="35">
        <f t="shared" si="14"/>
        <v>179.56045806746405</v>
      </c>
      <c r="AE60" s="35">
        <f t="shared" si="15"/>
        <v>94.517936819392787</v>
      </c>
      <c r="AF60" s="35">
        <f t="shared" si="16"/>
        <v>390.62439068655169</v>
      </c>
      <c r="AG60" s="35">
        <f t="shared" si="17"/>
        <v>36.768206356735305</v>
      </c>
      <c r="AH60" s="35">
        <f t="shared" si="18"/>
        <v>720.03729533960075</v>
      </c>
      <c r="AI60" s="35">
        <f t="shared" si="19"/>
        <v>379.01685215653015</v>
      </c>
      <c r="AJ60" s="35">
        <f t="shared" si="20"/>
        <v>0</v>
      </c>
      <c r="AK60" s="36">
        <f t="shared" si="21"/>
        <v>3973.2956404427237</v>
      </c>
    </row>
    <row r="61" spans="1:37" x14ac:dyDescent="0.25">
      <c r="A61" s="5">
        <v>3878.2</v>
      </c>
      <c r="B61" s="5">
        <v>144571.86518096924</v>
      </c>
      <c r="C61" s="5">
        <v>255574.1378915906</v>
      </c>
      <c r="D61" s="5">
        <v>18210.390000000003</v>
      </c>
      <c r="E61" s="5">
        <v>60.504250000000006</v>
      </c>
      <c r="F61" s="32">
        <v>0.02</v>
      </c>
      <c r="G61" s="32">
        <v>0.02</v>
      </c>
      <c r="H61" s="45">
        <v>0.25</v>
      </c>
      <c r="I61" s="45">
        <v>0.25</v>
      </c>
      <c r="J61" s="45">
        <v>600</v>
      </c>
      <c r="K61" s="50">
        <f t="shared" si="22"/>
        <v>2813.8538822515438</v>
      </c>
      <c r="L61" s="51">
        <v>9900</v>
      </c>
      <c r="M61" s="51">
        <v>4150</v>
      </c>
      <c r="N61" s="35">
        <f t="shared" si="0"/>
        <v>683</v>
      </c>
      <c r="O61" s="35">
        <f t="shared" si="1"/>
        <v>430</v>
      </c>
      <c r="P61" s="35">
        <f t="shared" si="2"/>
        <v>741.17728228992121</v>
      </c>
      <c r="Q61" s="35">
        <f t="shared" si="3"/>
        <v>179.56045806746405</v>
      </c>
      <c r="R61" s="35">
        <f t="shared" si="4"/>
        <v>94.517936819392787</v>
      </c>
      <c r="S61" s="35">
        <f t="shared" si="5"/>
        <v>390.62439068655169</v>
      </c>
      <c r="T61" s="35">
        <f t="shared" si="6"/>
        <v>36.768206356735305</v>
      </c>
      <c r="U61" s="35">
        <f t="shared" si="7"/>
        <v>720.03729533960075</v>
      </c>
      <c r="V61" s="35">
        <f t="shared" si="8"/>
        <v>379.01685215653015</v>
      </c>
      <c r="W61" s="35">
        <f t="shared" si="9"/>
        <v>0</v>
      </c>
      <c r="X61" s="35">
        <f t="shared" si="10"/>
        <v>3973.7270981521006</v>
      </c>
      <c r="Y61" s="51">
        <v>9900</v>
      </c>
      <c r="Z61" s="51">
        <v>4150</v>
      </c>
      <c r="AA61" s="35">
        <f t="shared" si="11"/>
        <v>683</v>
      </c>
      <c r="AB61" s="35">
        <f t="shared" si="12"/>
        <v>430</v>
      </c>
      <c r="AC61" s="35">
        <f t="shared" si="13"/>
        <v>741.17728228992121</v>
      </c>
      <c r="AD61" s="35">
        <f t="shared" si="14"/>
        <v>179.56045806746405</v>
      </c>
      <c r="AE61" s="35">
        <f t="shared" si="15"/>
        <v>94.517936819392787</v>
      </c>
      <c r="AF61" s="35">
        <f t="shared" si="16"/>
        <v>390.62439068655169</v>
      </c>
      <c r="AG61" s="35">
        <f t="shared" si="17"/>
        <v>36.768206356735305</v>
      </c>
      <c r="AH61" s="35">
        <f t="shared" si="18"/>
        <v>720.03729533960075</v>
      </c>
      <c r="AI61" s="35">
        <f t="shared" si="19"/>
        <v>379.01685215653015</v>
      </c>
      <c r="AJ61" s="35">
        <f t="shared" si="20"/>
        <v>0</v>
      </c>
      <c r="AK61" s="36">
        <f t="shared" si="21"/>
        <v>3973.7270981521006</v>
      </c>
    </row>
    <row r="62" spans="1:37" x14ac:dyDescent="0.25">
      <c r="A62" s="5">
        <v>3878.8</v>
      </c>
      <c r="B62" s="5">
        <v>144867.28058099747</v>
      </c>
      <c r="C62" s="5">
        <v>256096.37322345376</v>
      </c>
      <c r="D62" s="5">
        <v>18211.260000000002</v>
      </c>
      <c r="E62" s="5">
        <v>60.504250000000006</v>
      </c>
      <c r="F62" s="32">
        <v>0.02</v>
      </c>
      <c r="G62" s="32">
        <v>0.02</v>
      </c>
      <c r="H62" s="45">
        <v>0.25</v>
      </c>
      <c r="I62" s="45">
        <v>0.25</v>
      </c>
      <c r="J62" s="45">
        <v>600</v>
      </c>
      <c r="K62" s="50">
        <f t="shared" si="22"/>
        <v>2809.2740864659072</v>
      </c>
      <c r="L62" s="51">
        <v>9900</v>
      </c>
      <c r="M62" s="51">
        <v>4150</v>
      </c>
      <c r="N62" s="35">
        <f t="shared" si="0"/>
        <v>683</v>
      </c>
      <c r="O62" s="35">
        <f t="shared" si="1"/>
        <v>430</v>
      </c>
      <c r="P62" s="35">
        <f t="shared" si="2"/>
        <v>741.17728228992121</v>
      </c>
      <c r="Q62" s="35">
        <f t="shared" si="3"/>
        <v>179.56045806746405</v>
      </c>
      <c r="R62" s="35">
        <f t="shared" si="4"/>
        <v>94.517936819392787</v>
      </c>
      <c r="S62" s="35">
        <f t="shared" si="5"/>
        <v>390.62439068655169</v>
      </c>
      <c r="T62" s="35">
        <f t="shared" si="6"/>
        <v>36.768206356735305</v>
      </c>
      <c r="U62" s="35">
        <f t="shared" si="7"/>
        <v>720.03729533960075</v>
      </c>
      <c r="V62" s="35">
        <f t="shared" si="8"/>
        <v>379.01685215653015</v>
      </c>
      <c r="W62" s="35">
        <f t="shared" si="9"/>
        <v>0</v>
      </c>
      <c r="X62" s="35">
        <f t="shared" si="10"/>
        <v>3974.8691920886881</v>
      </c>
      <c r="Y62" s="51">
        <v>9900</v>
      </c>
      <c r="Z62" s="51">
        <v>4150</v>
      </c>
      <c r="AA62" s="35">
        <f t="shared" si="11"/>
        <v>683</v>
      </c>
      <c r="AB62" s="35">
        <f t="shared" si="12"/>
        <v>430</v>
      </c>
      <c r="AC62" s="35">
        <f t="shared" si="13"/>
        <v>741.17728228992121</v>
      </c>
      <c r="AD62" s="35">
        <f t="shared" si="14"/>
        <v>179.56045806746405</v>
      </c>
      <c r="AE62" s="35">
        <f t="shared" si="15"/>
        <v>94.517936819392787</v>
      </c>
      <c r="AF62" s="35">
        <f t="shared" si="16"/>
        <v>390.62439068655169</v>
      </c>
      <c r="AG62" s="35">
        <f t="shared" si="17"/>
        <v>36.768206356735305</v>
      </c>
      <c r="AH62" s="35">
        <f t="shared" si="18"/>
        <v>720.03729533960075</v>
      </c>
      <c r="AI62" s="35">
        <f t="shared" si="19"/>
        <v>379.01685215653015</v>
      </c>
      <c r="AJ62" s="35">
        <f t="shared" si="20"/>
        <v>0</v>
      </c>
      <c r="AK62" s="36">
        <f t="shared" si="21"/>
        <v>3974.8691920886881</v>
      </c>
    </row>
    <row r="63" spans="1:37" x14ac:dyDescent="0.25">
      <c r="A63" s="5">
        <v>3879</v>
      </c>
      <c r="B63" s="5">
        <v>144965.75238084793</v>
      </c>
      <c r="C63" s="5">
        <v>256270.45166742802</v>
      </c>
      <c r="D63" s="5">
        <v>18211.550000000003</v>
      </c>
      <c r="E63" s="5">
        <v>60.504250000000006</v>
      </c>
      <c r="F63" s="32">
        <v>0.02</v>
      </c>
      <c r="G63" s="32">
        <v>0.02</v>
      </c>
      <c r="H63" s="45">
        <v>0.25</v>
      </c>
      <c r="I63" s="45">
        <v>0.25</v>
      </c>
      <c r="J63" s="45">
        <v>600</v>
      </c>
      <c r="K63" s="50">
        <f t="shared" si="22"/>
        <v>2807.9510343500588</v>
      </c>
      <c r="L63" s="51">
        <v>9900</v>
      </c>
      <c r="M63" s="51">
        <v>4150</v>
      </c>
      <c r="N63" s="35">
        <f t="shared" si="0"/>
        <v>683</v>
      </c>
      <c r="O63" s="35">
        <f t="shared" si="1"/>
        <v>430</v>
      </c>
      <c r="P63" s="35">
        <f t="shared" si="2"/>
        <v>741.17728228992121</v>
      </c>
      <c r="Q63" s="35">
        <f t="shared" si="3"/>
        <v>179.56045806746405</v>
      </c>
      <c r="R63" s="35">
        <f t="shared" si="4"/>
        <v>94.517936819392787</v>
      </c>
      <c r="S63" s="35">
        <f t="shared" si="5"/>
        <v>390.62439068655169</v>
      </c>
      <c r="T63" s="35">
        <f t="shared" si="6"/>
        <v>36.768206356735305</v>
      </c>
      <c r="U63" s="35">
        <f t="shared" si="7"/>
        <v>720.03729533960075</v>
      </c>
      <c r="V63" s="35">
        <f t="shared" si="8"/>
        <v>379.01685215653015</v>
      </c>
      <c r="W63" s="35">
        <f t="shared" si="9"/>
        <v>0</v>
      </c>
      <c r="X63" s="35">
        <f t="shared" si="10"/>
        <v>3975.1991303370351</v>
      </c>
      <c r="Y63" s="51">
        <v>9900</v>
      </c>
      <c r="Z63" s="51">
        <v>4150</v>
      </c>
      <c r="AA63" s="35">
        <f t="shared" si="11"/>
        <v>683</v>
      </c>
      <c r="AB63" s="35">
        <f t="shared" si="12"/>
        <v>430</v>
      </c>
      <c r="AC63" s="35">
        <f t="shared" si="13"/>
        <v>741.17728228992121</v>
      </c>
      <c r="AD63" s="35">
        <f t="shared" si="14"/>
        <v>179.56045806746405</v>
      </c>
      <c r="AE63" s="35">
        <f t="shared" si="15"/>
        <v>94.517936819392787</v>
      </c>
      <c r="AF63" s="35">
        <f t="shared" si="16"/>
        <v>390.62439068655169</v>
      </c>
      <c r="AG63" s="35">
        <f t="shared" si="17"/>
        <v>36.768206356735305</v>
      </c>
      <c r="AH63" s="35">
        <f t="shared" si="18"/>
        <v>720.03729533960075</v>
      </c>
      <c r="AI63" s="35">
        <f t="shared" si="19"/>
        <v>379.01685215653015</v>
      </c>
      <c r="AJ63" s="35">
        <f t="shared" si="20"/>
        <v>0</v>
      </c>
      <c r="AK63" s="36">
        <f t="shared" si="21"/>
        <v>3975.1991303370351</v>
      </c>
    </row>
    <row r="64" spans="1:37" x14ac:dyDescent="0.25">
      <c r="A64" s="5">
        <v>3880</v>
      </c>
      <c r="B64" s="5">
        <v>145458.11137914658</v>
      </c>
      <c r="C64" s="5">
        <v>257140.84388723969</v>
      </c>
      <c r="D64" s="5">
        <v>18213</v>
      </c>
      <c r="E64" s="5">
        <v>60.504250000000006</v>
      </c>
      <c r="F64" s="32">
        <v>0.02</v>
      </c>
      <c r="G64" s="32">
        <v>0.02</v>
      </c>
      <c r="H64" s="45">
        <v>0.25</v>
      </c>
      <c r="I64" s="45">
        <v>0.25</v>
      </c>
      <c r="J64" s="45">
        <v>600</v>
      </c>
      <c r="K64" s="50">
        <f t="shared" si="22"/>
        <v>2802.8623723660212</v>
      </c>
      <c r="L64" s="51">
        <v>9900</v>
      </c>
      <c r="M64" s="51">
        <v>4150</v>
      </c>
      <c r="N64" s="35">
        <f t="shared" si="0"/>
        <v>683</v>
      </c>
      <c r="O64" s="35">
        <f t="shared" si="1"/>
        <v>430</v>
      </c>
      <c r="P64" s="35">
        <f t="shared" si="2"/>
        <v>741.17728228992121</v>
      </c>
      <c r="Q64" s="35">
        <f t="shared" si="3"/>
        <v>179.56045806746405</v>
      </c>
      <c r="R64" s="35">
        <f t="shared" si="4"/>
        <v>94.517936819392787</v>
      </c>
      <c r="S64" s="35">
        <f t="shared" si="5"/>
        <v>390.62439068655169</v>
      </c>
      <c r="T64" s="35">
        <f t="shared" si="6"/>
        <v>36.768206356735305</v>
      </c>
      <c r="U64" s="35">
        <f t="shared" si="7"/>
        <v>720.03729533960075</v>
      </c>
      <c r="V64" s="35">
        <f t="shared" si="8"/>
        <v>379.01685215653015</v>
      </c>
      <c r="W64" s="35">
        <f t="shared" si="9"/>
        <v>0</v>
      </c>
      <c r="X64" s="35">
        <f t="shared" si="10"/>
        <v>3976.4681235999096</v>
      </c>
      <c r="Y64" s="51">
        <v>9900</v>
      </c>
      <c r="Z64" s="51">
        <v>4150</v>
      </c>
      <c r="AA64" s="35">
        <f t="shared" si="11"/>
        <v>683</v>
      </c>
      <c r="AB64" s="35">
        <f t="shared" si="12"/>
        <v>430</v>
      </c>
      <c r="AC64" s="35">
        <f t="shared" si="13"/>
        <v>741.17728228992121</v>
      </c>
      <c r="AD64" s="35">
        <f t="shared" si="14"/>
        <v>179.56045806746405</v>
      </c>
      <c r="AE64" s="35">
        <f t="shared" si="15"/>
        <v>94.517936819392787</v>
      </c>
      <c r="AF64" s="35">
        <f t="shared" si="16"/>
        <v>390.62439068655169</v>
      </c>
      <c r="AG64" s="35">
        <f t="shared" si="17"/>
        <v>36.768206356735305</v>
      </c>
      <c r="AH64" s="35">
        <f t="shared" si="18"/>
        <v>720.03729533960075</v>
      </c>
      <c r="AI64" s="35">
        <f t="shared" si="19"/>
        <v>379.01685215653015</v>
      </c>
      <c r="AJ64" s="35">
        <f t="shared" si="20"/>
        <v>0</v>
      </c>
      <c r="AK64" s="36">
        <f t="shared" si="21"/>
        <v>3976.4681235999096</v>
      </c>
    </row>
    <row r="65" spans="1:37" x14ac:dyDescent="0.25">
      <c r="A65" s="5">
        <v>3881</v>
      </c>
      <c r="B65" s="5">
        <v>145950.47037792206</v>
      </c>
      <c r="C65" s="5">
        <v>258011.23610702157</v>
      </c>
      <c r="D65" s="5">
        <v>18214.450000000004</v>
      </c>
      <c r="E65" s="5">
        <v>60.504250000000006</v>
      </c>
      <c r="F65" s="32">
        <v>0.02</v>
      </c>
      <c r="G65" s="32">
        <v>0.02</v>
      </c>
      <c r="H65" s="45">
        <v>0.25</v>
      </c>
      <c r="I65" s="45">
        <v>0.25</v>
      </c>
      <c r="J65" s="45">
        <v>600</v>
      </c>
      <c r="K65" s="50">
        <f t="shared" si="22"/>
        <v>2800.3180413740024</v>
      </c>
      <c r="L65" s="51">
        <v>9900</v>
      </c>
      <c r="M65" s="51">
        <v>4150</v>
      </c>
      <c r="N65" s="35">
        <f t="shared" si="0"/>
        <v>683</v>
      </c>
      <c r="O65" s="35">
        <f t="shared" si="1"/>
        <v>430</v>
      </c>
      <c r="P65" s="35">
        <f t="shared" si="2"/>
        <v>741.17728228992121</v>
      </c>
      <c r="Q65" s="35">
        <f t="shared" si="3"/>
        <v>179.56045806746405</v>
      </c>
      <c r="R65" s="35">
        <f t="shared" si="4"/>
        <v>94.517936819392787</v>
      </c>
      <c r="S65" s="35">
        <f t="shared" si="5"/>
        <v>390.62439068655169</v>
      </c>
      <c r="T65" s="35">
        <f t="shared" si="6"/>
        <v>36.768206356735305</v>
      </c>
      <c r="U65" s="35">
        <f t="shared" si="7"/>
        <v>720.03729533960075</v>
      </c>
      <c r="V65" s="35">
        <f t="shared" si="8"/>
        <v>379.01685215653015</v>
      </c>
      <c r="W65" s="35">
        <f t="shared" si="9"/>
        <v>0</v>
      </c>
      <c r="X65" s="35">
        <f t="shared" si="10"/>
        <v>3977.1026202313469</v>
      </c>
      <c r="Y65" s="51">
        <v>9900</v>
      </c>
      <c r="Z65" s="51">
        <v>4150</v>
      </c>
      <c r="AA65" s="35">
        <f t="shared" si="11"/>
        <v>683</v>
      </c>
      <c r="AB65" s="35">
        <f t="shared" si="12"/>
        <v>430</v>
      </c>
      <c r="AC65" s="35">
        <f t="shared" si="13"/>
        <v>741.17728228992121</v>
      </c>
      <c r="AD65" s="35">
        <f t="shared" si="14"/>
        <v>179.56045806746405</v>
      </c>
      <c r="AE65" s="35">
        <f t="shared" si="15"/>
        <v>94.517936819392787</v>
      </c>
      <c r="AF65" s="35">
        <f t="shared" si="16"/>
        <v>390.62439068655169</v>
      </c>
      <c r="AG65" s="35">
        <f t="shared" si="17"/>
        <v>36.768206356735305</v>
      </c>
      <c r="AH65" s="35">
        <f t="shared" si="18"/>
        <v>720.03729533960075</v>
      </c>
      <c r="AI65" s="35">
        <f t="shared" si="19"/>
        <v>379.01685215653015</v>
      </c>
      <c r="AJ65" s="35">
        <f t="shared" si="20"/>
        <v>0</v>
      </c>
      <c r="AK65" s="36">
        <f t="shared" si="21"/>
        <v>3977.1026202313469</v>
      </c>
    </row>
    <row r="66" spans="1:37" x14ac:dyDescent="0.25">
      <c r="A66" s="5">
        <v>3881.5</v>
      </c>
      <c r="B66" s="5">
        <v>146196.64987754822</v>
      </c>
      <c r="C66" s="5">
        <v>258446.43221694231</v>
      </c>
      <c r="D66" s="5">
        <v>18215.175000000003</v>
      </c>
      <c r="E66" s="5">
        <v>60.504250000000006</v>
      </c>
      <c r="F66" s="32">
        <v>0.02</v>
      </c>
      <c r="G66" s="32">
        <v>0.02</v>
      </c>
      <c r="H66" s="45">
        <v>0.25</v>
      </c>
      <c r="I66" s="45">
        <v>0.25</v>
      </c>
      <c r="J66" s="45">
        <v>600</v>
      </c>
      <c r="K66" s="50">
        <f t="shared" si="22"/>
        <v>2800</v>
      </c>
      <c r="L66" s="51">
        <v>9900</v>
      </c>
      <c r="M66" s="51">
        <v>4150</v>
      </c>
      <c r="N66" s="35">
        <f t="shared" si="0"/>
        <v>683</v>
      </c>
      <c r="O66" s="35">
        <f t="shared" si="1"/>
        <v>430</v>
      </c>
      <c r="P66" s="35">
        <f t="shared" si="2"/>
        <v>741.17728228992121</v>
      </c>
      <c r="Q66" s="35">
        <f t="shared" si="3"/>
        <v>179.56045806746405</v>
      </c>
      <c r="R66" s="35">
        <f t="shared" si="4"/>
        <v>94.517936819392787</v>
      </c>
      <c r="S66" s="35">
        <f t="shared" si="5"/>
        <v>390.62439068655169</v>
      </c>
      <c r="T66" s="35">
        <f t="shared" si="6"/>
        <v>36.768206356735305</v>
      </c>
      <c r="U66" s="35">
        <f t="shared" si="7"/>
        <v>720.03729533960075</v>
      </c>
      <c r="V66" s="35">
        <f t="shared" si="8"/>
        <v>379.01685215653015</v>
      </c>
      <c r="W66" s="35">
        <f t="shared" si="9"/>
        <v>0</v>
      </c>
      <c r="X66" s="35">
        <f t="shared" si="10"/>
        <v>3977.1819323102764</v>
      </c>
      <c r="Y66" s="51">
        <v>9900</v>
      </c>
      <c r="Z66" s="51">
        <v>4150</v>
      </c>
      <c r="AA66" s="35">
        <f t="shared" si="11"/>
        <v>683</v>
      </c>
      <c r="AB66" s="35">
        <f t="shared" si="12"/>
        <v>430</v>
      </c>
      <c r="AC66" s="35">
        <f t="shared" si="13"/>
        <v>741.17728228992121</v>
      </c>
      <c r="AD66" s="35">
        <f t="shared" si="14"/>
        <v>179.56045806746405</v>
      </c>
      <c r="AE66" s="35">
        <f t="shared" si="15"/>
        <v>94.517936819392787</v>
      </c>
      <c r="AF66" s="35">
        <f t="shared" si="16"/>
        <v>390.62439068655169</v>
      </c>
      <c r="AG66" s="35">
        <f t="shared" si="17"/>
        <v>36.768206356735305</v>
      </c>
      <c r="AH66" s="35">
        <f t="shared" si="18"/>
        <v>720.03729533960075</v>
      </c>
      <c r="AI66" s="35">
        <f t="shared" si="19"/>
        <v>379.01685215653015</v>
      </c>
      <c r="AJ66" s="35">
        <f t="shared" si="20"/>
        <v>0</v>
      </c>
      <c r="AK66" s="36">
        <f t="shared" si="21"/>
        <v>3977.1819323102764</v>
      </c>
    </row>
    <row r="67" spans="1:37" x14ac:dyDescent="0.25">
      <c r="A67" s="52">
        <v>3882</v>
      </c>
      <c r="B67" s="5">
        <v>146442.82937669754</v>
      </c>
      <c r="C67" s="5">
        <v>258881.62832683325</v>
      </c>
      <c r="D67" s="5">
        <v>18215.900000000001</v>
      </c>
      <c r="E67" s="5">
        <v>60.504250000000006</v>
      </c>
      <c r="F67" s="32">
        <v>0.02</v>
      </c>
      <c r="G67" s="32">
        <v>0.02</v>
      </c>
      <c r="H67" s="32">
        <f>0.25+(0.5-0.25)*(A67-3881.5)/13.5</f>
        <v>0.25925925925925924</v>
      </c>
      <c r="I67" s="32">
        <f>0.25+(0.5-0.25)*(A67-3881.5)/13.5</f>
        <v>0.25925925925925924</v>
      </c>
      <c r="J67" s="45">
        <v>600</v>
      </c>
      <c r="K67" s="50">
        <v>2800</v>
      </c>
      <c r="L67" s="51">
        <v>9900</v>
      </c>
      <c r="M67" s="51">
        <v>4150</v>
      </c>
      <c r="N67" s="35">
        <f t="shared" si="0"/>
        <v>683</v>
      </c>
      <c r="O67" s="35">
        <f t="shared" si="1"/>
        <v>430</v>
      </c>
      <c r="P67" s="35">
        <f t="shared" si="2"/>
        <v>734.46519121688493</v>
      </c>
      <c r="Q67" s="35">
        <f t="shared" si="3"/>
        <v>184.1318922896327</v>
      </c>
      <c r="R67" s="35">
        <f t="shared" si="4"/>
        <v>96.93645189771857</v>
      </c>
      <c r="S67" s="35">
        <f t="shared" si="5"/>
        <v>387.13554718279221</v>
      </c>
      <c r="T67" s="35">
        <f t="shared" si="6"/>
        <v>36.43523399566115</v>
      </c>
      <c r="U67" s="35">
        <f t="shared" si="7"/>
        <v>711.9424763472208</v>
      </c>
      <c r="V67" s="35">
        <f t="shared" si="8"/>
        <v>374.80295647980319</v>
      </c>
      <c r="W67" s="35">
        <f t="shared" si="9"/>
        <v>0</v>
      </c>
      <c r="X67" s="35">
        <f t="shared" si="10"/>
        <v>3955.919760878252</v>
      </c>
      <c r="Y67" s="51">
        <v>9900</v>
      </c>
      <c r="Z67" s="51">
        <v>4150</v>
      </c>
      <c r="AA67" s="35">
        <f t="shared" si="11"/>
        <v>683</v>
      </c>
      <c r="AB67" s="35">
        <f t="shared" si="12"/>
        <v>430</v>
      </c>
      <c r="AC67" s="35">
        <f t="shared" si="13"/>
        <v>734.46519121688493</v>
      </c>
      <c r="AD67" s="35">
        <f t="shared" si="14"/>
        <v>184.1318922896327</v>
      </c>
      <c r="AE67" s="35">
        <f t="shared" si="15"/>
        <v>96.93645189771857</v>
      </c>
      <c r="AF67" s="35">
        <f t="shared" si="16"/>
        <v>387.13554718279221</v>
      </c>
      <c r="AG67" s="35">
        <f t="shared" si="17"/>
        <v>36.43523399566115</v>
      </c>
      <c r="AH67" s="35">
        <f t="shared" si="18"/>
        <v>711.9424763472208</v>
      </c>
      <c r="AI67" s="35">
        <f t="shared" si="19"/>
        <v>374.80295647980319</v>
      </c>
      <c r="AJ67" s="35">
        <f t="shared" si="20"/>
        <v>0</v>
      </c>
      <c r="AK67" s="36">
        <f t="shared" si="21"/>
        <v>3955.919760878252</v>
      </c>
    </row>
    <row r="68" spans="1:37" x14ac:dyDescent="0.25">
      <c r="A68" s="5">
        <v>3882.2</v>
      </c>
      <c r="B68" s="5">
        <v>146541.301176548</v>
      </c>
      <c r="C68" s="5">
        <v>259055.7067708075</v>
      </c>
      <c r="D68" s="5">
        <v>18216.190000000002</v>
      </c>
      <c r="E68" s="5">
        <v>60.504250000000006</v>
      </c>
      <c r="F68" s="32">
        <v>0.02</v>
      </c>
      <c r="G68" s="32">
        <v>0.02</v>
      </c>
      <c r="H68" s="32">
        <f t="shared" ref="H68:H88" si="23">0.25+(0.5-0.25)*(A68-3881.5)/13.5</f>
        <v>0.26296296296295957</v>
      </c>
      <c r="I68" s="32">
        <f t="shared" ref="I68:I88" si="24">0.25+(0.5-0.25)*(A68-3881.5)/13.5</f>
        <v>0.26296296296295957</v>
      </c>
      <c r="J68" s="45">
        <v>600</v>
      </c>
      <c r="K68" s="50">
        <v>2800</v>
      </c>
      <c r="L68" s="51">
        <v>9900</v>
      </c>
      <c r="M68" s="51">
        <v>4150</v>
      </c>
      <c r="N68" s="35">
        <f t="shared" ref="N68:N88" si="25">M68*F68+J68</f>
        <v>683</v>
      </c>
      <c r="O68" s="35">
        <f t="shared" ref="O68:O88" si="26">(L68-400-500)*F68+250</f>
        <v>430</v>
      </c>
      <c r="P68" s="35">
        <f t="shared" ref="P68:P88" si="27">(1000*SIN(PI()/2-(PI()/2+ATAN(H68)+ATAN(250/(L68-M68-400-250)))/2)/SIN((PI()/2+ATAN(H68)+ATAN(250/(L68-M68-400-250)))/2))*COS(ATAN((N68-O68)/(L68-M68-400-250)))</f>
        <v>731.80071340131735</v>
      </c>
      <c r="Q68" s="35">
        <f t="shared" ref="Q68:Q88" si="28">(1000*SIN(PI()/2-(PI()/2+ATAN(H68)+ATAN(250/(L68-M68-400-250)))/2)/SIN((PI()/2+ATAN(H68)+ATAN(250/(L68-M68-400-250)))/2))*SIN(ATAN(H68)+ATAN(250/(L68-M68-400-250))-ATAN((N68-O68)/(L68-M68-400-250)))</f>
        <v>185.92235996704488</v>
      </c>
      <c r="R68" s="35">
        <f t="shared" ref="R68:R88" si="29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97.884073863381232</v>
      </c>
      <c r="S68" s="35">
        <f t="shared" ref="S68:S88" si="30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385.75092014805159</v>
      </c>
      <c r="T68" s="35">
        <f t="shared" ref="T68:T88" si="31">(1000*SIN(PI()/2-(PI()/2+ATAN(H68)+ATAN(250/(L68-M68-400-250)))/2)/SIN((PI()/2+ATAN(H68)+ATAN(250/(L68-M68-400-250)))/2))*SIN(ATAN((N68-O68)/(L68-M68-400-250)))</f>
        <v>36.303054998143779</v>
      </c>
      <c r="U68" s="35">
        <f t="shared" ref="U68:U88" si="32">(1000*SIN(PI()/2-(PI()/2+ATAN(H68)+ATAN(250/(L68-M68-400-250)))/2)/SIN((PI()/2+ATAN(H68)+ATAN(250/(L68-M68-400-250)))/2))*COS(ATAN(H68)+ATAN(250/(L68-M68-400-250))-ATAN((N68-O68)/(L68-M68-400-250)))</f>
        <v>708.71931820796294</v>
      </c>
      <c r="V68" s="35">
        <f t="shared" ref="V68:V88" si="33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373.12528791141534</v>
      </c>
      <c r="W68" s="35">
        <f t="shared" ref="W68:W88" si="34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0</v>
      </c>
      <c r="X68" s="35">
        <f t="shared" ref="X68:X88" si="35">M68+400-((K68-250-(N68-O68))/TAN(PI()/2-(ATAN(H68)+ATAN(250/(L68-M68-400-250))-ATAN((N68-O68)/(L68-M68-400-250)))))</f>
        <v>3947.414956990086</v>
      </c>
      <c r="Y68" s="51">
        <v>9900</v>
      </c>
      <c r="Z68" s="51">
        <v>4150</v>
      </c>
      <c r="AA68" s="35">
        <f t="shared" ref="AA68:AA88" si="36">Z68*G68+J68</f>
        <v>683</v>
      </c>
      <c r="AB68" s="35">
        <f t="shared" ref="AB68:AB88" si="37">(Y68-400-500)*G68+250</f>
        <v>430</v>
      </c>
      <c r="AC68" s="35">
        <f t="shared" ref="AC68:AC88" si="38">(1000*SIN(PI()/2-(PI()/2+ATAN(I68)+ATAN(250/(Y68-Z68-400-250)))/2)/SIN((PI()/2+ATAN(I68)+ATAN(250/(Y68-Z68-400-250)))/2))*COS(ATAN((AA68-AB68)/(Y68-Z68-400-250)))</f>
        <v>731.80071340131735</v>
      </c>
      <c r="AD68" s="35">
        <f t="shared" ref="AD68:AD88" si="39">(1000*SIN(PI()/2-(PI()/2+ATAN(I68)+ATAN(250/(Y68-Z68-400-250)))/2)/SIN((PI()/2+ATAN(I68)+ATAN(250/(Y68-Z68-400-250)))/2))*SIN(ATAN(I68)+ATAN(250/(Y68-Z68-400-250))-(ATAN((AA68-AB68)/(Y68-Z68-400-250))))</f>
        <v>185.92235996704488</v>
      </c>
      <c r="AE68" s="35">
        <f t="shared" ref="AE68:AE88" si="40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97.884073863381232</v>
      </c>
      <c r="AF68" s="35">
        <f t="shared" ref="AF68:AF88" si="41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385.75092014805159</v>
      </c>
      <c r="AG68" s="35">
        <f t="shared" ref="AG68:AG88" si="42">(1000*SIN(PI()/2-(PI()/2+ATAN(I68)+ATAN(250/(Y68-Z68-400-250)))/2)/SIN((PI()/2+ATAN(I68)+ATAN(250/(Y68-Z68-400-250)))/2))*SIN(ATAN((AA68-AB68)/(Y68-Z68-400-250)))</f>
        <v>36.303054998143779</v>
      </c>
      <c r="AH68" s="35">
        <f t="shared" ref="AH68:AH88" si="43">(1000*SIN(PI()/2-(PI()/2+ATAN(I68)+ATAN(250/(Y68-Z68-400-250)))/2)/SIN((PI()/2+ATAN(I68)+ATAN(250/(Y68-Z68-400-250)))/2))*COS(ATAN(I68)+ATAN(250/(Y68-Z68-400-250))-(ATAN((AA68-AB68)/(Y68-Z68-400-250))))</f>
        <v>708.71931820796294</v>
      </c>
      <c r="AI68" s="35">
        <f t="shared" ref="AI68:AI88" si="44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373.12528791141534</v>
      </c>
      <c r="AJ68" s="35">
        <f t="shared" ref="AJ68:AJ88" si="45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0</v>
      </c>
      <c r="AK68" s="36">
        <f t="shared" ref="AK68:AK88" si="46">Z68+400-((K68-250-(AA68-AB68))/TAN(PI()/2-(ATAN(I68)+ATAN(250/(Y68-Z68-400-250))-(ATAN((AA68-AB68)/(Y68-Z68-400-250))))))</f>
        <v>3947.414956990086</v>
      </c>
    </row>
    <row r="69" spans="1:37" x14ac:dyDescent="0.25">
      <c r="A69" s="5">
        <v>3882.8</v>
      </c>
      <c r="B69" s="5">
        <v>146836.71657562256</v>
      </c>
      <c r="C69" s="5">
        <v>259577.94210267067</v>
      </c>
      <c r="D69" s="5">
        <v>18217.060000000005</v>
      </c>
      <c r="E69" s="5">
        <v>60.504250000000006</v>
      </c>
      <c r="F69" s="32">
        <v>0.02</v>
      </c>
      <c r="G69" s="32">
        <v>0.02</v>
      </c>
      <c r="H69" s="32">
        <f t="shared" si="23"/>
        <v>0.27407407407407747</v>
      </c>
      <c r="I69" s="32">
        <f t="shared" si="24"/>
        <v>0.27407407407407747</v>
      </c>
      <c r="J69" s="45">
        <v>600</v>
      </c>
      <c r="K69" s="50">
        <v>2800</v>
      </c>
      <c r="L69" s="51">
        <v>9900</v>
      </c>
      <c r="M69" s="51">
        <v>4150</v>
      </c>
      <c r="N69" s="35">
        <f t="shared" si="25"/>
        <v>683</v>
      </c>
      <c r="O69" s="35">
        <f t="shared" si="26"/>
        <v>430</v>
      </c>
      <c r="P69" s="35">
        <f t="shared" si="27"/>
        <v>723.87671923016785</v>
      </c>
      <c r="Q69" s="35">
        <f t="shared" si="28"/>
        <v>191.16465177200527</v>
      </c>
      <c r="R69" s="35">
        <f t="shared" si="29"/>
        <v>100.65991691143904</v>
      </c>
      <c r="S69" s="35">
        <f t="shared" si="30"/>
        <v>381.63422591689948</v>
      </c>
      <c r="T69" s="35">
        <f t="shared" si="31"/>
        <v>35.909962738280875</v>
      </c>
      <c r="U69" s="35">
        <f t="shared" si="32"/>
        <v>699.10164209518484</v>
      </c>
      <c r="V69" s="35">
        <f t="shared" si="33"/>
        <v>368.11990372509507</v>
      </c>
      <c r="W69" s="35">
        <f t="shared" si="34"/>
        <v>0</v>
      </c>
      <c r="X69" s="35">
        <f t="shared" si="35"/>
        <v>3921.9007670983115</v>
      </c>
      <c r="Y69" s="51">
        <v>9900</v>
      </c>
      <c r="Z69" s="51">
        <v>4150</v>
      </c>
      <c r="AA69" s="35">
        <f t="shared" si="36"/>
        <v>683</v>
      </c>
      <c r="AB69" s="35">
        <f t="shared" si="37"/>
        <v>430</v>
      </c>
      <c r="AC69" s="35">
        <f t="shared" si="38"/>
        <v>723.87671923016785</v>
      </c>
      <c r="AD69" s="35">
        <f t="shared" si="39"/>
        <v>191.16465177200527</v>
      </c>
      <c r="AE69" s="35">
        <f t="shared" si="40"/>
        <v>100.65991691143904</v>
      </c>
      <c r="AF69" s="35">
        <f t="shared" si="41"/>
        <v>381.63422591689948</v>
      </c>
      <c r="AG69" s="35">
        <f t="shared" si="42"/>
        <v>35.909962738280875</v>
      </c>
      <c r="AH69" s="35">
        <f t="shared" si="43"/>
        <v>699.10164209518484</v>
      </c>
      <c r="AI69" s="35">
        <f t="shared" si="44"/>
        <v>368.11990372509507</v>
      </c>
      <c r="AJ69" s="35">
        <f t="shared" si="45"/>
        <v>0</v>
      </c>
      <c r="AK69" s="36">
        <f t="shared" si="46"/>
        <v>3921.9007670983115</v>
      </c>
    </row>
    <row r="70" spans="1:37" x14ac:dyDescent="0.25">
      <c r="A70" s="5">
        <v>3883</v>
      </c>
      <c r="B70" s="5">
        <v>146935.18837547302</v>
      </c>
      <c r="C70" s="5">
        <v>259752.02054664493</v>
      </c>
      <c r="D70" s="5">
        <v>18217.350000000002</v>
      </c>
      <c r="E70" s="5">
        <v>60.504250000000006</v>
      </c>
      <c r="F70" s="32">
        <v>0.02</v>
      </c>
      <c r="G70" s="32">
        <v>0.02</v>
      </c>
      <c r="H70" s="32">
        <f t="shared" si="23"/>
        <v>0.27777777777777779</v>
      </c>
      <c r="I70" s="32">
        <f t="shared" si="24"/>
        <v>0.27777777777777779</v>
      </c>
      <c r="J70" s="45">
        <v>600</v>
      </c>
      <c r="K70" s="50">
        <v>2800</v>
      </c>
      <c r="L70" s="51">
        <v>9900</v>
      </c>
      <c r="M70" s="51">
        <v>4150</v>
      </c>
      <c r="N70" s="35">
        <f t="shared" si="25"/>
        <v>683</v>
      </c>
      <c r="O70" s="35">
        <f t="shared" si="26"/>
        <v>430</v>
      </c>
      <c r="P70" s="35">
        <f t="shared" si="27"/>
        <v>721.25843936716979</v>
      </c>
      <c r="Q70" s="35">
        <f t="shared" si="28"/>
        <v>192.86944533622682</v>
      </c>
      <c r="R70" s="35">
        <f t="shared" si="29"/>
        <v>101.56306698371563</v>
      </c>
      <c r="S70" s="35">
        <f t="shared" si="30"/>
        <v>380.27433269523448</v>
      </c>
      <c r="T70" s="35">
        <f t="shared" si="31"/>
        <v>35.780075521547836</v>
      </c>
      <c r="U70" s="35">
        <f t="shared" si="32"/>
        <v>695.91330438380703</v>
      </c>
      <c r="V70" s="35">
        <f t="shared" si="33"/>
        <v>366.4607912610395</v>
      </c>
      <c r="W70" s="35">
        <f t="shared" si="34"/>
        <v>0</v>
      </c>
      <c r="X70" s="35">
        <f t="shared" si="35"/>
        <v>3913.3961110578507</v>
      </c>
      <c r="Y70" s="51">
        <v>9900</v>
      </c>
      <c r="Z70" s="51">
        <v>4150</v>
      </c>
      <c r="AA70" s="35">
        <f t="shared" si="36"/>
        <v>683</v>
      </c>
      <c r="AB70" s="35">
        <f t="shared" si="37"/>
        <v>430</v>
      </c>
      <c r="AC70" s="35">
        <f t="shared" si="38"/>
        <v>721.25843936716979</v>
      </c>
      <c r="AD70" s="35">
        <f t="shared" si="39"/>
        <v>192.86944533622682</v>
      </c>
      <c r="AE70" s="35">
        <f t="shared" si="40"/>
        <v>101.56306698371563</v>
      </c>
      <c r="AF70" s="35">
        <f t="shared" si="41"/>
        <v>380.27433269523448</v>
      </c>
      <c r="AG70" s="35">
        <f t="shared" si="42"/>
        <v>35.780075521547836</v>
      </c>
      <c r="AH70" s="35">
        <f t="shared" si="43"/>
        <v>695.91330438380703</v>
      </c>
      <c r="AI70" s="35">
        <f t="shared" si="44"/>
        <v>366.4607912610395</v>
      </c>
      <c r="AJ70" s="35">
        <f t="shared" si="45"/>
        <v>0</v>
      </c>
      <c r="AK70" s="36">
        <f t="shared" si="46"/>
        <v>3913.3961110578507</v>
      </c>
    </row>
    <row r="71" spans="1:37" x14ac:dyDescent="0.25">
      <c r="A71" s="5">
        <v>3884</v>
      </c>
      <c r="B71" s="5">
        <v>147427.54737472534</v>
      </c>
      <c r="C71" s="5">
        <v>260622.412766397</v>
      </c>
      <c r="D71" s="5">
        <v>18218.800000000003</v>
      </c>
      <c r="E71" s="5">
        <v>60.504250000000006</v>
      </c>
      <c r="F71" s="32">
        <v>0.02</v>
      </c>
      <c r="G71" s="32">
        <v>0.02</v>
      </c>
      <c r="H71" s="32">
        <f t="shared" si="23"/>
        <v>0.29629629629629628</v>
      </c>
      <c r="I71" s="32">
        <f t="shared" si="24"/>
        <v>0.29629629629629628</v>
      </c>
      <c r="J71" s="45">
        <v>600</v>
      </c>
      <c r="K71" s="50">
        <v>2800</v>
      </c>
      <c r="L71" s="51">
        <v>9900</v>
      </c>
      <c r="M71" s="51">
        <v>4150</v>
      </c>
      <c r="N71" s="35">
        <f t="shared" si="25"/>
        <v>683</v>
      </c>
      <c r="O71" s="35">
        <f t="shared" si="26"/>
        <v>430</v>
      </c>
      <c r="P71" s="35">
        <f t="shared" si="27"/>
        <v>708.33860804379833</v>
      </c>
      <c r="Q71" s="35">
        <f t="shared" si="28"/>
        <v>201.0791302983925</v>
      </c>
      <c r="R71" s="35">
        <f t="shared" si="29"/>
        <v>105.91571609538555</v>
      </c>
      <c r="S71" s="35">
        <f t="shared" si="30"/>
        <v>373.56661040296183</v>
      </c>
      <c r="T71" s="35">
        <f t="shared" si="31"/>
        <v>35.139150555898226</v>
      </c>
      <c r="U71" s="35">
        <f t="shared" si="32"/>
        <v>680.10699665983293</v>
      </c>
      <c r="V71" s="35">
        <f t="shared" si="33"/>
        <v>358.23717491622773</v>
      </c>
      <c r="W71" s="35">
        <f t="shared" si="34"/>
        <v>0</v>
      </c>
      <c r="X71" s="35">
        <f t="shared" si="35"/>
        <v>3870.8733852705468</v>
      </c>
      <c r="Y71" s="51">
        <v>9900</v>
      </c>
      <c r="Z71" s="51">
        <v>4150</v>
      </c>
      <c r="AA71" s="35">
        <f t="shared" si="36"/>
        <v>683</v>
      </c>
      <c r="AB71" s="35">
        <f t="shared" si="37"/>
        <v>430</v>
      </c>
      <c r="AC71" s="35">
        <f t="shared" si="38"/>
        <v>708.33860804379833</v>
      </c>
      <c r="AD71" s="35">
        <f t="shared" si="39"/>
        <v>201.0791302983925</v>
      </c>
      <c r="AE71" s="35">
        <f t="shared" si="40"/>
        <v>105.91571609538555</v>
      </c>
      <c r="AF71" s="35">
        <f t="shared" si="41"/>
        <v>373.56661040296183</v>
      </c>
      <c r="AG71" s="35">
        <f t="shared" si="42"/>
        <v>35.139150555898226</v>
      </c>
      <c r="AH71" s="35">
        <f t="shared" si="43"/>
        <v>680.10699665983293</v>
      </c>
      <c r="AI71" s="35">
        <f t="shared" si="44"/>
        <v>358.23717491622773</v>
      </c>
      <c r="AJ71" s="35">
        <f t="shared" si="45"/>
        <v>0</v>
      </c>
      <c r="AK71" s="36">
        <f t="shared" si="46"/>
        <v>3870.8733852705468</v>
      </c>
    </row>
    <row r="72" spans="1:37" x14ac:dyDescent="0.25">
      <c r="A72" s="5">
        <v>3885</v>
      </c>
      <c r="B72" s="5">
        <v>147919.90637350082</v>
      </c>
      <c r="C72" s="5">
        <v>261492.80498620868</v>
      </c>
      <c r="D72" s="5">
        <v>18220.25</v>
      </c>
      <c r="E72" s="5">
        <v>60.504250000000006</v>
      </c>
      <c r="F72" s="32">
        <v>0.02</v>
      </c>
      <c r="G72" s="32">
        <v>0.02</v>
      </c>
      <c r="H72" s="32">
        <f t="shared" si="23"/>
        <v>0.31481481481481483</v>
      </c>
      <c r="I72" s="32">
        <f t="shared" si="24"/>
        <v>0.31481481481481483</v>
      </c>
      <c r="J72" s="45">
        <v>600</v>
      </c>
      <c r="K72" s="50">
        <v>2800</v>
      </c>
      <c r="L72" s="51">
        <v>9900</v>
      </c>
      <c r="M72" s="51">
        <v>4150</v>
      </c>
      <c r="N72" s="35">
        <f t="shared" si="25"/>
        <v>683</v>
      </c>
      <c r="O72" s="35">
        <f t="shared" si="26"/>
        <v>430</v>
      </c>
      <c r="P72" s="35">
        <f t="shared" si="27"/>
        <v>695.70193629309665</v>
      </c>
      <c r="Q72" s="35">
        <f t="shared" si="28"/>
        <v>208.77644578479064</v>
      </c>
      <c r="R72" s="35">
        <f t="shared" si="29"/>
        <v>110.00251485846712</v>
      </c>
      <c r="S72" s="35">
        <f t="shared" si="30"/>
        <v>367.01013350772843</v>
      </c>
      <c r="T72" s="35">
        <f t="shared" si="31"/>
        <v>34.512272525912444</v>
      </c>
      <c r="U72" s="35">
        <f t="shared" si="32"/>
        <v>664.53342790437353</v>
      </c>
      <c r="V72" s="35">
        <f t="shared" si="33"/>
        <v>350.1369515235051</v>
      </c>
      <c r="W72" s="35">
        <f t="shared" si="34"/>
        <v>0</v>
      </c>
      <c r="X72" s="35">
        <f t="shared" si="35"/>
        <v>3828.3515834862214</v>
      </c>
      <c r="Y72" s="51">
        <v>9900</v>
      </c>
      <c r="Z72" s="51">
        <v>4150</v>
      </c>
      <c r="AA72" s="35">
        <f t="shared" si="36"/>
        <v>683</v>
      </c>
      <c r="AB72" s="35">
        <f t="shared" si="37"/>
        <v>430</v>
      </c>
      <c r="AC72" s="35">
        <f t="shared" si="38"/>
        <v>695.70193629309665</v>
      </c>
      <c r="AD72" s="35">
        <f t="shared" si="39"/>
        <v>208.77644578479064</v>
      </c>
      <c r="AE72" s="35">
        <f t="shared" si="40"/>
        <v>110.00251485846712</v>
      </c>
      <c r="AF72" s="35">
        <f t="shared" si="41"/>
        <v>367.01013350772843</v>
      </c>
      <c r="AG72" s="35">
        <f t="shared" si="42"/>
        <v>34.512272525912444</v>
      </c>
      <c r="AH72" s="35">
        <f t="shared" si="43"/>
        <v>664.53342790437353</v>
      </c>
      <c r="AI72" s="35">
        <f t="shared" si="44"/>
        <v>350.1369515235051</v>
      </c>
      <c r="AJ72" s="35">
        <f t="shared" si="45"/>
        <v>0</v>
      </c>
      <c r="AK72" s="36">
        <f t="shared" si="46"/>
        <v>3828.3515834862214</v>
      </c>
    </row>
    <row r="73" spans="1:37" x14ac:dyDescent="0.25">
      <c r="A73" s="5">
        <v>3886</v>
      </c>
      <c r="B73" s="5">
        <v>148412.26537227631</v>
      </c>
      <c r="C73" s="5">
        <v>262363.19720602036</v>
      </c>
      <c r="D73" s="5">
        <v>18221.7</v>
      </c>
      <c r="E73" s="5">
        <v>60.504250000000006</v>
      </c>
      <c r="F73" s="32">
        <v>0.02</v>
      </c>
      <c r="G73" s="32">
        <v>0.02</v>
      </c>
      <c r="H73" s="32">
        <f t="shared" si="23"/>
        <v>0.33333333333333331</v>
      </c>
      <c r="I73" s="32">
        <f t="shared" si="24"/>
        <v>0.33333333333333331</v>
      </c>
      <c r="J73" s="45">
        <v>600</v>
      </c>
      <c r="K73" s="50">
        <v>2800</v>
      </c>
      <c r="L73" s="51">
        <v>9900</v>
      </c>
      <c r="M73" s="51">
        <v>4150</v>
      </c>
      <c r="N73" s="35">
        <f t="shared" si="25"/>
        <v>683</v>
      </c>
      <c r="O73" s="35">
        <f t="shared" si="26"/>
        <v>430</v>
      </c>
      <c r="P73" s="35">
        <f t="shared" si="27"/>
        <v>683.34447593447373</v>
      </c>
      <c r="Q73" s="35">
        <f t="shared" si="28"/>
        <v>215.97730917668372</v>
      </c>
      <c r="R73" s="35">
        <f t="shared" si="29"/>
        <v>113.83177981536802</v>
      </c>
      <c r="S73" s="35">
        <f t="shared" si="30"/>
        <v>360.60257006746264</v>
      </c>
      <c r="T73" s="35">
        <f t="shared" si="31"/>
        <v>33.899245570867031</v>
      </c>
      <c r="U73" s="35">
        <f t="shared" si="32"/>
        <v>649.20153539654666</v>
      </c>
      <c r="V73" s="35">
        <f t="shared" si="33"/>
        <v>342.16449179206904</v>
      </c>
      <c r="W73" s="35">
        <f t="shared" si="34"/>
        <v>0</v>
      </c>
      <c r="X73" s="35">
        <f t="shared" si="35"/>
        <v>3785.8307056747581</v>
      </c>
      <c r="Y73" s="51">
        <v>9900</v>
      </c>
      <c r="Z73" s="51">
        <v>4150</v>
      </c>
      <c r="AA73" s="35">
        <f t="shared" si="36"/>
        <v>683</v>
      </c>
      <c r="AB73" s="35">
        <f t="shared" si="37"/>
        <v>430</v>
      </c>
      <c r="AC73" s="35">
        <f t="shared" si="38"/>
        <v>683.34447593447373</v>
      </c>
      <c r="AD73" s="35">
        <f t="shared" si="39"/>
        <v>215.97730917668372</v>
      </c>
      <c r="AE73" s="35">
        <f t="shared" si="40"/>
        <v>113.83177981536802</v>
      </c>
      <c r="AF73" s="35">
        <f t="shared" si="41"/>
        <v>360.60257006746264</v>
      </c>
      <c r="AG73" s="35">
        <f t="shared" si="42"/>
        <v>33.899245570867031</v>
      </c>
      <c r="AH73" s="35">
        <f t="shared" si="43"/>
        <v>649.20153539654666</v>
      </c>
      <c r="AI73" s="35">
        <f t="shared" si="44"/>
        <v>342.16449179206904</v>
      </c>
      <c r="AJ73" s="35">
        <f t="shared" si="45"/>
        <v>0</v>
      </c>
      <c r="AK73" s="36">
        <f t="shared" si="46"/>
        <v>3785.8307056747581</v>
      </c>
    </row>
    <row r="74" spans="1:37" x14ac:dyDescent="0.25">
      <c r="A74" s="5">
        <v>3886.7</v>
      </c>
      <c r="B74" s="5">
        <v>148756.91667127609</v>
      </c>
      <c r="C74" s="5">
        <v>262972.47175988555</v>
      </c>
      <c r="D74" s="5">
        <v>18222.715</v>
      </c>
      <c r="E74" s="5">
        <v>60.504250000000006</v>
      </c>
      <c r="F74" s="32">
        <v>0.02</v>
      </c>
      <c r="G74" s="32">
        <v>0.02</v>
      </c>
      <c r="H74" s="32">
        <f t="shared" si="23"/>
        <v>0.34629629629629294</v>
      </c>
      <c r="I74" s="32">
        <f t="shared" si="24"/>
        <v>0.34629629629629294</v>
      </c>
      <c r="J74" s="45">
        <v>600</v>
      </c>
      <c r="K74" s="50">
        <v>2800</v>
      </c>
      <c r="L74" s="51">
        <v>9900</v>
      </c>
      <c r="M74" s="51">
        <v>4150</v>
      </c>
      <c r="N74" s="35">
        <f t="shared" si="25"/>
        <v>683</v>
      </c>
      <c r="O74" s="35">
        <f t="shared" si="26"/>
        <v>430</v>
      </c>
      <c r="P74" s="35">
        <f t="shared" si="27"/>
        <v>674.8581853676493</v>
      </c>
      <c r="Q74" s="35">
        <f t="shared" si="28"/>
        <v>220.73121560332149</v>
      </c>
      <c r="R74" s="35">
        <f t="shared" si="29"/>
        <v>116.36356549683747</v>
      </c>
      <c r="S74" s="35">
        <f t="shared" si="30"/>
        <v>356.2045923158999</v>
      </c>
      <c r="T74" s="35">
        <f t="shared" si="31"/>
        <v>33.478258999610837</v>
      </c>
      <c r="U74" s="35">
        <f t="shared" si="32"/>
        <v>638.61733036431258</v>
      </c>
      <c r="V74" s="35">
        <f t="shared" si="33"/>
        <v>336.6618959903239</v>
      </c>
      <c r="W74" s="35">
        <f t="shared" si="34"/>
        <v>0</v>
      </c>
      <c r="X74" s="35">
        <f t="shared" si="35"/>
        <v>3756.0666409544674</v>
      </c>
      <c r="Y74" s="51">
        <v>9900</v>
      </c>
      <c r="Z74" s="51">
        <v>4150</v>
      </c>
      <c r="AA74" s="35">
        <f t="shared" si="36"/>
        <v>683</v>
      </c>
      <c r="AB74" s="35">
        <f t="shared" si="37"/>
        <v>430</v>
      </c>
      <c r="AC74" s="35">
        <f t="shared" si="38"/>
        <v>674.8581853676493</v>
      </c>
      <c r="AD74" s="35">
        <f t="shared" si="39"/>
        <v>220.73121560332149</v>
      </c>
      <c r="AE74" s="35">
        <f t="shared" si="40"/>
        <v>116.36356549683747</v>
      </c>
      <c r="AF74" s="35">
        <f t="shared" si="41"/>
        <v>356.2045923158999</v>
      </c>
      <c r="AG74" s="35">
        <f t="shared" si="42"/>
        <v>33.478258999610837</v>
      </c>
      <c r="AH74" s="35">
        <f t="shared" si="43"/>
        <v>638.61733036431258</v>
      </c>
      <c r="AI74" s="35">
        <f t="shared" si="44"/>
        <v>336.6618959903239</v>
      </c>
      <c r="AJ74" s="35">
        <f t="shared" si="45"/>
        <v>0</v>
      </c>
      <c r="AK74" s="36">
        <f t="shared" si="46"/>
        <v>3756.0666409544674</v>
      </c>
    </row>
    <row r="75" spans="1:37" x14ac:dyDescent="0.25">
      <c r="A75" s="5">
        <v>3887</v>
      </c>
      <c r="B75" s="5">
        <v>148904.62437105179</v>
      </c>
      <c r="C75" s="5">
        <v>263233.58942583203</v>
      </c>
      <c r="D75" s="5">
        <v>18223.150000000005</v>
      </c>
      <c r="E75" s="5">
        <v>60.504250000000006</v>
      </c>
      <c r="F75" s="32">
        <v>0.02</v>
      </c>
      <c r="G75" s="32">
        <v>0.02</v>
      </c>
      <c r="H75" s="32">
        <f t="shared" si="23"/>
        <v>0.35185185185185186</v>
      </c>
      <c r="I75" s="32">
        <f t="shared" si="24"/>
        <v>0.35185185185185186</v>
      </c>
      <c r="J75" s="45">
        <v>600</v>
      </c>
      <c r="K75" s="50">
        <v>2800</v>
      </c>
      <c r="L75" s="51">
        <v>9900</v>
      </c>
      <c r="M75" s="51">
        <v>4150</v>
      </c>
      <c r="N75" s="35">
        <f t="shared" si="25"/>
        <v>683</v>
      </c>
      <c r="O75" s="35">
        <f t="shared" si="26"/>
        <v>430</v>
      </c>
      <c r="P75" s="35">
        <f t="shared" si="27"/>
        <v>671.26210852090492</v>
      </c>
      <c r="Q75" s="35">
        <f t="shared" si="28"/>
        <v>222.69797054255497</v>
      </c>
      <c r="R75" s="35">
        <f t="shared" si="29"/>
        <v>117.41198510076835</v>
      </c>
      <c r="S75" s="35">
        <f t="shared" si="30"/>
        <v>354.34151175821336</v>
      </c>
      <c r="T75" s="35">
        <f t="shared" si="31"/>
        <v>33.299865383488026</v>
      </c>
      <c r="U75" s="35">
        <f t="shared" si="32"/>
        <v>634.11932101672858</v>
      </c>
      <c r="V75" s="35">
        <f t="shared" si="33"/>
        <v>334.32369450847034</v>
      </c>
      <c r="W75" s="35">
        <f t="shared" si="34"/>
        <v>0</v>
      </c>
      <c r="X75" s="35">
        <f t="shared" si="35"/>
        <v>3743.3107518060401</v>
      </c>
      <c r="Y75" s="51">
        <v>9900</v>
      </c>
      <c r="Z75" s="51">
        <v>4150</v>
      </c>
      <c r="AA75" s="35">
        <f t="shared" si="36"/>
        <v>683</v>
      </c>
      <c r="AB75" s="35">
        <f t="shared" si="37"/>
        <v>430</v>
      </c>
      <c r="AC75" s="35">
        <f t="shared" si="38"/>
        <v>671.26210852090492</v>
      </c>
      <c r="AD75" s="35">
        <f t="shared" si="39"/>
        <v>222.69797054255497</v>
      </c>
      <c r="AE75" s="35">
        <f t="shared" si="40"/>
        <v>117.41198510076835</v>
      </c>
      <c r="AF75" s="35">
        <f t="shared" si="41"/>
        <v>354.34151175821336</v>
      </c>
      <c r="AG75" s="35">
        <f t="shared" si="42"/>
        <v>33.299865383488026</v>
      </c>
      <c r="AH75" s="35">
        <f t="shared" si="43"/>
        <v>634.11932101672858</v>
      </c>
      <c r="AI75" s="35">
        <f t="shared" si="44"/>
        <v>334.32369450847034</v>
      </c>
      <c r="AJ75" s="35">
        <f t="shared" si="45"/>
        <v>0</v>
      </c>
      <c r="AK75" s="36">
        <f t="shared" si="46"/>
        <v>3743.3107518060401</v>
      </c>
    </row>
    <row r="76" spans="1:37" x14ac:dyDescent="0.25">
      <c r="A76" s="5">
        <v>3887.3</v>
      </c>
      <c r="B76" s="5">
        <v>149052.33207035065</v>
      </c>
      <c r="C76" s="5">
        <v>263494.70709174871</v>
      </c>
      <c r="D76" s="5">
        <v>18223.585000000003</v>
      </c>
      <c r="E76" s="5">
        <v>60.504250000000006</v>
      </c>
      <c r="F76" s="32">
        <v>0.02</v>
      </c>
      <c r="G76" s="32">
        <v>0.02</v>
      </c>
      <c r="H76" s="32">
        <f t="shared" si="23"/>
        <v>0.35740740740741078</v>
      </c>
      <c r="I76" s="32">
        <f t="shared" si="24"/>
        <v>0.35740740740741078</v>
      </c>
      <c r="J76" s="45">
        <v>600</v>
      </c>
      <c r="K76" s="50">
        <v>2800</v>
      </c>
      <c r="L76" s="51">
        <v>9900</v>
      </c>
      <c r="M76" s="51">
        <v>4150</v>
      </c>
      <c r="N76" s="35">
        <f t="shared" si="25"/>
        <v>683</v>
      </c>
      <c r="O76" s="35">
        <f t="shared" si="26"/>
        <v>430</v>
      </c>
      <c r="P76" s="35">
        <f t="shared" si="27"/>
        <v>667.69040651085584</v>
      </c>
      <c r="Q76" s="35">
        <f t="shared" si="28"/>
        <v>224.62299109144161</v>
      </c>
      <c r="R76" s="35">
        <f t="shared" si="29"/>
        <v>118.43876190318238</v>
      </c>
      <c r="S76" s="35">
        <f t="shared" si="30"/>
        <v>352.49139422521841</v>
      </c>
      <c r="T76" s="35">
        <f t="shared" si="31"/>
        <v>33.12268095044049</v>
      </c>
      <c r="U76" s="35">
        <f t="shared" si="32"/>
        <v>629.64442569843391</v>
      </c>
      <c r="V76" s="35">
        <f t="shared" si="33"/>
        <v>331.99765463279954</v>
      </c>
      <c r="W76" s="35">
        <f t="shared" si="34"/>
        <v>0</v>
      </c>
      <c r="X76" s="35">
        <f t="shared" si="35"/>
        <v>3730.5549458097507</v>
      </c>
      <c r="Y76" s="51">
        <v>9900</v>
      </c>
      <c r="Z76" s="51">
        <v>4150</v>
      </c>
      <c r="AA76" s="35">
        <f t="shared" si="36"/>
        <v>683</v>
      </c>
      <c r="AB76" s="35">
        <f t="shared" si="37"/>
        <v>430</v>
      </c>
      <c r="AC76" s="35">
        <f t="shared" si="38"/>
        <v>667.69040651085584</v>
      </c>
      <c r="AD76" s="35">
        <f t="shared" si="39"/>
        <v>224.62299109144161</v>
      </c>
      <c r="AE76" s="35">
        <f t="shared" si="40"/>
        <v>118.43876190318238</v>
      </c>
      <c r="AF76" s="35">
        <f t="shared" si="41"/>
        <v>352.49139422521841</v>
      </c>
      <c r="AG76" s="35">
        <f t="shared" si="42"/>
        <v>33.12268095044049</v>
      </c>
      <c r="AH76" s="35">
        <f t="shared" si="43"/>
        <v>629.64442569843391</v>
      </c>
      <c r="AI76" s="35">
        <f t="shared" si="44"/>
        <v>331.99765463279954</v>
      </c>
      <c r="AJ76" s="35">
        <f t="shared" si="45"/>
        <v>0</v>
      </c>
      <c r="AK76" s="36">
        <f t="shared" si="46"/>
        <v>3730.5549458097507</v>
      </c>
    </row>
    <row r="77" spans="1:37" x14ac:dyDescent="0.25">
      <c r="A77" s="5">
        <v>3888</v>
      </c>
      <c r="B77" s="5">
        <v>149396.98336982727</v>
      </c>
      <c r="C77" s="5">
        <v>264103.98164561391</v>
      </c>
      <c r="D77" s="5">
        <v>18224.600000000002</v>
      </c>
      <c r="E77" s="5">
        <v>60.504250000000006</v>
      </c>
      <c r="F77" s="32">
        <v>0.02</v>
      </c>
      <c r="G77" s="32">
        <v>0.02</v>
      </c>
      <c r="H77" s="32">
        <f t="shared" si="23"/>
        <v>0.37037037037037035</v>
      </c>
      <c r="I77" s="32">
        <f t="shared" si="24"/>
        <v>0.37037037037037035</v>
      </c>
      <c r="J77" s="45">
        <v>600</v>
      </c>
      <c r="K77" s="50">
        <v>2800</v>
      </c>
      <c r="L77" s="51">
        <v>9900</v>
      </c>
      <c r="M77" s="51">
        <v>4150</v>
      </c>
      <c r="N77" s="35">
        <f t="shared" si="25"/>
        <v>683</v>
      </c>
      <c r="O77" s="35">
        <f t="shared" si="26"/>
        <v>430</v>
      </c>
      <c r="P77" s="35">
        <f t="shared" si="27"/>
        <v>659.45056227430007</v>
      </c>
      <c r="Q77" s="35">
        <f t="shared" si="28"/>
        <v>228.95492925903108</v>
      </c>
      <c r="R77" s="35">
        <f t="shared" si="29"/>
        <v>120.75172051689752</v>
      </c>
      <c r="S77" s="35">
        <f t="shared" si="30"/>
        <v>348.22448257701996</v>
      </c>
      <c r="T77" s="35">
        <f t="shared" si="31"/>
        <v>32.713920050078023</v>
      </c>
      <c r="U77" s="35">
        <f t="shared" si="32"/>
        <v>619.29385998645705</v>
      </c>
      <c r="V77" s="35">
        <f t="shared" si="33"/>
        <v>326.61799132662969</v>
      </c>
      <c r="W77" s="35">
        <f t="shared" si="34"/>
        <v>0</v>
      </c>
      <c r="X77" s="35">
        <f t="shared" si="35"/>
        <v>3700.7917218499547</v>
      </c>
      <c r="Y77" s="51">
        <v>9900</v>
      </c>
      <c r="Z77" s="51">
        <v>4150</v>
      </c>
      <c r="AA77" s="35">
        <f t="shared" si="36"/>
        <v>683</v>
      </c>
      <c r="AB77" s="35">
        <f t="shared" si="37"/>
        <v>430</v>
      </c>
      <c r="AC77" s="35">
        <f t="shared" si="38"/>
        <v>659.45056227430007</v>
      </c>
      <c r="AD77" s="35">
        <f t="shared" si="39"/>
        <v>228.95492925903108</v>
      </c>
      <c r="AE77" s="35">
        <f t="shared" si="40"/>
        <v>120.75172051689752</v>
      </c>
      <c r="AF77" s="35">
        <f t="shared" si="41"/>
        <v>348.22448257701996</v>
      </c>
      <c r="AG77" s="35">
        <f t="shared" si="42"/>
        <v>32.713920050078023</v>
      </c>
      <c r="AH77" s="35">
        <f t="shared" si="43"/>
        <v>619.29385998645705</v>
      </c>
      <c r="AI77" s="35">
        <f t="shared" si="44"/>
        <v>326.61799132662969</v>
      </c>
      <c r="AJ77" s="35">
        <f t="shared" si="45"/>
        <v>0</v>
      </c>
      <c r="AK77" s="36">
        <f t="shared" si="46"/>
        <v>3700.7917218499547</v>
      </c>
    </row>
    <row r="78" spans="1:37" x14ac:dyDescent="0.25">
      <c r="A78" s="5">
        <v>3889</v>
      </c>
      <c r="B78" s="5">
        <v>149889.34236860275</v>
      </c>
      <c r="C78" s="5">
        <v>264974.37386539578</v>
      </c>
      <c r="D78" s="5">
        <v>18226.05</v>
      </c>
      <c r="E78" s="5">
        <v>60.504250000000006</v>
      </c>
      <c r="F78" s="32">
        <v>0.02</v>
      </c>
      <c r="G78" s="32">
        <v>0.02</v>
      </c>
      <c r="H78" s="32">
        <f t="shared" si="23"/>
        <v>0.3888888888888889</v>
      </c>
      <c r="I78" s="32">
        <f t="shared" si="24"/>
        <v>0.3888888888888889</v>
      </c>
      <c r="J78" s="45">
        <v>600</v>
      </c>
      <c r="K78" s="50">
        <v>2800</v>
      </c>
      <c r="L78" s="51">
        <v>9900</v>
      </c>
      <c r="M78" s="51">
        <v>4150</v>
      </c>
      <c r="N78" s="35">
        <f t="shared" si="25"/>
        <v>683</v>
      </c>
      <c r="O78" s="35">
        <f t="shared" si="26"/>
        <v>430</v>
      </c>
      <c r="P78" s="35">
        <f t="shared" si="27"/>
        <v>647.90542887453842</v>
      </c>
      <c r="Q78" s="35">
        <f t="shared" si="28"/>
        <v>234.76485399175638</v>
      </c>
      <c r="R78" s="35">
        <f t="shared" si="29"/>
        <v>123.85965133405543</v>
      </c>
      <c r="S78" s="35">
        <f t="shared" si="30"/>
        <v>342.2489474263437</v>
      </c>
      <c r="T78" s="35">
        <f t="shared" si="31"/>
        <v>32.141190883383963</v>
      </c>
      <c r="U78" s="35">
        <f t="shared" si="32"/>
        <v>604.73131574835043</v>
      </c>
      <c r="V78" s="35">
        <f t="shared" si="33"/>
        <v>319.05035462422916</v>
      </c>
      <c r="W78" s="35">
        <f t="shared" si="34"/>
        <v>0</v>
      </c>
      <c r="X78" s="35">
        <f t="shared" si="35"/>
        <v>3658.2736157763866</v>
      </c>
      <c r="Y78" s="51">
        <v>9900</v>
      </c>
      <c r="Z78" s="51">
        <v>4150</v>
      </c>
      <c r="AA78" s="35">
        <f t="shared" si="36"/>
        <v>683</v>
      </c>
      <c r="AB78" s="35">
        <f t="shared" si="37"/>
        <v>430</v>
      </c>
      <c r="AC78" s="35">
        <f t="shared" si="38"/>
        <v>647.90542887453842</v>
      </c>
      <c r="AD78" s="35">
        <f t="shared" si="39"/>
        <v>234.76485399175638</v>
      </c>
      <c r="AE78" s="35">
        <f t="shared" si="40"/>
        <v>123.85965133405543</v>
      </c>
      <c r="AF78" s="35">
        <f t="shared" si="41"/>
        <v>342.2489474263437</v>
      </c>
      <c r="AG78" s="35">
        <f t="shared" si="42"/>
        <v>32.141190883383963</v>
      </c>
      <c r="AH78" s="35">
        <f t="shared" si="43"/>
        <v>604.73131574835043</v>
      </c>
      <c r="AI78" s="35">
        <f t="shared" si="44"/>
        <v>319.05035462422916</v>
      </c>
      <c r="AJ78" s="35">
        <f t="shared" si="45"/>
        <v>0</v>
      </c>
      <c r="AK78" s="36">
        <f t="shared" si="46"/>
        <v>3658.2736157763866</v>
      </c>
    </row>
    <row r="79" spans="1:37" x14ac:dyDescent="0.25">
      <c r="A79" s="5">
        <v>3890</v>
      </c>
      <c r="B79" s="5">
        <v>150381.70136737823</v>
      </c>
      <c r="C79" s="5">
        <v>265844.76608520746</v>
      </c>
      <c r="D79" s="5">
        <v>18227.500000000004</v>
      </c>
      <c r="E79" s="5">
        <v>60.504250000000006</v>
      </c>
      <c r="F79" s="32">
        <v>0.02</v>
      </c>
      <c r="G79" s="32">
        <v>0.02</v>
      </c>
      <c r="H79" s="32">
        <f t="shared" si="23"/>
        <v>0.40740740740740744</v>
      </c>
      <c r="I79" s="32">
        <f t="shared" si="24"/>
        <v>0.40740740740740744</v>
      </c>
      <c r="J79" s="45">
        <v>600</v>
      </c>
      <c r="K79" s="50">
        <v>2800</v>
      </c>
      <c r="L79" s="51">
        <v>9900</v>
      </c>
      <c r="M79" s="51">
        <v>4150</v>
      </c>
      <c r="N79" s="35">
        <f t="shared" si="25"/>
        <v>683</v>
      </c>
      <c r="O79" s="35">
        <f t="shared" si="26"/>
        <v>430</v>
      </c>
      <c r="P79" s="35">
        <f t="shared" si="27"/>
        <v>636.62217999096663</v>
      </c>
      <c r="Q79" s="35">
        <f t="shared" si="28"/>
        <v>240.14450659098407</v>
      </c>
      <c r="R79" s="35">
        <f t="shared" si="29"/>
        <v>126.74448009216682</v>
      </c>
      <c r="S79" s="35">
        <f t="shared" si="30"/>
        <v>336.4123205260604</v>
      </c>
      <c r="T79" s="35">
        <f t="shared" si="31"/>
        <v>31.581453242689129</v>
      </c>
      <c r="U79" s="35">
        <f t="shared" si="32"/>
        <v>590.43696039420138</v>
      </c>
      <c r="V79" s="35">
        <f t="shared" si="33"/>
        <v>311.62330812680739</v>
      </c>
      <c r="W79" s="35">
        <f t="shared" si="34"/>
        <v>0</v>
      </c>
      <c r="X79" s="35">
        <f t="shared" si="35"/>
        <v>3615.7564335552261</v>
      </c>
      <c r="Y79" s="51">
        <v>9900</v>
      </c>
      <c r="Z79" s="51">
        <v>4150</v>
      </c>
      <c r="AA79" s="35">
        <f t="shared" si="36"/>
        <v>683</v>
      </c>
      <c r="AB79" s="35">
        <f t="shared" si="37"/>
        <v>430</v>
      </c>
      <c r="AC79" s="35">
        <f t="shared" si="38"/>
        <v>636.62217999096663</v>
      </c>
      <c r="AD79" s="35">
        <f t="shared" si="39"/>
        <v>240.14450659098407</v>
      </c>
      <c r="AE79" s="35">
        <f t="shared" si="40"/>
        <v>126.74448009216682</v>
      </c>
      <c r="AF79" s="35">
        <f t="shared" si="41"/>
        <v>336.4123205260604</v>
      </c>
      <c r="AG79" s="35">
        <f t="shared" si="42"/>
        <v>31.581453242689129</v>
      </c>
      <c r="AH79" s="35">
        <f t="shared" si="43"/>
        <v>590.43696039420138</v>
      </c>
      <c r="AI79" s="35">
        <f t="shared" si="44"/>
        <v>311.62330812680739</v>
      </c>
      <c r="AJ79" s="35">
        <f t="shared" si="45"/>
        <v>0</v>
      </c>
      <c r="AK79" s="36">
        <f t="shared" si="46"/>
        <v>3615.7564335552261</v>
      </c>
    </row>
    <row r="80" spans="1:37" x14ac:dyDescent="0.25">
      <c r="A80" s="5">
        <v>3891</v>
      </c>
      <c r="B80" s="5">
        <v>150874.06036615372</v>
      </c>
      <c r="C80" s="5">
        <v>266715.15830501914</v>
      </c>
      <c r="D80" s="5">
        <v>18228.95</v>
      </c>
      <c r="E80" s="5">
        <v>60.504250000000006</v>
      </c>
      <c r="F80" s="32">
        <v>0.02</v>
      </c>
      <c r="G80" s="32">
        <v>0.02</v>
      </c>
      <c r="H80" s="32">
        <f t="shared" si="23"/>
        <v>0.42592592592592593</v>
      </c>
      <c r="I80" s="32">
        <f t="shared" si="24"/>
        <v>0.42592592592592593</v>
      </c>
      <c r="J80" s="45">
        <v>600</v>
      </c>
      <c r="K80" s="50">
        <v>2800</v>
      </c>
      <c r="L80" s="51">
        <v>9900</v>
      </c>
      <c r="M80" s="51">
        <v>4150</v>
      </c>
      <c r="N80" s="35">
        <f t="shared" si="25"/>
        <v>683</v>
      </c>
      <c r="O80" s="35">
        <f t="shared" si="26"/>
        <v>430</v>
      </c>
      <c r="P80" s="35">
        <f t="shared" si="27"/>
        <v>625.59618345592344</v>
      </c>
      <c r="Q80" s="35">
        <f t="shared" si="28"/>
        <v>245.11067035689896</v>
      </c>
      <c r="R80" s="35">
        <f t="shared" si="29"/>
        <v>129.41491062898339</v>
      </c>
      <c r="S80" s="35">
        <f t="shared" si="30"/>
        <v>330.71197360467977</v>
      </c>
      <c r="T80" s="35">
        <f t="shared" si="31"/>
        <v>31.034477336146786</v>
      </c>
      <c r="U80" s="35">
        <f t="shared" si="32"/>
        <v>576.41520002107575</v>
      </c>
      <c r="V80" s="35">
        <f t="shared" si="33"/>
        <v>304.33893998697346</v>
      </c>
      <c r="W80" s="35">
        <f t="shared" si="34"/>
        <v>0</v>
      </c>
      <c r="X80" s="35">
        <f t="shared" si="35"/>
        <v>3573.2401751563611</v>
      </c>
      <c r="Y80" s="51">
        <v>9900</v>
      </c>
      <c r="Z80" s="51">
        <v>4150</v>
      </c>
      <c r="AA80" s="35">
        <f t="shared" si="36"/>
        <v>683</v>
      </c>
      <c r="AB80" s="35">
        <f t="shared" si="37"/>
        <v>430</v>
      </c>
      <c r="AC80" s="35">
        <f t="shared" si="38"/>
        <v>625.59618345592344</v>
      </c>
      <c r="AD80" s="35">
        <f t="shared" si="39"/>
        <v>245.11067035689896</v>
      </c>
      <c r="AE80" s="35">
        <f t="shared" si="40"/>
        <v>129.41491062898339</v>
      </c>
      <c r="AF80" s="35">
        <f t="shared" si="41"/>
        <v>330.71197360467977</v>
      </c>
      <c r="AG80" s="35">
        <f t="shared" si="42"/>
        <v>31.034477336146786</v>
      </c>
      <c r="AH80" s="35">
        <f t="shared" si="43"/>
        <v>576.41520002107575</v>
      </c>
      <c r="AI80" s="35">
        <f t="shared" si="44"/>
        <v>304.33893998697346</v>
      </c>
      <c r="AJ80" s="35">
        <f t="shared" si="45"/>
        <v>0</v>
      </c>
      <c r="AK80" s="36">
        <f t="shared" si="46"/>
        <v>3573.2401751563611</v>
      </c>
    </row>
    <row r="81" spans="1:37" x14ac:dyDescent="0.25">
      <c r="A81" s="5">
        <v>3891.2</v>
      </c>
      <c r="B81" s="5">
        <v>150972.53216600418</v>
      </c>
      <c r="C81" s="5">
        <v>266889.23674896359</v>
      </c>
      <c r="D81" s="5">
        <v>18229.240000000002</v>
      </c>
      <c r="E81" s="5">
        <v>60.504250000000006</v>
      </c>
      <c r="F81" s="32">
        <v>0.02</v>
      </c>
      <c r="G81" s="32">
        <v>0.02</v>
      </c>
      <c r="H81" s="32">
        <f t="shared" si="23"/>
        <v>0.42962962962962625</v>
      </c>
      <c r="I81" s="32">
        <f t="shared" si="24"/>
        <v>0.42962962962962625</v>
      </c>
      <c r="J81" s="45">
        <v>600</v>
      </c>
      <c r="K81" s="50">
        <v>2800</v>
      </c>
      <c r="L81" s="51">
        <v>9900</v>
      </c>
      <c r="M81" s="51">
        <v>4150</v>
      </c>
      <c r="N81" s="35">
        <f t="shared" si="25"/>
        <v>683</v>
      </c>
      <c r="O81" s="35">
        <f t="shared" si="26"/>
        <v>430</v>
      </c>
      <c r="P81" s="35">
        <f t="shared" si="27"/>
        <v>623.42144042385064</v>
      </c>
      <c r="Q81" s="35">
        <f t="shared" si="28"/>
        <v>246.05575888905497</v>
      </c>
      <c r="R81" s="35">
        <f t="shared" si="29"/>
        <v>129.92403297398818</v>
      </c>
      <c r="S81" s="35">
        <f t="shared" si="30"/>
        <v>329.58802400971655</v>
      </c>
      <c r="T81" s="35">
        <f t="shared" si="31"/>
        <v>30.926593024947881</v>
      </c>
      <c r="U81" s="35">
        <f t="shared" si="32"/>
        <v>573.64388783792572</v>
      </c>
      <c r="V81" s="35">
        <f t="shared" si="33"/>
        <v>302.89934173979896</v>
      </c>
      <c r="W81" s="35">
        <f t="shared" si="34"/>
        <v>0</v>
      </c>
      <c r="X81" s="35">
        <f t="shared" si="35"/>
        <v>3564.737034332622</v>
      </c>
      <c r="Y81" s="51">
        <v>9900</v>
      </c>
      <c r="Z81" s="51">
        <v>4150</v>
      </c>
      <c r="AA81" s="35">
        <f t="shared" si="36"/>
        <v>683</v>
      </c>
      <c r="AB81" s="35">
        <f t="shared" si="37"/>
        <v>430</v>
      </c>
      <c r="AC81" s="35">
        <f t="shared" si="38"/>
        <v>623.42144042385064</v>
      </c>
      <c r="AD81" s="35">
        <f t="shared" si="39"/>
        <v>246.05575888905497</v>
      </c>
      <c r="AE81" s="35">
        <f t="shared" si="40"/>
        <v>129.92403297398818</v>
      </c>
      <c r="AF81" s="35">
        <f t="shared" si="41"/>
        <v>329.58802400971655</v>
      </c>
      <c r="AG81" s="35">
        <f t="shared" si="42"/>
        <v>30.926593024947881</v>
      </c>
      <c r="AH81" s="35">
        <f t="shared" si="43"/>
        <v>573.64388783792572</v>
      </c>
      <c r="AI81" s="35">
        <f t="shared" si="44"/>
        <v>302.89934173979896</v>
      </c>
      <c r="AJ81" s="35">
        <f t="shared" si="45"/>
        <v>0</v>
      </c>
      <c r="AK81" s="36">
        <f t="shared" si="46"/>
        <v>3564.737034332622</v>
      </c>
    </row>
    <row r="82" spans="1:37" x14ac:dyDescent="0.25">
      <c r="A82" s="5">
        <v>3891.8</v>
      </c>
      <c r="B82" s="5">
        <v>151267.94756555557</v>
      </c>
      <c r="C82" s="5">
        <v>267411.47208085656</v>
      </c>
      <c r="D82" s="5">
        <v>18230.110000000004</v>
      </c>
      <c r="E82" s="5">
        <v>60.504250000000006</v>
      </c>
      <c r="F82" s="32">
        <v>0.02</v>
      </c>
      <c r="G82" s="32">
        <v>0.02</v>
      </c>
      <c r="H82" s="32">
        <f t="shared" si="23"/>
        <v>0.4407407407407441</v>
      </c>
      <c r="I82" s="32">
        <f t="shared" si="24"/>
        <v>0.4407407407407441</v>
      </c>
      <c r="J82" s="45">
        <v>600</v>
      </c>
      <c r="K82" s="50">
        <v>2800</v>
      </c>
      <c r="L82" s="51">
        <v>9900</v>
      </c>
      <c r="M82" s="51">
        <v>4150</v>
      </c>
      <c r="N82" s="35">
        <f t="shared" si="25"/>
        <v>683</v>
      </c>
      <c r="O82" s="35">
        <f t="shared" si="26"/>
        <v>430</v>
      </c>
      <c r="P82" s="35">
        <f t="shared" si="27"/>
        <v>616.9574384612082</v>
      </c>
      <c r="Q82" s="35">
        <f t="shared" si="28"/>
        <v>248.79714031286156</v>
      </c>
      <c r="R82" s="35">
        <f t="shared" si="29"/>
        <v>131.40271752204274</v>
      </c>
      <c r="S82" s="35">
        <f t="shared" si="30"/>
        <v>326.24802919224408</v>
      </c>
      <c r="T82" s="35">
        <f t="shared" si="31"/>
        <v>30.605927829546207</v>
      </c>
      <c r="U82" s="35">
        <f t="shared" si="32"/>
        <v>565.39648624930908</v>
      </c>
      <c r="V82" s="35">
        <f t="shared" si="33"/>
        <v>298.61530834778978</v>
      </c>
      <c r="W82" s="35">
        <f t="shared" si="34"/>
        <v>0</v>
      </c>
      <c r="X82" s="35">
        <f t="shared" si="35"/>
        <v>3539.2278335690817</v>
      </c>
      <c r="Y82" s="51">
        <v>9900</v>
      </c>
      <c r="Z82" s="51">
        <v>4150</v>
      </c>
      <c r="AA82" s="35">
        <f t="shared" si="36"/>
        <v>683</v>
      </c>
      <c r="AB82" s="35">
        <f t="shared" si="37"/>
        <v>430</v>
      </c>
      <c r="AC82" s="35">
        <f t="shared" si="38"/>
        <v>616.9574384612082</v>
      </c>
      <c r="AD82" s="35">
        <f t="shared" si="39"/>
        <v>248.79714031286156</v>
      </c>
      <c r="AE82" s="35">
        <f t="shared" si="40"/>
        <v>131.40271752204274</v>
      </c>
      <c r="AF82" s="35">
        <f t="shared" si="41"/>
        <v>326.24802919224408</v>
      </c>
      <c r="AG82" s="35">
        <f t="shared" si="42"/>
        <v>30.605927829546207</v>
      </c>
      <c r="AH82" s="35">
        <f t="shared" si="43"/>
        <v>565.39648624930908</v>
      </c>
      <c r="AI82" s="35">
        <f t="shared" si="44"/>
        <v>298.61530834778978</v>
      </c>
      <c r="AJ82" s="35">
        <f t="shared" si="45"/>
        <v>0</v>
      </c>
      <c r="AK82" s="36">
        <f t="shared" si="46"/>
        <v>3539.2278335690817</v>
      </c>
    </row>
    <row r="83" spans="1:37" x14ac:dyDescent="0.25">
      <c r="A83" s="5">
        <v>3892</v>
      </c>
      <c r="B83" s="5">
        <v>151366.4193649292</v>
      </c>
      <c r="C83" s="5">
        <v>267585.55052480102</v>
      </c>
      <c r="D83" s="5">
        <v>18230.400000000001</v>
      </c>
      <c r="E83" s="5">
        <v>60.504250000000006</v>
      </c>
      <c r="F83" s="32">
        <v>0.02</v>
      </c>
      <c r="G83" s="32">
        <v>0.02</v>
      </c>
      <c r="H83" s="32">
        <f t="shared" si="23"/>
        <v>0.44444444444444442</v>
      </c>
      <c r="I83" s="32">
        <f t="shared" si="24"/>
        <v>0.44444444444444442</v>
      </c>
      <c r="J83" s="45">
        <v>600</v>
      </c>
      <c r="K83" s="50">
        <v>2800</v>
      </c>
      <c r="L83" s="51">
        <v>9900</v>
      </c>
      <c r="M83" s="51">
        <v>4150</v>
      </c>
      <c r="N83" s="35">
        <f t="shared" si="25"/>
        <v>683</v>
      </c>
      <c r="O83" s="35">
        <f t="shared" si="26"/>
        <v>430</v>
      </c>
      <c r="P83" s="35">
        <f t="shared" si="27"/>
        <v>614.82271899109139</v>
      </c>
      <c r="Q83" s="35">
        <f t="shared" si="28"/>
        <v>249.6800830313999</v>
      </c>
      <c r="R83" s="35">
        <f t="shared" si="29"/>
        <v>131.87961451116402</v>
      </c>
      <c r="S83" s="35">
        <f t="shared" si="30"/>
        <v>325.14524382733362</v>
      </c>
      <c r="T83" s="35">
        <f t="shared" si="31"/>
        <v>30.500029000930606</v>
      </c>
      <c r="U83" s="35">
        <f t="shared" si="32"/>
        <v>562.66960438083856</v>
      </c>
      <c r="V83" s="35">
        <f t="shared" si="33"/>
        <v>297.19891799924676</v>
      </c>
      <c r="W83" s="35">
        <f t="shared" si="34"/>
        <v>0</v>
      </c>
      <c r="X83" s="35">
        <f t="shared" si="35"/>
        <v>3530.7248405496839</v>
      </c>
      <c r="Y83" s="51">
        <v>9900</v>
      </c>
      <c r="Z83" s="51">
        <v>4150</v>
      </c>
      <c r="AA83" s="35">
        <f t="shared" si="36"/>
        <v>683</v>
      </c>
      <c r="AB83" s="35">
        <f t="shared" si="37"/>
        <v>430</v>
      </c>
      <c r="AC83" s="35">
        <f t="shared" si="38"/>
        <v>614.82271899109139</v>
      </c>
      <c r="AD83" s="35">
        <f t="shared" si="39"/>
        <v>249.6800830313999</v>
      </c>
      <c r="AE83" s="35">
        <f t="shared" si="40"/>
        <v>131.87961451116402</v>
      </c>
      <c r="AF83" s="35">
        <f t="shared" si="41"/>
        <v>325.14524382733362</v>
      </c>
      <c r="AG83" s="35">
        <f t="shared" si="42"/>
        <v>30.500029000930606</v>
      </c>
      <c r="AH83" s="35">
        <f t="shared" si="43"/>
        <v>562.66960438083856</v>
      </c>
      <c r="AI83" s="35">
        <f t="shared" si="44"/>
        <v>297.19891799924676</v>
      </c>
      <c r="AJ83" s="35">
        <f t="shared" si="45"/>
        <v>0</v>
      </c>
      <c r="AK83" s="36">
        <f t="shared" si="46"/>
        <v>3530.7248405496839</v>
      </c>
    </row>
    <row r="84" spans="1:37" x14ac:dyDescent="0.25">
      <c r="A84" s="5">
        <v>3892.65</v>
      </c>
      <c r="B84" s="5">
        <v>151686.45271444321</v>
      </c>
      <c r="C84" s="5">
        <v>268151.3054676652</v>
      </c>
      <c r="D84" s="5">
        <v>18231.342500000002</v>
      </c>
      <c r="E84" s="5">
        <v>60.504250000000006</v>
      </c>
      <c r="F84" s="32">
        <v>0.02</v>
      </c>
      <c r="G84" s="32">
        <v>0.02</v>
      </c>
      <c r="H84" s="32">
        <f t="shared" si="23"/>
        <v>0.45648148148148315</v>
      </c>
      <c r="I84" s="32">
        <f t="shared" si="24"/>
        <v>0.45648148148148315</v>
      </c>
      <c r="J84" s="45">
        <v>600</v>
      </c>
      <c r="K84" s="50">
        <v>2800</v>
      </c>
      <c r="L84" s="51">
        <v>9900</v>
      </c>
      <c r="M84" s="51">
        <v>4150</v>
      </c>
      <c r="N84" s="35">
        <f>M84*F84+J84</f>
        <v>683</v>
      </c>
      <c r="O84" s="35">
        <f t="shared" si="26"/>
        <v>430</v>
      </c>
      <c r="P84" s="35">
        <f t="shared" si="27"/>
        <v>607.95311951415704</v>
      </c>
      <c r="Q84" s="35">
        <f t="shared" si="28"/>
        <v>252.44532721264866</v>
      </c>
      <c r="R84" s="35">
        <f t="shared" si="29"/>
        <v>133.37543224232357</v>
      </c>
      <c r="S84" s="35">
        <f t="shared" si="30"/>
        <v>321.5972484483309</v>
      </c>
      <c r="T84" s="35">
        <f t="shared" si="31"/>
        <v>30.159242987663081</v>
      </c>
      <c r="U84" s="35">
        <f t="shared" si="32"/>
        <v>553.88440331271522</v>
      </c>
      <c r="V84" s="35">
        <f t="shared" si="33"/>
        <v>292.63592445855113</v>
      </c>
      <c r="W84" s="35">
        <f t="shared" si="34"/>
        <v>0</v>
      </c>
      <c r="X84" s="35">
        <f t="shared" si="35"/>
        <v>3503.0903684246377</v>
      </c>
      <c r="Y84" s="51">
        <v>9900</v>
      </c>
      <c r="Z84" s="51">
        <v>4150</v>
      </c>
      <c r="AA84" s="35">
        <f t="shared" si="36"/>
        <v>683</v>
      </c>
      <c r="AB84" s="35">
        <f t="shared" si="37"/>
        <v>430</v>
      </c>
      <c r="AC84" s="35">
        <f t="shared" si="38"/>
        <v>607.95311951415704</v>
      </c>
      <c r="AD84" s="35">
        <f t="shared" si="39"/>
        <v>252.44532721264866</v>
      </c>
      <c r="AE84" s="35">
        <f t="shared" si="40"/>
        <v>133.37543224232357</v>
      </c>
      <c r="AF84" s="35">
        <f t="shared" si="41"/>
        <v>321.5972484483309</v>
      </c>
      <c r="AG84" s="35">
        <f t="shared" si="42"/>
        <v>30.159242987663081</v>
      </c>
      <c r="AH84" s="35">
        <f t="shared" si="43"/>
        <v>553.88440331271522</v>
      </c>
      <c r="AI84" s="35">
        <f t="shared" si="44"/>
        <v>292.63592445855113</v>
      </c>
      <c r="AJ84" s="35">
        <f t="shared" si="45"/>
        <v>0</v>
      </c>
      <c r="AK84" s="36">
        <f t="shared" si="46"/>
        <v>3503.0903684246377</v>
      </c>
    </row>
    <row r="85" spans="1:37" x14ac:dyDescent="0.25">
      <c r="A85" s="5">
        <v>3893</v>
      </c>
      <c r="B85" s="5">
        <v>151858.77836370468</v>
      </c>
      <c r="C85" s="5">
        <v>268455.94274461269</v>
      </c>
      <c r="D85" s="5">
        <v>18231.850000000002</v>
      </c>
      <c r="E85" s="5">
        <v>60.504250000000006</v>
      </c>
      <c r="F85" s="32">
        <v>0.02</v>
      </c>
      <c r="G85" s="32">
        <v>0.02</v>
      </c>
      <c r="H85" s="32">
        <f t="shared" si="23"/>
        <v>0.46296296296296297</v>
      </c>
      <c r="I85" s="32">
        <f t="shared" si="24"/>
        <v>0.46296296296296297</v>
      </c>
      <c r="J85" s="45">
        <v>600</v>
      </c>
      <c r="K85" s="50">
        <v>2800</v>
      </c>
      <c r="L85" s="51">
        <v>9900</v>
      </c>
      <c r="M85" s="51">
        <v>4150</v>
      </c>
      <c r="N85" s="35">
        <f t="shared" si="25"/>
        <v>683</v>
      </c>
      <c r="O85" s="35">
        <f t="shared" si="26"/>
        <v>430</v>
      </c>
      <c r="P85" s="35">
        <f t="shared" si="27"/>
        <v>604.29699340895877</v>
      </c>
      <c r="Q85" s="35">
        <f t="shared" si="28"/>
        <v>253.86937477830043</v>
      </c>
      <c r="R85" s="35">
        <f t="shared" si="29"/>
        <v>134.14719999687975</v>
      </c>
      <c r="S85" s="35">
        <f t="shared" si="30"/>
        <v>319.70944142400191</v>
      </c>
      <c r="T85" s="35">
        <f t="shared" si="31"/>
        <v>29.977870457346381</v>
      </c>
      <c r="U85" s="35">
        <f t="shared" si="32"/>
        <v>549.20294018690345</v>
      </c>
      <c r="V85" s="35">
        <f t="shared" si="33"/>
        <v>290.20450663048712</v>
      </c>
      <c r="W85" s="35">
        <f t="shared" si="34"/>
        <v>0</v>
      </c>
      <c r="X85" s="35">
        <f t="shared" si="35"/>
        <v>3488.2104297050846</v>
      </c>
      <c r="Y85" s="51">
        <v>9900</v>
      </c>
      <c r="Z85" s="51">
        <v>4150</v>
      </c>
      <c r="AA85" s="35">
        <f t="shared" si="36"/>
        <v>683</v>
      </c>
      <c r="AB85" s="35">
        <f t="shared" si="37"/>
        <v>430</v>
      </c>
      <c r="AC85" s="35">
        <f t="shared" si="38"/>
        <v>604.29699340895877</v>
      </c>
      <c r="AD85" s="35">
        <f t="shared" si="39"/>
        <v>253.86937477830043</v>
      </c>
      <c r="AE85" s="35">
        <f t="shared" si="40"/>
        <v>134.14719999687975</v>
      </c>
      <c r="AF85" s="35">
        <f t="shared" si="41"/>
        <v>319.70944142400191</v>
      </c>
      <c r="AG85" s="35">
        <f t="shared" si="42"/>
        <v>29.977870457346381</v>
      </c>
      <c r="AH85" s="35">
        <f t="shared" si="43"/>
        <v>549.20294018690345</v>
      </c>
      <c r="AI85" s="35">
        <f t="shared" si="44"/>
        <v>290.20450663048712</v>
      </c>
      <c r="AJ85" s="35">
        <f t="shared" si="45"/>
        <v>0</v>
      </c>
      <c r="AK85" s="36">
        <f t="shared" si="46"/>
        <v>3488.2104297050846</v>
      </c>
    </row>
    <row r="86" spans="1:37" x14ac:dyDescent="0.25">
      <c r="A86" s="5">
        <v>3894</v>
      </c>
      <c r="B86" s="5">
        <v>152351.13736248016</v>
      </c>
      <c r="C86" s="5">
        <v>269326.33496442437</v>
      </c>
      <c r="D86" s="5">
        <v>18233.3</v>
      </c>
      <c r="E86" s="5">
        <v>60.504250000000006</v>
      </c>
      <c r="F86" s="32">
        <v>0.02</v>
      </c>
      <c r="G86" s="32">
        <v>0.02</v>
      </c>
      <c r="H86" s="32">
        <f t="shared" si="23"/>
        <v>0.48148148148148151</v>
      </c>
      <c r="I86" s="32">
        <f t="shared" si="24"/>
        <v>0.48148148148148151</v>
      </c>
      <c r="J86" s="45">
        <v>600</v>
      </c>
      <c r="K86" s="50">
        <v>2800</v>
      </c>
      <c r="L86" s="51">
        <v>9900</v>
      </c>
      <c r="M86" s="51">
        <v>4150</v>
      </c>
      <c r="N86" s="35">
        <f t="shared" si="25"/>
        <v>683</v>
      </c>
      <c r="O86" s="35">
        <f t="shared" si="26"/>
        <v>430</v>
      </c>
      <c r="P86" s="35">
        <f t="shared" si="27"/>
        <v>594.01415522315733</v>
      </c>
      <c r="Q86" s="35">
        <f t="shared" si="28"/>
        <v>257.69501132434078</v>
      </c>
      <c r="R86" s="35">
        <f t="shared" si="29"/>
        <v>136.2261836136604</v>
      </c>
      <c r="S86" s="35">
        <f t="shared" si="30"/>
        <v>314.40185698734047</v>
      </c>
      <c r="T86" s="35">
        <f t="shared" si="31"/>
        <v>29.467761033619372</v>
      </c>
      <c r="U86" s="35">
        <f t="shared" si="32"/>
        <v>536.0172074517418</v>
      </c>
      <c r="V86" s="35">
        <f t="shared" si="33"/>
        <v>283.35658555104271</v>
      </c>
      <c r="W86" s="35">
        <f t="shared" si="34"/>
        <v>0</v>
      </c>
      <c r="X86" s="35">
        <f t="shared" si="35"/>
        <v>3445.696942592459</v>
      </c>
      <c r="Y86" s="51">
        <v>9900</v>
      </c>
      <c r="Z86" s="51">
        <v>4150</v>
      </c>
      <c r="AA86" s="35">
        <f t="shared" si="36"/>
        <v>683</v>
      </c>
      <c r="AB86" s="35">
        <f t="shared" si="37"/>
        <v>430</v>
      </c>
      <c r="AC86" s="35">
        <f t="shared" si="38"/>
        <v>594.01415522315733</v>
      </c>
      <c r="AD86" s="35">
        <f t="shared" si="39"/>
        <v>257.69501132434078</v>
      </c>
      <c r="AE86" s="35">
        <f t="shared" si="40"/>
        <v>136.2261836136604</v>
      </c>
      <c r="AF86" s="35">
        <f t="shared" si="41"/>
        <v>314.40185698734047</v>
      </c>
      <c r="AG86" s="35">
        <f t="shared" si="42"/>
        <v>29.467761033619372</v>
      </c>
      <c r="AH86" s="35">
        <f t="shared" si="43"/>
        <v>536.0172074517418</v>
      </c>
      <c r="AI86" s="35">
        <f t="shared" si="44"/>
        <v>283.35658555104271</v>
      </c>
      <c r="AJ86" s="35">
        <f t="shared" si="45"/>
        <v>0</v>
      </c>
      <c r="AK86" s="36">
        <f t="shared" si="46"/>
        <v>3445.696942592459</v>
      </c>
    </row>
    <row r="87" spans="1:37" x14ac:dyDescent="0.25">
      <c r="A87" s="5">
        <v>3894.28</v>
      </c>
      <c r="B87" s="5">
        <v>152488.99788236618</v>
      </c>
      <c r="C87" s="5">
        <v>269570.04478594661</v>
      </c>
      <c r="D87" s="5">
        <v>18233.706000000002</v>
      </c>
      <c r="E87" s="5">
        <v>60.504250000000006</v>
      </c>
      <c r="F87" s="32">
        <v>0.02</v>
      </c>
      <c r="G87" s="32">
        <v>0.02</v>
      </c>
      <c r="H87" s="32">
        <f t="shared" si="23"/>
        <v>0.48666666666667036</v>
      </c>
      <c r="I87" s="32">
        <f t="shared" si="24"/>
        <v>0.48666666666667036</v>
      </c>
      <c r="J87" s="45">
        <v>600</v>
      </c>
      <c r="K87" s="50">
        <v>2800</v>
      </c>
      <c r="L87" s="51">
        <v>9900</v>
      </c>
      <c r="M87" s="51">
        <v>4150</v>
      </c>
      <c r="N87" s="35">
        <f t="shared" si="25"/>
        <v>683</v>
      </c>
      <c r="O87" s="35">
        <f t="shared" si="26"/>
        <v>430</v>
      </c>
      <c r="P87" s="35">
        <f t="shared" si="27"/>
        <v>591.17782005099241</v>
      </c>
      <c r="Q87" s="35">
        <f t="shared" si="28"/>
        <v>258.70324168751597</v>
      </c>
      <c r="R87" s="35">
        <f t="shared" si="29"/>
        <v>136.77564871652453</v>
      </c>
      <c r="S87" s="35">
        <f t="shared" si="30"/>
        <v>312.93833947998161</v>
      </c>
      <c r="T87" s="35">
        <f t="shared" si="31"/>
        <v>29.327056563313935</v>
      </c>
      <c r="U87" s="35">
        <f t="shared" si="32"/>
        <v>532.37573564850049</v>
      </c>
      <c r="V87" s="35">
        <f t="shared" si="33"/>
        <v>281.46549741426941</v>
      </c>
      <c r="W87" s="35">
        <f t="shared" si="34"/>
        <v>0</v>
      </c>
      <c r="X87" s="35">
        <f t="shared" si="35"/>
        <v>3433.7933317295847</v>
      </c>
      <c r="Y87" s="51">
        <v>9900</v>
      </c>
      <c r="Z87" s="51">
        <v>4150</v>
      </c>
      <c r="AA87" s="35">
        <f t="shared" si="36"/>
        <v>683</v>
      </c>
      <c r="AB87" s="35">
        <f t="shared" si="37"/>
        <v>430</v>
      </c>
      <c r="AC87" s="35">
        <f t="shared" si="38"/>
        <v>591.17782005099241</v>
      </c>
      <c r="AD87" s="35">
        <f t="shared" si="39"/>
        <v>258.70324168751597</v>
      </c>
      <c r="AE87" s="35">
        <f t="shared" si="40"/>
        <v>136.77564871652453</v>
      </c>
      <c r="AF87" s="35">
        <f t="shared" si="41"/>
        <v>312.93833947998161</v>
      </c>
      <c r="AG87" s="35">
        <f t="shared" si="42"/>
        <v>29.327056563313935</v>
      </c>
      <c r="AH87" s="35">
        <f t="shared" si="43"/>
        <v>532.37573564850049</v>
      </c>
      <c r="AI87" s="35">
        <f t="shared" si="44"/>
        <v>281.46549741426941</v>
      </c>
      <c r="AJ87" s="35">
        <f t="shared" si="45"/>
        <v>0</v>
      </c>
      <c r="AK87" s="36">
        <f t="shared" si="46"/>
        <v>3433.7933317295847</v>
      </c>
    </row>
    <row r="88" spans="1:37" x14ac:dyDescent="0.25">
      <c r="A88" s="5">
        <v>3894.95</v>
      </c>
      <c r="B88" s="5">
        <v>152818.87841176987</v>
      </c>
      <c r="C88" s="5">
        <v>270153.20757320523</v>
      </c>
      <c r="D88" s="5">
        <v>18234.677500000005</v>
      </c>
      <c r="E88" s="5">
        <v>60.504250000000006</v>
      </c>
      <c r="F88" s="32">
        <v>0.02</v>
      </c>
      <c r="G88" s="32">
        <v>0.02</v>
      </c>
      <c r="H88" s="32">
        <f t="shared" si="23"/>
        <v>0.49907407407407067</v>
      </c>
      <c r="I88" s="32">
        <f t="shared" si="24"/>
        <v>0.49907407407407067</v>
      </c>
      <c r="J88" s="45">
        <v>600</v>
      </c>
      <c r="K88" s="50">
        <v>2800</v>
      </c>
      <c r="L88" s="51">
        <v>9900</v>
      </c>
      <c r="M88" s="51">
        <v>4150</v>
      </c>
      <c r="N88" s="35">
        <f t="shared" si="25"/>
        <v>683</v>
      </c>
      <c r="O88" s="35">
        <f t="shared" si="26"/>
        <v>430</v>
      </c>
      <c r="P88" s="35">
        <f t="shared" si="27"/>
        <v>584.46597460680255</v>
      </c>
      <c r="Q88" s="35">
        <f t="shared" si="28"/>
        <v>261.00733371052814</v>
      </c>
      <c r="R88" s="35">
        <f t="shared" si="29"/>
        <v>138.03417706157234</v>
      </c>
      <c r="S88" s="35">
        <f t="shared" si="30"/>
        <v>309.47593442434476</v>
      </c>
      <c r="T88" s="35">
        <f t="shared" si="31"/>
        <v>28.994096387357065</v>
      </c>
      <c r="U88" s="35">
        <f t="shared" si="32"/>
        <v>523.75214066170645</v>
      </c>
      <c r="V88" s="35">
        <f t="shared" si="33"/>
        <v>276.9872198328938</v>
      </c>
      <c r="W88" s="35">
        <f t="shared" si="34"/>
        <v>0</v>
      </c>
      <c r="X88" s="35">
        <f t="shared" si="35"/>
        <v>3405.3099854147913</v>
      </c>
      <c r="Y88" s="51">
        <v>9900</v>
      </c>
      <c r="Z88" s="51">
        <v>4150</v>
      </c>
      <c r="AA88" s="35">
        <f t="shared" si="36"/>
        <v>683</v>
      </c>
      <c r="AB88" s="35">
        <f t="shared" si="37"/>
        <v>430</v>
      </c>
      <c r="AC88" s="35">
        <f t="shared" si="38"/>
        <v>584.46597460680255</v>
      </c>
      <c r="AD88" s="35">
        <f t="shared" si="39"/>
        <v>261.00733371052814</v>
      </c>
      <c r="AE88" s="35">
        <f t="shared" si="40"/>
        <v>138.03417706157234</v>
      </c>
      <c r="AF88" s="35">
        <f t="shared" si="41"/>
        <v>309.47593442434476</v>
      </c>
      <c r="AG88" s="35">
        <f t="shared" si="42"/>
        <v>28.994096387357065</v>
      </c>
      <c r="AH88" s="35">
        <f t="shared" si="43"/>
        <v>523.75214066170645</v>
      </c>
      <c r="AI88" s="35">
        <f t="shared" si="44"/>
        <v>276.9872198328938</v>
      </c>
      <c r="AJ88" s="35">
        <f t="shared" si="45"/>
        <v>0</v>
      </c>
      <c r="AK88" s="36">
        <f t="shared" si="46"/>
        <v>3405.3099854147913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  <pageSetup paperSize="9" orientation="portrait" copies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67"/>
  <sheetViews>
    <sheetView topLeftCell="H33" zoomScale="85" zoomScaleNormal="85" workbookViewId="0">
      <selection activeCell="A2" sqref="A2:AK67"/>
    </sheetView>
  </sheetViews>
  <sheetFormatPr defaultRowHeight="13.8" x14ac:dyDescent="0.25"/>
  <cols>
    <col min="11" max="13" width="9.5" bestFit="1" customWidth="1"/>
  </cols>
  <sheetData>
    <row r="1" spans="1:37" x14ac:dyDescent="0.25">
      <c r="A1" s="73" t="s">
        <v>51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21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3895.05</v>
      </c>
      <c r="B3" s="5">
        <v>152868.1143116951</v>
      </c>
      <c r="C3" s="5">
        <v>270240.24679520726</v>
      </c>
      <c r="D3" s="5">
        <v>18234.822500000002</v>
      </c>
      <c r="E3" s="5">
        <v>60.504250000000006</v>
      </c>
      <c r="F3" s="45">
        <v>0.02</v>
      </c>
      <c r="G3" s="45">
        <v>0.02</v>
      </c>
      <c r="H3" s="45">
        <v>0.5</v>
      </c>
      <c r="I3" s="45">
        <v>0.5</v>
      </c>
      <c r="J3" s="53">
        <v>500</v>
      </c>
      <c r="K3" s="50">
        <v>2800</v>
      </c>
      <c r="L3" s="54">
        <v>9900</v>
      </c>
      <c r="M3" s="54">
        <v>4150</v>
      </c>
      <c r="N3" s="35">
        <f>M3*F3+J3</f>
        <v>583</v>
      </c>
      <c r="O3" s="35">
        <f>(L3-400-500)*F3+250</f>
        <v>430</v>
      </c>
      <c r="P3" s="35">
        <f>(1000*SIN(PI()/2-(PI()/2+ATAN(H3)+ATAN(250/(L3-M3-400-250)))/2)/SIN((PI()/2+ATAN(H3)+ATAN(250/(L3-M3-400-250)))/2))*COS(ATAN((N3-O3)/(L3-M3-400-250)))</f>
        <v>584.42449136115727</v>
      </c>
      <c r="Q3" s="35">
        <f>(1000*SIN(PI()/2-(PI()/2+ATAN(H3)+ATAN(250/(L3-M3-400-250)))/2)/SIN((PI()/2+ATAN(H3)+ATAN(250/(L3-M3-400-250)))/2))*SIN(ATAN(H3)+ATAN(250/(L3-M3-400-250))-ATAN((N3-O3)/(L3-M3-400-250)))</f>
        <v>271.36312570873901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140.392664806569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302.49439828121479</v>
      </c>
      <c r="T3" s="35">
        <f>(1000*SIN(PI()/2-(PI()/2+ATAN(H3)+ATAN(250/(L3-M3-400-250)))/2)/SIN((PI()/2+ATAN(H3)+ATAN(250/(L3-M3-400-250)))/2))*SIN(ATAN((N3-O3)/(L3-M3-400-250)))</f>
        <v>17.532734740834719</v>
      </c>
      <c r="U3" s="35">
        <f>(1000*SIN(PI()/2-(PI()/2+ATAN(H3)+ATAN(250/(L3-M3-400-250)))/2)/SIN((PI()/2+ATAN(H3)+ATAN(250/(L3-M3-400-250)))/2))*COS(ATAN(H3)+ATAN(250/(L3-M3-400-250))-ATAN((N3-O3)/(L3-M3-400-250)))</f>
        <v>517.900991402626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267.94171131054708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0</v>
      </c>
      <c r="X3" s="35">
        <f>M3+400-((K3-250-(N3-O3))/TAN(PI()/2-(ATAN(H3)+ATAN(250/(L3-M3-400-250))-ATAN((N3-O3)/(L3-M3-400-250)))))</f>
        <v>3294.0506523028266</v>
      </c>
      <c r="Y3" s="51">
        <v>9900</v>
      </c>
      <c r="Z3" s="51">
        <v>4150</v>
      </c>
      <c r="AA3" s="35">
        <f>Z3*G3+J3</f>
        <v>583</v>
      </c>
      <c r="AB3" s="35">
        <f>(Y3-400-500)*G3+250</f>
        <v>430</v>
      </c>
      <c r="AC3" s="35">
        <f>(1000*SIN(PI()/2-(PI()/2+ATAN(I3)+ATAN(250/(Y3-Z3-400-250)))/2)/SIN((PI()/2+ATAN(I3)+ATAN(250/(Y3-Z3-400-250)))/2))*COS(ATAN((AA3-AB3)/(Y3-Z3-400-250)))</f>
        <v>584.42449136115727</v>
      </c>
      <c r="AD3" s="35">
        <f>(1000*SIN(PI()/2-(PI()/2+ATAN(I3)+ATAN(250/(Y3-Z3-400-250)))/2)/SIN((PI()/2+ATAN(I3)+ATAN(250/(Y3-Z3-400-250)))/2))*SIN(ATAN(I3)+ATAN(250/(Y3-Z3-400-250))-(ATAN((AA3-AB3)/(Y3-Z3-400-250))))</f>
        <v>271.36312570873901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140.392664806569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302.49439828121479</v>
      </c>
      <c r="AG3" s="35">
        <f>(1000*SIN(PI()/2-(PI()/2+ATAN(I3)+ATAN(250/(Y3-Z3-400-250)))/2)/SIN((PI()/2+ATAN(I3)+ATAN(250/(Y3-Z3-400-250)))/2))*SIN(ATAN((AA3-AB3)/(Y3-Z3-400-250)))</f>
        <v>17.532734740834719</v>
      </c>
      <c r="AH3" s="35">
        <f>(1000*SIN(PI()/2-(PI()/2+ATAN(I3)+ATAN(250/(Y3-Z3-400-250)))/2)/SIN((PI()/2+ATAN(I3)+ATAN(250/(Y3-Z3-400-250)))/2))*COS(ATAN(I3)+ATAN(250/(Y3-Z3-400-250))-(ATAN((AA3-AB3)/(Y3-Z3-400-250))))</f>
        <v>517.900991402626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267.94171131054708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0</v>
      </c>
      <c r="AK3" s="36">
        <f>Z3+400-((K3-250-(AA3-AB3))/TAN(PI()/2-(ATAN(I3)+ATAN(250/(Y3-Z3-400-250))-(ATAN((AA3-AB3)/(Y3-Z3-400-250))))))</f>
        <v>3294.0506523028266</v>
      </c>
    </row>
    <row r="4" spans="1:37" x14ac:dyDescent="0.25">
      <c r="A4" s="5">
        <v>3895.72</v>
      </c>
      <c r="B4" s="5">
        <v>153197.99484062195</v>
      </c>
      <c r="C4" s="5">
        <v>270823.40958246589</v>
      </c>
      <c r="D4" s="5">
        <v>18235.794000000002</v>
      </c>
      <c r="E4" s="5">
        <v>60.504250000000006</v>
      </c>
      <c r="F4" s="32">
        <v>0.02</v>
      </c>
      <c r="G4" s="32">
        <v>0.02</v>
      </c>
      <c r="H4" s="45">
        <v>0.5</v>
      </c>
      <c r="I4" s="45">
        <v>0.5</v>
      </c>
      <c r="J4" s="53">
        <v>500</v>
      </c>
      <c r="K4" s="50">
        <v>2800</v>
      </c>
      <c r="L4" s="54">
        <v>9900</v>
      </c>
      <c r="M4" s="54">
        <v>4150</v>
      </c>
      <c r="N4" s="35">
        <f t="shared" ref="N4:N67" si="0">M4*F4+J4</f>
        <v>583</v>
      </c>
      <c r="O4" s="35">
        <f t="shared" ref="O4:O67" si="1">(L4-400-500)*F4+250</f>
        <v>430</v>
      </c>
      <c r="P4" s="35">
        <f t="shared" ref="P4:P67" si="2">(1000*SIN(PI()/2-(PI()/2+ATAN(H4)+ATAN(250/(L4-M4-400-250)))/2)/SIN((PI()/2+ATAN(H4)+ATAN(250/(L4-M4-400-250)))/2))*COS(ATAN((N4-O4)/(L4-M4-400-250)))</f>
        <v>584.42449136115727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271.36312570873901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140.392664806569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302.49439828121479</v>
      </c>
      <c r="T4" s="35">
        <f t="shared" ref="T4:T67" si="6">(1000*SIN(PI()/2-(PI()/2+ATAN(H4)+ATAN(250/(L4-M4-400-250)))/2)/SIN((PI()/2+ATAN(H4)+ATAN(250/(L4-M4-400-250)))/2))*SIN(ATAN((N4-O4)/(L4-M4-400-250)))</f>
        <v>17.532734740834719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517.900991402626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267.94171131054708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0</v>
      </c>
      <c r="X4" s="35">
        <f t="shared" ref="X4:X67" si="10">M4+400-((K4-250-(N4-O4))/TAN(PI()/2-(ATAN(H4)+ATAN(250/(L4-M4-400-250))-ATAN((N4-O4)/(L4-M4-400-250)))))</f>
        <v>3294.0506523028266</v>
      </c>
      <c r="Y4" s="51">
        <v>9900</v>
      </c>
      <c r="Z4" s="51">
        <v>4150</v>
      </c>
      <c r="AA4" s="35">
        <f t="shared" ref="AA4:AA67" si="11">Z4*G4+J4</f>
        <v>583</v>
      </c>
      <c r="AB4" s="35">
        <f t="shared" ref="AB4:AB67" si="12">(Y4-400-500)*G4+250</f>
        <v>430</v>
      </c>
      <c r="AC4" s="35">
        <f t="shared" ref="AC4:AC67" si="13">(1000*SIN(PI()/2-(PI()/2+ATAN(I4)+ATAN(250/(Y4-Z4-400-250)))/2)/SIN((PI()/2+ATAN(I4)+ATAN(250/(Y4-Z4-400-250)))/2))*COS(ATAN((AA4-AB4)/(Y4-Z4-400-250)))</f>
        <v>584.42449136115727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271.36312570873901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140.392664806569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302.49439828121479</v>
      </c>
      <c r="AG4" s="35">
        <f t="shared" ref="AG4:AG67" si="17">(1000*SIN(PI()/2-(PI()/2+ATAN(I4)+ATAN(250/(Y4-Z4-400-250)))/2)/SIN((PI()/2+ATAN(I4)+ATAN(250/(Y4-Z4-400-250)))/2))*SIN(ATAN((AA4-AB4)/(Y4-Z4-400-250)))</f>
        <v>17.532734740834719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517.900991402626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267.94171131054708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0</v>
      </c>
      <c r="AK4" s="36">
        <f t="shared" ref="AK4:AK67" si="21">Z4+400-((K4-250-(AA4-AB4))/TAN(PI()/2-(ATAN(I4)+ATAN(250/(Y4-Z4-400-250))-(ATAN((AA4-AB4)/(Y4-Z4-400-250))))))</f>
        <v>3294.0506523028266</v>
      </c>
    </row>
    <row r="5" spans="1:37" x14ac:dyDescent="0.25">
      <c r="A5" s="5">
        <v>3896</v>
      </c>
      <c r="B5" s="5">
        <v>153335.85536050797</v>
      </c>
      <c r="C5" s="5">
        <v>271067.11940398812</v>
      </c>
      <c r="D5" s="5">
        <v>18236.200000000004</v>
      </c>
      <c r="E5" s="5">
        <v>60.504250000000006</v>
      </c>
      <c r="F5" s="32">
        <v>0.02</v>
      </c>
      <c r="G5" s="32">
        <v>0.02</v>
      </c>
      <c r="H5" s="45">
        <v>0.5</v>
      </c>
      <c r="I5" s="45">
        <v>0.5</v>
      </c>
      <c r="J5" s="53">
        <v>500</v>
      </c>
      <c r="K5" s="50">
        <v>2800</v>
      </c>
      <c r="L5" s="54">
        <v>9900</v>
      </c>
      <c r="M5" s="54">
        <v>4150</v>
      </c>
      <c r="N5" s="35">
        <f t="shared" si="0"/>
        <v>583</v>
      </c>
      <c r="O5" s="35">
        <f t="shared" si="1"/>
        <v>430</v>
      </c>
      <c r="P5" s="35">
        <f t="shared" si="2"/>
        <v>584.42449136115727</v>
      </c>
      <c r="Q5" s="35">
        <f t="shared" si="3"/>
        <v>271.36312570873901</v>
      </c>
      <c r="R5" s="35">
        <f t="shared" si="4"/>
        <v>140.392664806569</v>
      </c>
      <c r="S5" s="35">
        <f t="shared" si="5"/>
        <v>302.49439828121479</v>
      </c>
      <c r="T5" s="35">
        <f t="shared" si="6"/>
        <v>17.532734740834719</v>
      </c>
      <c r="U5" s="35">
        <f t="shared" si="7"/>
        <v>517.900991402626</v>
      </c>
      <c r="V5" s="35">
        <f t="shared" si="8"/>
        <v>267.94171131054708</v>
      </c>
      <c r="W5" s="35">
        <f t="shared" si="9"/>
        <v>0</v>
      </c>
      <c r="X5" s="35">
        <f t="shared" si="10"/>
        <v>3294.0506523028266</v>
      </c>
      <c r="Y5" s="51">
        <v>9900</v>
      </c>
      <c r="Z5" s="51">
        <v>4150</v>
      </c>
      <c r="AA5" s="35">
        <f t="shared" si="11"/>
        <v>583</v>
      </c>
      <c r="AB5" s="35">
        <f t="shared" si="12"/>
        <v>430</v>
      </c>
      <c r="AC5" s="35">
        <f t="shared" si="13"/>
        <v>584.42449136115727</v>
      </c>
      <c r="AD5" s="35">
        <f t="shared" si="14"/>
        <v>271.36312570873901</v>
      </c>
      <c r="AE5" s="35">
        <f t="shared" si="15"/>
        <v>140.392664806569</v>
      </c>
      <c r="AF5" s="35">
        <f t="shared" si="16"/>
        <v>302.49439828121479</v>
      </c>
      <c r="AG5" s="35">
        <f t="shared" si="17"/>
        <v>17.532734740834719</v>
      </c>
      <c r="AH5" s="35">
        <f t="shared" si="18"/>
        <v>517.900991402626</v>
      </c>
      <c r="AI5" s="35">
        <f t="shared" si="19"/>
        <v>267.94171131054708</v>
      </c>
      <c r="AJ5" s="35">
        <f t="shared" si="20"/>
        <v>0</v>
      </c>
      <c r="AK5" s="36">
        <f t="shared" si="21"/>
        <v>3294.0506523028266</v>
      </c>
    </row>
    <row r="6" spans="1:37" x14ac:dyDescent="0.25">
      <c r="A6" s="5">
        <v>3897</v>
      </c>
      <c r="B6" s="5">
        <v>153828.21435928345</v>
      </c>
      <c r="C6" s="5">
        <v>271937.5116237998</v>
      </c>
      <c r="D6" s="5">
        <v>18237.650000000001</v>
      </c>
      <c r="E6" s="5">
        <v>60.504250000000006</v>
      </c>
      <c r="F6" s="32">
        <v>0.02</v>
      </c>
      <c r="G6" s="32">
        <v>0.02</v>
      </c>
      <c r="H6" s="45">
        <v>0.5</v>
      </c>
      <c r="I6" s="45">
        <v>0.5</v>
      </c>
      <c r="J6" s="53">
        <v>500</v>
      </c>
      <c r="K6" s="50">
        <v>2800</v>
      </c>
      <c r="L6" s="54">
        <v>9900</v>
      </c>
      <c r="M6" s="54">
        <v>4150</v>
      </c>
      <c r="N6" s="35">
        <f t="shared" si="0"/>
        <v>583</v>
      </c>
      <c r="O6" s="35">
        <f t="shared" si="1"/>
        <v>430</v>
      </c>
      <c r="P6" s="35">
        <f t="shared" si="2"/>
        <v>584.42449136115727</v>
      </c>
      <c r="Q6" s="35">
        <f t="shared" si="3"/>
        <v>271.36312570873901</v>
      </c>
      <c r="R6" s="35">
        <f t="shared" si="4"/>
        <v>140.392664806569</v>
      </c>
      <c r="S6" s="35">
        <f t="shared" si="5"/>
        <v>302.49439828121479</v>
      </c>
      <c r="T6" s="35">
        <f t="shared" si="6"/>
        <v>17.532734740834719</v>
      </c>
      <c r="U6" s="35">
        <f t="shared" si="7"/>
        <v>517.900991402626</v>
      </c>
      <c r="V6" s="35">
        <f t="shared" si="8"/>
        <v>267.94171131054708</v>
      </c>
      <c r="W6" s="35">
        <f t="shared" si="9"/>
        <v>0</v>
      </c>
      <c r="X6" s="35">
        <f t="shared" si="10"/>
        <v>3294.0506523028266</v>
      </c>
      <c r="Y6" s="51">
        <v>9900</v>
      </c>
      <c r="Z6" s="51">
        <v>4150</v>
      </c>
      <c r="AA6" s="35">
        <f t="shared" si="11"/>
        <v>583</v>
      </c>
      <c r="AB6" s="35">
        <f t="shared" si="12"/>
        <v>430</v>
      </c>
      <c r="AC6" s="35">
        <f t="shared" si="13"/>
        <v>584.42449136115727</v>
      </c>
      <c r="AD6" s="35">
        <f t="shared" si="14"/>
        <v>271.36312570873901</v>
      </c>
      <c r="AE6" s="35">
        <f t="shared" si="15"/>
        <v>140.392664806569</v>
      </c>
      <c r="AF6" s="35">
        <f t="shared" si="16"/>
        <v>302.49439828121479</v>
      </c>
      <c r="AG6" s="35">
        <f t="shared" si="17"/>
        <v>17.532734740834719</v>
      </c>
      <c r="AH6" s="35">
        <f t="shared" si="18"/>
        <v>517.900991402626</v>
      </c>
      <c r="AI6" s="35">
        <f t="shared" si="19"/>
        <v>267.94171131054708</v>
      </c>
      <c r="AJ6" s="35">
        <f t="shared" si="20"/>
        <v>0</v>
      </c>
      <c r="AK6" s="36">
        <f t="shared" si="21"/>
        <v>3294.0506523028266</v>
      </c>
    </row>
    <row r="7" spans="1:37" x14ac:dyDescent="0.25">
      <c r="A7" s="5">
        <v>3898</v>
      </c>
      <c r="B7" s="5">
        <v>154320.57335805893</v>
      </c>
      <c r="C7" s="5">
        <v>272807.90384361148</v>
      </c>
      <c r="D7" s="5">
        <v>18239.100000000002</v>
      </c>
      <c r="E7" s="5">
        <v>60.504250000000006</v>
      </c>
      <c r="F7" s="32">
        <v>0.02</v>
      </c>
      <c r="G7" s="32">
        <v>0.02</v>
      </c>
      <c r="H7" s="45">
        <v>0.5</v>
      </c>
      <c r="I7" s="45">
        <v>0.5</v>
      </c>
      <c r="J7" s="53">
        <v>500</v>
      </c>
      <c r="K7" s="50">
        <v>2800</v>
      </c>
      <c r="L7" s="54">
        <v>9900</v>
      </c>
      <c r="M7" s="54">
        <v>4150</v>
      </c>
      <c r="N7" s="35">
        <f t="shared" si="0"/>
        <v>583</v>
      </c>
      <c r="O7" s="35">
        <f t="shared" si="1"/>
        <v>430</v>
      </c>
      <c r="P7" s="35">
        <f t="shared" si="2"/>
        <v>584.42449136115727</v>
      </c>
      <c r="Q7" s="35">
        <f t="shared" si="3"/>
        <v>271.36312570873901</v>
      </c>
      <c r="R7" s="35">
        <f t="shared" si="4"/>
        <v>140.392664806569</v>
      </c>
      <c r="S7" s="35">
        <f t="shared" si="5"/>
        <v>302.49439828121479</v>
      </c>
      <c r="T7" s="35">
        <f t="shared" si="6"/>
        <v>17.532734740834719</v>
      </c>
      <c r="U7" s="35">
        <f t="shared" si="7"/>
        <v>517.900991402626</v>
      </c>
      <c r="V7" s="35">
        <f t="shared" si="8"/>
        <v>267.94171131054708</v>
      </c>
      <c r="W7" s="35">
        <f t="shared" si="9"/>
        <v>0</v>
      </c>
      <c r="X7" s="35">
        <f t="shared" si="10"/>
        <v>3294.0506523028266</v>
      </c>
      <c r="Y7" s="51">
        <v>9900</v>
      </c>
      <c r="Z7" s="51">
        <v>4150</v>
      </c>
      <c r="AA7" s="35">
        <f t="shared" si="11"/>
        <v>583</v>
      </c>
      <c r="AB7" s="35">
        <f t="shared" si="12"/>
        <v>430</v>
      </c>
      <c r="AC7" s="35">
        <f t="shared" si="13"/>
        <v>584.42449136115727</v>
      </c>
      <c r="AD7" s="35">
        <f t="shared" si="14"/>
        <v>271.36312570873901</v>
      </c>
      <c r="AE7" s="35">
        <f t="shared" si="15"/>
        <v>140.392664806569</v>
      </c>
      <c r="AF7" s="35">
        <f t="shared" si="16"/>
        <v>302.49439828121479</v>
      </c>
      <c r="AG7" s="35">
        <f t="shared" si="17"/>
        <v>17.532734740834719</v>
      </c>
      <c r="AH7" s="35">
        <f t="shared" si="18"/>
        <v>517.900991402626</v>
      </c>
      <c r="AI7" s="35">
        <f t="shared" si="19"/>
        <v>267.94171131054708</v>
      </c>
      <c r="AJ7" s="35">
        <f t="shared" si="20"/>
        <v>0</v>
      </c>
      <c r="AK7" s="36">
        <f t="shared" si="21"/>
        <v>3294.0506523028266</v>
      </c>
    </row>
    <row r="8" spans="1:37" x14ac:dyDescent="0.25">
      <c r="A8" s="5">
        <v>3899</v>
      </c>
      <c r="B8" s="5">
        <v>154812.93235683441</v>
      </c>
      <c r="C8" s="5">
        <v>273678.29606342316</v>
      </c>
      <c r="D8" s="5">
        <v>18240.550000000003</v>
      </c>
      <c r="E8" s="5">
        <v>60.504250000000006</v>
      </c>
      <c r="F8" s="32">
        <v>0.02</v>
      </c>
      <c r="G8" s="32">
        <v>0.02</v>
      </c>
      <c r="H8" s="45">
        <v>0.5</v>
      </c>
      <c r="I8" s="45">
        <v>0.5</v>
      </c>
      <c r="J8" s="53">
        <v>500</v>
      </c>
      <c r="K8" s="50">
        <v>2800</v>
      </c>
      <c r="L8" s="54">
        <v>9900</v>
      </c>
      <c r="M8" s="54">
        <v>4150</v>
      </c>
      <c r="N8" s="35">
        <f t="shared" si="0"/>
        <v>583</v>
      </c>
      <c r="O8" s="35">
        <f t="shared" si="1"/>
        <v>430</v>
      </c>
      <c r="P8" s="35">
        <f t="shared" si="2"/>
        <v>584.42449136115727</v>
      </c>
      <c r="Q8" s="35">
        <f t="shared" si="3"/>
        <v>271.36312570873901</v>
      </c>
      <c r="R8" s="35">
        <f t="shared" si="4"/>
        <v>140.392664806569</v>
      </c>
      <c r="S8" s="35">
        <f t="shared" si="5"/>
        <v>302.49439828121479</v>
      </c>
      <c r="T8" s="35">
        <f t="shared" si="6"/>
        <v>17.532734740834719</v>
      </c>
      <c r="U8" s="35">
        <f t="shared" si="7"/>
        <v>517.900991402626</v>
      </c>
      <c r="V8" s="35">
        <f t="shared" si="8"/>
        <v>267.94171131054708</v>
      </c>
      <c r="W8" s="35">
        <f t="shared" si="9"/>
        <v>0</v>
      </c>
      <c r="X8" s="35">
        <f t="shared" si="10"/>
        <v>3294.0506523028266</v>
      </c>
      <c r="Y8" s="51">
        <v>9900</v>
      </c>
      <c r="Z8" s="51">
        <v>4150</v>
      </c>
      <c r="AA8" s="35">
        <f t="shared" si="11"/>
        <v>583</v>
      </c>
      <c r="AB8" s="35">
        <f t="shared" si="12"/>
        <v>430</v>
      </c>
      <c r="AC8" s="35">
        <f t="shared" si="13"/>
        <v>584.42449136115727</v>
      </c>
      <c r="AD8" s="35">
        <f t="shared" si="14"/>
        <v>271.36312570873901</v>
      </c>
      <c r="AE8" s="35">
        <f t="shared" si="15"/>
        <v>140.392664806569</v>
      </c>
      <c r="AF8" s="35">
        <f t="shared" si="16"/>
        <v>302.49439828121479</v>
      </c>
      <c r="AG8" s="35">
        <f t="shared" si="17"/>
        <v>17.532734740834719</v>
      </c>
      <c r="AH8" s="35">
        <f t="shared" si="18"/>
        <v>517.900991402626</v>
      </c>
      <c r="AI8" s="35">
        <f t="shared" si="19"/>
        <v>267.94171131054708</v>
      </c>
      <c r="AJ8" s="35">
        <f t="shared" si="20"/>
        <v>0</v>
      </c>
      <c r="AK8" s="36">
        <f t="shared" si="21"/>
        <v>3294.0506523028266</v>
      </c>
    </row>
    <row r="9" spans="1:37" x14ac:dyDescent="0.25">
      <c r="A9" s="5">
        <v>3899.2</v>
      </c>
      <c r="B9" s="5">
        <v>154911.40415620804</v>
      </c>
      <c r="C9" s="5">
        <v>273852.37450736761</v>
      </c>
      <c r="D9" s="5">
        <v>18240.840000000004</v>
      </c>
      <c r="E9" s="5">
        <v>60.504250000000006</v>
      </c>
      <c r="F9" s="32">
        <v>0.02</v>
      </c>
      <c r="G9" s="32">
        <v>0.02</v>
      </c>
      <c r="H9" s="45">
        <v>0.5</v>
      </c>
      <c r="I9" s="45">
        <v>0.5</v>
      </c>
      <c r="J9" s="53">
        <v>500</v>
      </c>
      <c r="K9" s="50">
        <v>2800</v>
      </c>
      <c r="L9" s="54">
        <v>9900</v>
      </c>
      <c r="M9" s="54">
        <v>4150</v>
      </c>
      <c r="N9" s="35">
        <f t="shared" si="0"/>
        <v>583</v>
      </c>
      <c r="O9" s="35">
        <f t="shared" si="1"/>
        <v>430</v>
      </c>
      <c r="P9" s="35">
        <f t="shared" si="2"/>
        <v>584.42449136115727</v>
      </c>
      <c r="Q9" s="35">
        <f t="shared" si="3"/>
        <v>271.36312570873901</v>
      </c>
      <c r="R9" s="35">
        <f t="shared" si="4"/>
        <v>140.392664806569</v>
      </c>
      <c r="S9" s="35">
        <f t="shared" si="5"/>
        <v>302.49439828121479</v>
      </c>
      <c r="T9" s="35">
        <f t="shared" si="6"/>
        <v>17.532734740834719</v>
      </c>
      <c r="U9" s="35">
        <f t="shared" si="7"/>
        <v>517.900991402626</v>
      </c>
      <c r="V9" s="35">
        <f t="shared" si="8"/>
        <v>267.94171131054708</v>
      </c>
      <c r="W9" s="35">
        <f t="shared" si="9"/>
        <v>0</v>
      </c>
      <c r="X9" s="35">
        <f t="shared" si="10"/>
        <v>3294.0506523028266</v>
      </c>
      <c r="Y9" s="51">
        <v>9900</v>
      </c>
      <c r="Z9" s="51">
        <v>4150</v>
      </c>
      <c r="AA9" s="35">
        <f t="shared" si="11"/>
        <v>583</v>
      </c>
      <c r="AB9" s="35">
        <f t="shared" si="12"/>
        <v>430</v>
      </c>
      <c r="AC9" s="35">
        <f t="shared" si="13"/>
        <v>584.42449136115727</v>
      </c>
      <c r="AD9" s="35">
        <f t="shared" si="14"/>
        <v>271.36312570873901</v>
      </c>
      <c r="AE9" s="35">
        <f t="shared" si="15"/>
        <v>140.392664806569</v>
      </c>
      <c r="AF9" s="35">
        <f t="shared" si="16"/>
        <v>302.49439828121479</v>
      </c>
      <c r="AG9" s="35">
        <f t="shared" si="17"/>
        <v>17.532734740834719</v>
      </c>
      <c r="AH9" s="35">
        <f t="shared" si="18"/>
        <v>517.900991402626</v>
      </c>
      <c r="AI9" s="35">
        <f t="shared" si="19"/>
        <v>267.94171131054708</v>
      </c>
      <c r="AJ9" s="35">
        <f t="shared" si="20"/>
        <v>0</v>
      </c>
      <c r="AK9" s="36">
        <f t="shared" si="21"/>
        <v>3294.0506523028266</v>
      </c>
    </row>
    <row r="10" spans="1:37" x14ac:dyDescent="0.25">
      <c r="A10" s="5">
        <v>3899.8</v>
      </c>
      <c r="B10" s="5">
        <v>155206.81955575943</v>
      </c>
      <c r="C10" s="5">
        <v>274374.60983923078</v>
      </c>
      <c r="D10" s="5">
        <v>18241.710000000003</v>
      </c>
      <c r="E10" s="5">
        <v>60.504250000000006</v>
      </c>
      <c r="F10" s="32">
        <v>0.02</v>
      </c>
      <c r="G10" s="32">
        <v>0.02</v>
      </c>
      <c r="H10" s="45">
        <v>0.5</v>
      </c>
      <c r="I10" s="45">
        <v>0.5</v>
      </c>
      <c r="J10" s="53">
        <v>500</v>
      </c>
      <c r="K10" s="50">
        <v>2800</v>
      </c>
      <c r="L10" s="54">
        <v>9900</v>
      </c>
      <c r="M10" s="54">
        <v>4150</v>
      </c>
      <c r="N10" s="35">
        <f t="shared" si="0"/>
        <v>583</v>
      </c>
      <c r="O10" s="35">
        <f t="shared" si="1"/>
        <v>430</v>
      </c>
      <c r="P10" s="35">
        <f t="shared" si="2"/>
        <v>584.42449136115727</v>
      </c>
      <c r="Q10" s="35">
        <f t="shared" si="3"/>
        <v>271.36312570873901</v>
      </c>
      <c r="R10" s="35">
        <f t="shared" si="4"/>
        <v>140.392664806569</v>
      </c>
      <c r="S10" s="35">
        <f t="shared" si="5"/>
        <v>302.49439828121479</v>
      </c>
      <c r="T10" s="35">
        <f t="shared" si="6"/>
        <v>17.532734740834719</v>
      </c>
      <c r="U10" s="35">
        <f t="shared" si="7"/>
        <v>517.900991402626</v>
      </c>
      <c r="V10" s="35">
        <f t="shared" si="8"/>
        <v>267.94171131054708</v>
      </c>
      <c r="W10" s="35">
        <f t="shared" si="9"/>
        <v>0</v>
      </c>
      <c r="X10" s="35">
        <f t="shared" si="10"/>
        <v>3294.0506523028266</v>
      </c>
      <c r="Y10" s="51">
        <v>9900</v>
      </c>
      <c r="Z10" s="51">
        <v>4150</v>
      </c>
      <c r="AA10" s="35">
        <f t="shared" si="11"/>
        <v>583</v>
      </c>
      <c r="AB10" s="35">
        <f t="shared" si="12"/>
        <v>430</v>
      </c>
      <c r="AC10" s="35">
        <f t="shared" si="13"/>
        <v>584.42449136115727</v>
      </c>
      <c r="AD10" s="35">
        <f t="shared" si="14"/>
        <v>271.36312570873901</v>
      </c>
      <c r="AE10" s="35">
        <f t="shared" si="15"/>
        <v>140.392664806569</v>
      </c>
      <c r="AF10" s="35">
        <f t="shared" si="16"/>
        <v>302.49439828121479</v>
      </c>
      <c r="AG10" s="35">
        <f t="shared" si="17"/>
        <v>17.532734740834719</v>
      </c>
      <c r="AH10" s="35">
        <f t="shared" si="18"/>
        <v>517.900991402626</v>
      </c>
      <c r="AI10" s="35">
        <f t="shared" si="19"/>
        <v>267.94171131054708</v>
      </c>
      <c r="AJ10" s="35">
        <f t="shared" si="20"/>
        <v>0</v>
      </c>
      <c r="AK10" s="36">
        <f t="shared" si="21"/>
        <v>3294.0506523028266</v>
      </c>
    </row>
    <row r="11" spans="1:37" x14ac:dyDescent="0.25">
      <c r="A11" s="5">
        <v>3900</v>
      </c>
      <c r="B11" s="5">
        <v>155305.29135560989</v>
      </c>
      <c r="C11" s="5">
        <v>274548.68828317523</v>
      </c>
      <c r="D11" s="5">
        <v>18242</v>
      </c>
      <c r="E11" s="5">
        <v>60.504250000000006</v>
      </c>
      <c r="F11" s="32">
        <v>0.02</v>
      </c>
      <c r="G11" s="32">
        <v>0.02</v>
      </c>
      <c r="H11" s="45">
        <v>0.5</v>
      </c>
      <c r="I11" s="45">
        <v>0.5</v>
      </c>
      <c r="J11" s="53">
        <v>500</v>
      </c>
      <c r="K11" s="50">
        <v>2800</v>
      </c>
      <c r="L11" s="54">
        <v>9900</v>
      </c>
      <c r="M11" s="54">
        <v>4150</v>
      </c>
      <c r="N11" s="35">
        <f t="shared" si="0"/>
        <v>583</v>
      </c>
      <c r="O11" s="35">
        <f t="shared" si="1"/>
        <v>430</v>
      </c>
      <c r="P11" s="35">
        <f t="shared" si="2"/>
        <v>584.42449136115727</v>
      </c>
      <c r="Q11" s="35">
        <f t="shared" si="3"/>
        <v>271.36312570873901</v>
      </c>
      <c r="R11" s="35">
        <f t="shared" si="4"/>
        <v>140.392664806569</v>
      </c>
      <c r="S11" s="35">
        <f t="shared" si="5"/>
        <v>302.49439828121479</v>
      </c>
      <c r="T11" s="35">
        <f t="shared" si="6"/>
        <v>17.532734740834719</v>
      </c>
      <c r="U11" s="35">
        <f t="shared" si="7"/>
        <v>517.900991402626</v>
      </c>
      <c r="V11" s="35">
        <f t="shared" si="8"/>
        <v>267.94171131054708</v>
      </c>
      <c r="W11" s="35">
        <f t="shared" si="9"/>
        <v>0</v>
      </c>
      <c r="X11" s="35">
        <f t="shared" si="10"/>
        <v>3294.0506523028266</v>
      </c>
      <c r="Y11" s="51">
        <v>9900</v>
      </c>
      <c r="Z11" s="51">
        <v>4150</v>
      </c>
      <c r="AA11" s="35">
        <f t="shared" si="11"/>
        <v>583</v>
      </c>
      <c r="AB11" s="35">
        <f t="shared" si="12"/>
        <v>430</v>
      </c>
      <c r="AC11" s="35">
        <f t="shared" si="13"/>
        <v>584.42449136115727</v>
      </c>
      <c r="AD11" s="35">
        <f t="shared" si="14"/>
        <v>271.36312570873901</v>
      </c>
      <c r="AE11" s="35">
        <f t="shared" si="15"/>
        <v>140.392664806569</v>
      </c>
      <c r="AF11" s="35">
        <f t="shared" si="16"/>
        <v>302.49439828121479</v>
      </c>
      <c r="AG11" s="35">
        <f t="shared" si="17"/>
        <v>17.532734740834719</v>
      </c>
      <c r="AH11" s="35">
        <f t="shared" si="18"/>
        <v>517.900991402626</v>
      </c>
      <c r="AI11" s="35">
        <f t="shared" si="19"/>
        <v>267.94171131054708</v>
      </c>
      <c r="AJ11" s="35">
        <f t="shared" si="20"/>
        <v>0</v>
      </c>
      <c r="AK11" s="36">
        <f t="shared" si="21"/>
        <v>3294.0506523028266</v>
      </c>
    </row>
    <row r="12" spans="1:37" x14ac:dyDescent="0.25">
      <c r="A12" s="5">
        <v>3901</v>
      </c>
      <c r="B12" s="5">
        <v>155797.65035438538</v>
      </c>
      <c r="C12" s="5">
        <v>275419.08050298691</v>
      </c>
      <c r="D12" s="5">
        <v>18243.450000000004</v>
      </c>
      <c r="E12" s="5">
        <v>60.504250000000006</v>
      </c>
      <c r="F12" s="32">
        <v>0.02</v>
      </c>
      <c r="G12" s="32">
        <v>0.02</v>
      </c>
      <c r="H12" s="45">
        <v>0.5</v>
      </c>
      <c r="I12" s="45">
        <v>0.5</v>
      </c>
      <c r="J12" s="53">
        <v>500</v>
      </c>
      <c r="K12" s="50">
        <v>2800</v>
      </c>
      <c r="L12" s="54">
        <v>9900</v>
      </c>
      <c r="M12" s="54">
        <v>4150</v>
      </c>
      <c r="N12" s="35">
        <f t="shared" si="0"/>
        <v>583</v>
      </c>
      <c r="O12" s="35">
        <f t="shared" si="1"/>
        <v>430</v>
      </c>
      <c r="P12" s="35">
        <f t="shared" si="2"/>
        <v>584.42449136115727</v>
      </c>
      <c r="Q12" s="35">
        <f t="shared" si="3"/>
        <v>271.36312570873901</v>
      </c>
      <c r="R12" s="35">
        <f t="shared" si="4"/>
        <v>140.392664806569</v>
      </c>
      <c r="S12" s="35">
        <f t="shared" si="5"/>
        <v>302.49439828121479</v>
      </c>
      <c r="T12" s="35">
        <f t="shared" si="6"/>
        <v>17.532734740834719</v>
      </c>
      <c r="U12" s="35">
        <f t="shared" si="7"/>
        <v>517.900991402626</v>
      </c>
      <c r="V12" s="35">
        <f t="shared" si="8"/>
        <v>267.94171131054708</v>
      </c>
      <c r="W12" s="35">
        <f t="shared" si="9"/>
        <v>0</v>
      </c>
      <c r="X12" s="35">
        <f t="shared" si="10"/>
        <v>3294.0506523028266</v>
      </c>
      <c r="Y12" s="51">
        <v>9900</v>
      </c>
      <c r="Z12" s="51">
        <v>4150</v>
      </c>
      <c r="AA12" s="35">
        <f t="shared" si="11"/>
        <v>583</v>
      </c>
      <c r="AB12" s="35">
        <f t="shared" si="12"/>
        <v>430</v>
      </c>
      <c r="AC12" s="35">
        <f t="shared" si="13"/>
        <v>584.42449136115727</v>
      </c>
      <c r="AD12" s="35">
        <f t="shared" si="14"/>
        <v>271.36312570873901</v>
      </c>
      <c r="AE12" s="35">
        <f t="shared" si="15"/>
        <v>140.392664806569</v>
      </c>
      <c r="AF12" s="35">
        <f t="shared" si="16"/>
        <v>302.49439828121479</v>
      </c>
      <c r="AG12" s="35">
        <f t="shared" si="17"/>
        <v>17.532734740834719</v>
      </c>
      <c r="AH12" s="35">
        <f t="shared" si="18"/>
        <v>517.900991402626</v>
      </c>
      <c r="AI12" s="35">
        <f t="shared" si="19"/>
        <v>267.94171131054708</v>
      </c>
      <c r="AJ12" s="35">
        <f t="shared" si="20"/>
        <v>0</v>
      </c>
      <c r="AK12" s="36">
        <f t="shared" si="21"/>
        <v>3294.0506523028266</v>
      </c>
    </row>
    <row r="13" spans="1:37" x14ac:dyDescent="0.25">
      <c r="A13" s="5">
        <v>3902</v>
      </c>
      <c r="B13" s="5">
        <v>156290.00935316086</v>
      </c>
      <c r="C13" s="5">
        <v>276289.47272279859</v>
      </c>
      <c r="D13" s="5">
        <v>18244.900000000001</v>
      </c>
      <c r="E13" s="5">
        <v>60.504250000000006</v>
      </c>
      <c r="F13" s="32">
        <v>0.02</v>
      </c>
      <c r="G13" s="32">
        <v>0.02</v>
      </c>
      <c r="H13" s="45">
        <v>0.5</v>
      </c>
      <c r="I13" s="45">
        <v>0.5</v>
      </c>
      <c r="J13" s="53">
        <v>500</v>
      </c>
      <c r="K13" s="50">
        <v>2800</v>
      </c>
      <c r="L13" s="54">
        <v>9900</v>
      </c>
      <c r="M13" s="54">
        <v>4150</v>
      </c>
      <c r="N13" s="35">
        <f t="shared" si="0"/>
        <v>583</v>
      </c>
      <c r="O13" s="35">
        <f t="shared" si="1"/>
        <v>430</v>
      </c>
      <c r="P13" s="35">
        <f t="shared" si="2"/>
        <v>584.42449136115727</v>
      </c>
      <c r="Q13" s="35">
        <f t="shared" si="3"/>
        <v>271.36312570873901</v>
      </c>
      <c r="R13" s="35">
        <f t="shared" si="4"/>
        <v>140.392664806569</v>
      </c>
      <c r="S13" s="35">
        <f t="shared" si="5"/>
        <v>302.49439828121479</v>
      </c>
      <c r="T13" s="35">
        <f t="shared" si="6"/>
        <v>17.532734740834719</v>
      </c>
      <c r="U13" s="35">
        <f t="shared" si="7"/>
        <v>517.900991402626</v>
      </c>
      <c r="V13" s="35">
        <f t="shared" si="8"/>
        <v>267.94171131054708</v>
      </c>
      <c r="W13" s="35">
        <f t="shared" si="9"/>
        <v>0</v>
      </c>
      <c r="X13" s="35">
        <f t="shared" si="10"/>
        <v>3294.0506523028266</v>
      </c>
      <c r="Y13" s="51">
        <v>9900</v>
      </c>
      <c r="Z13" s="51">
        <v>4150</v>
      </c>
      <c r="AA13" s="35">
        <f t="shared" si="11"/>
        <v>583</v>
      </c>
      <c r="AB13" s="35">
        <f t="shared" si="12"/>
        <v>430</v>
      </c>
      <c r="AC13" s="35">
        <f t="shared" si="13"/>
        <v>584.42449136115727</v>
      </c>
      <c r="AD13" s="35">
        <f t="shared" si="14"/>
        <v>271.36312570873901</v>
      </c>
      <c r="AE13" s="35">
        <f t="shared" si="15"/>
        <v>140.392664806569</v>
      </c>
      <c r="AF13" s="35">
        <f t="shared" si="16"/>
        <v>302.49439828121479</v>
      </c>
      <c r="AG13" s="35">
        <f t="shared" si="17"/>
        <v>17.532734740834719</v>
      </c>
      <c r="AH13" s="35">
        <f t="shared" si="18"/>
        <v>517.900991402626</v>
      </c>
      <c r="AI13" s="35">
        <f t="shared" si="19"/>
        <v>267.94171131054708</v>
      </c>
      <c r="AJ13" s="35">
        <f t="shared" si="20"/>
        <v>0</v>
      </c>
      <c r="AK13" s="36">
        <f t="shared" si="21"/>
        <v>3294.0506523028266</v>
      </c>
    </row>
    <row r="14" spans="1:37" x14ac:dyDescent="0.25">
      <c r="A14" s="5">
        <v>3903</v>
      </c>
      <c r="B14" s="5">
        <v>156782.36835193634</v>
      </c>
      <c r="C14" s="5">
        <v>277159.86494258046</v>
      </c>
      <c r="D14" s="5">
        <v>18246.350000000002</v>
      </c>
      <c r="E14" s="5">
        <v>60.504250000000006</v>
      </c>
      <c r="F14" s="32">
        <v>0.02</v>
      </c>
      <c r="G14" s="32">
        <v>0.02</v>
      </c>
      <c r="H14" s="45">
        <v>0.5</v>
      </c>
      <c r="I14" s="45">
        <v>0.5</v>
      </c>
      <c r="J14" s="53">
        <v>500</v>
      </c>
      <c r="K14" s="50">
        <v>2800</v>
      </c>
      <c r="L14" s="54">
        <v>9900</v>
      </c>
      <c r="M14" s="54">
        <v>4150</v>
      </c>
      <c r="N14" s="35">
        <f t="shared" si="0"/>
        <v>583</v>
      </c>
      <c r="O14" s="35">
        <f t="shared" si="1"/>
        <v>430</v>
      </c>
      <c r="P14" s="35">
        <f t="shared" si="2"/>
        <v>584.42449136115727</v>
      </c>
      <c r="Q14" s="35">
        <f t="shared" si="3"/>
        <v>271.36312570873901</v>
      </c>
      <c r="R14" s="35">
        <f t="shared" si="4"/>
        <v>140.392664806569</v>
      </c>
      <c r="S14" s="35">
        <f t="shared" si="5"/>
        <v>302.49439828121479</v>
      </c>
      <c r="T14" s="35">
        <f t="shared" si="6"/>
        <v>17.532734740834719</v>
      </c>
      <c r="U14" s="35">
        <f t="shared" si="7"/>
        <v>517.900991402626</v>
      </c>
      <c r="V14" s="35">
        <f t="shared" si="8"/>
        <v>267.94171131054708</v>
      </c>
      <c r="W14" s="35">
        <f t="shared" si="9"/>
        <v>0</v>
      </c>
      <c r="X14" s="35">
        <f t="shared" si="10"/>
        <v>3294.0506523028266</v>
      </c>
      <c r="Y14" s="51">
        <v>9900</v>
      </c>
      <c r="Z14" s="51">
        <v>4150</v>
      </c>
      <c r="AA14" s="35">
        <f t="shared" si="11"/>
        <v>583</v>
      </c>
      <c r="AB14" s="35">
        <f t="shared" si="12"/>
        <v>430</v>
      </c>
      <c r="AC14" s="35">
        <f t="shared" si="13"/>
        <v>584.42449136115727</v>
      </c>
      <c r="AD14" s="35">
        <f t="shared" si="14"/>
        <v>271.36312570873901</v>
      </c>
      <c r="AE14" s="35">
        <f t="shared" si="15"/>
        <v>140.392664806569</v>
      </c>
      <c r="AF14" s="35">
        <f t="shared" si="16"/>
        <v>302.49439828121479</v>
      </c>
      <c r="AG14" s="35">
        <f t="shared" si="17"/>
        <v>17.532734740834719</v>
      </c>
      <c r="AH14" s="35">
        <f t="shared" si="18"/>
        <v>517.900991402626</v>
      </c>
      <c r="AI14" s="35">
        <f t="shared" si="19"/>
        <v>267.94171131054708</v>
      </c>
      <c r="AJ14" s="35">
        <f t="shared" si="20"/>
        <v>0</v>
      </c>
      <c r="AK14" s="36">
        <f t="shared" si="21"/>
        <v>3294.0506523028266</v>
      </c>
    </row>
    <row r="15" spans="1:37" x14ac:dyDescent="0.25">
      <c r="A15" s="5">
        <v>3903.2</v>
      </c>
      <c r="B15" s="5">
        <v>156880.8401517868</v>
      </c>
      <c r="C15" s="5">
        <v>277333.94338655472</v>
      </c>
      <c r="D15" s="5">
        <v>18246.640000000003</v>
      </c>
      <c r="E15" s="5">
        <v>60.504250000000006</v>
      </c>
      <c r="F15" s="32">
        <v>0.02</v>
      </c>
      <c r="G15" s="32">
        <v>0.02</v>
      </c>
      <c r="H15" s="45">
        <v>0.5</v>
      </c>
      <c r="I15" s="45">
        <v>0.5</v>
      </c>
      <c r="J15" s="53">
        <v>500</v>
      </c>
      <c r="K15" s="50">
        <v>2800</v>
      </c>
      <c r="L15" s="54">
        <v>9900</v>
      </c>
      <c r="M15" s="54">
        <v>4150</v>
      </c>
      <c r="N15" s="35">
        <f t="shared" si="0"/>
        <v>583</v>
      </c>
      <c r="O15" s="35">
        <f t="shared" si="1"/>
        <v>430</v>
      </c>
      <c r="P15" s="35">
        <f t="shared" si="2"/>
        <v>584.42449136115727</v>
      </c>
      <c r="Q15" s="35">
        <f t="shared" si="3"/>
        <v>271.36312570873901</v>
      </c>
      <c r="R15" s="35">
        <f t="shared" si="4"/>
        <v>140.392664806569</v>
      </c>
      <c r="S15" s="35">
        <f t="shared" si="5"/>
        <v>302.49439828121479</v>
      </c>
      <c r="T15" s="35">
        <f t="shared" si="6"/>
        <v>17.532734740834719</v>
      </c>
      <c r="U15" s="35">
        <f t="shared" si="7"/>
        <v>517.900991402626</v>
      </c>
      <c r="V15" s="35">
        <f t="shared" si="8"/>
        <v>267.94171131054708</v>
      </c>
      <c r="W15" s="35">
        <f t="shared" si="9"/>
        <v>0</v>
      </c>
      <c r="X15" s="35">
        <f t="shared" si="10"/>
        <v>3294.0506523028266</v>
      </c>
      <c r="Y15" s="51">
        <v>9900</v>
      </c>
      <c r="Z15" s="51">
        <v>4150</v>
      </c>
      <c r="AA15" s="35">
        <f t="shared" si="11"/>
        <v>583</v>
      </c>
      <c r="AB15" s="35">
        <f t="shared" si="12"/>
        <v>430</v>
      </c>
      <c r="AC15" s="35">
        <f t="shared" si="13"/>
        <v>584.42449136115727</v>
      </c>
      <c r="AD15" s="35">
        <f t="shared" si="14"/>
        <v>271.36312570873901</v>
      </c>
      <c r="AE15" s="35">
        <f t="shared" si="15"/>
        <v>140.392664806569</v>
      </c>
      <c r="AF15" s="35">
        <f t="shared" si="16"/>
        <v>302.49439828121479</v>
      </c>
      <c r="AG15" s="35">
        <f t="shared" si="17"/>
        <v>17.532734740834719</v>
      </c>
      <c r="AH15" s="35">
        <f t="shared" si="18"/>
        <v>517.900991402626</v>
      </c>
      <c r="AI15" s="35">
        <f t="shared" si="19"/>
        <v>267.94171131054708</v>
      </c>
      <c r="AJ15" s="35">
        <f t="shared" si="20"/>
        <v>0</v>
      </c>
      <c r="AK15" s="36">
        <f t="shared" si="21"/>
        <v>3294.0506523028266</v>
      </c>
    </row>
    <row r="16" spans="1:37" x14ac:dyDescent="0.25">
      <c r="A16" s="5">
        <v>3903.8</v>
      </c>
      <c r="B16" s="5">
        <v>157176.25555086136</v>
      </c>
      <c r="C16" s="5">
        <v>277856.17871844769</v>
      </c>
      <c r="D16" s="5">
        <v>18247.510000000002</v>
      </c>
      <c r="E16" s="5">
        <v>60.504250000000006</v>
      </c>
      <c r="F16" s="32">
        <v>0.02</v>
      </c>
      <c r="G16" s="32">
        <v>0.02</v>
      </c>
      <c r="H16" s="45">
        <v>0.5</v>
      </c>
      <c r="I16" s="45">
        <v>0.5</v>
      </c>
      <c r="J16" s="53">
        <v>500</v>
      </c>
      <c r="K16" s="50">
        <v>2800</v>
      </c>
      <c r="L16" s="54">
        <v>9900</v>
      </c>
      <c r="M16" s="54">
        <v>4150</v>
      </c>
      <c r="N16" s="35">
        <f t="shared" si="0"/>
        <v>583</v>
      </c>
      <c r="O16" s="35">
        <f t="shared" si="1"/>
        <v>430</v>
      </c>
      <c r="P16" s="35">
        <f t="shared" si="2"/>
        <v>584.42449136115727</v>
      </c>
      <c r="Q16" s="35">
        <f t="shared" si="3"/>
        <v>271.36312570873901</v>
      </c>
      <c r="R16" s="35">
        <f t="shared" si="4"/>
        <v>140.392664806569</v>
      </c>
      <c r="S16" s="35">
        <f t="shared" si="5"/>
        <v>302.49439828121479</v>
      </c>
      <c r="T16" s="35">
        <f t="shared" si="6"/>
        <v>17.532734740834719</v>
      </c>
      <c r="U16" s="35">
        <f t="shared" si="7"/>
        <v>517.900991402626</v>
      </c>
      <c r="V16" s="35">
        <f t="shared" si="8"/>
        <v>267.94171131054708</v>
      </c>
      <c r="W16" s="35">
        <f t="shared" si="9"/>
        <v>0</v>
      </c>
      <c r="X16" s="35">
        <f t="shared" si="10"/>
        <v>3294.0506523028266</v>
      </c>
      <c r="Y16" s="51">
        <v>9900</v>
      </c>
      <c r="Z16" s="51">
        <v>4150</v>
      </c>
      <c r="AA16" s="35">
        <f t="shared" si="11"/>
        <v>583</v>
      </c>
      <c r="AB16" s="35">
        <f t="shared" si="12"/>
        <v>430</v>
      </c>
      <c r="AC16" s="35">
        <f t="shared" si="13"/>
        <v>584.42449136115727</v>
      </c>
      <c r="AD16" s="35">
        <f t="shared" si="14"/>
        <v>271.36312570873901</v>
      </c>
      <c r="AE16" s="35">
        <f t="shared" si="15"/>
        <v>140.392664806569</v>
      </c>
      <c r="AF16" s="35">
        <f t="shared" si="16"/>
        <v>302.49439828121479</v>
      </c>
      <c r="AG16" s="35">
        <f t="shared" si="17"/>
        <v>17.532734740834719</v>
      </c>
      <c r="AH16" s="35">
        <f t="shared" si="18"/>
        <v>517.900991402626</v>
      </c>
      <c r="AI16" s="35">
        <f t="shared" si="19"/>
        <v>267.94171131054708</v>
      </c>
      <c r="AJ16" s="35">
        <f t="shared" si="20"/>
        <v>0</v>
      </c>
      <c r="AK16" s="36">
        <f t="shared" si="21"/>
        <v>3294.0506523028266</v>
      </c>
    </row>
    <row r="17" spans="1:37" x14ac:dyDescent="0.25">
      <c r="A17" s="5">
        <v>3904</v>
      </c>
      <c r="B17" s="5">
        <v>157274.72735071182</v>
      </c>
      <c r="C17" s="5">
        <v>278030.25716239214</v>
      </c>
      <c r="D17" s="5">
        <v>18247.800000000003</v>
      </c>
      <c r="E17" s="5">
        <v>60.504250000000006</v>
      </c>
      <c r="F17" s="32">
        <v>0.02</v>
      </c>
      <c r="G17" s="32">
        <v>0.02</v>
      </c>
      <c r="H17" s="45">
        <v>0.5</v>
      </c>
      <c r="I17" s="45">
        <v>0.5</v>
      </c>
      <c r="J17" s="53">
        <v>500</v>
      </c>
      <c r="K17" s="50">
        <v>2800</v>
      </c>
      <c r="L17" s="54">
        <v>9900</v>
      </c>
      <c r="M17" s="54">
        <v>4150</v>
      </c>
      <c r="N17" s="35">
        <f t="shared" si="0"/>
        <v>583</v>
      </c>
      <c r="O17" s="35">
        <f t="shared" si="1"/>
        <v>430</v>
      </c>
      <c r="P17" s="35">
        <f t="shared" si="2"/>
        <v>584.42449136115727</v>
      </c>
      <c r="Q17" s="35">
        <f t="shared" si="3"/>
        <v>271.36312570873901</v>
      </c>
      <c r="R17" s="35">
        <f t="shared" si="4"/>
        <v>140.392664806569</v>
      </c>
      <c r="S17" s="35">
        <f t="shared" si="5"/>
        <v>302.49439828121479</v>
      </c>
      <c r="T17" s="35">
        <f t="shared" si="6"/>
        <v>17.532734740834719</v>
      </c>
      <c r="U17" s="35">
        <f t="shared" si="7"/>
        <v>517.900991402626</v>
      </c>
      <c r="V17" s="35">
        <f t="shared" si="8"/>
        <v>267.94171131054708</v>
      </c>
      <c r="W17" s="35">
        <f t="shared" si="9"/>
        <v>0</v>
      </c>
      <c r="X17" s="35">
        <f t="shared" si="10"/>
        <v>3294.0506523028266</v>
      </c>
      <c r="Y17" s="51">
        <v>9900</v>
      </c>
      <c r="Z17" s="51">
        <v>4150</v>
      </c>
      <c r="AA17" s="35">
        <f t="shared" si="11"/>
        <v>583</v>
      </c>
      <c r="AB17" s="35">
        <f t="shared" si="12"/>
        <v>430</v>
      </c>
      <c r="AC17" s="35">
        <f t="shared" si="13"/>
        <v>584.42449136115727</v>
      </c>
      <c r="AD17" s="35">
        <f t="shared" si="14"/>
        <v>271.36312570873901</v>
      </c>
      <c r="AE17" s="35">
        <f t="shared" si="15"/>
        <v>140.392664806569</v>
      </c>
      <c r="AF17" s="35">
        <f t="shared" si="16"/>
        <v>302.49439828121479</v>
      </c>
      <c r="AG17" s="35">
        <f t="shared" si="17"/>
        <v>17.532734740834719</v>
      </c>
      <c r="AH17" s="35">
        <f t="shared" si="18"/>
        <v>517.900991402626</v>
      </c>
      <c r="AI17" s="35">
        <f t="shared" si="19"/>
        <v>267.94171131054708</v>
      </c>
      <c r="AJ17" s="35">
        <f t="shared" si="20"/>
        <v>0</v>
      </c>
      <c r="AK17" s="36">
        <f t="shared" si="21"/>
        <v>3294.0506523028266</v>
      </c>
    </row>
    <row r="18" spans="1:37" x14ac:dyDescent="0.25">
      <c r="A18" s="5">
        <v>3905</v>
      </c>
      <c r="B18" s="5">
        <v>157767.0863494873</v>
      </c>
      <c r="C18" s="5">
        <v>278900.64938217402</v>
      </c>
      <c r="D18" s="5">
        <v>18249.250000000004</v>
      </c>
      <c r="E18" s="5">
        <v>60.504250000000006</v>
      </c>
      <c r="F18" s="32">
        <v>0.02</v>
      </c>
      <c r="G18" s="32">
        <v>0.02</v>
      </c>
      <c r="H18" s="45">
        <v>0.5</v>
      </c>
      <c r="I18" s="45">
        <v>0.5</v>
      </c>
      <c r="J18" s="53">
        <v>500</v>
      </c>
      <c r="K18" s="50">
        <v>2800</v>
      </c>
      <c r="L18" s="54">
        <v>9900</v>
      </c>
      <c r="M18" s="54">
        <v>4150</v>
      </c>
      <c r="N18" s="35">
        <f t="shared" si="0"/>
        <v>583</v>
      </c>
      <c r="O18" s="35">
        <f t="shared" si="1"/>
        <v>430</v>
      </c>
      <c r="P18" s="35">
        <f t="shared" si="2"/>
        <v>584.42449136115727</v>
      </c>
      <c r="Q18" s="35">
        <f t="shared" si="3"/>
        <v>271.36312570873901</v>
      </c>
      <c r="R18" s="35">
        <f t="shared" si="4"/>
        <v>140.392664806569</v>
      </c>
      <c r="S18" s="35">
        <f t="shared" si="5"/>
        <v>302.49439828121479</v>
      </c>
      <c r="T18" s="35">
        <f t="shared" si="6"/>
        <v>17.532734740834719</v>
      </c>
      <c r="U18" s="35">
        <f t="shared" si="7"/>
        <v>517.900991402626</v>
      </c>
      <c r="V18" s="35">
        <f t="shared" si="8"/>
        <v>267.94171131054708</v>
      </c>
      <c r="W18" s="35">
        <f t="shared" si="9"/>
        <v>0</v>
      </c>
      <c r="X18" s="35">
        <f t="shared" si="10"/>
        <v>3294.0506523028266</v>
      </c>
      <c r="Y18" s="51">
        <v>9900</v>
      </c>
      <c r="Z18" s="51">
        <v>4150</v>
      </c>
      <c r="AA18" s="35">
        <f t="shared" si="11"/>
        <v>583</v>
      </c>
      <c r="AB18" s="35">
        <f t="shared" si="12"/>
        <v>430</v>
      </c>
      <c r="AC18" s="35">
        <f t="shared" si="13"/>
        <v>584.42449136115727</v>
      </c>
      <c r="AD18" s="35">
        <f t="shared" si="14"/>
        <v>271.36312570873901</v>
      </c>
      <c r="AE18" s="35">
        <f t="shared" si="15"/>
        <v>140.392664806569</v>
      </c>
      <c r="AF18" s="35">
        <f t="shared" si="16"/>
        <v>302.49439828121479</v>
      </c>
      <c r="AG18" s="35">
        <f t="shared" si="17"/>
        <v>17.532734740834719</v>
      </c>
      <c r="AH18" s="35">
        <f t="shared" si="18"/>
        <v>517.900991402626</v>
      </c>
      <c r="AI18" s="35">
        <f t="shared" si="19"/>
        <v>267.94171131054708</v>
      </c>
      <c r="AJ18" s="35">
        <f t="shared" si="20"/>
        <v>0</v>
      </c>
      <c r="AK18" s="36">
        <f t="shared" si="21"/>
        <v>3294.0506523028266</v>
      </c>
    </row>
    <row r="19" spans="1:37" x14ac:dyDescent="0.25">
      <c r="A19" s="5">
        <v>3906</v>
      </c>
      <c r="B19" s="5">
        <v>158259.44534873962</v>
      </c>
      <c r="C19" s="5">
        <v>279771.04160198569</v>
      </c>
      <c r="D19" s="5">
        <v>18250.7</v>
      </c>
      <c r="E19" s="5">
        <v>60.504250000000006</v>
      </c>
      <c r="F19" s="32">
        <v>0.02</v>
      </c>
      <c r="G19" s="32">
        <v>0.02</v>
      </c>
      <c r="H19" s="45">
        <v>0.5</v>
      </c>
      <c r="I19" s="45">
        <v>0.5</v>
      </c>
      <c r="J19" s="53">
        <v>500</v>
      </c>
      <c r="K19" s="50">
        <v>2800</v>
      </c>
      <c r="L19" s="54">
        <v>9900</v>
      </c>
      <c r="M19" s="54">
        <v>4150</v>
      </c>
      <c r="N19" s="35">
        <f t="shared" si="0"/>
        <v>583</v>
      </c>
      <c r="O19" s="35">
        <f t="shared" si="1"/>
        <v>430</v>
      </c>
      <c r="P19" s="35">
        <f t="shared" si="2"/>
        <v>584.42449136115727</v>
      </c>
      <c r="Q19" s="35">
        <f t="shared" si="3"/>
        <v>271.36312570873901</v>
      </c>
      <c r="R19" s="35">
        <f t="shared" si="4"/>
        <v>140.392664806569</v>
      </c>
      <c r="S19" s="35">
        <f t="shared" si="5"/>
        <v>302.49439828121479</v>
      </c>
      <c r="T19" s="35">
        <f t="shared" si="6"/>
        <v>17.532734740834719</v>
      </c>
      <c r="U19" s="35">
        <f t="shared" si="7"/>
        <v>517.900991402626</v>
      </c>
      <c r="V19" s="35">
        <f t="shared" si="8"/>
        <v>267.94171131054708</v>
      </c>
      <c r="W19" s="35">
        <f t="shared" si="9"/>
        <v>0</v>
      </c>
      <c r="X19" s="35">
        <f t="shared" si="10"/>
        <v>3294.0506523028266</v>
      </c>
      <c r="Y19" s="51">
        <v>9900</v>
      </c>
      <c r="Z19" s="51">
        <v>4150</v>
      </c>
      <c r="AA19" s="35">
        <f t="shared" si="11"/>
        <v>583</v>
      </c>
      <c r="AB19" s="35">
        <f t="shared" si="12"/>
        <v>430</v>
      </c>
      <c r="AC19" s="35">
        <f t="shared" si="13"/>
        <v>584.42449136115727</v>
      </c>
      <c r="AD19" s="35">
        <f t="shared" si="14"/>
        <v>271.36312570873901</v>
      </c>
      <c r="AE19" s="35">
        <f t="shared" si="15"/>
        <v>140.392664806569</v>
      </c>
      <c r="AF19" s="35">
        <f t="shared" si="16"/>
        <v>302.49439828121479</v>
      </c>
      <c r="AG19" s="35">
        <f t="shared" si="17"/>
        <v>17.532734740834719</v>
      </c>
      <c r="AH19" s="35">
        <f t="shared" si="18"/>
        <v>517.900991402626</v>
      </c>
      <c r="AI19" s="35">
        <f t="shared" si="19"/>
        <v>267.94171131054708</v>
      </c>
      <c r="AJ19" s="35">
        <f t="shared" si="20"/>
        <v>0</v>
      </c>
      <c r="AK19" s="36">
        <f t="shared" si="21"/>
        <v>3294.0506523028266</v>
      </c>
    </row>
    <row r="20" spans="1:37" x14ac:dyDescent="0.25">
      <c r="A20" s="5">
        <v>3907</v>
      </c>
      <c r="B20" s="5">
        <v>158751.80434751511</v>
      </c>
      <c r="C20" s="5">
        <v>280641.43382176757</v>
      </c>
      <c r="D20" s="5">
        <v>18252.150000000001</v>
      </c>
      <c r="E20" s="5">
        <v>60.504250000000006</v>
      </c>
      <c r="F20" s="32">
        <v>0.02</v>
      </c>
      <c r="G20" s="32">
        <v>0.02</v>
      </c>
      <c r="H20" s="45">
        <v>0.5</v>
      </c>
      <c r="I20" s="45">
        <v>0.5</v>
      </c>
      <c r="J20" s="53">
        <v>500</v>
      </c>
      <c r="K20" s="50">
        <v>2800</v>
      </c>
      <c r="L20" s="54">
        <v>9900</v>
      </c>
      <c r="M20" s="54">
        <v>4150</v>
      </c>
      <c r="N20" s="35">
        <f t="shared" si="0"/>
        <v>583</v>
      </c>
      <c r="O20" s="35">
        <f t="shared" si="1"/>
        <v>430</v>
      </c>
      <c r="P20" s="35">
        <f t="shared" si="2"/>
        <v>584.42449136115727</v>
      </c>
      <c r="Q20" s="35">
        <f t="shared" si="3"/>
        <v>271.36312570873901</v>
      </c>
      <c r="R20" s="35">
        <f t="shared" si="4"/>
        <v>140.392664806569</v>
      </c>
      <c r="S20" s="35">
        <f t="shared" si="5"/>
        <v>302.49439828121479</v>
      </c>
      <c r="T20" s="35">
        <f t="shared" si="6"/>
        <v>17.532734740834719</v>
      </c>
      <c r="U20" s="35">
        <f t="shared" si="7"/>
        <v>517.900991402626</v>
      </c>
      <c r="V20" s="35">
        <f t="shared" si="8"/>
        <v>267.94171131054708</v>
      </c>
      <c r="W20" s="35">
        <f t="shared" si="9"/>
        <v>0</v>
      </c>
      <c r="X20" s="35">
        <f t="shared" si="10"/>
        <v>3294.0506523028266</v>
      </c>
      <c r="Y20" s="51">
        <v>9900</v>
      </c>
      <c r="Z20" s="51">
        <v>4150</v>
      </c>
      <c r="AA20" s="35">
        <f t="shared" si="11"/>
        <v>583</v>
      </c>
      <c r="AB20" s="35">
        <f t="shared" si="12"/>
        <v>430</v>
      </c>
      <c r="AC20" s="35">
        <f t="shared" si="13"/>
        <v>584.42449136115727</v>
      </c>
      <c r="AD20" s="35">
        <f t="shared" si="14"/>
        <v>271.36312570873901</v>
      </c>
      <c r="AE20" s="35">
        <f t="shared" si="15"/>
        <v>140.392664806569</v>
      </c>
      <c r="AF20" s="35">
        <f t="shared" si="16"/>
        <v>302.49439828121479</v>
      </c>
      <c r="AG20" s="35">
        <f t="shared" si="17"/>
        <v>17.532734740834719</v>
      </c>
      <c r="AH20" s="35">
        <f t="shared" si="18"/>
        <v>517.900991402626</v>
      </c>
      <c r="AI20" s="35">
        <f t="shared" si="19"/>
        <v>267.94171131054708</v>
      </c>
      <c r="AJ20" s="35">
        <f t="shared" si="20"/>
        <v>0</v>
      </c>
      <c r="AK20" s="36">
        <f t="shared" si="21"/>
        <v>3294.0506523028266</v>
      </c>
    </row>
    <row r="21" spans="1:37" x14ac:dyDescent="0.25">
      <c r="A21" s="5">
        <v>3908</v>
      </c>
      <c r="B21" s="5">
        <v>159244.16334629059</v>
      </c>
      <c r="C21" s="5">
        <v>281511.82604157925</v>
      </c>
      <c r="D21" s="5">
        <v>18253.600000000002</v>
      </c>
      <c r="E21" s="5">
        <v>60.504250000000006</v>
      </c>
      <c r="F21" s="32">
        <v>0.02</v>
      </c>
      <c r="G21" s="32">
        <v>0.02</v>
      </c>
      <c r="H21" s="45">
        <v>0.5</v>
      </c>
      <c r="I21" s="45">
        <v>0.5</v>
      </c>
      <c r="J21" s="53">
        <v>500</v>
      </c>
      <c r="K21" s="50">
        <v>2800</v>
      </c>
      <c r="L21" s="54">
        <v>9900</v>
      </c>
      <c r="M21" s="54">
        <v>4150</v>
      </c>
      <c r="N21" s="35">
        <f t="shared" si="0"/>
        <v>583</v>
      </c>
      <c r="O21" s="35">
        <f t="shared" si="1"/>
        <v>430</v>
      </c>
      <c r="P21" s="35">
        <f t="shared" si="2"/>
        <v>584.42449136115727</v>
      </c>
      <c r="Q21" s="35">
        <f t="shared" si="3"/>
        <v>271.36312570873901</v>
      </c>
      <c r="R21" s="35">
        <f t="shared" si="4"/>
        <v>140.392664806569</v>
      </c>
      <c r="S21" s="35">
        <f t="shared" si="5"/>
        <v>302.49439828121479</v>
      </c>
      <c r="T21" s="35">
        <f t="shared" si="6"/>
        <v>17.532734740834719</v>
      </c>
      <c r="U21" s="35">
        <f t="shared" si="7"/>
        <v>517.900991402626</v>
      </c>
      <c r="V21" s="35">
        <f t="shared" si="8"/>
        <v>267.94171131054708</v>
      </c>
      <c r="W21" s="35">
        <f t="shared" si="9"/>
        <v>0</v>
      </c>
      <c r="X21" s="35">
        <f t="shared" si="10"/>
        <v>3294.0506523028266</v>
      </c>
      <c r="Y21" s="51">
        <v>9900</v>
      </c>
      <c r="Z21" s="51">
        <v>4150</v>
      </c>
      <c r="AA21" s="35">
        <f t="shared" si="11"/>
        <v>583</v>
      </c>
      <c r="AB21" s="35">
        <f t="shared" si="12"/>
        <v>430</v>
      </c>
      <c r="AC21" s="35">
        <f t="shared" si="13"/>
        <v>584.42449136115727</v>
      </c>
      <c r="AD21" s="35">
        <f t="shared" si="14"/>
        <v>271.36312570873901</v>
      </c>
      <c r="AE21" s="35">
        <f t="shared" si="15"/>
        <v>140.392664806569</v>
      </c>
      <c r="AF21" s="35">
        <f t="shared" si="16"/>
        <v>302.49439828121479</v>
      </c>
      <c r="AG21" s="35">
        <f t="shared" si="17"/>
        <v>17.532734740834719</v>
      </c>
      <c r="AH21" s="35">
        <f t="shared" si="18"/>
        <v>517.900991402626</v>
      </c>
      <c r="AI21" s="35">
        <f t="shared" si="19"/>
        <v>267.94171131054708</v>
      </c>
      <c r="AJ21" s="35">
        <f t="shared" si="20"/>
        <v>0</v>
      </c>
      <c r="AK21" s="36">
        <f t="shared" si="21"/>
        <v>3294.0506523028266</v>
      </c>
    </row>
    <row r="22" spans="1:37" x14ac:dyDescent="0.25">
      <c r="A22" s="5">
        <v>3908.2</v>
      </c>
      <c r="B22" s="5">
        <v>159342.63514614105</v>
      </c>
      <c r="C22" s="5">
        <v>281685.9044855535</v>
      </c>
      <c r="D22" s="5">
        <v>18253.890000000003</v>
      </c>
      <c r="E22" s="5">
        <v>60.504250000000006</v>
      </c>
      <c r="F22" s="32">
        <v>0.02</v>
      </c>
      <c r="G22" s="32">
        <v>0.02</v>
      </c>
      <c r="H22" s="45">
        <v>0.5</v>
      </c>
      <c r="I22" s="45">
        <v>0.5</v>
      </c>
      <c r="J22" s="53">
        <v>500</v>
      </c>
      <c r="K22" s="50">
        <v>2800</v>
      </c>
      <c r="L22" s="54">
        <v>9900</v>
      </c>
      <c r="M22" s="54">
        <v>4150</v>
      </c>
      <c r="N22" s="35">
        <f t="shared" si="0"/>
        <v>583</v>
      </c>
      <c r="O22" s="35">
        <f t="shared" si="1"/>
        <v>430</v>
      </c>
      <c r="P22" s="35">
        <f t="shared" si="2"/>
        <v>584.42449136115727</v>
      </c>
      <c r="Q22" s="35">
        <f t="shared" si="3"/>
        <v>271.36312570873901</v>
      </c>
      <c r="R22" s="35">
        <f t="shared" si="4"/>
        <v>140.392664806569</v>
      </c>
      <c r="S22" s="35">
        <f t="shared" si="5"/>
        <v>302.49439828121479</v>
      </c>
      <c r="T22" s="35">
        <f t="shared" si="6"/>
        <v>17.532734740834719</v>
      </c>
      <c r="U22" s="35">
        <f t="shared" si="7"/>
        <v>517.900991402626</v>
      </c>
      <c r="V22" s="35">
        <f t="shared" si="8"/>
        <v>267.94171131054708</v>
      </c>
      <c r="W22" s="35">
        <f t="shared" si="9"/>
        <v>0</v>
      </c>
      <c r="X22" s="35">
        <f t="shared" si="10"/>
        <v>3294.0506523028266</v>
      </c>
      <c r="Y22" s="51">
        <v>9900</v>
      </c>
      <c r="Z22" s="51">
        <v>4150</v>
      </c>
      <c r="AA22" s="35">
        <f t="shared" si="11"/>
        <v>583</v>
      </c>
      <c r="AB22" s="35">
        <f t="shared" si="12"/>
        <v>430</v>
      </c>
      <c r="AC22" s="35">
        <f t="shared" si="13"/>
        <v>584.42449136115727</v>
      </c>
      <c r="AD22" s="35">
        <f t="shared" si="14"/>
        <v>271.36312570873901</v>
      </c>
      <c r="AE22" s="35">
        <f t="shared" si="15"/>
        <v>140.392664806569</v>
      </c>
      <c r="AF22" s="35">
        <f t="shared" si="16"/>
        <v>302.49439828121479</v>
      </c>
      <c r="AG22" s="35">
        <f t="shared" si="17"/>
        <v>17.532734740834719</v>
      </c>
      <c r="AH22" s="35">
        <f t="shared" si="18"/>
        <v>517.900991402626</v>
      </c>
      <c r="AI22" s="35">
        <f t="shared" si="19"/>
        <v>267.94171131054708</v>
      </c>
      <c r="AJ22" s="35">
        <f t="shared" si="20"/>
        <v>0</v>
      </c>
      <c r="AK22" s="36">
        <f t="shared" si="21"/>
        <v>3294.0506523028266</v>
      </c>
    </row>
    <row r="23" spans="1:37" x14ac:dyDescent="0.25">
      <c r="A23" s="5">
        <v>3908.8</v>
      </c>
      <c r="B23" s="5">
        <v>159638.05054521561</v>
      </c>
      <c r="C23" s="5">
        <v>282208.13981741667</v>
      </c>
      <c r="D23" s="5">
        <v>18254.760000000002</v>
      </c>
      <c r="E23" s="5">
        <v>60.504250000000006</v>
      </c>
      <c r="F23" s="32">
        <v>0.02</v>
      </c>
      <c r="G23" s="32">
        <v>0.02</v>
      </c>
      <c r="H23" s="45">
        <v>0.5</v>
      </c>
      <c r="I23" s="45">
        <v>0.5</v>
      </c>
      <c r="J23" s="53">
        <v>500</v>
      </c>
      <c r="K23" s="50">
        <v>2800</v>
      </c>
      <c r="L23" s="54">
        <v>9900</v>
      </c>
      <c r="M23" s="54">
        <v>4150</v>
      </c>
      <c r="N23" s="35">
        <f t="shared" si="0"/>
        <v>583</v>
      </c>
      <c r="O23" s="35">
        <f t="shared" si="1"/>
        <v>430</v>
      </c>
      <c r="P23" s="35">
        <f t="shared" si="2"/>
        <v>584.42449136115727</v>
      </c>
      <c r="Q23" s="35">
        <f t="shared" si="3"/>
        <v>271.36312570873901</v>
      </c>
      <c r="R23" s="35">
        <f t="shared" si="4"/>
        <v>140.392664806569</v>
      </c>
      <c r="S23" s="35">
        <f t="shared" si="5"/>
        <v>302.49439828121479</v>
      </c>
      <c r="T23" s="35">
        <f t="shared" si="6"/>
        <v>17.532734740834719</v>
      </c>
      <c r="U23" s="35">
        <f t="shared" si="7"/>
        <v>517.900991402626</v>
      </c>
      <c r="V23" s="35">
        <f t="shared" si="8"/>
        <v>267.94171131054708</v>
      </c>
      <c r="W23" s="35">
        <f t="shared" si="9"/>
        <v>0</v>
      </c>
      <c r="X23" s="35">
        <f t="shared" si="10"/>
        <v>3294.0506523028266</v>
      </c>
      <c r="Y23" s="51">
        <v>9900</v>
      </c>
      <c r="Z23" s="51">
        <v>4150</v>
      </c>
      <c r="AA23" s="35">
        <f t="shared" si="11"/>
        <v>583</v>
      </c>
      <c r="AB23" s="35">
        <f t="shared" si="12"/>
        <v>430</v>
      </c>
      <c r="AC23" s="35">
        <f t="shared" si="13"/>
        <v>584.42449136115727</v>
      </c>
      <c r="AD23" s="35">
        <f t="shared" si="14"/>
        <v>271.36312570873901</v>
      </c>
      <c r="AE23" s="35">
        <f t="shared" si="15"/>
        <v>140.392664806569</v>
      </c>
      <c r="AF23" s="35">
        <f t="shared" si="16"/>
        <v>302.49439828121479</v>
      </c>
      <c r="AG23" s="35">
        <f t="shared" si="17"/>
        <v>17.532734740834719</v>
      </c>
      <c r="AH23" s="35">
        <f t="shared" si="18"/>
        <v>517.900991402626</v>
      </c>
      <c r="AI23" s="35">
        <f t="shared" si="19"/>
        <v>267.94171131054708</v>
      </c>
      <c r="AJ23" s="35">
        <f t="shared" si="20"/>
        <v>0</v>
      </c>
      <c r="AK23" s="36">
        <f t="shared" si="21"/>
        <v>3294.0506523028266</v>
      </c>
    </row>
    <row r="24" spans="1:37" x14ac:dyDescent="0.25">
      <c r="A24" s="5">
        <v>3909</v>
      </c>
      <c r="B24" s="5">
        <v>159736.52234506607</v>
      </c>
      <c r="C24" s="5">
        <v>282382.21826139092</v>
      </c>
      <c r="D24" s="5">
        <v>18255.05</v>
      </c>
      <c r="E24" s="5">
        <v>60.504250000000006</v>
      </c>
      <c r="F24" s="32">
        <v>0.02</v>
      </c>
      <c r="G24" s="32">
        <v>0.02</v>
      </c>
      <c r="H24" s="45">
        <v>0.5</v>
      </c>
      <c r="I24" s="45">
        <v>0.5</v>
      </c>
      <c r="J24" s="53">
        <v>500</v>
      </c>
      <c r="K24" s="50">
        <v>2800</v>
      </c>
      <c r="L24" s="54">
        <v>9900</v>
      </c>
      <c r="M24" s="54">
        <v>4150</v>
      </c>
      <c r="N24" s="35">
        <f t="shared" si="0"/>
        <v>583</v>
      </c>
      <c r="O24" s="35">
        <f t="shared" si="1"/>
        <v>430</v>
      </c>
      <c r="P24" s="35">
        <f t="shared" si="2"/>
        <v>584.42449136115727</v>
      </c>
      <c r="Q24" s="35">
        <f t="shared" si="3"/>
        <v>271.36312570873901</v>
      </c>
      <c r="R24" s="35">
        <f t="shared" si="4"/>
        <v>140.392664806569</v>
      </c>
      <c r="S24" s="35">
        <f t="shared" si="5"/>
        <v>302.49439828121479</v>
      </c>
      <c r="T24" s="35">
        <f t="shared" si="6"/>
        <v>17.532734740834719</v>
      </c>
      <c r="U24" s="35">
        <f t="shared" si="7"/>
        <v>517.900991402626</v>
      </c>
      <c r="V24" s="35">
        <f t="shared" si="8"/>
        <v>267.94171131054708</v>
      </c>
      <c r="W24" s="35">
        <f t="shared" si="9"/>
        <v>0</v>
      </c>
      <c r="X24" s="35">
        <f t="shared" si="10"/>
        <v>3294.0506523028266</v>
      </c>
      <c r="Y24" s="51">
        <v>9900</v>
      </c>
      <c r="Z24" s="51">
        <v>4150</v>
      </c>
      <c r="AA24" s="35">
        <f t="shared" si="11"/>
        <v>583</v>
      </c>
      <c r="AB24" s="35">
        <f t="shared" si="12"/>
        <v>430</v>
      </c>
      <c r="AC24" s="35">
        <f t="shared" si="13"/>
        <v>584.42449136115727</v>
      </c>
      <c r="AD24" s="35">
        <f t="shared" si="14"/>
        <v>271.36312570873901</v>
      </c>
      <c r="AE24" s="35">
        <f t="shared" si="15"/>
        <v>140.392664806569</v>
      </c>
      <c r="AF24" s="35">
        <f t="shared" si="16"/>
        <v>302.49439828121479</v>
      </c>
      <c r="AG24" s="35">
        <f t="shared" si="17"/>
        <v>17.532734740834719</v>
      </c>
      <c r="AH24" s="35">
        <f t="shared" si="18"/>
        <v>517.900991402626</v>
      </c>
      <c r="AI24" s="35">
        <f t="shared" si="19"/>
        <v>267.94171131054708</v>
      </c>
      <c r="AJ24" s="35">
        <f t="shared" si="20"/>
        <v>0</v>
      </c>
      <c r="AK24" s="36">
        <f t="shared" si="21"/>
        <v>3294.0506523028266</v>
      </c>
    </row>
    <row r="25" spans="1:37" x14ac:dyDescent="0.25">
      <c r="A25" s="5">
        <v>3910</v>
      </c>
      <c r="B25" s="5">
        <v>160228.88134384155</v>
      </c>
      <c r="C25" s="5">
        <v>283252.6104812026</v>
      </c>
      <c r="D25" s="5">
        <v>18256.500000000004</v>
      </c>
      <c r="E25" s="5">
        <v>60.504250000000006</v>
      </c>
      <c r="F25" s="32">
        <v>0.02</v>
      </c>
      <c r="G25" s="32">
        <v>0.02</v>
      </c>
      <c r="H25" s="45">
        <v>0.5</v>
      </c>
      <c r="I25" s="45">
        <v>0.5</v>
      </c>
      <c r="J25" s="53">
        <v>500</v>
      </c>
      <c r="K25" s="50">
        <v>2800</v>
      </c>
      <c r="L25" s="54">
        <v>9900</v>
      </c>
      <c r="M25" s="54">
        <v>4150</v>
      </c>
      <c r="N25" s="35">
        <f t="shared" si="0"/>
        <v>583</v>
      </c>
      <c r="O25" s="35">
        <f t="shared" si="1"/>
        <v>430</v>
      </c>
      <c r="P25" s="35">
        <f t="shared" si="2"/>
        <v>584.42449136115727</v>
      </c>
      <c r="Q25" s="35">
        <f t="shared" si="3"/>
        <v>271.36312570873901</v>
      </c>
      <c r="R25" s="35">
        <f t="shared" si="4"/>
        <v>140.392664806569</v>
      </c>
      <c r="S25" s="35">
        <f t="shared" si="5"/>
        <v>302.49439828121479</v>
      </c>
      <c r="T25" s="35">
        <f t="shared" si="6"/>
        <v>17.532734740834719</v>
      </c>
      <c r="U25" s="35">
        <f t="shared" si="7"/>
        <v>517.900991402626</v>
      </c>
      <c r="V25" s="35">
        <f t="shared" si="8"/>
        <v>267.94171131054708</v>
      </c>
      <c r="W25" s="35">
        <f t="shared" si="9"/>
        <v>0</v>
      </c>
      <c r="X25" s="35">
        <f t="shared" si="10"/>
        <v>3294.0506523028266</v>
      </c>
      <c r="Y25" s="51">
        <v>9900</v>
      </c>
      <c r="Z25" s="51">
        <v>4150</v>
      </c>
      <c r="AA25" s="35">
        <f t="shared" si="11"/>
        <v>583</v>
      </c>
      <c r="AB25" s="35">
        <f t="shared" si="12"/>
        <v>430</v>
      </c>
      <c r="AC25" s="35">
        <f t="shared" si="13"/>
        <v>584.42449136115727</v>
      </c>
      <c r="AD25" s="35">
        <f t="shared" si="14"/>
        <v>271.36312570873901</v>
      </c>
      <c r="AE25" s="35">
        <f t="shared" si="15"/>
        <v>140.392664806569</v>
      </c>
      <c r="AF25" s="35">
        <f t="shared" si="16"/>
        <v>302.49439828121479</v>
      </c>
      <c r="AG25" s="35">
        <f t="shared" si="17"/>
        <v>17.532734740834719</v>
      </c>
      <c r="AH25" s="35">
        <f t="shared" si="18"/>
        <v>517.900991402626</v>
      </c>
      <c r="AI25" s="35">
        <f t="shared" si="19"/>
        <v>267.94171131054708</v>
      </c>
      <c r="AJ25" s="35">
        <f t="shared" si="20"/>
        <v>0</v>
      </c>
      <c r="AK25" s="36">
        <f t="shared" si="21"/>
        <v>3294.0506523028266</v>
      </c>
    </row>
    <row r="26" spans="1:37" x14ac:dyDescent="0.25">
      <c r="A26" s="5">
        <v>3911</v>
      </c>
      <c r="B26" s="5">
        <v>160721.2403421402</v>
      </c>
      <c r="C26" s="5">
        <v>284123.00270095468</v>
      </c>
      <c r="D26" s="5">
        <v>18257.95</v>
      </c>
      <c r="E26" s="5">
        <v>60.504250000000006</v>
      </c>
      <c r="F26" s="32">
        <v>0.02</v>
      </c>
      <c r="G26" s="32">
        <v>0.02</v>
      </c>
      <c r="H26" s="45">
        <v>0.5</v>
      </c>
      <c r="I26" s="45">
        <v>0.5</v>
      </c>
      <c r="J26" s="53">
        <v>500</v>
      </c>
      <c r="K26" s="50">
        <v>2800</v>
      </c>
      <c r="L26" s="54">
        <v>9900</v>
      </c>
      <c r="M26" s="54">
        <v>4150</v>
      </c>
      <c r="N26" s="35">
        <f t="shared" si="0"/>
        <v>583</v>
      </c>
      <c r="O26" s="35">
        <f t="shared" si="1"/>
        <v>430</v>
      </c>
      <c r="P26" s="35">
        <f t="shared" si="2"/>
        <v>584.42449136115727</v>
      </c>
      <c r="Q26" s="35">
        <f t="shared" si="3"/>
        <v>271.36312570873901</v>
      </c>
      <c r="R26" s="35">
        <f t="shared" si="4"/>
        <v>140.392664806569</v>
      </c>
      <c r="S26" s="35">
        <f t="shared" si="5"/>
        <v>302.49439828121479</v>
      </c>
      <c r="T26" s="35">
        <f t="shared" si="6"/>
        <v>17.532734740834719</v>
      </c>
      <c r="U26" s="35">
        <f t="shared" si="7"/>
        <v>517.900991402626</v>
      </c>
      <c r="V26" s="35">
        <f t="shared" si="8"/>
        <v>267.94171131054708</v>
      </c>
      <c r="W26" s="35">
        <f t="shared" si="9"/>
        <v>0</v>
      </c>
      <c r="X26" s="35">
        <f t="shared" si="10"/>
        <v>3294.0506523028266</v>
      </c>
      <c r="Y26" s="51">
        <v>9900</v>
      </c>
      <c r="Z26" s="51">
        <v>4150</v>
      </c>
      <c r="AA26" s="35">
        <f t="shared" si="11"/>
        <v>583</v>
      </c>
      <c r="AB26" s="35">
        <f t="shared" si="12"/>
        <v>430</v>
      </c>
      <c r="AC26" s="35">
        <f t="shared" si="13"/>
        <v>584.42449136115727</v>
      </c>
      <c r="AD26" s="35">
        <f t="shared" si="14"/>
        <v>271.36312570873901</v>
      </c>
      <c r="AE26" s="35">
        <f t="shared" si="15"/>
        <v>140.392664806569</v>
      </c>
      <c r="AF26" s="35">
        <f t="shared" si="16"/>
        <v>302.49439828121479</v>
      </c>
      <c r="AG26" s="35">
        <f t="shared" si="17"/>
        <v>17.532734740834719</v>
      </c>
      <c r="AH26" s="35">
        <f t="shared" si="18"/>
        <v>517.900991402626</v>
      </c>
      <c r="AI26" s="35">
        <f t="shared" si="19"/>
        <v>267.94171131054708</v>
      </c>
      <c r="AJ26" s="35">
        <f t="shared" si="20"/>
        <v>0</v>
      </c>
      <c r="AK26" s="36">
        <f t="shared" si="21"/>
        <v>3294.0506523028266</v>
      </c>
    </row>
    <row r="27" spans="1:37" x14ac:dyDescent="0.25">
      <c r="A27" s="5">
        <v>3912</v>
      </c>
      <c r="B27" s="5">
        <v>161213.59934139252</v>
      </c>
      <c r="C27" s="5">
        <v>284993.39492076635</v>
      </c>
      <c r="D27" s="5">
        <v>18259.400000000001</v>
      </c>
      <c r="E27" s="5">
        <v>60.504250000000006</v>
      </c>
      <c r="F27" s="32">
        <v>0.02</v>
      </c>
      <c r="G27" s="32">
        <v>0.02</v>
      </c>
      <c r="H27" s="45">
        <v>0.5</v>
      </c>
      <c r="I27" s="45">
        <v>0.5</v>
      </c>
      <c r="J27" s="53">
        <v>500</v>
      </c>
      <c r="K27" s="50">
        <v>2800</v>
      </c>
      <c r="L27" s="54">
        <v>9900</v>
      </c>
      <c r="M27" s="54">
        <v>4150</v>
      </c>
      <c r="N27" s="35">
        <f t="shared" si="0"/>
        <v>583</v>
      </c>
      <c r="O27" s="35">
        <f t="shared" si="1"/>
        <v>430</v>
      </c>
      <c r="P27" s="35">
        <f t="shared" si="2"/>
        <v>584.42449136115727</v>
      </c>
      <c r="Q27" s="35">
        <f t="shared" si="3"/>
        <v>271.36312570873901</v>
      </c>
      <c r="R27" s="35">
        <f t="shared" si="4"/>
        <v>140.392664806569</v>
      </c>
      <c r="S27" s="35">
        <f t="shared" si="5"/>
        <v>302.49439828121479</v>
      </c>
      <c r="T27" s="35">
        <f t="shared" si="6"/>
        <v>17.532734740834719</v>
      </c>
      <c r="U27" s="35">
        <f t="shared" si="7"/>
        <v>517.900991402626</v>
      </c>
      <c r="V27" s="35">
        <f t="shared" si="8"/>
        <v>267.94171131054708</v>
      </c>
      <c r="W27" s="35">
        <f t="shared" si="9"/>
        <v>0</v>
      </c>
      <c r="X27" s="35">
        <f t="shared" si="10"/>
        <v>3294.0506523028266</v>
      </c>
      <c r="Y27" s="51">
        <v>9900</v>
      </c>
      <c r="Z27" s="51">
        <v>4150</v>
      </c>
      <c r="AA27" s="35">
        <f t="shared" si="11"/>
        <v>583</v>
      </c>
      <c r="AB27" s="35">
        <f t="shared" si="12"/>
        <v>430</v>
      </c>
      <c r="AC27" s="35">
        <f t="shared" si="13"/>
        <v>584.42449136115727</v>
      </c>
      <c r="AD27" s="35">
        <f t="shared" si="14"/>
        <v>271.36312570873901</v>
      </c>
      <c r="AE27" s="35">
        <f t="shared" si="15"/>
        <v>140.392664806569</v>
      </c>
      <c r="AF27" s="35">
        <f t="shared" si="16"/>
        <v>302.49439828121479</v>
      </c>
      <c r="AG27" s="35">
        <f t="shared" si="17"/>
        <v>17.532734740834719</v>
      </c>
      <c r="AH27" s="35">
        <f t="shared" si="18"/>
        <v>517.900991402626</v>
      </c>
      <c r="AI27" s="35">
        <f t="shared" si="19"/>
        <v>267.94171131054708</v>
      </c>
      <c r="AJ27" s="35">
        <f t="shared" si="20"/>
        <v>0</v>
      </c>
      <c r="AK27" s="36">
        <f t="shared" si="21"/>
        <v>3294.0506523028266</v>
      </c>
    </row>
    <row r="28" spans="1:37" x14ac:dyDescent="0.25">
      <c r="A28" s="5">
        <v>3913</v>
      </c>
      <c r="B28" s="5">
        <v>161705.958340168</v>
      </c>
      <c r="C28" s="5">
        <v>285863.78714057803</v>
      </c>
      <c r="D28" s="5">
        <v>18260.850000000002</v>
      </c>
      <c r="E28" s="5">
        <v>60.504250000000006</v>
      </c>
      <c r="F28" s="32">
        <v>0.02</v>
      </c>
      <c r="G28" s="32">
        <v>0.02</v>
      </c>
      <c r="H28" s="45">
        <v>0.5</v>
      </c>
      <c r="I28" s="45">
        <v>0.5</v>
      </c>
      <c r="J28" s="53">
        <v>500</v>
      </c>
      <c r="K28" s="50">
        <v>2800</v>
      </c>
      <c r="L28" s="54">
        <v>9900</v>
      </c>
      <c r="M28" s="54">
        <v>4150</v>
      </c>
      <c r="N28" s="35">
        <f t="shared" si="0"/>
        <v>583</v>
      </c>
      <c r="O28" s="35">
        <f t="shared" si="1"/>
        <v>430</v>
      </c>
      <c r="P28" s="35">
        <f t="shared" si="2"/>
        <v>584.42449136115727</v>
      </c>
      <c r="Q28" s="35">
        <f t="shared" si="3"/>
        <v>271.36312570873901</v>
      </c>
      <c r="R28" s="35">
        <f t="shared" si="4"/>
        <v>140.392664806569</v>
      </c>
      <c r="S28" s="35">
        <f t="shared" si="5"/>
        <v>302.49439828121479</v>
      </c>
      <c r="T28" s="35">
        <f t="shared" si="6"/>
        <v>17.532734740834719</v>
      </c>
      <c r="U28" s="35">
        <f t="shared" si="7"/>
        <v>517.900991402626</v>
      </c>
      <c r="V28" s="35">
        <f t="shared" si="8"/>
        <v>267.94171131054708</v>
      </c>
      <c r="W28" s="35">
        <f t="shared" si="9"/>
        <v>0</v>
      </c>
      <c r="X28" s="35">
        <f t="shared" si="10"/>
        <v>3294.0506523028266</v>
      </c>
      <c r="Y28" s="51">
        <v>9900</v>
      </c>
      <c r="Z28" s="51">
        <v>4150</v>
      </c>
      <c r="AA28" s="35">
        <f t="shared" si="11"/>
        <v>583</v>
      </c>
      <c r="AB28" s="35">
        <f t="shared" si="12"/>
        <v>430</v>
      </c>
      <c r="AC28" s="35">
        <f t="shared" si="13"/>
        <v>584.42449136115727</v>
      </c>
      <c r="AD28" s="35">
        <f t="shared" si="14"/>
        <v>271.36312570873901</v>
      </c>
      <c r="AE28" s="35">
        <f t="shared" si="15"/>
        <v>140.392664806569</v>
      </c>
      <c r="AF28" s="35">
        <f t="shared" si="16"/>
        <v>302.49439828121479</v>
      </c>
      <c r="AG28" s="35">
        <f t="shared" si="17"/>
        <v>17.532734740834719</v>
      </c>
      <c r="AH28" s="35">
        <f t="shared" si="18"/>
        <v>517.900991402626</v>
      </c>
      <c r="AI28" s="35">
        <f t="shared" si="19"/>
        <v>267.94171131054708</v>
      </c>
      <c r="AJ28" s="35">
        <f t="shared" si="20"/>
        <v>0</v>
      </c>
      <c r="AK28" s="36">
        <f t="shared" si="21"/>
        <v>3294.0506523028266</v>
      </c>
    </row>
    <row r="29" spans="1:37" x14ac:dyDescent="0.25">
      <c r="A29" s="5">
        <v>3913.2</v>
      </c>
      <c r="B29" s="5">
        <v>161804.43014001846</v>
      </c>
      <c r="C29" s="5">
        <v>286037.86558452249</v>
      </c>
      <c r="D29" s="5">
        <v>18261.14</v>
      </c>
      <c r="E29" s="5">
        <v>60.504250000000006</v>
      </c>
      <c r="F29" s="32">
        <v>0.02</v>
      </c>
      <c r="G29" s="32">
        <v>0.02</v>
      </c>
      <c r="H29" s="45">
        <v>0.5</v>
      </c>
      <c r="I29" s="45">
        <v>0.5</v>
      </c>
      <c r="J29" s="53">
        <v>500</v>
      </c>
      <c r="K29" s="50">
        <v>2800</v>
      </c>
      <c r="L29" s="54">
        <v>9900</v>
      </c>
      <c r="M29" s="54">
        <v>4150</v>
      </c>
      <c r="N29" s="35">
        <f t="shared" si="0"/>
        <v>583</v>
      </c>
      <c r="O29" s="35">
        <f t="shared" si="1"/>
        <v>430</v>
      </c>
      <c r="P29" s="35">
        <f t="shared" si="2"/>
        <v>584.42449136115727</v>
      </c>
      <c r="Q29" s="35">
        <f t="shared" si="3"/>
        <v>271.36312570873901</v>
      </c>
      <c r="R29" s="35">
        <f t="shared" si="4"/>
        <v>140.392664806569</v>
      </c>
      <c r="S29" s="35">
        <f t="shared" si="5"/>
        <v>302.49439828121479</v>
      </c>
      <c r="T29" s="35">
        <f t="shared" si="6"/>
        <v>17.532734740834719</v>
      </c>
      <c r="U29" s="35">
        <f t="shared" si="7"/>
        <v>517.900991402626</v>
      </c>
      <c r="V29" s="35">
        <f t="shared" si="8"/>
        <v>267.94171131054708</v>
      </c>
      <c r="W29" s="35">
        <f t="shared" si="9"/>
        <v>0</v>
      </c>
      <c r="X29" s="35">
        <f t="shared" si="10"/>
        <v>3294.0506523028266</v>
      </c>
      <c r="Y29" s="51">
        <v>9900</v>
      </c>
      <c r="Z29" s="51">
        <v>4150</v>
      </c>
      <c r="AA29" s="35">
        <f t="shared" si="11"/>
        <v>583</v>
      </c>
      <c r="AB29" s="35">
        <f t="shared" si="12"/>
        <v>430</v>
      </c>
      <c r="AC29" s="35">
        <f t="shared" si="13"/>
        <v>584.42449136115727</v>
      </c>
      <c r="AD29" s="35">
        <f t="shared" si="14"/>
        <v>271.36312570873901</v>
      </c>
      <c r="AE29" s="35">
        <f t="shared" si="15"/>
        <v>140.392664806569</v>
      </c>
      <c r="AF29" s="35">
        <f t="shared" si="16"/>
        <v>302.49439828121479</v>
      </c>
      <c r="AG29" s="35">
        <f t="shared" si="17"/>
        <v>17.532734740834719</v>
      </c>
      <c r="AH29" s="35">
        <f t="shared" si="18"/>
        <v>517.900991402626</v>
      </c>
      <c r="AI29" s="35">
        <f t="shared" si="19"/>
        <v>267.94171131054708</v>
      </c>
      <c r="AJ29" s="35">
        <f t="shared" si="20"/>
        <v>0</v>
      </c>
      <c r="AK29" s="36">
        <f t="shared" si="21"/>
        <v>3294.0506523028266</v>
      </c>
    </row>
    <row r="30" spans="1:37" x14ac:dyDescent="0.25">
      <c r="A30" s="5">
        <v>3913.8</v>
      </c>
      <c r="B30" s="5">
        <v>162099.84553909302</v>
      </c>
      <c r="C30" s="5">
        <v>286560.10091641545</v>
      </c>
      <c r="D30" s="5">
        <v>18262.010000000002</v>
      </c>
      <c r="E30" s="5">
        <v>60.504250000000006</v>
      </c>
      <c r="F30" s="32">
        <v>0.02</v>
      </c>
      <c r="G30" s="32">
        <v>0.02</v>
      </c>
      <c r="H30" s="45">
        <v>0.5</v>
      </c>
      <c r="I30" s="45">
        <v>0.5</v>
      </c>
      <c r="J30" s="53">
        <v>500</v>
      </c>
      <c r="K30" s="50">
        <v>2800</v>
      </c>
      <c r="L30" s="54">
        <v>9900</v>
      </c>
      <c r="M30" s="54">
        <v>4150</v>
      </c>
      <c r="N30" s="35">
        <f t="shared" si="0"/>
        <v>583</v>
      </c>
      <c r="O30" s="35">
        <f t="shared" si="1"/>
        <v>430</v>
      </c>
      <c r="P30" s="35">
        <f t="shared" si="2"/>
        <v>584.42449136115727</v>
      </c>
      <c r="Q30" s="35">
        <f t="shared" si="3"/>
        <v>271.36312570873901</v>
      </c>
      <c r="R30" s="35">
        <f t="shared" si="4"/>
        <v>140.392664806569</v>
      </c>
      <c r="S30" s="35">
        <f t="shared" si="5"/>
        <v>302.49439828121479</v>
      </c>
      <c r="T30" s="35">
        <f t="shared" si="6"/>
        <v>17.532734740834719</v>
      </c>
      <c r="U30" s="35">
        <f t="shared" si="7"/>
        <v>517.900991402626</v>
      </c>
      <c r="V30" s="35">
        <f t="shared" si="8"/>
        <v>267.94171131054708</v>
      </c>
      <c r="W30" s="35">
        <f t="shared" si="9"/>
        <v>0</v>
      </c>
      <c r="X30" s="35">
        <f t="shared" si="10"/>
        <v>3294.0506523028266</v>
      </c>
      <c r="Y30" s="51">
        <v>9900</v>
      </c>
      <c r="Z30" s="51">
        <v>4150</v>
      </c>
      <c r="AA30" s="35">
        <f t="shared" si="11"/>
        <v>583</v>
      </c>
      <c r="AB30" s="35">
        <f t="shared" si="12"/>
        <v>430</v>
      </c>
      <c r="AC30" s="35">
        <f t="shared" si="13"/>
        <v>584.42449136115727</v>
      </c>
      <c r="AD30" s="35">
        <f t="shared" si="14"/>
        <v>271.36312570873901</v>
      </c>
      <c r="AE30" s="35">
        <f t="shared" si="15"/>
        <v>140.392664806569</v>
      </c>
      <c r="AF30" s="35">
        <f t="shared" si="16"/>
        <v>302.49439828121479</v>
      </c>
      <c r="AG30" s="35">
        <f t="shared" si="17"/>
        <v>17.532734740834719</v>
      </c>
      <c r="AH30" s="35">
        <f t="shared" si="18"/>
        <v>517.900991402626</v>
      </c>
      <c r="AI30" s="35">
        <f t="shared" si="19"/>
        <v>267.94171131054708</v>
      </c>
      <c r="AJ30" s="35">
        <f t="shared" si="20"/>
        <v>0</v>
      </c>
      <c r="AK30" s="36">
        <f t="shared" si="21"/>
        <v>3294.0506523028266</v>
      </c>
    </row>
    <row r="31" spans="1:37" x14ac:dyDescent="0.25">
      <c r="A31" s="5">
        <v>3914</v>
      </c>
      <c r="B31" s="5">
        <v>162198.31733894348</v>
      </c>
      <c r="C31" s="5">
        <v>286734.17936038971</v>
      </c>
      <c r="D31" s="5">
        <v>18262.300000000003</v>
      </c>
      <c r="E31" s="5">
        <v>60.504250000000006</v>
      </c>
      <c r="F31" s="32">
        <v>0.02</v>
      </c>
      <c r="G31" s="32">
        <v>0.02</v>
      </c>
      <c r="H31" s="45">
        <v>0.5</v>
      </c>
      <c r="I31" s="45">
        <v>0.5</v>
      </c>
      <c r="J31" s="53">
        <v>500</v>
      </c>
      <c r="K31" s="50">
        <v>2800</v>
      </c>
      <c r="L31" s="54">
        <v>9900</v>
      </c>
      <c r="M31" s="54">
        <v>4150</v>
      </c>
      <c r="N31" s="35">
        <f t="shared" si="0"/>
        <v>583</v>
      </c>
      <c r="O31" s="35">
        <f t="shared" si="1"/>
        <v>430</v>
      </c>
      <c r="P31" s="35">
        <f t="shared" si="2"/>
        <v>584.42449136115727</v>
      </c>
      <c r="Q31" s="35">
        <f t="shared" si="3"/>
        <v>271.36312570873901</v>
      </c>
      <c r="R31" s="35">
        <f t="shared" si="4"/>
        <v>140.392664806569</v>
      </c>
      <c r="S31" s="35">
        <f t="shared" si="5"/>
        <v>302.49439828121479</v>
      </c>
      <c r="T31" s="35">
        <f t="shared" si="6"/>
        <v>17.532734740834719</v>
      </c>
      <c r="U31" s="35">
        <f t="shared" si="7"/>
        <v>517.900991402626</v>
      </c>
      <c r="V31" s="35">
        <f t="shared" si="8"/>
        <v>267.94171131054708</v>
      </c>
      <c r="W31" s="35">
        <f t="shared" si="9"/>
        <v>0</v>
      </c>
      <c r="X31" s="35">
        <f t="shared" si="10"/>
        <v>3294.0506523028266</v>
      </c>
      <c r="Y31" s="51">
        <v>9900</v>
      </c>
      <c r="Z31" s="51">
        <v>4150</v>
      </c>
      <c r="AA31" s="35">
        <f t="shared" si="11"/>
        <v>583</v>
      </c>
      <c r="AB31" s="35">
        <f t="shared" si="12"/>
        <v>430</v>
      </c>
      <c r="AC31" s="35">
        <f t="shared" si="13"/>
        <v>584.42449136115727</v>
      </c>
      <c r="AD31" s="35">
        <f t="shared" si="14"/>
        <v>271.36312570873901</v>
      </c>
      <c r="AE31" s="35">
        <f t="shared" si="15"/>
        <v>140.392664806569</v>
      </c>
      <c r="AF31" s="35">
        <f t="shared" si="16"/>
        <v>302.49439828121479</v>
      </c>
      <c r="AG31" s="35">
        <f t="shared" si="17"/>
        <v>17.532734740834719</v>
      </c>
      <c r="AH31" s="35">
        <f t="shared" si="18"/>
        <v>517.900991402626</v>
      </c>
      <c r="AI31" s="35">
        <f t="shared" si="19"/>
        <v>267.94171131054708</v>
      </c>
      <c r="AJ31" s="35">
        <f t="shared" si="20"/>
        <v>0</v>
      </c>
      <c r="AK31" s="36">
        <f t="shared" si="21"/>
        <v>3294.0506523028266</v>
      </c>
    </row>
    <row r="32" spans="1:37" x14ac:dyDescent="0.25">
      <c r="A32" s="5">
        <v>3915</v>
      </c>
      <c r="B32" s="5">
        <v>162690.67633771896</v>
      </c>
      <c r="C32" s="5">
        <v>287604.57158017159</v>
      </c>
      <c r="D32" s="5">
        <v>18263.75</v>
      </c>
      <c r="E32" s="5">
        <v>60.504250000000006</v>
      </c>
      <c r="F32" s="32">
        <v>0.02</v>
      </c>
      <c r="G32" s="32">
        <v>0.02</v>
      </c>
      <c r="H32" s="45">
        <v>0.5</v>
      </c>
      <c r="I32" s="45">
        <v>0.5</v>
      </c>
      <c r="J32" s="53">
        <v>500</v>
      </c>
      <c r="K32" s="50">
        <v>2800</v>
      </c>
      <c r="L32" s="54">
        <v>9900</v>
      </c>
      <c r="M32" s="54">
        <v>4150</v>
      </c>
      <c r="N32" s="35">
        <f t="shared" si="0"/>
        <v>583</v>
      </c>
      <c r="O32" s="35">
        <f t="shared" si="1"/>
        <v>430</v>
      </c>
      <c r="P32" s="35">
        <f t="shared" si="2"/>
        <v>584.42449136115727</v>
      </c>
      <c r="Q32" s="35">
        <f t="shared" si="3"/>
        <v>271.36312570873901</v>
      </c>
      <c r="R32" s="35">
        <f t="shared" si="4"/>
        <v>140.392664806569</v>
      </c>
      <c r="S32" s="35">
        <f t="shared" si="5"/>
        <v>302.49439828121479</v>
      </c>
      <c r="T32" s="35">
        <f t="shared" si="6"/>
        <v>17.532734740834719</v>
      </c>
      <c r="U32" s="35">
        <f t="shared" si="7"/>
        <v>517.900991402626</v>
      </c>
      <c r="V32" s="35">
        <f t="shared" si="8"/>
        <v>267.94171131054708</v>
      </c>
      <c r="W32" s="35">
        <f t="shared" si="9"/>
        <v>0</v>
      </c>
      <c r="X32" s="35">
        <f t="shared" si="10"/>
        <v>3294.0506523028266</v>
      </c>
      <c r="Y32" s="51">
        <v>9900</v>
      </c>
      <c r="Z32" s="51">
        <v>4150</v>
      </c>
      <c r="AA32" s="35">
        <f t="shared" si="11"/>
        <v>583</v>
      </c>
      <c r="AB32" s="35">
        <f t="shared" si="12"/>
        <v>430</v>
      </c>
      <c r="AC32" s="35">
        <f t="shared" si="13"/>
        <v>584.42449136115727</v>
      </c>
      <c r="AD32" s="35">
        <f t="shared" si="14"/>
        <v>271.36312570873901</v>
      </c>
      <c r="AE32" s="35">
        <f t="shared" si="15"/>
        <v>140.392664806569</v>
      </c>
      <c r="AF32" s="35">
        <f t="shared" si="16"/>
        <v>302.49439828121479</v>
      </c>
      <c r="AG32" s="35">
        <f t="shared" si="17"/>
        <v>17.532734740834719</v>
      </c>
      <c r="AH32" s="35">
        <f t="shared" si="18"/>
        <v>517.900991402626</v>
      </c>
      <c r="AI32" s="35">
        <f t="shared" si="19"/>
        <v>267.94171131054708</v>
      </c>
      <c r="AJ32" s="35">
        <f t="shared" si="20"/>
        <v>0</v>
      </c>
      <c r="AK32" s="36">
        <f t="shared" si="21"/>
        <v>3294.0506523028266</v>
      </c>
    </row>
    <row r="33" spans="1:37" x14ac:dyDescent="0.25">
      <c r="A33" s="5">
        <v>3916</v>
      </c>
      <c r="B33" s="5">
        <v>163183.03533649445</v>
      </c>
      <c r="C33" s="5">
        <v>288474.96379995346</v>
      </c>
      <c r="D33" s="5">
        <v>18265.2</v>
      </c>
      <c r="E33" s="5">
        <v>60.504250000000006</v>
      </c>
      <c r="F33" s="32">
        <v>0.02</v>
      </c>
      <c r="G33" s="32">
        <v>0.02</v>
      </c>
      <c r="H33" s="45">
        <v>0.5</v>
      </c>
      <c r="I33" s="45">
        <v>0.5</v>
      </c>
      <c r="J33" s="53">
        <v>500</v>
      </c>
      <c r="K33" s="50">
        <v>2800</v>
      </c>
      <c r="L33" s="54">
        <v>9900</v>
      </c>
      <c r="M33" s="54">
        <v>4150</v>
      </c>
      <c r="N33" s="35">
        <f t="shared" si="0"/>
        <v>583</v>
      </c>
      <c r="O33" s="35">
        <f t="shared" si="1"/>
        <v>430</v>
      </c>
      <c r="P33" s="35">
        <f t="shared" si="2"/>
        <v>584.42449136115727</v>
      </c>
      <c r="Q33" s="35">
        <f t="shared" si="3"/>
        <v>271.36312570873901</v>
      </c>
      <c r="R33" s="35">
        <f t="shared" si="4"/>
        <v>140.392664806569</v>
      </c>
      <c r="S33" s="35">
        <f t="shared" si="5"/>
        <v>302.49439828121479</v>
      </c>
      <c r="T33" s="35">
        <f t="shared" si="6"/>
        <v>17.532734740834719</v>
      </c>
      <c r="U33" s="35">
        <f t="shared" si="7"/>
        <v>517.900991402626</v>
      </c>
      <c r="V33" s="35">
        <f t="shared" si="8"/>
        <v>267.94171131054708</v>
      </c>
      <c r="W33" s="35">
        <f t="shared" si="9"/>
        <v>0</v>
      </c>
      <c r="X33" s="35">
        <f t="shared" si="10"/>
        <v>3294.0506523028266</v>
      </c>
      <c r="Y33" s="51">
        <v>9900</v>
      </c>
      <c r="Z33" s="51">
        <v>4150</v>
      </c>
      <c r="AA33" s="35">
        <f t="shared" si="11"/>
        <v>583</v>
      </c>
      <c r="AB33" s="35">
        <f t="shared" si="12"/>
        <v>430</v>
      </c>
      <c r="AC33" s="35">
        <f t="shared" si="13"/>
        <v>584.42449136115727</v>
      </c>
      <c r="AD33" s="35">
        <f t="shared" si="14"/>
        <v>271.36312570873901</v>
      </c>
      <c r="AE33" s="35">
        <f t="shared" si="15"/>
        <v>140.392664806569</v>
      </c>
      <c r="AF33" s="35">
        <f t="shared" si="16"/>
        <v>302.49439828121479</v>
      </c>
      <c r="AG33" s="35">
        <f t="shared" si="17"/>
        <v>17.532734740834719</v>
      </c>
      <c r="AH33" s="35">
        <f t="shared" si="18"/>
        <v>517.900991402626</v>
      </c>
      <c r="AI33" s="35">
        <f t="shared" si="19"/>
        <v>267.94171131054708</v>
      </c>
      <c r="AJ33" s="35">
        <f t="shared" si="20"/>
        <v>0</v>
      </c>
      <c r="AK33" s="36">
        <f t="shared" si="21"/>
        <v>3294.0506523028266</v>
      </c>
    </row>
    <row r="34" spans="1:37" x14ac:dyDescent="0.25">
      <c r="A34" s="5">
        <v>3917</v>
      </c>
      <c r="B34" s="5">
        <v>163675.39433574677</v>
      </c>
      <c r="C34" s="5">
        <v>289345.35601976514</v>
      </c>
      <c r="D34" s="5">
        <v>18266.650000000001</v>
      </c>
      <c r="E34" s="5">
        <v>60.504250000000006</v>
      </c>
      <c r="F34" s="32">
        <v>0.02</v>
      </c>
      <c r="G34" s="32">
        <v>0.02</v>
      </c>
      <c r="H34" s="45">
        <v>0.5</v>
      </c>
      <c r="I34" s="45">
        <v>0.5</v>
      </c>
      <c r="J34" s="53">
        <v>500</v>
      </c>
      <c r="K34" s="50">
        <v>2800</v>
      </c>
      <c r="L34" s="54">
        <v>9900</v>
      </c>
      <c r="M34" s="54">
        <v>4150</v>
      </c>
      <c r="N34" s="35">
        <f t="shared" si="0"/>
        <v>583</v>
      </c>
      <c r="O34" s="35">
        <f t="shared" si="1"/>
        <v>430</v>
      </c>
      <c r="P34" s="35">
        <f t="shared" si="2"/>
        <v>584.42449136115727</v>
      </c>
      <c r="Q34" s="35">
        <f t="shared" si="3"/>
        <v>271.36312570873901</v>
      </c>
      <c r="R34" s="35">
        <f t="shared" si="4"/>
        <v>140.392664806569</v>
      </c>
      <c r="S34" s="35">
        <f t="shared" si="5"/>
        <v>302.49439828121479</v>
      </c>
      <c r="T34" s="35">
        <f t="shared" si="6"/>
        <v>17.532734740834719</v>
      </c>
      <c r="U34" s="35">
        <f t="shared" si="7"/>
        <v>517.900991402626</v>
      </c>
      <c r="V34" s="35">
        <f t="shared" si="8"/>
        <v>267.94171131054708</v>
      </c>
      <c r="W34" s="35">
        <f t="shared" si="9"/>
        <v>0</v>
      </c>
      <c r="X34" s="35">
        <f t="shared" si="10"/>
        <v>3294.0506523028266</v>
      </c>
      <c r="Y34" s="51">
        <v>9900</v>
      </c>
      <c r="Z34" s="51">
        <v>4150</v>
      </c>
      <c r="AA34" s="35">
        <f t="shared" si="11"/>
        <v>583</v>
      </c>
      <c r="AB34" s="35">
        <f t="shared" si="12"/>
        <v>430</v>
      </c>
      <c r="AC34" s="35">
        <f t="shared" si="13"/>
        <v>584.42449136115727</v>
      </c>
      <c r="AD34" s="35">
        <f t="shared" si="14"/>
        <v>271.36312570873901</v>
      </c>
      <c r="AE34" s="35">
        <f t="shared" si="15"/>
        <v>140.392664806569</v>
      </c>
      <c r="AF34" s="35">
        <f t="shared" si="16"/>
        <v>302.49439828121479</v>
      </c>
      <c r="AG34" s="35">
        <f t="shared" si="17"/>
        <v>17.532734740834719</v>
      </c>
      <c r="AH34" s="35">
        <f t="shared" si="18"/>
        <v>517.900991402626</v>
      </c>
      <c r="AI34" s="35">
        <f t="shared" si="19"/>
        <v>267.94171131054708</v>
      </c>
      <c r="AJ34" s="35">
        <f t="shared" si="20"/>
        <v>0</v>
      </c>
      <c r="AK34" s="36">
        <f t="shared" si="21"/>
        <v>3294.0506523028266</v>
      </c>
    </row>
    <row r="35" spans="1:37" x14ac:dyDescent="0.25">
      <c r="A35" s="5">
        <v>3918</v>
      </c>
      <c r="B35" s="5">
        <v>164167.75333452225</v>
      </c>
      <c r="C35" s="5">
        <v>290215.74823957682</v>
      </c>
      <c r="D35" s="5">
        <v>18268.100000000006</v>
      </c>
      <c r="E35" s="5">
        <v>60.504250000000006</v>
      </c>
      <c r="F35" s="32">
        <v>0.02</v>
      </c>
      <c r="G35" s="32">
        <v>0.02</v>
      </c>
      <c r="H35" s="45">
        <v>0.5</v>
      </c>
      <c r="I35" s="45">
        <v>0.5</v>
      </c>
      <c r="J35" s="53">
        <v>500</v>
      </c>
      <c r="K35" s="50">
        <v>2800</v>
      </c>
      <c r="L35" s="54">
        <v>9900</v>
      </c>
      <c r="M35" s="54">
        <v>4150</v>
      </c>
      <c r="N35" s="35">
        <f t="shared" si="0"/>
        <v>583</v>
      </c>
      <c r="O35" s="35">
        <f t="shared" si="1"/>
        <v>430</v>
      </c>
      <c r="P35" s="35">
        <f t="shared" si="2"/>
        <v>584.42449136115727</v>
      </c>
      <c r="Q35" s="35">
        <f t="shared" si="3"/>
        <v>271.36312570873901</v>
      </c>
      <c r="R35" s="35">
        <f t="shared" si="4"/>
        <v>140.392664806569</v>
      </c>
      <c r="S35" s="35">
        <f t="shared" si="5"/>
        <v>302.49439828121479</v>
      </c>
      <c r="T35" s="35">
        <f t="shared" si="6"/>
        <v>17.532734740834719</v>
      </c>
      <c r="U35" s="35">
        <f t="shared" si="7"/>
        <v>517.900991402626</v>
      </c>
      <c r="V35" s="35">
        <f t="shared" si="8"/>
        <v>267.94171131054708</v>
      </c>
      <c r="W35" s="35">
        <f t="shared" si="9"/>
        <v>0</v>
      </c>
      <c r="X35" s="35">
        <f t="shared" si="10"/>
        <v>3294.0506523028266</v>
      </c>
      <c r="Y35" s="51">
        <v>9900</v>
      </c>
      <c r="Z35" s="51">
        <v>4150</v>
      </c>
      <c r="AA35" s="35">
        <f t="shared" si="11"/>
        <v>583</v>
      </c>
      <c r="AB35" s="35">
        <f t="shared" si="12"/>
        <v>430</v>
      </c>
      <c r="AC35" s="35">
        <f t="shared" si="13"/>
        <v>584.42449136115727</v>
      </c>
      <c r="AD35" s="35">
        <f t="shared" si="14"/>
        <v>271.36312570873901</v>
      </c>
      <c r="AE35" s="35">
        <f t="shared" si="15"/>
        <v>140.392664806569</v>
      </c>
      <c r="AF35" s="35">
        <f t="shared" si="16"/>
        <v>302.49439828121479</v>
      </c>
      <c r="AG35" s="35">
        <f t="shared" si="17"/>
        <v>17.532734740834719</v>
      </c>
      <c r="AH35" s="35">
        <f t="shared" si="18"/>
        <v>517.900991402626</v>
      </c>
      <c r="AI35" s="35">
        <f t="shared" si="19"/>
        <v>267.94171131054708</v>
      </c>
      <c r="AJ35" s="35">
        <f t="shared" si="20"/>
        <v>0</v>
      </c>
      <c r="AK35" s="36">
        <f t="shared" si="21"/>
        <v>3294.0506523028266</v>
      </c>
    </row>
    <row r="36" spans="1:37" x14ac:dyDescent="0.25">
      <c r="A36" s="5">
        <v>3918.2</v>
      </c>
      <c r="B36" s="5">
        <v>164266.22513437271</v>
      </c>
      <c r="C36" s="5">
        <v>290389.82668352127</v>
      </c>
      <c r="D36" s="5">
        <v>18268.390000000003</v>
      </c>
      <c r="E36" s="5">
        <v>60.504250000000006</v>
      </c>
      <c r="F36" s="32">
        <v>0.02</v>
      </c>
      <c r="G36" s="32">
        <v>0.02</v>
      </c>
      <c r="H36" s="45">
        <v>0.5</v>
      </c>
      <c r="I36" s="45">
        <v>0.5</v>
      </c>
      <c r="J36" s="53">
        <v>500</v>
      </c>
      <c r="K36" s="50">
        <v>2800</v>
      </c>
      <c r="L36" s="54">
        <v>9900</v>
      </c>
      <c r="M36" s="54">
        <v>4150</v>
      </c>
      <c r="N36" s="35">
        <f t="shared" si="0"/>
        <v>583</v>
      </c>
      <c r="O36" s="35">
        <f t="shared" si="1"/>
        <v>430</v>
      </c>
      <c r="P36" s="35">
        <f t="shared" si="2"/>
        <v>584.42449136115727</v>
      </c>
      <c r="Q36" s="35">
        <f t="shared" si="3"/>
        <v>271.36312570873901</v>
      </c>
      <c r="R36" s="35">
        <f t="shared" si="4"/>
        <v>140.392664806569</v>
      </c>
      <c r="S36" s="35">
        <f t="shared" si="5"/>
        <v>302.49439828121479</v>
      </c>
      <c r="T36" s="35">
        <f t="shared" si="6"/>
        <v>17.532734740834719</v>
      </c>
      <c r="U36" s="35">
        <f t="shared" si="7"/>
        <v>517.900991402626</v>
      </c>
      <c r="V36" s="35">
        <f t="shared" si="8"/>
        <v>267.94171131054708</v>
      </c>
      <c r="W36" s="35">
        <f t="shared" si="9"/>
        <v>0</v>
      </c>
      <c r="X36" s="35">
        <f t="shared" si="10"/>
        <v>3294.0506523028266</v>
      </c>
      <c r="Y36" s="51">
        <v>9900</v>
      </c>
      <c r="Z36" s="51">
        <v>4150</v>
      </c>
      <c r="AA36" s="35">
        <f t="shared" si="11"/>
        <v>583</v>
      </c>
      <c r="AB36" s="35">
        <f t="shared" si="12"/>
        <v>430</v>
      </c>
      <c r="AC36" s="35">
        <f t="shared" si="13"/>
        <v>584.42449136115727</v>
      </c>
      <c r="AD36" s="35">
        <f t="shared" si="14"/>
        <v>271.36312570873901</v>
      </c>
      <c r="AE36" s="35">
        <f t="shared" si="15"/>
        <v>140.392664806569</v>
      </c>
      <c r="AF36" s="35">
        <f t="shared" si="16"/>
        <v>302.49439828121479</v>
      </c>
      <c r="AG36" s="35">
        <f t="shared" si="17"/>
        <v>17.532734740834719</v>
      </c>
      <c r="AH36" s="35">
        <f t="shared" si="18"/>
        <v>517.900991402626</v>
      </c>
      <c r="AI36" s="35">
        <f t="shared" si="19"/>
        <v>267.94171131054708</v>
      </c>
      <c r="AJ36" s="35">
        <f t="shared" si="20"/>
        <v>0</v>
      </c>
      <c r="AK36" s="36">
        <f t="shared" si="21"/>
        <v>3294.0506523028266</v>
      </c>
    </row>
    <row r="37" spans="1:37" x14ac:dyDescent="0.25">
      <c r="A37" s="5">
        <v>3918.8</v>
      </c>
      <c r="B37" s="5">
        <v>164561.64053344727</v>
      </c>
      <c r="C37" s="5">
        <v>290912.06201541424</v>
      </c>
      <c r="D37" s="5">
        <v>18269.260000000002</v>
      </c>
      <c r="E37" s="5">
        <v>60.504250000000006</v>
      </c>
      <c r="F37" s="32">
        <v>0.02</v>
      </c>
      <c r="G37" s="32">
        <v>0.02</v>
      </c>
      <c r="H37" s="45">
        <v>0.5</v>
      </c>
      <c r="I37" s="45">
        <v>0.5</v>
      </c>
      <c r="J37" s="53">
        <v>500</v>
      </c>
      <c r="K37" s="50">
        <v>2800</v>
      </c>
      <c r="L37" s="54">
        <v>9900</v>
      </c>
      <c r="M37" s="54">
        <v>4150</v>
      </c>
      <c r="N37" s="35">
        <f t="shared" si="0"/>
        <v>583</v>
      </c>
      <c r="O37" s="35">
        <f t="shared" si="1"/>
        <v>430</v>
      </c>
      <c r="P37" s="35">
        <f t="shared" si="2"/>
        <v>584.42449136115727</v>
      </c>
      <c r="Q37" s="35">
        <f t="shared" si="3"/>
        <v>271.36312570873901</v>
      </c>
      <c r="R37" s="35">
        <f t="shared" si="4"/>
        <v>140.392664806569</v>
      </c>
      <c r="S37" s="35">
        <f t="shared" si="5"/>
        <v>302.49439828121479</v>
      </c>
      <c r="T37" s="35">
        <f t="shared" si="6"/>
        <v>17.532734740834719</v>
      </c>
      <c r="U37" s="35">
        <f t="shared" si="7"/>
        <v>517.900991402626</v>
      </c>
      <c r="V37" s="35">
        <f t="shared" si="8"/>
        <v>267.94171131054708</v>
      </c>
      <c r="W37" s="35">
        <f t="shared" si="9"/>
        <v>0</v>
      </c>
      <c r="X37" s="35">
        <f t="shared" si="10"/>
        <v>3294.0506523028266</v>
      </c>
      <c r="Y37" s="51">
        <v>9900</v>
      </c>
      <c r="Z37" s="51">
        <v>4150</v>
      </c>
      <c r="AA37" s="35">
        <f t="shared" si="11"/>
        <v>583</v>
      </c>
      <c r="AB37" s="35">
        <f t="shared" si="12"/>
        <v>430</v>
      </c>
      <c r="AC37" s="35">
        <f t="shared" si="13"/>
        <v>584.42449136115727</v>
      </c>
      <c r="AD37" s="35">
        <f t="shared" si="14"/>
        <v>271.36312570873901</v>
      </c>
      <c r="AE37" s="35">
        <f t="shared" si="15"/>
        <v>140.392664806569</v>
      </c>
      <c r="AF37" s="35">
        <f t="shared" si="16"/>
        <v>302.49439828121479</v>
      </c>
      <c r="AG37" s="35">
        <f t="shared" si="17"/>
        <v>17.532734740834719</v>
      </c>
      <c r="AH37" s="35">
        <f t="shared" si="18"/>
        <v>517.900991402626</v>
      </c>
      <c r="AI37" s="35">
        <f t="shared" si="19"/>
        <v>267.94171131054708</v>
      </c>
      <c r="AJ37" s="35">
        <f t="shared" si="20"/>
        <v>0</v>
      </c>
      <c r="AK37" s="36">
        <f t="shared" si="21"/>
        <v>3294.0506523028266</v>
      </c>
    </row>
    <row r="38" spans="1:37" x14ac:dyDescent="0.25">
      <c r="A38" s="5">
        <v>3919</v>
      </c>
      <c r="B38" s="5">
        <v>164660.11233329773</v>
      </c>
      <c r="C38" s="5">
        <v>291086.14045935869</v>
      </c>
      <c r="D38" s="5">
        <v>18269.550000000003</v>
      </c>
      <c r="E38" s="5">
        <v>60.504250000000006</v>
      </c>
      <c r="F38" s="32">
        <v>0.02</v>
      </c>
      <c r="G38" s="32">
        <v>0.02</v>
      </c>
      <c r="H38" s="45">
        <v>0.5</v>
      </c>
      <c r="I38" s="45">
        <v>0.5</v>
      </c>
      <c r="J38" s="53">
        <v>500</v>
      </c>
      <c r="K38" s="50">
        <v>2800</v>
      </c>
      <c r="L38" s="54">
        <v>9900</v>
      </c>
      <c r="M38" s="54">
        <v>4150</v>
      </c>
      <c r="N38" s="35">
        <f t="shared" si="0"/>
        <v>583</v>
      </c>
      <c r="O38" s="35">
        <f t="shared" si="1"/>
        <v>430</v>
      </c>
      <c r="P38" s="35">
        <f t="shared" si="2"/>
        <v>584.42449136115727</v>
      </c>
      <c r="Q38" s="35">
        <f t="shared" si="3"/>
        <v>271.36312570873901</v>
      </c>
      <c r="R38" s="35">
        <f t="shared" si="4"/>
        <v>140.392664806569</v>
      </c>
      <c r="S38" s="35">
        <f t="shared" si="5"/>
        <v>302.49439828121479</v>
      </c>
      <c r="T38" s="35">
        <f t="shared" si="6"/>
        <v>17.532734740834719</v>
      </c>
      <c r="U38" s="35">
        <f t="shared" si="7"/>
        <v>517.900991402626</v>
      </c>
      <c r="V38" s="35">
        <f t="shared" si="8"/>
        <v>267.94171131054708</v>
      </c>
      <c r="W38" s="35">
        <f t="shared" si="9"/>
        <v>0</v>
      </c>
      <c r="X38" s="35">
        <f t="shared" si="10"/>
        <v>3294.0506523028266</v>
      </c>
      <c r="Y38" s="51">
        <v>9900</v>
      </c>
      <c r="Z38" s="51">
        <v>4150</v>
      </c>
      <c r="AA38" s="35">
        <f t="shared" si="11"/>
        <v>583</v>
      </c>
      <c r="AB38" s="35">
        <f t="shared" si="12"/>
        <v>430</v>
      </c>
      <c r="AC38" s="35">
        <f t="shared" si="13"/>
        <v>584.42449136115727</v>
      </c>
      <c r="AD38" s="35">
        <f t="shared" si="14"/>
        <v>271.36312570873901</v>
      </c>
      <c r="AE38" s="35">
        <f t="shared" si="15"/>
        <v>140.392664806569</v>
      </c>
      <c r="AF38" s="35">
        <f t="shared" si="16"/>
        <v>302.49439828121479</v>
      </c>
      <c r="AG38" s="35">
        <f t="shared" si="17"/>
        <v>17.532734740834719</v>
      </c>
      <c r="AH38" s="35">
        <f t="shared" si="18"/>
        <v>517.900991402626</v>
      </c>
      <c r="AI38" s="35">
        <f t="shared" si="19"/>
        <v>267.94171131054708</v>
      </c>
      <c r="AJ38" s="35">
        <f t="shared" si="20"/>
        <v>0</v>
      </c>
      <c r="AK38" s="36">
        <f t="shared" si="21"/>
        <v>3294.0506523028266</v>
      </c>
    </row>
    <row r="39" spans="1:37" x14ac:dyDescent="0.25">
      <c r="A39" s="5">
        <v>3920</v>
      </c>
      <c r="B39" s="5">
        <v>165152.47133207321</v>
      </c>
      <c r="C39" s="5">
        <v>291956.53267917037</v>
      </c>
      <c r="D39" s="5">
        <v>18271</v>
      </c>
      <c r="E39" s="5">
        <v>60.504250000000006</v>
      </c>
      <c r="F39" s="32">
        <v>0.02</v>
      </c>
      <c r="G39" s="32">
        <v>0.02</v>
      </c>
      <c r="H39" s="45">
        <v>0.5</v>
      </c>
      <c r="I39" s="45">
        <v>0.5</v>
      </c>
      <c r="J39" s="53">
        <v>500</v>
      </c>
      <c r="K39" s="50">
        <v>2800</v>
      </c>
      <c r="L39" s="54">
        <v>9900</v>
      </c>
      <c r="M39" s="54">
        <v>4150</v>
      </c>
      <c r="N39" s="35">
        <f t="shared" si="0"/>
        <v>583</v>
      </c>
      <c r="O39" s="35">
        <f t="shared" si="1"/>
        <v>430</v>
      </c>
      <c r="P39" s="35">
        <f t="shared" si="2"/>
        <v>584.42449136115727</v>
      </c>
      <c r="Q39" s="35">
        <f t="shared" si="3"/>
        <v>271.36312570873901</v>
      </c>
      <c r="R39" s="35">
        <f t="shared" si="4"/>
        <v>140.392664806569</v>
      </c>
      <c r="S39" s="35">
        <f t="shared" si="5"/>
        <v>302.49439828121479</v>
      </c>
      <c r="T39" s="35">
        <f t="shared" si="6"/>
        <v>17.532734740834719</v>
      </c>
      <c r="U39" s="35">
        <f t="shared" si="7"/>
        <v>517.900991402626</v>
      </c>
      <c r="V39" s="35">
        <f t="shared" si="8"/>
        <v>267.94171131054708</v>
      </c>
      <c r="W39" s="35">
        <f t="shared" si="9"/>
        <v>0</v>
      </c>
      <c r="X39" s="35">
        <f t="shared" si="10"/>
        <v>3294.0506523028266</v>
      </c>
      <c r="Y39" s="51">
        <v>9900</v>
      </c>
      <c r="Z39" s="51">
        <v>4150</v>
      </c>
      <c r="AA39" s="35">
        <f t="shared" si="11"/>
        <v>583</v>
      </c>
      <c r="AB39" s="35">
        <f t="shared" si="12"/>
        <v>430</v>
      </c>
      <c r="AC39" s="35">
        <f t="shared" si="13"/>
        <v>584.42449136115727</v>
      </c>
      <c r="AD39" s="35">
        <f t="shared" si="14"/>
        <v>271.36312570873901</v>
      </c>
      <c r="AE39" s="35">
        <f t="shared" si="15"/>
        <v>140.392664806569</v>
      </c>
      <c r="AF39" s="35">
        <f t="shared" si="16"/>
        <v>302.49439828121479</v>
      </c>
      <c r="AG39" s="35">
        <f t="shared" si="17"/>
        <v>17.532734740834719</v>
      </c>
      <c r="AH39" s="35">
        <f t="shared" si="18"/>
        <v>517.900991402626</v>
      </c>
      <c r="AI39" s="35">
        <f t="shared" si="19"/>
        <v>267.94171131054708</v>
      </c>
      <c r="AJ39" s="35">
        <f t="shared" si="20"/>
        <v>0</v>
      </c>
      <c r="AK39" s="36">
        <f t="shared" si="21"/>
        <v>3294.0506523028266</v>
      </c>
    </row>
    <row r="40" spans="1:37" x14ac:dyDescent="0.25">
      <c r="A40" s="5">
        <v>3921</v>
      </c>
      <c r="B40" s="5">
        <v>165644.83033037186</v>
      </c>
      <c r="C40" s="5">
        <v>292826.92489895225</v>
      </c>
      <c r="D40" s="5">
        <v>18272.450000000004</v>
      </c>
      <c r="E40" s="5">
        <v>60.504250000000006</v>
      </c>
      <c r="F40" s="32">
        <v>0.02</v>
      </c>
      <c r="G40" s="32">
        <v>0.02</v>
      </c>
      <c r="H40" s="45">
        <v>0.5</v>
      </c>
      <c r="I40" s="45">
        <v>0.5</v>
      </c>
      <c r="J40" s="53">
        <v>500</v>
      </c>
      <c r="K40" s="50">
        <v>2800</v>
      </c>
      <c r="L40" s="54">
        <v>9900</v>
      </c>
      <c r="M40" s="54">
        <v>4150</v>
      </c>
      <c r="N40" s="35">
        <f t="shared" si="0"/>
        <v>583</v>
      </c>
      <c r="O40" s="35">
        <f t="shared" si="1"/>
        <v>430</v>
      </c>
      <c r="P40" s="35">
        <f t="shared" si="2"/>
        <v>584.42449136115727</v>
      </c>
      <c r="Q40" s="35">
        <f t="shared" si="3"/>
        <v>271.36312570873901</v>
      </c>
      <c r="R40" s="35">
        <f t="shared" si="4"/>
        <v>140.392664806569</v>
      </c>
      <c r="S40" s="35">
        <f t="shared" si="5"/>
        <v>302.49439828121479</v>
      </c>
      <c r="T40" s="35">
        <f t="shared" si="6"/>
        <v>17.532734740834719</v>
      </c>
      <c r="U40" s="35">
        <f t="shared" si="7"/>
        <v>517.900991402626</v>
      </c>
      <c r="V40" s="35">
        <f t="shared" si="8"/>
        <v>267.94171131054708</v>
      </c>
      <c r="W40" s="35">
        <f t="shared" si="9"/>
        <v>0</v>
      </c>
      <c r="X40" s="35">
        <f t="shared" si="10"/>
        <v>3294.0506523028266</v>
      </c>
      <c r="Y40" s="51">
        <v>9900</v>
      </c>
      <c r="Z40" s="51">
        <v>4150</v>
      </c>
      <c r="AA40" s="35">
        <f t="shared" si="11"/>
        <v>583</v>
      </c>
      <c r="AB40" s="35">
        <f t="shared" si="12"/>
        <v>430</v>
      </c>
      <c r="AC40" s="35">
        <f t="shared" si="13"/>
        <v>584.42449136115727</v>
      </c>
      <c r="AD40" s="35">
        <f t="shared" si="14"/>
        <v>271.36312570873901</v>
      </c>
      <c r="AE40" s="35">
        <f t="shared" si="15"/>
        <v>140.392664806569</v>
      </c>
      <c r="AF40" s="35">
        <f t="shared" si="16"/>
        <v>302.49439828121479</v>
      </c>
      <c r="AG40" s="35">
        <f t="shared" si="17"/>
        <v>17.532734740834719</v>
      </c>
      <c r="AH40" s="35">
        <f t="shared" si="18"/>
        <v>517.900991402626</v>
      </c>
      <c r="AI40" s="35">
        <f t="shared" si="19"/>
        <v>267.94171131054708</v>
      </c>
      <c r="AJ40" s="35">
        <f t="shared" si="20"/>
        <v>0</v>
      </c>
      <c r="AK40" s="36">
        <f t="shared" si="21"/>
        <v>3294.0506523028266</v>
      </c>
    </row>
    <row r="41" spans="1:37" x14ac:dyDescent="0.25">
      <c r="A41" s="5">
        <v>3922</v>
      </c>
      <c r="B41" s="5">
        <v>166137.18932914734</v>
      </c>
      <c r="C41" s="5">
        <v>293697.31711876392</v>
      </c>
      <c r="D41" s="5">
        <v>18273.900000000001</v>
      </c>
      <c r="E41" s="5">
        <v>60.504250000000006</v>
      </c>
      <c r="F41" s="32">
        <v>0.02</v>
      </c>
      <c r="G41" s="32">
        <v>0.02</v>
      </c>
      <c r="H41" s="45">
        <v>0.5</v>
      </c>
      <c r="I41" s="45">
        <v>0.5</v>
      </c>
      <c r="J41" s="53">
        <v>500</v>
      </c>
      <c r="K41" s="50">
        <v>2800</v>
      </c>
      <c r="L41" s="54">
        <v>9900</v>
      </c>
      <c r="M41" s="54">
        <v>4150</v>
      </c>
      <c r="N41" s="35">
        <f t="shared" si="0"/>
        <v>583</v>
      </c>
      <c r="O41" s="35">
        <f t="shared" si="1"/>
        <v>430</v>
      </c>
      <c r="P41" s="35">
        <f t="shared" si="2"/>
        <v>584.42449136115727</v>
      </c>
      <c r="Q41" s="35">
        <f t="shared" si="3"/>
        <v>271.36312570873901</v>
      </c>
      <c r="R41" s="35">
        <f t="shared" si="4"/>
        <v>140.392664806569</v>
      </c>
      <c r="S41" s="35">
        <f t="shared" si="5"/>
        <v>302.49439828121479</v>
      </c>
      <c r="T41" s="35">
        <f t="shared" si="6"/>
        <v>17.532734740834719</v>
      </c>
      <c r="U41" s="35">
        <f t="shared" si="7"/>
        <v>517.900991402626</v>
      </c>
      <c r="V41" s="35">
        <f t="shared" si="8"/>
        <v>267.94171131054708</v>
      </c>
      <c r="W41" s="35">
        <f t="shared" si="9"/>
        <v>0</v>
      </c>
      <c r="X41" s="35">
        <f t="shared" si="10"/>
        <v>3294.0506523028266</v>
      </c>
      <c r="Y41" s="51">
        <v>9900</v>
      </c>
      <c r="Z41" s="51">
        <v>4150</v>
      </c>
      <c r="AA41" s="35">
        <f t="shared" si="11"/>
        <v>583</v>
      </c>
      <c r="AB41" s="35">
        <f t="shared" si="12"/>
        <v>430</v>
      </c>
      <c r="AC41" s="35">
        <f t="shared" si="13"/>
        <v>584.42449136115727</v>
      </c>
      <c r="AD41" s="35">
        <f t="shared" si="14"/>
        <v>271.36312570873901</v>
      </c>
      <c r="AE41" s="35">
        <f t="shared" si="15"/>
        <v>140.392664806569</v>
      </c>
      <c r="AF41" s="35">
        <f t="shared" si="16"/>
        <v>302.49439828121479</v>
      </c>
      <c r="AG41" s="35">
        <f t="shared" si="17"/>
        <v>17.532734740834719</v>
      </c>
      <c r="AH41" s="35">
        <f t="shared" si="18"/>
        <v>517.900991402626</v>
      </c>
      <c r="AI41" s="35">
        <f t="shared" si="19"/>
        <v>267.94171131054708</v>
      </c>
      <c r="AJ41" s="35">
        <f t="shared" si="20"/>
        <v>0</v>
      </c>
      <c r="AK41" s="36">
        <f t="shared" si="21"/>
        <v>3294.0506523028266</v>
      </c>
    </row>
    <row r="42" spans="1:37" x14ac:dyDescent="0.25">
      <c r="A42" s="5">
        <v>3923</v>
      </c>
      <c r="B42" s="5">
        <v>166629.54832839966</v>
      </c>
      <c r="C42" s="5">
        <v>294567.7093385458</v>
      </c>
      <c r="D42" s="5">
        <v>18275.350000000002</v>
      </c>
      <c r="E42" s="5">
        <v>60.504250000000006</v>
      </c>
      <c r="F42" s="32">
        <v>0.02</v>
      </c>
      <c r="G42" s="32">
        <v>0.02</v>
      </c>
      <c r="H42" s="45">
        <v>0.5</v>
      </c>
      <c r="I42" s="45">
        <v>0.5</v>
      </c>
      <c r="J42" s="53">
        <v>500</v>
      </c>
      <c r="K42" s="50">
        <v>2800</v>
      </c>
      <c r="L42" s="54">
        <v>9900</v>
      </c>
      <c r="M42" s="54">
        <v>4150</v>
      </c>
      <c r="N42" s="35">
        <f t="shared" si="0"/>
        <v>583</v>
      </c>
      <c r="O42" s="35">
        <f t="shared" si="1"/>
        <v>430</v>
      </c>
      <c r="P42" s="35">
        <f t="shared" si="2"/>
        <v>584.42449136115727</v>
      </c>
      <c r="Q42" s="35">
        <f t="shared" si="3"/>
        <v>271.36312570873901</v>
      </c>
      <c r="R42" s="35">
        <f t="shared" si="4"/>
        <v>140.392664806569</v>
      </c>
      <c r="S42" s="35">
        <f t="shared" si="5"/>
        <v>302.49439828121479</v>
      </c>
      <c r="T42" s="35">
        <f t="shared" si="6"/>
        <v>17.532734740834719</v>
      </c>
      <c r="U42" s="35">
        <f t="shared" si="7"/>
        <v>517.900991402626</v>
      </c>
      <c r="V42" s="35">
        <f t="shared" si="8"/>
        <v>267.94171131054708</v>
      </c>
      <c r="W42" s="35">
        <f t="shared" si="9"/>
        <v>0</v>
      </c>
      <c r="X42" s="35">
        <f t="shared" si="10"/>
        <v>3294.0506523028266</v>
      </c>
      <c r="Y42" s="51">
        <v>9900</v>
      </c>
      <c r="Z42" s="51">
        <v>4150</v>
      </c>
      <c r="AA42" s="35">
        <f t="shared" si="11"/>
        <v>583</v>
      </c>
      <c r="AB42" s="35">
        <f t="shared" si="12"/>
        <v>430</v>
      </c>
      <c r="AC42" s="35">
        <f t="shared" si="13"/>
        <v>584.42449136115727</v>
      </c>
      <c r="AD42" s="35">
        <f t="shared" si="14"/>
        <v>271.36312570873901</v>
      </c>
      <c r="AE42" s="35">
        <f t="shared" si="15"/>
        <v>140.392664806569</v>
      </c>
      <c r="AF42" s="35">
        <f t="shared" si="16"/>
        <v>302.49439828121479</v>
      </c>
      <c r="AG42" s="35">
        <f t="shared" si="17"/>
        <v>17.532734740834719</v>
      </c>
      <c r="AH42" s="35">
        <f t="shared" si="18"/>
        <v>517.900991402626</v>
      </c>
      <c r="AI42" s="35">
        <f t="shared" si="19"/>
        <v>267.94171131054708</v>
      </c>
      <c r="AJ42" s="35">
        <f t="shared" si="20"/>
        <v>0</v>
      </c>
      <c r="AK42" s="36">
        <f t="shared" si="21"/>
        <v>3294.0506523028266</v>
      </c>
    </row>
    <row r="43" spans="1:37" x14ac:dyDescent="0.25">
      <c r="A43" s="5">
        <v>3923.2</v>
      </c>
      <c r="B43" s="5">
        <v>166728.02012825012</v>
      </c>
      <c r="C43" s="5">
        <v>294741.78778252006</v>
      </c>
      <c r="D43" s="5">
        <v>18275.640000000003</v>
      </c>
      <c r="E43" s="5">
        <v>60.504250000000006</v>
      </c>
      <c r="F43" s="32">
        <v>0.02</v>
      </c>
      <c r="G43" s="32">
        <v>0.02</v>
      </c>
      <c r="H43" s="45">
        <v>0.5</v>
      </c>
      <c r="I43" s="45">
        <v>0.5</v>
      </c>
      <c r="J43" s="53">
        <v>500</v>
      </c>
      <c r="K43" s="50">
        <v>2800</v>
      </c>
      <c r="L43" s="54">
        <v>9900</v>
      </c>
      <c r="M43" s="54">
        <v>4150</v>
      </c>
      <c r="N43" s="35">
        <f t="shared" si="0"/>
        <v>583</v>
      </c>
      <c r="O43" s="35">
        <f t="shared" si="1"/>
        <v>430</v>
      </c>
      <c r="P43" s="35">
        <f t="shared" si="2"/>
        <v>584.42449136115727</v>
      </c>
      <c r="Q43" s="35">
        <f t="shared" si="3"/>
        <v>271.36312570873901</v>
      </c>
      <c r="R43" s="35">
        <f t="shared" si="4"/>
        <v>140.392664806569</v>
      </c>
      <c r="S43" s="35">
        <f t="shared" si="5"/>
        <v>302.49439828121479</v>
      </c>
      <c r="T43" s="35">
        <f t="shared" si="6"/>
        <v>17.532734740834719</v>
      </c>
      <c r="U43" s="35">
        <f t="shared" si="7"/>
        <v>517.900991402626</v>
      </c>
      <c r="V43" s="35">
        <f t="shared" si="8"/>
        <v>267.94171131054708</v>
      </c>
      <c r="W43" s="35">
        <f t="shared" si="9"/>
        <v>0</v>
      </c>
      <c r="X43" s="35">
        <f t="shared" si="10"/>
        <v>3294.0506523028266</v>
      </c>
      <c r="Y43" s="51">
        <v>9900</v>
      </c>
      <c r="Z43" s="51">
        <v>4150</v>
      </c>
      <c r="AA43" s="35">
        <f t="shared" si="11"/>
        <v>583</v>
      </c>
      <c r="AB43" s="35">
        <f t="shared" si="12"/>
        <v>430</v>
      </c>
      <c r="AC43" s="35">
        <f t="shared" si="13"/>
        <v>584.42449136115727</v>
      </c>
      <c r="AD43" s="35">
        <f t="shared" si="14"/>
        <v>271.36312570873901</v>
      </c>
      <c r="AE43" s="35">
        <f t="shared" si="15"/>
        <v>140.392664806569</v>
      </c>
      <c r="AF43" s="35">
        <f t="shared" si="16"/>
        <v>302.49439828121479</v>
      </c>
      <c r="AG43" s="35">
        <f t="shared" si="17"/>
        <v>17.532734740834719</v>
      </c>
      <c r="AH43" s="35">
        <f t="shared" si="18"/>
        <v>517.900991402626</v>
      </c>
      <c r="AI43" s="35">
        <f t="shared" si="19"/>
        <v>267.94171131054708</v>
      </c>
      <c r="AJ43" s="35">
        <f t="shared" si="20"/>
        <v>0</v>
      </c>
      <c r="AK43" s="36">
        <f t="shared" si="21"/>
        <v>3294.0506523028266</v>
      </c>
    </row>
    <row r="44" spans="1:37" x14ac:dyDescent="0.25">
      <c r="A44" s="5">
        <v>3923.8</v>
      </c>
      <c r="B44" s="5">
        <v>167023.43552732468</v>
      </c>
      <c r="C44" s="5">
        <v>295264.02311438322</v>
      </c>
      <c r="D44" s="5">
        <v>18276.510000000002</v>
      </c>
      <c r="E44" s="5">
        <v>60.504250000000006</v>
      </c>
      <c r="F44" s="32">
        <v>0.02</v>
      </c>
      <c r="G44" s="32">
        <v>0.02</v>
      </c>
      <c r="H44" s="45">
        <v>0.5</v>
      </c>
      <c r="I44" s="45">
        <v>0.5</v>
      </c>
      <c r="J44" s="53">
        <v>500</v>
      </c>
      <c r="K44" s="50">
        <v>2800</v>
      </c>
      <c r="L44" s="54">
        <v>9900</v>
      </c>
      <c r="M44" s="54">
        <v>4150</v>
      </c>
      <c r="N44" s="35">
        <f t="shared" si="0"/>
        <v>583</v>
      </c>
      <c r="O44" s="35">
        <f t="shared" si="1"/>
        <v>430</v>
      </c>
      <c r="P44" s="35">
        <f t="shared" si="2"/>
        <v>584.42449136115727</v>
      </c>
      <c r="Q44" s="35">
        <f t="shared" si="3"/>
        <v>271.36312570873901</v>
      </c>
      <c r="R44" s="35">
        <f t="shared" si="4"/>
        <v>140.392664806569</v>
      </c>
      <c r="S44" s="35">
        <f t="shared" si="5"/>
        <v>302.49439828121479</v>
      </c>
      <c r="T44" s="35">
        <f t="shared" si="6"/>
        <v>17.532734740834719</v>
      </c>
      <c r="U44" s="35">
        <f t="shared" si="7"/>
        <v>517.900991402626</v>
      </c>
      <c r="V44" s="35">
        <f t="shared" si="8"/>
        <v>267.94171131054708</v>
      </c>
      <c r="W44" s="35">
        <f t="shared" si="9"/>
        <v>0</v>
      </c>
      <c r="X44" s="35">
        <f t="shared" si="10"/>
        <v>3294.0506523028266</v>
      </c>
      <c r="Y44" s="51">
        <v>9900</v>
      </c>
      <c r="Z44" s="51">
        <v>4150</v>
      </c>
      <c r="AA44" s="35">
        <f t="shared" si="11"/>
        <v>583</v>
      </c>
      <c r="AB44" s="35">
        <f t="shared" si="12"/>
        <v>430</v>
      </c>
      <c r="AC44" s="35">
        <f t="shared" si="13"/>
        <v>584.42449136115727</v>
      </c>
      <c r="AD44" s="35">
        <f t="shared" si="14"/>
        <v>271.36312570873901</v>
      </c>
      <c r="AE44" s="35">
        <f t="shared" si="15"/>
        <v>140.392664806569</v>
      </c>
      <c r="AF44" s="35">
        <f t="shared" si="16"/>
        <v>302.49439828121479</v>
      </c>
      <c r="AG44" s="35">
        <f t="shared" si="17"/>
        <v>17.532734740834719</v>
      </c>
      <c r="AH44" s="35">
        <f t="shared" si="18"/>
        <v>517.900991402626</v>
      </c>
      <c r="AI44" s="35">
        <f t="shared" si="19"/>
        <v>267.94171131054708</v>
      </c>
      <c r="AJ44" s="35">
        <f t="shared" si="20"/>
        <v>0</v>
      </c>
      <c r="AK44" s="36">
        <f t="shared" si="21"/>
        <v>3294.0506523028266</v>
      </c>
    </row>
    <row r="45" spans="1:37" x14ac:dyDescent="0.25">
      <c r="A45" s="5">
        <v>3924</v>
      </c>
      <c r="B45" s="5">
        <v>167121.90732717514</v>
      </c>
      <c r="C45" s="5">
        <v>295438.10155835748</v>
      </c>
      <c r="D45" s="5">
        <v>18276.800000000003</v>
      </c>
      <c r="E45" s="5">
        <v>60.504250000000006</v>
      </c>
      <c r="F45" s="32">
        <v>0.02</v>
      </c>
      <c r="G45" s="32">
        <v>0.02</v>
      </c>
      <c r="H45" s="45">
        <v>0.5</v>
      </c>
      <c r="I45" s="45">
        <v>0.5</v>
      </c>
      <c r="J45" s="53">
        <v>500</v>
      </c>
      <c r="K45" s="50">
        <v>2800</v>
      </c>
      <c r="L45" s="54">
        <v>9900</v>
      </c>
      <c r="M45" s="54">
        <v>4150</v>
      </c>
      <c r="N45" s="35">
        <f t="shared" si="0"/>
        <v>583</v>
      </c>
      <c r="O45" s="35">
        <f t="shared" si="1"/>
        <v>430</v>
      </c>
      <c r="P45" s="35">
        <f t="shared" si="2"/>
        <v>584.42449136115727</v>
      </c>
      <c r="Q45" s="35">
        <f t="shared" si="3"/>
        <v>271.36312570873901</v>
      </c>
      <c r="R45" s="35">
        <f t="shared" si="4"/>
        <v>140.392664806569</v>
      </c>
      <c r="S45" s="35">
        <f t="shared" si="5"/>
        <v>302.49439828121479</v>
      </c>
      <c r="T45" s="35">
        <f t="shared" si="6"/>
        <v>17.532734740834719</v>
      </c>
      <c r="U45" s="35">
        <f t="shared" si="7"/>
        <v>517.900991402626</v>
      </c>
      <c r="V45" s="35">
        <f t="shared" si="8"/>
        <v>267.94171131054708</v>
      </c>
      <c r="W45" s="35">
        <f t="shared" si="9"/>
        <v>0</v>
      </c>
      <c r="X45" s="35">
        <f t="shared" si="10"/>
        <v>3294.0506523028266</v>
      </c>
      <c r="Y45" s="51">
        <v>9900</v>
      </c>
      <c r="Z45" s="51">
        <v>4150</v>
      </c>
      <c r="AA45" s="35">
        <f t="shared" si="11"/>
        <v>583</v>
      </c>
      <c r="AB45" s="35">
        <f t="shared" si="12"/>
        <v>430</v>
      </c>
      <c r="AC45" s="35">
        <f t="shared" si="13"/>
        <v>584.42449136115727</v>
      </c>
      <c r="AD45" s="35">
        <f t="shared" si="14"/>
        <v>271.36312570873901</v>
      </c>
      <c r="AE45" s="35">
        <f t="shared" si="15"/>
        <v>140.392664806569</v>
      </c>
      <c r="AF45" s="35">
        <f t="shared" si="16"/>
        <v>302.49439828121479</v>
      </c>
      <c r="AG45" s="35">
        <f t="shared" si="17"/>
        <v>17.532734740834719</v>
      </c>
      <c r="AH45" s="35">
        <f t="shared" si="18"/>
        <v>517.900991402626</v>
      </c>
      <c r="AI45" s="35">
        <f t="shared" si="19"/>
        <v>267.94171131054708</v>
      </c>
      <c r="AJ45" s="35">
        <f t="shared" si="20"/>
        <v>0</v>
      </c>
      <c r="AK45" s="36">
        <f t="shared" si="21"/>
        <v>3294.0506523028266</v>
      </c>
    </row>
    <row r="46" spans="1:37" x14ac:dyDescent="0.25">
      <c r="A46" s="5">
        <v>3925</v>
      </c>
      <c r="B46" s="5">
        <v>167614.26632595062</v>
      </c>
      <c r="C46" s="5">
        <v>296308.49377816916</v>
      </c>
      <c r="D46" s="5">
        <v>18278.25</v>
      </c>
      <c r="E46" s="5">
        <v>60.504250000000006</v>
      </c>
      <c r="F46" s="32">
        <v>0.02</v>
      </c>
      <c r="G46" s="32">
        <v>0.02</v>
      </c>
      <c r="H46" s="45">
        <v>0.5</v>
      </c>
      <c r="I46" s="45">
        <v>0.5</v>
      </c>
      <c r="J46" s="53">
        <v>500</v>
      </c>
      <c r="K46" s="50">
        <v>2800</v>
      </c>
      <c r="L46" s="54">
        <v>9900</v>
      </c>
      <c r="M46" s="54">
        <v>4150</v>
      </c>
      <c r="N46" s="35">
        <f t="shared" si="0"/>
        <v>583</v>
      </c>
      <c r="O46" s="35">
        <f t="shared" si="1"/>
        <v>430</v>
      </c>
      <c r="P46" s="35">
        <f t="shared" si="2"/>
        <v>584.42449136115727</v>
      </c>
      <c r="Q46" s="35">
        <f t="shared" si="3"/>
        <v>271.36312570873901</v>
      </c>
      <c r="R46" s="35">
        <f t="shared" si="4"/>
        <v>140.392664806569</v>
      </c>
      <c r="S46" s="35">
        <f t="shared" si="5"/>
        <v>302.49439828121479</v>
      </c>
      <c r="T46" s="35">
        <f t="shared" si="6"/>
        <v>17.532734740834719</v>
      </c>
      <c r="U46" s="35">
        <f t="shared" si="7"/>
        <v>517.900991402626</v>
      </c>
      <c r="V46" s="35">
        <f t="shared" si="8"/>
        <v>267.94171131054708</v>
      </c>
      <c r="W46" s="35">
        <f t="shared" si="9"/>
        <v>0</v>
      </c>
      <c r="X46" s="35">
        <f t="shared" si="10"/>
        <v>3294.0506523028266</v>
      </c>
      <c r="Y46" s="51">
        <v>9900</v>
      </c>
      <c r="Z46" s="51">
        <v>4150</v>
      </c>
      <c r="AA46" s="35">
        <f t="shared" si="11"/>
        <v>583</v>
      </c>
      <c r="AB46" s="35">
        <f t="shared" si="12"/>
        <v>430</v>
      </c>
      <c r="AC46" s="35">
        <f t="shared" si="13"/>
        <v>584.42449136115727</v>
      </c>
      <c r="AD46" s="35">
        <f t="shared" si="14"/>
        <v>271.36312570873901</v>
      </c>
      <c r="AE46" s="35">
        <f t="shared" si="15"/>
        <v>140.392664806569</v>
      </c>
      <c r="AF46" s="35">
        <f t="shared" si="16"/>
        <v>302.49439828121479</v>
      </c>
      <c r="AG46" s="35">
        <f t="shared" si="17"/>
        <v>17.532734740834719</v>
      </c>
      <c r="AH46" s="35">
        <f t="shared" si="18"/>
        <v>517.900991402626</v>
      </c>
      <c r="AI46" s="35">
        <f t="shared" si="19"/>
        <v>267.94171131054708</v>
      </c>
      <c r="AJ46" s="35">
        <f t="shared" si="20"/>
        <v>0</v>
      </c>
      <c r="AK46" s="36">
        <f t="shared" si="21"/>
        <v>3294.0506523028266</v>
      </c>
    </row>
    <row r="47" spans="1:37" x14ac:dyDescent="0.25">
      <c r="A47" s="5">
        <v>3926</v>
      </c>
      <c r="B47" s="5">
        <v>168106.6253247261</v>
      </c>
      <c r="C47" s="5">
        <v>297178.88599795103</v>
      </c>
      <c r="D47" s="5">
        <v>18279.7</v>
      </c>
      <c r="E47" s="5">
        <v>60.504250000000006</v>
      </c>
      <c r="F47" s="32">
        <v>0.02</v>
      </c>
      <c r="G47" s="32">
        <v>0.02</v>
      </c>
      <c r="H47" s="45">
        <v>0.5</v>
      </c>
      <c r="I47" s="45">
        <v>0.5</v>
      </c>
      <c r="J47" s="53">
        <v>500</v>
      </c>
      <c r="K47" s="50">
        <v>2800</v>
      </c>
      <c r="L47" s="54">
        <v>9900</v>
      </c>
      <c r="M47" s="54">
        <v>4150</v>
      </c>
      <c r="N47" s="35">
        <f t="shared" si="0"/>
        <v>583</v>
      </c>
      <c r="O47" s="35">
        <f t="shared" si="1"/>
        <v>430</v>
      </c>
      <c r="P47" s="35">
        <f t="shared" si="2"/>
        <v>584.42449136115727</v>
      </c>
      <c r="Q47" s="35">
        <f t="shared" si="3"/>
        <v>271.36312570873901</v>
      </c>
      <c r="R47" s="35">
        <f t="shared" si="4"/>
        <v>140.392664806569</v>
      </c>
      <c r="S47" s="35">
        <f t="shared" si="5"/>
        <v>302.49439828121479</v>
      </c>
      <c r="T47" s="35">
        <f t="shared" si="6"/>
        <v>17.532734740834719</v>
      </c>
      <c r="U47" s="35">
        <f t="shared" si="7"/>
        <v>517.900991402626</v>
      </c>
      <c r="V47" s="35">
        <f t="shared" si="8"/>
        <v>267.94171131054708</v>
      </c>
      <c r="W47" s="35">
        <f t="shared" si="9"/>
        <v>0</v>
      </c>
      <c r="X47" s="35">
        <f t="shared" si="10"/>
        <v>3294.0506523028266</v>
      </c>
      <c r="Y47" s="51">
        <v>9900</v>
      </c>
      <c r="Z47" s="51">
        <v>4150</v>
      </c>
      <c r="AA47" s="35">
        <f t="shared" si="11"/>
        <v>583</v>
      </c>
      <c r="AB47" s="35">
        <f t="shared" si="12"/>
        <v>430</v>
      </c>
      <c r="AC47" s="35">
        <f t="shared" si="13"/>
        <v>584.42449136115727</v>
      </c>
      <c r="AD47" s="35">
        <f t="shared" si="14"/>
        <v>271.36312570873901</v>
      </c>
      <c r="AE47" s="35">
        <f t="shared" si="15"/>
        <v>140.392664806569</v>
      </c>
      <c r="AF47" s="35">
        <f t="shared" si="16"/>
        <v>302.49439828121479</v>
      </c>
      <c r="AG47" s="35">
        <f t="shared" si="17"/>
        <v>17.532734740834719</v>
      </c>
      <c r="AH47" s="35">
        <f t="shared" si="18"/>
        <v>517.900991402626</v>
      </c>
      <c r="AI47" s="35">
        <f t="shared" si="19"/>
        <v>267.94171131054708</v>
      </c>
      <c r="AJ47" s="35">
        <f t="shared" si="20"/>
        <v>0</v>
      </c>
      <c r="AK47" s="36">
        <f t="shared" si="21"/>
        <v>3294.0506523028266</v>
      </c>
    </row>
    <row r="48" spans="1:37" x14ac:dyDescent="0.25">
      <c r="A48" s="5">
        <v>3927</v>
      </c>
      <c r="B48" s="5">
        <v>168598.98432350159</v>
      </c>
      <c r="C48" s="5">
        <v>298049.27821773291</v>
      </c>
      <c r="D48" s="5">
        <v>18281.150000000005</v>
      </c>
      <c r="E48" s="5">
        <v>60.504250000000006</v>
      </c>
      <c r="F48" s="32">
        <v>0.02</v>
      </c>
      <c r="G48" s="32">
        <v>0.02</v>
      </c>
      <c r="H48" s="45">
        <v>0.5</v>
      </c>
      <c r="I48" s="45">
        <v>0.5</v>
      </c>
      <c r="J48" s="53">
        <v>500</v>
      </c>
      <c r="K48" s="50">
        <v>2800</v>
      </c>
      <c r="L48" s="54">
        <v>9900</v>
      </c>
      <c r="M48" s="54">
        <v>4150</v>
      </c>
      <c r="N48" s="35">
        <f t="shared" si="0"/>
        <v>583</v>
      </c>
      <c r="O48" s="35">
        <f t="shared" si="1"/>
        <v>430</v>
      </c>
      <c r="P48" s="35">
        <f t="shared" si="2"/>
        <v>584.42449136115727</v>
      </c>
      <c r="Q48" s="35">
        <f t="shared" si="3"/>
        <v>271.36312570873901</v>
      </c>
      <c r="R48" s="35">
        <f t="shared" si="4"/>
        <v>140.392664806569</v>
      </c>
      <c r="S48" s="35">
        <f t="shared" si="5"/>
        <v>302.49439828121479</v>
      </c>
      <c r="T48" s="35">
        <f t="shared" si="6"/>
        <v>17.532734740834719</v>
      </c>
      <c r="U48" s="35">
        <f t="shared" si="7"/>
        <v>517.900991402626</v>
      </c>
      <c r="V48" s="35">
        <f t="shared" si="8"/>
        <v>267.94171131054708</v>
      </c>
      <c r="W48" s="35">
        <f t="shared" si="9"/>
        <v>0</v>
      </c>
      <c r="X48" s="35">
        <f t="shared" si="10"/>
        <v>3294.0506523028266</v>
      </c>
      <c r="Y48" s="51">
        <v>9900</v>
      </c>
      <c r="Z48" s="51">
        <v>4150</v>
      </c>
      <c r="AA48" s="35">
        <f t="shared" si="11"/>
        <v>583</v>
      </c>
      <c r="AB48" s="35">
        <f t="shared" si="12"/>
        <v>430</v>
      </c>
      <c r="AC48" s="35">
        <f t="shared" si="13"/>
        <v>584.42449136115727</v>
      </c>
      <c r="AD48" s="35">
        <f t="shared" si="14"/>
        <v>271.36312570873901</v>
      </c>
      <c r="AE48" s="35">
        <f t="shared" si="15"/>
        <v>140.392664806569</v>
      </c>
      <c r="AF48" s="35">
        <f t="shared" si="16"/>
        <v>302.49439828121479</v>
      </c>
      <c r="AG48" s="35">
        <f t="shared" si="17"/>
        <v>17.532734740834719</v>
      </c>
      <c r="AH48" s="35">
        <f t="shared" si="18"/>
        <v>517.900991402626</v>
      </c>
      <c r="AI48" s="35">
        <f t="shared" si="19"/>
        <v>267.94171131054708</v>
      </c>
      <c r="AJ48" s="35">
        <f t="shared" si="20"/>
        <v>0</v>
      </c>
      <c r="AK48" s="36">
        <f t="shared" si="21"/>
        <v>3294.0506523028266</v>
      </c>
    </row>
    <row r="49" spans="1:37" x14ac:dyDescent="0.25">
      <c r="A49" s="5">
        <v>3928</v>
      </c>
      <c r="B49" s="5">
        <v>169091.34332275391</v>
      </c>
      <c r="C49" s="5">
        <v>298919.67043754458</v>
      </c>
      <c r="D49" s="5">
        <v>18282.600000000002</v>
      </c>
      <c r="E49" s="5">
        <v>60.504250000000006</v>
      </c>
      <c r="F49" s="32">
        <v>0.02</v>
      </c>
      <c r="G49" s="32">
        <v>0.02</v>
      </c>
      <c r="H49" s="45">
        <v>0.5</v>
      </c>
      <c r="I49" s="45">
        <v>0.5</v>
      </c>
      <c r="J49" s="53">
        <v>500</v>
      </c>
      <c r="K49" s="50">
        <v>2800</v>
      </c>
      <c r="L49" s="54">
        <v>9900</v>
      </c>
      <c r="M49" s="54">
        <v>4150</v>
      </c>
      <c r="N49" s="35">
        <f t="shared" si="0"/>
        <v>583</v>
      </c>
      <c r="O49" s="35">
        <f t="shared" si="1"/>
        <v>430</v>
      </c>
      <c r="P49" s="35">
        <f t="shared" si="2"/>
        <v>584.42449136115727</v>
      </c>
      <c r="Q49" s="35">
        <f t="shared" si="3"/>
        <v>271.36312570873901</v>
      </c>
      <c r="R49" s="35">
        <f t="shared" si="4"/>
        <v>140.392664806569</v>
      </c>
      <c r="S49" s="35">
        <f t="shared" si="5"/>
        <v>302.49439828121479</v>
      </c>
      <c r="T49" s="35">
        <f t="shared" si="6"/>
        <v>17.532734740834719</v>
      </c>
      <c r="U49" s="35">
        <f t="shared" si="7"/>
        <v>517.900991402626</v>
      </c>
      <c r="V49" s="35">
        <f t="shared" si="8"/>
        <v>267.94171131054708</v>
      </c>
      <c r="W49" s="35">
        <f t="shared" si="9"/>
        <v>0</v>
      </c>
      <c r="X49" s="35">
        <f t="shared" si="10"/>
        <v>3294.0506523028266</v>
      </c>
      <c r="Y49" s="51">
        <v>9900</v>
      </c>
      <c r="Z49" s="51">
        <v>4150</v>
      </c>
      <c r="AA49" s="35">
        <f t="shared" si="11"/>
        <v>583</v>
      </c>
      <c r="AB49" s="35">
        <f t="shared" si="12"/>
        <v>430</v>
      </c>
      <c r="AC49" s="35">
        <f t="shared" si="13"/>
        <v>584.42449136115727</v>
      </c>
      <c r="AD49" s="35">
        <f t="shared" si="14"/>
        <v>271.36312570873901</v>
      </c>
      <c r="AE49" s="35">
        <f t="shared" si="15"/>
        <v>140.392664806569</v>
      </c>
      <c r="AF49" s="35">
        <f t="shared" si="16"/>
        <v>302.49439828121479</v>
      </c>
      <c r="AG49" s="35">
        <f t="shared" si="17"/>
        <v>17.532734740834719</v>
      </c>
      <c r="AH49" s="35">
        <f t="shared" si="18"/>
        <v>517.900991402626</v>
      </c>
      <c r="AI49" s="35">
        <f t="shared" si="19"/>
        <v>267.94171131054708</v>
      </c>
      <c r="AJ49" s="35">
        <f t="shared" si="20"/>
        <v>0</v>
      </c>
      <c r="AK49" s="36">
        <f t="shared" si="21"/>
        <v>3294.0506523028266</v>
      </c>
    </row>
    <row r="50" spans="1:37" x14ac:dyDescent="0.25">
      <c r="A50" s="5">
        <v>3928.2</v>
      </c>
      <c r="B50" s="5">
        <v>169189.81512260437</v>
      </c>
      <c r="C50" s="5">
        <v>299093.74888151884</v>
      </c>
      <c r="D50" s="5">
        <v>18282.890000000003</v>
      </c>
      <c r="E50" s="5">
        <v>60.504250000000006</v>
      </c>
      <c r="F50" s="32">
        <v>0.02</v>
      </c>
      <c r="G50" s="32">
        <v>0.02</v>
      </c>
      <c r="H50" s="45">
        <v>0.5</v>
      </c>
      <c r="I50" s="45">
        <v>0.5</v>
      </c>
      <c r="J50" s="53">
        <v>500</v>
      </c>
      <c r="K50" s="50">
        <v>2800</v>
      </c>
      <c r="L50" s="54">
        <v>9900</v>
      </c>
      <c r="M50" s="54">
        <v>4150</v>
      </c>
      <c r="N50" s="35">
        <f t="shared" si="0"/>
        <v>583</v>
      </c>
      <c r="O50" s="35">
        <f t="shared" si="1"/>
        <v>430</v>
      </c>
      <c r="P50" s="35">
        <f t="shared" si="2"/>
        <v>584.42449136115727</v>
      </c>
      <c r="Q50" s="35">
        <f t="shared" si="3"/>
        <v>271.36312570873901</v>
      </c>
      <c r="R50" s="35">
        <f t="shared" si="4"/>
        <v>140.392664806569</v>
      </c>
      <c r="S50" s="35">
        <f t="shared" si="5"/>
        <v>302.49439828121479</v>
      </c>
      <c r="T50" s="35">
        <f t="shared" si="6"/>
        <v>17.532734740834719</v>
      </c>
      <c r="U50" s="35">
        <f t="shared" si="7"/>
        <v>517.900991402626</v>
      </c>
      <c r="V50" s="35">
        <f t="shared" si="8"/>
        <v>267.94171131054708</v>
      </c>
      <c r="W50" s="35">
        <f t="shared" si="9"/>
        <v>0</v>
      </c>
      <c r="X50" s="35">
        <f t="shared" si="10"/>
        <v>3294.0506523028266</v>
      </c>
      <c r="Y50" s="51">
        <v>9900</v>
      </c>
      <c r="Z50" s="51">
        <v>4150</v>
      </c>
      <c r="AA50" s="35">
        <f t="shared" si="11"/>
        <v>583</v>
      </c>
      <c r="AB50" s="35">
        <f t="shared" si="12"/>
        <v>430</v>
      </c>
      <c r="AC50" s="35">
        <f t="shared" si="13"/>
        <v>584.42449136115727</v>
      </c>
      <c r="AD50" s="35">
        <f t="shared" si="14"/>
        <v>271.36312570873901</v>
      </c>
      <c r="AE50" s="35">
        <f t="shared" si="15"/>
        <v>140.392664806569</v>
      </c>
      <c r="AF50" s="35">
        <f t="shared" si="16"/>
        <v>302.49439828121479</v>
      </c>
      <c r="AG50" s="35">
        <f t="shared" si="17"/>
        <v>17.532734740834719</v>
      </c>
      <c r="AH50" s="35">
        <f t="shared" si="18"/>
        <v>517.900991402626</v>
      </c>
      <c r="AI50" s="35">
        <f t="shared" si="19"/>
        <v>267.94171131054708</v>
      </c>
      <c r="AJ50" s="35">
        <f t="shared" si="20"/>
        <v>0</v>
      </c>
      <c r="AK50" s="36">
        <f t="shared" si="21"/>
        <v>3294.0506523028266</v>
      </c>
    </row>
    <row r="51" spans="1:37" x14ac:dyDescent="0.25">
      <c r="A51" s="5">
        <v>3928.8</v>
      </c>
      <c r="B51" s="5">
        <v>169485.23052167892</v>
      </c>
      <c r="C51" s="5">
        <v>299615.98421338201</v>
      </c>
      <c r="D51" s="5">
        <v>18283.760000000002</v>
      </c>
      <c r="E51" s="5">
        <v>60.504250000000006</v>
      </c>
      <c r="F51" s="32">
        <v>0.02</v>
      </c>
      <c r="G51" s="32">
        <v>0.02</v>
      </c>
      <c r="H51" s="45">
        <v>0.5</v>
      </c>
      <c r="I51" s="45">
        <v>0.5</v>
      </c>
      <c r="J51" s="53">
        <v>500</v>
      </c>
      <c r="K51" s="50">
        <v>2800</v>
      </c>
      <c r="L51" s="54">
        <v>9900</v>
      </c>
      <c r="M51" s="54">
        <v>4150</v>
      </c>
      <c r="N51" s="35">
        <f t="shared" si="0"/>
        <v>583</v>
      </c>
      <c r="O51" s="35">
        <f t="shared" si="1"/>
        <v>430</v>
      </c>
      <c r="P51" s="35">
        <f t="shared" si="2"/>
        <v>584.42449136115727</v>
      </c>
      <c r="Q51" s="35">
        <f t="shared" si="3"/>
        <v>271.36312570873901</v>
      </c>
      <c r="R51" s="35">
        <f t="shared" si="4"/>
        <v>140.392664806569</v>
      </c>
      <c r="S51" s="35">
        <f t="shared" si="5"/>
        <v>302.49439828121479</v>
      </c>
      <c r="T51" s="35">
        <f t="shared" si="6"/>
        <v>17.532734740834719</v>
      </c>
      <c r="U51" s="35">
        <f t="shared" si="7"/>
        <v>517.900991402626</v>
      </c>
      <c r="V51" s="35">
        <f t="shared" si="8"/>
        <v>267.94171131054708</v>
      </c>
      <c r="W51" s="35">
        <f t="shared" si="9"/>
        <v>0</v>
      </c>
      <c r="X51" s="35">
        <f t="shared" si="10"/>
        <v>3294.0506523028266</v>
      </c>
      <c r="Y51" s="51">
        <v>9900</v>
      </c>
      <c r="Z51" s="51">
        <v>4150</v>
      </c>
      <c r="AA51" s="35">
        <f t="shared" si="11"/>
        <v>583</v>
      </c>
      <c r="AB51" s="35">
        <f t="shared" si="12"/>
        <v>430</v>
      </c>
      <c r="AC51" s="35">
        <f t="shared" si="13"/>
        <v>584.42449136115727</v>
      </c>
      <c r="AD51" s="35">
        <f t="shared" si="14"/>
        <v>271.36312570873901</v>
      </c>
      <c r="AE51" s="35">
        <f t="shared" si="15"/>
        <v>140.392664806569</v>
      </c>
      <c r="AF51" s="35">
        <f t="shared" si="16"/>
        <v>302.49439828121479</v>
      </c>
      <c r="AG51" s="35">
        <f t="shared" si="17"/>
        <v>17.532734740834719</v>
      </c>
      <c r="AH51" s="35">
        <f t="shared" si="18"/>
        <v>517.900991402626</v>
      </c>
      <c r="AI51" s="35">
        <f t="shared" si="19"/>
        <v>267.94171131054708</v>
      </c>
      <c r="AJ51" s="35">
        <f t="shared" si="20"/>
        <v>0</v>
      </c>
      <c r="AK51" s="36">
        <f t="shared" si="21"/>
        <v>3294.0506523028266</v>
      </c>
    </row>
    <row r="52" spans="1:37" x14ac:dyDescent="0.25">
      <c r="A52" s="5">
        <v>3929</v>
      </c>
      <c r="B52" s="5">
        <v>169583.70232152939</v>
      </c>
      <c r="C52" s="5">
        <v>299790.06265735626</v>
      </c>
      <c r="D52" s="5">
        <v>18284.05</v>
      </c>
      <c r="E52" s="5">
        <v>60.504250000000006</v>
      </c>
      <c r="F52" s="32">
        <v>0.02</v>
      </c>
      <c r="G52" s="32">
        <v>0.02</v>
      </c>
      <c r="H52" s="45">
        <v>0.5</v>
      </c>
      <c r="I52" s="45">
        <v>0.5</v>
      </c>
      <c r="J52" s="53">
        <v>500</v>
      </c>
      <c r="K52" s="50">
        <v>2800</v>
      </c>
      <c r="L52" s="54">
        <v>9900</v>
      </c>
      <c r="M52" s="54">
        <v>4150</v>
      </c>
      <c r="N52" s="35">
        <f t="shared" si="0"/>
        <v>583</v>
      </c>
      <c r="O52" s="35">
        <f t="shared" si="1"/>
        <v>430</v>
      </c>
      <c r="P52" s="35">
        <f t="shared" si="2"/>
        <v>584.42449136115727</v>
      </c>
      <c r="Q52" s="35">
        <f t="shared" si="3"/>
        <v>271.36312570873901</v>
      </c>
      <c r="R52" s="35">
        <f t="shared" si="4"/>
        <v>140.392664806569</v>
      </c>
      <c r="S52" s="35">
        <f t="shared" si="5"/>
        <v>302.49439828121479</v>
      </c>
      <c r="T52" s="35">
        <f t="shared" si="6"/>
        <v>17.532734740834719</v>
      </c>
      <c r="U52" s="35">
        <f t="shared" si="7"/>
        <v>517.900991402626</v>
      </c>
      <c r="V52" s="35">
        <f t="shared" si="8"/>
        <v>267.94171131054708</v>
      </c>
      <c r="W52" s="35">
        <f t="shared" si="9"/>
        <v>0</v>
      </c>
      <c r="X52" s="35">
        <f t="shared" si="10"/>
        <v>3294.0506523028266</v>
      </c>
      <c r="Y52" s="51">
        <v>9900</v>
      </c>
      <c r="Z52" s="51">
        <v>4150</v>
      </c>
      <c r="AA52" s="35">
        <f t="shared" si="11"/>
        <v>583</v>
      </c>
      <c r="AB52" s="35">
        <f t="shared" si="12"/>
        <v>430</v>
      </c>
      <c r="AC52" s="35">
        <f t="shared" si="13"/>
        <v>584.42449136115727</v>
      </c>
      <c r="AD52" s="35">
        <f t="shared" si="14"/>
        <v>271.36312570873901</v>
      </c>
      <c r="AE52" s="35">
        <f t="shared" si="15"/>
        <v>140.392664806569</v>
      </c>
      <c r="AF52" s="35">
        <f t="shared" si="16"/>
        <v>302.49439828121479</v>
      </c>
      <c r="AG52" s="35">
        <f t="shared" si="17"/>
        <v>17.532734740834719</v>
      </c>
      <c r="AH52" s="35">
        <f t="shared" si="18"/>
        <v>517.900991402626</v>
      </c>
      <c r="AI52" s="35">
        <f t="shared" si="19"/>
        <v>267.94171131054708</v>
      </c>
      <c r="AJ52" s="35">
        <f t="shared" si="20"/>
        <v>0</v>
      </c>
      <c r="AK52" s="36">
        <f t="shared" si="21"/>
        <v>3294.0506523028266</v>
      </c>
    </row>
    <row r="53" spans="1:37" x14ac:dyDescent="0.25">
      <c r="A53" s="5">
        <v>3930</v>
      </c>
      <c r="B53" s="5">
        <v>170076.06132030487</v>
      </c>
      <c r="C53" s="5">
        <v>300660.45487713814</v>
      </c>
      <c r="D53" s="5">
        <v>18285.500000000004</v>
      </c>
      <c r="E53" s="5">
        <v>60.504250000000006</v>
      </c>
      <c r="F53" s="32">
        <v>0.02</v>
      </c>
      <c r="G53" s="32">
        <v>0.02</v>
      </c>
      <c r="H53" s="45">
        <v>0.5</v>
      </c>
      <c r="I53" s="45">
        <v>0.5</v>
      </c>
      <c r="J53" s="53">
        <v>500</v>
      </c>
      <c r="K53" s="50">
        <v>2800</v>
      </c>
      <c r="L53" s="54">
        <v>9900</v>
      </c>
      <c r="M53" s="54">
        <v>4150</v>
      </c>
      <c r="N53" s="35">
        <f t="shared" si="0"/>
        <v>583</v>
      </c>
      <c r="O53" s="35">
        <f t="shared" si="1"/>
        <v>430</v>
      </c>
      <c r="P53" s="35">
        <f t="shared" si="2"/>
        <v>584.42449136115727</v>
      </c>
      <c r="Q53" s="35">
        <f t="shared" si="3"/>
        <v>271.36312570873901</v>
      </c>
      <c r="R53" s="35">
        <f t="shared" si="4"/>
        <v>140.392664806569</v>
      </c>
      <c r="S53" s="35">
        <f t="shared" si="5"/>
        <v>302.49439828121479</v>
      </c>
      <c r="T53" s="35">
        <f t="shared" si="6"/>
        <v>17.532734740834719</v>
      </c>
      <c r="U53" s="35">
        <f t="shared" si="7"/>
        <v>517.900991402626</v>
      </c>
      <c r="V53" s="35">
        <f t="shared" si="8"/>
        <v>267.94171131054708</v>
      </c>
      <c r="W53" s="35">
        <f t="shared" si="9"/>
        <v>0</v>
      </c>
      <c r="X53" s="35">
        <f t="shared" si="10"/>
        <v>3294.0506523028266</v>
      </c>
      <c r="Y53" s="51">
        <v>9900</v>
      </c>
      <c r="Z53" s="51">
        <v>4150</v>
      </c>
      <c r="AA53" s="35">
        <f t="shared" si="11"/>
        <v>583</v>
      </c>
      <c r="AB53" s="35">
        <f t="shared" si="12"/>
        <v>430</v>
      </c>
      <c r="AC53" s="35">
        <f t="shared" si="13"/>
        <v>584.42449136115727</v>
      </c>
      <c r="AD53" s="35">
        <f t="shared" si="14"/>
        <v>271.36312570873901</v>
      </c>
      <c r="AE53" s="35">
        <f t="shared" si="15"/>
        <v>140.392664806569</v>
      </c>
      <c r="AF53" s="35">
        <f t="shared" si="16"/>
        <v>302.49439828121479</v>
      </c>
      <c r="AG53" s="35">
        <f t="shared" si="17"/>
        <v>17.532734740834719</v>
      </c>
      <c r="AH53" s="35">
        <f t="shared" si="18"/>
        <v>517.900991402626</v>
      </c>
      <c r="AI53" s="35">
        <f t="shared" si="19"/>
        <v>267.94171131054708</v>
      </c>
      <c r="AJ53" s="35">
        <f t="shared" si="20"/>
        <v>0</v>
      </c>
      <c r="AK53" s="36">
        <f t="shared" si="21"/>
        <v>3294.0506523028266</v>
      </c>
    </row>
    <row r="54" spans="1:37" x14ac:dyDescent="0.25">
      <c r="A54" s="5">
        <v>3931</v>
      </c>
      <c r="B54" s="5">
        <v>170568.42031860352</v>
      </c>
      <c r="C54" s="5">
        <v>301530.84709694982</v>
      </c>
      <c r="D54" s="5">
        <v>18286.95</v>
      </c>
      <c r="E54" s="5">
        <v>60.504250000000006</v>
      </c>
      <c r="F54" s="32">
        <v>0.02</v>
      </c>
      <c r="G54" s="32">
        <v>0.02</v>
      </c>
      <c r="H54" s="45">
        <v>0.5</v>
      </c>
      <c r="I54" s="45">
        <v>0.5</v>
      </c>
      <c r="J54" s="53">
        <v>500</v>
      </c>
      <c r="K54" s="50">
        <v>2800</v>
      </c>
      <c r="L54" s="54">
        <v>9900</v>
      </c>
      <c r="M54" s="54">
        <v>4150</v>
      </c>
      <c r="N54" s="35">
        <f t="shared" si="0"/>
        <v>583</v>
      </c>
      <c r="O54" s="35">
        <f t="shared" si="1"/>
        <v>430</v>
      </c>
      <c r="P54" s="35">
        <f t="shared" si="2"/>
        <v>584.42449136115727</v>
      </c>
      <c r="Q54" s="35">
        <f t="shared" si="3"/>
        <v>271.36312570873901</v>
      </c>
      <c r="R54" s="35">
        <f t="shared" si="4"/>
        <v>140.392664806569</v>
      </c>
      <c r="S54" s="35">
        <f t="shared" si="5"/>
        <v>302.49439828121479</v>
      </c>
      <c r="T54" s="35">
        <f t="shared" si="6"/>
        <v>17.532734740834719</v>
      </c>
      <c r="U54" s="35">
        <f t="shared" si="7"/>
        <v>517.900991402626</v>
      </c>
      <c r="V54" s="35">
        <f t="shared" si="8"/>
        <v>267.94171131054708</v>
      </c>
      <c r="W54" s="35">
        <f t="shared" si="9"/>
        <v>0</v>
      </c>
      <c r="X54" s="35">
        <f t="shared" si="10"/>
        <v>3294.0506523028266</v>
      </c>
      <c r="Y54" s="51">
        <v>9900</v>
      </c>
      <c r="Z54" s="51">
        <v>4150</v>
      </c>
      <c r="AA54" s="35">
        <f t="shared" si="11"/>
        <v>583</v>
      </c>
      <c r="AB54" s="35">
        <f t="shared" si="12"/>
        <v>430</v>
      </c>
      <c r="AC54" s="35">
        <f t="shared" si="13"/>
        <v>584.42449136115727</v>
      </c>
      <c r="AD54" s="35">
        <f t="shared" si="14"/>
        <v>271.36312570873901</v>
      </c>
      <c r="AE54" s="35">
        <f t="shared" si="15"/>
        <v>140.392664806569</v>
      </c>
      <c r="AF54" s="35">
        <f t="shared" si="16"/>
        <v>302.49439828121479</v>
      </c>
      <c r="AG54" s="35">
        <f t="shared" si="17"/>
        <v>17.532734740834719</v>
      </c>
      <c r="AH54" s="35">
        <f t="shared" si="18"/>
        <v>517.900991402626</v>
      </c>
      <c r="AI54" s="35">
        <f t="shared" si="19"/>
        <v>267.94171131054708</v>
      </c>
      <c r="AJ54" s="35">
        <f t="shared" si="20"/>
        <v>0</v>
      </c>
      <c r="AK54" s="36">
        <f t="shared" si="21"/>
        <v>3294.0506523028266</v>
      </c>
    </row>
    <row r="55" spans="1:37" x14ac:dyDescent="0.25">
      <c r="A55" s="5">
        <v>3932</v>
      </c>
      <c r="B55" s="5">
        <v>171060.779317379</v>
      </c>
      <c r="C55" s="5">
        <v>302401.23931673169</v>
      </c>
      <c r="D55" s="5">
        <v>18288.400000000001</v>
      </c>
      <c r="E55" s="5">
        <v>60.504250000000006</v>
      </c>
      <c r="F55" s="32">
        <v>0.02</v>
      </c>
      <c r="G55" s="32">
        <v>0.02</v>
      </c>
      <c r="H55" s="45">
        <v>0.5</v>
      </c>
      <c r="I55" s="45">
        <v>0.5</v>
      </c>
      <c r="J55" s="53">
        <v>500</v>
      </c>
      <c r="K55" s="50">
        <v>2800</v>
      </c>
      <c r="L55" s="54">
        <v>9900</v>
      </c>
      <c r="M55" s="54">
        <v>4150</v>
      </c>
      <c r="N55" s="35">
        <f t="shared" si="0"/>
        <v>583</v>
      </c>
      <c r="O55" s="35">
        <f t="shared" si="1"/>
        <v>430</v>
      </c>
      <c r="P55" s="35">
        <f t="shared" si="2"/>
        <v>584.42449136115727</v>
      </c>
      <c r="Q55" s="35">
        <f t="shared" si="3"/>
        <v>271.36312570873901</v>
      </c>
      <c r="R55" s="35">
        <f t="shared" si="4"/>
        <v>140.392664806569</v>
      </c>
      <c r="S55" s="35">
        <f t="shared" si="5"/>
        <v>302.49439828121479</v>
      </c>
      <c r="T55" s="35">
        <f t="shared" si="6"/>
        <v>17.532734740834719</v>
      </c>
      <c r="U55" s="35">
        <f t="shared" si="7"/>
        <v>517.900991402626</v>
      </c>
      <c r="V55" s="35">
        <f t="shared" si="8"/>
        <v>267.94171131054708</v>
      </c>
      <c r="W55" s="35">
        <f t="shared" si="9"/>
        <v>0</v>
      </c>
      <c r="X55" s="35">
        <f t="shared" si="10"/>
        <v>3294.0506523028266</v>
      </c>
      <c r="Y55" s="51">
        <v>9900</v>
      </c>
      <c r="Z55" s="51">
        <v>4150</v>
      </c>
      <c r="AA55" s="35">
        <f t="shared" si="11"/>
        <v>583</v>
      </c>
      <c r="AB55" s="35">
        <f t="shared" si="12"/>
        <v>430</v>
      </c>
      <c r="AC55" s="35">
        <f t="shared" si="13"/>
        <v>584.42449136115727</v>
      </c>
      <c r="AD55" s="35">
        <f t="shared" si="14"/>
        <v>271.36312570873901</v>
      </c>
      <c r="AE55" s="35">
        <f t="shared" si="15"/>
        <v>140.392664806569</v>
      </c>
      <c r="AF55" s="35">
        <f t="shared" si="16"/>
        <v>302.49439828121479</v>
      </c>
      <c r="AG55" s="35">
        <f t="shared" si="17"/>
        <v>17.532734740834719</v>
      </c>
      <c r="AH55" s="35">
        <f t="shared" si="18"/>
        <v>517.900991402626</v>
      </c>
      <c r="AI55" s="35">
        <f t="shared" si="19"/>
        <v>267.94171131054708</v>
      </c>
      <c r="AJ55" s="35">
        <f t="shared" si="20"/>
        <v>0</v>
      </c>
      <c r="AK55" s="36">
        <f t="shared" si="21"/>
        <v>3294.0506523028266</v>
      </c>
    </row>
    <row r="56" spans="1:37" x14ac:dyDescent="0.25">
      <c r="A56" s="5">
        <v>3933</v>
      </c>
      <c r="B56" s="5">
        <v>171553.13831615448</v>
      </c>
      <c r="C56" s="5">
        <v>303271.63153654337</v>
      </c>
      <c r="D56" s="5">
        <v>18289.850000000002</v>
      </c>
      <c r="E56" s="5">
        <v>60.504250000000006</v>
      </c>
      <c r="F56" s="32">
        <v>0.02</v>
      </c>
      <c r="G56" s="32">
        <v>0.02</v>
      </c>
      <c r="H56" s="45">
        <v>0.5</v>
      </c>
      <c r="I56" s="45">
        <v>0.5</v>
      </c>
      <c r="J56" s="53">
        <v>500</v>
      </c>
      <c r="K56" s="50">
        <v>2800</v>
      </c>
      <c r="L56" s="54">
        <v>9900</v>
      </c>
      <c r="M56" s="54">
        <v>4150</v>
      </c>
      <c r="N56" s="35">
        <f t="shared" si="0"/>
        <v>583</v>
      </c>
      <c r="O56" s="35">
        <f t="shared" si="1"/>
        <v>430</v>
      </c>
      <c r="P56" s="35">
        <f t="shared" si="2"/>
        <v>584.42449136115727</v>
      </c>
      <c r="Q56" s="35">
        <f t="shared" si="3"/>
        <v>271.36312570873901</v>
      </c>
      <c r="R56" s="35">
        <f t="shared" si="4"/>
        <v>140.392664806569</v>
      </c>
      <c r="S56" s="35">
        <f t="shared" si="5"/>
        <v>302.49439828121479</v>
      </c>
      <c r="T56" s="35">
        <f t="shared" si="6"/>
        <v>17.532734740834719</v>
      </c>
      <c r="U56" s="35">
        <f t="shared" si="7"/>
        <v>517.900991402626</v>
      </c>
      <c r="V56" s="35">
        <f t="shared" si="8"/>
        <v>267.94171131054708</v>
      </c>
      <c r="W56" s="35">
        <f t="shared" si="9"/>
        <v>0</v>
      </c>
      <c r="X56" s="35">
        <f t="shared" si="10"/>
        <v>3294.0506523028266</v>
      </c>
      <c r="Y56" s="51">
        <v>9900</v>
      </c>
      <c r="Z56" s="51">
        <v>4150</v>
      </c>
      <c r="AA56" s="35">
        <f t="shared" si="11"/>
        <v>583</v>
      </c>
      <c r="AB56" s="35">
        <f t="shared" si="12"/>
        <v>430</v>
      </c>
      <c r="AC56" s="35">
        <f t="shared" si="13"/>
        <v>584.42449136115727</v>
      </c>
      <c r="AD56" s="35">
        <f t="shared" si="14"/>
        <v>271.36312570873901</v>
      </c>
      <c r="AE56" s="35">
        <f t="shared" si="15"/>
        <v>140.392664806569</v>
      </c>
      <c r="AF56" s="35">
        <f t="shared" si="16"/>
        <v>302.49439828121479</v>
      </c>
      <c r="AG56" s="35">
        <f t="shared" si="17"/>
        <v>17.532734740834719</v>
      </c>
      <c r="AH56" s="35">
        <f t="shared" si="18"/>
        <v>517.900991402626</v>
      </c>
      <c r="AI56" s="35">
        <f t="shared" si="19"/>
        <v>267.94171131054708</v>
      </c>
      <c r="AJ56" s="35">
        <f t="shared" si="20"/>
        <v>0</v>
      </c>
      <c r="AK56" s="36">
        <f t="shared" si="21"/>
        <v>3294.0506523028266</v>
      </c>
    </row>
    <row r="57" spans="1:37" x14ac:dyDescent="0.25">
      <c r="A57" s="5">
        <v>3933.2</v>
      </c>
      <c r="B57" s="5">
        <v>171651.61011600494</v>
      </c>
      <c r="C57" s="5">
        <v>303445.70998048782</v>
      </c>
      <c r="D57" s="5">
        <v>18290.14</v>
      </c>
      <c r="E57" s="5">
        <v>60.504250000000006</v>
      </c>
      <c r="F57" s="32">
        <v>0.02</v>
      </c>
      <c r="G57" s="32">
        <v>0.02</v>
      </c>
      <c r="H57" s="45">
        <v>0.5</v>
      </c>
      <c r="I57" s="45">
        <v>0.5</v>
      </c>
      <c r="J57" s="53">
        <v>500</v>
      </c>
      <c r="K57" s="50">
        <v>2800</v>
      </c>
      <c r="L57" s="54">
        <v>9900</v>
      </c>
      <c r="M57" s="54">
        <v>4150</v>
      </c>
      <c r="N57" s="35">
        <f t="shared" si="0"/>
        <v>583</v>
      </c>
      <c r="O57" s="35">
        <f t="shared" si="1"/>
        <v>430</v>
      </c>
      <c r="P57" s="35">
        <f t="shared" si="2"/>
        <v>584.42449136115727</v>
      </c>
      <c r="Q57" s="35">
        <f t="shared" si="3"/>
        <v>271.36312570873901</v>
      </c>
      <c r="R57" s="35">
        <f t="shared" si="4"/>
        <v>140.392664806569</v>
      </c>
      <c r="S57" s="35">
        <f t="shared" si="5"/>
        <v>302.49439828121479</v>
      </c>
      <c r="T57" s="35">
        <f t="shared" si="6"/>
        <v>17.532734740834719</v>
      </c>
      <c r="U57" s="35">
        <f t="shared" si="7"/>
        <v>517.900991402626</v>
      </c>
      <c r="V57" s="35">
        <f t="shared" si="8"/>
        <v>267.94171131054708</v>
      </c>
      <c r="W57" s="35">
        <f t="shared" si="9"/>
        <v>0</v>
      </c>
      <c r="X57" s="35">
        <f t="shared" si="10"/>
        <v>3294.0506523028266</v>
      </c>
      <c r="Y57" s="51">
        <v>9900</v>
      </c>
      <c r="Z57" s="51">
        <v>4150</v>
      </c>
      <c r="AA57" s="35">
        <f t="shared" si="11"/>
        <v>583</v>
      </c>
      <c r="AB57" s="35">
        <f t="shared" si="12"/>
        <v>430</v>
      </c>
      <c r="AC57" s="35">
        <f t="shared" si="13"/>
        <v>584.42449136115727</v>
      </c>
      <c r="AD57" s="35">
        <f t="shared" si="14"/>
        <v>271.36312570873901</v>
      </c>
      <c r="AE57" s="35">
        <f t="shared" si="15"/>
        <v>140.392664806569</v>
      </c>
      <c r="AF57" s="35">
        <f t="shared" si="16"/>
        <v>302.49439828121479</v>
      </c>
      <c r="AG57" s="35">
        <f t="shared" si="17"/>
        <v>17.532734740834719</v>
      </c>
      <c r="AH57" s="35">
        <f t="shared" si="18"/>
        <v>517.900991402626</v>
      </c>
      <c r="AI57" s="35">
        <f t="shared" si="19"/>
        <v>267.94171131054708</v>
      </c>
      <c r="AJ57" s="35">
        <f t="shared" si="20"/>
        <v>0</v>
      </c>
      <c r="AK57" s="36">
        <f t="shared" si="21"/>
        <v>3294.0506523028266</v>
      </c>
    </row>
    <row r="58" spans="1:37" x14ac:dyDescent="0.25">
      <c r="A58" s="5">
        <v>3933.8</v>
      </c>
      <c r="B58" s="5">
        <v>171947.02551555634</v>
      </c>
      <c r="C58" s="5">
        <v>303967.94531238079</v>
      </c>
      <c r="D58" s="5">
        <v>18291.009999999998</v>
      </c>
      <c r="E58" s="5">
        <v>60.504250000000006</v>
      </c>
      <c r="F58" s="32">
        <v>0.02</v>
      </c>
      <c r="G58" s="32">
        <v>0.02</v>
      </c>
      <c r="H58" s="45">
        <v>0.5</v>
      </c>
      <c r="I58" s="45">
        <v>0.5</v>
      </c>
      <c r="J58" s="53">
        <v>500</v>
      </c>
      <c r="K58" s="50">
        <v>2800</v>
      </c>
      <c r="L58" s="54">
        <v>9900</v>
      </c>
      <c r="M58" s="54">
        <v>4150</v>
      </c>
      <c r="N58" s="35">
        <f t="shared" si="0"/>
        <v>583</v>
      </c>
      <c r="O58" s="35">
        <f t="shared" si="1"/>
        <v>430</v>
      </c>
      <c r="P58" s="35">
        <f t="shared" si="2"/>
        <v>584.42449136115727</v>
      </c>
      <c r="Q58" s="35">
        <f t="shared" si="3"/>
        <v>271.36312570873901</v>
      </c>
      <c r="R58" s="35">
        <f t="shared" si="4"/>
        <v>140.392664806569</v>
      </c>
      <c r="S58" s="35">
        <f t="shared" si="5"/>
        <v>302.49439828121479</v>
      </c>
      <c r="T58" s="35">
        <f t="shared" si="6"/>
        <v>17.532734740834719</v>
      </c>
      <c r="U58" s="35">
        <f t="shared" si="7"/>
        <v>517.900991402626</v>
      </c>
      <c r="V58" s="35">
        <f t="shared" si="8"/>
        <v>267.94171131054708</v>
      </c>
      <c r="W58" s="35">
        <f t="shared" si="9"/>
        <v>0</v>
      </c>
      <c r="X58" s="35">
        <f t="shared" si="10"/>
        <v>3294.0506523028266</v>
      </c>
      <c r="Y58" s="51">
        <v>9900</v>
      </c>
      <c r="Z58" s="51">
        <v>4150</v>
      </c>
      <c r="AA58" s="35">
        <f t="shared" si="11"/>
        <v>583</v>
      </c>
      <c r="AB58" s="35">
        <f t="shared" si="12"/>
        <v>430</v>
      </c>
      <c r="AC58" s="35">
        <f t="shared" si="13"/>
        <v>584.42449136115727</v>
      </c>
      <c r="AD58" s="35">
        <f t="shared" si="14"/>
        <v>271.36312570873901</v>
      </c>
      <c r="AE58" s="35">
        <f t="shared" si="15"/>
        <v>140.392664806569</v>
      </c>
      <c r="AF58" s="35">
        <f t="shared" si="16"/>
        <v>302.49439828121479</v>
      </c>
      <c r="AG58" s="35">
        <f t="shared" si="17"/>
        <v>17.532734740834719</v>
      </c>
      <c r="AH58" s="35">
        <f t="shared" si="18"/>
        <v>517.900991402626</v>
      </c>
      <c r="AI58" s="35">
        <f t="shared" si="19"/>
        <v>267.94171131054708</v>
      </c>
      <c r="AJ58" s="35">
        <f t="shared" si="20"/>
        <v>0</v>
      </c>
      <c r="AK58" s="36">
        <f t="shared" si="21"/>
        <v>3294.0506523028266</v>
      </c>
    </row>
    <row r="59" spans="1:37" x14ac:dyDescent="0.25">
      <c r="A59" s="5">
        <v>3934</v>
      </c>
      <c r="B59" s="5">
        <v>172045.4973154068</v>
      </c>
      <c r="C59" s="5">
        <v>304142.02375632524</v>
      </c>
      <c r="D59" s="5">
        <v>18291.3</v>
      </c>
      <c r="E59" s="5">
        <v>60.504250000000006</v>
      </c>
      <c r="F59" s="32">
        <v>0.02</v>
      </c>
      <c r="G59" s="32">
        <v>0.02</v>
      </c>
      <c r="H59" s="45">
        <v>0.5</v>
      </c>
      <c r="I59" s="45">
        <v>0.5</v>
      </c>
      <c r="J59" s="53">
        <v>500</v>
      </c>
      <c r="K59" s="50">
        <v>2800</v>
      </c>
      <c r="L59" s="54">
        <v>9900</v>
      </c>
      <c r="M59" s="54">
        <v>4150</v>
      </c>
      <c r="N59" s="35">
        <f t="shared" si="0"/>
        <v>583</v>
      </c>
      <c r="O59" s="35">
        <f t="shared" si="1"/>
        <v>430</v>
      </c>
      <c r="P59" s="35">
        <f t="shared" si="2"/>
        <v>584.42449136115727</v>
      </c>
      <c r="Q59" s="35">
        <f t="shared" si="3"/>
        <v>271.36312570873901</v>
      </c>
      <c r="R59" s="35">
        <f t="shared" si="4"/>
        <v>140.392664806569</v>
      </c>
      <c r="S59" s="35">
        <f t="shared" si="5"/>
        <v>302.49439828121479</v>
      </c>
      <c r="T59" s="35">
        <f t="shared" si="6"/>
        <v>17.532734740834719</v>
      </c>
      <c r="U59" s="35">
        <f t="shared" si="7"/>
        <v>517.900991402626</v>
      </c>
      <c r="V59" s="35">
        <f t="shared" si="8"/>
        <v>267.94171131054708</v>
      </c>
      <c r="W59" s="35">
        <f t="shared" si="9"/>
        <v>0</v>
      </c>
      <c r="X59" s="35">
        <f t="shared" si="10"/>
        <v>3294.0506523028266</v>
      </c>
      <c r="Y59" s="51">
        <v>9900</v>
      </c>
      <c r="Z59" s="51">
        <v>4150</v>
      </c>
      <c r="AA59" s="35">
        <f t="shared" si="11"/>
        <v>583</v>
      </c>
      <c r="AB59" s="35">
        <f t="shared" si="12"/>
        <v>430</v>
      </c>
      <c r="AC59" s="35">
        <f t="shared" si="13"/>
        <v>584.42449136115727</v>
      </c>
      <c r="AD59" s="35">
        <f t="shared" si="14"/>
        <v>271.36312570873901</v>
      </c>
      <c r="AE59" s="35">
        <f t="shared" si="15"/>
        <v>140.392664806569</v>
      </c>
      <c r="AF59" s="35">
        <f t="shared" si="16"/>
        <v>302.49439828121479</v>
      </c>
      <c r="AG59" s="35">
        <f t="shared" si="17"/>
        <v>17.532734740834719</v>
      </c>
      <c r="AH59" s="35">
        <f t="shared" si="18"/>
        <v>517.900991402626</v>
      </c>
      <c r="AI59" s="35">
        <f t="shared" si="19"/>
        <v>267.94171131054708</v>
      </c>
      <c r="AJ59" s="35">
        <f t="shared" si="20"/>
        <v>0</v>
      </c>
      <c r="AK59" s="36">
        <f t="shared" si="21"/>
        <v>3294.0506523028266</v>
      </c>
    </row>
    <row r="60" spans="1:37" x14ac:dyDescent="0.25">
      <c r="A60" s="5">
        <v>3935</v>
      </c>
      <c r="B60" s="5">
        <v>172537.85631418228</v>
      </c>
      <c r="C60" s="5">
        <v>305012.41597613692</v>
      </c>
      <c r="D60" s="5">
        <v>18292.75</v>
      </c>
      <c r="E60" s="5">
        <v>60.504250000000006</v>
      </c>
      <c r="F60" s="32">
        <v>0.02</v>
      </c>
      <c r="G60" s="32">
        <v>0.02</v>
      </c>
      <c r="H60" s="45">
        <v>0.5</v>
      </c>
      <c r="I60" s="45">
        <v>0.5</v>
      </c>
      <c r="J60" s="53">
        <v>500</v>
      </c>
      <c r="K60" s="50">
        <v>2800</v>
      </c>
      <c r="L60" s="54">
        <v>9900</v>
      </c>
      <c r="M60" s="54">
        <v>4150</v>
      </c>
      <c r="N60" s="35">
        <f t="shared" si="0"/>
        <v>583</v>
      </c>
      <c r="O60" s="35">
        <f t="shared" si="1"/>
        <v>430</v>
      </c>
      <c r="P60" s="35">
        <f t="shared" si="2"/>
        <v>584.42449136115727</v>
      </c>
      <c r="Q60" s="35">
        <f t="shared" si="3"/>
        <v>271.36312570873901</v>
      </c>
      <c r="R60" s="35">
        <f t="shared" si="4"/>
        <v>140.392664806569</v>
      </c>
      <c r="S60" s="35">
        <f t="shared" si="5"/>
        <v>302.49439828121479</v>
      </c>
      <c r="T60" s="35">
        <f t="shared" si="6"/>
        <v>17.532734740834719</v>
      </c>
      <c r="U60" s="35">
        <f t="shared" si="7"/>
        <v>517.900991402626</v>
      </c>
      <c r="V60" s="35">
        <f t="shared" si="8"/>
        <v>267.94171131054708</v>
      </c>
      <c r="W60" s="35">
        <f t="shared" si="9"/>
        <v>0</v>
      </c>
      <c r="X60" s="35">
        <f t="shared" si="10"/>
        <v>3294.0506523028266</v>
      </c>
      <c r="Y60" s="51">
        <v>9900</v>
      </c>
      <c r="Z60" s="51">
        <v>4150</v>
      </c>
      <c r="AA60" s="35">
        <f t="shared" si="11"/>
        <v>583</v>
      </c>
      <c r="AB60" s="35">
        <f t="shared" si="12"/>
        <v>430</v>
      </c>
      <c r="AC60" s="35">
        <f t="shared" si="13"/>
        <v>584.42449136115727</v>
      </c>
      <c r="AD60" s="35">
        <f t="shared" si="14"/>
        <v>271.36312570873901</v>
      </c>
      <c r="AE60" s="35">
        <f t="shared" si="15"/>
        <v>140.392664806569</v>
      </c>
      <c r="AF60" s="35">
        <f t="shared" si="16"/>
        <v>302.49439828121479</v>
      </c>
      <c r="AG60" s="35">
        <f t="shared" si="17"/>
        <v>17.532734740834719</v>
      </c>
      <c r="AH60" s="35">
        <f t="shared" si="18"/>
        <v>517.900991402626</v>
      </c>
      <c r="AI60" s="35">
        <f t="shared" si="19"/>
        <v>267.94171131054708</v>
      </c>
      <c r="AJ60" s="35">
        <f t="shared" si="20"/>
        <v>0</v>
      </c>
      <c r="AK60" s="36">
        <f t="shared" si="21"/>
        <v>3294.0506523028266</v>
      </c>
    </row>
    <row r="61" spans="1:37" x14ac:dyDescent="0.25">
      <c r="A61" s="5">
        <v>3936</v>
      </c>
      <c r="B61" s="5">
        <v>173030.21531295776</v>
      </c>
      <c r="C61" s="5">
        <v>305882.8081959486</v>
      </c>
      <c r="D61" s="5">
        <v>18294.200000000004</v>
      </c>
      <c r="E61" s="5">
        <v>60.504250000000006</v>
      </c>
      <c r="F61" s="32">
        <v>0.02</v>
      </c>
      <c r="G61" s="32">
        <v>0.02</v>
      </c>
      <c r="H61" s="45">
        <v>0.5</v>
      </c>
      <c r="I61" s="45">
        <v>0.5</v>
      </c>
      <c r="J61" s="53">
        <v>500</v>
      </c>
      <c r="K61" s="50">
        <v>2800</v>
      </c>
      <c r="L61" s="54">
        <v>9900</v>
      </c>
      <c r="M61" s="54">
        <v>4150</v>
      </c>
      <c r="N61" s="35">
        <f t="shared" si="0"/>
        <v>583</v>
      </c>
      <c r="O61" s="35">
        <f t="shared" si="1"/>
        <v>430</v>
      </c>
      <c r="P61" s="35">
        <f t="shared" si="2"/>
        <v>584.42449136115727</v>
      </c>
      <c r="Q61" s="35">
        <f t="shared" si="3"/>
        <v>271.36312570873901</v>
      </c>
      <c r="R61" s="35">
        <f t="shared" si="4"/>
        <v>140.392664806569</v>
      </c>
      <c r="S61" s="35">
        <f t="shared" si="5"/>
        <v>302.49439828121479</v>
      </c>
      <c r="T61" s="35">
        <f t="shared" si="6"/>
        <v>17.532734740834719</v>
      </c>
      <c r="U61" s="35">
        <f t="shared" si="7"/>
        <v>517.900991402626</v>
      </c>
      <c r="V61" s="35">
        <f t="shared" si="8"/>
        <v>267.94171131054708</v>
      </c>
      <c r="W61" s="35">
        <f t="shared" si="9"/>
        <v>0</v>
      </c>
      <c r="X61" s="35">
        <f t="shared" si="10"/>
        <v>3294.0506523028266</v>
      </c>
      <c r="Y61" s="51">
        <v>9900</v>
      </c>
      <c r="Z61" s="51">
        <v>4150</v>
      </c>
      <c r="AA61" s="35">
        <f t="shared" si="11"/>
        <v>583</v>
      </c>
      <c r="AB61" s="35">
        <f t="shared" si="12"/>
        <v>430</v>
      </c>
      <c r="AC61" s="35">
        <f t="shared" si="13"/>
        <v>584.42449136115727</v>
      </c>
      <c r="AD61" s="35">
        <f t="shared" si="14"/>
        <v>271.36312570873901</v>
      </c>
      <c r="AE61" s="35">
        <f t="shared" si="15"/>
        <v>140.392664806569</v>
      </c>
      <c r="AF61" s="35">
        <f t="shared" si="16"/>
        <v>302.49439828121479</v>
      </c>
      <c r="AG61" s="35">
        <f t="shared" si="17"/>
        <v>17.532734740834719</v>
      </c>
      <c r="AH61" s="35">
        <f t="shared" si="18"/>
        <v>517.900991402626</v>
      </c>
      <c r="AI61" s="35">
        <f t="shared" si="19"/>
        <v>267.94171131054708</v>
      </c>
      <c r="AJ61" s="35">
        <f t="shared" si="20"/>
        <v>0</v>
      </c>
      <c r="AK61" s="36">
        <f t="shared" si="21"/>
        <v>3294.0506523028266</v>
      </c>
    </row>
    <row r="62" spans="1:37" x14ac:dyDescent="0.25">
      <c r="A62" s="5">
        <v>3937</v>
      </c>
      <c r="B62" s="5">
        <v>173522.57431173325</v>
      </c>
      <c r="C62" s="5">
        <v>306753.20041573048</v>
      </c>
      <c r="D62" s="5">
        <v>18295.650000000001</v>
      </c>
      <c r="E62" s="5">
        <v>60.504250000000006</v>
      </c>
      <c r="F62" s="32">
        <v>0.02</v>
      </c>
      <c r="G62" s="32">
        <v>0.02</v>
      </c>
      <c r="H62" s="45">
        <v>0.5</v>
      </c>
      <c r="I62" s="45">
        <v>0.5</v>
      </c>
      <c r="J62" s="53">
        <v>500</v>
      </c>
      <c r="K62" s="50">
        <v>2800</v>
      </c>
      <c r="L62" s="54">
        <v>9900</v>
      </c>
      <c r="M62" s="54">
        <v>4150</v>
      </c>
      <c r="N62" s="35">
        <f t="shared" si="0"/>
        <v>583</v>
      </c>
      <c r="O62" s="35">
        <f t="shared" si="1"/>
        <v>430</v>
      </c>
      <c r="P62" s="35">
        <f t="shared" si="2"/>
        <v>584.42449136115727</v>
      </c>
      <c r="Q62" s="35">
        <f t="shared" si="3"/>
        <v>271.36312570873901</v>
      </c>
      <c r="R62" s="35">
        <f t="shared" si="4"/>
        <v>140.392664806569</v>
      </c>
      <c r="S62" s="35">
        <f t="shared" si="5"/>
        <v>302.49439828121479</v>
      </c>
      <c r="T62" s="35">
        <f t="shared" si="6"/>
        <v>17.532734740834719</v>
      </c>
      <c r="U62" s="35">
        <f t="shared" si="7"/>
        <v>517.900991402626</v>
      </c>
      <c r="V62" s="35">
        <f t="shared" si="8"/>
        <v>267.94171131054708</v>
      </c>
      <c r="W62" s="35">
        <f t="shared" si="9"/>
        <v>0</v>
      </c>
      <c r="X62" s="35">
        <f t="shared" si="10"/>
        <v>3294.0506523028266</v>
      </c>
      <c r="Y62" s="51">
        <v>9900</v>
      </c>
      <c r="Z62" s="51">
        <v>4150</v>
      </c>
      <c r="AA62" s="35">
        <f t="shared" si="11"/>
        <v>583</v>
      </c>
      <c r="AB62" s="35">
        <f t="shared" si="12"/>
        <v>430</v>
      </c>
      <c r="AC62" s="35">
        <f t="shared" si="13"/>
        <v>584.42449136115727</v>
      </c>
      <c r="AD62" s="35">
        <f t="shared" si="14"/>
        <v>271.36312570873901</v>
      </c>
      <c r="AE62" s="35">
        <f t="shared" si="15"/>
        <v>140.392664806569</v>
      </c>
      <c r="AF62" s="35">
        <f t="shared" si="16"/>
        <v>302.49439828121479</v>
      </c>
      <c r="AG62" s="35">
        <f t="shared" si="17"/>
        <v>17.532734740834719</v>
      </c>
      <c r="AH62" s="35">
        <f t="shared" si="18"/>
        <v>517.900991402626</v>
      </c>
      <c r="AI62" s="35">
        <f t="shared" si="19"/>
        <v>267.94171131054708</v>
      </c>
      <c r="AJ62" s="35">
        <f t="shared" si="20"/>
        <v>0</v>
      </c>
      <c r="AK62" s="36">
        <f t="shared" si="21"/>
        <v>3294.0506523028266</v>
      </c>
    </row>
    <row r="63" spans="1:37" x14ac:dyDescent="0.25">
      <c r="A63" s="5">
        <v>3937.2</v>
      </c>
      <c r="B63" s="5">
        <v>173621.04611158371</v>
      </c>
      <c r="C63" s="5">
        <v>306927.27885967493</v>
      </c>
      <c r="D63" s="5">
        <v>18295.940000000002</v>
      </c>
      <c r="E63" s="5">
        <v>60.504250000000006</v>
      </c>
      <c r="F63" s="32">
        <v>0.02</v>
      </c>
      <c r="G63" s="32">
        <v>0.02</v>
      </c>
      <c r="H63" s="45">
        <v>0.5</v>
      </c>
      <c r="I63" s="45">
        <v>0.5</v>
      </c>
      <c r="J63" s="53">
        <v>500</v>
      </c>
      <c r="K63" s="50">
        <v>2800</v>
      </c>
      <c r="L63" s="54">
        <v>9900</v>
      </c>
      <c r="M63" s="54">
        <v>4150</v>
      </c>
      <c r="N63" s="35">
        <f t="shared" si="0"/>
        <v>583</v>
      </c>
      <c r="O63" s="35">
        <f t="shared" si="1"/>
        <v>430</v>
      </c>
      <c r="P63" s="35">
        <f t="shared" si="2"/>
        <v>584.42449136115727</v>
      </c>
      <c r="Q63" s="35">
        <f t="shared" si="3"/>
        <v>271.36312570873901</v>
      </c>
      <c r="R63" s="35">
        <f t="shared" si="4"/>
        <v>140.392664806569</v>
      </c>
      <c r="S63" s="35">
        <f t="shared" si="5"/>
        <v>302.49439828121479</v>
      </c>
      <c r="T63" s="35">
        <f t="shared" si="6"/>
        <v>17.532734740834719</v>
      </c>
      <c r="U63" s="35">
        <f t="shared" si="7"/>
        <v>517.900991402626</v>
      </c>
      <c r="V63" s="35">
        <f t="shared" si="8"/>
        <v>267.94171131054708</v>
      </c>
      <c r="W63" s="35">
        <f t="shared" si="9"/>
        <v>0</v>
      </c>
      <c r="X63" s="35">
        <f t="shared" si="10"/>
        <v>3294.0506523028266</v>
      </c>
      <c r="Y63" s="51">
        <v>9900</v>
      </c>
      <c r="Z63" s="51">
        <v>4150</v>
      </c>
      <c r="AA63" s="35">
        <f t="shared" si="11"/>
        <v>583</v>
      </c>
      <c r="AB63" s="35">
        <f t="shared" si="12"/>
        <v>430</v>
      </c>
      <c r="AC63" s="35">
        <f t="shared" si="13"/>
        <v>584.42449136115727</v>
      </c>
      <c r="AD63" s="35">
        <f t="shared" si="14"/>
        <v>271.36312570873901</v>
      </c>
      <c r="AE63" s="35">
        <f t="shared" si="15"/>
        <v>140.392664806569</v>
      </c>
      <c r="AF63" s="35">
        <f t="shared" si="16"/>
        <v>302.49439828121479</v>
      </c>
      <c r="AG63" s="35">
        <f t="shared" si="17"/>
        <v>17.532734740834719</v>
      </c>
      <c r="AH63" s="35">
        <f t="shared" si="18"/>
        <v>517.900991402626</v>
      </c>
      <c r="AI63" s="35">
        <f t="shared" si="19"/>
        <v>267.94171131054708</v>
      </c>
      <c r="AJ63" s="35">
        <f t="shared" si="20"/>
        <v>0</v>
      </c>
      <c r="AK63" s="36">
        <f t="shared" si="21"/>
        <v>3294.0506523028266</v>
      </c>
    </row>
    <row r="64" spans="1:37" x14ac:dyDescent="0.25">
      <c r="A64" s="5">
        <v>3937.8</v>
      </c>
      <c r="B64" s="5">
        <v>173916.46151065826</v>
      </c>
      <c r="C64" s="5">
        <v>307449.5141915679</v>
      </c>
      <c r="D64" s="5">
        <v>18296.810000000001</v>
      </c>
      <c r="E64" s="5">
        <v>60.504250000000006</v>
      </c>
      <c r="F64" s="32">
        <v>0.02</v>
      </c>
      <c r="G64" s="32">
        <v>0.02</v>
      </c>
      <c r="H64" s="45">
        <v>0.5</v>
      </c>
      <c r="I64" s="45">
        <v>0.5</v>
      </c>
      <c r="J64" s="53">
        <v>500</v>
      </c>
      <c r="K64" s="50">
        <v>2800</v>
      </c>
      <c r="L64" s="54">
        <v>9900</v>
      </c>
      <c r="M64" s="54">
        <v>4150</v>
      </c>
      <c r="N64" s="35">
        <f t="shared" si="0"/>
        <v>583</v>
      </c>
      <c r="O64" s="35">
        <f t="shared" si="1"/>
        <v>430</v>
      </c>
      <c r="P64" s="35">
        <f t="shared" si="2"/>
        <v>584.42449136115727</v>
      </c>
      <c r="Q64" s="35">
        <f t="shared" si="3"/>
        <v>271.36312570873901</v>
      </c>
      <c r="R64" s="35">
        <f t="shared" si="4"/>
        <v>140.392664806569</v>
      </c>
      <c r="S64" s="35">
        <f t="shared" si="5"/>
        <v>302.49439828121479</v>
      </c>
      <c r="T64" s="35">
        <f t="shared" si="6"/>
        <v>17.532734740834719</v>
      </c>
      <c r="U64" s="35">
        <f t="shared" si="7"/>
        <v>517.900991402626</v>
      </c>
      <c r="V64" s="35">
        <f t="shared" si="8"/>
        <v>267.94171131054708</v>
      </c>
      <c r="W64" s="35">
        <f t="shared" si="9"/>
        <v>0</v>
      </c>
      <c r="X64" s="35">
        <f t="shared" si="10"/>
        <v>3294.0506523028266</v>
      </c>
      <c r="Y64" s="51">
        <v>9900</v>
      </c>
      <c r="Z64" s="51">
        <v>4150</v>
      </c>
      <c r="AA64" s="35">
        <f t="shared" si="11"/>
        <v>583</v>
      </c>
      <c r="AB64" s="35">
        <f t="shared" si="12"/>
        <v>430</v>
      </c>
      <c r="AC64" s="35">
        <f t="shared" si="13"/>
        <v>584.42449136115727</v>
      </c>
      <c r="AD64" s="35">
        <f t="shared" si="14"/>
        <v>271.36312570873901</v>
      </c>
      <c r="AE64" s="35">
        <f t="shared" si="15"/>
        <v>140.392664806569</v>
      </c>
      <c r="AF64" s="35">
        <f t="shared" si="16"/>
        <v>302.49439828121479</v>
      </c>
      <c r="AG64" s="35">
        <f t="shared" si="17"/>
        <v>17.532734740834719</v>
      </c>
      <c r="AH64" s="35">
        <f t="shared" si="18"/>
        <v>517.900991402626</v>
      </c>
      <c r="AI64" s="35">
        <f t="shared" si="19"/>
        <v>267.94171131054708</v>
      </c>
      <c r="AJ64" s="35">
        <f t="shared" si="20"/>
        <v>0</v>
      </c>
      <c r="AK64" s="36">
        <f t="shared" si="21"/>
        <v>3294.0506523028266</v>
      </c>
    </row>
    <row r="65" spans="1:37" x14ac:dyDescent="0.25">
      <c r="A65" s="5">
        <v>3938</v>
      </c>
      <c r="B65" s="5">
        <v>174014.93331050873</v>
      </c>
      <c r="C65" s="5">
        <v>307623.59263551235</v>
      </c>
      <c r="D65" s="5">
        <v>18297.099999999999</v>
      </c>
      <c r="E65" s="5">
        <v>60.504250000000006</v>
      </c>
      <c r="F65" s="32">
        <v>0.02</v>
      </c>
      <c r="G65" s="32">
        <v>0.02</v>
      </c>
      <c r="H65" s="45">
        <v>0.5</v>
      </c>
      <c r="I65" s="45">
        <v>0.5</v>
      </c>
      <c r="J65" s="53">
        <v>500</v>
      </c>
      <c r="K65" s="50">
        <v>2800</v>
      </c>
      <c r="L65" s="54">
        <v>9900</v>
      </c>
      <c r="M65" s="54">
        <v>4150</v>
      </c>
      <c r="N65" s="35">
        <f t="shared" si="0"/>
        <v>583</v>
      </c>
      <c r="O65" s="35">
        <f t="shared" si="1"/>
        <v>430</v>
      </c>
      <c r="P65" s="35">
        <f t="shared" si="2"/>
        <v>584.42449136115727</v>
      </c>
      <c r="Q65" s="35">
        <f t="shared" si="3"/>
        <v>271.36312570873901</v>
      </c>
      <c r="R65" s="35">
        <f t="shared" si="4"/>
        <v>140.392664806569</v>
      </c>
      <c r="S65" s="35">
        <f t="shared" si="5"/>
        <v>302.49439828121479</v>
      </c>
      <c r="T65" s="35">
        <f t="shared" si="6"/>
        <v>17.532734740834719</v>
      </c>
      <c r="U65" s="35">
        <f t="shared" si="7"/>
        <v>517.900991402626</v>
      </c>
      <c r="V65" s="35">
        <f t="shared" si="8"/>
        <v>267.94171131054708</v>
      </c>
      <c r="W65" s="35">
        <f t="shared" si="9"/>
        <v>0</v>
      </c>
      <c r="X65" s="35">
        <f t="shared" si="10"/>
        <v>3294.0506523028266</v>
      </c>
      <c r="Y65" s="51">
        <v>9900</v>
      </c>
      <c r="Z65" s="51">
        <v>4150</v>
      </c>
      <c r="AA65" s="35">
        <f t="shared" si="11"/>
        <v>583</v>
      </c>
      <c r="AB65" s="35">
        <f t="shared" si="12"/>
        <v>430</v>
      </c>
      <c r="AC65" s="35">
        <f t="shared" si="13"/>
        <v>584.42449136115727</v>
      </c>
      <c r="AD65" s="35">
        <f t="shared" si="14"/>
        <v>271.36312570873901</v>
      </c>
      <c r="AE65" s="35">
        <f t="shared" si="15"/>
        <v>140.392664806569</v>
      </c>
      <c r="AF65" s="35">
        <f t="shared" si="16"/>
        <v>302.49439828121479</v>
      </c>
      <c r="AG65" s="35">
        <f t="shared" si="17"/>
        <v>17.532734740834719</v>
      </c>
      <c r="AH65" s="35">
        <f t="shared" si="18"/>
        <v>517.900991402626</v>
      </c>
      <c r="AI65" s="35">
        <f t="shared" si="19"/>
        <v>267.94171131054708</v>
      </c>
      <c r="AJ65" s="35">
        <f t="shared" si="20"/>
        <v>0</v>
      </c>
      <c r="AK65" s="36">
        <f t="shared" si="21"/>
        <v>3294.0506523028266</v>
      </c>
    </row>
    <row r="66" spans="1:37" x14ac:dyDescent="0.25">
      <c r="A66" s="5">
        <v>3939</v>
      </c>
      <c r="B66" s="5">
        <v>174507.29230976105</v>
      </c>
      <c r="C66" s="5">
        <v>308493.98485532403</v>
      </c>
      <c r="D66" s="5">
        <v>18298.550000000003</v>
      </c>
      <c r="E66" s="5">
        <v>60.504250000000006</v>
      </c>
      <c r="F66" s="32">
        <v>0.02</v>
      </c>
      <c r="G66" s="32">
        <v>0.02</v>
      </c>
      <c r="H66" s="45">
        <v>0.5</v>
      </c>
      <c r="I66" s="45">
        <v>0.5</v>
      </c>
      <c r="J66" s="53">
        <v>500</v>
      </c>
      <c r="K66" s="50">
        <v>2800</v>
      </c>
      <c r="L66" s="54">
        <v>9900</v>
      </c>
      <c r="M66" s="54">
        <v>4150</v>
      </c>
      <c r="N66" s="35">
        <f t="shared" si="0"/>
        <v>583</v>
      </c>
      <c r="O66" s="35">
        <f t="shared" si="1"/>
        <v>430</v>
      </c>
      <c r="P66" s="35">
        <f t="shared" si="2"/>
        <v>584.42449136115727</v>
      </c>
      <c r="Q66" s="35">
        <f t="shared" si="3"/>
        <v>271.36312570873901</v>
      </c>
      <c r="R66" s="35">
        <f t="shared" si="4"/>
        <v>140.392664806569</v>
      </c>
      <c r="S66" s="35">
        <f t="shared" si="5"/>
        <v>302.49439828121479</v>
      </c>
      <c r="T66" s="35">
        <f t="shared" si="6"/>
        <v>17.532734740834719</v>
      </c>
      <c r="U66" s="35">
        <f t="shared" si="7"/>
        <v>517.900991402626</v>
      </c>
      <c r="V66" s="35">
        <f t="shared" si="8"/>
        <v>267.94171131054708</v>
      </c>
      <c r="W66" s="35">
        <f t="shared" si="9"/>
        <v>0</v>
      </c>
      <c r="X66" s="35">
        <f t="shared" si="10"/>
        <v>3294.0506523028266</v>
      </c>
      <c r="Y66" s="51">
        <v>9900</v>
      </c>
      <c r="Z66" s="51">
        <v>4150</v>
      </c>
      <c r="AA66" s="35">
        <f t="shared" si="11"/>
        <v>583</v>
      </c>
      <c r="AB66" s="35">
        <f t="shared" si="12"/>
        <v>430</v>
      </c>
      <c r="AC66" s="35">
        <f t="shared" si="13"/>
        <v>584.42449136115727</v>
      </c>
      <c r="AD66" s="35">
        <f t="shared" si="14"/>
        <v>271.36312570873901</v>
      </c>
      <c r="AE66" s="35">
        <f t="shared" si="15"/>
        <v>140.392664806569</v>
      </c>
      <c r="AF66" s="35">
        <f t="shared" si="16"/>
        <v>302.49439828121479</v>
      </c>
      <c r="AG66" s="35">
        <f t="shared" si="17"/>
        <v>17.532734740834719</v>
      </c>
      <c r="AH66" s="35">
        <f t="shared" si="18"/>
        <v>517.900991402626</v>
      </c>
      <c r="AI66" s="35">
        <f t="shared" si="19"/>
        <v>267.94171131054708</v>
      </c>
      <c r="AJ66" s="35">
        <f t="shared" si="20"/>
        <v>0</v>
      </c>
      <c r="AK66" s="36">
        <f t="shared" si="21"/>
        <v>3294.0506523028266</v>
      </c>
    </row>
    <row r="67" spans="1:37" x14ac:dyDescent="0.25">
      <c r="A67" s="5">
        <v>3940</v>
      </c>
      <c r="B67" s="5">
        <v>174999.65130853653</v>
      </c>
      <c r="C67" s="5">
        <v>309364.37707513571</v>
      </c>
      <c r="D67" s="5">
        <v>18300</v>
      </c>
      <c r="E67" s="5">
        <v>60.504250000000006</v>
      </c>
      <c r="F67" s="32">
        <v>0.02</v>
      </c>
      <c r="G67" s="32">
        <v>0.02</v>
      </c>
      <c r="H67" s="45">
        <v>0.5</v>
      </c>
      <c r="I67" s="45">
        <v>0.5</v>
      </c>
      <c r="J67" s="53">
        <v>500</v>
      </c>
      <c r="K67" s="50">
        <v>2800</v>
      </c>
      <c r="L67" s="54">
        <v>9900</v>
      </c>
      <c r="M67" s="54">
        <v>4150</v>
      </c>
      <c r="N67" s="35">
        <f t="shared" si="0"/>
        <v>583</v>
      </c>
      <c r="O67" s="35">
        <f t="shared" si="1"/>
        <v>430</v>
      </c>
      <c r="P67" s="35">
        <f t="shared" si="2"/>
        <v>584.42449136115727</v>
      </c>
      <c r="Q67" s="35">
        <f t="shared" si="3"/>
        <v>271.36312570873901</v>
      </c>
      <c r="R67" s="35">
        <f t="shared" si="4"/>
        <v>140.392664806569</v>
      </c>
      <c r="S67" s="35">
        <f t="shared" si="5"/>
        <v>302.49439828121479</v>
      </c>
      <c r="T67" s="35">
        <f t="shared" si="6"/>
        <v>17.532734740834719</v>
      </c>
      <c r="U67" s="35">
        <f t="shared" si="7"/>
        <v>517.900991402626</v>
      </c>
      <c r="V67" s="35">
        <f t="shared" si="8"/>
        <v>267.94171131054708</v>
      </c>
      <c r="W67" s="35">
        <f t="shared" si="9"/>
        <v>0</v>
      </c>
      <c r="X67" s="35">
        <f t="shared" si="10"/>
        <v>3294.0506523028266</v>
      </c>
      <c r="Y67" s="51">
        <v>9900</v>
      </c>
      <c r="Z67" s="51">
        <v>4150</v>
      </c>
      <c r="AA67" s="35">
        <f t="shared" si="11"/>
        <v>583</v>
      </c>
      <c r="AB67" s="35">
        <f t="shared" si="12"/>
        <v>430</v>
      </c>
      <c r="AC67" s="35">
        <f t="shared" si="13"/>
        <v>584.42449136115727</v>
      </c>
      <c r="AD67" s="35">
        <f t="shared" si="14"/>
        <v>271.36312570873901</v>
      </c>
      <c r="AE67" s="35">
        <f t="shared" si="15"/>
        <v>140.392664806569</v>
      </c>
      <c r="AF67" s="35">
        <f t="shared" si="16"/>
        <v>302.49439828121479</v>
      </c>
      <c r="AG67" s="35">
        <f t="shared" si="17"/>
        <v>17.532734740834719</v>
      </c>
      <c r="AH67" s="35">
        <f t="shared" si="18"/>
        <v>517.900991402626</v>
      </c>
      <c r="AI67" s="35">
        <f t="shared" si="19"/>
        <v>267.94171131054708</v>
      </c>
      <c r="AJ67" s="35">
        <f t="shared" si="20"/>
        <v>0</v>
      </c>
      <c r="AK67" s="36">
        <f t="shared" si="21"/>
        <v>3294.0506523028266</v>
      </c>
    </row>
  </sheetData>
  <sortState ref="G1:G254">
    <sortCondition ref="G1"/>
  </sortState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73"/>
  <sheetViews>
    <sheetView topLeftCell="H1" zoomScale="85" zoomScaleNormal="85" workbookViewId="0">
      <selection activeCell="A2" sqref="A2:AK73"/>
    </sheetView>
  </sheetViews>
  <sheetFormatPr defaultRowHeight="13.8" x14ac:dyDescent="0.25"/>
  <sheetData>
    <row r="1" spans="1:37" x14ac:dyDescent="0.25">
      <c r="A1" s="73" t="s">
        <v>50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21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3940</v>
      </c>
      <c r="B3" s="5">
        <v>174999.65130853653</v>
      </c>
      <c r="C3" s="5">
        <v>309364.37707513571</v>
      </c>
      <c r="D3" s="5">
        <v>18300</v>
      </c>
      <c r="E3" s="5">
        <v>60.504250000000006</v>
      </c>
      <c r="F3" s="45">
        <v>0.02</v>
      </c>
      <c r="G3" s="45">
        <v>0.02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583</v>
      </c>
      <c r="O3" s="35">
        <f>(L3-400-500)*F3+250</f>
        <v>430</v>
      </c>
      <c r="P3" s="35">
        <f>(1000*SIN(PI()/2-(PI()/2+ATAN(H3)+ATAN(250/(L3-M3-400-250)))/2)/SIN((PI()/2+ATAN(H3)+ATAN(250/(L3-M3-400-250)))/2))*COS(ATAN((N3-O3)/(L3-M3-400-250)))</f>
        <v>584.42449136115727</v>
      </c>
      <c r="Q3" s="35">
        <f>(1000*SIN(PI()/2-(PI()/2+ATAN(H3)+ATAN(250/(L3-M3-400-250)))/2)/SIN((PI()/2+ATAN(H3)+ATAN(250/(L3-M3-400-250)))/2))*SIN(ATAN(H3)+ATAN(250/(L3-M3-400-250))-ATAN((N3-O3)/(L3-M3-400-250)))</f>
        <v>271.36312570873901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140.392664806569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302.49439828121479</v>
      </c>
      <c r="T3" s="35">
        <f>(1000*SIN(PI()/2-(PI()/2+ATAN(H3)+ATAN(250/(L3-M3-400-250)))/2)/SIN((PI()/2+ATAN(H3)+ATAN(250/(L3-M3-400-250)))/2))*SIN(ATAN((N3-O3)/(L3-M3-400-250)))</f>
        <v>17.532734740834719</v>
      </c>
      <c r="U3" s="35">
        <f>(1000*SIN(PI()/2-(PI()/2+ATAN(H3)+ATAN(250/(L3-M3-400-250)))/2)/SIN((PI()/2+ATAN(H3)+ATAN(250/(L3-M3-400-250)))/2))*COS(ATAN(H3)+ATAN(250/(L3-M3-400-250))-ATAN((N3-O3)/(L3-M3-400-250)))</f>
        <v>517.900991402626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267.94171131054708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0</v>
      </c>
      <c r="X3" s="35">
        <f>M3+400-((K3-250-(N3-O3))/TAN(PI()/2-(ATAN(H3)+ATAN(250/(L3-M3-400-250))-ATAN((N3-O3)/(L3-M3-400-250)))))</f>
        <v>3294.0506523028266</v>
      </c>
      <c r="Y3" s="51">
        <v>9900</v>
      </c>
      <c r="Z3" s="51">
        <v>4150</v>
      </c>
      <c r="AA3" s="35">
        <f>Z3*G3+J3</f>
        <v>583</v>
      </c>
      <c r="AB3" s="35">
        <f>(Y3-400-500)*G3+250</f>
        <v>430</v>
      </c>
      <c r="AC3" s="35">
        <f>(1000*SIN(PI()/2-(PI()/2+ATAN(I3)+ATAN(250/(Y3-Z3-400-250)))/2)/SIN((PI()/2+ATAN(I3)+ATAN(250/(Y3-Z3-400-250)))/2))*COS(ATAN((AA3-AB3)/(Y3-Z3-400-250)))</f>
        <v>584.42449136115727</v>
      </c>
      <c r="AD3" s="35">
        <f>(1000*SIN(PI()/2-(PI()/2+ATAN(I3)+ATAN(250/(Y3-Z3-400-250)))/2)/SIN((PI()/2+ATAN(I3)+ATAN(250/(Y3-Z3-400-250)))/2))*SIN(ATAN(I3)+ATAN(250/(Y3-Z3-400-250))-(ATAN((AA3-AB3)/(Y3-Z3-400-250))))</f>
        <v>271.36312570873901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140.392664806569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302.49439828121479</v>
      </c>
      <c r="AG3" s="35">
        <f>(1000*SIN(PI()/2-(PI()/2+ATAN(I3)+ATAN(250/(Y3-Z3-400-250)))/2)/SIN((PI()/2+ATAN(I3)+ATAN(250/(Y3-Z3-400-250)))/2))*SIN(ATAN((AA3-AB3)/(Y3-Z3-400-250)))</f>
        <v>17.532734740834719</v>
      </c>
      <c r="AH3" s="35">
        <f>(1000*SIN(PI()/2-(PI()/2+ATAN(I3)+ATAN(250/(Y3-Z3-400-250)))/2)/SIN((PI()/2+ATAN(I3)+ATAN(250/(Y3-Z3-400-250)))/2))*COS(ATAN(I3)+ATAN(250/(Y3-Z3-400-250))-(ATAN((AA3-AB3)/(Y3-Z3-400-250))))</f>
        <v>517.900991402626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267.94171131054708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0</v>
      </c>
      <c r="AK3" s="36">
        <f>Z3+400-((K3-250-(AA3-AB3))/TAN(PI()/2-(ATAN(I3)+ATAN(250/(Y3-Z3-400-250))-(ATAN((AA3-AB3)/(Y3-Z3-400-250))))))</f>
        <v>3294.0506523028266</v>
      </c>
    </row>
    <row r="4" spans="1:37" x14ac:dyDescent="0.25">
      <c r="A4" s="5">
        <v>3941</v>
      </c>
      <c r="B4" s="5">
        <v>175492.01030683517</v>
      </c>
      <c r="C4" s="5">
        <v>310234.76929494739</v>
      </c>
      <c r="D4" s="5">
        <v>18301.450000000004</v>
      </c>
      <c r="E4" s="5">
        <v>60.504250000000006</v>
      </c>
      <c r="F4" s="32">
        <v>0.02</v>
      </c>
      <c r="G4" s="32">
        <v>0.02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0">M4*F4+J4</f>
        <v>583</v>
      </c>
      <c r="O4" s="35">
        <f t="shared" ref="O4:O67" si="1">(L4-400-500)*F4+250</f>
        <v>430</v>
      </c>
      <c r="P4" s="35">
        <f t="shared" ref="P4:P67" si="2">(1000*SIN(PI()/2-(PI()/2+ATAN(H4)+ATAN(250/(L4-M4-400-250)))/2)/SIN((PI()/2+ATAN(H4)+ATAN(250/(L4-M4-400-250)))/2))*COS(ATAN((N4-O4)/(L4-M4-400-250)))</f>
        <v>584.42449136115727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271.36312570873901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140.392664806569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302.49439828121479</v>
      </c>
      <c r="T4" s="35">
        <f t="shared" ref="T4:T67" si="6">(1000*SIN(PI()/2-(PI()/2+ATAN(H4)+ATAN(250/(L4-M4-400-250)))/2)/SIN((PI()/2+ATAN(H4)+ATAN(250/(L4-M4-400-250)))/2))*SIN(ATAN((N4-O4)/(L4-M4-400-250)))</f>
        <v>17.532734740834719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517.900991402626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267.94171131054708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0</v>
      </c>
      <c r="X4" s="35">
        <f t="shared" ref="X4:X67" si="10">M4+400-((K4-250-(N4-O4))/TAN(PI()/2-(ATAN(H4)+ATAN(250/(L4-M4-400-250))-ATAN((N4-O4)/(L4-M4-400-250)))))</f>
        <v>3294.0506523028266</v>
      </c>
      <c r="Y4" s="51">
        <v>9900</v>
      </c>
      <c r="Z4" s="51">
        <v>4150</v>
      </c>
      <c r="AA4" s="35">
        <f t="shared" ref="AA4:AA67" si="11">Z4*G4+J4</f>
        <v>583</v>
      </c>
      <c r="AB4" s="35">
        <f t="shared" ref="AB4:AB67" si="12">(Y4-400-500)*G4+250</f>
        <v>430</v>
      </c>
      <c r="AC4" s="35">
        <f t="shared" ref="AC4:AC67" si="13">(1000*SIN(PI()/2-(PI()/2+ATAN(I4)+ATAN(250/(Y4-Z4-400-250)))/2)/SIN((PI()/2+ATAN(I4)+ATAN(250/(Y4-Z4-400-250)))/2))*COS(ATAN((AA4-AB4)/(Y4-Z4-400-250)))</f>
        <v>584.42449136115727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271.36312570873901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140.392664806569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302.49439828121479</v>
      </c>
      <c r="AG4" s="35">
        <f t="shared" ref="AG4:AG67" si="17">(1000*SIN(PI()/2-(PI()/2+ATAN(I4)+ATAN(250/(Y4-Z4-400-250)))/2)/SIN((PI()/2+ATAN(I4)+ATAN(250/(Y4-Z4-400-250)))/2))*SIN(ATAN((AA4-AB4)/(Y4-Z4-400-250)))</f>
        <v>17.532734740834719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517.900991402626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267.94171131054708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0</v>
      </c>
      <c r="AK4" s="36">
        <f t="shared" ref="AK4:AK67" si="21">Z4+400-((K4-250-(AA4-AB4))/TAN(PI()/2-(ATAN(I4)+ATAN(250/(Y4-Z4-400-250))-(ATAN((AA4-AB4)/(Y4-Z4-400-250))))))</f>
        <v>3294.0506523028266</v>
      </c>
    </row>
    <row r="5" spans="1:37" x14ac:dyDescent="0.25">
      <c r="A5" s="5">
        <v>3942</v>
      </c>
      <c r="B5" s="5">
        <v>175984.36930561066</v>
      </c>
      <c r="C5" s="5">
        <v>311105.16151472926</v>
      </c>
      <c r="D5" s="5">
        <v>18302.900000000001</v>
      </c>
      <c r="E5" s="5">
        <v>60.504250000000006</v>
      </c>
      <c r="F5" s="32">
        <v>0.02</v>
      </c>
      <c r="G5" s="32">
        <v>0.02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583</v>
      </c>
      <c r="O5" s="35">
        <f t="shared" si="1"/>
        <v>430</v>
      </c>
      <c r="P5" s="35">
        <f t="shared" si="2"/>
        <v>584.42449136115727</v>
      </c>
      <c r="Q5" s="35">
        <f t="shared" si="3"/>
        <v>271.36312570873901</v>
      </c>
      <c r="R5" s="35">
        <f t="shared" si="4"/>
        <v>140.392664806569</v>
      </c>
      <c r="S5" s="35">
        <f t="shared" si="5"/>
        <v>302.49439828121479</v>
      </c>
      <c r="T5" s="35">
        <f t="shared" si="6"/>
        <v>17.532734740834719</v>
      </c>
      <c r="U5" s="35">
        <f t="shared" si="7"/>
        <v>517.900991402626</v>
      </c>
      <c r="V5" s="35">
        <f t="shared" si="8"/>
        <v>267.94171131054708</v>
      </c>
      <c r="W5" s="35">
        <f t="shared" si="9"/>
        <v>0</v>
      </c>
      <c r="X5" s="35">
        <f t="shared" si="10"/>
        <v>3294.0506523028266</v>
      </c>
      <c r="Y5" s="51">
        <v>9900</v>
      </c>
      <c r="Z5" s="51">
        <v>4150</v>
      </c>
      <c r="AA5" s="35">
        <f t="shared" si="11"/>
        <v>583</v>
      </c>
      <c r="AB5" s="35">
        <f t="shared" si="12"/>
        <v>430</v>
      </c>
      <c r="AC5" s="35">
        <f t="shared" si="13"/>
        <v>584.42449136115727</v>
      </c>
      <c r="AD5" s="35">
        <f t="shared" si="14"/>
        <v>271.36312570873901</v>
      </c>
      <c r="AE5" s="35">
        <f t="shared" si="15"/>
        <v>140.392664806569</v>
      </c>
      <c r="AF5" s="35">
        <f t="shared" si="16"/>
        <v>302.49439828121479</v>
      </c>
      <c r="AG5" s="35">
        <f t="shared" si="17"/>
        <v>17.532734740834719</v>
      </c>
      <c r="AH5" s="35">
        <f t="shared" si="18"/>
        <v>517.900991402626</v>
      </c>
      <c r="AI5" s="35">
        <f t="shared" si="19"/>
        <v>267.94171131054708</v>
      </c>
      <c r="AJ5" s="35">
        <f t="shared" si="20"/>
        <v>0</v>
      </c>
      <c r="AK5" s="36">
        <f t="shared" si="21"/>
        <v>3294.0506523028266</v>
      </c>
    </row>
    <row r="6" spans="1:37" x14ac:dyDescent="0.25">
      <c r="A6" s="5">
        <v>3942.2</v>
      </c>
      <c r="B6" s="5">
        <v>176082.84110546112</v>
      </c>
      <c r="C6" s="5">
        <v>311279.23995870352</v>
      </c>
      <c r="D6" s="5">
        <v>18303.190000000002</v>
      </c>
      <c r="E6" s="5">
        <v>60.504250000000006</v>
      </c>
      <c r="F6" s="32">
        <v>0.02</v>
      </c>
      <c r="G6" s="32">
        <v>0.02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583</v>
      </c>
      <c r="O6" s="35">
        <f t="shared" si="1"/>
        <v>430</v>
      </c>
      <c r="P6" s="35">
        <f t="shared" si="2"/>
        <v>584.42449136115727</v>
      </c>
      <c r="Q6" s="35">
        <f t="shared" si="3"/>
        <v>271.36312570873901</v>
      </c>
      <c r="R6" s="35">
        <f t="shared" si="4"/>
        <v>140.392664806569</v>
      </c>
      <c r="S6" s="35">
        <f t="shared" si="5"/>
        <v>302.49439828121479</v>
      </c>
      <c r="T6" s="35">
        <f t="shared" si="6"/>
        <v>17.532734740834719</v>
      </c>
      <c r="U6" s="35">
        <f t="shared" si="7"/>
        <v>517.900991402626</v>
      </c>
      <c r="V6" s="35">
        <f t="shared" si="8"/>
        <v>267.94171131054708</v>
      </c>
      <c r="W6" s="35">
        <f t="shared" si="9"/>
        <v>0</v>
      </c>
      <c r="X6" s="35">
        <f t="shared" si="10"/>
        <v>3294.0506523028266</v>
      </c>
      <c r="Y6" s="51">
        <v>9900</v>
      </c>
      <c r="Z6" s="51">
        <v>4150</v>
      </c>
      <c r="AA6" s="35">
        <f t="shared" si="11"/>
        <v>583</v>
      </c>
      <c r="AB6" s="35">
        <f t="shared" si="12"/>
        <v>430</v>
      </c>
      <c r="AC6" s="35">
        <f t="shared" si="13"/>
        <v>584.42449136115727</v>
      </c>
      <c r="AD6" s="35">
        <f t="shared" si="14"/>
        <v>271.36312570873901</v>
      </c>
      <c r="AE6" s="35">
        <f t="shared" si="15"/>
        <v>140.392664806569</v>
      </c>
      <c r="AF6" s="35">
        <f t="shared" si="16"/>
        <v>302.49439828121479</v>
      </c>
      <c r="AG6" s="35">
        <f t="shared" si="17"/>
        <v>17.532734740834719</v>
      </c>
      <c r="AH6" s="35">
        <f t="shared" si="18"/>
        <v>517.900991402626</v>
      </c>
      <c r="AI6" s="35">
        <f t="shared" si="19"/>
        <v>267.94171131054708</v>
      </c>
      <c r="AJ6" s="35">
        <f t="shared" si="20"/>
        <v>0</v>
      </c>
      <c r="AK6" s="36">
        <f t="shared" si="21"/>
        <v>3294.0506523028266</v>
      </c>
    </row>
    <row r="7" spans="1:37" x14ac:dyDescent="0.25">
      <c r="A7" s="5">
        <v>3942.8</v>
      </c>
      <c r="B7" s="5">
        <v>176378.25650501251</v>
      </c>
      <c r="C7" s="5">
        <v>311801.47529056668</v>
      </c>
      <c r="D7" s="5">
        <v>18304.060000000005</v>
      </c>
      <c r="E7" s="5">
        <v>60.504250000000006</v>
      </c>
      <c r="F7" s="32">
        <v>0.02</v>
      </c>
      <c r="G7" s="32">
        <v>0.02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583</v>
      </c>
      <c r="O7" s="35">
        <f t="shared" si="1"/>
        <v>430</v>
      </c>
      <c r="P7" s="35">
        <f t="shared" si="2"/>
        <v>584.42449136115727</v>
      </c>
      <c r="Q7" s="35">
        <f t="shared" si="3"/>
        <v>271.36312570873901</v>
      </c>
      <c r="R7" s="35">
        <f t="shared" si="4"/>
        <v>140.392664806569</v>
      </c>
      <c r="S7" s="35">
        <f t="shared" si="5"/>
        <v>302.49439828121479</v>
      </c>
      <c r="T7" s="35">
        <f t="shared" si="6"/>
        <v>17.532734740834719</v>
      </c>
      <c r="U7" s="35">
        <f t="shared" si="7"/>
        <v>517.900991402626</v>
      </c>
      <c r="V7" s="35">
        <f t="shared" si="8"/>
        <v>267.94171131054708</v>
      </c>
      <c r="W7" s="35">
        <f t="shared" si="9"/>
        <v>0</v>
      </c>
      <c r="X7" s="35">
        <f t="shared" si="10"/>
        <v>3294.0506523028266</v>
      </c>
      <c r="Y7" s="51">
        <v>9900</v>
      </c>
      <c r="Z7" s="51">
        <v>4150</v>
      </c>
      <c r="AA7" s="35">
        <f t="shared" si="11"/>
        <v>583</v>
      </c>
      <c r="AB7" s="35">
        <f t="shared" si="12"/>
        <v>430</v>
      </c>
      <c r="AC7" s="35">
        <f t="shared" si="13"/>
        <v>584.42449136115727</v>
      </c>
      <c r="AD7" s="35">
        <f t="shared" si="14"/>
        <v>271.36312570873901</v>
      </c>
      <c r="AE7" s="35">
        <f t="shared" si="15"/>
        <v>140.392664806569</v>
      </c>
      <c r="AF7" s="35">
        <f t="shared" si="16"/>
        <v>302.49439828121479</v>
      </c>
      <c r="AG7" s="35">
        <f t="shared" si="17"/>
        <v>17.532734740834719</v>
      </c>
      <c r="AH7" s="35">
        <f t="shared" si="18"/>
        <v>517.900991402626</v>
      </c>
      <c r="AI7" s="35">
        <f t="shared" si="19"/>
        <v>267.94171131054708</v>
      </c>
      <c r="AJ7" s="35">
        <f t="shared" si="20"/>
        <v>0</v>
      </c>
      <c r="AK7" s="36">
        <f t="shared" si="21"/>
        <v>3294.0506523028266</v>
      </c>
    </row>
    <row r="8" spans="1:37" x14ac:dyDescent="0.25">
      <c r="A8" s="5">
        <v>3943</v>
      </c>
      <c r="B8" s="5">
        <v>176476.72830438614</v>
      </c>
      <c r="C8" s="5">
        <v>311975.55373451114</v>
      </c>
      <c r="D8" s="5">
        <v>18304.350000000002</v>
      </c>
      <c r="E8" s="5">
        <v>60.504250000000006</v>
      </c>
      <c r="F8" s="32">
        <v>0.02</v>
      </c>
      <c r="G8" s="32">
        <v>0.02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583</v>
      </c>
      <c r="O8" s="35">
        <f t="shared" si="1"/>
        <v>430</v>
      </c>
      <c r="P8" s="35">
        <f t="shared" si="2"/>
        <v>584.42449136115727</v>
      </c>
      <c r="Q8" s="35">
        <f t="shared" si="3"/>
        <v>271.36312570873901</v>
      </c>
      <c r="R8" s="35">
        <f t="shared" si="4"/>
        <v>140.392664806569</v>
      </c>
      <c r="S8" s="35">
        <f t="shared" si="5"/>
        <v>302.49439828121479</v>
      </c>
      <c r="T8" s="35">
        <f t="shared" si="6"/>
        <v>17.532734740834719</v>
      </c>
      <c r="U8" s="35">
        <f t="shared" si="7"/>
        <v>517.900991402626</v>
      </c>
      <c r="V8" s="35">
        <f t="shared" si="8"/>
        <v>267.94171131054708</v>
      </c>
      <c r="W8" s="35">
        <f t="shared" si="9"/>
        <v>0</v>
      </c>
      <c r="X8" s="35">
        <f t="shared" si="10"/>
        <v>3294.0506523028266</v>
      </c>
      <c r="Y8" s="51">
        <v>9900</v>
      </c>
      <c r="Z8" s="51">
        <v>4150</v>
      </c>
      <c r="AA8" s="35">
        <f t="shared" si="11"/>
        <v>583</v>
      </c>
      <c r="AB8" s="35">
        <f t="shared" si="12"/>
        <v>430</v>
      </c>
      <c r="AC8" s="35">
        <f t="shared" si="13"/>
        <v>584.42449136115727</v>
      </c>
      <c r="AD8" s="35">
        <f t="shared" si="14"/>
        <v>271.36312570873901</v>
      </c>
      <c r="AE8" s="35">
        <f t="shared" si="15"/>
        <v>140.392664806569</v>
      </c>
      <c r="AF8" s="35">
        <f t="shared" si="16"/>
        <v>302.49439828121479</v>
      </c>
      <c r="AG8" s="35">
        <f t="shared" si="17"/>
        <v>17.532734740834719</v>
      </c>
      <c r="AH8" s="35">
        <f t="shared" si="18"/>
        <v>517.900991402626</v>
      </c>
      <c r="AI8" s="35">
        <f t="shared" si="19"/>
        <v>267.94171131054708</v>
      </c>
      <c r="AJ8" s="35">
        <f t="shared" si="20"/>
        <v>0</v>
      </c>
      <c r="AK8" s="36">
        <f t="shared" si="21"/>
        <v>3294.0506523028266</v>
      </c>
    </row>
    <row r="9" spans="1:37" x14ac:dyDescent="0.25">
      <c r="A9" s="5">
        <v>3944</v>
      </c>
      <c r="B9" s="5">
        <v>176969.08730316162</v>
      </c>
      <c r="C9" s="5">
        <v>312845.94595432281</v>
      </c>
      <c r="D9" s="5">
        <v>18305.800000000003</v>
      </c>
      <c r="E9" s="5">
        <v>60.504250000000006</v>
      </c>
      <c r="F9" s="32">
        <v>0.02</v>
      </c>
      <c r="G9" s="32">
        <v>0.02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583</v>
      </c>
      <c r="O9" s="35">
        <f t="shared" si="1"/>
        <v>430</v>
      </c>
      <c r="P9" s="35">
        <f t="shared" si="2"/>
        <v>584.42449136115727</v>
      </c>
      <c r="Q9" s="35">
        <f t="shared" si="3"/>
        <v>271.36312570873901</v>
      </c>
      <c r="R9" s="35">
        <f t="shared" si="4"/>
        <v>140.392664806569</v>
      </c>
      <c r="S9" s="35">
        <f t="shared" si="5"/>
        <v>302.49439828121479</v>
      </c>
      <c r="T9" s="35">
        <f t="shared" si="6"/>
        <v>17.532734740834719</v>
      </c>
      <c r="U9" s="35">
        <f t="shared" si="7"/>
        <v>517.900991402626</v>
      </c>
      <c r="V9" s="35">
        <f t="shared" si="8"/>
        <v>267.94171131054708</v>
      </c>
      <c r="W9" s="35">
        <f t="shared" si="9"/>
        <v>0</v>
      </c>
      <c r="X9" s="35">
        <f t="shared" si="10"/>
        <v>3294.0506523028266</v>
      </c>
      <c r="Y9" s="51">
        <v>9900</v>
      </c>
      <c r="Z9" s="51">
        <v>4150</v>
      </c>
      <c r="AA9" s="35">
        <f t="shared" si="11"/>
        <v>583</v>
      </c>
      <c r="AB9" s="35">
        <f t="shared" si="12"/>
        <v>430</v>
      </c>
      <c r="AC9" s="35">
        <f t="shared" si="13"/>
        <v>584.42449136115727</v>
      </c>
      <c r="AD9" s="35">
        <f t="shared" si="14"/>
        <v>271.36312570873901</v>
      </c>
      <c r="AE9" s="35">
        <f t="shared" si="15"/>
        <v>140.392664806569</v>
      </c>
      <c r="AF9" s="35">
        <f t="shared" si="16"/>
        <v>302.49439828121479</v>
      </c>
      <c r="AG9" s="35">
        <f t="shared" si="17"/>
        <v>17.532734740834719</v>
      </c>
      <c r="AH9" s="35">
        <f t="shared" si="18"/>
        <v>517.900991402626</v>
      </c>
      <c r="AI9" s="35">
        <f t="shared" si="19"/>
        <v>267.94171131054708</v>
      </c>
      <c r="AJ9" s="35">
        <f t="shared" si="20"/>
        <v>0</v>
      </c>
      <c r="AK9" s="36">
        <f t="shared" si="21"/>
        <v>3294.0506523028266</v>
      </c>
    </row>
    <row r="10" spans="1:37" x14ac:dyDescent="0.25">
      <c r="A10" s="5">
        <v>3945</v>
      </c>
      <c r="B10" s="5">
        <v>177461.44630241394</v>
      </c>
      <c r="C10" s="5">
        <v>313716.33817413449</v>
      </c>
      <c r="D10" s="5">
        <v>18307.250000000004</v>
      </c>
      <c r="E10" s="5">
        <v>60.504250000000006</v>
      </c>
      <c r="F10" s="32">
        <v>0.02</v>
      </c>
      <c r="G10" s="32">
        <v>0.02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583</v>
      </c>
      <c r="O10" s="35">
        <f t="shared" si="1"/>
        <v>430</v>
      </c>
      <c r="P10" s="35">
        <f t="shared" si="2"/>
        <v>584.42449136115727</v>
      </c>
      <c r="Q10" s="35">
        <f t="shared" si="3"/>
        <v>271.36312570873901</v>
      </c>
      <c r="R10" s="35">
        <f t="shared" si="4"/>
        <v>140.392664806569</v>
      </c>
      <c r="S10" s="35">
        <f t="shared" si="5"/>
        <v>302.49439828121479</v>
      </c>
      <c r="T10" s="35">
        <f t="shared" si="6"/>
        <v>17.532734740834719</v>
      </c>
      <c r="U10" s="35">
        <f t="shared" si="7"/>
        <v>517.900991402626</v>
      </c>
      <c r="V10" s="35">
        <f t="shared" si="8"/>
        <v>267.94171131054708</v>
      </c>
      <c r="W10" s="35">
        <f t="shared" si="9"/>
        <v>0</v>
      </c>
      <c r="X10" s="35">
        <f t="shared" si="10"/>
        <v>3294.0506523028266</v>
      </c>
      <c r="Y10" s="51">
        <v>9900</v>
      </c>
      <c r="Z10" s="51">
        <v>4150</v>
      </c>
      <c r="AA10" s="35">
        <f t="shared" si="11"/>
        <v>583</v>
      </c>
      <c r="AB10" s="35">
        <f t="shared" si="12"/>
        <v>430</v>
      </c>
      <c r="AC10" s="35">
        <f t="shared" si="13"/>
        <v>584.42449136115727</v>
      </c>
      <c r="AD10" s="35">
        <f t="shared" si="14"/>
        <v>271.36312570873901</v>
      </c>
      <c r="AE10" s="35">
        <f t="shared" si="15"/>
        <v>140.392664806569</v>
      </c>
      <c r="AF10" s="35">
        <f t="shared" si="16"/>
        <v>302.49439828121479</v>
      </c>
      <c r="AG10" s="35">
        <f t="shared" si="17"/>
        <v>17.532734740834719</v>
      </c>
      <c r="AH10" s="35">
        <f t="shared" si="18"/>
        <v>517.900991402626</v>
      </c>
      <c r="AI10" s="35">
        <f t="shared" si="19"/>
        <v>267.94171131054708</v>
      </c>
      <c r="AJ10" s="35">
        <f t="shared" si="20"/>
        <v>0</v>
      </c>
      <c r="AK10" s="36">
        <f t="shared" si="21"/>
        <v>3294.0506523028266</v>
      </c>
    </row>
    <row r="11" spans="1:37" x14ac:dyDescent="0.25">
      <c r="A11" s="5">
        <v>3946</v>
      </c>
      <c r="B11" s="5">
        <v>177953.80530118942</v>
      </c>
      <c r="C11" s="5">
        <v>314586.73039391637</v>
      </c>
      <c r="D11" s="5">
        <v>18308.7</v>
      </c>
      <c r="E11" s="5">
        <v>60.504250000000006</v>
      </c>
      <c r="F11" s="32">
        <v>0.02</v>
      </c>
      <c r="G11" s="32">
        <v>0.02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583</v>
      </c>
      <c r="O11" s="35">
        <f t="shared" si="1"/>
        <v>430</v>
      </c>
      <c r="P11" s="35">
        <f t="shared" si="2"/>
        <v>584.42449136115727</v>
      </c>
      <c r="Q11" s="35">
        <f t="shared" si="3"/>
        <v>271.36312570873901</v>
      </c>
      <c r="R11" s="35">
        <f t="shared" si="4"/>
        <v>140.392664806569</v>
      </c>
      <c r="S11" s="35">
        <f t="shared" si="5"/>
        <v>302.49439828121479</v>
      </c>
      <c r="T11" s="35">
        <f t="shared" si="6"/>
        <v>17.532734740834719</v>
      </c>
      <c r="U11" s="35">
        <f t="shared" si="7"/>
        <v>517.900991402626</v>
      </c>
      <c r="V11" s="35">
        <f t="shared" si="8"/>
        <v>267.94171131054708</v>
      </c>
      <c r="W11" s="35">
        <f t="shared" si="9"/>
        <v>0</v>
      </c>
      <c r="X11" s="35">
        <f t="shared" si="10"/>
        <v>3294.0506523028266</v>
      </c>
      <c r="Y11" s="51">
        <v>9900</v>
      </c>
      <c r="Z11" s="51">
        <v>4150</v>
      </c>
      <c r="AA11" s="35">
        <f t="shared" si="11"/>
        <v>583</v>
      </c>
      <c r="AB11" s="35">
        <f t="shared" si="12"/>
        <v>430</v>
      </c>
      <c r="AC11" s="35">
        <f t="shared" si="13"/>
        <v>584.42449136115727</v>
      </c>
      <c r="AD11" s="35">
        <f t="shared" si="14"/>
        <v>271.36312570873901</v>
      </c>
      <c r="AE11" s="35">
        <f t="shared" si="15"/>
        <v>140.392664806569</v>
      </c>
      <c r="AF11" s="35">
        <f t="shared" si="16"/>
        <v>302.49439828121479</v>
      </c>
      <c r="AG11" s="35">
        <f t="shared" si="17"/>
        <v>17.532734740834719</v>
      </c>
      <c r="AH11" s="35">
        <f t="shared" si="18"/>
        <v>517.900991402626</v>
      </c>
      <c r="AI11" s="35">
        <f t="shared" si="19"/>
        <v>267.94171131054708</v>
      </c>
      <c r="AJ11" s="35">
        <f t="shared" si="20"/>
        <v>0</v>
      </c>
      <c r="AK11" s="36">
        <f t="shared" si="21"/>
        <v>3294.0506523028266</v>
      </c>
    </row>
    <row r="12" spans="1:37" x14ac:dyDescent="0.25">
      <c r="A12" s="5">
        <v>3947</v>
      </c>
      <c r="B12" s="5">
        <v>178446.1642999649</v>
      </c>
      <c r="C12" s="5">
        <v>315457.12261372805</v>
      </c>
      <c r="D12" s="5">
        <v>18310.150000000001</v>
      </c>
      <c r="E12" s="5">
        <v>60.504250000000006</v>
      </c>
      <c r="F12" s="32">
        <v>0.02</v>
      </c>
      <c r="G12" s="32">
        <v>0.02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583</v>
      </c>
      <c r="O12" s="35">
        <f t="shared" si="1"/>
        <v>430</v>
      </c>
      <c r="P12" s="35">
        <f t="shared" si="2"/>
        <v>584.42449136115727</v>
      </c>
      <c r="Q12" s="35">
        <f t="shared" si="3"/>
        <v>271.36312570873901</v>
      </c>
      <c r="R12" s="35">
        <f t="shared" si="4"/>
        <v>140.392664806569</v>
      </c>
      <c r="S12" s="35">
        <f t="shared" si="5"/>
        <v>302.49439828121479</v>
      </c>
      <c r="T12" s="35">
        <f t="shared" si="6"/>
        <v>17.532734740834719</v>
      </c>
      <c r="U12" s="35">
        <f t="shared" si="7"/>
        <v>517.900991402626</v>
      </c>
      <c r="V12" s="35">
        <f t="shared" si="8"/>
        <v>267.94171131054708</v>
      </c>
      <c r="W12" s="35">
        <f t="shared" si="9"/>
        <v>0</v>
      </c>
      <c r="X12" s="35">
        <f t="shared" si="10"/>
        <v>3294.0506523028266</v>
      </c>
      <c r="Y12" s="51">
        <v>9900</v>
      </c>
      <c r="Z12" s="51">
        <v>4150</v>
      </c>
      <c r="AA12" s="35">
        <f t="shared" si="11"/>
        <v>583</v>
      </c>
      <c r="AB12" s="35">
        <f t="shared" si="12"/>
        <v>430</v>
      </c>
      <c r="AC12" s="35">
        <f t="shared" si="13"/>
        <v>584.42449136115727</v>
      </c>
      <c r="AD12" s="35">
        <f t="shared" si="14"/>
        <v>271.36312570873901</v>
      </c>
      <c r="AE12" s="35">
        <f t="shared" si="15"/>
        <v>140.392664806569</v>
      </c>
      <c r="AF12" s="35">
        <f t="shared" si="16"/>
        <v>302.49439828121479</v>
      </c>
      <c r="AG12" s="35">
        <f t="shared" si="17"/>
        <v>17.532734740834719</v>
      </c>
      <c r="AH12" s="35">
        <f t="shared" si="18"/>
        <v>517.900991402626</v>
      </c>
      <c r="AI12" s="35">
        <f t="shared" si="19"/>
        <v>267.94171131054708</v>
      </c>
      <c r="AJ12" s="35">
        <f t="shared" si="20"/>
        <v>0</v>
      </c>
      <c r="AK12" s="36">
        <f t="shared" si="21"/>
        <v>3294.0506523028266</v>
      </c>
    </row>
    <row r="13" spans="1:37" x14ac:dyDescent="0.25">
      <c r="A13" s="5">
        <v>3947.2</v>
      </c>
      <c r="B13" s="5">
        <v>178544.63609981537</v>
      </c>
      <c r="C13" s="5">
        <v>315631.2010577023</v>
      </c>
      <c r="D13" s="5">
        <v>18310.439999999999</v>
      </c>
      <c r="E13" s="5">
        <v>60.504250000000006</v>
      </c>
      <c r="F13" s="32">
        <v>0.02</v>
      </c>
      <c r="G13" s="32">
        <v>0.02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583</v>
      </c>
      <c r="O13" s="35">
        <f t="shared" si="1"/>
        <v>430</v>
      </c>
      <c r="P13" s="35">
        <f t="shared" si="2"/>
        <v>584.42449136115727</v>
      </c>
      <c r="Q13" s="35">
        <f t="shared" si="3"/>
        <v>271.36312570873901</v>
      </c>
      <c r="R13" s="35">
        <f t="shared" si="4"/>
        <v>140.392664806569</v>
      </c>
      <c r="S13" s="35">
        <f t="shared" si="5"/>
        <v>302.49439828121479</v>
      </c>
      <c r="T13" s="35">
        <f t="shared" si="6"/>
        <v>17.532734740834719</v>
      </c>
      <c r="U13" s="35">
        <f t="shared" si="7"/>
        <v>517.900991402626</v>
      </c>
      <c r="V13" s="35">
        <f t="shared" si="8"/>
        <v>267.94171131054708</v>
      </c>
      <c r="W13" s="35">
        <f t="shared" si="9"/>
        <v>0</v>
      </c>
      <c r="X13" s="35">
        <f t="shared" si="10"/>
        <v>3294.0506523028266</v>
      </c>
      <c r="Y13" s="51">
        <v>9900</v>
      </c>
      <c r="Z13" s="51">
        <v>4150</v>
      </c>
      <c r="AA13" s="35">
        <f t="shared" si="11"/>
        <v>583</v>
      </c>
      <c r="AB13" s="35">
        <f t="shared" si="12"/>
        <v>430</v>
      </c>
      <c r="AC13" s="35">
        <f t="shared" si="13"/>
        <v>584.42449136115727</v>
      </c>
      <c r="AD13" s="35">
        <f t="shared" si="14"/>
        <v>271.36312570873901</v>
      </c>
      <c r="AE13" s="35">
        <f t="shared" si="15"/>
        <v>140.392664806569</v>
      </c>
      <c r="AF13" s="35">
        <f t="shared" si="16"/>
        <v>302.49439828121479</v>
      </c>
      <c r="AG13" s="35">
        <f t="shared" si="17"/>
        <v>17.532734740834719</v>
      </c>
      <c r="AH13" s="35">
        <f t="shared" si="18"/>
        <v>517.900991402626</v>
      </c>
      <c r="AI13" s="35">
        <f t="shared" si="19"/>
        <v>267.94171131054708</v>
      </c>
      <c r="AJ13" s="35">
        <f t="shared" si="20"/>
        <v>0</v>
      </c>
      <c r="AK13" s="36">
        <f t="shared" si="21"/>
        <v>3294.0506523028266</v>
      </c>
    </row>
    <row r="14" spans="1:37" x14ac:dyDescent="0.25">
      <c r="A14" s="5">
        <v>3947.8</v>
      </c>
      <c r="B14" s="5">
        <v>178840.05149888992</v>
      </c>
      <c r="C14" s="5">
        <v>316153.43638953567</v>
      </c>
      <c r="D14" s="5">
        <v>18311.310000000001</v>
      </c>
      <c r="E14" s="5">
        <v>60.504250000000006</v>
      </c>
      <c r="F14" s="32">
        <v>0.02</v>
      </c>
      <c r="G14" s="32">
        <v>0.02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583</v>
      </c>
      <c r="O14" s="35">
        <f t="shared" si="1"/>
        <v>430</v>
      </c>
      <c r="P14" s="35">
        <f t="shared" si="2"/>
        <v>584.42449136115727</v>
      </c>
      <c r="Q14" s="35">
        <f t="shared" si="3"/>
        <v>271.36312570873901</v>
      </c>
      <c r="R14" s="35">
        <f t="shared" si="4"/>
        <v>140.392664806569</v>
      </c>
      <c r="S14" s="35">
        <f t="shared" si="5"/>
        <v>302.49439828121479</v>
      </c>
      <c r="T14" s="35">
        <f t="shared" si="6"/>
        <v>17.532734740834719</v>
      </c>
      <c r="U14" s="35">
        <f t="shared" si="7"/>
        <v>517.900991402626</v>
      </c>
      <c r="V14" s="35">
        <f t="shared" si="8"/>
        <v>267.94171131054708</v>
      </c>
      <c r="W14" s="35">
        <f t="shared" si="9"/>
        <v>0</v>
      </c>
      <c r="X14" s="35">
        <f t="shared" si="10"/>
        <v>3294.0506523028266</v>
      </c>
      <c r="Y14" s="51">
        <v>9900</v>
      </c>
      <c r="Z14" s="51">
        <v>4150</v>
      </c>
      <c r="AA14" s="35">
        <f t="shared" si="11"/>
        <v>583</v>
      </c>
      <c r="AB14" s="35">
        <f t="shared" si="12"/>
        <v>430</v>
      </c>
      <c r="AC14" s="35">
        <f t="shared" si="13"/>
        <v>584.42449136115727</v>
      </c>
      <c r="AD14" s="35">
        <f t="shared" si="14"/>
        <v>271.36312570873901</v>
      </c>
      <c r="AE14" s="35">
        <f t="shared" si="15"/>
        <v>140.392664806569</v>
      </c>
      <c r="AF14" s="35">
        <f t="shared" si="16"/>
        <v>302.49439828121479</v>
      </c>
      <c r="AG14" s="35">
        <f t="shared" si="17"/>
        <v>17.532734740834719</v>
      </c>
      <c r="AH14" s="35">
        <f t="shared" si="18"/>
        <v>517.900991402626</v>
      </c>
      <c r="AI14" s="35">
        <f t="shared" si="19"/>
        <v>267.94171131054708</v>
      </c>
      <c r="AJ14" s="35">
        <f t="shared" si="20"/>
        <v>0</v>
      </c>
      <c r="AK14" s="36">
        <f t="shared" si="21"/>
        <v>3294.0506523028266</v>
      </c>
    </row>
    <row r="15" spans="1:37" x14ac:dyDescent="0.25">
      <c r="A15" s="5">
        <v>3948</v>
      </c>
      <c r="B15" s="5">
        <v>178938.52329874039</v>
      </c>
      <c r="C15" s="5">
        <v>316327.51483350992</v>
      </c>
      <c r="D15" s="5">
        <v>18311.600000000002</v>
      </c>
      <c r="E15" s="5">
        <v>60.504250000000006</v>
      </c>
      <c r="F15" s="32">
        <v>0.02</v>
      </c>
      <c r="G15" s="32">
        <v>0.02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583</v>
      </c>
      <c r="O15" s="35">
        <f t="shared" si="1"/>
        <v>430</v>
      </c>
      <c r="P15" s="35">
        <f t="shared" si="2"/>
        <v>584.42449136115727</v>
      </c>
      <c r="Q15" s="35">
        <f t="shared" si="3"/>
        <v>271.36312570873901</v>
      </c>
      <c r="R15" s="35">
        <f t="shared" si="4"/>
        <v>140.392664806569</v>
      </c>
      <c r="S15" s="35">
        <f t="shared" si="5"/>
        <v>302.49439828121479</v>
      </c>
      <c r="T15" s="35">
        <f t="shared" si="6"/>
        <v>17.532734740834719</v>
      </c>
      <c r="U15" s="35">
        <f t="shared" si="7"/>
        <v>517.900991402626</v>
      </c>
      <c r="V15" s="35">
        <f t="shared" si="8"/>
        <v>267.94171131054708</v>
      </c>
      <c r="W15" s="35">
        <f t="shared" si="9"/>
        <v>0</v>
      </c>
      <c r="X15" s="35">
        <f t="shared" si="10"/>
        <v>3294.0506523028266</v>
      </c>
      <c r="Y15" s="51">
        <v>9900</v>
      </c>
      <c r="Z15" s="51">
        <v>4150</v>
      </c>
      <c r="AA15" s="35">
        <f t="shared" si="11"/>
        <v>583</v>
      </c>
      <c r="AB15" s="35">
        <f t="shared" si="12"/>
        <v>430</v>
      </c>
      <c r="AC15" s="35">
        <f t="shared" si="13"/>
        <v>584.42449136115727</v>
      </c>
      <c r="AD15" s="35">
        <f t="shared" si="14"/>
        <v>271.36312570873901</v>
      </c>
      <c r="AE15" s="35">
        <f t="shared" si="15"/>
        <v>140.392664806569</v>
      </c>
      <c r="AF15" s="35">
        <f t="shared" si="16"/>
        <v>302.49439828121479</v>
      </c>
      <c r="AG15" s="35">
        <f t="shared" si="17"/>
        <v>17.532734740834719</v>
      </c>
      <c r="AH15" s="35">
        <f t="shared" si="18"/>
        <v>517.900991402626</v>
      </c>
      <c r="AI15" s="35">
        <f t="shared" si="19"/>
        <v>267.94171131054708</v>
      </c>
      <c r="AJ15" s="35">
        <f t="shared" si="20"/>
        <v>0</v>
      </c>
      <c r="AK15" s="36">
        <f t="shared" si="21"/>
        <v>3294.0506523028266</v>
      </c>
    </row>
    <row r="16" spans="1:37" x14ac:dyDescent="0.25">
      <c r="A16" s="5">
        <v>3949</v>
      </c>
      <c r="B16" s="5">
        <v>179430.88229751587</v>
      </c>
      <c r="C16" s="5">
        <v>317197.9070532918</v>
      </c>
      <c r="D16" s="5">
        <v>18313.05</v>
      </c>
      <c r="E16" s="5">
        <v>60.504250000000006</v>
      </c>
      <c r="F16" s="32">
        <v>0.02</v>
      </c>
      <c r="G16" s="32">
        <v>0.02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583</v>
      </c>
      <c r="O16" s="35">
        <f t="shared" si="1"/>
        <v>430</v>
      </c>
      <c r="P16" s="35">
        <f t="shared" si="2"/>
        <v>584.42449136115727</v>
      </c>
      <c r="Q16" s="35">
        <f t="shared" si="3"/>
        <v>271.36312570873901</v>
      </c>
      <c r="R16" s="35">
        <f t="shared" si="4"/>
        <v>140.392664806569</v>
      </c>
      <c r="S16" s="35">
        <f t="shared" si="5"/>
        <v>302.49439828121479</v>
      </c>
      <c r="T16" s="35">
        <f t="shared" si="6"/>
        <v>17.532734740834719</v>
      </c>
      <c r="U16" s="35">
        <f t="shared" si="7"/>
        <v>517.900991402626</v>
      </c>
      <c r="V16" s="35">
        <f t="shared" si="8"/>
        <v>267.94171131054708</v>
      </c>
      <c r="W16" s="35">
        <f t="shared" si="9"/>
        <v>0</v>
      </c>
      <c r="X16" s="35">
        <f t="shared" si="10"/>
        <v>3294.0506523028266</v>
      </c>
      <c r="Y16" s="51">
        <v>9900</v>
      </c>
      <c r="Z16" s="51">
        <v>4150</v>
      </c>
      <c r="AA16" s="35">
        <f t="shared" si="11"/>
        <v>583</v>
      </c>
      <c r="AB16" s="35">
        <f t="shared" si="12"/>
        <v>430</v>
      </c>
      <c r="AC16" s="35">
        <f t="shared" si="13"/>
        <v>584.42449136115727</v>
      </c>
      <c r="AD16" s="35">
        <f t="shared" si="14"/>
        <v>271.36312570873901</v>
      </c>
      <c r="AE16" s="35">
        <f t="shared" si="15"/>
        <v>140.392664806569</v>
      </c>
      <c r="AF16" s="35">
        <f t="shared" si="16"/>
        <v>302.49439828121479</v>
      </c>
      <c r="AG16" s="35">
        <f t="shared" si="17"/>
        <v>17.532734740834719</v>
      </c>
      <c r="AH16" s="35">
        <f t="shared" si="18"/>
        <v>517.900991402626</v>
      </c>
      <c r="AI16" s="35">
        <f t="shared" si="19"/>
        <v>267.94171131054708</v>
      </c>
      <c r="AJ16" s="35">
        <f t="shared" si="20"/>
        <v>0</v>
      </c>
      <c r="AK16" s="36">
        <f t="shared" si="21"/>
        <v>3294.0506523028266</v>
      </c>
    </row>
    <row r="17" spans="1:37" x14ac:dyDescent="0.25">
      <c r="A17" s="5">
        <v>3950</v>
      </c>
      <c r="B17" s="5">
        <v>179923.24129676819</v>
      </c>
      <c r="C17" s="5">
        <v>318068.29927310348</v>
      </c>
      <c r="D17" s="5">
        <v>18314.500000000004</v>
      </c>
      <c r="E17" s="5">
        <v>60.504250000000006</v>
      </c>
      <c r="F17" s="32">
        <v>0.02</v>
      </c>
      <c r="G17" s="32">
        <v>0.02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583</v>
      </c>
      <c r="O17" s="35">
        <f t="shared" si="1"/>
        <v>430</v>
      </c>
      <c r="P17" s="35">
        <f t="shared" si="2"/>
        <v>584.42449136115727</v>
      </c>
      <c r="Q17" s="35">
        <f t="shared" si="3"/>
        <v>271.36312570873901</v>
      </c>
      <c r="R17" s="35">
        <f t="shared" si="4"/>
        <v>140.392664806569</v>
      </c>
      <c r="S17" s="35">
        <f t="shared" si="5"/>
        <v>302.49439828121479</v>
      </c>
      <c r="T17" s="35">
        <f t="shared" si="6"/>
        <v>17.532734740834719</v>
      </c>
      <c r="U17" s="35">
        <f t="shared" si="7"/>
        <v>517.900991402626</v>
      </c>
      <c r="V17" s="35">
        <f t="shared" si="8"/>
        <v>267.94171131054708</v>
      </c>
      <c r="W17" s="35">
        <f t="shared" si="9"/>
        <v>0</v>
      </c>
      <c r="X17" s="35">
        <f t="shared" si="10"/>
        <v>3294.0506523028266</v>
      </c>
      <c r="Y17" s="51">
        <v>9900</v>
      </c>
      <c r="Z17" s="51">
        <v>4150</v>
      </c>
      <c r="AA17" s="35">
        <f t="shared" si="11"/>
        <v>583</v>
      </c>
      <c r="AB17" s="35">
        <f t="shared" si="12"/>
        <v>430</v>
      </c>
      <c r="AC17" s="35">
        <f t="shared" si="13"/>
        <v>584.42449136115727</v>
      </c>
      <c r="AD17" s="35">
        <f t="shared" si="14"/>
        <v>271.36312570873901</v>
      </c>
      <c r="AE17" s="35">
        <f t="shared" si="15"/>
        <v>140.392664806569</v>
      </c>
      <c r="AF17" s="35">
        <f t="shared" si="16"/>
        <v>302.49439828121479</v>
      </c>
      <c r="AG17" s="35">
        <f t="shared" si="17"/>
        <v>17.532734740834719</v>
      </c>
      <c r="AH17" s="35">
        <f t="shared" si="18"/>
        <v>517.900991402626</v>
      </c>
      <c r="AI17" s="35">
        <f t="shared" si="19"/>
        <v>267.94171131054708</v>
      </c>
      <c r="AJ17" s="35">
        <f t="shared" si="20"/>
        <v>0</v>
      </c>
      <c r="AK17" s="36">
        <f t="shared" si="21"/>
        <v>3294.0506523028266</v>
      </c>
    </row>
    <row r="18" spans="1:37" x14ac:dyDescent="0.25">
      <c r="A18" s="5">
        <v>3951</v>
      </c>
      <c r="B18" s="5">
        <v>180415.60029554367</v>
      </c>
      <c r="C18" s="5">
        <v>318938.69149291515</v>
      </c>
      <c r="D18" s="5">
        <v>18315.95</v>
      </c>
      <c r="E18" s="5">
        <v>60.504250000000006</v>
      </c>
      <c r="F18" s="32">
        <v>0.02</v>
      </c>
      <c r="G18" s="32">
        <v>0.02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583</v>
      </c>
      <c r="O18" s="35">
        <f t="shared" si="1"/>
        <v>430</v>
      </c>
      <c r="P18" s="35">
        <f t="shared" si="2"/>
        <v>584.42449136115727</v>
      </c>
      <c r="Q18" s="35">
        <f t="shared" si="3"/>
        <v>271.36312570873901</v>
      </c>
      <c r="R18" s="35">
        <f t="shared" si="4"/>
        <v>140.392664806569</v>
      </c>
      <c r="S18" s="35">
        <f t="shared" si="5"/>
        <v>302.49439828121479</v>
      </c>
      <c r="T18" s="35">
        <f t="shared" si="6"/>
        <v>17.532734740834719</v>
      </c>
      <c r="U18" s="35">
        <f t="shared" si="7"/>
        <v>517.900991402626</v>
      </c>
      <c r="V18" s="35">
        <f t="shared" si="8"/>
        <v>267.94171131054708</v>
      </c>
      <c r="W18" s="35">
        <f t="shared" si="9"/>
        <v>0</v>
      </c>
      <c r="X18" s="35">
        <f t="shared" si="10"/>
        <v>3294.0506523028266</v>
      </c>
      <c r="Y18" s="51">
        <v>9900</v>
      </c>
      <c r="Z18" s="51">
        <v>4150</v>
      </c>
      <c r="AA18" s="35">
        <f t="shared" si="11"/>
        <v>583</v>
      </c>
      <c r="AB18" s="35">
        <f t="shared" si="12"/>
        <v>430</v>
      </c>
      <c r="AC18" s="35">
        <f t="shared" si="13"/>
        <v>584.42449136115727</v>
      </c>
      <c r="AD18" s="35">
        <f t="shared" si="14"/>
        <v>271.36312570873901</v>
      </c>
      <c r="AE18" s="35">
        <f t="shared" si="15"/>
        <v>140.392664806569</v>
      </c>
      <c r="AF18" s="35">
        <f t="shared" si="16"/>
        <v>302.49439828121479</v>
      </c>
      <c r="AG18" s="35">
        <f t="shared" si="17"/>
        <v>17.532734740834719</v>
      </c>
      <c r="AH18" s="35">
        <f t="shared" si="18"/>
        <v>517.900991402626</v>
      </c>
      <c r="AI18" s="35">
        <f t="shared" si="19"/>
        <v>267.94171131054708</v>
      </c>
      <c r="AJ18" s="35">
        <f t="shared" si="20"/>
        <v>0</v>
      </c>
      <c r="AK18" s="36">
        <f t="shared" si="21"/>
        <v>3294.0506523028266</v>
      </c>
    </row>
    <row r="19" spans="1:37" x14ac:dyDescent="0.25">
      <c r="A19" s="5">
        <v>3952</v>
      </c>
      <c r="B19" s="5">
        <v>180907.95929384232</v>
      </c>
      <c r="C19" s="5">
        <v>319809.08371272683</v>
      </c>
      <c r="D19" s="5">
        <v>18317.400000000001</v>
      </c>
      <c r="E19" s="5">
        <v>60.504250000000006</v>
      </c>
      <c r="F19" s="32">
        <v>0.02</v>
      </c>
      <c r="G19" s="32">
        <v>0.02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583</v>
      </c>
      <c r="O19" s="35">
        <f t="shared" si="1"/>
        <v>430</v>
      </c>
      <c r="P19" s="35">
        <f t="shared" si="2"/>
        <v>584.42449136115727</v>
      </c>
      <c r="Q19" s="35">
        <f t="shared" si="3"/>
        <v>271.36312570873901</v>
      </c>
      <c r="R19" s="35">
        <f t="shared" si="4"/>
        <v>140.392664806569</v>
      </c>
      <c r="S19" s="35">
        <f t="shared" si="5"/>
        <v>302.49439828121479</v>
      </c>
      <c r="T19" s="35">
        <f t="shared" si="6"/>
        <v>17.532734740834719</v>
      </c>
      <c r="U19" s="35">
        <f t="shared" si="7"/>
        <v>517.900991402626</v>
      </c>
      <c r="V19" s="35">
        <f t="shared" si="8"/>
        <v>267.94171131054708</v>
      </c>
      <c r="W19" s="35">
        <f t="shared" si="9"/>
        <v>0</v>
      </c>
      <c r="X19" s="35">
        <f t="shared" si="10"/>
        <v>3294.0506523028266</v>
      </c>
      <c r="Y19" s="51">
        <v>9900</v>
      </c>
      <c r="Z19" s="51">
        <v>4150</v>
      </c>
      <c r="AA19" s="35">
        <f t="shared" si="11"/>
        <v>583</v>
      </c>
      <c r="AB19" s="35">
        <f t="shared" si="12"/>
        <v>430</v>
      </c>
      <c r="AC19" s="35">
        <f t="shared" si="13"/>
        <v>584.42449136115727</v>
      </c>
      <c r="AD19" s="35">
        <f t="shared" si="14"/>
        <v>271.36312570873901</v>
      </c>
      <c r="AE19" s="35">
        <f t="shared" si="15"/>
        <v>140.392664806569</v>
      </c>
      <c r="AF19" s="35">
        <f t="shared" si="16"/>
        <v>302.49439828121479</v>
      </c>
      <c r="AG19" s="35">
        <f t="shared" si="17"/>
        <v>17.532734740834719</v>
      </c>
      <c r="AH19" s="35">
        <f t="shared" si="18"/>
        <v>517.900991402626</v>
      </c>
      <c r="AI19" s="35">
        <f t="shared" si="19"/>
        <v>267.94171131054708</v>
      </c>
      <c r="AJ19" s="35">
        <f t="shared" si="20"/>
        <v>0</v>
      </c>
      <c r="AK19" s="36">
        <f t="shared" si="21"/>
        <v>3294.0506523028266</v>
      </c>
    </row>
    <row r="20" spans="1:37" x14ac:dyDescent="0.25">
      <c r="A20" s="5">
        <v>3952.2</v>
      </c>
      <c r="B20" s="5">
        <v>181006.43109369278</v>
      </c>
      <c r="C20" s="5">
        <v>319983.16215667129</v>
      </c>
      <c r="D20" s="5">
        <v>18317.690000000002</v>
      </c>
      <c r="E20" s="5">
        <v>60.504250000000006</v>
      </c>
      <c r="F20" s="32">
        <v>0.02</v>
      </c>
      <c r="G20" s="32">
        <v>0.02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583</v>
      </c>
      <c r="O20" s="35">
        <f t="shared" si="1"/>
        <v>430</v>
      </c>
      <c r="P20" s="35">
        <f t="shared" si="2"/>
        <v>584.42449136115727</v>
      </c>
      <c r="Q20" s="35">
        <f t="shared" si="3"/>
        <v>271.36312570873901</v>
      </c>
      <c r="R20" s="35">
        <f t="shared" si="4"/>
        <v>140.392664806569</v>
      </c>
      <c r="S20" s="35">
        <f t="shared" si="5"/>
        <v>302.49439828121479</v>
      </c>
      <c r="T20" s="35">
        <f t="shared" si="6"/>
        <v>17.532734740834719</v>
      </c>
      <c r="U20" s="35">
        <f t="shared" si="7"/>
        <v>517.900991402626</v>
      </c>
      <c r="V20" s="35">
        <f t="shared" si="8"/>
        <v>267.94171131054708</v>
      </c>
      <c r="W20" s="35">
        <f t="shared" si="9"/>
        <v>0</v>
      </c>
      <c r="X20" s="35">
        <f t="shared" si="10"/>
        <v>3294.0506523028266</v>
      </c>
      <c r="Y20" s="51">
        <v>9900</v>
      </c>
      <c r="Z20" s="51">
        <v>4150</v>
      </c>
      <c r="AA20" s="35">
        <f t="shared" si="11"/>
        <v>583</v>
      </c>
      <c r="AB20" s="35">
        <f t="shared" si="12"/>
        <v>430</v>
      </c>
      <c r="AC20" s="35">
        <f t="shared" si="13"/>
        <v>584.42449136115727</v>
      </c>
      <c r="AD20" s="35">
        <f t="shared" si="14"/>
        <v>271.36312570873901</v>
      </c>
      <c r="AE20" s="35">
        <f t="shared" si="15"/>
        <v>140.392664806569</v>
      </c>
      <c r="AF20" s="35">
        <f t="shared" si="16"/>
        <v>302.49439828121479</v>
      </c>
      <c r="AG20" s="35">
        <f t="shared" si="17"/>
        <v>17.532734740834719</v>
      </c>
      <c r="AH20" s="35">
        <f t="shared" si="18"/>
        <v>517.900991402626</v>
      </c>
      <c r="AI20" s="35">
        <f t="shared" si="19"/>
        <v>267.94171131054708</v>
      </c>
      <c r="AJ20" s="35">
        <f t="shared" si="20"/>
        <v>0</v>
      </c>
      <c r="AK20" s="36">
        <f t="shared" si="21"/>
        <v>3294.0506523028266</v>
      </c>
    </row>
    <row r="21" spans="1:37" x14ac:dyDescent="0.25">
      <c r="A21" s="5">
        <v>3952.8</v>
      </c>
      <c r="B21" s="5">
        <v>181301.84649324417</v>
      </c>
      <c r="C21" s="5">
        <v>320505.39748856425</v>
      </c>
      <c r="D21" s="5">
        <v>18318.560000000001</v>
      </c>
      <c r="E21" s="5">
        <v>60.504250000000006</v>
      </c>
      <c r="F21" s="32">
        <v>0.02</v>
      </c>
      <c r="G21" s="32">
        <v>0.02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583</v>
      </c>
      <c r="O21" s="35">
        <f t="shared" si="1"/>
        <v>430</v>
      </c>
      <c r="P21" s="35">
        <f t="shared" si="2"/>
        <v>584.42449136115727</v>
      </c>
      <c r="Q21" s="35">
        <f t="shared" si="3"/>
        <v>271.36312570873901</v>
      </c>
      <c r="R21" s="35">
        <f t="shared" si="4"/>
        <v>140.392664806569</v>
      </c>
      <c r="S21" s="35">
        <f t="shared" si="5"/>
        <v>302.49439828121479</v>
      </c>
      <c r="T21" s="35">
        <f t="shared" si="6"/>
        <v>17.532734740834719</v>
      </c>
      <c r="U21" s="35">
        <f t="shared" si="7"/>
        <v>517.900991402626</v>
      </c>
      <c r="V21" s="35">
        <f t="shared" si="8"/>
        <v>267.94171131054708</v>
      </c>
      <c r="W21" s="35">
        <f t="shared" si="9"/>
        <v>0</v>
      </c>
      <c r="X21" s="35">
        <f t="shared" si="10"/>
        <v>3294.0506523028266</v>
      </c>
      <c r="Y21" s="51">
        <v>9900</v>
      </c>
      <c r="Z21" s="51">
        <v>4150</v>
      </c>
      <c r="AA21" s="35">
        <f t="shared" si="11"/>
        <v>583</v>
      </c>
      <c r="AB21" s="35">
        <f t="shared" si="12"/>
        <v>430</v>
      </c>
      <c r="AC21" s="35">
        <f t="shared" si="13"/>
        <v>584.42449136115727</v>
      </c>
      <c r="AD21" s="35">
        <f t="shared" si="14"/>
        <v>271.36312570873901</v>
      </c>
      <c r="AE21" s="35">
        <f t="shared" si="15"/>
        <v>140.392664806569</v>
      </c>
      <c r="AF21" s="35">
        <f t="shared" si="16"/>
        <v>302.49439828121479</v>
      </c>
      <c r="AG21" s="35">
        <f t="shared" si="17"/>
        <v>17.532734740834719</v>
      </c>
      <c r="AH21" s="35">
        <f t="shared" si="18"/>
        <v>517.900991402626</v>
      </c>
      <c r="AI21" s="35">
        <f t="shared" si="19"/>
        <v>267.94171131054708</v>
      </c>
      <c r="AJ21" s="35">
        <f t="shared" si="20"/>
        <v>0</v>
      </c>
      <c r="AK21" s="36">
        <f t="shared" si="21"/>
        <v>3294.0506523028266</v>
      </c>
    </row>
    <row r="22" spans="1:37" x14ac:dyDescent="0.25">
      <c r="A22" s="5">
        <v>3953</v>
      </c>
      <c r="B22" s="5">
        <v>181400.3182926178</v>
      </c>
      <c r="C22" s="5">
        <v>320679.4759324789</v>
      </c>
      <c r="D22" s="5">
        <v>18318.850000000002</v>
      </c>
      <c r="E22" s="5">
        <v>60.504250000000006</v>
      </c>
      <c r="F22" s="32">
        <v>0.02</v>
      </c>
      <c r="G22" s="32">
        <v>0.02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583</v>
      </c>
      <c r="O22" s="35">
        <f t="shared" si="1"/>
        <v>430</v>
      </c>
      <c r="P22" s="35">
        <f t="shared" si="2"/>
        <v>584.42449136115727</v>
      </c>
      <c r="Q22" s="35">
        <f t="shared" si="3"/>
        <v>271.36312570873901</v>
      </c>
      <c r="R22" s="35">
        <f t="shared" si="4"/>
        <v>140.392664806569</v>
      </c>
      <c r="S22" s="35">
        <f t="shared" si="5"/>
        <v>302.49439828121479</v>
      </c>
      <c r="T22" s="35">
        <f t="shared" si="6"/>
        <v>17.532734740834719</v>
      </c>
      <c r="U22" s="35">
        <f t="shared" si="7"/>
        <v>517.900991402626</v>
      </c>
      <c r="V22" s="35">
        <f t="shared" si="8"/>
        <v>267.94171131054708</v>
      </c>
      <c r="W22" s="35">
        <f t="shared" si="9"/>
        <v>0</v>
      </c>
      <c r="X22" s="35">
        <f t="shared" si="10"/>
        <v>3294.0506523028266</v>
      </c>
      <c r="Y22" s="51">
        <v>9900</v>
      </c>
      <c r="Z22" s="51">
        <v>4150</v>
      </c>
      <c r="AA22" s="35">
        <f t="shared" si="11"/>
        <v>583</v>
      </c>
      <c r="AB22" s="35">
        <f t="shared" si="12"/>
        <v>430</v>
      </c>
      <c r="AC22" s="35">
        <f t="shared" si="13"/>
        <v>584.42449136115727</v>
      </c>
      <c r="AD22" s="35">
        <f t="shared" si="14"/>
        <v>271.36312570873901</v>
      </c>
      <c r="AE22" s="35">
        <f t="shared" si="15"/>
        <v>140.392664806569</v>
      </c>
      <c r="AF22" s="35">
        <f t="shared" si="16"/>
        <v>302.49439828121479</v>
      </c>
      <c r="AG22" s="35">
        <f t="shared" si="17"/>
        <v>17.532734740834719</v>
      </c>
      <c r="AH22" s="35">
        <f t="shared" si="18"/>
        <v>517.900991402626</v>
      </c>
      <c r="AI22" s="35">
        <f t="shared" si="19"/>
        <v>267.94171131054708</v>
      </c>
      <c r="AJ22" s="35">
        <f t="shared" si="20"/>
        <v>0</v>
      </c>
      <c r="AK22" s="36">
        <f t="shared" si="21"/>
        <v>3294.0506523028266</v>
      </c>
    </row>
    <row r="23" spans="1:37" x14ac:dyDescent="0.25">
      <c r="A23" s="5">
        <v>3954</v>
      </c>
      <c r="B23" s="5">
        <v>181892.67729139328</v>
      </c>
      <c r="C23" s="5">
        <v>321549.86815229058</v>
      </c>
      <c r="D23" s="5">
        <v>18320.300000000003</v>
      </c>
      <c r="E23" s="5">
        <v>60.504250000000006</v>
      </c>
      <c r="F23" s="32">
        <v>0.02</v>
      </c>
      <c r="G23" s="32">
        <v>0.02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583</v>
      </c>
      <c r="O23" s="35">
        <f t="shared" si="1"/>
        <v>430</v>
      </c>
      <c r="P23" s="35">
        <f t="shared" si="2"/>
        <v>584.42449136115727</v>
      </c>
      <c r="Q23" s="35">
        <f t="shared" si="3"/>
        <v>271.36312570873901</v>
      </c>
      <c r="R23" s="35">
        <f t="shared" si="4"/>
        <v>140.392664806569</v>
      </c>
      <c r="S23" s="35">
        <f t="shared" si="5"/>
        <v>302.49439828121479</v>
      </c>
      <c r="T23" s="35">
        <f t="shared" si="6"/>
        <v>17.532734740834719</v>
      </c>
      <c r="U23" s="35">
        <f t="shared" si="7"/>
        <v>517.900991402626</v>
      </c>
      <c r="V23" s="35">
        <f t="shared" si="8"/>
        <v>267.94171131054708</v>
      </c>
      <c r="W23" s="35">
        <f t="shared" si="9"/>
        <v>0</v>
      </c>
      <c r="X23" s="35">
        <f t="shared" si="10"/>
        <v>3294.0506523028266</v>
      </c>
      <c r="Y23" s="51">
        <v>9900</v>
      </c>
      <c r="Z23" s="51">
        <v>4150</v>
      </c>
      <c r="AA23" s="35">
        <f t="shared" si="11"/>
        <v>583</v>
      </c>
      <c r="AB23" s="35">
        <f t="shared" si="12"/>
        <v>430</v>
      </c>
      <c r="AC23" s="35">
        <f t="shared" si="13"/>
        <v>584.42449136115727</v>
      </c>
      <c r="AD23" s="35">
        <f t="shared" si="14"/>
        <v>271.36312570873901</v>
      </c>
      <c r="AE23" s="35">
        <f t="shared" si="15"/>
        <v>140.392664806569</v>
      </c>
      <c r="AF23" s="35">
        <f t="shared" si="16"/>
        <v>302.49439828121479</v>
      </c>
      <c r="AG23" s="35">
        <f t="shared" si="17"/>
        <v>17.532734740834719</v>
      </c>
      <c r="AH23" s="35">
        <f t="shared" si="18"/>
        <v>517.900991402626</v>
      </c>
      <c r="AI23" s="35">
        <f t="shared" si="19"/>
        <v>267.94171131054708</v>
      </c>
      <c r="AJ23" s="35">
        <f t="shared" si="20"/>
        <v>0</v>
      </c>
      <c r="AK23" s="36">
        <f t="shared" si="21"/>
        <v>3294.0506523028266</v>
      </c>
    </row>
    <row r="24" spans="1:37" x14ac:dyDescent="0.25">
      <c r="A24" s="5">
        <v>3955</v>
      </c>
      <c r="B24" s="5">
        <v>182385.03629016876</v>
      </c>
      <c r="C24" s="5">
        <v>322420.26037210226</v>
      </c>
      <c r="D24" s="5">
        <v>18321.75</v>
      </c>
      <c r="E24" s="5">
        <v>60.504250000000006</v>
      </c>
      <c r="F24" s="32">
        <v>0.02</v>
      </c>
      <c r="G24" s="32">
        <v>0.02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583</v>
      </c>
      <c r="O24" s="35">
        <f t="shared" si="1"/>
        <v>430</v>
      </c>
      <c r="P24" s="35">
        <f t="shared" si="2"/>
        <v>584.42449136115727</v>
      </c>
      <c r="Q24" s="35">
        <f t="shared" si="3"/>
        <v>271.36312570873901</v>
      </c>
      <c r="R24" s="35">
        <f t="shared" si="4"/>
        <v>140.392664806569</v>
      </c>
      <c r="S24" s="35">
        <f t="shared" si="5"/>
        <v>302.49439828121479</v>
      </c>
      <c r="T24" s="35">
        <f t="shared" si="6"/>
        <v>17.532734740834719</v>
      </c>
      <c r="U24" s="35">
        <f t="shared" si="7"/>
        <v>517.900991402626</v>
      </c>
      <c r="V24" s="35">
        <f t="shared" si="8"/>
        <v>267.94171131054708</v>
      </c>
      <c r="W24" s="35">
        <f t="shared" si="9"/>
        <v>0</v>
      </c>
      <c r="X24" s="35">
        <f t="shared" si="10"/>
        <v>3294.0506523028266</v>
      </c>
      <c r="Y24" s="51">
        <v>9900</v>
      </c>
      <c r="Z24" s="51">
        <v>4150</v>
      </c>
      <c r="AA24" s="35">
        <f t="shared" si="11"/>
        <v>583</v>
      </c>
      <c r="AB24" s="35">
        <f t="shared" si="12"/>
        <v>430</v>
      </c>
      <c r="AC24" s="35">
        <f t="shared" si="13"/>
        <v>584.42449136115727</v>
      </c>
      <c r="AD24" s="35">
        <f t="shared" si="14"/>
        <v>271.36312570873901</v>
      </c>
      <c r="AE24" s="35">
        <f t="shared" si="15"/>
        <v>140.392664806569</v>
      </c>
      <c r="AF24" s="35">
        <f t="shared" si="16"/>
        <v>302.49439828121479</v>
      </c>
      <c r="AG24" s="35">
        <f t="shared" si="17"/>
        <v>17.532734740834719</v>
      </c>
      <c r="AH24" s="35">
        <f t="shared" si="18"/>
        <v>517.900991402626</v>
      </c>
      <c r="AI24" s="35">
        <f t="shared" si="19"/>
        <v>267.94171131054708</v>
      </c>
      <c r="AJ24" s="35">
        <f t="shared" si="20"/>
        <v>0</v>
      </c>
      <c r="AK24" s="36">
        <f t="shared" si="21"/>
        <v>3294.0506523028266</v>
      </c>
    </row>
    <row r="25" spans="1:37" x14ac:dyDescent="0.25">
      <c r="A25" s="5">
        <v>3956</v>
      </c>
      <c r="B25" s="5">
        <v>182877.39528942108</v>
      </c>
      <c r="C25" s="5">
        <v>323290.65259191394</v>
      </c>
      <c r="D25" s="5">
        <v>18323.2</v>
      </c>
      <c r="E25" s="5">
        <v>60.504250000000006</v>
      </c>
      <c r="F25" s="32">
        <v>0.02</v>
      </c>
      <c r="G25" s="32">
        <v>0.02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583</v>
      </c>
      <c r="O25" s="35">
        <f t="shared" si="1"/>
        <v>430</v>
      </c>
      <c r="P25" s="35">
        <f t="shared" si="2"/>
        <v>584.42449136115727</v>
      </c>
      <c r="Q25" s="35">
        <f t="shared" si="3"/>
        <v>271.36312570873901</v>
      </c>
      <c r="R25" s="35">
        <f t="shared" si="4"/>
        <v>140.392664806569</v>
      </c>
      <c r="S25" s="35">
        <f t="shared" si="5"/>
        <v>302.49439828121479</v>
      </c>
      <c r="T25" s="35">
        <f t="shared" si="6"/>
        <v>17.532734740834719</v>
      </c>
      <c r="U25" s="35">
        <f t="shared" si="7"/>
        <v>517.900991402626</v>
      </c>
      <c r="V25" s="35">
        <f t="shared" si="8"/>
        <v>267.94171131054708</v>
      </c>
      <c r="W25" s="35">
        <f t="shared" si="9"/>
        <v>0</v>
      </c>
      <c r="X25" s="35">
        <f t="shared" si="10"/>
        <v>3294.0506523028266</v>
      </c>
      <c r="Y25" s="51">
        <v>9900</v>
      </c>
      <c r="Z25" s="51">
        <v>4150</v>
      </c>
      <c r="AA25" s="35">
        <f t="shared" si="11"/>
        <v>583</v>
      </c>
      <c r="AB25" s="35">
        <f t="shared" si="12"/>
        <v>430</v>
      </c>
      <c r="AC25" s="35">
        <f t="shared" si="13"/>
        <v>584.42449136115727</v>
      </c>
      <c r="AD25" s="35">
        <f t="shared" si="14"/>
        <v>271.36312570873901</v>
      </c>
      <c r="AE25" s="35">
        <f t="shared" si="15"/>
        <v>140.392664806569</v>
      </c>
      <c r="AF25" s="35">
        <f t="shared" si="16"/>
        <v>302.49439828121479</v>
      </c>
      <c r="AG25" s="35">
        <f t="shared" si="17"/>
        <v>17.532734740834719</v>
      </c>
      <c r="AH25" s="35">
        <f t="shared" si="18"/>
        <v>517.900991402626</v>
      </c>
      <c r="AI25" s="35">
        <f t="shared" si="19"/>
        <v>267.94171131054708</v>
      </c>
      <c r="AJ25" s="35">
        <f t="shared" si="20"/>
        <v>0</v>
      </c>
      <c r="AK25" s="36">
        <f t="shared" si="21"/>
        <v>3294.0506523028266</v>
      </c>
    </row>
    <row r="26" spans="1:37" x14ac:dyDescent="0.25">
      <c r="A26" s="5">
        <v>3957</v>
      </c>
      <c r="B26" s="5">
        <v>183369.75428819656</v>
      </c>
      <c r="C26" s="5">
        <v>324161.04481169581</v>
      </c>
      <c r="D26" s="5">
        <v>18324.650000000001</v>
      </c>
      <c r="E26" s="5">
        <v>60.504250000000006</v>
      </c>
      <c r="F26" s="32">
        <v>0.02</v>
      </c>
      <c r="G26" s="32">
        <v>0.02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583</v>
      </c>
      <c r="O26" s="35">
        <f t="shared" si="1"/>
        <v>430</v>
      </c>
      <c r="P26" s="35">
        <f t="shared" si="2"/>
        <v>584.42449136115727</v>
      </c>
      <c r="Q26" s="35">
        <f t="shared" si="3"/>
        <v>271.36312570873901</v>
      </c>
      <c r="R26" s="35">
        <f t="shared" si="4"/>
        <v>140.392664806569</v>
      </c>
      <c r="S26" s="35">
        <f t="shared" si="5"/>
        <v>302.49439828121479</v>
      </c>
      <c r="T26" s="35">
        <f t="shared" si="6"/>
        <v>17.532734740834719</v>
      </c>
      <c r="U26" s="35">
        <f t="shared" si="7"/>
        <v>517.900991402626</v>
      </c>
      <c r="V26" s="35">
        <f t="shared" si="8"/>
        <v>267.94171131054708</v>
      </c>
      <c r="W26" s="35">
        <f t="shared" si="9"/>
        <v>0</v>
      </c>
      <c r="X26" s="35">
        <f t="shared" si="10"/>
        <v>3294.0506523028266</v>
      </c>
      <c r="Y26" s="51">
        <v>9900</v>
      </c>
      <c r="Z26" s="51">
        <v>4150</v>
      </c>
      <c r="AA26" s="35">
        <f t="shared" si="11"/>
        <v>583</v>
      </c>
      <c r="AB26" s="35">
        <f t="shared" si="12"/>
        <v>430</v>
      </c>
      <c r="AC26" s="35">
        <f t="shared" si="13"/>
        <v>584.42449136115727</v>
      </c>
      <c r="AD26" s="35">
        <f t="shared" si="14"/>
        <v>271.36312570873901</v>
      </c>
      <c r="AE26" s="35">
        <f t="shared" si="15"/>
        <v>140.392664806569</v>
      </c>
      <c r="AF26" s="35">
        <f t="shared" si="16"/>
        <v>302.49439828121479</v>
      </c>
      <c r="AG26" s="35">
        <f t="shared" si="17"/>
        <v>17.532734740834719</v>
      </c>
      <c r="AH26" s="35">
        <f t="shared" si="18"/>
        <v>517.900991402626</v>
      </c>
      <c r="AI26" s="35">
        <f t="shared" si="19"/>
        <v>267.94171131054708</v>
      </c>
      <c r="AJ26" s="35">
        <f t="shared" si="20"/>
        <v>0</v>
      </c>
      <c r="AK26" s="36">
        <f t="shared" si="21"/>
        <v>3294.0506523028266</v>
      </c>
    </row>
    <row r="27" spans="1:37" x14ac:dyDescent="0.25">
      <c r="A27" s="5">
        <v>3957.2</v>
      </c>
      <c r="B27" s="5">
        <v>183468.22608804703</v>
      </c>
      <c r="C27" s="5">
        <v>324335.12325567007</v>
      </c>
      <c r="D27" s="5">
        <v>18324.940000000002</v>
      </c>
      <c r="E27" s="5">
        <v>60.504250000000006</v>
      </c>
      <c r="F27" s="32">
        <v>0.02</v>
      </c>
      <c r="G27" s="32">
        <v>0.02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583</v>
      </c>
      <c r="O27" s="35">
        <f t="shared" si="1"/>
        <v>430</v>
      </c>
      <c r="P27" s="35">
        <f t="shared" si="2"/>
        <v>584.42449136115727</v>
      </c>
      <c r="Q27" s="35">
        <f t="shared" si="3"/>
        <v>271.36312570873901</v>
      </c>
      <c r="R27" s="35">
        <f t="shared" si="4"/>
        <v>140.392664806569</v>
      </c>
      <c r="S27" s="35">
        <f t="shared" si="5"/>
        <v>302.49439828121479</v>
      </c>
      <c r="T27" s="35">
        <f t="shared" si="6"/>
        <v>17.532734740834719</v>
      </c>
      <c r="U27" s="35">
        <f t="shared" si="7"/>
        <v>517.900991402626</v>
      </c>
      <c r="V27" s="35">
        <f t="shared" si="8"/>
        <v>267.94171131054708</v>
      </c>
      <c r="W27" s="35">
        <f t="shared" si="9"/>
        <v>0</v>
      </c>
      <c r="X27" s="35">
        <f t="shared" si="10"/>
        <v>3294.0506523028266</v>
      </c>
      <c r="Y27" s="51">
        <v>9900</v>
      </c>
      <c r="Z27" s="51">
        <v>4150</v>
      </c>
      <c r="AA27" s="35">
        <f t="shared" si="11"/>
        <v>583</v>
      </c>
      <c r="AB27" s="35">
        <f t="shared" si="12"/>
        <v>430</v>
      </c>
      <c r="AC27" s="35">
        <f t="shared" si="13"/>
        <v>584.42449136115727</v>
      </c>
      <c r="AD27" s="35">
        <f t="shared" si="14"/>
        <v>271.36312570873901</v>
      </c>
      <c r="AE27" s="35">
        <f t="shared" si="15"/>
        <v>140.392664806569</v>
      </c>
      <c r="AF27" s="35">
        <f t="shared" si="16"/>
        <v>302.49439828121479</v>
      </c>
      <c r="AG27" s="35">
        <f t="shared" si="17"/>
        <v>17.532734740834719</v>
      </c>
      <c r="AH27" s="35">
        <f t="shared" si="18"/>
        <v>517.900991402626</v>
      </c>
      <c r="AI27" s="35">
        <f t="shared" si="19"/>
        <v>267.94171131054708</v>
      </c>
      <c r="AJ27" s="35">
        <f t="shared" si="20"/>
        <v>0</v>
      </c>
      <c r="AK27" s="36">
        <f t="shared" si="21"/>
        <v>3294.0506523028266</v>
      </c>
    </row>
    <row r="28" spans="1:37" x14ac:dyDescent="0.25">
      <c r="A28" s="5">
        <v>3957.8</v>
      </c>
      <c r="B28" s="5">
        <v>183763.64148712158</v>
      </c>
      <c r="C28" s="5">
        <v>324857.35858756304</v>
      </c>
      <c r="D28" s="5">
        <v>18325.810000000005</v>
      </c>
      <c r="E28" s="5">
        <v>60.504250000000006</v>
      </c>
      <c r="F28" s="32">
        <v>0.02</v>
      </c>
      <c r="G28" s="32">
        <v>0.02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583</v>
      </c>
      <c r="O28" s="35">
        <f t="shared" si="1"/>
        <v>430</v>
      </c>
      <c r="P28" s="35">
        <f t="shared" si="2"/>
        <v>584.42449136115727</v>
      </c>
      <c r="Q28" s="35">
        <f t="shared" si="3"/>
        <v>271.36312570873901</v>
      </c>
      <c r="R28" s="35">
        <f t="shared" si="4"/>
        <v>140.392664806569</v>
      </c>
      <c r="S28" s="35">
        <f t="shared" si="5"/>
        <v>302.49439828121479</v>
      </c>
      <c r="T28" s="35">
        <f t="shared" si="6"/>
        <v>17.532734740834719</v>
      </c>
      <c r="U28" s="35">
        <f t="shared" si="7"/>
        <v>517.900991402626</v>
      </c>
      <c r="V28" s="35">
        <f t="shared" si="8"/>
        <v>267.94171131054708</v>
      </c>
      <c r="W28" s="35">
        <f t="shared" si="9"/>
        <v>0</v>
      </c>
      <c r="X28" s="35">
        <f t="shared" si="10"/>
        <v>3294.0506523028266</v>
      </c>
      <c r="Y28" s="51">
        <v>9900</v>
      </c>
      <c r="Z28" s="51">
        <v>4150</v>
      </c>
      <c r="AA28" s="35">
        <f t="shared" si="11"/>
        <v>583</v>
      </c>
      <c r="AB28" s="35">
        <f t="shared" si="12"/>
        <v>430</v>
      </c>
      <c r="AC28" s="35">
        <f t="shared" si="13"/>
        <v>584.42449136115727</v>
      </c>
      <c r="AD28" s="35">
        <f t="shared" si="14"/>
        <v>271.36312570873901</v>
      </c>
      <c r="AE28" s="35">
        <f t="shared" si="15"/>
        <v>140.392664806569</v>
      </c>
      <c r="AF28" s="35">
        <f t="shared" si="16"/>
        <v>302.49439828121479</v>
      </c>
      <c r="AG28" s="35">
        <f t="shared" si="17"/>
        <v>17.532734740834719</v>
      </c>
      <c r="AH28" s="35">
        <f t="shared" si="18"/>
        <v>517.900991402626</v>
      </c>
      <c r="AI28" s="35">
        <f t="shared" si="19"/>
        <v>267.94171131054708</v>
      </c>
      <c r="AJ28" s="35">
        <f t="shared" si="20"/>
        <v>0</v>
      </c>
      <c r="AK28" s="36">
        <f t="shared" si="21"/>
        <v>3294.0506523028266</v>
      </c>
    </row>
    <row r="29" spans="1:37" x14ac:dyDescent="0.25">
      <c r="A29" s="5">
        <v>3958</v>
      </c>
      <c r="B29" s="5">
        <v>183862.11328697205</v>
      </c>
      <c r="C29" s="5">
        <v>325031.43703150749</v>
      </c>
      <c r="D29" s="5">
        <v>18326.100000000002</v>
      </c>
      <c r="E29" s="5">
        <v>60.504250000000006</v>
      </c>
      <c r="F29" s="32">
        <v>0.02</v>
      </c>
      <c r="G29" s="32">
        <v>0.02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583</v>
      </c>
      <c r="O29" s="35">
        <f t="shared" si="1"/>
        <v>430</v>
      </c>
      <c r="P29" s="35">
        <f t="shared" si="2"/>
        <v>584.42449136115727</v>
      </c>
      <c r="Q29" s="35">
        <f t="shared" si="3"/>
        <v>271.36312570873901</v>
      </c>
      <c r="R29" s="35">
        <f t="shared" si="4"/>
        <v>140.392664806569</v>
      </c>
      <c r="S29" s="35">
        <f t="shared" si="5"/>
        <v>302.49439828121479</v>
      </c>
      <c r="T29" s="35">
        <f t="shared" si="6"/>
        <v>17.532734740834719</v>
      </c>
      <c r="U29" s="35">
        <f t="shared" si="7"/>
        <v>517.900991402626</v>
      </c>
      <c r="V29" s="35">
        <f t="shared" si="8"/>
        <v>267.94171131054708</v>
      </c>
      <c r="W29" s="35">
        <f t="shared" si="9"/>
        <v>0</v>
      </c>
      <c r="X29" s="35">
        <f t="shared" si="10"/>
        <v>3294.0506523028266</v>
      </c>
      <c r="Y29" s="51">
        <v>9900</v>
      </c>
      <c r="Z29" s="51">
        <v>4150</v>
      </c>
      <c r="AA29" s="35">
        <f t="shared" si="11"/>
        <v>583</v>
      </c>
      <c r="AB29" s="35">
        <f t="shared" si="12"/>
        <v>430</v>
      </c>
      <c r="AC29" s="35">
        <f t="shared" si="13"/>
        <v>584.42449136115727</v>
      </c>
      <c r="AD29" s="35">
        <f t="shared" si="14"/>
        <v>271.36312570873901</v>
      </c>
      <c r="AE29" s="35">
        <f t="shared" si="15"/>
        <v>140.392664806569</v>
      </c>
      <c r="AF29" s="35">
        <f t="shared" si="16"/>
        <v>302.49439828121479</v>
      </c>
      <c r="AG29" s="35">
        <f t="shared" si="17"/>
        <v>17.532734740834719</v>
      </c>
      <c r="AH29" s="35">
        <f t="shared" si="18"/>
        <v>517.900991402626</v>
      </c>
      <c r="AI29" s="35">
        <f t="shared" si="19"/>
        <v>267.94171131054708</v>
      </c>
      <c r="AJ29" s="35">
        <f t="shared" si="20"/>
        <v>0</v>
      </c>
      <c r="AK29" s="36">
        <f t="shared" si="21"/>
        <v>3294.0506523028266</v>
      </c>
    </row>
    <row r="30" spans="1:37" x14ac:dyDescent="0.25">
      <c r="A30" s="5">
        <v>3959</v>
      </c>
      <c r="B30" s="5">
        <v>184354.47228574753</v>
      </c>
      <c r="C30" s="5">
        <v>325901.82925128937</v>
      </c>
      <c r="D30" s="5">
        <v>18327.550000000003</v>
      </c>
      <c r="E30" s="5">
        <v>60.504250000000006</v>
      </c>
      <c r="F30" s="32">
        <v>0.02</v>
      </c>
      <c r="G30" s="32">
        <v>0.02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583</v>
      </c>
      <c r="O30" s="35">
        <f t="shared" si="1"/>
        <v>430</v>
      </c>
      <c r="P30" s="35">
        <f t="shared" si="2"/>
        <v>584.42449136115727</v>
      </c>
      <c r="Q30" s="35">
        <f t="shared" si="3"/>
        <v>271.36312570873901</v>
      </c>
      <c r="R30" s="35">
        <f t="shared" si="4"/>
        <v>140.392664806569</v>
      </c>
      <c r="S30" s="35">
        <f t="shared" si="5"/>
        <v>302.49439828121479</v>
      </c>
      <c r="T30" s="35">
        <f t="shared" si="6"/>
        <v>17.532734740834719</v>
      </c>
      <c r="U30" s="35">
        <f t="shared" si="7"/>
        <v>517.900991402626</v>
      </c>
      <c r="V30" s="35">
        <f t="shared" si="8"/>
        <v>267.94171131054708</v>
      </c>
      <c r="W30" s="35">
        <f t="shared" si="9"/>
        <v>0</v>
      </c>
      <c r="X30" s="35">
        <f t="shared" si="10"/>
        <v>3294.0506523028266</v>
      </c>
      <c r="Y30" s="51">
        <v>9900</v>
      </c>
      <c r="Z30" s="51">
        <v>4150</v>
      </c>
      <c r="AA30" s="35">
        <f t="shared" si="11"/>
        <v>583</v>
      </c>
      <c r="AB30" s="35">
        <f t="shared" si="12"/>
        <v>430</v>
      </c>
      <c r="AC30" s="35">
        <f t="shared" si="13"/>
        <v>584.42449136115727</v>
      </c>
      <c r="AD30" s="35">
        <f t="shared" si="14"/>
        <v>271.36312570873901</v>
      </c>
      <c r="AE30" s="35">
        <f t="shared" si="15"/>
        <v>140.392664806569</v>
      </c>
      <c r="AF30" s="35">
        <f t="shared" si="16"/>
        <v>302.49439828121479</v>
      </c>
      <c r="AG30" s="35">
        <f t="shared" si="17"/>
        <v>17.532734740834719</v>
      </c>
      <c r="AH30" s="35">
        <f t="shared" si="18"/>
        <v>517.900991402626</v>
      </c>
      <c r="AI30" s="35">
        <f t="shared" si="19"/>
        <v>267.94171131054708</v>
      </c>
      <c r="AJ30" s="35">
        <f t="shared" si="20"/>
        <v>0</v>
      </c>
      <c r="AK30" s="36">
        <f t="shared" si="21"/>
        <v>3294.0506523028266</v>
      </c>
    </row>
    <row r="31" spans="1:37" x14ac:dyDescent="0.25">
      <c r="A31" s="5">
        <v>3960</v>
      </c>
      <c r="B31" s="5">
        <v>184846.83128452301</v>
      </c>
      <c r="C31" s="5">
        <v>326772.22147110105</v>
      </c>
      <c r="D31" s="5">
        <v>18329</v>
      </c>
      <c r="E31" s="5">
        <v>60.504250000000006</v>
      </c>
      <c r="F31" s="32">
        <v>0.02</v>
      </c>
      <c r="G31" s="32">
        <v>0.02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583</v>
      </c>
      <c r="O31" s="35">
        <f t="shared" si="1"/>
        <v>430</v>
      </c>
      <c r="P31" s="35">
        <f t="shared" si="2"/>
        <v>584.42449136115727</v>
      </c>
      <c r="Q31" s="35">
        <f t="shared" si="3"/>
        <v>271.36312570873901</v>
      </c>
      <c r="R31" s="35">
        <f t="shared" si="4"/>
        <v>140.392664806569</v>
      </c>
      <c r="S31" s="35">
        <f t="shared" si="5"/>
        <v>302.49439828121479</v>
      </c>
      <c r="T31" s="35">
        <f t="shared" si="6"/>
        <v>17.532734740834719</v>
      </c>
      <c r="U31" s="35">
        <f t="shared" si="7"/>
        <v>517.900991402626</v>
      </c>
      <c r="V31" s="35">
        <f t="shared" si="8"/>
        <v>267.94171131054708</v>
      </c>
      <c r="W31" s="35">
        <f t="shared" si="9"/>
        <v>0</v>
      </c>
      <c r="X31" s="35">
        <f t="shared" si="10"/>
        <v>3294.0506523028266</v>
      </c>
      <c r="Y31" s="51">
        <v>9900</v>
      </c>
      <c r="Z31" s="51">
        <v>4150</v>
      </c>
      <c r="AA31" s="35">
        <f t="shared" si="11"/>
        <v>583</v>
      </c>
      <c r="AB31" s="35">
        <f t="shared" si="12"/>
        <v>430</v>
      </c>
      <c r="AC31" s="35">
        <f t="shared" si="13"/>
        <v>584.42449136115727</v>
      </c>
      <c r="AD31" s="35">
        <f t="shared" si="14"/>
        <v>271.36312570873901</v>
      </c>
      <c r="AE31" s="35">
        <f t="shared" si="15"/>
        <v>140.392664806569</v>
      </c>
      <c r="AF31" s="35">
        <f t="shared" si="16"/>
        <v>302.49439828121479</v>
      </c>
      <c r="AG31" s="35">
        <f t="shared" si="17"/>
        <v>17.532734740834719</v>
      </c>
      <c r="AH31" s="35">
        <f t="shared" si="18"/>
        <v>517.900991402626</v>
      </c>
      <c r="AI31" s="35">
        <f t="shared" si="19"/>
        <v>267.94171131054708</v>
      </c>
      <c r="AJ31" s="35">
        <f t="shared" si="20"/>
        <v>0</v>
      </c>
      <c r="AK31" s="36">
        <f t="shared" si="21"/>
        <v>3294.0506523028266</v>
      </c>
    </row>
    <row r="32" spans="1:37" x14ac:dyDescent="0.25">
      <c r="A32" s="5">
        <v>3961</v>
      </c>
      <c r="B32" s="5">
        <v>185339.19028377533</v>
      </c>
      <c r="C32" s="5">
        <v>327642.61369088292</v>
      </c>
      <c r="D32" s="5">
        <v>18330.450000000004</v>
      </c>
      <c r="E32" s="5">
        <v>60.504250000000006</v>
      </c>
      <c r="F32" s="32">
        <v>0.02</v>
      </c>
      <c r="G32" s="32">
        <v>0.02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583</v>
      </c>
      <c r="O32" s="35">
        <f t="shared" si="1"/>
        <v>430</v>
      </c>
      <c r="P32" s="35">
        <f t="shared" si="2"/>
        <v>584.42449136115727</v>
      </c>
      <c r="Q32" s="35">
        <f t="shared" si="3"/>
        <v>271.36312570873901</v>
      </c>
      <c r="R32" s="35">
        <f t="shared" si="4"/>
        <v>140.392664806569</v>
      </c>
      <c r="S32" s="35">
        <f t="shared" si="5"/>
        <v>302.49439828121479</v>
      </c>
      <c r="T32" s="35">
        <f t="shared" si="6"/>
        <v>17.532734740834719</v>
      </c>
      <c r="U32" s="35">
        <f t="shared" si="7"/>
        <v>517.900991402626</v>
      </c>
      <c r="V32" s="35">
        <f t="shared" si="8"/>
        <v>267.94171131054708</v>
      </c>
      <c r="W32" s="35">
        <f t="shared" si="9"/>
        <v>0</v>
      </c>
      <c r="X32" s="35">
        <f t="shared" si="10"/>
        <v>3294.0506523028266</v>
      </c>
      <c r="Y32" s="51">
        <v>9900</v>
      </c>
      <c r="Z32" s="51">
        <v>4150</v>
      </c>
      <c r="AA32" s="35">
        <f t="shared" si="11"/>
        <v>583</v>
      </c>
      <c r="AB32" s="35">
        <f t="shared" si="12"/>
        <v>430</v>
      </c>
      <c r="AC32" s="35">
        <f t="shared" si="13"/>
        <v>584.42449136115727</v>
      </c>
      <c r="AD32" s="35">
        <f t="shared" si="14"/>
        <v>271.36312570873901</v>
      </c>
      <c r="AE32" s="35">
        <f t="shared" si="15"/>
        <v>140.392664806569</v>
      </c>
      <c r="AF32" s="35">
        <f t="shared" si="16"/>
        <v>302.49439828121479</v>
      </c>
      <c r="AG32" s="35">
        <f t="shared" si="17"/>
        <v>17.532734740834719</v>
      </c>
      <c r="AH32" s="35">
        <f t="shared" si="18"/>
        <v>517.900991402626</v>
      </c>
      <c r="AI32" s="35">
        <f t="shared" si="19"/>
        <v>267.94171131054708</v>
      </c>
      <c r="AJ32" s="35">
        <f t="shared" si="20"/>
        <v>0</v>
      </c>
      <c r="AK32" s="36">
        <f t="shared" si="21"/>
        <v>3294.0506523028266</v>
      </c>
    </row>
    <row r="33" spans="1:37" x14ac:dyDescent="0.25">
      <c r="A33" s="5">
        <v>3962</v>
      </c>
      <c r="B33" s="5">
        <v>185831.54928207397</v>
      </c>
      <c r="C33" s="5">
        <v>328513.0059106946</v>
      </c>
      <c r="D33" s="5">
        <v>18331.900000000001</v>
      </c>
      <c r="E33" s="5">
        <v>60.504250000000006</v>
      </c>
      <c r="F33" s="32">
        <v>0.02</v>
      </c>
      <c r="G33" s="32">
        <v>0.02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583</v>
      </c>
      <c r="O33" s="35">
        <f t="shared" si="1"/>
        <v>430</v>
      </c>
      <c r="P33" s="35">
        <f t="shared" si="2"/>
        <v>584.42449136115727</v>
      </c>
      <c r="Q33" s="35">
        <f t="shared" si="3"/>
        <v>271.36312570873901</v>
      </c>
      <c r="R33" s="35">
        <f t="shared" si="4"/>
        <v>140.392664806569</v>
      </c>
      <c r="S33" s="35">
        <f t="shared" si="5"/>
        <v>302.49439828121479</v>
      </c>
      <c r="T33" s="35">
        <f t="shared" si="6"/>
        <v>17.532734740834719</v>
      </c>
      <c r="U33" s="35">
        <f t="shared" si="7"/>
        <v>517.900991402626</v>
      </c>
      <c r="V33" s="35">
        <f t="shared" si="8"/>
        <v>267.94171131054708</v>
      </c>
      <c r="W33" s="35">
        <f t="shared" si="9"/>
        <v>0</v>
      </c>
      <c r="X33" s="35">
        <f t="shared" si="10"/>
        <v>3294.0506523028266</v>
      </c>
      <c r="Y33" s="51">
        <v>9900</v>
      </c>
      <c r="Z33" s="51">
        <v>4150</v>
      </c>
      <c r="AA33" s="35">
        <f t="shared" si="11"/>
        <v>583</v>
      </c>
      <c r="AB33" s="35">
        <f t="shared" si="12"/>
        <v>430</v>
      </c>
      <c r="AC33" s="35">
        <f t="shared" si="13"/>
        <v>584.42449136115727</v>
      </c>
      <c r="AD33" s="35">
        <f t="shared" si="14"/>
        <v>271.36312570873901</v>
      </c>
      <c r="AE33" s="35">
        <f t="shared" si="15"/>
        <v>140.392664806569</v>
      </c>
      <c r="AF33" s="35">
        <f t="shared" si="16"/>
        <v>302.49439828121479</v>
      </c>
      <c r="AG33" s="35">
        <f t="shared" si="17"/>
        <v>17.532734740834719</v>
      </c>
      <c r="AH33" s="35">
        <f t="shared" si="18"/>
        <v>517.900991402626</v>
      </c>
      <c r="AI33" s="35">
        <f t="shared" si="19"/>
        <v>267.94171131054708</v>
      </c>
      <c r="AJ33" s="35">
        <f t="shared" si="20"/>
        <v>0</v>
      </c>
      <c r="AK33" s="36">
        <f t="shared" si="21"/>
        <v>3294.0506523028266</v>
      </c>
    </row>
    <row r="34" spans="1:37" x14ac:dyDescent="0.25">
      <c r="A34" s="5">
        <v>3962.2</v>
      </c>
      <c r="B34" s="5">
        <v>185930.02108192444</v>
      </c>
      <c r="C34" s="5">
        <v>328687.08435466886</v>
      </c>
      <c r="D34" s="5">
        <v>18332.190000000002</v>
      </c>
      <c r="E34" s="5">
        <v>60.504250000000006</v>
      </c>
      <c r="F34" s="32">
        <v>0.02</v>
      </c>
      <c r="G34" s="32">
        <v>0.02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583</v>
      </c>
      <c r="O34" s="35">
        <f t="shared" si="1"/>
        <v>430</v>
      </c>
      <c r="P34" s="35">
        <f t="shared" si="2"/>
        <v>584.42449136115727</v>
      </c>
      <c r="Q34" s="35">
        <f t="shared" si="3"/>
        <v>271.36312570873901</v>
      </c>
      <c r="R34" s="35">
        <f t="shared" si="4"/>
        <v>140.392664806569</v>
      </c>
      <c r="S34" s="35">
        <f t="shared" si="5"/>
        <v>302.49439828121479</v>
      </c>
      <c r="T34" s="35">
        <f t="shared" si="6"/>
        <v>17.532734740834719</v>
      </c>
      <c r="U34" s="35">
        <f t="shared" si="7"/>
        <v>517.900991402626</v>
      </c>
      <c r="V34" s="35">
        <f t="shared" si="8"/>
        <v>267.94171131054708</v>
      </c>
      <c r="W34" s="35">
        <f t="shared" si="9"/>
        <v>0</v>
      </c>
      <c r="X34" s="35">
        <f t="shared" si="10"/>
        <v>3294.0506523028266</v>
      </c>
      <c r="Y34" s="51">
        <v>9900</v>
      </c>
      <c r="Z34" s="51">
        <v>4150</v>
      </c>
      <c r="AA34" s="35">
        <f t="shared" si="11"/>
        <v>583</v>
      </c>
      <c r="AB34" s="35">
        <f t="shared" si="12"/>
        <v>430</v>
      </c>
      <c r="AC34" s="35">
        <f t="shared" si="13"/>
        <v>584.42449136115727</v>
      </c>
      <c r="AD34" s="35">
        <f t="shared" si="14"/>
        <v>271.36312570873901</v>
      </c>
      <c r="AE34" s="35">
        <f t="shared" si="15"/>
        <v>140.392664806569</v>
      </c>
      <c r="AF34" s="35">
        <f t="shared" si="16"/>
        <v>302.49439828121479</v>
      </c>
      <c r="AG34" s="35">
        <f t="shared" si="17"/>
        <v>17.532734740834719</v>
      </c>
      <c r="AH34" s="35">
        <f t="shared" si="18"/>
        <v>517.900991402626</v>
      </c>
      <c r="AI34" s="35">
        <f t="shared" si="19"/>
        <v>267.94171131054708</v>
      </c>
      <c r="AJ34" s="35">
        <f t="shared" si="20"/>
        <v>0</v>
      </c>
      <c r="AK34" s="36">
        <f t="shared" si="21"/>
        <v>3294.0506523028266</v>
      </c>
    </row>
    <row r="35" spans="1:37" x14ac:dyDescent="0.25">
      <c r="A35" s="5">
        <v>3962.8</v>
      </c>
      <c r="B35" s="5">
        <v>186225.43648147583</v>
      </c>
      <c r="C35" s="5">
        <v>329209.31968653202</v>
      </c>
      <c r="D35" s="5">
        <v>18333.060000000005</v>
      </c>
      <c r="E35" s="5">
        <v>60.504250000000006</v>
      </c>
      <c r="F35" s="32">
        <v>0.02</v>
      </c>
      <c r="G35" s="32">
        <v>0.02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583</v>
      </c>
      <c r="O35" s="35">
        <f t="shared" si="1"/>
        <v>430</v>
      </c>
      <c r="P35" s="35">
        <f t="shared" si="2"/>
        <v>584.42449136115727</v>
      </c>
      <c r="Q35" s="35">
        <f t="shared" si="3"/>
        <v>271.36312570873901</v>
      </c>
      <c r="R35" s="35">
        <f t="shared" si="4"/>
        <v>140.392664806569</v>
      </c>
      <c r="S35" s="35">
        <f t="shared" si="5"/>
        <v>302.49439828121479</v>
      </c>
      <c r="T35" s="35">
        <f t="shared" si="6"/>
        <v>17.532734740834719</v>
      </c>
      <c r="U35" s="35">
        <f t="shared" si="7"/>
        <v>517.900991402626</v>
      </c>
      <c r="V35" s="35">
        <f t="shared" si="8"/>
        <v>267.94171131054708</v>
      </c>
      <c r="W35" s="35">
        <f t="shared" si="9"/>
        <v>0</v>
      </c>
      <c r="X35" s="35">
        <f t="shared" si="10"/>
        <v>3294.0506523028266</v>
      </c>
      <c r="Y35" s="51">
        <v>9900</v>
      </c>
      <c r="Z35" s="51">
        <v>4150</v>
      </c>
      <c r="AA35" s="35">
        <f t="shared" si="11"/>
        <v>583</v>
      </c>
      <c r="AB35" s="35">
        <f t="shared" si="12"/>
        <v>430</v>
      </c>
      <c r="AC35" s="35">
        <f t="shared" si="13"/>
        <v>584.42449136115727</v>
      </c>
      <c r="AD35" s="35">
        <f t="shared" si="14"/>
        <v>271.36312570873901</v>
      </c>
      <c r="AE35" s="35">
        <f t="shared" si="15"/>
        <v>140.392664806569</v>
      </c>
      <c r="AF35" s="35">
        <f t="shared" si="16"/>
        <v>302.49439828121479</v>
      </c>
      <c r="AG35" s="35">
        <f t="shared" si="17"/>
        <v>17.532734740834719</v>
      </c>
      <c r="AH35" s="35">
        <f t="shared" si="18"/>
        <v>517.900991402626</v>
      </c>
      <c r="AI35" s="35">
        <f t="shared" si="19"/>
        <v>267.94171131054708</v>
      </c>
      <c r="AJ35" s="35">
        <f t="shared" si="20"/>
        <v>0</v>
      </c>
      <c r="AK35" s="36">
        <f t="shared" si="21"/>
        <v>3294.0506523028266</v>
      </c>
    </row>
    <row r="36" spans="1:37" x14ac:dyDescent="0.25">
      <c r="A36" s="5">
        <v>3963</v>
      </c>
      <c r="B36" s="5">
        <v>186323.90828084946</v>
      </c>
      <c r="C36" s="5">
        <v>329383.39813050628</v>
      </c>
      <c r="D36" s="5">
        <v>18333.350000000002</v>
      </c>
      <c r="E36" s="5">
        <v>60.504250000000006</v>
      </c>
      <c r="F36" s="32">
        <v>0.02</v>
      </c>
      <c r="G36" s="32">
        <v>0.02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583</v>
      </c>
      <c r="O36" s="35">
        <f t="shared" si="1"/>
        <v>430</v>
      </c>
      <c r="P36" s="35">
        <f t="shared" si="2"/>
        <v>584.42449136115727</v>
      </c>
      <c r="Q36" s="35">
        <f t="shared" si="3"/>
        <v>271.36312570873901</v>
      </c>
      <c r="R36" s="35">
        <f t="shared" si="4"/>
        <v>140.392664806569</v>
      </c>
      <c r="S36" s="35">
        <f t="shared" si="5"/>
        <v>302.49439828121479</v>
      </c>
      <c r="T36" s="35">
        <f t="shared" si="6"/>
        <v>17.532734740834719</v>
      </c>
      <c r="U36" s="35">
        <f t="shared" si="7"/>
        <v>517.900991402626</v>
      </c>
      <c r="V36" s="35">
        <f t="shared" si="8"/>
        <v>267.94171131054708</v>
      </c>
      <c r="W36" s="35">
        <f t="shared" si="9"/>
        <v>0</v>
      </c>
      <c r="X36" s="35">
        <f t="shared" si="10"/>
        <v>3294.0506523028266</v>
      </c>
      <c r="Y36" s="51">
        <v>9900</v>
      </c>
      <c r="Z36" s="51">
        <v>4150</v>
      </c>
      <c r="AA36" s="35">
        <f t="shared" si="11"/>
        <v>583</v>
      </c>
      <c r="AB36" s="35">
        <f t="shared" si="12"/>
        <v>430</v>
      </c>
      <c r="AC36" s="35">
        <f t="shared" si="13"/>
        <v>584.42449136115727</v>
      </c>
      <c r="AD36" s="35">
        <f t="shared" si="14"/>
        <v>271.36312570873901</v>
      </c>
      <c r="AE36" s="35">
        <f t="shared" si="15"/>
        <v>140.392664806569</v>
      </c>
      <c r="AF36" s="35">
        <f t="shared" si="16"/>
        <v>302.49439828121479</v>
      </c>
      <c r="AG36" s="35">
        <f t="shared" si="17"/>
        <v>17.532734740834719</v>
      </c>
      <c r="AH36" s="35">
        <f t="shared" si="18"/>
        <v>517.900991402626</v>
      </c>
      <c r="AI36" s="35">
        <f t="shared" si="19"/>
        <v>267.94171131054708</v>
      </c>
      <c r="AJ36" s="35">
        <f t="shared" si="20"/>
        <v>0</v>
      </c>
      <c r="AK36" s="36">
        <f t="shared" si="21"/>
        <v>3294.0506523028266</v>
      </c>
    </row>
    <row r="37" spans="1:37" x14ac:dyDescent="0.25">
      <c r="A37" s="5">
        <v>3964</v>
      </c>
      <c r="B37" s="5">
        <v>186816.26727962494</v>
      </c>
      <c r="C37" s="5">
        <v>330253.79035028815</v>
      </c>
      <c r="D37" s="5">
        <v>18334.800000000003</v>
      </c>
      <c r="E37" s="5">
        <v>60.504250000000006</v>
      </c>
      <c r="F37" s="32">
        <v>0.02</v>
      </c>
      <c r="G37" s="32">
        <v>0.02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583</v>
      </c>
      <c r="O37" s="35">
        <f t="shared" si="1"/>
        <v>430</v>
      </c>
      <c r="P37" s="35">
        <f t="shared" si="2"/>
        <v>584.42449136115727</v>
      </c>
      <c r="Q37" s="35">
        <f t="shared" si="3"/>
        <v>271.36312570873901</v>
      </c>
      <c r="R37" s="35">
        <f t="shared" si="4"/>
        <v>140.392664806569</v>
      </c>
      <c r="S37" s="35">
        <f t="shared" si="5"/>
        <v>302.49439828121479</v>
      </c>
      <c r="T37" s="35">
        <f t="shared" si="6"/>
        <v>17.532734740834719</v>
      </c>
      <c r="U37" s="35">
        <f t="shared" si="7"/>
        <v>517.900991402626</v>
      </c>
      <c r="V37" s="35">
        <f t="shared" si="8"/>
        <v>267.94171131054708</v>
      </c>
      <c r="W37" s="35">
        <f t="shared" si="9"/>
        <v>0</v>
      </c>
      <c r="X37" s="35">
        <f t="shared" si="10"/>
        <v>3294.0506523028266</v>
      </c>
      <c r="Y37" s="51">
        <v>9900</v>
      </c>
      <c r="Z37" s="51">
        <v>4150</v>
      </c>
      <c r="AA37" s="35">
        <f t="shared" si="11"/>
        <v>583</v>
      </c>
      <c r="AB37" s="35">
        <f t="shared" si="12"/>
        <v>430</v>
      </c>
      <c r="AC37" s="35">
        <f t="shared" si="13"/>
        <v>584.42449136115727</v>
      </c>
      <c r="AD37" s="35">
        <f t="shared" si="14"/>
        <v>271.36312570873901</v>
      </c>
      <c r="AE37" s="35">
        <f t="shared" si="15"/>
        <v>140.392664806569</v>
      </c>
      <c r="AF37" s="35">
        <f t="shared" si="16"/>
        <v>302.49439828121479</v>
      </c>
      <c r="AG37" s="35">
        <f t="shared" si="17"/>
        <v>17.532734740834719</v>
      </c>
      <c r="AH37" s="35">
        <f t="shared" si="18"/>
        <v>517.900991402626</v>
      </c>
      <c r="AI37" s="35">
        <f t="shared" si="19"/>
        <v>267.94171131054708</v>
      </c>
      <c r="AJ37" s="35">
        <f t="shared" si="20"/>
        <v>0</v>
      </c>
      <c r="AK37" s="36">
        <f t="shared" si="21"/>
        <v>3294.0506523028266</v>
      </c>
    </row>
    <row r="38" spans="1:37" x14ac:dyDescent="0.25">
      <c r="A38" s="5">
        <v>3965</v>
      </c>
      <c r="B38" s="5">
        <v>187308.62627840042</v>
      </c>
      <c r="C38" s="5">
        <v>331124.18257007003</v>
      </c>
      <c r="D38" s="5">
        <v>18336.25</v>
      </c>
      <c r="E38" s="5">
        <v>60.504250000000006</v>
      </c>
      <c r="F38" s="32">
        <v>0.02</v>
      </c>
      <c r="G38" s="32">
        <v>0.02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583</v>
      </c>
      <c r="O38" s="35">
        <f t="shared" si="1"/>
        <v>430</v>
      </c>
      <c r="P38" s="35">
        <f t="shared" si="2"/>
        <v>584.42449136115727</v>
      </c>
      <c r="Q38" s="35">
        <f t="shared" si="3"/>
        <v>271.36312570873901</v>
      </c>
      <c r="R38" s="35">
        <f t="shared" si="4"/>
        <v>140.392664806569</v>
      </c>
      <c r="S38" s="35">
        <f t="shared" si="5"/>
        <v>302.49439828121479</v>
      </c>
      <c r="T38" s="35">
        <f t="shared" si="6"/>
        <v>17.532734740834719</v>
      </c>
      <c r="U38" s="35">
        <f t="shared" si="7"/>
        <v>517.900991402626</v>
      </c>
      <c r="V38" s="35">
        <f t="shared" si="8"/>
        <v>267.94171131054708</v>
      </c>
      <c r="W38" s="35">
        <f t="shared" si="9"/>
        <v>0</v>
      </c>
      <c r="X38" s="35">
        <f t="shared" si="10"/>
        <v>3294.0506523028266</v>
      </c>
      <c r="Y38" s="51">
        <v>9900</v>
      </c>
      <c r="Z38" s="51">
        <v>4150</v>
      </c>
      <c r="AA38" s="35">
        <f t="shared" si="11"/>
        <v>583</v>
      </c>
      <c r="AB38" s="35">
        <f t="shared" si="12"/>
        <v>430</v>
      </c>
      <c r="AC38" s="35">
        <f t="shared" si="13"/>
        <v>584.42449136115727</v>
      </c>
      <c r="AD38" s="35">
        <f t="shared" si="14"/>
        <v>271.36312570873901</v>
      </c>
      <c r="AE38" s="35">
        <f t="shared" si="15"/>
        <v>140.392664806569</v>
      </c>
      <c r="AF38" s="35">
        <f t="shared" si="16"/>
        <v>302.49439828121479</v>
      </c>
      <c r="AG38" s="35">
        <f t="shared" si="17"/>
        <v>17.532734740834719</v>
      </c>
      <c r="AH38" s="35">
        <f t="shared" si="18"/>
        <v>517.900991402626</v>
      </c>
      <c r="AI38" s="35">
        <f t="shared" si="19"/>
        <v>267.94171131054708</v>
      </c>
      <c r="AJ38" s="35">
        <f t="shared" si="20"/>
        <v>0</v>
      </c>
      <c r="AK38" s="36">
        <f t="shared" si="21"/>
        <v>3294.0506523028266</v>
      </c>
    </row>
    <row r="39" spans="1:37" x14ac:dyDescent="0.25">
      <c r="A39" s="5">
        <v>3966</v>
      </c>
      <c r="B39" s="5">
        <v>187800.9852771759</v>
      </c>
      <c r="C39" s="5">
        <v>331994.57478988171</v>
      </c>
      <c r="D39" s="5">
        <v>18337.7</v>
      </c>
      <c r="E39" s="5">
        <v>60.504250000000006</v>
      </c>
      <c r="F39" s="32">
        <v>0.02</v>
      </c>
      <c r="G39" s="32">
        <v>0.02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583</v>
      </c>
      <c r="O39" s="35">
        <f t="shared" si="1"/>
        <v>430</v>
      </c>
      <c r="P39" s="35">
        <f t="shared" si="2"/>
        <v>584.42449136115727</v>
      </c>
      <c r="Q39" s="35">
        <f t="shared" si="3"/>
        <v>271.36312570873901</v>
      </c>
      <c r="R39" s="35">
        <f t="shared" si="4"/>
        <v>140.392664806569</v>
      </c>
      <c r="S39" s="35">
        <f t="shared" si="5"/>
        <v>302.49439828121479</v>
      </c>
      <c r="T39" s="35">
        <f t="shared" si="6"/>
        <v>17.532734740834719</v>
      </c>
      <c r="U39" s="35">
        <f t="shared" si="7"/>
        <v>517.900991402626</v>
      </c>
      <c r="V39" s="35">
        <f t="shared" si="8"/>
        <v>267.94171131054708</v>
      </c>
      <c r="W39" s="35">
        <f t="shared" si="9"/>
        <v>0</v>
      </c>
      <c r="X39" s="35">
        <f t="shared" si="10"/>
        <v>3294.0506523028266</v>
      </c>
      <c r="Y39" s="51">
        <v>9900</v>
      </c>
      <c r="Z39" s="51">
        <v>4150</v>
      </c>
      <c r="AA39" s="35">
        <f t="shared" si="11"/>
        <v>583</v>
      </c>
      <c r="AB39" s="35">
        <f t="shared" si="12"/>
        <v>430</v>
      </c>
      <c r="AC39" s="35">
        <f t="shared" si="13"/>
        <v>584.42449136115727</v>
      </c>
      <c r="AD39" s="35">
        <f t="shared" si="14"/>
        <v>271.36312570873901</v>
      </c>
      <c r="AE39" s="35">
        <f t="shared" si="15"/>
        <v>140.392664806569</v>
      </c>
      <c r="AF39" s="35">
        <f t="shared" si="16"/>
        <v>302.49439828121479</v>
      </c>
      <c r="AG39" s="35">
        <f t="shared" si="17"/>
        <v>17.532734740834719</v>
      </c>
      <c r="AH39" s="35">
        <f t="shared" si="18"/>
        <v>517.900991402626</v>
      </c>
      <c r="AI39" s="35">
        <f t="shared" si="19"/>
        <v>267.94171131054708</v>
      </c>
      <c r="AJ39" s="35">
        <f t="shared" si="20"/>
        <v>0</v>
      </c>
      <c r="AK39" s="36">
        <f t="shared" si="21"/>
        <v>3294.0506523028266</v>
      </c>
    </row>
    <row r="40" spans="1:37" x14ac:dyDescent="0.25">
      <c r="A40" s="5">
        <v>3967</v>
      </c>
      <c r="B40" s="5">
        <v>188293.34427642822</v>
      </c>
      <c r="C40" s="5">
        <v>332864.96700969338</v>
      </c>
      <c r="D40" s="5">
        <v>18339.150000000005</v>
      </c>
      <c r="E40" s="5">
        <v>60.504250000000006</v>
      </c>
      <c r="F40" s="32">
        <v>0.02</v>
      </c>
      <c r="G40" s="32">
        <v>0.02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583</v>
      </c>
      <c r="O40" s="35">
        <f t="shared" si="1"/>
        <v>430</v>
      </c>
      <c r="P40" s="35">
        <f t="shared" si="2"/>
        <v>584.42449136115727</v>
      </c>
      <c r="Q40" s="35">
        <f t="shared" si="3"/>
        <v>271.36312570873901</v>
      </c>
      <c r="R40" s="35">
        <f t="shared" si="4"/>
        <v>140.392664806569</v>
      </c>
      <c r="S40" s="35">
        <f t="shared" si="5"/>
        <v>302.49439828121479</v>
      </c>
      <c r="T40" s="35">
        <f t="shared" si="6"/>
        <v>17.532734740834719</v>
      </c>
      <c r="U40" s="35">
        <f t="shared" si="7"/>
        <v>517.900991402626</v>
      </c>
      <c r="V40" s="35">
        <f t="shared" si="8"/>
        <v>267.94171131054708</v>
      </c>
      <c r="W40" s="35">
        <f t="shared" si="9"/>
        <v>0</v>
      </c>
      <c r="X40" s="35">
        <f t="shared" si="10"/>
        <v>3294.0506523028266</v>
      </c>
      <c r="Y40" s="51">
        <v>9900</v>
      </c>
      <c r="Z40" s="51">
        <v>4150</v>
      </c>
      <c r="AA40" s="35">
        <f t="shared" si="11"/>
        <v>583</v>
      </c>
      <c r="AB40" s="35">
        <f t="shared" si="12"/>
        <v>430</v>
      </c>
      <c r="AC40" s="35">
        <f t="shared" si="13"/>
        <v>584.42449136115727</v>
      </c>
      <c r="AD40" s="35">
        <f t="shared" si="14"/>
        <v>271.36312570873901</v>
      </c>
      <c r="AE40" s="35">
        <f t="shared" si="15"/>
        <v>140.392664806569</v>
      </c>
      <c r="AF40" s="35">
        <f t="shared" si="16"/>
        <v>302.49439828121479</v>
      </c>
      <c r="AG40" s="35">
        <f t="shared" si="17"/>
        <v>17.532734740834719</v>
      </c>
      <c r="AH40" s="35">
        <f t="shared" si="18"/>
        <v>517.900991402626</v>
      </c>
      <c r="AI40" s="35">
        <f t="shared" si="19"/>
        <v>267.94171131054708</v>
      </c>
      <c r="AJ40" s="35">
        <f t="shared" si="20"/>
        <v>0</v>
      </c>
      <c r="AK40" s="36">
        <f t="shared" si="21"/>
        <v>3294.0506523028266</v>
      </c>
    </row>
    <row r="41" spans="1:37" x14ac:dyDescent="0.25">
      <c r="A41" s="5">
        <v>3967.2</v>
      </c>
      <c r="B41" s="5">
        <v>188391.81607627869</v>
      </c>
      <c r="C41" s="5">
        <v>333039.04545363784</v>
      </c>
      <c r="D41" s="5">
        <v>18339.440000000002</v>
      </c>
      <c r="E41" s="5">
        <v>60.504250000000006</v>
      </c>
      <c r="F41" s="32">
        <v>0.02</v>
      </c>
      <c r="G41" s="32">
        <v>0.02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583</v>
      </c>
      <c r="O41" s="35">
        <f t="shared" si="1"/>
        <v>430</v>
      </c>
      <c r="P41" s="35">
        <f t="shared" si="2"/>
        <v>584.42449136115727</v>
      </c>
      <c r="Q41" s="35">
        <f t="shared" si="3"/>
        <v>271.36312570873901</v>
      </c>
      <c r="R41" s="35">
        <f t="shared" si="4"/>
        <v>140.392664806569</v>
      </c>
      <c r="S41" s="35">
        <f t="shared" si="5"/>
        <v>302.49439828121479</v>
      </c>
      <c r="T41" s="35">
        <f t="shared" si="6"/>
        <v>17.532734740834719</v>
      </c>
      <c r="U41" s="35">
        <f t="shared" si="7"/>
        <v>517.900991402626</v>
      </c>
      <c r="V41" s="35">
        <f t="shared" si="8"/>
        <v>267.94171131054708</v>
      </c>
      <c r="W41" s="35">
        <f t="shared" si="9"/>
        <v>0</v>
      </c>
      <c r="X41" s="35">
        <f t="shared" si="10"/>
        <v>3294.0506523028266</v>
      </c>
      <c r="Y41" s="51">
        <v>9900</v>
      </c>
      <c r="Z41" s="51">
        <v>4150</v>
      </c>
      <c r="AA41" s="35">
        <f t="shared" si="11"/>
        <v>583</v>
      </c>
      <c r="AB41" s="35">
        <f t="shared" si="12"/>
        <v>430</v>
      </c>
      <c r="AC41" s="35">
        <f t="shared" si="13"/>
        <v>584.42449136115727</v>
      </c>
      <c r="AD41" s="35">
        <f t="shared" si="14"/>
        <v>271.36312570873901</v>
      </c>
      <c r="AE41" s="35">
        <f t="shared" si="15"/>
        <v>140.392664806569</v>
      </c>
      <c r="AF41" s="35">
        <f t="shared" si="16"/>
        <v>302.49439828121479</v>
      </c>
      <c r="AG41" s="35">
        <f t="shared" si="17"/>
        <v>17.532734740834719</v>
      </c>
      <c r="AH41" s="35">
        <f t="shared" si="18"/>
        <v>517.900991402626</v>
      </c>
      <c r="AI41" s="35">
        <f t="shared" si="19"/>
        <v>267.94171131054708</v>
      </c>
      <c r="AJ41" s="35">
        <f t="shared" si="20"/>
        <v>0</v>
      </c>
      <c r="AK41" s="36">
        <f t="shared" si="21"/>
        <v>3294.0506523028266</v>
      </c>
    </row>
    <row r="42" spans="1:37" x14ac:dyDescent="0.25">
      <c r="A42" s="5">
        <v>3967.8</v>
      </c>
      <c r="B42" s="5">
        <v>188687.23147535324</v>
      </c>
      <c r="C42" s="5">
        <v>333561.28078553081</v>
      </c>
      <c r="D42" s="5">
        <v>18340.310000000001</v>
      </c>
      <c r="E42" s="5">
        <v>60.504250000000006</v>
      </c>
      <c r="F42" s="32">
        <v>0.02</v>
      </c>
      <c r="G42" s="32">
        <v>0.02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583</v>
      </c>
      <c r="O42" s="35">
        <f t="shared" si="1"/>
        <v>430</v>
      </c>
      <c r="P42" s="35">
        <f t="shared" si="2"/>
        <v>584.42449136115727</v>
      </c>
      <c r="Q42" s="35">
        <f t="shared" si="3"/>
        <v>271.36312570873901</v>
      </c>
      <c r="R42" s="35">
        <f t="shared" si="4"/>
        <v>140.392664806569</v>
      </c>
      <c r="S42" s="35">
        <f t="shared" si="5"/>
        <v>302.49439828121479</v>
      </c>
      <c r="T42" s="35">
        <f t="shared" si="6"/>
        <v>17.532734740834719</v>
      </c>
      <c r="U42" s="35">
        <f t="shared" si="7"/>
        <v>517.900991402626</v>
      </c>
      <c r="V42" s="35">
        <f t="shared" si="8"/>
        <v>267.94171131054708</v>
      </c>
      <c r="W42" s="35">
        <f t="shared" si="9"/>
        <v>0</v>
      </c>
      <c r="X42" s="35">
        <f t="shared" si="10"/>
        <v>3294.0506523028266</v>
      </c>
      <c r="Y42" s="51">
        <v>9900</v>
      </c>
      <c r="Z42" s="51">
        <v>4150</v>
      </c>
      <c r="AA42" s="35">
        <f t="shared" si="11"/>
        <v>583</v>
      </c>
      <c r="AB42" s="35">
        <f t="shared" si="12"/>
        <v>430</v>
      </c>
      <c r="AC42" s="35">
        <f t="shared" si="13"/>
        <v>584.42449136115727</v>
      </c>
      <c r="AD42" s="35">
        <f t="shared" si="14"/>
        <v>271.36312570873901</v>
      </c>
      <c r="AE42" s="35">
        <f t="shared" si="15"/>
        <v>140.392664806569</v>
      </c>
      <c r="AF42" s="35">
        <f t="shared" si="16"/>
        <v>302.49439828121479</v>
      </c>
      <c r="AG42" s="35">
        <f t="shared" si="17"/>
        <v>17.532734740834719</v>
      </c>
      <c r="AH42" s="35">
        <f t="shared" si="18"/>
        <v>517.900991402626</v>
      </c>
      <c r="AI42" s="35">
        <f t="shared" si="19"/>
        <v>267.94171131054708</v>
      </c>
      <c r="AJ42" s="35">
        <f t="shared" si="20"/>
        <v>0</v>
      </c>
      <c r="AK42" s="36">
        <f t="shared" si="21"/>
        <v>3294.0506523028266</v>
      </c>
    </row>
    <row r="43" spans="1:37" x14ac:dyDescent="0.25">
      <c r="A43" s="5">
        <v>3968</v>
      </c>
      <c r="B43" s="5">
        <v>188785.7032752037</v>
      </c>
      <c r="C43" s="5">
        <v>333735.35922947526</v>
      </c>
      <c r="D43" s="5">
        <v>18340.600000000002</v>
      </c>
      <c r="E43" s="5">
        <v>60.504250000000006</v>
      </c>
      <c r="F43" s="32">
        <v>0.02</v>
      </c>
      <c r="G43" s="32">
        <v>0.02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583</v>
      </c>
      <c r="O43" s="35">
        <f t="shared" si="1"/>
        <v>430</v>
      </c>
      <c r="P43" s="35">
        <f t="shared" si="2"/>
        <v>584.42449136115727</v>
      </c>
      <c r="Q43" s="35">
        <f t="shared" si="3"/>
        <v>271.36312570873901</v>
      </c>
      <c r="R43" s="35">
        <f t="shared" si="4"/>
        <v>140.392664806569</v>
      </c>
      <c r="S43" s="35">
        <f t="shared" si="5"/>
        <v>302.49439828121479</v>
      </c>
      <c r="T43" s="35">
        <f t="shared" si="6"/>
        <v>17.532734740834719</v>
      </c>
      <c r="U43" s="35">
        <f t="shared" si="7"/>
        <v>517.900991402626</v>
      </c>
      <c r="V43" s="35">
        <f t="shared" si="8"/>
        <v>267.94171131054708</v>
      </c>
      <c r="W43" s="35">
        <f t="shared" si="9"/>
        <v>0</v>
      </c>
      <c r="X43" s="35">
        <f t="shared" si="10"/>
        <v>3294.0506523028266</v>
      </c>
      <c r="Y43" s="51">
        <v>9900</v>
      </c>
      <c r="Z43" s="51">
        <v>4150</v>
      </c>
      <c r="AA43" s="35">
        <f t="shared" si="11"/>
        <v>583</v>
      </c>
      <c r="AB43" s="35">
        <f t="shared" si="12"/>
        <v>430</v>
      </c>
      <c r="AC43" s="35">
        <f t="shared" si="13"/>
        <v>584.42449136115727</v>
      </c>
      <c r="AD43" s="35">
        <f t="shared" si="14"/>
        <v>271.36312570873901</v>
      </c>
      <c r="AE43" s="35">
        <f t="shared" si="15"/>
        <v>140.392664806569</v>
      </c>
      <c r="AF43" s="35">
        <f t="shared" si="16"/>
        <v>302.49439828121479</v>
      </c>
      <c r="AG43" s="35">
        <f t="shared" si="17"/>
        <v>17.532734740834719</v>
      </c>
      <c r="AH43" s="35">
        <f t="shared" si="18"/>
        <v>517.900991402626</v>
      </c>
      <c r="AI43" s="35">
        <f t="shared" si="19"/>
        <v>267.94171131054708</v>
      </c>
      <c r="AJ43" s="35">
        <f t="shared" si="20"/>
        <v>0</v>
      </c>
      <c r="AK43" s="36">
        <f t="shared" si="21"/>
        <v>3294.0506523028266</v>
      </c>
    </row>
    <row r="44" spans="1:37" x14ac:dyDescent="0.25">
      <c r="A44" s="5">
        <v>3969</v>
      </c>
      <c r="B44" s="5">
        <v>189278.06227397919</v>
      </c>
      <c r="C44" s="5">
        <v>334605.75144925714</v>
      </c>
      <c r="D44" s="5">
        <v>18342.05</v>
      </c>
      <c r="E44" s="5">
        <v>60.504250000000006</v>
      </c>
      <c r="F44" s="32">
        <v>0.02</v>
      </c>
      <c r="G44" s="32">
        <v>0.02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583</v>
      </c>
      <c r="O44" s="35">
        <f t="shared" si="1"/>
        <v>430</v>
      </c>
      <c r="P44" s="35">
        <f t="shared" si="2"/>
        <v>584.42449136115727</v>
      </c>
      <c r="Q44" s="35">
        <f t="shared" si="3"/>
        <v>271.36312570873901</v>
      </c>
      <c r="R44" s="35">
        <f t="shared" si="4"/>
        <v>140.392664806569</v>
      </c>
      <c r="S44" s="35">
        <f t="shared" si="5"/>
        <v>302.49439828121479</v>
      </c>
      <c r="T44" s="35">
        <f t="shared" si="6"/>
        <v>17.532734740834719</v>
      </c>
      <c r="U44" s="35">
        <f t="shared" si="7"/>
        <v>517.900991402626</v>
      </c>
      <c r="V44" s="35">
        <f t="shared" si="8"/>
        <v>267.94171131054708</v>
      </c>
      <c r="W44" s="35">
        <f t="shared" si="9"/>
        <v>0</v>
      </c>
      <c r="X44" s="35">
        <f t="shared" si="10"/>
        <v>3294.0506523028266</v>
      </c>
      <c r="Y44" s="51">
        <v>9900</v>
      </c>
      <c r="Z44" s="51">
        <v>4150</v>
      </c>
      <c r="AA44" s="35">
        <f t="shared" si="11"/>
        <v>583</v>
      </c>
      <c r="AB44" s="35">
        <f t="shared" si="12"/>
        <v>430</v>
      </c>
      <c r="AC44" s="35">
        <f t="shared" si="13"/>
        <v>584.42449136115727</v>
      </c>
      <c r="AD44" s="35">
        <f t="shared" si="14"/>
        <v>271.36312570873901</v>
      </c>
      <c r="AE44" s="35">
        <f t="shared" si="15"/>
        <v>140.392664806569</v>
      </c>
      <c r="AF44" s="35">
        <f t="shared" si="16"/>
        <v>302.49439828121479</v>
      </c>
      <c r="AG44" s="35">
        <f t="shared" si="17"/>
        <v>17.532734740834719</v>
      </c>
      <c r="AH44" s="35">
        <f t="shared" si="18"/>
        <v>517.900991402626</v>
      </c>
      <c r="AI44" s="35">
        <f t="shared" si="19"/>
        <v>267.94171131054708</v>
      </c>
      <c r="AJ44" s="35">
        <f t="shared" si="20"/>
        <v>0</v>
      </c>
      <c r="AK44" s="36">
        <f t="shared" si="21"/>
        <v>3294.0506523028266</v>
      </c>
    </row>
    <row r="45" spans="1:37" x14ac:dyDescent="0.25">
      <c r="A45" s="5">
        <v>3970</v>
      </c>
      <c r="B45" s="5">
        <v>189770.42127275467</v>
      </c>
      <c r="C45" s="5">
        <v>335476.14366906881</v>
      </c>
      <c r="D45" s="5">
        <v>18343.500000000004</v>
      </c>
      <c r="E45" s="5">
        <v>60.504250000000006</v>
      </c>
      <c r="F45" s="32">
        <v>0.02</v>
      </c>
      <c r="G45" s="32">
        <v>0.02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583</v>
      </c>
      <c r="O45" s="35">
        <f t="shared" si="1"/>
        <v>430</v>
      </c>
      <c r="P45" s="35">
        <f t="shared" si="2"/>
        <v>584.42449136115727</v>
      </c>
      <c r="Q45" s="35">
        <f t="shared" si="3"/>
        <v>271.36312570873901</v>
      </c>
      <c r="R45" s="35">
        <f t="shared" si="4"/>
        <v>140.392664806569</v>
      </c>
      <c r="S45" s="35">
        <f t="shared" si="5"/>
        <v>302.49439828121479</v>
      </c>
      <c r="T45" s="35">
        <f t="shared" si="6"/>
        <v>17.532734740834719</v>
      </c>
      <c r="U45" s="35">
        <f t="shared" si="7"/>
        <v>517.900991402626</v>
      </c>
      <c r="V45" s="35">
        <f t="shared" si="8"/>
        <v>267.94171131054708</v>
      </c>
      <c r="W45" s="35">
        <f t="shared" si="9"/>
        <v>0</v>
      </c>
      <c r="X45" s="35">
        <f t="shared" si="10"/>
        <v>3294.0506523028266</v>
      </c>
      <c r="Y45" s="51">
        <v>9900</v>
      </c>
      <c r="Z45" s="51">
        <v>4150</v>
      </c>
      <c r="AA45" s="35">
        <f t="shared" si="11"/>
        <v>583</v>
      </c>
      <c r="AB45" s="35">
        <f t="shared" si="12"/>
        <v>430</v>
      </c>
      <c r="AC45" s="35">
        <f t="shared" si="13"/>
        <v>584.42449136115727</v>
      </c>
      <c r="AD45" s="35">
        <f t="shared" si="14"/>
        <v>271.36312570873901</v>
      </c>
      <c r="AE45" s="35">
        <f t="shared" si="15"/>
        <v>140.392664806569</v>
      </c>
      <c r="AF45" s="35">
        <f t="shared" si="16"/>
        <v>302.49439828121479</v>
      </c>
      <c r="AG45" s="35">
        <f t="shared" si="17"/>
        <v>17.532734740834719</v>
      </c>
      <c r="AH45" s="35">
        <f t="shared" si="18"/>
        <v>517.900991402626</v>
      </c>
      <c r="AI45" s="35">
        <f t="shared" si="19"/>
        <v>267.94171131054708</v>
      </c>
      <c r="AJ45" s="35">
        <f t="shared" si="20"/>
        <v>0</v>
      </c>
      <c r="AK45" s="36">
        <f t="shared" si="21"/>
        <v>3294.0506523028266</v>
      </c>
    </row>
    <row r="46" spans="1:37" x14ac:dyDescent="0.25">
      <c r="A46" s="5">
        <v>3971</v>
      </c>
      <c r="B46" s="5">
        <v>190262.78027153015</v>
      </c>
      <c r="C46" s="5">
        <v>336346.53588888049</v>
      </c>
      <c r="D46" s="5">
        <v>18344.95</v>
      </c>
      <c r="E46" s="5">
        <v>60.504250000000006</v>
      </c>
      <c r="F46" s="32">
        <v>0.02</v>
      </c>
      <c r="G46" s="32">
        <v>0.02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583</v>
      </c>
      <c r="O46" s="35">
        <f t="shared" si="1"/>
        <v>430</v>
      </c>
      <c r="P46" s="35">
        <f t="shared" si="2"/>
        <v>584.42449136115727</v>
      </c>
      <c r="Q46" s="35">
        <f t="shared" si="3"/>
        <v>271.36312570873901</v>
      </c>
      <c r="R46" s="35">
        <f t="shared" si="4"/>
        <v>140.392664806569</v>
      </c>
      <c r="S46" s="35">
        <f t="shared" si="5"/>
        <v>302.49439828121479</v>
      </c>
      <c r="T46" s="35">
        <f t="shared" si="6"/>
        <v>17.532734740834719</v>
      </c>
      <c r="U46" s="35">
        <f t="shared" si="7"/>
        <v>517.900991402626</v>
      </c>
      <c r="V46" s="35">
        <f t="shared" si="8"/>
        <v>267.94171131054708</v>
      </c>
      <c r="W46" s="35">
        <f t="shared" si="9"/>
        <v>0</v>
      </c>
      <c r="X46" s="35">
        <f t="shared" si="10"/>
        <v>3294.0506523028266</v>
      </c>
      <c r="Y46" s="51">
        <v>9900</v>
      </c>
      <c r="Z46" s="51">
        <v>4150</v>
      </c>
      <c r="AA46" s="35">
        <f t="shared" si="11"/>
        <v>583</v>
      </c>
      <c r="AB46" s="35">
        <f t="shared" si="12"/>
        <v>430</v>
      </c>
      <c r="AC46" s="35">
        <f t="shared" si="13"/>
        <v>584.42449136115727</v>
      </c>
      <c r="AD46" s="35">
        <f t="shared" si="14"/>
        <v>271.36312570873901</v>
      </c>
      <c r="AE46" s="35">
        <f t="shared" si="15"/>
        <v>140.392664806569</v>
      </c>
      <c r="AF46" s="35">
        <f t="shared" si="16"/>
        <v>302.49439828121479</v>
      </c>
      <c r="AG46" s="35">
        <f t="shared" si="17"/>
        <v>17.532734740834719</v>
      </c>
      <c r="AH46" s="35">
        <f t="shared" si="18"/>
        <v>517.900991402626</v>
      </c>
      <c r="AI46" s="35">
        <f t="shared" si="19"/>
        <v>267.94171131054708</v>
      </c>
      <c r="AJ46" s="35">
        <f t="shared" si="20"/>
        <v>0</v>
      </c>
      <c r="AK46" s="36">
        <f t="shared" si="21"/>
        <v>3294.0506523028266</v>
      </c>
    </row>
    <row r="47" spans="1:37" x14ac:dyDescent="0.25">
      <c r="A47" s="5">
        <v>3972</v>
      </c>
      <c r="B47" s="5">
        <v>190755.13927030563</v>
      </c>
      <c r="C47" s="5">
        <v>337216.92810866237</v>
      </c>
      <c r="D47" s="5">
        <v>18346.400000000001</v>
      </c>
      <c r="E47" s="5">
        <v>60.504250000000006</v>
      </c>
      <c r="F47" s="32">
        <v>0.02</v>
      </c>
      <c r="G47" s="32">
        <v>0.02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583</v>
      </c>
      <c r="O47" s="35">
        <f t="shared" si="1"/>
        <v>430</v>
      </c>
      <c r="P47" s="35">
        <f t="shared" si="2"/>
        <v>584.42449136115727</v>
      </c>
      <c r="Q47" s="35">
        <f t="shared" si="3"/>
        <v>271.36312570873901</v>
      </c>
      <c r="R47" s="35">
        <f t="shared" si="4"/>
        <v>140.392664806569</v>
      </c>
      <c r="S47" s="35">
        <f t="shared" si="5"/>
        <v>302.49439828121479</v>
      </c>
      <c r="T47" s="35">
        <f t="shared" si="6"/>
        <v>17.532734740834719</v>
      </c>
      <c r="U47" s="35">
        <f t="shared" si="7"/>
        <v>517.900991402626</v>
      </c>
      <c r="V47" s="35">
        <f t="shared" si="8"/>
        <v>267.94171131054708</v>
      </c>
      <c r="W47" s="35">
        <f t="shared" si="9"/>
        <v>0</v>
      </c>
      <c r="X47" s="35">
        <f t="shared" si="10"/>
        <v>3294.0506523028266</v>
      </c>
      <c r="Y47" s="51">
        <v>9900</v>
      </c>
      <c r="Z47" s="51">
        <v>4150</v>
      </c>
      <c r="AA47" s="35">
        <f t="shared" si="11"/>
        <v>583</v>
      </c>
      <c r="AB47" s="35">
        <f t="shared" si="12"/>
        <v>430</v>
      </c>
      <c r="AC47" s="35">
        <f t="shared" si="13"/>
        <v>584.42449136115727</v>
      </c>
      <c r="AD47" s="35">
        <f t="shared" si="14"/>
        <v>271.36312570873901</v>
      </c>
      <c r="AE47" s="35">
        <f t="shared" si="15"/>
        <v>140.392664806569</v>
      </c>
      <c r="AF47" s="35">
        <f t="shared" si="16"/>
        <v>302.49439828121479</v>
      </c>
      <c r="AG47" s="35">
        <f t="shared" si="17"/>
        <v>17.532734740834719</v>
      </c>
      <c r="AH47" s="35">
        <f t="shared" si="18"/>
        <v>517.900991402626</v>
      </c>
      <c r="AI47" s="35">
        <f t="shared" si="19"/>
        <v>267.94171131054708</v>
      </c>
      <c r="AJ47" s="35">
        <f t="shared" si="20"/>
        <v>0</v>
      </c>
      <c r="AK47" s="36">
        <f t="shared" si="21"/>
        <v>3294.0506523028266</v>
      </c>
    </row>
    <row r="48" spans="1:37" x14ac:dyDescent="0.25">
      <c r="A48" s="5">
        <v>3972.2</v>
      </c>
      <c r="B48" s="5">
        <v>190853.6110701561</v>
      </c>
      <c r="C48" s="5">
        <v>337391.00655263662</v>
      </c>
      <c r="D48" s="5">
        <v>18346.690000000002</v>
      </c>
      <c r="E48" s="5">
        <v>60.504250000000006</v>
      </c>
      <c r="F48" s="32">
        <v>0.02</v>
      </c>
      <c r="G48" s="32">
        <v>0.02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583</v>
      </c>
      <c r="O48" s="35">
        <f t="shared" si="1"/>
        <v>430</v>
      </c>
      <c r="P48" s="35">
        <f t="shared" si="2"/>
        <v>584.42449136115727</v>
      </c>
      <c r="Q48" s="35">
        <f t="shared" si="3"/>
        <v>271.36312570873901</v>
      </c>
      <c r="R48" s="35">
        <f t="shared" si="4"/>
        <v>140.392664806569</v>
      </c>
      <c r="S48" s="35">
        <f t="shared" si="5"/>
        <v>302.49439828121479</v>
      </c>
      <c r="T48" s="35">
        <f t="shared" si="6"/>
        <v>17.532734740834719</v>
      </c>
      <c r="U48" s="35">
        <f t="shared" si="7"/>
        <v>517.900991402626</v>
      </c>
      <c r="V48" s="35">
        <f t="shared" si="8"/>
        <v>267.94171131054708</v>
      </c>
      <c r="W48" s="35">
        <f t="shared" si="9"/>
        <v>0</v>
      </c>
      <c r="X48" s="35">
        <f t="shared" si="10"/>
        <v>3294.0506523028266</v>
      </c>
      <c r="Y48" s="51">
        <v>9900</v>
      </c>
      <c r="Z48" s="51">
        <v>4150</v>
      </c>
      <c r="AA48" s="35">
        <f t="shared" si="11"/>
        <v>583</v>
      </c>
      <c r="AB48" s="35">
        <f t="shared" si="12"/>
        <v>430</v>
      </c>
      <c r="AC48" s="35">
        <f t="shared" si="13"/>
        <v>584.42449136115727</v>
      </c>
      <c r="AD48" s="35">
        <f t="shared" si="14"/>
        <v>271.36312570873901</v>
      </c>
      <c r="AE48" s="35">
        <f t="shared" si="15"/>
        <v>140.392664806569</v>
      </c>
      <c r="AF48" s="35">
        <f t="shared" si="16"/>
        <v>302.49439828121479</v>
      </c>
      <c r="AG48" s="35">
        <f t="shared" si="17"/>
        <v>17.532734740834719</v>
      </c>
      <c r="AH48" s="35">
        <f t="shared" si="18"/>
        <v>517.900991402626</v>
      </c>
      <c r="AI48" s="35">
        <f t="shared" si="19"/>
        <v>267.94171131054708</v>
      </c>
      <c r="AJ48" s="35">
        <f t="shared" si="20"/>
        <v>0</v>
      </c>
      <c r="AK48" s="36">
        <f t="shared" si="21"/>
        <v>3294.0506523028266</v>
      </c>
    </row>
    <row r="49" spans="1:37" x14ac:dyDescent="0.25">
      <c r="A49" s="5">
        <v>3972.8</v>
      </c>
      <c r="B49" s="5">
        <v>191149.02646970749</v>
      </c>
      <c r="C49" s="5">
        <v>337913.24188452959</v>
      </c>
      <c r="D49" s="5">
        <v>18347.560000000001</v>
      </c>
      <c r="E49" s="5">
        <v>60.504250000000006</v>
      </c>
      <c r="F49" s="32">
        <v>0.02</v>
      </c>
      <c r="G49" s="32">
        <v>0.02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583</v>
      </c>
      <c r="O49" s="35">
        <f t="shared" si="1"/>
        <v>430</v>
      </c>
      <c r="P49" s="35">
        <f t="shared" si="2"/>
        <v>584.42449136115727</v>
      </c>
      <c r="Q49" s="35">
        <f t="shared" si="3"/>
        <v>271.36312570873901</v>
      </c>
      <c r="R49" s="35">
        <f t="shared" si="4"/>
        <v>140.392664806569</v>
      </c>
      <c r="S49" s="35">
        <f t="shared" si="5"/>
        <v>302.49439828121479</v>
      </c>
      <c r="T49" s="35">
        <f t="shared" si="6"/>
        <v>17.532734740834719</v>
      </c>
      <c r="U49" s="35">
        <f t="shared" si="7"/>
        <v>517.900991402626</v>
      </c>
      <c r="V49" s="35">
        <f t="shared" si="8"/>
        <v>267.94171131054708</v>
      </c>
      <c r="W49" s="35">
        <f t="shared" si="9"/>
        <v>0</v>
      </c>
      <c r="X49" s="35">
        <f t="shared" si="10"/>
        <v>3294.0506523028266</v>
      </c>
      <c r="Y49" s="51">
        <v>9900</v>
      </c>
      <c r="Z49" s="51">
        <v>4150</v>
      </c>
      <c r="AA49" s="35">
        <f t="shared" si="11"/>
        <v>583</v>
      </c>
      <c r="AB49" s="35">
        <f t="shared" si="12"/>
        <v>430</v>
      </c>
      <c r="AC49" s="35">
        <f t="shared" si="13"/>
        <v>584.42449136115727</v>
      </c>
      <c r="AD49" s="35">
        <f t="shared" si="14"/>
        <v>271.36312570873901</v>
      </c>
      <c r="AE49" s="35">
        <f t="shared" si="15"/>
        <v>140.392664806569</v>
      </c>
      <c r="AF49" s="35">
        <f t="shared" si="16"/>
        <v>302.49439828121479</v>
      </c>
      <c r="AG49" s="35">
        <f t="shared" si="17"/>
        <v>17.532734740834719</v>
      </c>
      <c r="AH49" s="35">
        <f t="shared" si="18"/>
        <v>517.900991402626</v>
      </c>
      <c r="AI49" s="35">
        <f t="shared" si="19"/>
        <v>267.94171131054708</v>
      </c>
      <c r="AJ49" s="35">
        <f t="shared" si="20"/>
        <v>0</v>
      </c>
      <c r="AK49" s="36">
        <f t="shared" si="21"/>
        <v>3294.0506523028266</v>
      </c>
    </row>
    <row r="50" spans="1:37" x14ac:dyDescent="0.25">
      <c r="A50" s="5">
        <v>3973</v>
      </c>
      <c r="B50" s="5">
        <v>191247.49826908112</v>
      </c>
      <c r="C50" s="5">
        <v>338087.32032847404</v>
      </c>
      <c r="D50" s="5">
        <v>18347.850000000002</v>
      </c>
      <c r="E50" s="5">
        <v>60.504250000000006</v>
      </c>
      <c r="F50" s="32">
        <v>0.02</v>
      </c>
      <c r="G50" s="32">
        <v>0.02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583</v>
      </c>
      <c r="O50" s="35">
        <f t="shared" si="1"/>
        <v>430</v>
      </c>
      <c r="P50" s="35">
        <f t="shared" si="2"/>
        <v>584.42449136115727</v>
      </c>
      <c r="Q50" s="35">
        <f t="shared" si="3"/>
        <v>271.36312570873901</v>
      </c>
      <c r="R50" s="35">
        <f t="shared" si="4"/>
        <v>140.392664806569</v>
      </c>
      <c r="S50" s="35">
        <f t="shared" si="5"/>
        <v>302.49439828121479</v>
      </c>
      <c r="T50" s="35">
        <f t="shared" si="6"/>
        <v>17.532734740834719</v>
      </c>
      <c r="U50" s="35">
        <f t="shared" si="7"/>
        <v>517.900991402626</v>
      </c>
      <c r="V50" s="35">
        <f t="shared" si="8"/>
        <v>267.94171131054708</v>
      </c>
      <c r="W50" s="35">
        <f t="shared" si="9"/>
        <v>0</v>
      </c>
      <c r="X50" s="35">
        <f t="shared" si="10"/>
        <v>3294.0506523028266</v>
      </c>
      <c r="Y50" s="51">
        <v>9900</v>
      </c>
      <c r="Z50" s="51">
        <v>4150</v>
      </c>
      <c r="AA50" s="35">
        <f t="shared" si="11"/>
        <v>583</v>
      </c>
      <c r="AB50" s="35">
        <f t="shared" si="12"/>
        <v>430</v>
      </c>
      <c r="AC50" s="35">
        <f t="shared" si="13"/>
        <v>584.42449136115727</v>
      </c>
      <c r="AD50" s="35">
        <f t="shared" si="14"/>
        <v>271.36312570873901</v>
      </c>
      <c r="AE50" s="35">
        <f t="shared" si="15"/>
        <v>140.392664806569</v>
      </c>
      <c r="AF50" s="35">
        <f t="shared" si="16"/>
        <v>302.49439828121479</v>
      </c>
      <c r="AG50" s="35">
        <f t="shared" si="17"/>
        <v>17.532734740834719</v>
      </c>
      <c r="AH50" s="35">
        <f t="shared" si="18"/>
        <v>517.900991402626</v>
      </c>
      <c r="AI50" s="35">
        <f t="shared" si="19"/>
        <v>267.94171131054708</v>
      </c>
      <c r="AJ50" s="35">
        <f t="shared" si="20"/>
        <v>0</v>
      </c>
      <c r="AK50" s="36">
        <f t="shared" si="21"/>
        <v>3294.0506523028266</v>
      </c>
    </row>
    <row r="51" spans="1:37" x14ac:dyDescent="0.25">
      <c r="A51" s="5">
        <v>3974</v>
      </c>
      <c r="B51" s="5">
        <v>191739.8572678566</v>
      </c>
      <c r="C51" s="5">
        <v>338957.71254828572</v>
      </c>
      <c r="D51" s="5">
        <v>18349.3</v>
      </c>
      <c r="E51" s="5">
        <v>60.504250000000006</v>
      </c>
      <c r="F51" s="32">
        <v>0.02</v>
      </c>
      <c r="G51" s="32">
        <v>0.02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583</v>
      </c>
      <c r="O51" s="35">
        <f t="shared" si="1"/>
        <v>430</v>
      </c>
      <c r="P51" s="35">
        <f t="shared" si="2"/>
        <v>584.42449136115727</v>
      </c>
      <c r="Q51" s="35">
        <f t="shared" si="3"/>
        <v>271.36312570873901</v>
      </c>
      <c r="R51" s="35">
        <f t="shared" si="4"/>
        <v>140.392664806569</v>
      </c>
      <c r="S51" s="35">
        <f t="shared" si="5"/>
        <v>302.49439828121479</v>
      </c>
      <c r="T51" s="35">
        <f t="shared" si="6"/>
        <v>17.532734740834719</v>
      </c>
      <c r="U51" s="35">
        <f t="shared" si="7"/>
        <v>517.900991402626</v>
      </c>
      <c r="V51" s="35">
        <f t="shared" si="8"/>
        <v>267.94171131054708</v>
      </c>
      <c r="W51" s="35">
        <f t="shared" si="9"/>
        <v>0</v>
      </c>
      <c r="X51" s="35">
        <f t="shared" si="10"/>
        <v>3294.0506523028266</v>
      </c>
      <c r="Y51" s="51">
        <v>9900</v>
      </c>
      <c r="Z51" s="51">
        <v>4150</v>
      </c>
      <c r="AA51" s="35">
        <f t="shared" si="11"/>
        <v>583</v>
      </c>
      <c r="AB51" s="35">
        <f t="shared" si="12"/>
        <v>430</v>
      </c>
      <c r="AC51" s="35">
        <f t="shared" si="13"/>
        <v>584.42449136115727</v>
      </c>
      <c r="AD51" s="35">
        <f t="shared" si="14"/>
        <v>271.36312570873901</v>
      </c>
      <c r="AE51" s="35">
        <f t="shared" si="15"/>
        <v>140.392664806569</v>
      </c>
      <c r="AF51" s="35">
        <f t="shared" si="16"/>
        <v>302.49439828121479</v>
      </c>
      <c r="AG51" s="35">
        <f t="shared" si="17"/>
        <v>17.532734740834719</v>
      </c>
      <c r="AH51" s="35">
        <f t="shared" si="18"/>
        <v>517.900991402626</v>
      </c>
      <c r="AI51" s="35">
        <f t="shared" si="19"/>
        <v>267.94171131054708</v>
      </c>
      <c r="AJ51" s="35">
        <f t="shared" si="20"/>
        <v>0</v>
      </c>
      <c r="AK51" s="36">
        <f t="shared" si="21"/>
        <v>3294.0506523028266</v>
      </c>
    </row>
    <row r="52" spans="1:37" x14ac:dyDescent="0.25">
      <c r="A52" s="5">
        <v>3975</v>
      </c>
      <c r="B52" s="5">
        <v>192232.21626663208</v>
      </c>
      <c r="C52" s="5">
        <v>339828.1047680676</v>
      </c>
      <c r="D52" s="5">
        <v>18350.75</v>
      </c>
      <c r="E52" s="5">
        <v>60.504250000000006</v>
      </c>
      <c r="F52" s="32">
        <v>0.02</v>
      </c>
      <c r="G52" s="32">
        <v>0.02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583</v>
      </c>
      <c r="O52" s="35">
        <f t="shared" si="1"/>
        <v>430</v>
      </c>
      <c r="P52" s="35">
        <f t="shared" si="2"/>
        <v>584.42449136115727</v>
      </c>
      <c r="Q52" s="35">
        <f t="shared" si="3"/>
        <v>271.36312570873901</v>
      </c>
      <c r="R52" s="35">
        <f t="shared" si="4"/>
        <v>140.392664806569</v>
      </c>
      <c r="S52" s="35">
        <f t="shared" si="5"/>
        <v>302.49439828121479</v>
      </c>
      <c r="T52" s="35">
        <f t="shared" si="6"/>
        <v>17.532734740834719</v>
      </c>
      <c r="U52" s="35">
        <f t="shared" si="7"/>
        <v>517.900991402626</v>
      </c>
      <c r="V52" s="35">
        <f t="shared" si="8"/>
        <v>267.94171131054708</v>
      </c>
      <c r="W52" s="35">
        <f t="shared" si="9"/>
        <v>0</v>
      </c>
      <c r="X52" s="35">
        <f t="shared" si="10"/>
        <v>3294.0506523028266</v>
      </c>
      <c r="Y52" s="51">
        <v>9900</v>
      </c>
      <c r="Z52" s="51">
        <v>4150</v>
      </c>
      <c r="AA52" s="35">
        <f t="shared" si="11"/>
        <v>583</v>
      </c>
      <c r="AB52" s="35">
        <f t="shared" si="12"/>
        <v>430</v>
      </c>
      <c r="AC52" s="35">
        <f t="shared" si="13"/>
        <v>584.42449136115727</v>
      </c>
      <c r="AD52" s="35">
        <f t="shared" si="14"/>
        <v>271.36312570873901</v>
      </c>
      <c r="AE52" s="35">
        <f t="shared" si="15"/>
        <v>140.392664806569</v>
      </c>
      <c r="AF52" s="35">
        <f t="shared" si="16"/>
        <v>302.49439828121479</v>
      </c>
      <c r="AG52" s="35">
        <f t="shared" si="17"/>
        <v>17.532734740834719</v>
      </c>
      <c r="AH52" s="35">
        <f t="shared" si="18"/>
        <v>517.900991402626</v>
      </c>
      <c r="AI52" s="35">
        <f t="shared" si="19"/>
        <v>267.94171131054708</v>
      </c>
      <c r="AJ52" s="35">
        <f t="shared" si="20"/>
        <v>0</v>
      </c>
      <c r="AK52" s="36">
        <f t="shared" si="21"/>
        <v>3294.0506523028266</v>
      </c>
    </row>
    <row r="53" spans="1:37" x14ac:dyDescent="0.25">
      <c r="A53" s="5">
        <v>3976</v>
      </c>
      <c r="B53" s="5">
        <v>192724.57526540756</v>
      </c>
      <c r="C53" s="5">
        <v>340698.49698784947</v>
      </c>
      <c r="D53" s="5">
        <v>18352.200000000004</v>
      </c>
      <c r="E53" s="5">
        <v>60.504250000000006</v>
      </c>
      <c r="F53" s="32">
        <v>0.02</v>
      </c>
      <c r="G53" s="32">
        <v>0.02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583</v>
      </c>
      <c r="O53" s="35">
        <f t="shared" si="1"/>
        <v>430</v>
      </c>
      <c r="P53" s="35">
        <f t="shared" si="2"/>
        <v>584.42449136115727</v>
      </c>
      <c r="Q53" s="35">
        <f t="shared" si="3"/>
        <v>271.36312570873901</v>
      </c>
      <c r="R53" s="35">
        <f t="shared" si="4"/>
        <v>140.392664806569</v>
      </c>
      <c r="S53" s="35">
        <f t="shared" si="5"/>
        <v>302.49439828121479</v>
      </c>
      <c r="T53" s="35">
        <f t="shared" si="6"/>
        <v>17.532734740834719</v>
      </c>
      <c r="U53" s="35">
        <f t="shared" si="7"/>
        <v>517.900991402626</v>
      </c>
      <c r="V53" s="35">
        <f t="shared" si="8"/>
        <v>267.94171131054708</v>
      </c>
      <c r="W53" s="35">
        <f t="shared" si="9"/>
        <v>0</v>
      </c>
      <c r="X53" s="35">
        <f t="shared" si="10"/>
        <v>3294.0506523028266</v>
      </c>
      <c r="Y53" s="51">
        <v>9900</v>
      </c>
      <c r="Z53" s="51">
        <v>4150</v>
      </c>
      <c r="AA53" s="35">
        <f t="shared" si="11"/>
        <v>583</v>
      </c>
      <c r="AB53" s="35">
        <f t="shared" si="12"/>
        <v>430</v>
      </c>
      <c r="AC53" s="35">
        <f t="shared" si="13"/>
        <v>584.42449136115727</v>
      </c>
      <c r="AD53" s="35">
        <f t="shared" si="14"/>
        <v>271.36312570873901</v>
      </c>
      <c r="AE53" s="35">
        <f t="shared" si="15"/>
        <v>140.392664806569</v>
      </c>
      <c r="AF53" s="35">
        <f t="shared" si="16"/>
        <v>302.49439828121479</v>
      </c>
      <c r="AG53" s="35">
        <f t="shared" si="17"/>
        <v>17.532734740834719</v>
      </c>
      <c r="AH53" s="35">
        <f t="shared" si="18"/>
        <v>517.900991402626</v>
      </c>
      <c r="AI53" s="35">
        <f t="shared" si="19"/>
        <v>267.94171131054708</v>
      </c>
      <c r="AJ53" s="35">
        <f t="shared" si="20"/>
        <v>0</v>
      </c>
      <c r="AK53" s="36">
        <f t="shared" si="21"/>
        <v>3294.0506523028266</v>
      </c>
    </row>
    <row r="54" spans="1:37" x14ac:dyDescent="0.25">
      <c r="A54" s="5">
        <v>3977</v>
      </c>
      <c r="B54" s="5">
        <v>193216.93426418304</v>
      </c>
      <c r="C54" s="5">
        <v>341568.88920766115</v>
      </c>
      <c r="D54" s="5">
        <v>18353.650000000001</v>
      </c>
      <c r="E54" s="5">
        <v>60.504250000000006</v>
      </c>
      <c r="F54" s="32">
        <v>0.02</v>
      </c>
      <c r="G54" s="32">
        <v>0.02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583</v>
      </c>
      <c r="O54" s="35">
        <f t="shared" si="1"/>
        <v>430</v>
      </c>
      <c r="P54" s="35">
        <f t="shared" si="2"/>
        <v>584.42449136115727</v>
      </c>
      <c r="Q54" s="35">
        <f t="shared" si="3"/>
        <v>271.36312570873901</v>
      </c>
      <c r="R54" s="35">
        <f t="shared" si="4"/>
        <v>140.392664806569</v>
      </c>
      <c r="S54" s="35">
        <f t="shared" si="5"/>
        <v>302.49439828121479</v>
      </c>
      <c r="T54" s="35">
        <f t="shared" si="6"/>
        <v>17.532734740834719</v>
      </c>
      <c r="U54" s="35">
        <f t="shared" si="7"/>
        <v>517.900991402626</v>
      </c>
      <c r="V54" s="35">
        <f t="shared" si="8"/>
        <v>267.94171131054708</v>
      </c>
      <c r="W54" s="35">
        <f t="shared" si="9"/>
        <v>0</v>
      </c>
      <c r="X54" s="35">
        <f t="shared" si="10"/>
        <v>3294.0506523028266</v>
      </c>
      <c r="Y54" s="51">
        <v>9900</v>
      </c>
      <c r="Z54" s="51">
        <v>4150</v>
      </c>
      <c r="AA54" s="35">
        <f t="shared" si="11"/>
        <v>583</v>
      </c>
      <c r="AB54" s="35">
        <f t="shared" si="12"/>
        <v>430</v>
      </c>
      <c r="AC54" s="35">
        <f t="shared" si="13"/>
        <v>584.42449136115727</v>
      </c>
      <c r="AD54" s="35">
        <f t="shared" si="14"/>
        <v>271.36312570873901</v>
      </c>
      <c r="AE54" s="35">
        <f t="shared" si="15"/>
        <v>140.392664806569</v>
      </c>
      <c r="AF54" s="35">
        <f t="shared" si="16"/>
        <v>302.49439828121479</v>
      </c>
      <c r="AG54" s="35">
        <f t="shared" si="17"/>
        <v>17.532734740834719</v>
      </c>
      <c r="AH54" s="35">
        <f t="shared" si="18"/>
        <v>517.900991402626</v>
      </c>
      <c r="AI54" s="35">
        <f t="shared" si="19"/>
        <v>267.94171131054708</v>
      </c>
      <c r="AJ54" s="35">
        <f t="shared" si="20"/>
        <v>0</v>
      </c>
      <c r="AK54" s="36">
        <f t="shared" si="21"/>
        <v>3294.0506523028266</v>
      </c>
    </row>
    <row r="55" spans="1:37" x14ac:dyDescent="0.25">
      <c r="A55" s="5">
        <v>3977.2</v>
      </c>
      <c r="B55" s="5">
        <v>193315.40606403351</v>
      </c>
      <c r="C55" s="5">
        <v>341742.96765163541</v>
      </c>
      <c r="D55" s="5">
        <v>18353.940000000002</v>
      </c>
      <c r="E55" s="5">
        <v>60.504250000000006</v>
      </c>
      <c r="F55" s="32">
        <v>0.02</v>
      </c>
      <c r="G55" s="32">
        <v>0.02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583</v>
      </c>
      <c r="O55" s="35">
        <f t="shared" si="1"/>
        <v>430</v>
      </c>
      <c r="P55" s="35">
        <f t="shared" si="2"/>
        <v>584.42449136115727</v>
      </c>
      <c r="Q55" s="35">
        <f t="shared" si="3"/>
        <v>271.36312570873901</v>
      </c>
      <c r="R55" s="35">
        <f t="shared" si="4"/>
        <v>140.392664806569</v>
      </c>
      <c r="S55" s="35">
        <f t="shared" si="5"/>
        <v>302.49439828121479</v>
      </c>
      <c r="T55" s="35">
        <f t="shared" si="6"/>
        <v>17.532734740834719</v>
      </c>
      <c r="U55" s="35">
        <f t="shared" si="7"/>
        <v>517.900991402626</v>
      </c>
      <c r="V55" s="35">
        <f t="shared" si="8"/>
        <v>267.94171131054708</v>
      </c>
      <c r="W55" s="35">
        <f t="shared" si="9"/>
        <v>0</v>
      </c>
      <c r="X55" s="35">
        <f t="shared" si="10"/>
        <v>3294.0506523028266</v>
      </c>
      <c r="Y55" s="51">
        <v>9900</v>
      </c>
      <c r="Z55" s="51">
        <v>4150</v>
      </c>
      <c r="AA55" s="35">
        <f t="shared" si="11"/>
        <v>583</v>
      </c>
      <c r="AB55" s="35">
        <f t="shared" si="12"/>
        <v>430</v>
      </c>
      <c r="AC55" s="35">
        <f t="shared" si="13"/>
        <v>584.42449136115727</v>
      </c>
      <c r="AD55" s="35">
        <f t="shared" si="14"/>
        <v>271.36312570873901</v>
      </c>
      <c r="AE55" s="35">
        <f t="shared" si="15"/>
        <v>140.392664806569</v>
      </c>
      <c r="AF55" s="35">
        <f t="shared" si="16"/>
        <v>302.49439828121479</v>
      </c>
      <c r="AG55" s="35">
        <f t="shared" si="17"/>
        <v>17.532734740834719</v>
      </c>
      <c r="AH55" s="35">
        <f t="shared" si="18"/>
        <v>517.900991402626</v>
      </c>
      <c r="AI55" s="35">
        <f t="shared" si="19"/>
        <v>267.94171131054708</v>
      </c>
      <c r="AJ55" s="35">
        <f t="shared" si="20"/>
        <v>0</v>
      </c>
      <c r="AK55" s="36">
        <f t="shared" si="21"/>
        <v>3294.0506523028266</v>
      </c>
    </row>
    <row r="56" spans="1:37" x14ac:dyDescent="0.25">
      <c r="A56" s="5">
        <v>3977.8</v>
      </c>
      <c r="B56" s="5">
        <v>193610.8214635849</v>
      </c>
      <c r="C56" s="5">
        <v>342265.20298349857</v>
      </c>
      <c r="D56" s="5">
        <v>18354.810000000001</v>
      </c>
      <c r="E56" s="5">
        <v>60.504250000000006</v>
      </c>
      <c r="F56" s="32">
        <v>0.02</v>
      </c>
      <c r="G56" s="32">
        <v>0.02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583</v>
      </c>
      <c r="O56" s="35">
        <f t="shared" si="1"/>
        <v>430</v>
      </c>
      <c r="P56" s="35">
        <f t="shared" si="2"/>
        <v>584.42449136115727</v>
      </c>
      <c r="Q56" s="35">
        <f t="shared" si="3"/>
        <v>271.36312570873901</v>
      </c>
      <c r="R56" s="35">
        <f t="shared" si="4"/>
        <v>140.392664806569</v>
      </c>
      <c r="S56" s="35">
        <f t="shared" si="5"/>
        <v>302.49439828121479</v>
      </c>
      <c r="T56" s="35">
        <f t="shared" si="6"/>
        <v>17.532734740834719</v>
      </c>
      <c r="U56" s="35">
        <f t="shared" si="7"/>
        <v>517.900991402626</v>
      </c>
      <c r="V56" s="35">
        <f t="shared" si="8"/>
        <v>267.94171131054708</v>
      </c>
      <c r="W56" s="35">
        <f t="shared" si="9"/>
        <v>0</v>
      </c>
      <c r="X56" s="35">
        <f t="shared" si="10"/>
        <v>3294.0506523028266</v>
      </c>
      <c r="Y56" s="51">
        <v>9900</v>
      </c>
      <c r="Z56" s="51">
        <v>4150</v>
      </c>
      <c r="AA56" s="35">
        <f t="shared" si="11"/>
        <v>583</v>
      </c>
      <c r="AB56" s="35">
        <f t="shared" si="12"/>
        <v>430</v>
      </c>
      <c r="AC56" s="35">
        <f t="shared" si="13"/>
        <v>584.42449136115727</v>
      </c>
      <c r="AD56" s="35">
        <f t="shared" si="14"/>
        <v>271.36312570873901</v>
      </c>
      <c r="AE56" s="35">
        <f t="shared" si="15"/>
        <v>140.392664806569</v>
      </c>
      <c r="AF56" s="35">
        <f t="shared" si="16"/>
        <v>302.49439828121479</v>
      </c>
      <c r="AG56" s="35">
        <f t="shared" si="17"/>
        <v>17.532734740834719</v>
      </c>
      <c r="AH56" s="35">
        <f t="shared" si="18"/>
        <v>517.900991402626</v>
      </c>
      <c r="AI56" s="35">
        <f t="shared" si="19"/>
        <v>267.94171131054708</v>
      </c>
      <c r="AJ56" s="35">
        <f t="shared" si="20"/>
        <v>0</v>
      </c>
      <c r="AK56" s="36">
        <f t="shared" si="21"/>
        <v>3294.0506523028266</v>
      </c>
    </row>
    <row r="57" spans="1:37" x14ac:dyDescent="0.25">
      <c r="A57" s="5">
        <v>3978</v>
      </c>
      <c r="B57" s="5">
        <v>193709.29326343536</v>
      </c>
      <c r="C57" s="5">
        <v>342439.28142747283</v>
      </c>
      <c r="D57" s="5">
        <v>18355.099999999999</v>
      </c>
      <c r="E57" s="5">
        <v>60.504250000000006</v>
      </c>
      <c r="F57" s="32">
        <v>0.02</v>
      </c>
      <c r="G57" s="32">
        <v>0.02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583</v>
      </c>
      <c r="O57" s="35">
        <f t="shared" si="1"/>
        <v>430</v>
      </c>
      <c r="P57" s="35">
        <f t="shared" si="2"/>
        <v>584.42449136115727</v>
      </c>
      <c r="Q57" s="35">
        <f t="shared" si="3"/>
        <v>271.36312570873901</v>
      </c>
      <c r="R57" s="35">
        <f t="shared" si="4"/>
        <v>140.392664806569</v>
      </c>
      <c r="S57" s="35">
        <f t="shared" si="5"/>
        <v>302.49439828121479</v>
      </c>
      <c r="T57" s="35">
        <f t="shared" si="6"/>
        <v>17.532734740834719</v>
      </c>
      <c r="U57" s="35">
        <f t="shared" si="7"/>
        <v>517.900991402626</v>
      </c>
      <c r="V57" s="35">
        <f t="shared" si="8"/>
        <v>267.94171131054708</v>
      </c>
      <c r="W57" s="35">
        <f t="shared" si="9"/>
        <v>0</v>
      </c>
      <c r="X57" s="35">
        <f t="shared" si="10"/>
        <v>3294.0506523028266</v>
      </c>
      <c r="Y57" s="51">
        <v>9900</v>
      </c>
      <c r="Z57" s="51">
        <v>4150</v>
      </c>
      <c r="AA57" s="35">
        <f t="shared" si="11"/>
        <v>583</v>
      </c>
      <c r="AB57" s="35">
        <f t="shared" si="12"/>
        <v>430</v>
      </c>
      <c r="AC57" s="35">
        <f t="shared" si="13"/>
        <v>584.42449136115727</v>
      </c>
      <c r="AD57" s="35">
        <f t="shared" si="14"/>
        <v>271.36312570873901</v>
      </c>
      <c r="AE57" s="35">
        <f t="shared" si="15"/>
        <v>140.392664806569</v>
      </c>
      <c r="AF57" s="35">
        <f t="shared" si="16"/>
        <v>302.49439828121479</v>
      </c>
      <c r="AG57" s="35">
        <f t="shared" si="17"/>
        <v>17.532734740834719</v>
      </c>
      <c r="AH57" s="35">
        <f t="shared" si="18"/>
        <v>517.900991402626</v>
      </c>
      <c r="AI57" s="35">
        <f t="shared" si="19"/>
        <v>267.94171131054708</v>
      </c>
      <c r="AJ57" s="35">
        <f t="shared" si="20"/>
        <v>0</v>
      </c>
      <c r="AK57" s="36">
        <f t="shared" si="21"/>
        <v>3294.0506523028266</v>
      </c>
    </row>
    <row r="58" spans="1:37" x14ac:dyDescent="0.25">
      <c r="A58" s="5">
        <v>3979</v>
      </c>
      <c r="B58" s="5">
        <v>194201.65226221085</v>
      </c>
      <c r="C58" s="5">
        <v>343309.67364728451</v>
      </c>
      <c r="D58" s="5">
        <v>18356.550000000003</v>
      </c>
      <c r="E58" s="5">
        <v>60.504250000000006</v>
      </c>
      <c r="F58" s="32">
        <v>0.02</v>
      </c>
      <c r="G58" s="32">
        <v>0.02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583</v>
      </c>
      <c r="O58" s="35">
        <f t="shared" si="1"/>
        <v>430</v>
      </c>
      <c r="P58" s="35">
        <f t="shared" si="2"/>
        <v>584.42449136115727</v>
      </c>
      <c r="Q58" s="35">
        <f t="shared" si="3"/>
        <v>271.36312570873901</v>
      </c>
      <c r="R58" s="35">
        <f t="shared" si="4"/>
        <v>140.392664806569</v>
      </c>
      <c r="S58" s="35">
        <f t="shared" si="5"/>
        <v>302.49439828121479</v>
      </c>
      <c r="T58" s="35">
        <f t="shared" si="6"/>
        <v>17.532734740834719</v>
      </c>
      <c r="U58" s="35">
        <f t="shared" si="7"/>
        <v>517.900991402626</v>
      </c>
      <c r="V58" s="35">
        <f t="shared" si="8"/>
        <v>267.94171131054708</v>
      </c>
      <c r="W58" s="35">
        <f t="shared" si="9"/>
        <v>0</v>
      </c>
      <c r="X58" s="35">
        <f t="shared" si="10"/>
        <v>3294.0506523028266</v>
      </c>
      <c r="Y58" s="51">
        <v>9900</v>
      </c>
      <c r="Z58" s="51">
        <v>4150</v>
      </c>
      <c r="AA58" s="35">
        <f t="shared" si="11"/>
        <v>583</v>
      </c>
      <c r="AB58" s="35">
        <f t="shared" si="12"/>
        <v>430</v>
      </c>
      <c r="AC58" s="35">
        <f t="shared" si="13"/>
        <v>584.42449136115727</v>
      </c>
      <c r="AD58" s="35">
        <f t="shared" si="14"/>
        <v>271.36312570873901</v>
      </c>
      <c r="AE58" s="35">
        <f t="shared" si="15"/>
        <v>140.392664806569</v>
      </c>
      <c r="AF58" s="35">
        <f t="shared" si="16"/>
        <v>302.49439828121479</v>
      </c>
      <c r="AG58" s="35">
        <f t="shared" si="17"/>
        <v>17.532734740834719</v>
      </c>
      <c r="AH58" s="35">
        <f t="shared" si="18"/>
        <v>517.900991402626</v>
      </c>
      <c r="AI58" s="35">
        <f t="shared" si="19"/>
        <v>267.94171131054708</v>
      </c>
      <c r="AJ58" s="35">
        <f t="shared" si="20"/>
        <v>0</v>
      </c>
      <c r="AK58" s="36">
        <f t="shared" si="21"/>
        <v>3294.0506523028266</v>
      </c>
    </row>
    <row r="59" spans="1:37" x14ac:dyDescent="0.25">
      <c r="A59" s="5">
        <v>3980</v>
      </c>
      <c r="B59" s="5">
        <v>194694.01126098633</v>
      </c>
      <c r="C59" s="5">
        <v>344180.06586703658</v>
      </c>
      <c r="D59" s="5">
        <v>18358</v>
      </c>
      <c r="E59" s="5">
        <v>60.504250000000006</v>
      </c>
      <c r="F59" s="32">
        <v>0.02</v>
      </c>
      <c r="G59" s="32">
        <v>0.02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583</v>
      </c>
      <c r="O59" s="35">
        <f t="shared" si="1"/>
        <v>430</v>
      </c>
      <c r="P59" s="35">
        <f t="shared" si="2"/>
        <v>584.42449136115727</v>
      </c>
      <c r="Q59" s="35">
        <f t="shared" si="3"/>
        <v>271.36312570873901</v>
      </c>
      <c r="R59" s="35">
        <f t="shared" si="4"/>
        <v>140.392664806569</v>
      </c>
      <c r="S59" s="35">
        <f t="shared" si="5"/>
        <v>302.49439828121479</v>
      </c>
      <c r="T59" s="35">
        <f t="shared" si="6"/>
        <v>17.532734740834719</v>
      </c>
      <c r="U59" s="35">
        <f t="shared" si="7"/>
        <v>517.900991402626</v>
      </c>
      <c r="V59" s="35">
        <f t="shared" si="8"/>
        <v>267.94171131054708</v>
      </c>
      <c r="W59" s="35">
        <f t="shared" si="9"/>
        <v>0</v>
      </c>
      <c r="X59" s="35">
        <f t="shared" si="10"/>
        <v>3294.0506523028266</v>
      </c>
      <c r="Y59" s="51">
        <v>9900</v>
      </c>
      <c r="Z59" s="51">
        <v>4150</v>
      </c>
      <c r="AA59" s="35">
        <f t="shared" si="11"/>
        <v>583</v>
      </c>
      <c r="AB59" s="35">
        <f t="shared" si="12"/>
        <v>430</v>
      </c>
      <c r="AC59" s="35">
        <f t="shared" si="13"/>
        <v>584.42449136115727</v>
      </c>
      <c r="AD59" s="35">
        <f t="shared" si="14"/>
        <v>271.36312570873901</v>
      </c>
      <c r="AE59" s="35">
        <f t="shared" si="15"/>
        <v>140.392664806569</v>
      </c>
      <c r="AF59" s="35">
        <f t="shared" si="16"/>
        <v>302.49439828121479</v>
      </c>
      <c r="AG59" s="35">
        <f t="shared" si="17"/>
        <v>17.532734740834719</v>
      </c>
      <c r="AH59" s="35">
        <f t="shared" si="18"/>
        <v>517.900991402626</v>
      </c>
      <c r="AI59" s="35">
        <f t="shared" si="19"/>
        <v>267.94171131054708</v>
      </c>
      <c r="AJ59" s="35">
        <f t="shared" si="20"/>
        <v>0</v>
      </c>
      <c r="AK59" s="36">
        <f t="shared" si="21"/>
        <v>3294.0506523028266</v>
      </c>
    </row>
    <row r="60" spans="1:37" x14ac:dyDescent="0.25">
      <c r="A60" s="5">
        <v>3981</v>
      </c>
      <c r="B60" s="5">
        <v>195186.37025976181</v>
      </c>
      <c r="C60" s="5">
        <v>345050.45808684826</v>
      </c>
      <c r="D60" s="5">
        <v>18359.45</v>
      </c>
      <c r="E60" s="5">
        <v>60.504250000000006</v>
      </c>
      <c r="F60" s="32">
        <v>0.02</v>
      </c>
      <c r="G60" s="32">
        <v>0.02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583</v>
      </c>
      <c r="O60" s="35">
        <f t="shared" si="1"/>
        <v>430</v>
      </c>
      <c r="P60" s="35">
        <f t="shared" si="2"/>
        <v>584.42449136115727</v>
      </c>
      <c r="Q60" s="35">
        <f t="shared" si="3"/>
        <v>271.36312570873901</v>
      </c>
      <c r="R60" s="35">
        <f t="shared" si="4"/>
        <v>140.392664806569</v>
      </c>
      <c r="S60" s="35">
        <f t="shared" si="5"/>
        <v>302.49439828121479</v>
      </c>
      <c r="T60" s="35">
        <f t="shared" si="6"/>
        <v>17.532734740834719</v>
      </c>
      <c r="U60" s="35">
        <f t="shared" si="7"/>
        <v>517.900991402626</v>
      </c>
      <c r="V60" s="35">
        <f t="shared" si="8"/>
        <v>267.94171131054708</v>
      </c>
      <c r="W60" s="35">
        <f t="shared" si="9"/>
        <v>0</v>
      </c>
      <c r="X60" s="35">
        <f t="shared" si="10"/>
        <v>3294.0506523028266</v>
      </c>
      <c r="Y60" s="51">
        <v>9900</v>
      </c>
      <c r="Z60" s="51">
        <v>4150</v>
      </c>
      <c r="AA60" s="35">
        <f t="shared" si="11"/>
        <v>583</v>
      </c>
      <c r="AB60" s="35">
        <f t="shared" si="12"/>
        <v>430</v>
      </c>
      <c r="AC60" s="35">
        <f t="shared" si="13"/>
        <v>584.42449136115727</v>
      </c>
      <c r="AD60" s="35">
        <f t="shared" si="14"/>
        <v>271.36312570873901</v>
      </c>
      <c r="AE60" s="35">
        <f t="shared" si="15"/>
        <v>140.392664806569</v>
      </c>
      <c r="AF60" s="35">
        <f t="shared" si="16"/>
        <v>302.49439828121479</v>
      </c>
      <c r="AG60" s="35">
        <f t="shared" si="17"/>
        <v>17.532734740834719</v>
      </c>
      <c r="AH60" s="35">
        <f t="shared" si="18"/>
        <v>517.900991402626</v>
      </c>
      <c r="AI60" s="35">
        <f t="shared" si="19"/>
        <v>267.94171131054708</v>
      </c>
      <c r="AJ60" s="35">
        <f t="shared" si="20"/>
        <v>0</v>
      </c>
      <c r="AK60" s="36">
        <f t="shared" si="21"/>
        <v>3294.0506523028266</v>
      </c>
    </row>
    <row r="61" spans="1:37" x14ac:dyDescent="0.25">
      <c r="A61" s="5">
        <v>3982</v>
      </c>
      <c r="B61" s="5">
        <v>195678.72925806046</v>
      </c>
      <c r="C61" s="5">
        <v>345920.85030665994</v>
      </c>
      <c r="D61" s="5">
        <v>18360.900000000001</v>
      </c>
      <c r="E61" s="5">
        <v>60.504250000000006</v>
      </c>
      <c r="F61" s="32">
        <v>0.02</v>
      </c>
      <c r="G61" s="32">
        <v>0.02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583</v>
      </c>
      <c r="O61" s="35">
        <f t="shared" si="1"/>
        <v>430</v>
      </c>
      <c r="P61" s="35">
        <f t="shared" si="2"/>
        <v>584.42449136115727</v>
      </c>
      <c r="Q61" s="35">
        <f t="shared" si="3"/>
        <v>271.36312570873901</v>
      </c>
      <c r="R61" s="35">
        <f t="shared" si="4"/>
        <v>140.392664806569</v>
      </c>
      <c r="S61" s="35">
        <f t="shared" si="5"/>
        <v>302.49439828121479</v>
      </c>
      <c r="T61" s="35">
        <f t="shared" si="6"/>
        <v>17.532734740834719</v>
      </c>
      <c r="U61" s="35">
        <f t="shared" si="7"/>
        <v>517.900991402626</v>
      </c>
      <c r="V61" s="35">
        <f t="shared" si="8"/>
        <v>267.94171131054708</v>
      </c>
      <c r="W61" s="35">
        <f t="shared" si="9"/>
        <v>0</v>
      </c>
      <c r="X61" s="35">
        <f t="shared" si="10"/>
        <v>3294.0506523028266</v>
      </c>
      <c r="Y61" s="51">
        <v>9900</v>
      </c>
      <c r="Z61" s="51">
        <v>4150</v>
      </c>
      <c r="AA61" s="35">
        <f t="shared" si="11"/>
        <v>583</v>
      </c>
      <c r="AB61" s="35">
        <f t="shared" si="12"/>
        <v>430</v>
      </c>
      <c r="AC61" s="35">
        <f t="shared" si="13"/>
        <v>584.42449136115727</v>
      </c>
      <c r="AD61" s="35">
        <f t="shared" si="14"/>
        <v>271.36312570873901</v>
      </c>
      <c r="AE61" s="35">
        <f t="shared" si="15"/>
        <v>140.392664806569</v>
      </c>
      <c r="AF61" s="35">
        <f t="shared" si="16"/>
        <v>302.49439828121479</v>
      </c>
      <c r="AG61" s="35">
        <f t="shared" si="17"/>
        <v>17.532734740834719</v>
      </c>
      <c r="AH61" s="35">
        <f t="shared" si="18"/>
        <v>517.900991402626</v>
      </c>
      <c r="AI61" s="35">
        <f t="shared" si="19"/>
        <v>267.94171131054708</v>
      </c>
      <c r="AJ61" s="35">
        <f t="shared" si="20"/>
        <v>0</v>
      </c>
      <c r="AK61" s="36">
        <f t="shared" si="21"/>
        <v>3294.0506523028266</v>
      </c>
    </row>
    <row r="62" spans="1:37" x14ac:dyDescent="0.25">
      <c r="A62" s="5">
        <v>3982.2</v>
      </c>
      <c r="B62" s="5">
        <v>195777.20105791092</v>
      </c>
      <c r="C62" s="5">
        <v>346094.92875060439</v>
      </c>
      <c r="D62" s="5">
        <v>18361.190000000002</v>
      </c>
      <c r="E62" s="5">
        <v>60.504250000000006</v>
      </c>
      <c r="F62" s="32">
        <v>0.02</v>
      </c>
      <c r="G62" s="32">
        <v>0.02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583</v>
      </c>
      <c r="O62" s="35">
        <f t="shared" si="1"/>
        <v>430</v>
      </c>
      <c r="P62" s="35">
        <f t="shared" si="2"/>
        <v>584.42449136115727</v>
      </c>
      <c r="Q62" s="35">
        <f t="shared" si="3"/>
        <v>271.36312570873901</v>
      </c>
      <c r="R62" s="35">
        <f t="shared" si="4"/>
        <v>140.392664806569</v>
      </c>
      <c r="S62" s="35">
        <f t="shared" si="5"/>
        <v>302.49439828121479</v>
      </c>
      <c r="T62" s="35">
        <f t="shared" si="6"/>
        <v>17.532734740834719</v>
      </c>
      <c r="U62" s="35">
        <f t="shared" si="7"/>
        <v>517.900991402626</v>
      </c>
      <c r="V62" s="35">
        <f t="shared" si="8"/>
        <v>267.94171131054708</v>
      </c>
      <c r="W62" s="35">
        <f t="shared" si="9"/>
        <v>0</v>
      </c>
      <c r="X62" s="35">
        <f t="shared" si="10"/>
        <v>3294.0506523028266</v>
      </c>
      <c r="Y62" s="51">
        <v>9900</v>
      </c>
      <c r="Z62" s="51">
        <v>4150</v>
      </c>
      <c r="AA62" s="35">
        <f t="shared" si="11"/>
        <v>583</v>
      </c>
      <c r="AB62" s="35">
        <f t="shared" si="12"/>
        <v>430</v>
      </c>
      <c r="AC62" s="35">
        <f t="shared" si="13"/>
        <v>584.42449136115727</v>
      </c>
      <c r="AD62" s="35">
        <f t="shared" si="14"/>
        <v>271.36312570873901</v>
      </c>
      <c r="AE62" s="35">
        <f t="shared" si="15"/>
        <v>140.392664806569</v>
      </c>
      <c r="AF62" s="35">
        <f t="shared" si="16"/>
        <v>302.49439828121479</v>
      </c>
      <c r="AG62" s="35">
        <f t="shared" si="17"/>
        <v>17.532734740834719</v>
      </c>
      <c r="AH62" s="35">
        <f t="shared" si="18"/>
        <v>517.900991402626</v>
      </c>
      <c r="AI62" s="35">
        <f t="shared" si="19"/>
        <v>267.94171131054708</v>
      </c>
      <c r="AJ62" s="35">
        <f t="shared" si="20"/>
        <v>0</v>
      </c>
      <c r="AK62" s="36">
        <f t="shared" si="21"/>
        <v>3294.0506523028266</v>
      </c>
    </row>
    <row r="63" spans="1:37" x14ac:dyDescent="0.25">
      <c r="A63" s="5">
        <v>3982.8</v>
      </c>
      <c r="B63" s="5">
        <v>196072.61645793915</v>
      </c>
      <c r="C63" s="5">
        <v>346617.16408249736</v>
      </c>
      <c r="D63" s="5">
        <v>18362.060000000005</v>
      </c>
      <c r="E63" s="5">
        <v>60.504250000000006</v>
      </c>
      <c r="F63" s="32">
        <v>0.02</v>
      </c>
      <c r="G63" s="32">
        <v>0.02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583</v>
      </c>
      <c r="O63" s="35">
        <f t="shared" si="1"/>
        <v>430</v>
      </c>
      <c r="P63" s="35">
        <f t="shared" si="2"/>
        <v>584.42449136115727</v>
      </c>
      <c r="Q63" s="35">
        <f t="shared" si="3"/>
        <v>271.36312570873901</v>
      </c>
      <c r="R63" s="35">
        <f t="shared" si="4"/>
        <v>140.392664806569</v>
      </c>
      <c r="S63" s="35">
        <f t="shared" si="5"/>
        <v>302.49439828121479</v>
      </c>
      <c r="T63" s="35">
        <f t="shared" si="6"/>
        <v>17.532734740834719</v>
      </c>
      <c r="U63" s="35">
        <f t="shared" si="7"/>
        <v>517.900991402626</v>
      </c>
      <c r="V63" s="35">
        <f t="shared" si="8"/>
        <v>267.94171131054708</v>
      </c>
      <c r="W63" s="35">
        <f t="shared" si="9"/>
        <v>0</v>
      </c>
      <c r="X63" s="35">
        <f t="shared" si="10"/>
        <v>3294.0506523028266</v>
      </c>
      <c r="Y63" s="51">
        <v>9900</v>
      </c>
      <c r="Z63" s="51">
        <v>4150</v>
      </c>
      <c r="AA63" s="35">
        <f t="shared" si="11"/>
        <v>583</v>
      </c>
      <c r="AB63" s="35">
        <f t="shared" si="12"/>
        <v>430</v>
      </c>
      <c r="AC63" s="35">
        <f t="shared" si="13"/>
        <v>584.42449136115727</v>
      </c>
      <c r="AD63" s="35">
        <f t="shared" si="14"/>
        <v>271.36312570873901</v>
      </c>
      <c r="AE63" s="35">
        <f t="shared" si="15"/>
        <v>140.392664806569</v>
      </c>
      <c r="AF63" s="35">
        <f t="shared" si="16"/>
        <v>302.49439828121479</v>
      </c>
      <c r="AG63" s="35">
        <f t="shared" si="17"/>
        <v>17.532734740834719</v>
      </c>
      <c r="AH63" s="35">
        <f t="shared" si="18"/>
        <v>517.900991402626</v>
      </c>
      <c r="AI63" s="35">
        <f t="shared" si="19"/>
        <v>267.94171131054708</v>
      </c>
      <c r="AJ63" s="35">
        <f t="shared" si="20"/>
        <v>0</v>
      </c>
      <c r="AK63" s="36">
        <f t="shared" si="21"/>
        <v>3294.0506523028266</v>
      </c>
    </row>
    <row r="64" spans="1:37" x14ac:dyDescent="0.25">
      <c r="A64" s="5">
        <v>3983</v>
      </c>
      <c r="B64" s="5">
        <v>196171.08825731277</v>
      </c>
      <c r="C64" s="5">
        <v>346791.24252647161</v>
      </c>
      <c r="D64" s="5">
        <v>18362.350000000002</v>
      </c>
      <c r="E64" s="5">
        <v>60.504250000000006</v>
      </c>
      <c r="F64" s="32">
        <v>0.02</v>
      </c>
      <c r="G64" s="32">
        <v>0.02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583</v>
      </c>
      <c r="O64" s="35">
        <f t="shared" si="1"/>
        <v>430</v>
      </c>
      <c r="P64" s="35">
        <f t="shared" si="2"/>
        <v>584.42449136115727</v>
      </c>
      <c r="Q64" s="35">
        <f t="shared" si="3"/>
        <v>271.36312570873901</v>
      </c>
      <c r="R64" s="35">
        <f t="shared" si="4"/>
        <v>140.392664806569</v>
      </c>
      <c r="S64" s="35">
        <f t="shared" si="5"/>
        <v>302.49439828121479</v>
      </c>
      <c r="T64" s="35">
        <f t="shared" si="6"/>
        <v>17.532734740834719</v>
      </c>
      <c r="U64" s="35">
        <f t="shared" si="7"/>
        <v>517.900991402626</v>
      </c>
      <c r="V64" s="35">
        <f t="shared" si="8"/>
        <v>267.94171131054708</v>
      </c>
      <c r="W64" s="35">
        <f t="shared" si="9"/>
        <v>0</v>
      </c>
      <c r="X64" s="35">
        <f t="shared" si="10"/>
        <v>3294.0506523028266</v>
      </c>
      <c r="Y64" s="51">
        <v>9900</v>
      </c>
      <c r="Z64" s="51">
        <v>4150</v>
      </c>
      <c r="AA64" s="35">
        <f t="shared" si="11"/>
        <v>583</v>
      </c>
      <c r="AB64" s="35">
        <f t="shared" si="12"/>
        <v>430</v>
      </c>
      <c r="AC64" s="35">
        <f t="shared" si="13"/>
        <v>584.42449136115727</v>
      </c>
      <c r="AD64" s="35">
        <f t="shared" si="14"/>
        <v>271.36312570873901</v>
      </c>
      <c r="AE64" s="35">
        <f t="shared" si="15"/>
        <v>140.392664806569</v>
      </c>
      <c r="AF64" s="35">
        <f t="shared" si="16"/>
        <v>302.49439828121479</v>
      </c>
      <c r="AG64" s="35">
        <f t="shared" si="17"/>
        <v>17.532734740834719</v>
      </c>
      <c r="AH64" s="35">
        <f t="shared" si="18"/>
        <v>517.900991402626</v>
      </c>
      <c r="AI64" s="35">
        <f t="shared" si="19"/>
        <v>267.94171131054708</v>
      </c>
      <c r="AJ64" s="35">
        <f t="shared" si="20"/>
        <v>0</v>
      </c>
      <c r="AK64" s="36">
        <f t="shared" si="21"/>
        <v>3294.0506523028266</v>
      </c>
    </row>
    <row r="65" spans="1:37" x14ac:dyDescent="0.25">
      <c r="A65" s="5">
        <v>3984</v>
      </c>
      <c r="B65" s="5">
        <v>196663.44725608826</v>
      </c>
      <c r="C65" s="5">
        <v>347661.63474625349</v>
      </c>
      <c r="D65" s="5">
        <v>18363.800000000003</v>
      </c>
      <c r="E65" s="5">
        <v>60.504250000000006</v>
      </c>
      <c r="F65" s="32">
        <v>0.02</v>
      </c>
      <c r="G65" s="32">
        <v>0.02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583</v>
      </c>
      <c r="O65" s="35">
        <f t="shared" si="1"/>
        <v>430</v>
      </c>
      <c r="P65" s="35">
        <f t="shared" si="2"/>
        <v>584.42449136115727</v>
      </c>
      <c r="Q65" s="35">
        <f t="shared" si="3"/>
        <v>271.36312570873901</v>
      </c>
      <c r="R65" s="35">
        <f t="shared" si="4"/>
        <v>140.392664806569</v>
      </c>
      <c r="S65" s="35">
        <f t="shared" si="5"/>
        <v>302.49439828121479</v>
      </c>
      <c r="T65" s="35">
        <f t="shared" si="6"/>
        <v>17.532734740834719</v>
      </c>
      <c r="U65" s="35">
        <f t="shared" si="7"/>
        <v>517.900991402626</v>
      </c>
      <c r="V65" s="35">
        <f t="shared" si="8"/>
        <v>267.94171131054708</v>
      </c>
      <c r="W65" s="35">
        <f t="shared" si="9"/>
        <v>0</v>
      </c>
      <c r="X65" s="35">
        <f t="shared" si="10"/>
        <v>3294.0506523028266</v>
      </c>
      <c r="Y65" s="51">
        <v>9900</v>
      </c>
      <c r="Z65" s="51">
        <v>4150</v>
      </c>
      <c r="AA65" s="35">
        <f t="shared" si="11"/>
        <v>583</v>
      </c>
      <c r="AB65" s="35">
        <f t="shared" si="12"/>
        <v>430</v>
      </c>
      <c r="AC65" s="35">
        <f t="shared" si="13"/>
        <v>584.42449136115727</v>
      </c>
      <c r="AD65" s="35">
        <f t="shared" si="14"/>
        <v>271.36312570873901</v>
      </c>
      <c r="AE65" s="35">
        <f t="shared" si="15"/>
        <v>140.392664806569</v>
      </c>
      <c r="AF65" s="35">
        <f t="shared" si="16"/>
        <v>302.49439828121479</v>
      </c>
      <c r="AG65" s="35">
        <f t="shared" si="17"/>
        <v>17.532734740834719</v>
      </c>
      <c r="AH65" s="35">
        <f t="shared" si="18"/>
        <v>517.900991402626</v>
      </c>
      <c r="AI65" s="35">
        <f t="shared" si="19"/>
        <v>267.94171131054708</v>
      </c>
      <c r="AJ65" s="35">
        <f t="shared" si="20"/>
        <v>0</v>
      </c>
      <c r="AK65" s="36">
        <f t="shared" si="21"/>
        <v>3294.0506523028266</v>
      </c>
    </row>
    <row r="66" spans="1:37" x14ac:dyDescent="0.25">
      <c r="A66" s="5">
        <v>3985</v>
      </c>
      <c r="B66" s="5">
        <v>197155.80625486374</v>
      </c>
      <c r="C66" s="5">
        <v>348532.02696603537</v>
      </c>
      <c r="D66" s="5">
        <v>18365.250000000004</v>
      </c>
      <c r="E66" s="5">
        <v>60.504250000000006</v>
      </c>
      <c r="F66" s="32">
        <v>0.02</v>
      </c>
      <c r="G66" s="32">
        <v>0.02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583</v>
      </c>
      <c r="O66" s="35">
        <f t="shared" si="1"/>
        <v>430</v>
      </c>
      <c r="P66" s="35">
        <f t="shared" si="2"/>
        <v>584.42449136115727</v>
      </c>
      <c r="Q66" s="35">
        <f t="shared" si="3"/>
        <v>271.36312570873901</v>
      </c>
      <c r="R66" s="35">
        <f t="shared" si="4"/>
        <v>140.392664806569</v>
      </c>
      <c r="S66" s="35">
        <f t="shared" si="5"/>
        <v>302.49439828121479</v>
      </c>
      <c r="T66" s="35">
        <f t="shared" si="6"/>
        <v>17.532734740834719</v>
      </c>
      <c r="U66" s="35">
        <f t="shared" si="7"/>
        <v>517.900991402626</v>
      </c>
      <c r="V66" s="35">
        <f t="shared" si="8"/>
        <v>267.94171131054708</v>
      </c>
      <c r="W66" s="35">
        <f t="shared" si="9"/>
        <v>0</v>
      </c>
      <c r="X66" s="35">
        <f t="shared" si="10"/>
        <v>3294.0506523028266</v>
      </c>
      <c r="Y66" s="51">
        <v>9900</v>
      </c>
      <c r="Z66" s="51">
        <v>4150</v>
      </c>
      <c r="AA66" s="35">
        <f t="shared" si="11"/>
        <v>583</v>
      </c>
      <c r="AB66" s="35">
        <f t="shared" si="12"/>
        <v>430</v>
      </c>
      <c r="AC66" s="35">
        <f t="shared" si="13"/>
        <v>584.42449136115727</v>
      </c>
      <c r="AD66" s="35">
        <f t="shared" si="14"/>
        <v>271.36312570873901</v>
      </c>
      <c r="AE66" s="35">
        <f t="shared" si="15"/>
        <v>140.392664806569</v>
      </c>
      <c r="AF66" s="35">
        <f t="shared" si="16"/>
        <v>302.49439828121479</v>
      </c>
      <c r="AG66" s="35">
        <f t="shared" si="17"/>
        <v>17.532734740834719</v>
      </c>
      <c r="AH66" s="35">
        <f t="shared" si="18"/>
        <v>517.900991402626</v>
      </c>
      <c r="AI66" s="35">
        <f t="shared" si="19"/>
        <v>267.94171131054708</v>
      </c>
      <c r="AJ66" s="35">
        <f t="shared" si="20"/>
        <v>0</v>
      </c>
      <c r="AK66" s="36">
        <f t="shared" si="21"/>
        <v>3294.0506523028266</v>
      </c>
    </row>
    <row r="67" spans="1:37" x14ac:dyDescent="0.25">
      <c r="A67" s="5">
        <v>3986</v>
      </c>
      <c r="B67" s="5">
        <v>197648.16525363922</v>
      </c>
      <c r="C67" s="5">
        <v>349402.41918584704</v>
      </c>
      <c r="D67" s="5">
        <v>18366.7</v>
      </c>
      <c r="E67" s="5">
        <v>60.504250000000006</v>
      </c>
      <c r="F67" s="32">
        <v>0.02</v>
      </c>
      <c r="G67" s="32">
        <v>0.02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0"/>
        <v>583</v>
      </c>
      <c r="O67" s="35">
        <f t="shared" si="1"/>
        <v>430</v>
      </c>
      <c r="P67" s="35">
        <f t="shared" si="2"/>
        <v>584.42449136115727</v>
      </c>
      <c r="Q67" s="35">
        <f t="shared" si="3"/>
        <v>271.36312570873901</v>
      </c>
      <c r="R67" s="35">
        <f t="shared" si="4"/>
        <v>140.392664806569</v>
      </c>
      <c r="S67" s="35">
        <f t="shared" si="5"/>
        <v>302.49439828121479</v>
      </c>
      <c r="T67" s="35">
        <f t="shared" si="6"/>
        <v>17.532734740834719</v>
      </c>
      <c r="U67" s="35">
        <f t="shared" si="7"/>
        <v>517.900991402626</v>
      </c>
      <c r="V67" s="35">
        <f t="shared" si="8"/>
        <v>267.94171131054708</v>
      </c>
      <c r="W67" s="35">
        <f t="shared" si="9"/>
        <v>0</v>
      </c>
      <c r="X67" s="35">
        <f t="shared" si="10"/>
        <v>3294.0506523028266</v>
      </c>
      <c r="Y67" s="51">
        <v>9900</v>
      </c>
      <c r="Z67" s="51">
        <v>4150</v>
      </c>
      <c r="AA67" s="35">
        <f t="shared" si="11"/>
        <v>583</v>
      </c>
      <c r="AB67" s="35">
        <f t="shared" si="12"/>
        <v>430</v>
      </c>
      <c r="AC67" s="35">
        <f t="shared" si="13"/>
        <v>584.42449136115727</v>
      </c>
      <c r="AD67" s="35">
        <f t="shared" si="14"/>
        <v>271.36312570873901</v>
      </c>
      <c r="AE67" s="35">
        <f t="shared" si="15"/>
        <v>140.392664806569</v>
      </c>
      <c r="AF67" s="35">
        <f t="shared" si="16"/>
        <v>302.49439828121479</v>
      </c>
      <c r="AG67" s="35">
        <f t="shared" si="17"/>
        <v>17.532734740834719</v>
      </c>
      <c r="AH67" s="35">
        <f t="shared" si="18"/>
        <v>517.900991402626</v>
      </c>
      <c r="AI67" s="35">
        <f t="shared" si="19"/>
        <v>267.94171131054708</v>
      </c>
      <c r="AJ67" s="35">
        <f t="shared" si="20"/>
        <v>0</v>
      </c>
      <c r="AK67" s="36">
        <f t="shared" si="21"/>
        <v>3294.0506523028266</v>
      </c>
    </row>
    <row r="68" spans="1:37" x14ac:dyDescent="0.25">
      <c r="A68" s="5">
        <v>3987</v>
      </c>
      <c r="B68" s="5">
        <v>198140.5242524147</v>
      </c>
      <c r="C68" s="5">
        <v>350272.81140565872</v>
      </c>
      <c r="D68" s="5">
        <v>18368.150000000001</v>
      </c>
      <c r="E68" s="5">
        <v>60.504250000000006</v>
      </c>
      <c r="F68" s="32">
        <v>0.02</v>
      </c>
      <c r="G68" s="32">
        <v>0.02</v>
      </c>
      <c r="H68" s="45">
        <v>0.5</v>
      </c>
      <c r="I68" s="45">
        <v>0.5</v>
      </c>
      <c r="J68" s="45">
        <v>500</v>
      </c>
      <c r="K68" s="50">
        <v>2800</v>
      </c>
      <c r="L68" s="51">
        <v>9900</v>
      </c>
      <c r="M68" s="51">
        <v>4150</v>
      </c>
      <c r="N68" s="35">
        <f t="shared" ref="N68:N73" si="22">M68*F68+J68</f>
        <v>583</v>
      </c>
      <c r="O68" s="35">
        <f t="shared" ref="O68:O73" si="23">(L68-400-500)*F68+250</f>
        <v>430</v>
      </c>
      <c r="P68" s="35">
        <f t="shared" ref="P68:P73" si="24">(1000*SIN(PI()/2-(PI()/2+ATAN(H68)+ATAN(250/(L68-M68-400-250)))/2)/SIN((PI()/2+ATAN(H68)+ATAN(250/(L68-M68-400-250)))/2))*COS(ATAN((N68-O68)/(L68-M68-400-250)))</f>
        <v>584.42449136115727</v>
      </c>
      <c r="Q68" s="35">
        <f t="shared" ref="Q68:Q73" si="25">(1000*SIN(PI()/2-(PI()/2+ATAN(H68)+ATAN(250/(L68-M68-400-250)))/2)/SIN((PI()/2+ATAN(H68)+ATAN(250/(L68-M68-400-250)))/2))*SIN(ATAN(H68)+ATAN(250/(L68-M68-400-250))-ATAN((N68-O68)/(L68-M68-400-250)))</f>
        <v>271.36312570873901</v>
      </c>
      <c r="R68" s="35">
        <f t="shared" ref="R68:R73" si="26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140.392664806569</v>
      </c>
      <c r="S68" s="35">
        <f t="shared" ref="S68:S73" si="27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302.49439828121479</v>
      </c>
      <c r="T68" s="35">
        <f t="shared" ref="T68:T73" si="28">(1000*SIN(PI()/2-(PI()/2+ATAN(H68)+ATAN(250/(L68-M68-400-250)))/2)/SIN((PI()/2+ATAN(H68)+ATAN(250/(L68-M68-400-250)))/2))*SIN(ATAN((N68-O68)/(L68-M68-400-250)))</f>
        <v>17.532734740834719</v>
      </c>
      <c r="U68" s="35">
        <f t="shared" ref="U68:U73" si="29">(1000*SIN(PI()/2-(PI()/2+ATAN(H68)+ATAN(250/(L68-M68-400-250)))/2)/SIN((PI()/2+ATAN(H68)+ATAN(250/(L68-M68-400-250)))/2))*COS(ATAN(H68)+ATAN(250/(L68-M68-400-250))-ATAN((N68-O68)/(L68-M68-400-250)))</f>
        <v>517.900991402626</v>
      </c>
      <c r="V68" s="35">
        <f t="shared" ref="V68:V73" si="30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267.94171131054708</v>
      </c>
      <c r="W68" s="35">
        <f t="shared" ref="W68:W73" si="31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0</v>
      </c>
      <c r="X68" s="35">
        <f t="shared" ref="X68:X73" si="32">M68+400-((K68-250-(N68-O68))/TAN(PI()/2-(ATAN(H68)+ATAN(250/(L68-M68-400-250))-ATAN((N68-O68)/(L68-M68-400-250)))))</f>
        <v>3294.0506523028266</v>
      </c>
      <c r="Y68" s="51">
        <v>9900</v>
      </c>
      <c r="Z68" s="51">
        <v>4150</v>
      </c>
      <c r="AA68" s="35">
        <f t="shared" ref="AA68:AA73" si="33">Z68*G68+J68</f>
        <v>583</v>
      </c>
      <c r="AB68" s="35">
        <f t="shared" ref="AB68:AB73" si="34">(Y68-400-500)*G68+250</f>
        <v>430</v>
      </c>
      <c r="AC68" s="35">
        <f t="shared" ref="AC68:AC73" si="35">(1000*SIN(PI()/2-(PI()/2+ATAN(I68)+ATAN(250/(Y68-Z68-400-250)))/2)/SIN((PI()/2+ATAN(I68)+ATAN(250/(Y68-Z68-400-250)))/2))*COS(ATAN((AA68-AB68)/(Y68-Z68-400-250)))</f>
        <v>584.42449136115727</v>
      </c>
      <c r="AD68" s="35">
        <f t="shared" ref="AD68:AD73" si="36">(1000*SIN(PI()/2-(PI()/2+ATAN(I68)+ATAN(250/(Y68-Z68-400-250)))/2)/SIN((PI()/2+ATAN(I68)+ATAN(250/(Y68-Z68-400-250)))/2))*SIN(ATAN(I68)+ATAN(250/(Y68-Z68-400-250))-(ATAN((AA68-AB68)/(Y68-Z68-400-250))))</f>
        <v>271.36312570873901</v>
      </c>
      <c r="AE68" s="35">
        <f t="shared" ref="AE68:AE73" si="37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140.392664806569</v>
      </c>
      <c r="AF68" s="35">
        <f t="shared" ref="AF68:AF73" si="38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302.49439828121479</v>
      </c>
      <c r="AG68" s="35">
        <f t="shared" ref="AG68:AG73" si="39">(1000*SIN(PI()/2-(PI()/2+ATAN(I68)+ATAN(250/(Y68-Z68-400-250)))/2)/SIN((PI()/2+ATAN(I68)+ATAN(250/(Y68-Z68-400-250)))/2))*SIN(ATAN((AA68-AB68)/(Y68-Z68-400-250)))</f>
        <v>17.532734740834719</v>
      </c>
      <c r="AH68" s="35">
        <f t="shared" ref="AH68:AH73" si="40">(1000*SIN(PI()/2-(PI()/2+ATAN(I68)+ATAN(250/(Y68-Z68-400-250)))/2)/SIN((PI()/2+ATAN(I68)+ATAN(250/(Y68-Z68-400-250)))/2))*COS(ATAN(I68)+ATAN(250/(Y68-Z68-400-250))-(ATAN((AA68-AB68)/(Y68-Z68-400-250))))</f>
        <v>517.900991402626</v>
      </c>
      <c r="AI68" s="35">
        <f t="shared" ref="AI68:AI73" si="41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267.94171131054708</v>
      </c>
      <c r="AJ68" s="35">
        <f t="shared" ref="AJ68:AJ73" si="42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0</v>
      </c>
      <c r="AK68" s="36">
        <f t="shared" ref="AK68:AK73" si="43">Z68+400-((K68-250-(AA68-AB68))/TAN(PI()/2-(ATAN(I68)+ATAN(250/(Y68-Z68-400-250))-(ATAN((AA68-AB68)/(Y68-Z68-400-250))))))</f>
        <v>3294.0506523028266</v>
      </c>
    </row>
    <row r="69" spans="1:37" x14ac:dyDescent="0.25">
      <c r="A69" s="5">
        <v>3987.2</v>
      </c>
      <c r="B69" s="5">
        <v>198238.99605226517</v>
      </c>
      <c r="C69" s="5">
        <v>350446.88984960318</v>
      </c>
      <c r="D69" s="5">
        <v>18368.439999999999</v>
      </c>
      <c r="E69" s="5">
        <v>60.504250000000006</v>
      </c>
      <c r="F69" s="32">
        <v>0.02</v>
      </c>
      <c r="G69" s="32">
        <v>0.02</v>
      </c>
      <c r="H69" s="45">
        <v>0.5</v>
      </c>
      <c r="I69" s="45">
        <v>0.5</v>
      </c>
      <c r="J69" s="45">
        <v>500</v>
      </c>
      <c r="K69" s="50">
        <v>2800</v>
      </c>
      <c r="L69" s="51">
        <v>9900</v>
      </c>
      <c r="M69" s="51">
        <v>4150</v>
      </c>
      <c r="N69" s="35">
        <f t="shared" si="22"/>
        <v>583</v>
      </c>
      <c r="O69" s="35">
        <f t="shared" si="23"/>
        <v>430</v>
      </c>
      <c r="P69" s="35">
        <f t="shared" si="24"/>
        <v>584.42449136115727</v>
      </c>
      <c r="Q69" s="35">
        <f t="shared" si="25"/>
        <v>271.36312570873901</v>
      </c>
      <c r="R69" s="35">
        <f t="shared" si="26"/>
        <v>140.392664806569</v>
      </c>
      <c r="S69" s="35">
        <f t="shared" si="27"/>
        <v>302.49439828121479</v>
      </c>
      <c r="T69" s="35">
        <f t="shared" si="28"/>
        <v>17.532734740834719</v>
      </c>
      <c r="U69" s="35">
        <f t="shared" si="29"/>
        <v>517.900991402626</v>
      </c>
      <c r="V69" s="35">
        <f t="shared" si="30"/>
        <v>267.94171131054708</v>
      </c>
      <c r="W69" s="35">
        <f t="shared" si="31"/>
        <v>0</v>
      </c>
      <c r="X69" s="35">
        <f t="shared" si="32"/>
        <v>3294.0506523028266</v>
      </c>
      <c r="Y69" s="51">
        <v>9900</v>
      </c>
      <c r="Z69" s="51">
        <v>4150</v>
      </c>
      <c r="AA69" s="35">
        <f t="shared" si="33"/>
        <v>583</v>
      </c>
      <c r="AB69" s="35">
        <f t="shared" si="34"/>
        <v>430</v>
      </c>
      <c r="AC69" s="35">
        <f t="shared" si="35"/>
        <v>584.42449136115727</v>
      </c>
      <c r="AD69" s="35">
        <f t="shared" si="36"/>
        <v>271.36312570873901</v>
      </c>
      <c r="AE69" s="35">
        <f t="shared" si="37"/>
        <v>140.392664806569</v>
      </c>
      <c r="AF69" s="35">
        <f t="shared" si="38"/>
        <v>302.49439828121479</v>
      </c>
      <c r="AG69" s="35">
        <f t="shared" si="39"/>
        <v>17.532734740834719</v>
      </c>
      <c r="AH69" s="35">
        <f t="shared" si="40"/>
        <v>517.900991402626</v>
      </c>
      <c r="AI69" s="35">
        <f t="shared" si="41"/>
        <v>267.94171131054708</v>
      </c>
      <c r="AJ69" s="35">
        <f t="shared" si="42"/>
        <v>0</v>
      </c>
      <c r="AK69" s="36">
        <f t="shared" si="43"/>
        <v>3294.0506523028266</v>
      </c>
    </row>
    <row r="70" spans="1:37" x14ac:dyDescent="0.25">
      <c r="A70" s="5">
        <v>3987.8</v>
      </c>
      <c r="B70" s="5">
        <v>198534.41145133972</v>
      </c>
      <c r="C70" s="5">
        <v>350969.12518149614</v>
      </c>
      <c r="D70" s="5">
        <v>18369.310000000001</v>
      </c>
      <c r="E70" s="5">
        <v>60.504250000000006</v>
      </c>
      <c r="F70" s="32">
        <v>0.02</v>
      </c>
      <c r="G70" s="32">
        <v>0.02</v>
      </c>
      <c r="H70" s="45">
        <v>0.5</v>
      </c>
      <c r="I70" s="45">
        <v>0.5</v>
      </c>
      <c r="J70" s="45">
        <v>500</v>
      </c>
      <c r="K70" s="50">
        <v>2800</v>
      </c>
      <c r="L70" s="51">
        <v>9900</v>
      </c>
      <c r="M70" s="51">
        <v>4150</v>
      </c>
      <c r="N70" s="35">
        <f t="shared" si="22"/>
        <v>583</v>
      </c>
      <c r="O70" s="35">
        <f t="shared" si="23"/>
        <v>430</v>
      </c>
      <c r="P70" s="35">
        <f t="shared" si="24"/>
        <v>584.42449136115727</v>
      </c>
      <c r="Q70" s="35">
        <f t="shared" si="25"/>
        <v>271.36312570873901</v>
      </c>
      <c r="R70" s="35">
        <f t="shared" si="26"/>
        <v>140.392664806569</v>
      </c>
      <c r="S70" s="35">
        <f t="shared" si="27"/>
        <v>302.49439828121479</v>
      </c>
      <c r="T70" s="35">
        <f t="shared" si="28"/>
        <v>17.532734740834719</v>
      </c>
      <c r="U70" s="35">
        <f t="shared" si="29"/>
        <v>517.900991402626</v>
      </c>
      <c r="V70" s="35">
        <f t="shared" si="30"/>
        <v>267.94171131054708</v>
      </c>
      <c r="W70" s="35">
        <f t="shared" si="31"/>
        <v>0</v>
      </c>
      <c r="X70" s="35">
        <f t="shared" si="32"/>
        <v>3294.0506523028266</v>
      </c>
      <c r="Y70" s="51">
        <v>9900</v>
      </c>
      <c r="Z70" s="51">
        <v>4150</v>
      </c>
      <c r="AA70" s="35">
        <f t="shared" si="33"/>
        <v>583</v>
      </c>
      <c r="AB70" s="35">
        <f t="shared" si="34"/>
        <v>430</v>
      </c>
      <c r="AC70" s="35">
        <f t="shared" si="35"/>
        <v>584.42449136115727</v>
      </c>
      <c r="AD70" s="35">
        <f t="shared" si="36"/>
        <v>271.36312570873901</v>
      </c>
      <c r="AE70" s="35">
        <f t="shared" si="37"/>
        <v>140.392664806569</v>
      </c>
      <c r="AF70" s="35">
        <f t="shared" si="38"/>
        <v>302.49439828121479</v>
      </c>
      <c r="AG70" s="35">
        <f t="shared" si="39"/>
        <v>17.532734740834719</v>
      </c>
      <c r="AH70" s="35">
        <f t="shared" si="40"/>
        <v>517.900991402626</v>
      </c>
      <c r="AI70" s="35">
        <f t="shared" si="41"/>
        <v>267.94171131054708</v>
      </c>
      <c r="AJ70" s="35">
        <f t="shared" si="42"/>
        <v>0</v>
      </c>
      <c r="AK70" s="36">
        <f t="shared" si="43"/>
        <v>3294.0506523028266</v>
      </c>
    </row>
    <row r="71" spans="1:37" x14ac:dyDescent="0.25">
      <c r="A71" s="5">
        <v>3988</v>
      </c>
      <c r="B71" s="5">
        <v>198632.88325119019</v>
      </c>
      <c r="C71" s="5">
        <v>351143.2036254406</v>
      </c>
      <c r="D71" s="5">
        <v>18369.600000000002</v>
      </c>
      <c r="E71" s="5">
        <v>60.504250000000006</v>
      </c>
      <c r="F71" s="32">
        <v>0.02</v>
      </c>
      <c r="G71" s="32">
        <v>0.02</v>
      </c>
      <c r="H71" s="45">
        <v>0.5</v>
      </c>
      <c r="I71" s="45">
        <v>0.5</v>
      </c>
      <c r="J71" s="45">
        <v>500</v>
      </c>
      <c r="K71" s="50">
        <v>2800</v>
      </c>
      <c r="L71" s="51">
        <v>9900</v>
      </c>
      <c r="M71" s="51">
        <v>4150</v>
      </c>
      <c r="N71" s="35">
        <f t="shared" si="22"/>
        <v>583</v>
      </c>
      <c r="O71" s="35">
        <f t="shared" si="23"/>
        <v>430</v>
      </c>
      <c r="P71" s="35">
        <f t="shared" si="24"/>
        <v>584.42449136115727</v>
      </c>
      <c r="Q71" s="35">
        <f t="shared" si="25"/>
        <v>271.36312570873901</v>
      </c>
      <c r="R71" s="35">
        <f t="shared" si="26"/>
        <v>140.392664806569</v>
      </c>
      <c r="S71" s="35">
        <f t="shared" si="27"/>
        <v>302.49439828121479</v>
      </c>
      <c r="T71" s="35">
        <f t="shared" si="28"/>
        <v>17.532734740834719</v>
      </c>
      <c r="U71" s="35">
        <f t="shared" si="29"/>
        <v>517.900991402626</v>
      </c>
      <c r="V71" s="35">
        <f t="shared" si="30"/>
        <v>267.94171131054708</v>
      </c>
      <c r="W71" s="35">
        <f t="shared" si="31"/>
        <v>0</v>
      </c>
      <c r="X71" s="35">
        <f t="shared" si="32"/>
        <v>3294.0506523028266</v>
      </c>
      <c r="Y71" s="51">
        <v>9900</v>
      </c>
      <c r="Z71" s="51">
        <v>4150</v>
      </c>
      <c r="AA71" s="35">
        <f t="shared" si="33"/>
        <v>583</v>
      </c>
      <c r="AB71" s="35">
        <f t="shared" si="34"/>
        <v>430</v>
      </c>
      <c r="AC71" s="35">
        <f t="shared" si="35"/>
        <v>584.42449136115727</v>
      </c>
      <c r="AD71" s="35">
        <f t="shared" si="36"/>
        <v>271.36312570873901</v>
      </c>
      <c r="AE71" s="35">
        <f t="shared" si="37"/>
        <v>140.392664806569</v>
      </c>
      <c r="AF71" s="35">
        <f t="shared" si="38"/>
        <v>302.49439828121479</v>
      </c>
      <c r="AG71" s="35">
        <f t="shared" si="39"/>
        <v>17.532734740834719</v>
      </c>
      <c r="AH71" s="35">
        <f t="shared" si="40"/>
        <v>517.900991402626</v>
      </c>
      <c r="AI71" s="35">
        <f t="shared" si="41"/>
        <v>267.94171131054708</v>
      </c>
      <c r="AJ71" s="35">
        <f t="shared" si="42"/>
        <v>0</v>
      </c>
      <c r="AK71" s="36">
        <f t="shared" si="43"/>
        <v>3294.0506523028266</v>
      </c>
    </row>
    <row r="72" spans="1:37" x14ac:dyDescent="0.25">
      <c r="A72" s="5">
        <v>3989</v>
      </c>
      <c r="B72" s="5">
        <v>199125.2422504425</v>
      </c>
      <c r="C72" s="5">
        <v>352013.59584525228</v>
      </c>
      <c r="D72" s="5">
        <v>18371.05</v>
      </c>
      <c r="E72" s="5">
        <v>60.504250000000006</v>
      </c>
      <c r="F72" s="32">
        <v>0.02</v>
      </c>
      <c r="G72" s="32">
        <v>0.02</v>
      </c>
      <c r="H72" s="45">
        <v>0.5</v>
      </c>
      <c r="I72" s="45">
        <v>0.5</v>
      </c>
      <c r="J72" s="45">
        <v>500</v>
      </c>
      <c r="K72" s="50">
        <v>2800</v>
      </c>
      <c r="L72" s="51">
        <v>9900</v>
      </c>
      <c r="M72" s="51">
        <v>4150</v>
      </c>
      <c r="N72" s="35">
        <f t="shared" si="22"/>
        <v>583</v>
      </c>
      <c r="O72" s="35">
        <f t="shared" si="23"/>
        <v>430</v>
      </c>
      <c r="P72" s="35">
        <f t="shared" si="24"/>
        <v>584.42449136115727</v>
      </c>
      <c r="Q72" s="35">
        <f t="shared" si="25"/>
        <v>271.36312570873901</v>
      </c>
      <c r="R72" s="35">
        <f t="shared" si="26"/>
        <v>140.392664806569</v>
      </c>
      <c r="S72" s="35">
        <f t="shared" si="27"/>
        <v>302.49439828121479</v>
      </c>
      <c r="T72" s="35">
        <f t="shared" si="28"/>
        <v>17.532734740834719</v>
      </c>
      <c r="U72" s="35">
        <f t="shared" si="29"/>
        <v>517.900991402626</v>
      </c>
      <c r="V72" s="35">
        <f t="shared" si="30"/>
        <v>267.94171131054708</v>
      </c>
      <c r="W72" s="35">
        <f t="shared" si="31"/>
        <v>0</v>
      </c>
      <c r="X72" s="35">
        <f t="shared" si="32"/>
        <v>3294.0506523028266</v>
      </c>
      <c r="Y72" s="51">
        <v>9900</v>
      </c>
      <c r="Z72" s="51">
        <v>4150</v>
      </c>
      <c r="AA72" s="35">
        <f t="shared" si="33"/>
        <v>583</v>
      </c>
      <c r="AB72" s="35">
        <f t="shared" si="34"/>
        <v>430</v>
      </c>
      <c r="AC72" s="35">
        <f t="shared" si="35"/>
        <v>584.42449136115727</v>
      </c>
      <c r="AD72" s="35">
        <f t="shared" si="36"/>
        <v>271.36312570873901</v>
      </c>
      <c r="AE72" s="35">
        <f t="shared" si="37"/>
        <v>140.392664806569</v>
      </c>
      <c r="AF72" s="35">
        <f t="shared" si="38"/>
        <v>302.49439828121479</v>
      </c>
      <c r="AG72" s="35">
        <f t="shared" si="39"/>
        <v>17.532734740834719</v>
      </c>
      <c r="AH72" s="35">
        <f t="shared" si="40"/>
        <v>517.900991402626</v>
      </c>
      <c r="AI72" s="35">
        <f t="shared" si="41"/>
        <v>267.94171131054708</v>
      </c>
      <c r="AJ72" s="35">
        <f t="shared" si="42"/>
        <v>0</v>
      </c>
      <c r="AK72" s="36">
        <f t="shared" si="43"/>
        <v>3294.0506523028266</v>
      </c>
    </row>
    <row r="73" spans="1:37" x14ac:dyDescent="0.25">
      <c r="A73" s="5">
        <v>3990</v>
      </c>
      <c r="B73" s="5">
        <v>199617.60124921799</v>
      </c>
      <c r="C73" s="5">
        <v>352883.98806506395</v>
      </c>
      <c r="D73" s="5">
        <v>18372.500000000004</v>
      </c>
      <c r="E73" s="5">
        <v>60.504250000000006</v>
      </c>
      <c r="F73" s="32">
        <v>0.02</v>
      </c>
      <c r="G73" s="32">
        <v>0.02</v>
      </c>
      <c r="H73" s="45">
        <v>0.5</v>
      </c>
      <c r="I73" s="45">
        <v>0.5</v>
      </c>
      <c r="J73" s="45">
        <v>500</v>
      </c>
      <c r="K73" s="50">
        <v>2800</v>
      </c>
      <c r="L73" s="51">
        <v>9900</v>
      </c>
      <c r="M73" s="51">
        <v>4150</v>
      </c>
      <c r="N73" s="35">
        <f t="shared" si="22"/>
        <v>583</v>
      </c>
      <c r="O73" s="35">
        <f t="shared" si="23"/>
        <v>430</v>
      </c>
      <c r="P73" s="35">
        <f t="shared" si="24"/>
        <v>584.42449136115727</v>
      </c>
      <c r="Q73" s="35">
        <f t="shared" si="25"/>
        <v>271.36312570873901</v>
      </c>
      <c r="R73" s="35">
        <f t="shared" si="26"/>
        <v>140.392664806569</v>
      </c>
      <c r="S73" s="35">
        <f t="shared" si="27"/>
        <v>302.49439828121479</v>
      </c>
      <c r="T73" s="35">
        <f t="shared" si="28"/>
        <v>17.532734740834719</v>
      </c>
      <c r="U73" s="35">
        <f t="shared" si="29"/>
        <v>517.900991402626</v>
      </c>
      <c r="V73" s="35">
        <f t="shared" si="30"/>
        <v>267.94171131054708</v>
      </c>
      <c r="W73" s="35">
        <f t="shared" si="31"/>
        <v>0</v>
      </c>
      <c r="X73" s="35">
        <f t="shared" si="32"/>
        <v>3294.0506523028266</v>
      </c>
      <c r="Y73" s="51">
        <v>9900</v>
      </c>
      <c r="Z73" s="51">
        <v>4150</v>
      </c>
      <c r="AA73" s="35">
        <f t="shared" si="33"/>
        <v>583</v>
      </c>
      <c r="AB73" s="35">
        <f t="shared" si="34"/>
        <v>430</v>
      </c>
      <c r="AC73" s="35">
        <f t="shared" si="35"/>
        <v>584.42449136115727</v>
      </c>
      <c r="AD73" s="35">
        <f t="shared" si="36"/>
        <v>271.36312570873901</v>
      </c>
      <c r="AE73" s="35">
        <f t="shared" si="37"/>
        <v>140.392664806569</v>
      </c>
      <c r="AF73" s="35">
        <f t="shared" si="38"/>
        <v>302.49439828121479</v>
      </c>
      <c r="AG73" s="35">
        <f t="shared" si="39"/>
        <v>17.532734740834719</v>
      </c>
      <c r="AH73" s="35">
        <f t="shared" si="40"/>
        <v>517.900991402626</v>
      </c>
      <c r="AI73" s="35">
        <f t="shared" si="41"/>
        <v>267.94171131054708</v>
      </c>
      <c r="AJ73" s="35">
        <f t="shared" si="42"/>
        <v>0</v>
      </c>
      <c r="AK73" s="36">
        <f t="shared" si="43"/>
        <v>3294.0506523028266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80"/>
  <sheetViews>
    <sheetView topLeftCell="H46" zoomScale="85" zoomScaleNormal="85" workbookViewId="0">
      <selection activeCell="A2" sqref="A2:AK80"/>
    </sheetView>
  </sheetViews>
  <sheetFormatPr defaultRowHeight="13.8" x14ac:dyDescent="0.25"/>
  <cols>
    <col min="6" max="6" width="9.5" bestFit="1" customWidth="1"/>
  </cols>
  <sheetData>
    <row r="1" spans="1:37" x14ac:dyDescent="0.25">
      <c r="A1" s="73" t="s">
        <v>49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21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3990</v>
      </c>
      <c r="B3" s="5">
        <v>199617.60124921799</v>
      </c>
      <c r="C3" s="5">
        <v>352883.98806506395</v>
      </c>
      <c r="D3" s="5">
        <v>18372.500000000004</v>
      </c>
      <c r="E3" s="5">
        <v>60.504250000000006</v>
      </c>
      <c r="F3" s="45">
        <v>0.02</v>
      </c>
      <c r="G3" s="45">
        <v>0.02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583</v>
      </c>
      <c r="O3" s="35">
        <f>(L3-400-500)*F3+250</f>
        <v>430</v>
      </c>
      <c r="P3" s="35">
        <f>(1000*SIN(PI()/2-(PI()/2+ATAN(H3)+ATAN(250/(L3-M3-400-250)))/2)/SIN((PI()/2+ATAN(H3)+ATAN(250/(L3-M3-400-250)))/2))*COS(ATAN((N3-O3)/(L3-M3-400-250)))</f>
        <v>584.42449136115727</v>
      </c>
      <c r="Q3" s="35">
        <f>(1000*SIN(PI()/2-(PI()/2+ATAN(H3)+ATAN(250/(L3-M3-400-250)))/2)/SIN((PI()/2+ATAN(H3)+ATAN(250/(L3-M3-400-250)))/2))*SIN(ATAN(H3)+ATAN(250/(L3-M3-400-250))-ATAN((N3-O3)/(L3-M3-400-250)))</f>
        <v>271.36312570873901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140.392664806569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302.49439828121479</v>
      </c>
      <c r="T3" s="35">
        <f>(1000*SIN(PI()/2-(PI()/2+ATAN(H3)+ATAN(250/(L3-M3-400-250)))/2)/SIN((PI()/2+ATAN(H3)+ATAN(250/(L3-M3-400-250)))/2))*SIN(ATAN((N3-O3)/(L3-M3-400-250)))</f>
        <v>17.532734740834719</v>
      </c>
      <c r="U3" s="35">
        <f>(1000*SIN(PI()/2-(PI()/2+ATAN(H3)+ATAN(250/(L3-M3-400-250)))/2)/SIN((PI()/2+ATAN(H3)+ATAN(250/(L3-M3-400-250)))/2))*COS(ATAN(H3)+ATAN(250/(L3-M3-400-250))-ATAN((N3-O3)/(L3-M3-400-250)))</f>
        <v>517.900991402626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267.94171131054708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0</v>
      </c>
      <c r="X3" s="35">
        <f>M3+400-((K3-250-(N3-O3))/TAN(PI()/2-(ATAN(H3)+ATAN(250/(L3-M3-400-250))-ATAN((N3-O3)/(L3-M3-400-250)))))</f>
        <v>3294.0506523028266</v>
      </c>
      <c r="Y3" s="51">
        <v>9900</v>
      </c>
      <c r="Z3" s="51">
        <v>4150</v>
      </c>
      <c r="AA3" s="35">
        <f>Z3*G3+J3</f>
        <v>583</v>
      </c>
      <c r="AB3" s="35">
        <f>(Y3-400-500)*G3+250</f>
        <v>430</v>
      </c>
      <c r="AC3" s="35">
        <f>(1000*SIN(PI()/2-(PI()/2+ATAN(I3)+ATAN(250/(Y3-Z3-400-250)))/2)/SIN((PI()/2+ATAN(I3)+ATAN(250/(Y3-Z3-400-250)))/2))*COS(ATAN((AA3-AB3)/(Y3-Z3-400-250)))</f>
        <v>584.42449136115727</v>
      </c>
      <c r="AD3" s="35">
        <f>(1000*SIN(PI()/2-(PI()/2+ATAN(I3)+ATAN(250/(Y3-Z3-400-250)))/2)/SIN((PI()/2+ATAN(I3)+ATAN(250/(Y3-Z3-400-250)))/2))*SIN(ATAN(I3)+ATAN(250/(Y3-Z3-400-250))-(ATAN((AA3-AB3)/(Y3-Z3-400-250))))</f>
        <v>271.36312570873901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140.392664806569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302.49439828121479</v>
      </c>
      <c r="AG3" s="35">
        <f>(1000*SIN(PI()/2-(PI()/2+ATAN(I3)+ATAN(250/(Y3-Z3-400-250)))/2)/SIN((PI()/2+ATAN(I3)+ATAN(250/(Y3-Z3-400-250)))/2))*SIN(ATAN((AA3-AB3)/(Y3-Z3-400-250)))</f>
        <v>17.532734740834719</v>
      </c>
      <c r="AH3" s="35">
        <f>(1000*SIN(PI()/2-(PI()/2+ATAN(I3)+ATAN(250/(Y3-Z3-400-250)))/2)/SIN((PI()/2+ATAN(I3)+ATAN(250/(Y3-Z3-400-250)))/2))*COS(ATAN(I3)+ATAN(250/(Y3-Z3-400-250))-(ATAN((AA3-AB3)/(Y3-Z3-400-250))))</f>
        <v>517.900991402626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267.94171131054708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0</v>
      </c>
      <c r="AK3" s="36">
        <f>Z3+400-((K3-250-(AA3-AB3))/TAN(PI()/2-(ATAN(I3)+ATAN(250/(Y3-Z3-400-250))-(ATAN((AA3-AB3)/(Y3-Z3-400-250))))))</f>
        <v>3294.0506523028266</v>
      </c>
    </row>
    <row r="4" spans="1:37" x14ac:dyDescent="0.25">
      <c r="A4" s="5">
        <v>3991</v>
      </c>
      <c r="B4" s="5">
        <v>200109.96024799347</v>
      </c>
      <c r="C4" s="5">
        <v>353754.38028484583</v>
      </c>
      <c r="D4" s="5">
        <v>18373.95</v>
      </c>
      <c r="E4" s="5">
        <v>60.504250000000006</v>
      </c>
      <c r="F4" s="32">
        <v>0.02</v>
      </c>
      <c r="G4" s="32">
        <v>0.02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0">M4*F4+J4</f>
        <v>583</v>
      </c>
      <c r="O4" s="35">
        <f t="shared" ref="O4:O67" si="1">(L4-400-500)*F4+250</f>
        <v>430</v>
      </c>
      <c r="P4" s="35">
        <f t="shared" ref="P4:P67" si="2">(1000*SIN(PI()/2-(PI()/2+ATAN(H4)+ATAN(250/(L4-M4-400-250)))/2)/SIN((PI()/2+ATAN(H4)+ATAN(250/(L4-M4-400-250)))/2))*COS(ATAN((N4-O4)/(L4-M4-400-250)))</f>
        <v>584.42449136115727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271.36312570873901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140.392664806569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302.49439828121479</v>
      </c>
      <c r="T4" s="35">
        <f t="shared" ref="T4:T67" si="6">(1000*SIN(PI()/2-(PI()/2+ATAN(H4)+ATAN(250/(L4-M4-400-250)))/2)/SIN((PI()/2+ATAN(H4)+ATAN(250/(L4-M4-400-250)))/2))*SIN(ATAN((N4-O4)/(L4-M4-400-250)))</f>
        <v>17.532734740834719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517.900991402626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267.94171131054708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0</v>
      </c>
      <c r="X4" s="35">
        <f t="shared" ref="X4:X67" si="10">M4+400-((K4-250-(N4-O4))/TAN(PI()/2-(ATAN(H4)+ATAN(250/(L4-M4-400-250))-ATAN((N4-O4)/(L4-M4-400-250)))))</f>
        <v>3294.0506523028266</v>
      </c>
      <c r="Y4" s="51">
        <v>9900</v>
      </c>
      <c r="Z4" s="51">
        <v>4150</v>
      </c>
      <c r="AA4" s="35">
        <f t="shared" ref="AA4:AA67" si="11">Z4*G4+J4</f>
        <v>583</v>
      </c>
      <c r="AB4" s="35">
        <f t="shared" ref="AB4:AB67" si="12">(Y4-400-500)*G4+250</f>
        <v>430</v>
      </c>
      <c r="AC4" s="35">
        <f t="shared" ref="AC4:AC67" si="13">(1000*SIN(PI()/2-(PI()/2+ATAN(I4)+ATAN(250/(Y4-Z4-400-250)))/2)/SIN((PI()/2+ATAN(I4)+ATAN(250/(Y4-Z4-400-250)))/2))*COS(ATAN((AA4-AB4)/(Y4-Z4-400-250)))</f>
        <v>584.42449136115727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271.36312570873901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140.392664806569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302.49439828121479</v>
      </c>
      <c r="AG4" s="35">
        <f t="shared" ref="AG4:AG67" si="17">(1000*SIN(PI()/2-(PI()/2+ATAN(I4)+ATAN(250/(Y4-Z4-400-250)))/2)/SIN((PI()/2+ATAN(I4)+ATAN(250/(Y4-Z4-400-250)))/2))*SIN(ATAN((AA4-AB4)/(Y4-Z4-400-250)))</f>
        <v>17.532734740834719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517.900991402626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267.94171131054708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0</v>
      </c>
      <c r="AK4" s="36">
        <f t="shared" ref="AK4:AK67" si="21">Z4+400-((K4-250-(AA4-AB4))/TAN(PI()/2-(ATAN(I4)+ATAN(250/(Y4-Z4-400-250))-(ATAN((AA4-AB4)/(Y4-Z4-400-250))))))</f>
        <v>3294.0506523028266</v>
      </c>
    </row>
    <row r="5" spans="1:37" x14ac:dyDescent="0.25">
      <c r="A5" s="5">
        <v>3992</v>
      </c>
      <c r="B5" s="5">
        <v>200602.31924629211</v>
      </c>
      <c r="C5" s="5">
        <v>354624.7725046277</v>
      </c>
      <c r="D5" s="5">
        <v>18375.400000000001</v>
      </c>
      <c r="E5" s="5">
        <v>60.504250000000006</v>
      </c>
      <c r="F5" s="32">
        <v>0.02</v>
      </c>
      <c r="G5" s="32">
        <v>0.02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583</v>
      </c>
      <c r="O5" s="35">
        <f t="shared" si="1"/>
        <v>430</v>
      </c>
      <c r="P5" s="35">
        <f t="shared" si="2"/>
        <v>584.42449136115727</v>
      </c>
      <c r="Q5" s="35">
        <f t="shared" si="3"/>
        <v>271.36312570873901</v>
      </c>
      <c r="R5" s="35">
        <f t="shared" si="4"/>
        <v>140.392664806569</v>
      </c>
      <c r="S5" s="35">
        <f t="shared" si="5"/>
        <v>302.49439828121479</v>
      </c>
      <c r="T5" s="35">
        <f t="shared" si="6"/>
        <v>17.532734740834719</v>
      </c>
      <c r="U5" s="35">
        <f t="shared" si="7"/>
        <v>517.900991402626</v>
      </c>
      <c r="V5" s="35">
        <f t="shared" si="8"/>
        <v>267.94171131054708</v>
      </c>
      <c r="W5" s="35">
        <f t="shared" si="9"/>
        <v>0</v>
      </c>
      <c r="X5" s="35">
        <f t="shared" si="10"/>
        <v>3294.0506523028266</v>
      </c>
      <c r="Y5" s="51">
        <v>9900</v>
      </c>
      <c r="Z5" s="51">
        <v>4150</v>
      </c>
      <c r="AA5" s="35">
        <f t="shared" si="11"/>
        <v>583</v>
      </c>
      <c r="AB5" s="35">
        <f t="shared" si="12"/>
        <v>430</v>
      </c>
      <c r="AC5" s="35">
        <f t="shared" si="13"/>
        <v>584.42449136115727</v>
      </c>
      <c r="AD5" s="35">
        <f t="shared" si="14"/>
        <v>271.36312570873901</v>
      </c>
      <c r="AE5" s="35">
        <f t="shared" si="15"/>
        <v>140.392664806569</v>
      </c>
      <c r="AF5" s="35">
        <f t="shared" si="16"/>
        <v>302.49439828121479</v>
      </c>
      <c r="AG5" s="35">
        <f t="shared" si="17"/>
        <v>17.532734740834719</v>
      </c>
      <c r="AH5" s="35">
        <f t="shared" si="18"/>
        <v>517.900991402626</v>
      </c>
      <c r="AI5" s="35">
        <f t="shared" si="19"/>
        <v>267.94171131054708</v>
      </c>
      <c r="AJ5" s="35">
        <f t="shared" si="20"/>
        <v>0</v>
      </c>
      <c r="AK5" s="36">
        <f t="shared" si="21"/>
        <v>3294.0506523028266</v>
      </c>
    </row>
    <row r="6" spans="1:37" x14ac:dyDescent="0.25">
      <c r="A6" s="5">
        <v>3992.2</v>
      </c>
      <c r="B6" s="5">
        <v>200700.79104614258</v>
      </c>
      <c r="C6" s="5">
        <v>354798.85094860196</v>
      </c>
      <c r="D6" s="5">
        <v>18375.690000000002</v>
      </c>
      <c r="E6" s="5">
        <v>60.504250000000006</v>
      </c>
      <c r="F6" s="32">
        <v>0.02</v>
      </c>
      <c r="G6" s="32">
        <v>0.02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583</v>
      </c>
      <c r="O6" s="35">
        <f t="shared" si="1"/>
        <v>430</v>
      </c>
      <c r="P6" s="35">
        <f t="shared" si="2"/>
        <v>584.42449136115727</v>
      </c>
      <c r="Q6" s="35">
        <f t="shared" si="3"/>
        <v>271.36312570873901</v>
      </c>
      <c r="R6" s="35">
        <f t="shared" si="4"/>
        <v>140.392664806569</v>
      </c>
      <c r="S6" s="35">
        <f t="shared" si="5"/>
        <v>302.49439828121479</v>
      </c>
      <c r="T6" s="35">
        <f t="shared" si="6"/>
        <v>17.532734740834719</v>
      </c>
      <c r="U6" s="35">
        <f t="shared" si="7"/>
        <v>517.900991402626</v>
      </c>
      <c r="V6" s="35">
        <f t="shared" si="8"/>
        <v>267.94171131054708</v>
      </c>
      <c r="W6" s="35">
        <f t="shared" si="9"/>
        <v>0</v>
      </c>
      <c r="X6" s="35">
        <f t="shared" si="10"/>
        <v>3294.0506523028266</v>
      </c>
      <c r="Y6" s="51">
        <v>9900</v>
      </c>
      <c r="Z6" s="51">
        <v>4150</v>
      </c>
      <c r="AA6" s="35">
        <f t="shared" si="11"/>
        <v>583</v>
      </c>
      <c r="AB6" s="35">
        <f t="shared" si="12"/>
        <v>430</v>
      </c>
      <c r="AC6" s="35">
        <f t="shared" si="13"/>
        <v>584.42449136115727</v>
      </c>
      <c r="AD6" s="35">
        <f t="shared" si="14"/>
        <v>271.36312570873901</v>
      </c>
      <c r="AE6" s="35">
        <f t="shared" si="15"/>
        <v>140.392664806569</v>
      </c>
      <c r="AF6" s="35">
        <f t="shared" si="16"/>
        <v>302.49439828121479</v>
      </c>
      <c r="AG6" s="35">
        <f t="shared" si="17"/>
        <v>17.532734740834719</v>
      </c>
      <c r="AH6" s="35">
        <f t="shared" si="18"/>
        <v>517.900991402626</v>
      </c>
      <c r="AI6" s="35">
        <f t="shared" si="19"/>
        <v>267.94171131054708</v>
      </c>
      <c r="AJ6" s="35">
        <f t="shared" si="20"/>
        <v>0</v>
      </c>
      <c r="AK6" s="36">
        <f t="shared" si="21"/>
        <v>3294.0506523028266</v>
      </c>
    </row>
    <row r="7" spans="1:37" x14ac:dyDescent="0.25">
      <c r="A7" s="5">
        <v>3992.8</v>
      </c>
      <c r="B7" s="5">
        <v>200996.20644569397</v>
      </c>
      <c r="C7" s="5">
        <v>355321.08628046513</v>
      </c>
      <c r="D7" s="5">
        <v>18376.560000000001</v>
      </c>
      <c r="E7" s="5">
        <v>60.504250000000006</v>
      </c>
      <c r="F7" s="32">
        <v>0.02</v>
      </c>
      <c r="G7" s="32">
        <v>0.02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583</v>
      </c>
      <c r="O7" s="35">
        <f t="shared" si="1"/>
        <v>430</v>
      </c>
      <c r="P7" s="35">
        <f t="shared" si="2"/>
        <v>584.42449136115727</v>
      </c>
      <c r="Q7" s="35">
        <f t="shared" si="3"/>
        <v>271.36312570873901</v>
      </c>
      <c r="R7" s="35">
        <f t="shared" si="4"/>
        <v>140.392664806569</v>
      </c>
      <c r="S7" s="35">
        <f t="shared" si="5"/>
        <v>302.49439828121479</v>
      </c>
      <c r="T7" s="35">
        <f t="shared" si="6"/>
        <v>17.532734740834719</v>
      </c>
      <c r="U7" s="35">
        <f t="shared" si="7"/>
        <v>517.900991402626</v>
      </c>
      <c r="V7" s="35">
        <f t="shared" si="8"/>
        <v>267.94171131054708</v>
      </c>
      <c r="W7" s="35">
        <f t="shared" si="9"/>
        <v>0</v>
      </c>
      <c r="X7" s="35">
        <f t="shared" si="10"/>
        <v>3294.0506523028266</v>
      </c>
      <c r="Y7" s="51">
        <v>9900</v>
      </c>
      <c r="Z7" s="51">
        <v>4150</v>
      </c>
      <c r="AA7" s="35">
        <f t="shared" si="11"/>
        <v>583</v>
      </c>
      <c r="AB7" s="35">
        <f t="shared" si="12"/>
        <v>430</v>
      </c>
      <c r="AC7" s="35">
        <f t="shared" si="13"/>
        <v>584.42449136115727</v>
      </c>
      <c r="AD7" s="35">
        <f t="shared" si="14"/>
        <v>271.36312570873901</v>
      </c>
      <c r="AE7" s="35">
        <f t="shared" si="15"/>
        <v>140.392664806569</v>
      </c>
      <c r="AF7" s="35">
        <f t="shared" si="16"/>
        <v>302.49439828121479</v>
      </c>
      <c r="AG7" s="35">
        <f t="shared" si="17"/>
        <v>17.532734740834719</v>
      </c>
      <c r="AH7" s="35">
        <f t="shared" si="18"/>
        <v>517.900991402626</v>
      </c>
      <c r="AI7" s="35">
        <f t="shared" si="19"/>
        <v>267.94171131054708</v>
      </c>
      <c r="AJ7" s="35">
        <f t="shared" si="20"/>
        <v>0</v>
      </c>
      <c r="AK7" s="36">
        <f t="shared" si="21"/>
        <v>3294.0506523028266</v>
      </c>
    </row>
    <row r="8" spans="1:37" x14ac:dyDescent="0.25">
      <c r="A8" s="5">
        <v>3993</v>
      </c>
      <c r="B8" s="5">
        <v>201094.6782450676</v>
      </c>
      <c r="C8" s="5">
        <v>355495.16472443938</v>
      </c>
      <c r="D8" s="5">
        <v>18376.850000000002</v>
      </c>
      <c r="E8" s="5">
        <v>60.504250000000006</v>
      </c>
      <c r="F8" s="32">
        <v>0.02</v>
      </c>
      <c r="G8" s="32">
        <v>0.02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583</v>
      </c>
      <c r="O8" s="35">
        <f t="shared" si="1"/>
        <v>430</v>
      </c>
      <c r="P8" s="35">
        <f t="shared" si="2"/>
        <v>584.42449136115727</v>
      </c>
      <c r="Q8" s="35">
        <f t="shared" si="3"/>
        <v>271.36312570873901</v>
      </c>
      <c r="R8" s="35">
        <f t="shared" si="4"/>
        <v>140.392664806569</v>
      </c>
      <c r="S8" s="35">
        <f t="shared" si="5"/>
        <v>302.49439828121479</v>
      </c>
      <c r="T8" s="35">
        <f t="shared" si="6"/>
        <v>17.532734740834719</v>
      </c>
      <c r="U8" s="35">
        <f t="shared" si="7"/>
        <v>517.900991402626</v>
      </c>
      <c r="V8" s="35">
        <f t="shared" si="8"/>
        <v>267.94171131054708</v>
      </c>
      <c r="W8" s="35">
        <f t="shared" si="9"/>
        <v>0</v>
      </c>
      <c r="X8" s="35">
        <f t="shared" si="10"/>
        <v>3294.0506523028266</v>
      </c>
      <c r="Y8" s="51">
        <v>9900</v>
      </c>
      <c r="Z8" s="51">
        <v>4150</v>
      </c>
      <c r="AA8" s="35">
        <f t="shared" si="11"/>
        <v>583</v>
      </c>
      <c r="AB8" s="35">
        <f t="shared" si="12"/>
        <v>430</v>
      </c>
      <c r="AC8" s="35">
        <f t="shared" si="13"/>
        <v>584.42449136115727</v>
      </c>
      <c r="AD8" s="35">
        <f t="shared" si="14"/>
        <v>271.36312570873901</v>
      </c>
      <c r="AE8" s="35">
        <f t="shared" si="15"/>
        <v>140.392664806569</v>
      </c>
      <c r="AF8" s="35">
        <f t="shared" si="16"/>
        <v>302.49439828121479</v>
      </c>
      <c r="AG8" s="35">
        <f t="shared" si="17"/>
        <v>17.532734740834719</v>
      </c>
      <c r="AH8" s="35">
        <f t="shared" si="18"/>
        <v>517.900991402626</v>
      </c>
      <c r="AI8" s="35">
        <f t="shared" si="19"/>
        <v>267.94171131054708</v>
      </c>
      <c r="AJ8" s="35">
        <f t="shared" si="20"/>
        <v>0</v>
      </c>
      <c r="AK8" s="36">
        <f t="shared" si="21"/>
        <v>3294.0506523028266</v>
      </c>
    </row>
    <row r="9" spans="1:37" x14ac:dyDescent="0.25">
      <c r="A9" s="5">
        <v>3994</v>
      </c>
      <c r="B9" s="5">
        <v>201587.03724431992</v>
      </c>
      <c r="C9" s="5">
        <v>356365.55694425106</v>
      </c>
      <c r="D9" s="5">
        <v>18378.300000000003</v>
      </c>
      <c r="E9" s="5">
        <v>60.504250000000006</v>
      </c>
      <c r="F9" s="32">
        <v>0.02</v>
      </c>
      <c r="G9" s="32">
        <v>0.02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583</v>
      </c>
      <c r="O9" s="35">
        <f t="shared" si="1"/>
        <v>430</v>
      </c>
      <c r="P9" s="35">
        <f t="shared" si="2"/>
        <v>584.42449136115727</v>
      </c>
      <c r="Q9" s="35">
        <f t="shared" si="3"/>
        <v>271.36312570873901</v>
      </c>
      <c r="R9" s="35">
        <f t="shared" si="4"/>
        <v>140.392664806569</v>
      </c>
      <c r="S9" s="35">
        <f t="shared" si="5"/>
        <v>302.49439828121479</v>
      </c>
      <c r="T9" s="35">
        <f t="shared" si="6"/>
        <v>17.532734740834719</v>
      </c>
      <c r="U9" s="35">
        <f t="shared" si="7"/>
        <v>517.900991402626</v>
      </c>
      <c r="V9" s="35">
        <f t="shared" si="8"/>
        <v>267.94171131054708</v>
      </c>
      <c r="W9" s="35">
        <f t="shared" si="9"/>
        <v>0</v>
      </c>
      <c r="X9" s="35">
        <f t="shared" si="10"/>
        <v>3294.0506523028266</v>
      </c>
      <c r="Y9" s="51">
        <v>9900</v>
      </c>
      <c r="Z9" s="51">
        <v>4150</v>
      </c>
      <c r="AA9" s="35">
        <f t="shared" si="11"/>
        <v>583</v>
      </c>
      <c r="AB9" s="35">
        <f t="shared" si="12"/>
        <v>430</v>
      </c>
      <c r="AC9" s="35">
        <f t="shared" si="13"/>
        <v>584.42449136115727</v>
      </c>
      <c r="AD9" s="35">
        <f t="shared" si="14"/>
        <v>271.36312570873901</v>
      </c>
      <c r="AE9" s="35">
        <f t="shared" si="15"/>
        <v>140.392664806569</v>
      </c>
      <c r="AF9" s="35">
        <f t="shared" si="16"/>
        <v>302.49439828121479</v>
      </c>
      <c r="AG9" s="35">
        <f t="shared" si="17"/>
        <v>17.532734740834719</v>
      </c>
      <c r="AH9" s="35">
        <f t="shared" si="18"/>
        <v>517.900991402626</v>
      </c>
      <c r="AI9" s="35">
        <f t="shared" si="19"/>
        <v>267.94171131054708</v>
      </c>
      <c r="AJ9" s="35">
        <f t="shared" si="20"/>
        <v>0</v>
      </c>
      <c r="AK9" s="36">
        <f t="shared" si="21"/>
        <v>3294.0506523028266</v>
      </c>
    </row>
    <row r="10" spans="1:37" x14ac:dyDescent="0.25">
      <c r="A10" s="5">
        <v>3995</v>
      </c>
      <c r="B10" s="5">
        <v>202079.3962430954</v>
      </c>
      <c r="C10" s="5">
        <v>357235.94916403294</v>
      </c>
      <c r="D10" s="5">
        <v>18379.75</v>
      </c>
      <c r="E10" s="5">
        <v>60.504250000000006</v>
      </c>
      <c r="F10" s="32">
        <v>0.02</v>
      </c>
      <c r="G10" s="32">
        <v>0.02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583</v>
      </c>
      <c r="O10" s="35">
        <f t="shared" si="1"/>
        <v>430</v>
      </c>
      <c r="P10" s="35">
        <f t="shared" si="2"/>
        <v>584.42449136115727</v>
      </c>
      <c r="Q10" s="35">
        <f t="shared" si="3"/>
        <v>271.36312570873901</v>
      </c>
      <c r="R10" s="35">
        <f t="shared" si="4"/>
        <v>140.392664806569</v>
      </c>
      <c r="S10" s="35">
        <f t="shared" si="5"/>
        <v>302.49439828121479</v>
      </c>
      <c r="T10" s="35">
        <f t="shared" si="6"/>
        <v>17.532734740834719</v>
      </c>
      <c r="U10" s="35">
        <f t="shared" si="7"/>
        <v>517.900991402626</v>
      </c>
      <c r="V10" s="35">
        <f t="shared" si="8"/>
        <v>267.94171131054708</v>
      </c>
      <c r="W10" s="35">
        <f t="shared" si="9"/>
        <v>0</v>
      </c>
      <c r="X10" s="35">
        <f t="shared" si="10"/>
        <v>3294.0506523028266</v>
      </c>
      <c r="Y10" s="51">
        <v>9900</v>
      </c>
      <c r="Z10" s="51">
        <v>4150</v>
      </c>
      <c r="AA10" s="35">
        <f t="shared" si="11"/>
        <v>583</v>
      </c>
      <c r="AB10" s="35">
        <f t="shared" si="12"/>
        <v>430</v>
      </c>
      <c r="AC10" s="35">
        <f t="shared" si="13"/>
        <v>584.42449136115727</v>
      </c>
      <c r="AD10" s="35">
        <f t="shared" si="14"/>
        <v>271.36312570873901</v>
      </c>
      <c r="AE10" s="35">
        <f t="shared" si="15"/>
        <v>140.392664806569</v>
      </c>
      <c r="AF10" s="35">
        <f t="shared" si="16"/>
        <v>302.49439828121479</v>
      </c>
      <c r="AG10" s="35">
        <f t="shared" si="17"/>
        <v>17.532734740834719</v>
      </c>
      <c r="AH10" s="35">
        <f t="shared" si="18"/>
        <v>517.900991402626</v>
      </c>
      <c r="AI10" s="35">
        <f t="shared" si="19"/>
        <v>267.94171131054708</v>
      </c>
      <c r="AJ10" s="35">
        <f t="shared" si="20"/>
        <v>0</v>
      </c>
      <c r="AK10" s="36">
        <f t="shared" si="21"/>
        <v>3294.0506523028266</v>
      </c>
    </row>
    <row r="11" spans="1:37" x14ac:dyDescent="0.25">
      <c r="A11" s="5">
        <v>3996</v>
      </c>
      <c r="B11" s="5">
        <v>202571.75524187088</v>
      </c>
      <c r="C11" s="5">
        <v>358106.34138381481</v>
      </c>
      <c r="D11" s="5">
        <v>18381.2</v>
      </c>
      <c r="E11" s="5">
        <v>60.504250000000006</v>
      </c>
      <c r="F11" s="32">
        <v>0.02</v>
      </c>
      <c r="G11" s="32">
        <v>0.02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583</v>
      </c>
      <c r="O11" s="35">
        <f t="shared" si="1"/>
        <v>430</v>
      </c>
      <c r="P11" s="35">
        <f t="shared" si="2"/>
        <v>584.42449136115727</v>
      </c>
      <c r="Q11" s="35">
        <f t="shared" si="3"/>
        <v>271.36312570873901</v>
      </c>
      <c r="R11" s="35">
        <f t="shared" si="4"/>
        <v>140.392664806569</v>
      </c>
      <c r="S11" s="35">
        <f t="shared" si="5"/>
        <v>302.49439828121479</v>
      </c>
      <c r="T11" s="35">
        <f t="shared" si="6"/>
        <v>17.532734740834719</v>
      </c>
      <c r="U11" s="35">
        <f t="shared" si="7"/>
        <v>517.900991402626</v>
      </c>
      <c r="V11" s="35">
        <f t="shared" si="8"/>
        <v>267.94171131054708</v>
      </c>
      <c r="W11" s="35">
        <f t="shared" si="9"/>
        <v>0</v>
      </c>
      <c r="X11" s="35">
        <f t="shared" si="10"/>
        <v>3294.0506523028266</v>
      </c>
      <c r="Y11" s="51">
        <v>9900</v>
      </c>
      <c r="Z11" s="51">
        <v>4150</v>
      </c>
      <c r="AA11" s="35">
        <f t="shared" si="11"/>
        <v>583</v>
      </c>
      <c r="AB11" s="35">
        <f t="shared" si="12"/>
        <v>430</v>
      </c>
      <c r="AC11" s="35">
        <f t="shared" si="13"/>
        <v>584.42449136115727</v>
      </c>
      <c r="AD11" s="35">
        <f t="shared" si="14"/>
        <v>271.36312570873901</v>
      </c>
      <c r="AE11" s="35">
        <f t="shared" si="15"/>
        <v>140.392664806569</v>
      </c>
      <c r="AF11" s="35">
        <f t="shared" si="16"/>
        <v>302.49439828121479</v>
      </c>
      <c r="AG11" s="35">
        <f t="shared" si="17"/>
        <v>17.532734740834719</v>
      </c>
      <c r="AH11" s="35">
        <f t="shared" si="18"/>
        <v>517.900991402626</v>
      </c>
      <c r="AI11" s="35">
        <f t="shared" si="19"/>
        <v>267.94171131054708</v>
      </c>
      <c r="AJ11" s="35">
        <f t="shared" si="20"/>
        <v>0</v>
      </c>
      <c r="AK11" s="36">
        <f t="shared" si="21"/>
        <v>3294.0506523028266</v>
      </c>
    </row>
    <row r="12" spans="1:37" x14ac:dyDescent="0.25">
      <c r="A12" s="5">
        <v>3997</v>
      </c>
      <c r="B12" s="5">
        <v>203064.11424064636</v>
      </c>
      <c r="C12" s="5">
        <v>358976.73360362649</v>
      </c>
      <c r="D12" s="5">
        <v>18382.650000000001</v>
      </c>
      <c r="E12" s="5">
        <v>60.504250000000006</v>
      </c>
      <c r="F12" s="32">
        <v>0.02</v>
      </c>
      <c r="G12" s="32">
        <v>0.02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583</v>
      </c>
      <c r="O12" s="35">
        <f t="shared" si="1"/>
        <v>430</v>
      </c>
      <c r="P12" s="35">
        <f t="shared" si="2"/>
        <v>584.42449136115727</v>
      </c>
      <c r="Q12" s="35">
        <f t="shared" si="3"/>
        <v>271.36312570873901</v>
      </c>
      <c r="R12" s="35">
        <f t="shared" si="4"/>
        <v>140.392664806569</v>
      </c>
      <c r="S12" s="35">
        <f t="shared" si="5"/>
        <v>302.49439828121479</v>
      </c>
      <c r="T12" s="35">
        <f t="shared" si="6"/>
        <v>17.532734740834719</v>
      </c>
      <c r="U12" s="35">
        <f t="shared" si="7"/>
        <v>517.900991402626</v>
      </c>
      <c r="V12" s="35">
        <f t="shared" si="8"/>
        <v>267.94171131054708</v>
      </c>
      <c r="W12" s="35">
        <f t="shared" si="9"/>
        <v>0</v>
      </c>
      <c r="X12" s="35">
        <f t="shared" si="10"/>
        <v>3294.0506523028266</v>
      </c>
      <c r="Y12" s="51">
        <v>9900</v>
      </c>
      <c r="Z12" s="51">
        <v>4150</v>
      </c>
      <c r="AA12" s="35">
        <f t="shared" si="11"/>
        <v>583</v>
      </c>
      <c r="AB12" s="35">
        <f t="shared" si="12"/>
        <v>430</v>
      </c>
      <c r="AC12" s="35">
        <f t="shared" si="13"/>
        <v>584.42449136115727</v>
      </c>
      <c r="AD12" s="35">
        <f t="shared" si="14"/>
        <v>271.36312570873901</v>
      </c>
      <c r="AE12" s="35">
        <f t="shared" si="15"/>
        <v>140.392664806569</v>
      </c>
      <c r="AF12" s="35">
        <f t="shared" si="16"/>
        <v>302.49439828121479</v>
      </c>
      <c r="AG12" s="35">
        <f t="shared" si="17"/>
        <v>17.532734740834719</v>
      </c>
      <c r="AH12" s="35">
        <f t="shared" si="18"/>
        <v>517.900991402626</v>
      </c>
      <c r="AI12" s="35">
        <f t="shared" si="19"/>
        <v>267.94171131054708</v>
      </c>
      <c r="AJ12" s="35">
        <f t="shared" si="20"/>
        <v>0</v>
      </c>
      <c r="AK12" s="36">
        <f t="shared" si="21"/>
        <v>3294.0506523028266</v>
      </c>
    </row>
    <row r="13" spans="1:37" x14ac:dyDescent="0.25">
      <c r="A13" s="5">
        <v>3997.2</v>
      </c>
      <c r="B13" s="5">
        <v>203162.58604049683</v>
      </c>
      <c r="C13" s="5">
        <v>359150.81204757094</v>
      </c>
      <c r="D13" s="5">
        <v>18382.940000000002</v>
      </c>
      <c r="E13" s="5">
        <v>60.504250000000006</v>
      </c>
      <c r="F13" s="32">
        <v>0.02</v>
      </c>
      <c r="G13" s="32">
        <v>0.02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583</v>
      </c>
      <c r="O13" s="35">
        <f t="shared" si="1"/>
        <v>430</v>
      </c>
      <c r="P13" s="35">
        <f t="shared" si="2"/>
        <v>584.42449136115727</v>
      </c>
      <c r="Q13" s="35">
        <f t="shared" si="3"/>
        <v>271.36312570873901</v>
      </c>
      <c r="R13" s="35">
        <f t="shared" si="4"/>
        <v>140.392664806569</v>
      </c>
      <c r="S13" s="35">
        <f t="shared" si="5"/>
        <v>302.49439828121479</v>
      </c>
      <c r="T13" s="35">
        <f t="shared" si="6"/>
        <v>17.532734740834719</v>
      </c>
      <c r="U13" s="35">
        <f t="shared" si="7"/>
        <v>517.900991402626</v>
      </c>
      <c r="V13" s="35">
        <f t="shared" si="8"/>
        <v>267.94171131054708</v>
      </c>
      <c r="W13" s="35">
        <f t="shared" si="9"/>
        <v>0</v>
      </c>
      <c r="X13" s="35">
        <f t="shared" si="10"/>
        <v>3294.0506523028266</v>
      </c>
      <c r="Y13" s="51">
        <v>9900</v>
      </c>
      <c r="Z13" s="51">
        <v>4150</v>
      </c>
      <c r="AA13" s="35">
        <f t="shared" si="11"/>
        <v>583</v>
      </c>
      <c r="AB13" s="35">
        <f t="shared" si="12"/>
        <v>430</v>
      </c>
      <c r="AC13" s="35">
        <f t="shared" si="13"/>
        <v>584.42449136115727</v>
      </c>
      <c r="AD13" s="35">
        <f t="shared" si="14"/>
        <v>271.36312570873901</v>
      </c>
      <c r="AE13" s="35">
        <f t="shared" si="15"/>
        <v>140.392664806569</v>
      </c>
      <c r="AF13" s="35">
        <f t="shared" si="16"/>
        <v>302.49439828121479</v>
      </c>
      <c r="AG13" s="35">
        <f t="shared" si="17"/>
        <v>17.532734740834719</v>
      </c>
      <c r="AH13" s="35">
        <f t="shared" si="18"/>
        <v>517.900991402626</v>
      </c>
      <c r="AI13" s="35">
        <f t="shared" si="19"/>
        <v>267.94171131054708</v>
      </c>
      <c r="AJ13" s="35">
        <f t="shared" si="20"/>
        <v>0</v>
      </c>
      <c r="AK13" s="36">
        <f t="shared" si="21"/>
        <v>3294.0506523028266</v>
      </c>
    </row>
    <row r="14" spans="1:37" x14ac:dyDescent="0.25">
      <c r="A14" s="5">
        <v>3997.8</v>
      </c>
      <c r="B14" s="5">
        <v>203458.00143957138</v>
      </c>
      <c r="C14" s="5">
        <v>359673.04737946391</v>
      </c>
      <c r="D14" s="5">
        <v>18383.810000000005</v>
      </c>
      <c r="E14" s="5">
        <v>60.504250000000006</v>
      </c>
      <c r="F14" s="32">
        <v>0.02</v>
      </c>
      <c r="G14" s="32">
        <v>0.02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583</v>
      </c>
      <c r="O14" s="35">
        <f t="shared" si="1"/>
        <v>430</v>
      </c>
      <c r="P14" s="35">
        <f t="shared" si="2"/>
        <v>584.42449136115727</v>
      </c>
      <c r="Q14" s="35">
        <f t="shared" si="3"/>
        <v>271.36312570873901</v>
      </c>
      <c r="R14" s="35">
        <f t="shared" si="4"/>
        <v>140.392664806569</v>
      </c>
      <c r="S14" s="35">
        <f t="shared" si="5"/>
        <v>302.49439828121479</v>
      </c>
      <c r="T14" s="35">
        <f t="shared" si="6"/>
        <v>17.532734740834719</v>
      </c>
      <c r="U14" s="35">
        <f t="shared" si="7"/>
        <v>517.900991402626</v>
      </c>
      <c r="V14" s="35">
        <f t="shared" si="8"/>
        <v>267.94171131054708</v>
      </c>
      <c r="W14" s="35">
        <f t="shared" si="9"/>
        <v>0</v>
      </c>
      <c r="X14" s="35">
        <f t="shared" si="10"/>
        <v>3294.0506523028266</v>
      </c>
      <c r="Y14" s="51">
        <v>9900</v>
      </c>
      <c r="Z14" s="51">
        <v>4150</v>
      </c>
      <c r="AA14" s="35">
        <f t="shared" si="11"/>
        <v>583</v>
      </c>
      <c r="AB14" s="35">
        <f t="shared" si="12"/>
        <v>430</v>
      </c>
      <c r="AC14" s="35">
        <f t="shared" si="13"/>
        <v>584.42449136115727</v>
      </c>
      <c r="AD14" s="35">
        <f t="shared" si="14"/>
        <v>271.36312570873901</v>
      </c>
      <c r="AE14" s="35">
        <f t="shared" si="15"/>
        <v>140.392664806569</v>
      </c>
      <c r="AF14" s="35">
        <f t="shared" si="16"/>
        <v>302.49439828121479</v>
      </c>
      <c r="AG14" s="35">
        <f t="shared" si="17"/>
        <v>17.532734740834719</v>
      </c>
      <c r="AH14" s="35">
        <f t="shared" si="18"/>
        <v>517.900991402626</v>
      </c>
      <c r="AI14" s="35">
        <f t="shared" si="19"/>
        <v>267.94171131054708</v>
      </c>
      <c r="AJ14" s="35">
        <f t="shared" si="20"/>
        <v>0</v>
      </c>
      <c r="AK14" s="36">
        <f t="shared" si="21"/>
        <v>3294.0506523028266</v>
      </c>
    </row>
    <row r="15" spans="1:37" x14ac:dyDescent="0.25">
      <c r="A15" s="5">
        <v>3998</v>
      </c>
      <c r="B15" s="5">
        <v>203556.47323942184</v>
      </c>
      <c r="C15" s="5">
        <v>359847.12582343817</v>
      </c>
      <c r="D15" s="5">
        <v>18384.100000000002</v>
      </c>
      <c r="E15" s="5">
        <v>60.504250000000006</v>
      </c>
      <c r="F15" s="32">
        <v>0.02</v>
      </c>
      <c r="G15" s="32">
        <v>0.02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583</v>
      </c>
      <c r="O15" s="35">
        <f t="shared" si="1"/>
        <v>430</v>
      </c>
      <c r="P15" s="35">
        <f t="shared" si="2"/>
        <v>584.42449136115727</v>
      </c>
      <c r="Q15" s="35">
        <f t="shared" si="3"/>
        <v>271.36312570873901</v>
      </c>
      <c r="R15" s="35">
        <f t="shared" si="4"/>
        <v>140.392664806569</v>
      </c>
      <c r="S15" s="35">
        <f t="shared" si="5"/>
        <v>302.49439828121479</v>
      </c>
      <c r="T15" s="35">
        <f t="shared" si="6"/>
        <v>17.532734740834719</v>
      </c>
      <c r="U15" s="35">
        <f t="shared" si="7"/>
        <v>517.900991402626</v>
      </c>
      <c r="V15" s="35">
        <f t="shared" si="8"/>
        <v>267.94171131054708</v>
      </c>
      <c r="W15" s="35">
        <f t="shared" si="9"/>
        <v>0</v>
      </c>
      <c r="X15" s="35">
        <f t="shared" si="10"/>
        <v>3294.0506523028266</v>
      </c>
      <c r="Y15" s="51">
        <v>9900</v>
      </c>
      <c r="Z15" s="51">
        <v>4150</v>
      </c>
      <c r="AA15" s="35">
        <f t="shared" si="11"/>
        <v>583</v>
      </c>
      <c r="AB15" s="35">
        <f t="shared" si="12"/>
        <v>430</v>
      </c>
      <c r="AC15" s="35">
        <f t="shared" si="13"/>
        <v>584.42449136115727</v>
      </c>
      <c r="AD15" s="35">
        <f t="shared" si="14"/>
        <v>271.36312570873901</v>
      </c>
      <c r="AE15" s="35">
        <f t="shared" si="15"/>
        <v>140.392664806569</v>
      </c>
      <c r="AF15" s="35">
        <f t="shared" si="16"/>
        <v>302.49439828121479</v>
      </c>
      <c r="AG15" s="35">
        <f t="shared" si="17"/>
        <v>17.532734740834719</v>
      </c>
      <c r="AH15" s="35">
        <f t="shared" si="18"/>
        <v>517.900991402626</v>
      </c>
      <c r="AI15" s="35">
        <f t="shared" si="19"/>
        <v>267.94171131054708</v>
      </c>
      <c r="AJ15" s="35">
        <f t="shared" si="20"/>
        <v>0</v>
      </c>
      <c r="AK15" s="36">
        <f t="shared" si="21"/>
        <v>3294.0506523028266</v>
      </c>
    </row>
    <row r="16" spans="1:37" x14ac:dyDescent="0.25">
      <c r="A16" s="5">
        <v>3999</v>
      </c>
      <c r="B16" s="5">
        <v>204048.83223819733</v>
      </c>
      <c r="C16" s="5">
        <v>360717.51804322004</v>
      </c>
      <c r="D16" s="5">
        <v>18385.550000000003</v>
      </c>
      <c r="E16" s="5">
        <v>60.504250000000006</v>
      </c>
      <c r="F16" s="32">
        <v>0.02</v>
      </c>
      <c r="G16" s="32">
        <v>0.02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583</v>
      </c>
      <c r="O16" s="35">
        <f t="shared" si="1"/>
        <v>430</v>
      </c>
      <c r="P16" s="35">
        <f t="shared" si="2"/>
        <v>584.42449136115727</v>
      </c>
      <c r="Q16" s="35">
        <f t="shared" si="3"/>
        <v>271.36312570873901</v>
      </c>
      <c r="R16" s="35">
        <f t="shared" si="4"/>
        <v>140.392664806569</v>
      </c>
      <c r="S16" s="35">
        <f t="shared" si="5"/>
        <v>302.49439828121479</v>
      </c>
      <c r="T16" s="35">
        <f t="shared" si="6"/>
        <v>17.532734740834719</v>
      </c>
      <c r="U16" s="35">
        <f t="shared" si="7"/>
        <v>517.900991402626</v>
      </c>
      <c r="V16" s="35">
        <f t="shared" si="8"/>
        <v>267.94171131054708</v>
      </c>
      <c r="W16" s="35">
        <f t="shared" si="9"/>
        <v>0</v>
      </c>
      <c r="X16" s="35">
        <f t="shared" si="10"/>
        <v>3294.0506523028266</v>
      </c>
      <c r="Y16" s="51">
        <v>9900</v>
      </c>
      <c r="Z16" s="51">
        <v>4150</v>
      </c>
      <c r="AA16" s="35">
        <f t="shared" si="11"/>
        <v>583</v>
      </c>
      <c r="AB16" s="35">
        <f t="shared" si="12"/>
        <v>430</v>
      </c>
      <c r="AC16" s="35">
        <f t="shared" si="13"/>
        <v>584.42449136115727</v>
      </c>
      <c r="AD16" s="35">
        <f t="shared" si="14"/>
        <v>271.36312570873901</v>
      </c>
      <c r="AE16" s="35">
        <f t="shared" si="15"/>
        <v>140.392664806569</v>
      </c>
      <c r="AF16" s="35">
        <f t="shared" si="16"/>
        <v>302.49439828121479</v>
      </c>
      <c r="AG16" s="35">
        <f t="shared" si="17"/>
        <v>17.532734740834719</v>
      </c>
      <c r="AH16" s="35">
        <f t="shared" si="18"/>
        <v>517.900991402626</v>
      </c>
      <c r="AI16" s="35">
        <f t="shared" si="19"/>
        <v>267.94171131054708</v>
      </c>
      <c r="AJ16" s="35">
        <f t="shared" si="20"/>
        <v>0</v>
      </c>
      <c r="AK16" s="36">
        <f t="shared" si="21"/>
        <v>3294.0506523028266</v>
      </c>
    </row>
    <row r="17" spans="1:37" x14ac:dyDescent="0.25">
      <c r="A17" s="5">
        <v>4000</v>
      </c>
      <c r="B17" s="5">
        <v>204541.19123744965</v>
      </c>
      <c r="C17" s="5">
        <v>361587.91026303172</v>
      </c>
      <c r="D17" s="5">
        <v>18387</v>
      </c>
      <c r="E17" s="5">
        <v>60.504250000000006</v>
      </c>
      <c r="F17" s="32">
        <v>0.02</v>
      </c>
      <c r="G17" s="32">
        <v>0.02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583</v>
      </c>
      <c r="O17" s="35">
        <f t="shared" si="1"/>
        <v>430</v>
      </c>
      <c r="P17" s="35">
        <f t="shared" si="2"/>
        <v>584.42449136115727</v>
      </c>
      <c r="Q17" s="35">
        <f t="shared" si="3"/>
        <v>271.36312570873901</v>
      </c>
      <c r="R17" s="35">
        <f t="shared" si="4"/>
        <v>140.392664806569</v>
      </c>
      <c r="S17" s="35">
        <f t="shared" si="5"/>
        <v>302.49439828121479</v>
      </c>
      <c r="T17" s="35">
        <f t="shared" si="6"/>
        <v>17.532734740834719</v>
      </c>
      <c r="U17" s="35">
        <f t="shared" si="7"/>
        <v>517.900991402626</v>
      </c>
      <c r="V17" s="35">
        <f t="shared" si="8"/>
        <v>267.94171131054708</v>
      </c>
      <c r="W17" s="35">
        <f t="shared" si="9"/>
        <v>0</v>
      </c>
      <c r="X17" s="35">
        <f t="shared" si="10"/>
        <v>3294.0506523028266</v>
      </c>
      <c r="Y17" s="51">
        <v>9900</v>
      </c>
      <c r="Z17" s="51">
        <v>4150</v>
      </c>
      <c r="AA17" s="35">
        <f t="shared" si="11"/>
        <v>583</v>
      </c>
      <c r="AB17" s="35">
        <f t="shared" si="12"/>
        <v>430</v>
      </c>
      <c r="AC17" s="35">
        <f t="shared" si="13"/>
        <v>584.42449136115727</v>
      </c>
      <c r="AD17" s="35">
        <f t="shared" si="14"/>
        <v>271.36312570873901</v>
      </c>
      <c r="AE17" s="35">
        <f t="shared" si="15"/>
        <v>140.392664806569</v>
      </c>
      <c r="AF17" s="35">
        <f t="shared" si="16"/>
        <v>302.49439828121479</v>
      </c>
      <c r="AG17" s="35">
        <f t="shared" si="17"/>
        <v>17.532734740834719</v>
      </c>
      <c r="AH17" s="35">
        <f t="shared" si="18"/>
        <v>517.900991402626</v>
      </c>
      <c r="AI17" s="35">
        <f t="shared" si="19"/>
        <v>267.94171131054708</v>
      </c>
      <c r="AJ17" s="35">
        <f t="shared" si="20"/>
        <v>0</v>
      </c>
      <c r="AK17" s="36">
        <f t="shared" si="21"/>
        <v>3294.0506523028266</v>
      </c>
    </row>
    <row r="18" spans="1:37" x14ac:dyDescent="0.25">
      <c r="A18" s="5">
        <v>4001</v>
      </c>
      <c r="B18" s="5">
        <v>205033.55023622513</v>
      </c>
      <c r="C18" s="5">
        <v>362458.3024828434</v>
      </c>
      <c r="D18" s="5">
        <v>18388.45</v>
      </c>
      <c r="E18" s="5">
        <v>60.504250000000006</v>
      </c>
      <c r="F18" s="32">
        <v>0.02</v>
      </c>
      <c r="G18" s="32">
        <v>0.02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583</v>
      </c>
      <c r="O18" s="35">
        <f t="shared" si="1"/>
        <v>430</v>
      </c>
      <c r="P18" s="35">
        <f t="shared" si="2"/>
        <v>584.42449136115727</v>
      </c>
      <c r="Q18" s="35">
        <f t="shared" si="3"/>
        <v>271.36312570873901</v>
      </c>
      <c r="R18" s="35">
        <f t="shared" si="4"/>
        <v>140.392664806569</v>
      </c>
      <c r="S18" s="35">
        <f t="shared" si="5"/>
        <v>302.49439828121479</v>
      </c>
      <c r="T18" s="35">
        <f t="shared" si="6"/>
        <v>17.532734740834719</v>
      </c>
      <c r="U18" s="35">
        <f t="shared" si="7"/>
        <v>517.900991402626</v>
      </c>
      <c r="V18" s="35">
        <f t="shared" si="8"/>
        <v>267.94171131054708</v>
      </c>
      <c r="W18" s="35">
        <f t="shared" si="9"/>
        <v>0</v>
      </c>
      <c r="X18" s="35">
        <f t="shared" si="10"/>
        <v>3294.0506523028266</v>
      </c>
      <c r="Y18" s="51">
        <v>9900</v>
      </c>
      <c r="Z18" s="51">
        <v>4150</v>
      </c>
      <c r="AA18" s="35">
        <f t="shared" si="11"/>
        <v>583</v>
      </c>
      <c r="AB18" s="35">
        <f t="shared" si="12"/>
        <v>430</v>
      </c>
      <c r="AC18" s="35">
        <f t="shared" si="13"/>
        <v>584.42449136115727</v>
      </c>
      <c r="AD18" s="35">
        <f t="shared" si="14"/>
        <v>271.36312570873901</v>
      </c>
      <c r="AE18" s="35">
        <f t="shared" si="15"/>
        <v>140.392664806569</v>
      </c>
      <c r="AF18" s="35">
        <f t="shared" si="16"/>
        <v>302.49439828121479</v>
      </c>
      <c r="AG18" s="35">
        <f t="shared" si="17"/>
        <v>17.532734740834719</v>
      </c>
      <c r="AH18" s="35">
        <f t="shared" si="18"/>
        <v>517.900991402626</v>
      </c>
      <c r="AI18" s="35">
        <f t="shared" si="19"/>
        <v>267.94171131054708</v>
      </c>
      <c r="AJ18" s="35">
        <f t="shared" si="20"/>
        <v>0</v>
      </c>
      <c r="AK18" s="36">
        <f t="shared" si="21"/>
        <v>3294.0506523028266</v>
      </c>
    </row>
    <row r="19" spans="1:37" x14ac:dyDescent="0.25">
      <c r="A19" s="5">
        <v>4002</v>
      </c>
      <c r="B19" s="5">
        <v>205525.90923500061</v>
      </c>
      <c r="C19" s="5">
        <v>363328.69470262527</v>
      </c>
      <c r="D19" s="5">
        <v>18389.900000000001</v>
      </c>
      <c r="E19" s="5">
        <v>60.504250000000006</v>
      </c>
      <c r="F19" s="32">
        <v>0.02</v>
      </c>
      <c r="G19" s="32">
        <v>0.02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583</v>
      </c>
      <c r="O19" s="35">
        <f t="shared" si="1"/>
        <v>430</v>
      </c>
      <c r="P19" s="35">
        <f t="shared" si="2"/>
        <v>584.42449136115727</v>
      </c>
      <c r="Q19" s="35">
        <f t="shared" si="3"/>
        <v>271.36312570873901</v>
      </c>
      <c r="R19" s="35">
        <f t="shared" si="4"/>
        <v>140.392664806569</v>
      </c>
      <c r="S19" s="35">
        <f t="shared" si="5"/>
        <v>302.49439828121479</v>
      </c>
      <c r="T19" s="35">
        <f t="shared" si="6"/>
        <v>17.532734740834719</v>
      </c>
      <c r="U19" s="35">
        <f t="shared" si="7"/>
        <v>517.900991402626</v>
      </c>
      <c r="V19" s="35">
        <f t="shared" si="8"/>
        <v>267.94171131054708</v>
      </c>
      <c r="W19" s="35">
        <f t="shared" si="9"/>
        <v>0</v>
      </c>
      <c r="X19" s="35">
        <f t="shared" si="10"/>
        <v>3294.0506523028266</v>
      </c>
      <c r="Y19" s="51">
        <v>9900</v>
      </c>
      <c r="Z19" s="51">
        <v>4150</v>
      </c>
      <c r="AA19" s="35">
        <f t="shared" si="11"/>
        <v>583</v>
      </c>
      <c r="AB19" s="35">
        <f t="shared" si="12"/>
        <v>430</v>
      </c>
      <c r="AC19" s="35">
        <f t="shared" si="13"/>
        <v>584.42449136115727</v>
      </c>
      <c r="AD19" s="35">
        <f t="shared" si="14"/>
        <v>271.36312570873901</v>
      </c>
      <c r="AE19" s="35">
        <f t="shared" si="15"/>
        <v>140.392664806569</v>
      </c>
      <c r="AF19" s="35">
        <f t="shared" si="16"/>
        <v>302.49439828121479</v>
      </c>
      <c r="AG19" s="35">
        <f t="shared" si="17"/>
        <v>17.532734740834719</v>
      </c>
      <c r="AH19" s="35">
        <f t="shared" si="18"/>
        <v>517.900991402626</v>
      </c>
      <c r="AI19" s="35">
        <f t="shared" si="19"/>
        <v>267.94171131054708</v>
      </c>
      <c r="AJ19" s="35">
        <f t="shared" si="20"/>
        <v>0</v>
      </c>
      <c r="AK19" s="36">
        <f t="shared" si="21"/>
        <v>3294.0506523028266</v>
      </c>
    </row>
    <row r="20" spans="1:37" x14ac:dyDescent="0.25">
      <c r="A20" s="5">
        <v>4002.2</v>
      </c>
      <c r="B20" s="5">
        <v>205624.38103437424</v>
      </c>
      <c r="C20" s="5">
        <v>363502.77314656973</v>
      </c>
      <c r="D20" s="5">
        <v>18390.189999999999</v>
      </c>
      <c r="E20" s="5">
        <v>60.504250000000006</v>
      </c>
      <c r="F20" s="32">
        <v>0.02</v>
      </c>
      <c r="G20" s="32">
        <v>0.02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583</v>
      </c>
      <c r="O20" s="35">
        <f t="shared" si="1"/>
        <v>430</v>
      </c>
      <c r="P20" s="35">
        <f t="shared" si="2"/>
        <v>584.42449136115727</v>
      </c>
      <c r="Q20" s="35">
        <f t="shared" si="3"/>
        <v>271.36312570873901</v>
      </c>
      <c r="R20" s="35">
        <f t="shared" si="4"/>
        <v>140.392664806569</v>
      </c>
      <c r="S20" s="35">
        <f t="shared" si="5"/>
        <v>302.49439828121479</v>
      </c>
      <c r="T20" s="35">
        <f t="shared" si="6"/>
        <v>17.532734740834719</v>
      </c>
      <c r="U20" s="35">
        <f t="shared" si="7"/>
        <v>517.900991402626</v>
      </c>
      <c r="V20" s="35">
        <f t="shared" si="8"/>
        <v>267.94171131054708</v>
      </c>
      <c r="W20" s="35">
        <f t="shared" si="9"/>
        <v>0</v>
      </c>
      <c r="X20" s="35">
        <f t="shared" si="10"/>
        <v>3294.0506523028266</v>
      </c>
      <c r="Y20" s="51">
        <v>9900</v>
      </c>
      <c r="Z20" s="51">
        <v>4150</v>
      </c>
      <c r="AA20" s="35">
        <f t="shared" si="11"/>
        <v>583</v>
      </c>
      <c r="AB20" s="35">
        <f t="shared" si="12"/>
        <v>430</v>
      </c>
      <c r="AC20" s="35">
        <f t="shared" si="13"/>
        <v>584.42449136115727</v>
      </c>
      <c r="AD20" s="35">
        <f t="shared" si="14"/>
        <v>271.36312570873901</v>
      </c>
      <c r="AE20" s="35">
        <f t="shared" si="15"/>
        <v>140.392664806569</v>
      </c>
      <c r="AF20" s="35">
        <f t="shared" si="16"/>
        <v>302.49439828121479</v>
      </c>
      <c r="AG20" s="35">
        <f t="shared" si="17"/>
        <v>17.532734740834719</v>
      </c>
      <c r="AH20" s="35">
        <f t="shared" si="18"/>
        <v>517.900991402626</v>
      </c>
      <c r="AI20" s="35">
        <f t="shared" si="19"/>
        <v>267.94171131054708</v>
      </c>
      <c r="AJ20" s="35">
        <f t="shared" si="20"/>
        <v>0</v>
      </c>
      <c r="AK20" s="36">
        <f t="shared" si="21"/>
        <v>3294.0506523028266</v>
      </c>
    </row>
    <row r="21" spans="1:37" x14ac:dyDescent="0.25">
      <c r="A21" s="5">
        <v>4002.8</v>
      </c>
      <c r="B21" s="5">
        <v>205919.79643392563</v>
      </c>
      <c r="C21" s="5">
        <v>364025.0084784627</v>
      </c>
      <c r="D21" s="5">
        <v>18391.060000000001</v>
      </c>
      <c r="E21" s="5">
        <v>60.504250000000006</v>
      </c>
      <c r="F21" s="32">
        <v>0.02</v>
      </c>
      <c r="G21" s="32">
        <v>0.02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583</v>
      </c>
      <c r="O21" s="35">
        <f t="shared" si="1"/>
        <v>430</v>
      </c>
      <c r="P21" s="35">
        <f t="shared" si="2"/>
        <v>584.42449136115727</v>
      </c>
      <c r="Q21" s="35">
        <f t="shared" si="3"/>
        <v>271.36312570873901</v>
      </c>
      <c r="R21" s="35">
        <f t="shared" si="4"/>
        <v>140.392664806569</v>
      </c>
      <c r="S21" s="35">
        <f t="shared" si="5"/>
        <v>302.49439828121479</v>
      </c>
      <c r="T21" s="35">
        <f t="shared" si="6"/>
        <v>17.532734740834719</v>
      </c>
      <c r="U21" s="35">
        <f t="shared" si="7"/>
        <v>517.900991402626</v>
      </c>
      <c r="V21" s="35">
        <f t="shared" si="8"/>
        <v>267.94171131054708</v>
      </c>
      <c r="W21" s="35">
        <f t="shared" si="9"/>
        <v>0</v>
      </c>
      <c r="X21" s="35">
        <f t="shared" si="10"/>
        <v>3294.0506523028266</v>
      </c>
      <c r="Y21" s="51">
        <v>9900</v>
      </c>
      <c r="Z21" s="51">
        <v>4150</v>
      </c>
      <c r="AA21" s="35">
        <f t="shared" si="11"/>
        <v>583</v>
      </c>
      <c r="AB21" s="35">
        <f t="shared" si="12"/>
        <v>430</v>
      </c>
      <c r="AC21" s="35">
        <f t="shared" si="13"/>
        <v>584.42449136115727</v>
      </c>
      <c r="AD21" s="35">
        <f t="shared" si="14"/>
        <v>271.36312570873901</v>
      </c>
      <c r="AE21" s="35">
        <f t="shared" si="15"/>
        <v>140.392664806569</v>
      </c>
      <c r="AF21" s="35">
        <f t="shared" si="16"/>
        <v>302.49439828121479</v>
      </c>
      <c r="AG21" s="35">
        <f t="shared" si="17"/>
        <v>17.532734740834719</v>
      </c>
      <c r="AH21" s="35">
        <f t="shared" si="18"/>
        <v>517.900991402626</v>
      </c>
      <c r="AI21" s="35">
        <f t="shared" si="19"/>
        <v>267.94171131054708</v>
      </c>
      <c r="AJ21" s="35">
        <f t="shared" si="20"/>
        <v>0</v>
      </c>
      <c r="AK21" s="36">
        <f t="shared" si="21"/>
        <v>3294.0506523028266</v>
      </c>
    </row>
    <row r="22" spans="1:37" x14ac:dyDescent="0.25">
      <c r="A22" s="5">
        <v>4003</v>
      </c>
      <c r="B22" s="5">
        <v>206018.26823329926</v>
      </c>
      <c r="C22" s="5">
        <v>364199.08692240715</v>
      </c>
      <c r="D22" s="5">
        <v>18391.350000000002</v>
      </c>
      <c r="E22" s="5">
        <v>60.504250000000006</v>
      </c>
      <c r="F22" s="32">
        <v>0.02</v>
      </c>
      <c r="G22" s="32">
        <v>0.02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583</v>
      </c>
      <c r="O22" s="35">
        <f t="shared" si="1"/>
        <v>430</v>
      </c>
      <c r="P22" s="35">
        <f t="shared" si="2"/>
        <v>584.42449136115727</v>
      </c>
      <c r="Q22" s="35">
        <f t="shared" si="3"/>
        <v>271.36312570873901</v>
      </c>
      <c r="R22" s="35">
        <f t="shared" si="4"/>
        <v>140.392664806569</v>
      </c>
      <c r="S22" s="35">
        <f t="shared" si="5"/>
        <v>302.49439828121479</v>
      </c>
      <c r="T22" s="35">
        <f t="shared" si="6"/>
        <v>17.532734740834719</v>
      </c>
      <c r="U22" s="35">
        <f t="shared" si="7"/>
        <v>517.900991402626</v>
      </c>
      <c r="V22" s="35">
        <f t="shared" si="8"/>
        <v>267.94171131054708</v>
      </c>
      <c r="W22" s="35">
        <f t="shared" si="9"/>
        <v>0</v>
      </c>
      <c r="X22" s="35">
        <f t="shared" si="10"/>
        <v>3294.0506523028266</v>
      </c>
      <c r="Y22" s="51">
        <v>9900</v>
      </c>
      <c r="Z22" s="51">
        <v>4150</v>
      </c>
      <c r="AA22" s="35">
        <f t="shared" si="11"/>
        <v>583</v>
      </c>
      <c r="AB22" s="35">
        <f t="shared" si="12"/>
        <v>430</v>
      </c>
      <c r="AC22" s="35">
        <f t="shared" si="13"/>
        <v>584.42449136115727</v>
      </c>
      <c r="AD22" s="35">
        <f t="shared" si="14"/>
        <v>271.36312570873901</v>
      </c>
      <c r="AE22" s="35">
        <f t="shared" si="15"/>
        <v>140.392664806569</v>
      </c>
      <c r="AF22" s="35">
        <f t="shared" si="16"/>
        <v>302.49439828121479</v>
      </c>
      <c r="AG22" s="35">
        <f t="shared" si="17"/>
        <v>17.532734740834719</v>
      </c>
      <c r="AH22" s="35">
        <f t="shared" si="18"/>
        <v>517.900991402626</v>
      </c>
      <c r="AI22" s="35">
        <f t="shared" si="19"/>
        <v>267.94171131054708</v>
      </c>
      <c r="AJ22" s="35">
        <f t="shared" si="20"/>
        <v>0</v>
      </c>
      <c r="AK22" s="36">
        <f t="shared" si="21"/>
        <v>3294.0506523028266</v>
      </c>
    </row>
    <row r="23" spans="1:37" x14ac:dyDescent="0.25">
      <c r="A23" s="5">
        <v>4004</v>
      </c>
      <c r="B23" s="5">
        <v>206510.62723207474</v>
      </c>
      <c r="C23" s="5">
        <v>365069.47914221883</v>
      </c>
      <c r="D23" s="5">
        <v>18392.800000000003</v>
      </c>
      <c r="E23" s="5">
        <v>60.504250000000006</v>
      </c>
      <c r="F23" s="32">
        <v>0.02</v>
      </c>
      <c r="G23" s="32">
        <v>0.02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583</v>
      </c>
      <c r="O23" s="35">
        <f t="shared" si="1"/>
        <v>430</v>
      </c>
      <c r="P23" s="35">
        <f t="shared" si="2"/>
        <v>584.42449136115727</v>
      </c>
      <c r="Q23" s="35">
        <f t="shared" si="3"/>
        <v>271.36312570873901</v>
      </c>
      <c r="R23" s="35">
        <f t="shared" si="4"/>
        <v>140.392664806569</v>
      </c>
      <c r="S23" s="35">
        <f t="shared" si="5"/>
        <v>302.49439828121479</v>
      </c>
      <c r="T23" s="35">
        <f t="shared" si="6"/>
        <v>17.532734740834719</v>
      </c>
      <c r="U23" s="35">
        <f t="shared" si="7"/>
        <v>517.900991402626</v>
      </c>
      <c r="V23" s="35">
        <f t="shared" si="8"/>
        <v>267.94171131054708</v>
      </c>
      <c r="W23" s="35">
        <f t="shared" si="9"/>
        <v>0</v>
      </c>
      <c r="X23" s="35">
        <f t="shared" si="10"/>
        <v>3294.0506523028266</v>
      </c>
      <c r="Y23" s="51">
        <v>9900</v>
      </c>
      <c r="Z23" s="51">
        <v>4150</v>
      </c>
      <c r="AA23" s="35">
        <f t="shared" si="11"/>
        <v>583</v>
      </c>
      <c r="AB23" s="35">
        <f t="shared" si="12"/>
        <v>430</v>
      </c>
      <c r="AC23" s="35">
        <f t="shared" si="13"/>
        <v>584.42449136115727</v>
      </c>
      <c r="AD23" s="35">
        <f t="shared" si="14"/>
        <v>271.36312570873901</v>
      </c>
      <c r="AE23" s="35">
        <f t="shared" si="15"/>
        <v>140.392664806569</v>
      </c>
      <c r="AF23" s="35">
        <f t="shared" si="16"/>
        <v>302.49439828121479</v>
      </c>
      <c r="AG23" s="35">
        <f t="shared" si="17"/>
        <v>17.532734740834719</v>
      </c>
      <c r="AH23" s="35">
        <f t="shared" si="18"/>
        <v>517.900991402626</v>
      </c>
      <c r="AI23" s="35">
        <f t="shared" si="19"/>
        <v>267.94171131054708</v>
      </c>
      <c r="AJ23" s="35">
        <f t="shared" si="20"/>
        <v>0</v>
      </c>
      <c r="AK23" s="36">
        <f t="shared" si="21"/>
        <v>3294.0506523028266</v>
      </c>
    </row>
    <row r="24" spans="1:37" x14ac:dyDescent="0.25">
      <c r="A24" s="5">
        <v>4005</v>
      </c>
      <c r="B24" s="5">
        <v>207002.98623132706</v>
      </c>
      <c r="C24" s="5">
        <v>365939.87136203051</v>
      </c>
      <c r="D24" s="5">
        <v>18394.25</v>
      </c>
      <c r="E24" s="5">
        <v>60.504250000000006</v>
      </c>
      <c r="F24" s="32">
        <v>0.02</v>
      </c>
      <c r="G24" s="32">
        <v>0.02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583</v>
      </c>
      <c r="O24" s="35">
        <f t="shared" si="1"/>
        <v>430</v>
      </c>
      <c r="P24" s="35">
        <f t="shared" si="2"/>
        <v>584.42449136115727</v>
      </c>
      <c r="Q24" s="35">
        <f t="shared" si="3"/>
        <v>271.36312570873901</v>
      </c>
      <c r="R24" s="35">
        <f t="shared" si="4"/>
        <v>140.392664806569</v>
      </c>
      <c r="S24" s="35">
        <f t="shared" si="5"/>
        <v>302.49439828121479</v>
      </c>
      <c r="T24" s="35">
        <f t="shared" si="6"/>
        <v>17.532734740834719</v>
      </c>
      <c r="U24" s="35">
        <f t="shared" si="7"/>
        <v>517.900991402626</v>
      </c>
      <c r="V24" s="35">
        <f t="shared" si="8"/>
        <v>267.94171131054708</v>
      </c>
      <c r="W24" s="35">
        <f t="shared" si="9"/>
        <v>0</v>
      </c>
      <c r="X24" s="35">
        <f t="shared" si="10"/>
        <v>3294.0506523028266</v>
      </c>
      <c r="Y24" s="51">
        <v>9900</v>
      </c>
      <c r="Z24" s="51">
        <v>4150</v>
      </c>
      <c r="AA24" s="35">
        <f t="shared" si="11"/>
        <v>583</v>
      </c>
      <c r="AB24" s="35">
        <f t="shared" si="12"/>
        <v>430</v>
      </c>
      <c r="AC24" s="35">
        <f t="shared" si="13"/>
        <v>584.42449136115727</v>
      </c>
      <c r="AD24" s="35">
        <f t="shared" si="14"/>
        <v>271.36312570873901</v>
      </c>
      <c r="AE24" s="35">
        <f t="shared" si="15"/>
        <v>140.392664806569</v>
      </c>
      <c r="AF24" s="35">
        <f t="shared" si="16"/>
        <v>302.49439828121479</v>
      </c>
      <c r="AG24" s="35">
        <f t="shared" si="17"/>
        <v>17.532734740834719</v>
      </c>
      <c r="AH24" s="35">
        <f t="shared" si="18"/>
        <v>517.900991402626</v>
      </c>
      <c r="AI24" s="35">
        <f t="shared" si="19"/>
        <v>267.94171131054708</v>
      </c>
      <c r="AJ24" s="35">
        <f t="shared" si="20"/>
        <v>0</v>
      </c>
      <c r="AK24" s="36">
        <f t="shared" si="21"/>
        <v>3294.0506523028266</v>
      </c>
    </row>
    <row r="25" spans="1:37" x14ac:dyDescent="0.25">
      <c r="A25" s="5">
        <v>4006</v>
      </c>
      <c r="B25" s="5">
        <v>207495.34523010254</v>
      </c>
      <c r="C25" s="5">
        <v>366810.26358184218</v>
      </c>
      <c r="D25" s="5">
        <v>18395.7</v>
      </c>
      <c r="E25" s="5">
        <v>60.504250000000006</v>
      </c>
      <c r="F25" s="32">
        <v>0.02</v>
      </c>
      <c r="G25" s="32">
        <v>0.02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583</v>
      </c>
      <c r="O25" s="35">
        <f t="shared" si="1"/>
        <v>430</v>
      </c>
      <c r="P25" s="35">
        <f t="shared" si="2"/>
        <v>584.42449136115727</v>
      </c>
      <c r="Q25" s="35">
        <f t="shared" si="3"/>
        <v>271.36312570873901</v>
      </c>
      <c r="R25" s="35">
        <f t="shared" si="4"/>
        <v>140.392664806569</v>
      </c>
      <c r="S25" s="35">
        <f t="shared" si="5"/>
        <v>302.49439828121479</v>
      </c>
      <c r="T25" s="35">
        <f t="shared" si="6"/>
        <v>17.532734740834719</v>
      </c>
      <c r="U25" s="35">
        <f t="shared" si="7"/>
        <v>517.900991402626</v>
      </c>
      <c r="V25" s="35">
        <f t="shared" si="8"/>
        <v>267.94171131054708</v>
      </c>
      <c r="W25" s="35">
        <f t="shared" si="9"/>
        <v>0</v>
      </c>
      <c r="X25" s="35">
        <f t="shared" si="10"/>
        <v>3294.0506523028266</v>
      </c>
      <c r="Y25" s="51">
        <v>9900</v>
      </c>
      <c r="Z25" s="51">
        <v>4150</v>
      </c>
      <c r="AA25" s="35">
        <f t="shared" si="11"/>
        <v>583</v>
      </c>
      <c r="AB25" s="35">
        <f t="shared" si="12"/>
        <v>430</v>
      </c>
      <c r="AC25" s="35">
        <f t="shared" si="13"/>
        <v>584.42449136115727</v>
      </c>
      <c r="AD25" s="35">
        <f t="shared" si="14"/>
        <v>271.36312570873901</v>
      </c>
      <c r="AE25" s="35">
        <f t="shared" si="15"/>
        <v>140.392664806569</v>
      </c>
      <c r="AF25" s="35">
        <f t="shared" si="16"/>
        <v>302.49439828121479</v>
      </c>
      <c r="AG25" s="35">
        <f t="shared" si="17"/>
        <v>17.532734740834719</v>
      </c>
      <c r="AH25" s="35">
        <f t="shared" si="18"/>
        <v>517.900991402626</v>
      </c>
      <c r="AI25" s="35">
        <f t="shared" si="19"/>
        <v>267.94171131054708</v>
      </c>
      <c r="AJ25" s="35">
        <f t="shared" si="20"/>
        <v>0</v>
      </c>
      <c r="AK25" s="36">
        <f t="shared" si="21"/>
        <v>3294.0506523028266</v>
      </c>
    </row>
    <row r="26" spans="1:37" x14ac:dyDescent="0.25">
      <c r="A26" s="5">
        <v>4007</v>
      </c>
      <c r="B26" s="5">
        <v>207987.70422887802</v>
      </c>
      <c r="C26" s="5">
        <v>367680.65580159426</v>
      </c>
      <c r="D26" s="5">
        <v>18397.150000000005</v>
      </c>
      <c r="E26" s="5">
        <v>60.504250000000006</v>
      </c>
      <c r="F26" s="32">
        <v>0.02</v>
      </c>
      <c r="G26" s="32">
        <v>0.02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583</v>
      </c>
      <c r="O26" s="35">
        <f t="shared" si="1"/>
        <v>430</v>
      </c>
      <c r="P26" s="35">
        <f t="shared" si="2"/>
        <v>584.42449136115727</v>
      </c>
      <c r="Q26" s="35">
        <f t="shared" si="3"/>
        <v>271.36312570873901</v>
      </c>
      <c r="R26" s="35">
        <f t="shared" si="4"/>
        <v>140.392664806569</v>
      </c>
      <c r="S26" s="35">
        <f t="shared" si="5"/>
        <v>302.49439828121479</v>
      </c>
      <c r="T26" s="35">
        <f t="shared" si="6"/>
        <v>17.532734740834719</v>
      </c>
      <c r="U26" s="35">
        <f t="shared" si="7"/>
        <v>517.900991402626</v>
      </c>
      <c r="V26" s="35">
        <f t="shared" si="8"/>
        <v>267.94171131054708</v>
      </c>
      <c r="W26" s="35">
        <f t="shared" si="9"/>
        <v>0</v>
      </c>
      <c r="X26" s="35">
        <f t="shared" si="10"/>
        <v>3294.0506523028266</v>
      </c>
      <c r="Y26" s="51">
        <v>9900</v>
      </c>
      <c r="Z26" s="51">
        <v>4150</v>
      </c>
      <c r="AA26" s="35">
        <f t="shared" si="11"/>
        <v>583</v>
      </c>
      <c r="AB26" s="35">
        <f t="shared" si="12"/>
        <v>430</v>
      </c>
      <c r="AC26" s="35">
        <f t="shared" si="13"/>
        <v>584.42449136115727</v>
      </c>
      <c r="AD26" s="35">
        <f t="shared" si="14"/>
        <v>271.36312570873901</v>
      </c>
      <c r="AE26" s="35">
        <f t="shared" si="15"/>
        <v>140.392664806569</v>
      </c>
      <c r="AF26" s="35">
        <f t="shared" si="16"/>
        <v>302.49439828121479</v>
      </c>
      <c r="AG26" s="35">
        <f t="shared" si="17"/>
        <v>17.532734740834719</v>
      </c>
      <c r="AH26" s="35">
        <f t="shared" si="18"/>
        <v>517.900991402626</v>
      </c>
      <c r="AI26" s="35">
        <f t="shared" si="19"/>
        <v>267.94171131054708</v>
      </c>
      <c r="AJ26" s="35">
        <f t="shared" si="20"/>
        <v>0</v>
      </c>
      <c r="AK26" s="36">
        <f t="shared" si="21"/>
        <v>3294.0506523028266</v>
      </c>
    </row>
    <row r="27" spans="1:37" x14ac:dyDescent="0.25">
      <c r="A27" s="5">
        <v>4007.2</v>
      </c>
      <c r="B27" s="5">
        <v>208086.17602872849</v>
      </c>
      <c r="C27" s="5">
        <v>367854.73424556851</v>
      </c>
      <c r="D27" s="5">
        <v>18397.440000000002</v>
      </c>
      <c r="E27" s="5">
        <v>60.504250000000006</v>
      </c>
      <c r="F27" s="32">
        <v>0.02</v>
      </c>
      <c r="G27" s="32">
        <v>0.02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583</v>
      </c>
      <c r="O27" s="35">
        <f t="shared" si="1"/>
        <v>430</v>
      </c>
      <c r="P27" s="35">
        <f t="shared" si="2"/>
        <v>584.42449136115727</v>
      </c>
      <c r="Q27" s="35">
        <f t="shared" si="3"/>
        <v>271.36312570873901</v>
      </c>
      <c r="R27" s="35">
        <f t="shared" si="4"/>
        <v>140.392664806569</v>
      </c>
      <c r="S27" s="35">
        <f t="shared" si="5"/>
        <v>302.49439828121479</v>
      </c>
      <c r="T27" s="35">
        <f t="shared" si="6"/>
        <v>17.532734740834719</v>
      </c>
      <c r="U27" s="35">
        <f t="shared" si="7"/>
        <v>517.900991402626</v>
      </c>
      <c r="V27" s="35">
        <f t="shared" si="8"/>
        <v>267.94171131054708</v>
      </c>
      <c r="W27" s="35">
        <f t="shared" si="9"/>
        <v>0</v>
      </c>
      <c r="X27" s="35">
        <f t="shared" si="10"/>
        <v>3294.0506523028266</v>
      </c>
      <c r="Y27" s="51">
        <v>9900</v>
      </c>
      <c r="Z27" s="51">
        <v>4150</v>
      </c>
      <c r="AA27" s="35">
        <f t="shared" si="11"/>
        <v>583</v>
      </c>
      <c r="AB27" s="35">
        <f t="shared" si="12"/>
        <v>430</v>
      </c>
      <c r="AC27" s="35">
        <f t="shared" si="13"/>
        <v>584.42449136115727</v>
      </c>
      <c r="AD27" s="35">
        <f t="shared" si="14"/>
        <v>271.36312570873901</v>
      </c>
      <c r="AE27" s="35">
        <f t="shared" si="15"/>
        <v>140.392664806569</v>
      </c>
      <c r="AF27" s="35">
        <f t="shared" si="16"/>
        <v>302.49439828121479</v>
      </c>
      <c r="AG27" s="35">
        <f t="shared" si="17"/>
        <v>17.532734740834719</v>
      </c>
      <c r="AH27" s="35">
        <f t="shared" si="18"/>
        <v>517.900991402626</v>
      </c>
      <c r="AI27" s="35">
        <f t="shared" si="19"/>
        <v>267.94171131054708</v>
      </c>
      <c r="AJ27" s="35">
        <f t="shared" si="20"/>
        <v>0</v>
      </c>
      <c r="AK27" s="36">
        <f t="shared" si="21"/>
        <v>3294.0506523028266</v>
      </c>
    </row>
    <row r="28" spans="1:37" x14ac:dyDescent="0.25">
      <c r="A28" s="5">
        <v>4007.8</v>
      </c>
      <c r="B28" s="5">
        <v>208381.59142780304</v>
      </c>
      <c r="C28" s="5">
        <v>368376.96957746148</v>
      </c>
      <c r="D28" s="5">
        <v>18398.310000000001</v>
      </c>
      <c r="E28" s="5">
        <v>60.504250000000006</v>
      </c>
      <c r="F28" s="32">
        <v>0.02</v>
      </c>
      <c r="G28" s="32">
        <v>0.02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583</v>
      </c>
      <c r="O28" s="35">
        <f t="shared" si="1"/>
        <v>430</v>
      </c>
      <c r="P28" s="35">
        <f t="shared" si="2"/>
        <v>584.42449136115727</v>
      </c>
      <c r="Q28" s="35">
        <f t="shared" si="3"/>
        <v>271.36312570873901</v>
      </c>
      <c r="R28" s="35">
        <f t="shared" si="4"/>
        <v>140.392664806569</v>
      </c>
      <c r="S28" s="35">
        <f t="shared" si="5"/>
        <v>302.49439828121479</v>
      </c>
      <c r="T28" s="35">
        <f t="shared" si="6"/>
        <v>17.532734740834719</v>
      </c>
      <c r="U28" s="35">
        <f t="shared" si="7"/>
        <v>517.900991402626</v>
      </c>
      <c r="V28" s="35">
        <f t="shared" si="8"/>
        <v>267.94171131054708</v>
      </c>
      <c r="W28" s="35">
        <f t="shared" si="9"/>
        <v>0</v>
      </c>
      <c r="X28" s="35">
        <f t="shared" si="10"/>
        <v>3294.0506523028266</v>
      </c>
      <c r="Y28" s="51">
        <v>9900</v>
      </c>
      <c r="Z28" s="51">
        <v>4150</v>
      </c>
      <c r="AA28" s="35">
        <f t="shared" si="11"/>
        <v>583</v>
      </c>
      <c r="AB28" s="35">
        <f t="shared" si="12"/>
        <v>430</v>
      </c>
      <c r="AC28" s="35">
        <f t="shared" si="13"/>
        <v>584.42449136115727</v>
      </c>
      <c r="AD28" s="35">
        <f t="shared" si="14"/>
        <v>271.36312570873901</v>
      </c>
      <c r="AE28" s="35">
        <f t="shared" si="15"/>
        <v>140.392664806569</v>
      </c>
      <c r="AF28" s="35">
        <f t="shared" si="16"/>
        <v>302.49439828121479</v>
      </c>
      <c r="AG28" s="35">
        <f t="shared" si="17"/>
        <v>17.532734740834719</v>
      </c>
      <c r="AH28" s="35">
        <f t="shared" si="18"/>
        <v>517.900991402626</v>
      </c>
      <c r="AI28" s="35">
        <f t="shared" si="19"/>
        <v>267.94171131054708</v>
      </c>
      <c r="AJ28" s="35">
        <f t="shared" si="20"/>
        <v>0</v>
      </c>
      <c r="AK28" s="36">
        <f t="shared" si="21"/>
        <v>3294.0506523028266</v>
      </c>
    </row>
    <row r="29" spans="1:37" x14ac:dyDescent="0.25">
      <c r="A29" s="5">
        <v>4008</v>
      </c>
      <c r="B29" s="5">
        <v>208480.0632276535</v>
      </c>
      <c r="C29" s="5">
        <v>368551.04802140594</v>
      </c>
      <c r="D29" s="5">
        <v>18398.600000000002</v>
      </c>
      <c r="E29" s="5">
        <v>60.504250000000006</v>
      </c>
      <c r="F29" s="32">
        <v>0.02</v>
      </c>
      <c r="G29" s="32">
        <v>0.02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583</v>
      </c>
      <c r="O29" s="35">
        <f t="shared" si="1"/>
        <v>430</v>
      </c>
      <c r="P29" s="35">
        <f t="shared" si="2"/>
        <v>584.42449136115727</v>
      </c>
      <c r="Q29" s="35">
        <f t="shared" si="3"/>
        <v>271.36312570873901</v>
      </c>
      <c r="R29" s="35">
        <f t="shared" si="4"/>
        <v>140.392664806569</v>
      </c>
      <c r="S29" s="35">
        <f t="shared" si="5"/>
        <v>302.49439828121479</v>
      </c>
      <c r="T29" s="35">
        <f t="shared" si="6"/>
        <v>17.532734740834719</v>
      </c>
      <c r="U29" s="35">
        <f t="shared" si="7"/>
        <v>517.900991402626</v>
      </c>
      <c r="V29" s="35">
        <f t="shared" si="8"/>
        <v>267.94171131054708</v>
      </c>
      <c r="W29" s="35">
        <f t="shared" si="9"/>
        <v>0</v>
      </c>
      <c r="X29" s="35">
        <f t="shared" si="10"/>
        <v>3294.0506523028266</v>
      </c>
      <c r="Y29" s="51">
        <v>9900</v>
      </c>
      <c r="Z29" s="51">
        <v>4150</v>
      </c>
      <c r="AA29" s="35">
        <f t="shared" si="11"/>
        <v>583</v>
      </c>
      <c r="AB29" s="35">
        <f t="shared" si="12"/>
        <v>430</v>
      </c>
      <c r="AC29" s="35">
        <f t="shared" si="13"/>
        <v>584.42449136115727</v>
      </c>
      <c r="AD29" s="35">
        <f t="shared" si="14"/>
        <v>271.36312570873901</v>
      </c>
      <c r="AE29" s="35">
        <f t="shared" si="15"/>
        <v>140.392664806569</v>
      </c>
      <c r="AF29" s="35">
        <f t="shared" si="16"/>
        <v>302.49439828121479</v>
      </c>
      <c r="AG29" s="35">
        <f t="shared" si="17"/>
        <v>17.532734740834719</v>
      </c>
      <c r="AH29" s="35">
        <f t="shared" si="18"/>
        <v>517.900991402626</v>
      </c>
      <c r="AI29" s="35">
        <f t="shared" si="19"/>
        <v>267.94171131054708</v>
      </c>
      <c r="AJ29" s="35">
        <f t="shared" si="20"/>
        <v>0</v>
      </c>
      <c r="AK29" s="36">
        <f t="shared" si="21"/>
        <v>3294.0506523028266</v>
      </c>
    </row>
    <row r="30" spans="1:37" x14ac:dyDescent="0.25">
      <c r="A30" s="5">
        <v>4009</v>
      </c>
      <c r="B30" s="5">
        <v>208972.42222642899</v>
      </c>
      <c r="C30" s="5">
        <v>369421.44024121761</v>
      </c>
      <c r="D30" s="5">
        <v>18400.05</v>
      </c>
      <c r="E30" s="5">
        <v>60.504250000000006</v>
      </c>
      <c r="F30" s="32">
        <v>0.02</v>
      </c>
      <c r="G30" s="32">
        <v>0.02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583</v>
      </c>
      <c r="O30" s="35">
        <f t="shared" si="1"/>
        <v>430</v>
      </c>
      <c r="P30" s="35">
        <f t="shared" si="2"/>
        <v>584.42449136115727</v>
      </c>
      <c r="Q30" s="35">
        <f t="shared" si="3"/>
        <v>271.36312570873901</v>
      </c>
      <c r="R30" s="35">
        <f t="shared" si="4"/>
        <v>140.392664806569</v>
      </c>
      <c r="S30" s="35">
        <f t="shared" si="5"/>
        <v>302.49439828121479</v>
      </c>
      <c r="T30" s="35">
        <f t="shared" si="6"/>
        <v>17.532734740834719</v>
      </c>
      <c r="U30" s="35">
        <f t="shared" si="7"/>
        <v>517.900991402626</v>
      </c>
      <c r="V30" s="35">
        <f t="shared" si="8"/>
        <v>267.94171131054708</v>
      </c>
      <c r="W30" s="35">
        <f t="shared" si="9"/>
        <v>0</v>
      </c>
      <c r="X30" s="35">
        <f t="shared" si="10"/>
        <v>3294.0506523028266</v>
      </c>
      <c r="Y30" s="51">
        <v>9900</v>
      </c>
      <c r="Z30" s="51">
        <v>4150</v>
      </c>
      <c r="AA30" s="35">
        <f t="shared" si="11"/>
        <v>583</v>
      </c>
      <c r="AB30" s="35">
        <f t="shared" si="12"/>
        <v>430</v>
      </c>
      <c r="AC30" s="35">
        <f t="shared" si="13"/>
        <v>584.42449136115727</v>
      </c>
      <c r="AD30" s="35">
        <f t="shared" si="14"/>
        <v>271.36312570873901</v>
      </c>
      <c r="AE30" s="35">
        <f t="shared" si="15"/>
        <v>140.392664806569</v>
      </c>
      <c r="AF30" s="35">
        <f t="shared" si="16"/>
        <v>302.49439828121479</v>
      </c>
      <c r="AG30" s="35">
        <f t="shared" si="17"/>
        <v>17.532734740834719</v>
      </c>
      <c r="AH30" s="35">
        <f t="shared" si="18"/>
        <v>517.900991402626</v>
      </c>
      <c r="AI30" s="35">
        <f t="shared" si="19"/>
        <v>267.94171131054708</v>
      </c>
      <c r="AJ30" s="35">
        <f t="shared" si="20"/>
        <v>0</v>
      </c>
      <c r="AK30" s="36">
        <f t="shared" si="21"/>
        <v>3294.0506523028266</v>
      </c>
    </row>
    <row r="31" spans="1:37" x14ac:dyDescent="0.25">
      <c r="A31" s="5">
        <v>4010</v>
      </c>
      <c r="B31" s="5">
        <v>209464.78122520447</v>
      </c>
      <c r="C31" s="5">
        <v>370291.83246102929</v>
      </c>
      <c r="D31" s="5">
        <v>18401.500000000004</v>
      </c>
      <c r="E31" s="5">
        <v>60.504250000000006</v>
      </c>
      <c r="F31" s="32">
        <v>0.02</v>
      </c>
      <c r="G31" s="32">
        <v>0.02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583</v>
      </c>
      <c r="O31" s="35">
        <f t="shared" si="1"/>
        <v>430</v>
      </c>
      <c r="P31" s="35">
        <f t="shared" si="2"/>
        <v>584.42449136115727</v>
      </c>
      <c r="Q31" s="35">
        <f t="shared" si="3"/>
        <v>271.36312570873901</v>
      </c>
      <c r="R31" s="35">
        <f t="shared" si="4"/>
        <v>140.392664806569</v>
      </c>
      <c r="S31" s="35">
        <f t="shared" si="5"/>
        <v>302.49439828121479</v>
      </c>
      <c r="T31" s="35">
        <f t="shared" si="6"/>
        <v>17.532734740834719</v>
      </c>
      <c r="U31" s="35">
        <f t="shared" si="7"/>
        <v>517.900991402626</v>
      </c>
      <c r="V31" s="35">
        <f t="shared" si="8"/>
        <v>267.94171131054708</v>
      </c>
      <c r="W31" s="35">
        <f t="shared" si="9"/>
        <v>0</v>
      </c>
      <c r="X31" s="35">
        <f t="shared" si="10"/>
        <v>3294.0506523028266</v>
      </c>
      <c r="Y31" s="51">
        <v>9900</v>
      </c>
      <c r="Z31" s="51">
        <v>4150</v>
      </c>
      <c r="AA31" s="35">
        <f t="shared" si="11"/>
        <v>583</v>
      </c>
      <c r="AB31" s="35">
        <f t="shared" si="12"/>
        <v>430</v>
      </c>
      <c r="AC31" s="35">
        <f t="shared" si="13"/>
        <v>584.42449136115727</v>
      </c>
      <c r="AD31" s="35">
        <f t="shared" si="14"/>
        <v>271.36312570873901</v>
      </c>
      <c r="AE31" s="35">
        <f t="shared" si="15"/>
        <v>140.392664806569</v>
      </c>
      <c r="AF31" s="35">
        <f t="shared" si="16"/>
        <v>302.49439828121479</v>
      </c>
      <c r="AG31" s="35">
        <f t="shared" si="17"/>
        <v>17.532734740834719</v>
      </c>
      <c r="AH31" s="35">
        <f t="shared" si="18"/>
        <v>517.900991402626</v>
      </c>
      <c r="AI31" s="35">
        <f t="shared" si="19"/>
        <v>267.94171131054708</v>
      </c>
      <c r="AJ31" s="35">
        <f t="shared" si="20"/>
        <v>0</v>
      </c>
      <c r="AK31" s="36">
        <f t="shared" si="21"/>
        <v>3294.0506523028266</v>
      </c>
    </row>
    <row r="32" spans="1:37" x14ac:dyDescent="0.25">
      <c r="A32" s="5">
        <v>4011</v>
      </c>
      <c r="B32" s="5">
        <v>209957.14022445679</v>
      </c>
      <c r="C32" s="5">
        <v>371162.22468081117</v>
      </c>
      <c r="D32" s="5">
        <v>18402.95</v>
      </c>
      <c r="E32" s="5">
        <v>60.504250000000006</v>
      </c>
      <c r="F32" s="32">
        <v>0.02</v>
      </c>
      <c r="G32" s="32">
        <v>0.02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583</v>
      </c>
      <c r="O32" s="35">
        <f t="shared" si="1"/>
        <v>430</v>
      </c>
      <c r="P32" s="35">
        <f t="shared" si="2"/>
        <v>584.42449136115727</v>
      </c>
      <c r="Q32" s="35">
        <f t="shared" si="3"/>
        <v>271.36312570873901</v>
      </c>
      <c r="R32" s="35">
        <f t="shared" si="4"/>
        <v>140.392664806569</v>
      </c>
      <c r="S32" s="35">
        <f t="shared" si="5"/>
        <v>302.49439828121479</v>
      </c>
      <c r="T32" s="35">
        <f t="shared" si="6"/>
        <v>17.532734740834719</v>
      </c>
      <c r="U32" s="35">
        <f t="shared" si="7"/>
        <v>517.900991402626</v>
      </c>
      <c r="V32" s="35">
        <f t="shared" si="8"/>
        <v>267.94171131054708</v>
      </c>
      <c r="W32" s="35">
        <f t="shared" si="9"/>
        <v>0</v>
      </c>
      <c r="X32" s="35">
        <f t="shared" si="10"/>
        <v>3294.0506523028266</v>
      </c>
      <c r="Y32" s="51">
        <v>9900</v>
      </c>
      <c r="Z32" s="51">
        <v>4150</v>
      </c>
      <c r="AA32" s="35">
        <f t="shared" si="11"/>
        <v>583</v>
      </c>
      <c r="AB32" s="35">
        <f t="shared" si="12"/>
        <v>430</v>
      </c>
      <c r="AC32" s="35">
        <f t="shared" si="13"/>
        <v>584.42449136115727</v>
      </c>
      <c r="AD32" s="35">
        <f t="shared" si="14"/>
        <v>271.36312570873901</v>
      </c>
      <c r="AE32" s="35">
        <f t="shared" si="15"/>
        <v>140.392664806569</v>
      </c>
      <c r="AF32" s="35">
        <f t="shared" si="16"/>
        <v>302.49439828121479</v>
      </c>
      <c r="AG32" s="35">
        <f t="shared" si="17"/>
        <v>17.532734740834719</v>
      </c>
      <c r="AH32" s="35">
        <f t="shared" si="18"/>
        <v>517.900991402626</v>
      </c>
      <c r="AI32" s="35">
        <f t="shared" si="19"/>
        <v>267.94171131054708</v>
      </c>
      <c r="AJ32" s="35">
        <f t="shared" si="20"/>
        <v>0</v>
      </c>
      <c r="AK32" s="36">
        <f t="shared" si="21"/>
        <v>3294.0506523028266</v>
      </c>
    </row>
    <row r="33" spans="1:37" x14ac:dyDescent="0.25">
      <c r="A33" s="5">
        <v>4012</v>
      </c>
      <c r="B33" s="5">
        <v>210449.49922323227</v>
      </c>
      <c r="C33" s="5">
        <v>372032.61690059304</v>
      </c>
      <c r="D33" s="5">
        <v>18404.400000000001</v>
      </c>
      <c r="E33" s="5">
        <v>60.504250000000006</v>
      </c>
      <c r="F33" s="32">
        <v>0.02</v>
      </c>
      <c r="G33" s="32">
        <v>0.02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583</v>
      </c>
      <c r="O33" s="35">
        <f t="shared" si="1"/>
        <v>430</v>
      </c>
      <c r="P33" s="35">
        <f t="shared" si="2"/>
        <v>584.42449136115727</v>
      </c>
      <c r="Q33" s="35">
        <f t="shared" si="3"/>
        <v>271.36312570873901</v>
      </c>
      <c r="R33" s="35">
        <f t="shared" si="4"/>
        <v>140.392664806569</v>
      </c>
      <c r="S33" s="35">
        <f t="shared" si="5"/>
        <v>302.49439828121479</v>
      </c>
      <c r="T33" s="35">
        <f t="shared" si="6"/>
        <v>17.532734740834719</v>
      </c>
      <c r="U33" s="35">
        <f t="shared" si="7"/>
        <v>517.900991402626</v>
      </c>
      <c r="V33" s="35">
        <f t="shared" si="8"/>
        <v>267.94171131054708</v>
      </c>
      <c r="W33" s="35">
        <f t="shared" si="9"/>
        <v>0</v>
      </c>
      <c r="X33" s="35">
        <f t="shared" si="10"/>
        <v>3294.0506523028266</v>
      </c>
      <c r="Y33" s="51">
        <v>9900</v>
      </c>
      <c r="Z33" s="51">
        <v>4150</v>
      </c>
      <c r="AA33" s="35">
        <f t="shared" si="11"/>
        <v>583</v>
      </c>
      <c r="AB33" s="35">
        <f t="shared" si="12"/>
        <v>430</v>
      </c>
      <c r="AC33" s="35">
        <f t="shared" si="13"/>
        <v>584.42449136115727</v>
      </c>
      <c r="AD33" s="35">
        <f t="shared" si="14"/>
        <v>271.36312570873901</v>
      </c>
      <c r="AE33" s="35">
        <f t="shared" si="15"/>
        <v>140.392664806569</v>
      </c>
      <c r="AF33" s="35">
        <f t="shared" si="16"/>
        <v>302.49439828121479</v>
      </c>
      <c r="AG33" s="35">
        <f t="shared" si="17"/>
        <v>17.532734740834719</v>
      </c>
      <c r="AH33" s="35">
        <f t="shared" si="18"/>
        <v>517.900991402626</v>
      </c>
      <c r="AI33" s="35">
        <f t="shared" si="19"/>
        <v>267.94171131054708</v>
      </c>
      <c r="AJ33" s="35">
        <f t="shared" si="20"/>
        <v>0</v>
      </c>
      <c r="AK33" s="36">
        <f t="shared" si="21"/>
        <v>3294.0506523028266</v>
      </c>
    </row>
    <row r="34" spans="1:37" x14ac:dyDescent="0.25">
      <c r="A34" s="5">
        <v>4012.2</v>
      </c>
      <c r="B34" s="5">
        <v>210547.9710226059</v>
      </c>
      <c r="C34" s="5">
        <v>372206.6953445673</v>
      </c>
      <c r="D34" s="5">
        <v>18404.690000000002</v>
      </c>
      <c r="E34" s="5">
        <v>60.504250000000006</v>
      </c>
      <c r="F34" s="32">
        <v>0.02</v>
      </c>
      <c r="G34" s="32">
        <v>0.02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583</v>
      </c>
      <c r="O34" s="35">
        <f t="shared" si="1"/>
        <v>430</v>
      </c>
      <c r="P34" s="35">
        <f t="shared" si="2"/>
        <v>584.42449136115727</v>
      </c>
      <c r="Q34" s="35">
        <f t="shared" si="3"/>
        <v>271.36312570873901</v>
      </c>
      <c r="R34" s="35">
        <f t="shared" si="4"/>
        <v>140.392664806569</v>
      </c>
      <c r="S34" s="35">
        <f t="shared" si="5"/>
        <v>302.49439828121479</v>
      </c>
      <c r="T34" s="35">
        <f t="shared" si="6"/>
        <v>17.532734740834719</v>
      </c>
      <c r="U34" s="35">
        <f t="shared" si="7"/>
        <v>517.900991402626</v>
      </c>
      <c r="V34" s="35">
        <f t="shared" si="8"/>
        <v>267.94171131054708</v>
      </c>
      <c r="W34" s="35">
        <f t="shared" si="9"/>
        <v>0</v>
      </c>
      <c r="X34" s="35">
        <f t="shared" si="10"/>
        <v>3294.0506523028266</v>
      </c>
      <c r="Y34" s="51">
        <v>9900</v>
      </c>
      <c r="Z34" s="51">
        <v>4150</v>
      </c>
      <c r="AA34" s="35">
        <f t="shared" si="11"/>
        <v>583</v>
      </c>
      <c r="AB34" s="35">
        <f t="shared" si="12"/>
        <v>430</v>
      </c>
      <c r="AC34" s="35">
        <f t="shared" si="13"/>
        <v>584.42449136115727</v>
      </c>
      <c r="AD34" s="35">
        <f t="shared" si="14"/>
        <v>271.36312570873901</v>
      </c>
      <c r="AE34" s="35">
        <f t="shared" si="15"/>
        <v>140.392664806569</v>
      </c>
      <c r="AF34" s="35">
        <f t="shared" si="16"/>
        <v>302.49439828121479</v>
      </c>
      <c r="AG34" s="35">
        <f t="shared" si="17"/>
        <v>17.532734740834719</v>
      </c>
      <c r="AH34" s="35">
        <f t="shared" si="18"/>
        <v>517.900991402626</v>
      </c>
      <c r="AI34" s="35">
        <f t="shared" si="19"/>
        <v>267.94171131054708</v>
      </c>
      <c r="AJ34" s="35">
        <f t="shared" si="20"/>
        <v>0</v>
      </c>
      <c r="AK34" s="36">
        <f t="shared" si="21"/>
        <v>3294.0506523028266</v>
      </c>
    </row>
    <row r="35" spans="1:37" x14ac:dyDescent="0.25">
      <c r="A35" s="5">
        <v>4012.8</v>
      </c>
      <c r="B35" s="5">
        <v>210843.38642215729</v>
      </c>
      <c r="C35" s="5">
        <v>372728.93067643046</v>
      </c>
      <c r="D35" s="5">
        <v>18405.560000000001</v>
      </c>
      <c r="E35" s="5">
        <v>60.504250000000006</v>
      </c>
      <c r="F35" s="32">
        <v>0.02</v>
      </c>
      <c r="G35" s="32">
        <v>0.02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583</v>
      </c>
      <c r="O35" s="35">
        <f t="shared" si="1"/>
        <v>430</v>
      </c>
      <c r="P35" s="35">
        <f t="shared" si="2"/>
        <v>584.42449136115727</v>
      </c>
      <c r="Q35" s="35">
        <f t="shared" si="3"/>
        <v>271.36312570873901</v>
      </c>
      <c r="R35" s="35">
        <f t="shared" si="4"/>
        <v>140.392664806569</v>
      </c>
      <c r="S35" s="35">
        <f t="shared" si="5"/>
        <v>302.49439828121479</v>
      </c>
      <c r="T35" s="35">
        <f t="shared" si="6"/>
        <v>17.532734740834719</v>
      </c>
      <c r="U35" s="35">
        <f t="shared" si="7"/>
        <v>517.900991402626</v>
      </c>
      <c r="V35" s="35">
        <f t="shared" si="8"/>
        <v>267.94171131054708</v>
      </c>
      <c r="W35" s="35">
        <f t="shared" si="9"/>
        <v>0</v>
      </c>
      <c r="X35" s="35">
        <f t="shared" si="10"/>
        <v>3294.0506523028266</v>
      </c>
      <c r="Y35" s="51">
        <v>9900</v>
      </c>
      <c r="Z35" s="51">
        <v>4150</v>
      </c>
      <c r="AA35" s="35">
        <f t="shared" si="11"/>
        <v>583</v>
      </c>
      <c r="AB35" s="35">
        <f t="shared" si="12"/>
        <v>430</v>
      </c>
      <c r="AC35" s="35">
        <f t="shared" si="13"/>
        <v>584.42449136115727</v>
      </c>
      <c r="AD35" s="35">
        <f t="shared" si="14"/>
        <v>271.36312570873901</v>
      </c>
      <c r="AE35" s="35">
        <f t="shared" si="15"/>
        <v>140.392664806569</v>
      </c>
      <c r="AF35" s="35">
        <f t="shared" si="16"/>
        <v>302.49439828121479</v>
      </c>
      <c r="AG35" s="35">
        <f t="shared" si="17"/>
        <v>17.532734740834719</v>
      </c>
      <c r="AH35" s="35">
        <f t="shared" si="18"/>
        <v>517.900991402626</v>
      </c>
      <c r="AI35" s="35">
        <f t="shared" si="19"/>
        <v>267.94171131054708</v>
      </c>
      <c r="AJ35" s="35">
        <f t="shared" si="20"/>
        <v>0</v>
      </c>
      <c r="AK35" s="36">
        <f t="shared" si="21"/>
        <v>3294.0506523028266</v>
      </c>
    </row>
    <row r="36" spans="1:37" x14ac:dyDescent="0.25">
      <c r="A36" s="5">
        <v>4013</v>
      </c>
      <c r="B36" s="5">
        <v>210941.85822153091</v>
      </c>
      <c r="C36" s="5">
        <v>372903.00912040472</v>
      </c>
      <c r="D36" s="5">
        <v>18405.850000000002</v>
      </c>
      <c r="E36" s="5">
        <v>60.504250000000006</v>
      </c>
      <c r="F36" s="32">
        <v>0.02</v>
      </c>
      <c r="G36" s="32">
        <v>0.02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583</v>
      </c>
      <c r="O36" s="35">
        <f t="shared" si="1"/>
        <v>430</v>
      </c>
      <c r="P36" s="35">
        <f t="shared" si="2"/>
        <v>584.42449136115727</v>
      </c>
      <c r="Q36" s="35">
        <f t="shared" si="3"/>
        <v>271.36312570873901</v>
      </c>
      <c r="R36" s="35">
        <f t="shared" si="4"/>
        <v>140.392664806569</v>
      </c>
      <c r="S36" s="35">
        <f t="shared" si="5"/>
        <v>302.49439828121479</v>
      </c>
      <c r="T36" s="35">
        <f t="shared" si="6"/>
        <v>17.532734740834719</v>
      </c>
      <c r="U36" s="35">
        <f t="shared" si="7"/>
        <v>517.900991402626</v>
      </c>
      <c r="V36" s="35">
        <f t="shared" si="8"/>
        <v>267.94171131054708</v>
      </c>
      <c r="W36" s="35">
        <f t="shared" si="9"/>
        <v>0</v>
      </c>
      <c r="X36" s="35">
        <f t="shared" si="10"/>
        <v>3294.0506523028266</v>
      </c>
      <c r="Y36" s="51">
        <v>9900</v>
      </c>
      <c r="Z36" s="51">
        <v>4150</v>
      </c>
      <c r="AA36" s="35">
        <f t="shared" si="11"/>
        <v>583</v>
      </c>
      <c r="AB36" s="35">
        <f t="shared" si="12"/>
        <v>430</v>
      </c>
      <c r="AC36" s="35">
        <f t="shared" si="13"/>
        <v>584.42449136115727</v>
      </c>
      <c r="AD36" s="35">
        <f t="shared" si="14"/>
        <v>271.36312570873901</v>
      </c>
      <c r="AE36" s="35">
        <f t="shared" si="15"/>
        <v>140.392664806569</v>
      </c>
      <c r="AF36" s="35">
        <f t="shared" si="16"/>
        <v>302.49439828121479</v>
      </c>
      <c r="AG36" s="35">
        <f t="shared" si="17"/>
        <v>17.532734740834719</v>
      </c>
      <c r="AH36" s="35">
        <f t="shared" si="18"/>
        <v>517.900991402626</v>
      </c>
      <c r="AI36" s="35">
        <f t="shared" si="19"/>
        <v>267.94171131054708</v>
      </c>
      <c r="AJ36" s="35">
        <f t="shared" si="20"/>
        <v>0</v>
      </c>
      <c r="AK36" s="36">
        <f t="shared" si="21"/>
        <v>3294.0506523028266</v>
      </c>
    </row>
    <row r="37" spans="1:37" x14ac:dyDescent="0.25">
      <c r="A37" s="5">
        <v>4014</v>
      </c>
      <c r="B37" s="5">
        <v>211434.2172203064</v>
      </c>
      <c r="C37" s="5">
        <v>373773.4013401866</v>
      </c>
      <c r="D37" s="5">
        <v>18407.3</v>
      </c>
      <c r="E37" s="5">
        <v>60.504250000000006</v>
      </c>
      <c r="F37" s="32">
        <v>0.02</v>
      </c>
      <c r="G37" s="32">
        <v>0.02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583</v>
      </c>
      <c r="O37" s="35">
        <f t="shared" si="1"/>
        <v>430</v>
      </c>
      <c r="P37" s="35">
        <f t="shared" si="2"/>
        <v>584.42449136115727</v>
      </c>
      <c r="Q37" s="35">
        <f t="shared" si="3"/>
        <v>271.36312570873901</v>
      </c>
      <c r="R37" s="35">
        <f t="shared" si="4"/>
        <v>140.392664806569</v>
      </c>
      <c r="S37" s="35">
        <f t="shared" si="5"/>
        <v>302.49439828121479</v>
      </c>
      <c r="T37" s="35">
        <f t="shared" si="6"/>
        <v>17.532734740834719</v>
      </c>
      <c r="U37" s="35">
        <f t="shared" si="7"/>
        <v>517.900991402626</v>
      </c>
      <c r="V37" s="35">
        <f t="shared" si="8"/>
        <v>267.94171131054708</v>
      </c>
      <c r="W37" s="35">
        <f t="shared" si="9"/>
        <v>0</v>
      </c>
      <c r="X37" s="35">
        <f t="shared" si="10"/>
        <v>3294.0506523028266</v>
      </c>
      <c r="Y37" s="51">
        <v>9900</v>
      </c>
      <c r="Z37" s="51">
        <v>4150</v>
      </c>
      <c r="AA37" s="35">
        <f t="shared" si="11"/>
        <v>583</v>
      </c>
      <c r="AB37" s="35">
        <f t="shared" si="12"/>
        <v>430</v>
      </c>
      <c r="AC37" s="35">
        <f t="shared" si="13"/>
        <v>584.42449136115727</v>
      </c>
      <c r="AD37" s="35">
        <f t="shared" si="14"/>
        <v>271.36312570873901</v>
      </c>
      <c r="AE37" s="35">
        <f t="shared" si="15"/>
        <v>140.392664806569</v>
      </c>
      <c r="AF37" s="35">
        <f t="shared" si="16"/>
        <v>302.49439828121479</v>
      </c>
      <c r="AG37" s="35">
        <f t="shared" si="17"/>
        <v>17.532734740834719</v>
      </c>
      <c r="AH37" s="35">
        <f t="shared" si="18"/>
        <v>517.900991402626</v>
      </c>
      <c r="AI37" s="35">
        <f t="shared" si="19"/>
        <v>267.94171131054708</v>
      </c>
      <c r="AJ37" s="35">
        <f t="shared" si="20"/>
        <v>0</v>
      </c>
      <c r="AK37" s="36">
        <f t="shared" si="21"/>
        <v>3294.0506523028266</v>
      </c>
    </row>
    <row r="38" spans="1:37" x14ac:dyDescent="0.25">
      <c r="A38" s="5">
        <v>4015</v>
      </c>
      <c r="B38" s="5">
        <v>211926.57621908188</v>
      </c>
      <c r="C38" s="5">
        <v>374643.79355999827</v>
      </c>
      <c r="D38" s="5">
        <v>18408.75</v>
      </c>
      <c r="E38" s="5">
        <v>60.504250000000006</v>
      </c>
      <c r="F38" s="32">
        <v>0.02</v>
      </c>
      <c r="G38" s="32">
        <v>0.02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583</v>
      </c>
      <c r="O38" s="35">
        <f t="shared" si="1"/>
        <v>430</v>
      </c>
      <c r="P38" s="35">
        <f t="shared" si="2"/>
        <v>584.42449136115727</v>
      </c>
      <c r="Q38" s="35">
        <f t="shared" si="3"/>
        <v>271.36312570873901</v>
      </c>
      <c r="R38" s="35">
        <f t="shared" si="4"/>
        <v>140.392664806569</v>
      </c>
      <c r="S38" s="35">
        <f t="shared" si="5"/>
        <v>302.49439828121479</v>
      </c>
      <c r="T38" s="35">
        <f t="shared" si="6"/>
        <v>17.532734740834719</v>
      </c>
      <c r="U38" s="35">
        <f t="shared" si="7"/>
        <v>517.900991402626</v>
      </c>
      <c r="V38" s="35">
        <f t="shared" si="8"/>
        <v>267.94171131054708</v>
      </c>
      <c r="W38" s="35">
        <f t="shared" si="9"/>
        <v>0</v>
      </c>
      <c r="X38" s="35">
        <f t="shared" si="10"/>
        <v>3294.0506523028266</v>
      </c>
      <c r="Y38" s="51">
        <v>9900</v>
      </c>
      <c r="Z38" s="51">
        <v>4150</v>
      </c>
      <c r="AA38" s="35">
        <f t="shared" si="11"/>
        <v>583</v>
      </c>
      <c r="AB38" s="35">
        <f t="shared" si="12"/>
        <v>430</v>
      </c>
      <c r="AC38" s="35">
        <f t="shared" si="13"/>
        <v>584.42449136115727</v>
      </c>
      <c r="AD38" s="35">
        <f t="shared" si="14"/>
        <v>271.36312570873901</v>
      </c>
      <c r="AE38" s="35">
        <f t="shared" si="15"/>
        <v>140.392664806569</v>
      </c>
      <c r="AF38" s="35">
        <f t="shared" si="16"/>
        <v>302.49439828121479</v>
      </c>
      <c r="AG38" s="35">
        <f t="shared" si="17"/>
        <v>17.532734740834719</v>
      </c>
      <c r="AH38" s="35">
        <f t="shared" si="18"/>
        <v>517.900991402626</v>
      </c>
      <c r="AI38" s="35">
        <f t="shared" si="19"/>
        <v>267.94171131054708</v>
      </c>
      <c r="AJ38" s="35">
        <f t="shared" si="20"/>
        <v>0</v>
      </c>
      <c r="AK38" s="36">
        <f t="shared" si="21"/>
        <v>3294.0506523028266</v>
      </c>
    </row>
    <row r="39" spans="1:37" x14ac:dyDescent="0.25">
      <c r="A39" s="5">
        <v>4016</v>
      </c>
      <c r="B39" s="5">
        <v>212418.9352183342</v>
      </c>
      <c r="C39" s="5">
        <v>375514.18577980995</v>
      </c>
      <c r="D39" s="5">
        <v>18410.200000000004</v>
      </c>
      <c r="E39" s="5">
        <v>60.504250000000006</v>
      </c>
      <c r="F39" s="32">
        <v>0.02</v>
      </c>
      <c r="G39" s="32">
        <v>0.02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583</v>
      </c>
      <c r="O39" s="35">
        <f t="shared" si="1"/>
        <v>430</v>
      </c>
      <c r="P39" s="35">
        <f t="shared" si="2"/>
        <v>584.42449136115727</v>
      </c>
      <c r="Q39" s="35">
        <f t="shared" si="3"/>
        <v>271.36312570873901</v>
      </c>
      <c r="R39" s="35">
        <f t="shared" si="4"/>
        <v>140.392664806569</v>
      </c>
      <c r="S39" s="35">
        <f t="shared" si="5"/>
        <v>302.49439828121479</v>
      </c>
      <c r="T39" s="35">
        <f t="shared" si="6"/>
        <v>17.532734740834719</v>
      </c>
      <c r="U39" s="35">
        <f t="shared" si="7"/>
        <v>517.900991402626</v>
      </c>
      <c r="V39" s="35">
        <f t="shared" si="8"/>
        <v>267.94171131054708</v>
      </c>
      <c r="W39" s="35">
        <f t="shared" si="9"/>
        <v>0</v>
      </c>
      <c r="X39" s="35">
        <f t="shared" si="10"/>
        <v>3294.0506523028266</v>
      </c>
      <c r="Y39" s="51">
        <v>9900</v>
      </c>
      <c r="Z39" s="51">
        <v>4150</v>
      </c>
      <c r="AA39" s="35">
        <f t="shared" si="11"/>
        <v>583</v>
      </c>
      <c r="AB39" s="35">
        <f t="shared" si="12"/>
        <v>430</v>
      </c>
      <c r="AC39" s="35">
        <f t="shared" si="13"/>
        <v>584.42449136115727</v>
      </c>
      <c r="AD39" s="35">
        <f t="shared" si="14"/>
        <v>271.36312570873901</v>
      </c>
      <c r="AE39" s="35">
        <f t="shared" si="15"/>
        <v>140.392664806569</v>
      </c>
      <c r="AF39" s="35">
        <f t="shared" si="16"/>
        <v>302.49439828121479</v>
      </c>
      <c r="AG39" s="35">
        <f t="shared" si="17"/>
        <v>17.532734740834719</v>
      </c>
      <c r="AH39" s="35">
        <f t="shared" si="18"/>
        <v>517.900991402626</v>
      </c>
      <c r="AI39" s="35">
        <f t="shared" si="19"/>
        <v>267.94171131054708</v>
      </c>
      <c r="AJ39" s="35">
        <f t="shared" si="20"/>
        <v>0</v>
      </c>
      <c r="AK39" s="36">
        <f t="shared" si="21"/>
        <v>3294.0506523028266</v>
      </c>
    </row>
    <row r="40" spans="1:37" x14ac:dyDescent="0.25">
      <c r="A40" s="5">
        <v>4017</v>
      </c>
      <c r="B40" s="5">
        <v>212911.29421710968</v>
      </c>
      <c r="C40" s="5">
        <v>376384.57799962163</v>
      </c>
      <c r="D40" s="5">
        <v>18411.650000000001</v>
      </c>
      <c r="E40" s="5">
        <v>60.504250000000006</v>
      </c>
      <c r="F40" s="32">
        <v>0.02</v>
      </c>
      <c r="G40" s="32">
        <v>0.02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583</v>
      </c>
      <c r="O40" s="35">
        <f t="shared" si="1"/>
        <v>430</v>
      </c>
      <c r="P40" s="35">
        <f t="shared" si="2"/>
        <v>584.42449136115727</v>
      </c>
      <c r="Q40" s="35">
        <f t="shared" si="3"/>
        <v>271.36312570873901</v>
      </c>
      <c r="R40" s="35">
        <f t="shared" si="4"/>
        <v>140.392664806569</v>
      </c>
      <c r="S40" s="35">
        <f t="shared" si="5"/>
        <v>302.49439828121479</v>
      </c>
      <c r="T40" s="35">
        <f t="shared" si="6"/>
        <v>17.532734740834719</v>
      </c>
      <c r="U40" s="35">
        <f t="shared" si="7"/>
        <v>517.900991402626</v>
      </c>
      <c r="V40" s="35">
        <f t="shared" si="8"/>
        <v>267.94171131054708</v>
      </c>
      <c r="W40" s="35">
        <f t="shared" si="9"/>
        <v>0</v>
      </c>
      <c r="X40" s="35">
        <f t="shared" si="10"/>
        <v>3294.0506523028266</v>
      </c>
      <c r="Y40" s="51">
        <v>9900</v>
      </c>
      <c r="Z40" s="51">
        <v>4150</v>
      </c>
      <c r="AA40" s="35">
        <f t="shared" si="11"/>
        <v>583</v>
      </c>
      <c r="AB40" s="35">
        <f t="shared" si="12"/>
        <v>430</v>
      </c>
      <c r="AC40" s="35">
        <f t="shared" si="13"/>
        <v>584.42449136115727</v>
      </c>
      <c r="AD40" s="35">
        <f t="shared" si="14"/>
        <v>271.36312570873901</v>
      </c>
      <c r="AE40" s="35">
        <f t="shared" si="15"/>
        <v>140.392664806569</v>
      </c>
      <c r="AF40" s="35">
        <f t="shared" si="16"/>
        <v>302.49439828121479</v>
      </c>
      <c r="AG40" s="35">
        <f t="shared" si="17"/>
        <v>17.532734740834719</v>
      </c>
      <c r="AH40" s="35">
        <f t="shared" si="18"/>
        <v>517.900991402626</v>
      </c>
      <c r="AI40" s="35">
        <f t="shared" si="19"/>
        <v>267.94171131054708</v>
      </c>
      <c r="AJ40" s="35">
        <f t="shared" si="20"/>
        <v>0</v>
      </c>
      <c r="AK40" s="36">
        <f t="shared" si="21"/>
        <v>3294.0506523028266</v>
      </c>
    </row>
    <row r="41" spans="1:37" x14ac:dyDescent="0.25">
      <c r="A41" s="5">
        <v>4017.2</v>
      </c>
      <c r="B41" s="5">
        <v>213009.76601696014</v>
      </c>
      <c r="C41" s="5">
        <v>376558.65644353628</v>
      </c>
      <c r="D41" s="5">
        <v>18411.940000000002</v>
      </c>
      <c r="E41" s="5">
        <v>60.504250000000006</v>
      </c>
      <c r="F41" s="32">
        <v>0.02</v>
      </c>
      <c r="G41" s="32">
        <v>0.02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583</v>
      </c>
      <c r="O41" s="35">
        <f t="shared" si="1"/>
        <v>430</v>
      </c>
      <c r="P41" s="35">
        <f t="shared" si="2"/>
        <v>584.42449136115727</v>
      </c>
      <c r="Q41" s="35">
        <f t="shared" si="3"/>
        <v>271.36312570873901</v>
      </c>
      <c r="R41" s="35">
        <f t="shared" si="4"/>
        <v>140.392664806569</v>
      </c>
      <c r="S41" s="35">
        <f t="shared" si="5"/>
        <v>302.49439828121479</v>
      </c>
      <c r="T41" s="35">
        <f t="shared" si="6"/>
        <v>17.532734740834719</v>
      </c>
      <c r="U41" s="35">
        <f t="shared" si="7"/>
        <v>517.900991402626</v>
      </c>
      <c r="V41" s="35">
        <f t="shared" si="8"/>
        <v>267.94171131054708</v>
      </c>
      <c r="W41" s="35">
        <f t="shared" si="9"/>
        <v>0</v>
      </c>
      <c r="X41" s="35">
        <f t="shared" si="10"/>
        <v>3294.0506523028266</v>
      </c>
      <c r="Y41" s="51">
        <v>9900</v>
      </c>
      <c r="Z41" s="51">
        <v>4150</v>
      </c>
      <c r="AA41" s="35">
        <f t="shared" si="11"/>
        <v>583</v>
      </c>
      <c r="AB41" s="35">
        <f t="shared" si="12"/>
        <v>430</v>
      </c>
      <c r="AC41" s="35">
        <f t="shared" si="13"/>
        <v>584.42449136115727</v>
      </c>
      <c r="AD41" s="35">
        <f t="shared" si="14"/>
        <v>271.36312570873901</v>
      </c>
      <c r="AE41" s="35">
        <f t="shared" si="15"/>
        <v>140.392664806569</v>
      </c>
      <c r="AF41" s="35">
        <f t="shared" si="16"/>
        <v>302.49439828121479</v>
      </c>
      <c r="AG41" s="35">
        <f t="shared" si="17"/>
        <v>17.532734740834719</v>
      </c>
      <c r="AH41" s="35">
        <f t="shared" si="18"/>
        <v>517.900991402626</v>
      </c>
      <c r="AI41" s="35">
        <f t="shared" si="19"/>
        <v>267.94171131054708</v>
      </c>
      <c r="AJ41" s="35">
        <f t="shared" si="20"/>
        <v>0</v>
      </c>
      <c r="AK41" s="36">
        <f t="shared" si="21"/>
        <v>3294.0506523028266</v>
      </c>
    </row>
    <row r="42" spans="1:37" x14ac:dyDescent="0.25">
      <c r="A42" s="5">
        <v>4017.8</v>
      </c>
      <c r="B42" s="5">
        <v>213305.1814160347</v>
      </c>
      <c r="C42" s="5">
        <v>377080.89177542925</v>
      </c>
      <c r="D42" s="5">
        <v>18412.810000000001</v>
      </c>
      <c r="E42" s="5">
        <v>60.504250000000006</v>
      </c>
      <c r="F42" s="32">
        <v>0.02</v>
      </c>
      <c r="G42" s="32">
        <v>0.02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583</v>
      </c>
      <c r="O42" s="35">
        <f t="shared" si="1"/>
        <v>430</v>
      </c>
      <c r="P42" s="35">
        <f t="shared" si="2"/>
        <v>584.42449136115727</v>
      </c>
      <c r="Q42" s="35">
        <f t="shared" si="3"/>
        <v>271.36312570873901</v>
      </c>
      <c r="R42" s="35">
        <f t="shared" si="4"/>
        <v>140.392664806569</v>
      </c>
      <c r="S42" s="35">
        <f t="shared" si="5"/>
        <v>302.49439828121479</v>
      </c>
      <c r="T42" s="35">
        <f t="shared" si="6"/>
        <v>17.532734740834719</v>
      </c>
      <c r="U42" s="35">
        <f t="shared" si="7"/>
        <v>517.900991402626</v>
      </c>
      <c r="V42" s="35">
        <f t="shared" si="8"/>
        <v>267.94171131054708</v>
      </c>
      <c r="W42" s="35">
        <f t="shared" si="9"/>
        <v>0</v>
      </c>
      <c r="X42" s="35">
        <f t="shared" si="10"/>
        <v>3294.0506523028266</v>
      </c>
      <c r="Y42" s="51">
        <v>9900</v>
      </c>
      <c r="Z42" s="51">
        <v>4150</v>
      </c>
      <c r="AA42" s="35">
        <f t="shared" si="11"/>
        <v>583</v>
      </c>
      <c r="AB42" s="35">
        <f t="shared" si="12"/>
        <v>430</v>
      </c>
      <c r="AC42" s="35">
        <f t="shared" si="13"/>
        <v>584.42449136115727</v>
      </c>
      <c r="AD42" s="35">
        <f t="shared" si="14"/>
        <v>271.36312570873901</v>
      </c>
      <c r="AE42" s="35">
        <f t="shared" si="15"/>
        <v>140.392664806569</v>
      </c>
      <c r="AF42" s="35">
        <f t="shared" si="16"/>
        <v>302.49439828121479</v>
      </c>
      <c r="AG42" s="35">
        <f t="shared" si="17"/>
        <v>17.532734740834719</v>
      </c>
      <c r="AH42" s="35">
        <f t="shared" si="18"/>
        <v>517.900991402626</v>
      </c>
      <c r="AI42" s="35">
        <f t="shared" si="19"/>
        <v>267.94171131054708</v>
      </c>
      <c r="AJ42" s="35">
        <f t="shared" si="20"/>
        <v>0</v>
      </c>
      <c r="AK42" s="36">
        <f t="shared" si="21"/>
        <v>3294.0506523028266</v>
      </c>
    </row>
    <row r="43" spans="1:37" x14ac:dyDescent="0.25">
      <c r="A43" s="5">
        <v>4018</v>
      </c>
      <c r="B43" s="5">
        <v>213403.65321588516</v>
      </c>
      <c r="C43" s="5">
        <v>377254.9702193737</v>
      </c>
      <c r="D43" s="5">
        <v>18413.099999999999</v>
      </c>
      <c r="E43" s="5">
        <v>60.504250000000006</v>
      </c>
      <c r="F43" s="32">
        <v>0.02</v>
      </c>
      <c r="G43" s="32">
        <v>0.02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583</v>
      </c>
      <c r="O43" s="35">
        <f t="shared" si="1"/>
        <v>430</v>
      </c>
      <c r="P43" s="35">
        <f t="shared" si="2"/>
        <v>584.42449136115727</v>
      </c>
      <c r="Q43" s="35">
        <f t="shared" si="3"/>
        <v>271.36312570873901</v>
      </c>
      <c r="R43" s="35">
        <f t="shared" si="4"/>
        <v>140.392664806569</v>
      </c>
      <c r="S43" s="35">
        <f t="shared" si="5"/>
        <v>302.49439828121479</v>
      </c>
      <c r="T43" s="35">
        <f t="shared" si="6"/>
        <v>17.532734740834719</v>
      </c>
      <c r="U43" s="35">
        <f t="shared" si="7"/>
        <v>517.900991402626</v>
      </c>
      <c r="V43" s="35">
        <f t="shared" si="8"/>
        <v>267.94171131054708</v>
      </c>
      <c r="W43" s="35">
        <f t="shared" si="9"/>
        <v>0</v>
      </c>
      <c r="X43" s="35">
        <f t="shared" si="10"/>
        <v>3294.0506523028266</v>
      </c>
      <c r="Y43" s="51">
        <v>9900</v>
      </c>
      <c r="Z43" s="51">
        <v>4150</v>
      </c>
      <c r="AA43" s="35">
        <f t="shared" si="11"/>
        <v>583</v>
      </c>
      <c r="AB43" s="35">
        <f t="shared" si="12"/>
        <v>430</v>
      </c>
      <c r="AC43" s="35">
        <f t="shared" si="13"/>
        <v>584.42449136115727</v>
      </c>
      <c r="AD43" s="35">
        <f t="shared" si="14"/>
        <v>271.36312570873901</v>
      </c>
      <c r="AE43" s="35">
        <f t="shared" si="15"/>
        <v>140.392664806569</v>
      </c>
      <c r="AF43" s="35">
        <f t="shared" si="16"/>
        <v>302.49439828121479</v>
      </c>
      <c r="AG43" s="35">
        <f t="shared" si="17"/>
        <v>17.532734740834719</v>
      </c>
      <c r="AH43" s="35">
        <f t="shared" si="18"/>
        <v>517.900991402626</v>
      </c>
      <c r="AI43" s="35">
        <f t="shared" si="19"/>
        <v>267.94171131054708</v>
      </c>
      <c r="AJ43" s="35">
        <f t="shared" si="20"/>
        <v>0</v>
      </c>
      <c r="AK43" s="36">
        <f t="shared" si="21"/>
        <v>3294.0506523028266</v>
      </c>
    </row>
    <row r="44" spans="1:37" x14ac:dyDescent="0.25">
      <c r="A44" s="5">
        <v>4019</v>
      </c>
      <c r="B44" s="5">
        <v>213896.01221466064</v>
      </c>
      <c r="C44" s="5">
        <v>378125.36243918538</v>
      </c>
      <c r="D44" s="5">
        <v>18414.550000000003</v>
      </c>
      <c r="E44" s="5">
        <v>60.504250000000006</v>
      </c>
      <c r="F44" s="32">
        <v>0.02</v>
      </c>
      <c r="G44" s="32">
        <v>0.02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583</v>
      </c>
      <c r="O44" s="35">
        <f t="shared" si="1"/>
        <v>430</v>
      </c>
      <c r="P44" s="35">
        <f t="shared" si="2"/>
        <v>584.42449136115727</v>
      </c>
      <c r="Q44" s="35">
        <f t="shared" si="3"/>
        <v>271.36312570873901</v>
      </c>
      <c r="R44" s="35">
        <f t="shared" si="4"/>
        <v>140.392664806569</v>
      </c>
      <c r="S44" s="35">
        <f t="shared" si="5"/>
        <v>302.49439828121479</v>
      </c>
      <c r="T44" s="35">
        <f t="shared" si="6"/>
        <v>17.532734740834719</v>
      </c>
      <c r="U44" s="35">
        <f t="shared" si="7"/>
        <v>517.900991402626</v>
      </c>
      <c r="V44" s="35">
        <f t="shared" si="8"/>
        <v>267.94171131054708</v>
      </c>
      <c r="W44" s="35">
        <f t="shared" si="9"/>
        <v>0</v>
      </c>
      <c r="X44" s="35">
        <f t="shared" si="10"/>
        <v>3294.0506523028266</v>
      </c>
      <c r="Y44" s="51">
        <v>9900</v>
      </c>
      <c r="Z44" s="51">
        <v>4150</v>
      </c>
      <c r="AA44" s="35">
        <f t="shared" si="11"/>
        <v>583</v>
      </c>
      <c r="AB44" s="35">
        <f t="shared" si="12"/>
        <v>430</v>
      </c>
      <c r="AC44" s="35">
        <f t="shared" si="13"/>
        <v>584.42449136115727</v>
      </c>
      <c r="AD44" s="35">
        <f t="shared" si="14"/>
        <v>271.36312570873901</v>
      </c>
      <c r="AE44" s="35">
        <f t="shared" si="15"/>
        <v>140.392664806569</v>
      </c>
      <c r="AF44" s="35">
        <f t="shared" si="16"/>
        <v>302.49439828121479</v>
      </c>
      <c r="AG44" s="35">
        <f t="shared" si="17"/>
        <v>17.532734740834719</v>
      </c>
      <c r="AH44" s="35">
        <f t="shared" si="18"/>
        <v>517.900991402626</v>
      </c>
      <c r="AI44" s="35">
        <f t="shared" si="19"/>
        <v>267.94171131054708</v>
      </c>
      <c r="AJ44" s="35">
        <f t="shared" si="20"/>
        <v>0</v>
      </c>
      <c r="AK44" s="36">
        <f t="shared" si="21"/>
        <v>3294.0506523028266</v>
      </c>
    </row>
    <row r="45" spans="1:37" x14ac:dyDescent="0.25">
      <c r="A45" s="5">
        <v>4020</v>
      </c>
      <c r="B45" s="5">
        <v>214388.37121343613</v>
      </c>
      <c r="C45" s="5">
        <v>378995.75465899706</v>
      </c>
      <c r="D45" s="5">
        <v>18416</v>
      </c>
      <c r="E45" s="5">
        <v>60.504250000000006</v>
      </c>
      <c r="F45" s="32">
        <v>0.02</v>
      </c>
      <c r="G45" s="32">
        <v>0.02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583</v>
      </c>
      <c r="O45" s="35">
        <f t="shared" si="1"/>
        <v>430</v>
      </c>
      <c r="P45" s="35">
        <f t="shared" si="2"/>
        <v>584.42449136115727</v>
      </c>
      <c r="Q45" s="35">
        <f t="shared" si="3"/>
        <v>271.36312570873901</v>
      </c>
      <c r="R45" s="35">
        <f t="shared" si="4"/>
        <v>140.392664806569</v>
      </c>
      <c r="S45" s="35">
        <f t="shared" si="5"/>
        <v>302.49439828121479</v>
      </c>
      <c r="T45" s="35">
        <f t="shared" si="6"/>
        <v>17.532734740834719</v>
      </c>
      <c r="U45" s="35">
        <f t="shared" si="7"/>
        <v>517.900991402626</v>
      </c>
      <c r="V45" s="35">
        <f t="shared" si="8"/>
        <v>267.94171131054708</v>
      </c>
      <c r="W45" s="35">
        <f t="shared" si="9"/>
        <v>0</v>
      </c>
      <c r="X45" s="35">
        <f t="shared" si="10"/>
        <v>3294.0506523028266</v>
      </c>
      <c r="Y45" s="51">
        <v>9900</v>
      </c>
      <c r="Z45" s="51">
        <v>4150</v>
      </c>
      <c r="AA45" s="35">
        <f t="shared" si="11"/>
        <v>583</v>
      </c>
      <c r="AB45" s="35">
        <f t="shared" si="12"/>
        <v>430</v>
      </c>
      <c r="AC45" s="35">
        <f t="shared" si="13"/>
        <v>584.42449136115727</v>
      </c>
      <c r="AD45" s="35">
        <f t="shared" si="14"/>
        <v>271.36312570873901</v>
      </c>
      <c r="AE45" s="35">
        <f t="shared" si="15"/>
        <v>140.392664806569</v>
      </c>
      <c r="AF45" s="35">
        <f t="shared" si="16"/>
        <v>302.49439828121479</v>
      </c>
      <c r="AG45" s="35">
        <f t="shared" si="17"/>
        <v>17.532734740834719</v>
      </c>
      <c r="AH45" s="35">
        <f t="shared" si="18"/>
        <v>517.900991402626</v>
      </c>
      <c r="AI45" s="35">
        <f t="shared" si="19"/>
        <v>267.94171131054708</v>
      </c>
      <c r="AJ45" s="35">
        <f t="shared" si="20"/>
        <v>0</v>
      </c>
      <c r="AK45" s="36">
        <f t="shared" si="21"/>
        <v>3294.0506523028266</v>
      </c>
    </row>
    <row r="46" spans="1:37" x14ac:dyDescent="0.25">
      <c r="A46" s="5">
        <v>4021</v>
      </c>
      <c r="B46" s="5">
        <v>214880.73021221161</v>
      </c>
      <c r="C46" s="5">
        <v>379866.14687880874</v>
      </c>
      <c r="D46" s="5">
        <v>18417.45</v>
      </c>
      <c r="E46" s="5">
        <v>60.504250000000006</v>
      </c>
      <c r="F46" s="32">
        <v>0.02</v>
      </c>
      <c r="G46" s="32">
        <v>0.02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583</v>
      </c>
      <c r="O46" s="35">
        <f t="shared" si="1"/>
        <v>430</v>
      </c>
      <c r="P46" s="35">
        <f t="shared" si="2"/>
        <v>584.42449136115727</v>
      </c>
      <c r="Q46" s="35">
        <f t="shared" si="3"/>
        <v>271.36312570873901</v>
      </c>
      <c r="R46" s="35">
        <f t="shared" si="4"/>
        <v>140.392664806569</v>
      </c>
      <c r="S46" s="35">
        <f t="shared" si="5"/>
        <v>302.49439828121479</v>
      </c>
      <c r="T46" s="35">
        <f t="shared" si="6"/>
        <v>17.532734740834719</v>
      </c>
      <c r="U46" s="35">
        <f t="shared" si="7"/>
        <v>517.900991402626</v>
      </c>
      <c r="V46" s="35">
        <f t="shared" si="8"/>
        <v>267.94171131054708</v>
      </c>
      <c r="W46" s="35">
        <f t="shared" si="9"/>
        <v>0</v>
      </c>
      <c r="X46" s="35">
        <f t="shared" si="10"/>
        <v>3294.0506523028266</v>
      </c>
      <c r="Y46" s="51">
        <v>9900</v>
      </c>
      <c r="Z46" s="51">
        <v>4150</v>
      </c>
      <c r="AA46" s="35">
        <f t="shared" si="11"/>
        <v>583</v>
      </c>
      <c r="AB46" s="35">
        <f t="shared" si="12"/>
        <v>430</v>
      </c>
      <c r="AC46" s="35">
        <f t="shared" si="13"/>
        <v>584.42449136115727</v>
      </c>
      <c r="AD46" s="35">
        <f t="shared" si="14"/>
        <v>271.36312570873901</v>
      </c>
      <c r="AE46" s="35">
        <f t="shared" si="15"/>
        <v>140.392664806569</v>
      </c>
      <c r="AF46" s="35">
        <f t="shared" si="16"/>
        <v>302.49439828121479</v>
      </c>
      <c r="AG46" s="35">
        <f t="shared" si="17"/>
        <v>17.532734740834719</v>
      </c>
      <c r="AH46" s="35">
        <f t="shared" si="18"/>
        <v>517.900991402626</v>
      </c>
      <c r="AI46" s="35">
        <f t="shared" si="19"/>
        <v>267.94171131054708</v>
      </c>
      <c r="AJ46" s="35">
        <f t="shared" si="20"/>
        <v>0</v>
      </c>
      <c r="AK46" s="36">
        <f t="shared" si="21"/>
        <v>3294.0506523028266</v>
      </c>
    </row>
    <row r="47" spans="1:37" x14ac:dyDescent="0.25">
      <c r="A47" s="5">
        <v>4022</v>
      </c>
      <c r="B47" s="5">
        <v>215373.08921146393</v>
      </c>
      <c r="C47" s="5">
        <v>380736.53909859061</v>
      </c>
      <c r="D47" s="5">
        <v>18418.900000000001</v>
      </c>
      <c r="E47" s="5">
        <v>60.504250000000006</v>
      </c>
      <c r="F47" s="32">
        <v>0.02</v>
      </c>
      <c r="G47" s="32">
        <v>0.02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583</v>
      </c>
      <c r="O47" s="35">
        <f t="shared" si="1"/>
        <v>430</v>
      </c>
      <c r="P47" s="35">
        <f t="shared" si="2"/>
        <v>584.42449136115727</v>
      </c>
      <c r="Q47" s="35">
        <f t="shared" si="3"/>
        <v>271.36312570873901</v>
      </c>
      <c r="R47" s="35">
        <f t="shared" si="4"/>
        <v>140.392664806569</v>
      </c>
      <c r="S47" s="35">
        <f t="shared" si="5"/>
        <v>302.49439828121479</v>
      </c>
      <c r="T47" s="35">
        <f t="shared" si="6"/>
        <v>17.532734740834719</v>
      </c>
      <c r="U47" s="35">
        <f t="shared" si="7"/>
        <v>517.900991402626</v>
      </c>
      <c r="V47" s="35">
        <f t="shared" si="8"/>
        <v>267.94171131054708</v>
      </c>
      <c r="W47" s="35">
        <f t="shared" si="9"/>
        <v>0</v>
      </c>
      <c r="X47" s="35">
        <f t="shared" si="10"/>
        <v>3294.0506523028266</v>
      </c>
      <c r="Y47" s="51">
        <v>9900</v>
      </c>
      <c r="Z47" s="51">
        <v>4150</v>
      </c>
      <c r="AA47" s="35">
        <f t="shared" si="11"/>
        <v>583</v>
      </c>
      <c r="AB47" s="35">
        <f t="shared" si="12"/>
        <v>430</v>
      </c>
      <c r="AC47" s="35">
        <f t="shared" si="13"/>
        <v>584.42449136115727</v>
      </c>
      <c r="AD47" s="35">
        <f t="shared" si="14"/>
        <v>271.36312570873901</v>
      </c>
      <c r="AE47" s="35">
        <f t="shared" si="15"/>
        <v>140.392664806569</v>
      </c>
      <c r="AF47" s="35">
        <f t="shared" si="16"/>
        <v>302.49439828121479</v>
      </c>
      <c r="AG47" s="35">
        <f t="shared" si="17"/>
        <v>17.532734740834719</v>
      </c>
      <c r="AH47" s="35">
        <f t="shared" si="18"/>
        <v>517.900991402626</v>
      </c>
      <c r="AI47" s="35">
        <f t="shared" si="19"/>
        <v>267.94171131054708</v>
      </c>
      <c r="AJ47" s="35">
        <f t="shared" si="20"/>
        <v>0</v>
      </c>
      <c r="AK47" s="36">
        <f t="shared" si="21"/>
        <v>3294.0506523028266</v>
      </c>
    </row>
    <row r="48" spans="1:37" x14ac:dyDescent="0.25">
      <c r="A48" s="5">
        <v>4022.2</v>
      </c>
      <c r="B48" s="5">
        <v>215471.56101083755</v>
      </c>
      <c r="C48" s="5">
        <v>380910.61754256487</v>
      </c>
      <c r="D48" s="5">
        <v>18419.189999999999</v>
      </c>
      <c r="E48" s="5">
        <v>60.504250000000006</v>
      </c>
      <c r="F48" s="32">
        <v>0.02</v>
      </c>
      <c r="G48" s="32">
        <v>0.02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583</v>
      </c>
      <c r="O48" s="35">
        <f t="shared" si="1"/>
        <v>430</v>
      </c>
      <c r="P48" s="35">
        <f t="shared" si="2"/>
        <v>584.42449136115727</v>
      </c>
      <c r="Q48" s="35">
        <f t="shared" si="3"/>
        <v>271.36312570873901</v>
      </c>
      <c r="R48" s="35">
        <f t="shared" si="4"/>
        <v>140.392664806569</v>
      </c>
      <c r="S48" s="35">
        <f t="shared" si="5"/>
        <v>302.49439828121479</v>
      </c>
      <c r="T48" s="35">
        <f t="shared" si="6"/>
        <v>17.532734740834719</v>
      </c>
      <c r="U48" s="35">
        <f t="shared" si="7"/>
        <v>517.900991402626</v>
      </c>
      <c r="V48" s="35">
        <f t="shared" si="8"/>
        <v>267.94171131054708</v>
      </c>
      <c r="W48" s="35">
        <f t="shared" si="9"/>
        <v>0</v>
      </c>
      <c r="X48" s="35">
        <f t="shared" si="10"/>
        <v>3294.0506523028266</v>
      </c>
      <c r="Y48" s="51">
        <v>9900</v>
      </c>
      <c r="Z48" s="51">
        <v>4150</v>
      </c>
      <c r="AA48" s="35">
        <f t="shared" si="11"/>
        <v>583</v>
      </c>
      <c r="AB48" s="35">
        <f t="shared" si="12"/>
        <v>430</v>
      </c>
      <c r="AC48" s="35">
        <f t="shared" si="13"/>
        <v>584.42449136115727</v>
      </c>
      <c r="AD48" s="35">
        <f t="shared" si="14"/>
        <v>271.36312570873901</v>
      </c>
      <c r="AE48" s="35">
        <f t="shared" si="15"/>
        <v>140.392664806569</v>
      </c>
      <c r="AF48" s="35">
        <f t="shared" si="16"/>
        <v>302.49439828121479</v>
      </c>
      <c r="AG48" s="35">
        <f t="shared" si="17"/>
        <v>17.532734740834719</v>
      </c>
      <c r="AH48" s="35">
        <f t="shared" si="18"/>
        <v>517.900991402626</v>
      </c>
      <c r="AI48" s="35">
        <f t="shared" si="19"/>
        <v>267.94171131054708</v>
      </c>
      <c r="AJ48" s="35">
        <f t="shared" si="20"/>
        <v>0</v>
      </c>
      <c r="AK48" s="36">
        <f t="shared" si="21"/>
        <v>3294.0506523028266</v>
      </c>
    </row>
    <row r="49" spans="1:37" x14ac:dyDescent="0.25">
      <c r="A49" s="5">
        <v>4022.8</v>
      </c>
      <c r="B49" s="5">
        <v>215766.97641038895</v>
      </c>
      <c r="C49" s="5">
        <v>381432.85287442803</v>
      </c>
      <c r="D49" s="5">
        <v>18420.060000000001</v>
      </c>
      <c r="E49" s="5">
        <v>60.504250000000006</v>
      </c>
      <c r="F49" s="32">
        <v>0.02</v>
      </c>
      <c r="G49" s="32">
        <v>0.02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583</v>
      </c>
      <c r="O49" s="35">
        <f t="shared" si="1"/>
        <v>430</v>
      </c>
      <c r="P49" s="35">
        <f t="shared" si="2"/>
        <v>584.42449136115727</v>
      </c>
      <c r="Q49" s="35">
        <f t="shared" si="3"/>
        <v>271.36312570873901</v>
      </c>
      <c r="R49" s="35">
        <f t="shared" si="4"/>
        <v>140.392664806569</v>
      </c>
      <c r="S49" s="35">
        <f t="shared" si="5"/>
        <v>302.49439828121479</v>
      </c>
      <c r="T49" s="35">
        <f t="shared" si="6"/>
        <v>17.532734740834719</v>
      </c>
      <c r="U49" s="35">
        <f t="shared" si="7"/>
        <v>517.900991402626</v>
      </c>
      <c r="V49" s="35">
        <f t="shared" si="8"/>
        <v>267.94171131054708</v>
      </c>
      <c r="W49" s="35">
        <f t="shared" si="9"/>
        <v>0</v>
      </c>
      <c r="X49" s="35">
        <f t="shared" si="10"/>
        <v>3294.0506523028266</v>
      </c>
      <c r="Y49" s="51">
        <v>9900</v>
      </c>
      <c r="Z49" s="51">
        <v>4150</v>
      </c>
      <c r="AA49" s="35">
        <f t="shared" si="11"/>
        <v>583</v>
      </c>
      <c r="AB49" s="35">
        <f t="shared" si="12"/>
        <v>430</v>
      </c>
      <c r="AC49" s="35">
        <f t="shared" si="13"/>
        <v>584.42449136115727</v>
      </c>
      <c r="AD49" s="35">
        <f t="shared" si="14"/>
        <v>271.36312570873901</v>
      </c>
      <c r="AE49" s="35">
        <f t="shared" si="15"/>
        <v>140.392664806569</v>
      </c>
      <c r="AF49" s="35">
        <f t="shared" si="16"/>
        <v>302.49439828121479</v>
      </c>
      <c r="AG49" s="35">
        <f t="shared" si="17"/>
        <v>17.532734740834719</v>
      </c>
      <c r="AH49" s="35">
        <f t="shared" si="18"/>
        <v>517.900991402626</v>
      </c>
      <c r="AI49" s="35">
        <f t="shared" si="19"/>
        <v>267.94171131054708</v>
      </c>
      <c r="AJ49" s="35">
        <f t="shared" si="20"/>
        <v>0</v>
      </c>
      <c r="AK49" s="36">
        <f t="shared" si="21"/>
        <v>3294.0506523028266</v>
      </c>
    </row>
    <row r="50" spans="1:37" x14ac:dyDescent="0.25">
      <c r="A50" s="5">
        <v>4023</v>
      </c>
      <c r="B50" s="5">
        <v>215865.44820976257</v>
      </c>
      <c r="C50" s="5">
        <v>381606.93131837249</v>
      </c>
      <c r="D50" s="5">
        <v>18420.350000000002</v>
      </c>
      <c r="E50" s="5">
        <v>60.504250000000006</v>
      </c>
      <c r="F50" s="32">
        <v>0.02</v>
      </c>
      <c r="G50" s="32">
        <v>0.02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583</v>
      </c>
      <c r="O50" s="35">
        <f t="shared" si="1"/>
        <v>430</v>
      </c>
      <c r="P50" s="35">
        <f t="shared" si="2"/>
        <v>584.42449136115727</v>
      </c>
      <c r="Q50" s="35">
        <f t="shared" si="3"/>
        <v>271.36312570873901</v>
      </c>
      <c r="R50" s="35">
        <f t="shared" si="4"/>
        <v>140.392664806569</v>
      </c>
      <c r="S50" s="35">
        <f t="shared" si="5"/>
        <v>302.49439828121479</v>
      </c>
      <c r="T50" s="35">
        <f t="shared" si="6"/>
        <v>17.532734740834719</v>
      </c>
      <c r="U50" s="35">
        <f t="shared" si="7"/>
        <v>517.900991402626</v>
      </c>
      <c r="V50" s="35">
        <f t="shared" si="8"/>
        <v>267.94171131054708</v>
      </c>
      <c r="W50" s="35">
        <f t="shared" si="9"/>
        <v>0</v>
      </c>
      <c r="X50" s="35">
        <f t="shared" si="10"/>
        <v>3294.0506523028266</v>
      </c>
      <c r="Y50" s="51">
        <v>9900</v>
      </c>
      <c r="Z50" s="51">
        <v>4150</v>
      </c>
      <c r="AA50" s="35">
        <f t="shared" si="11"/>
        <v>583</v>
      </c>
      <c r="AB50" s="35">
        <f t="shared" si="12"/>
        <v>430</v>
      </c>
      <c r="AC50" s="35">
        <f t="shared" si="13"/>
        <v>584.42449136115727</v>
      </c>
      <c r="AD50" s="35">
        <f t="shared" si="14"/>
        <v>271.36312570873901</v>
      </c>
      <c r="AE50" s="35">
        <f t="shared" si="15"/>
        <v>140.392664806569</v>
      </c>
      <c r="AF50" s="35">
        <f t="shared" si="16"/>
        <v>302.49439828121479</v>
      </c>
      <c r="AG50" s="35">
        <f t="shared" si="17"/>
        <v>17.532734740834719</v>
      </c>
      <c r="AH50" s="35">
        <f t="shared" si="18"/>
        <v>517.900991402626</v>
      </c>
      <c r="AI50" s="35">
        <f t="shared" si="19"/>
        <v>267.94171131054708</v>
      </c>
      <c r="AJ50" s="35">
        <f t="shared" si="20"/>
        <v>0</v>
      </c>
      <c r="AK50" s="36">
        <f t="shared" si="21"/>
        <v>3294.0506523028266</v>
      </c>
    </row>
    <row r="51" spans="1:37" x14ac:dyDescent="0.25">
      <c r="A51" s="5">
        <v>4024</v>
      </c>
      <c r="B51" s="5">
        <v>216357.80720853806</v>
      </c>
      <c r="C51" s="5">
        <v>382477.32353818417</v>
      </c>
      <c r="D51" s="5">
        <v>18421.8</v>
      </c>
      <c r="E51" s="5">
        <v>60.504250000000006</v>
      </c>
      <c r="F51" s="32">
        <v>0.02</v>
      </c>
      <c r="G51" s="32">
        <v>0.02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583</v>
      </c>
      <c r="O51" s="35">
        <f t="shared" si="1"/>
        <v>430</v>
      </c>
      <c r="P51" s="35">
        <f t="shared" si="2"/>
        <v>584.42449136115727</v>
      </c>
      <c r="Q51" s="35">
        <f t="shared" si="3"/>
        <v>271.36312570873901</v>
      </c>
      <c r="R51" s="35">
        <f t="shared" si="4"/>
        <v>140.392664806569</v>
      </c>
      <c r="S51" s="35">
        <f t="shared" si="5"/>
        <v>302.49439828121479</v>
      </c>
      <c r="T51" s="35">
        <f t="shared" si="6"/>
        <v>17.532734740834719</v>
      </c>
      <c r="U51" s="35">
        <f t="shared" si="7"/>
        <v>517.900991402626</v>
      </c>
      <c r="V51" s="35">
        <f t="shared" si="8"/>
        <v>267.94171131054708</v>
      </c>
      <c r="W51" s="35">
        <f t="shared" si="9"/>
        <v>0</v>
      </c>
      <c r="X51" s="35">
        <f t="shared" si="10"/>
        <v>3294.0506523028266</v>
      </c>
      <c r="Y51" s="51">
        <v>9900</v>
      </c>
      <c r="Z51" s="51">
        <v>4150</v>
      </c>
      <c r="AA51" s="35">
        <f t="shared" si="11"/>
        <v>583</v>
      </c>
      <c r="AB51" s="35">
        <f t="shared" si="12"/>
        <v>430</v>
      </c>
      <c r="AC51" s="35">
        <f t="shared" si="13"/>
        <v>584.42449136115727</v>
      </c>
      <c r="AD51" s="35">
        <f t="shared" si="14"/>
        <v>271.36312570873901</v>
      </c>
      <c r="AE51" s="35">
        <f t="shared" si="15"/>
        <v>140.392664806569</v>
      </c>
      <c r="AF51" s="35">
        <f t="shared" si="16"/>
        <v>302.49439828121479</v>
      </c>
      <c r="AG51" s="35">
        <f t="shared" si="17"/>
        <v>17.532734740834719</v>
      </c>
      <c r="AH51" s="35">
        <f t="shared" si="18"/>
        <v>517.900991402626</v>
      </c>
      <c r="AI51" s="35">
        <f t="shared" si="19"/>
        <v>267.94171131054708</v>
      </c>
      <c r="AJ51" s="35">
        <f t="shared" si="20"/>
        <v>0</v>
      </c>
      <c r="AK51" s="36">
        <f t="shared" si="21"/>
        <v>3294.0506523028266</v>
      </c>
    </row>
    <row r="52" spans="1:37" x14ac:dyDescent="0.25">
      <c r="A52" s="5">
        <v>4025</v>
      </c>
      <c r="B52" s="5">
        <v>216850.16620731354</v>
      </c>
      <c r="C52" s="5">
        <v>383347.71575799584</v>
      </c>
      <c r="D52" s="5">
        <v>18423.250000000004</v>
      </c>
      <c r="E52" s="5">
        <v>60.504250000000006</v>
      </c>
      <c r="F52" s="32">
        <v>0.02</v>
      </c>
      <c r="G52" s="32">
        <v>0.02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583</v>
      </c>
      <c r="O52" s="35">
        <f t="shared" si="1"/>
        <v>430</v>
      </c>
      <c r="P52" s="35">
        <f t="shared" si="2"/>
        <v>584.42449136115727</v>
      </c>
      <c r="Q52" s="35">
        <f t="shared" si="3"/>
        <v>271.36312570873901</v>
      </c>
      <c r="R52" s="35">
        <f t="shared" si="4"/>
        <v>140.392664806569</v>
      </c>
      <c r="S52" s="35">
        <f t="shared" si="5"/>
        <v>302.49439828121479</v>
      </c>
      <c r="T52" s="35">
        <f t="shared" si="6"/>
        <v>17.532734740834719</v>
      </c>
      <c r="U52" s="35">
        <f t="shared" si="7"/>
        <v>517.900991402626</v>
      </c>
      <c r="V52" s="35">
        <f t="shared" si="8"/>
        <v>267.94171131054708</v>
      </c>
      <c r="W52" s="35">
        <f t="shared" si="9"/>
        <v>0</v>
      </c>
      <c r="X52" s="35">
        <f t="shared" si="10"/>
        <v>3294.0506523028266</v>
      </c>
      <c r="Y52" s="51">
        <v>9900</v>
      </c>
      <c r="Z52" s="51">
        <v>4150</v>
      </c>
      <c r="AA52" s="35">
        <f t="shared" si="11"/>
        <v>583</v>
      </c>
      <c r="AB52" s="35">
        <f t="shared" si="12"/>
        <v>430</v>
      </c>
      <c r="AC52" s="35">
        <f t="shared" si="13"/>
        <v>584.42449136115727</v>
      </c>
      <c r="AD52" s="35">
        <f t="shared" si="14"/>
        <v>271.36312570873901</v>
      </c>
      <c r="AE52" s="35">
        <f t="shared" si="15"/>
        <v>140.392664806569</v>
      </c>
      <c r="AF52" s="35">
        <f t="shared" si="16"/>
        <v>302.49439828121479</v>
      </c>
      <c r="AG52" s="35">
        <f t="shared" si="17"/>
        <v>17.532734740834719</v>
      </c>
      <c r="AH52" s="35">
        <f t="shared" si="18"/>
        <v>517.900991402626</v>
      </c>
      <c r="AI52" s="35">
        <f t="shared" si="19"/>
        <v>267.94171131054708</v>
      </c>
      <c r="AJ52" s="35">
        <f t="shared" si="20"/>
        <v>0</v>
      </c>
      <c r="AK52" s="36">
        <f t="shared" si="21"/>
        <v>3294.0506523028266</v>
      </c>
    </row>
    <row r="53" spans="1:37" x14ac:dyDescent="0.25">
      <c r="A53" s="5">
        <v>4026</v>
      </c>
      <c r="B53" s="5">
        <v>217342.52520608902</v>
      </c>
      <c r="C53" s="5">
        <v>384218.10797777772</v>
      </c>
      <c r="D53" s="5">
        <v>18424.7</v>
      </c>
      <c r="E53" s="5">
        <v>60.504250000000006</v>
      </c>
      <c r="F53" s="32">
        <v>0.02</v>
      </c>
      <c r="G53" s="32">
        <v>0.02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583</v>
      </c>
      <c r="O53" s="35">
        <f t="shared" si="1"/>
        <v>430</v>
      </c>
      <c r="P53" s="35">
        <f t="shared" si="2"/>
        <v>584.42449136115727</v>
      </c>
      <c r="Q53" s="35">
        <f t="shared" si="3"/>
        <v>271.36312570873901</v>
      </c>
      <c r="R53" s="35">
        <f t="shared" si="4"/>
        <v>140.392664806569</v>
      </c>
      <c r="S53" s="35">
        <f t="shared" si="5"/>
        <v>302.49439828121479</v>
      </c>
      <c r="T53" s="35">
        <f t="shared" si="6"/>
        <v>17.532734740834719</v>
      </c>
      <c r="U53" s="35">
        <f t="shared" si="7"/>
        <v>517.900991402626</v>
      </c>
      <c r="V53" s="35">
        <f t="shared" si="8"/>
        <v>267.94171131054708</v>
      </c>
      <c r="W53" s="35">
        <f t="shared" si="9"/>
        <v>0</v>
      </c>
      <c r="X53" s="35">
        <f t="shared" si="10"/>
        <v>3294.0506523028266</v>
      </c>
      <c r="Y53" s="51">
        <v>9900</v>
      </c>
      <c r="Z53" s="51">
        <v>4150</v>
      </c>
      <c r="AA53" s="35">
        <f t="shared" si="11"/>
        <v>583</v>
      </c>
      <c r="AB53" s="35">
        <f t="shared" si="12"/>
        <v>430</v>
      </c>
      <c r="AC53" s="35">
        <f t="shared" si="13"/>
        <v>584.42449136115727</v>
      </c>
      <c r="AD53" s="35">
        <f t="shared" si="14"/>
        <v>271.36312570873901</v>
      </c>
      <c r="AE53" s="35">
        <f t="shared" si="15"/>
        <v>140.392664806569</v>
      </c>
      <c r="AF53" s="35">
        <f t="shared" si="16"/>
        <v>302.49439828121479</v>
      </c>
      <c r="AG53" s="35">
        <f t="shared" si="17"/>
        <v>17.532734740834719</v>
      </c>
      <c r="AH53" s="35">
        <f t="shared" si="18"/>
        <v>517.900991402626</v>
      </c>
      <c r="AI53" s="35">
        <f t="shared" si="19"/>
        <v>267.94171131054708</v>
      </c>
      <c r="AJ53" s="35">
        <f t="shared" si="20"/>
        <v>0</v>
      </c>
      <c r="AK53" s="36">
        <f t="shared" si="21"/>
        <v>3294.0506523028266</v>
      </c>
    </row>
    <row r="54" spans="1:37" x14ac:dyDescent="0.25">
      <c r="A54" s="5">
        <v>4027</v>
      </c>
      <c r="B54" s="5">
        <v>217834.88420534134</v>
      </c>
      <c r="C54" s="5">
        <v>385088.5001975894</v>
      </c>
      <c r="D54" s="5">
        <v>18426.150000000001</v>
      </c>
      <c r="E54" s="5">
        <v>60.504250000000006</v>
      </c>
      <c r="F54" s="32">
        <v>0.02</v>
      </c>
      <c r="G54" s="32">
        <v>0.02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583</v>
      </c>
      <c r="O54" s="35">
        <f t="shared" si="1"/>
        <v>430</v>
      </c>
      <c r="P54" s="35">
        <f t="shared" si="2"/>
        <v>584.42449136115727</v>
      </c>
      <c r="Q54" s="35">
        <f t="shared" si="3"/>
        <v>271.36312570873901</v>
      </c>
      <c r="R54" s="35">
        <f t="shared" si="4"/>
        <v>140.392664806569</v>
      </c>
      <c r="S54" s="35">
        <f t="shared" si="5"/>
        <v>302.49439828121479</v>
      </c>
      <c r="T54" s="35">
        <f t="shared" si="6"/>
        <v>17.532734740834719</v>
      </c>
      <c r="U54" s="35">
        <f t="shared" si="7"/>
        <v>517.900991402626</v>
      </c>
      <c r="V54" s="35">
        <f t="shared" si="8"/>
        <v>267.94171131054708</v>
      </c>
      <c r="W54" s="35">
        <f t="shared" si="9"/>
        <v>0</v>
      </c>
      <c r="X54" s="35">
        <f t="shared" si="10"/>
        <v>3294.0506523028266</v>
      </c>
      <c r="Y54" s="51">
        <v>9900</v>
      </c>
      <c r="Z54" s="51">
        <v>4150</v>
      </c>
      <c r="AA54" s="35">
        <f t="shared" si="11"/>
        <v>583</v>
      </c>
      <c r="AB54" s="35">
        <f t="shared" si="12"/>
        <v>430</v>
      </c>
      <c r="AC54" s="35">
        <f t="shared" si="13"/>
        <v>584.42449136115727</v>
      </c>
      <c r="AD54" s="35">
        <f t="shared" si="14"/>
        <v>271.36312570873901</v>
      </c>
      <c r="AE54" s="35">
        <f t="shared" si="15"/>
        <v>140.392664806569</v>
      </c>
      <c r="AF54" s="35">
        <f t="shared" si="16"/>
        <v>302.49439828121479</v>
      </c>
      <c r="AG54" s="35">
        <f t="shared" si="17"/>
        <v>17.532734740834719</v>
      </c>
      <c r="AH54" s="35">
        <f t="shared" si="18"/>
        <v>517.900991402626</v>
      </c>
      <c r="AI54" s="35">
        <f t="shared" si="19"/>
        <v>267.94171131054708</v>
      </c>
      <c r="AJ54" s="35">
        <f t="shared" si="20"/>
        <v>0</v>
      </c>
      <c r="AK54" s="36">
        <f t="shared" si="21"/>
        <v>3294.0506523028266</v>
      </c>
    </row>
    <row r="55" spans="1:37" x14ac:dyDescent="0.25">
      <c r="A55" s="5">
        <v>4027.2</v>
      </c>
      <c r="B55" s="5">
        <v>217933.3560051918</v>
      </c>
      <c r="C55" s="5">
        <v>385262.57864156365</v>
      </c>
      <c r="D55" s="5">
        <v>18426.439999999999</v>
      </c>
      <c r="E55" s="5">
        <v>60.504250000000006</v>
      </c>
      <c r="F55" s="32">
        <v>0.02</v>
      </c>
      <c r="G55" s="32">
        <v>0.02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583</v>
      </c>
      <c r="O55" s="35">
        <f t="shared" si="1"/>
        <v>430</v>
      </c>
      <c r="P55" s="35">
        <f t="shared" si="2"/>
        <v>584.42449136115727</v>
      </c>
      <c r="Q55" s="35">
        <f t="shared" si="3"/>
        <v>271.36312570873901</v>
      </c>
      <c r="R55" s="35">
        <f t="shared" si="4"/>
        <v>140.392664806569</v>
      </c>
      <c r="S55" s="35">
        <f t="shared" si="5"/>
        <v>302.49439828121479</v>
      </c>
      <c r="T55" s="35">
        <f t="shared" si="6"/>
        <v>17.532734740834719</v>
      </c>
      <c r="U55" s="35">
        <f t="shared" si="7"/>
        <v>517.900991402626</v>
      </c>
      <c r="V55" s="35">
        <f t="shared" si="8"/>
        <v>267.94171131054708</v>
      </c>
      <c r="W55" s="35">
        <f t="shared" si="9"/>
        <v>0</v>
      </c>
      <c r="X55" s="35">
        <f t="shared" si="10"/>
        <v>3294.0506523028266</v>
      </c>
      <c r="Y55" s="51">
        <v>9900</v>
      </c>
      <c r="Z55" s="51">
        <v>4150</v>
      </c>
      <c r="AA55" s="35">
        <f t="shared" si="11"/>
        <v>583</v>
      </c>
      <c r="AB55" s="35">
        <f t="shared" si="12"/>
        <v>430</v>
      </c>
      <c r="AC55" s="35">
        <f t="shared" si="13"/>
        <v>584.42449136115727</v>
      </c>
      <c r="AD55" s="35">
        <f t="shared" si="14"/>
        <v>271.36312570873901</v>
      </c>
      <c r="AE55" s="35">
        <f t="shared" si="15"/>
        <v>140.392664806569</v>
      </c>
      <c r="AF55" s="35">
        <f t="shared" si="16"/>
        <v>302.49439828121479</v>
      </c>
      <c r="AG55" s="35">
        <f t="shared" si="17"/>
        <v>17.532734740834719</v>
      </c>
      <c r="AH55" s="35">
        <f t="shared" si="18"/>
        <v>517.900991402626</v>
      </c>
      <c r="AI55" s="35">
        <f t="shared" si="19"/>
        <v>267.94171131054708</v>
      </c>
      <c r="AJ55" s="35">
        <f t="shared" si="20"/>
        <v>0</v>
      </c>
      <c r="AK55" s="36">
        <f t="shared" si="21"/>
        <v>3294.0506523028266</v>
      </c>
    </row>
    <row r="56" spans="1:37" x14ac:dyDescent="0.25">
      <c r="A56" s="5">
        <v>4027.8</v>
      </c>
      <c r="B56" s="5">
        <v>218228.77140426636</v>
      </c>
      <c r="C56" s="5">
        <v>385784.81397339702</v>
      </c>
      <c r="D56" s="5">
        <v>18427.310000000001</v>
      </c>
      <c r="E56" s="5">
        <v>60.504250000000006</v>
      </c>
      <c r="F56" s="32">
        <v>0.02</v>
      </c>
      <c r="G56" s="32">
        <v>0.02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583</v>
      </c>
      <c r="O56" s="35">
        <f t="shared" si="1"/>
        <v>430</v>
      </c>
      <c r="P56" s="35">
        <f t="shared" si="2"/>
        <v>584.42449136115727</v>
      </c>
      <c r="Q56" s="35">
        <f t="shared" si="3"/>
        <v>271.36312570873901</v>
      </c>
      <c r="R56" s="35">
        <f t="shared" si="4"/>
        <v>140.392664806569</v>
      </c>
      <c r="S56" s="35">
        <f t="shared" si="5"/>
        <v>302.49439828121479</v>
      </c>
      <c r="T56" s="35">
        <f t="shared" si="6"/>
        <v>17.532734740834719</v>
      </c>
      <c r="U56" s="35">
        <f t="shared" si="7"/>
        <v>517.900991402626</v>
      </c>
      <c r="V56" s="35">
        <f t="shared" si="8"/>
        <v>267.94171131054708</v>
      </c>
      <c r="W56" s="35">
        <f t="shared" si="9"/>
        <v>0</v>
      </c>
      <c r="X56" s="35">
        <f t="shared" si="10"/>
        <v>3294.0506523028266</v>
      </c>
      <c r="Y56" s="51">
        <v>9900</v>
      </c>
      <c r="Z56" s="51">
        <v>4150</v>
      </c>
      <c r="AA56" s="35">
        <f t="shared" si="11"/>
        <v>583</v>
      </c>
      <c r="AB56" s="35">
        <f t="shared" si="12"/>
        <v>430</v>
      </c>
      <c r="AC56" s="35">
        <f t="shared" si="13"/>
        <v>584.42449136115727</v>
      </c>
      <c r="AD56" s="35">
        <f t="shared" si="14"/>
        <v>271.36312570873901</v>
      </c>
      <c r="AE56" s="35">
        <f t="shared" si="15"/>
        <v>140.392664806569</v>
      </c>
      <c r="AF56" s="35">
        <f t="shared" si="16"/>
        <v>302.49439828121479</v>
      </c>
      <c r="AG56" s="35">
        <f t="shared" si="17"/>
        <v>17.532734740834719</v>
      </c>
      <c r="AH56" s="35">
        <f t="shared" si="18"/>
        <v>517.900991402626</v>
      </c>
      <c r="AI56" s="35">
        <f t="shared" si="19"/>
        <v>267.94171131054708</v>
      </c>
      <c r="AJ56" s="35">
        <f t="shared" si="20"/>
        <v>0</v>
      </c>
      <c r="AK56" s="36">
        <f t="shared" si="21"/>
        <v>3294.0506523028266</v>
      </c>
    </row>
    <row r="57" spans="1:37" x14ac:dyDescent="0.25">
      <c r="A57" s="5">
        <v>4028</v>
      </c>
      <c r="B57" s="5">
        <v>218327.24320411682</v>
      </c>
      <c r="C57" s="5">
        <v>385958.89241737127</v>
      </c>
      <c r="D57" s="5">
        <v>18427.600000000002</v>
      </c>
      <c r="E57" s="5">
        <v>60.504250000000006</v>
      </c>
      <c r="F57" s="32">
        <v>0.02</v>
      </c>
      <c r="G57" s="32">
        <v>0.02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583</v>
      </c>
      <c r="O57" s="35">
        <f t="shared" si="1"/>
        <v>430</v>
      </c>
      <c r="P57" s="35">
        <f t="shared" si="2"/>
        <v>584.42449136115727</v>
      </c>
      <c r="Q57" s="35">
        <f t="shared" si="3"/>
        <v>271.36312570873901</v>
      </c>
      <c r="R57" s="35">
        <f t="shared" si="4"/>
        <v>140.392664806569</v>
      </c>
      <c r="S57" s="35">
        <f t="shared" si="5"/>
        <v>302.49439828121479</v>
      </c>
      <c r="T57" s="35">
        <f t="shared" si="6"/>
        <v>17.532734740834719</v>
      </c>
      <c r="U57" s="35">
        <f t="shared" si="7"/>
        <v>517.900991402626</v>
      </c>
      <c r="V57" s="35">
        <f t="shared" si="8"/>
        <v>267.94171131054708</v>
      </c>
      <c r="W57" s="35">
        <f t="shared" si="9"/>
        <v>0</v>
      </c>
      <c r="X57" s="35">
        <f t="shared" si="10"/>
        <v>3294.0506523028266</v>
      </c>
      <c r="Y57" s="51">
        <v>9900</v>
      </c>
      <c r="Z57" s="51">
        <v>4150</v>
      </c>
      <c r="AA57" s="35">
        <f t="shared" si="11"/>
        <v>583</v>
      </c>
      <c r="AB57" s="35">
        <f t="shared" si="12"/>
        <v>430</v>
      </c>
      <c r="AC57" s="35">
        <f t="shared" si="13"/>
        <v>584.42449136115727</v>
      </c>
      <c r="AD57" s="35">
        <f t="shared" si="14"/>
        <v>271.36312570873901</v>
      </c>
      <c r="AE57" s="35">
        <f t="shared" si="15"/>
        <v>140.392664806569</v>
      </c>
      <c r="AF57" s="35">
        <f t="shared" si="16"/>
        <v>302.49439828121479</v>
      </c>
      <c r="AG57" s="35">
        <f t="shared" si="17"/>
        <v>17.532734740834719</v>
      </c>
      <c r="AH57" s="35">
        <f t="shared" si="18"/>
        <v>517.900991402626</v>
      </c>
      <c r="AI57" s="35">
        <f t="shared" si="19"/>
        <v>267.94171131054708</v>
      </c>
      <c r="AJ57" s="35">
        <f t="shared" si="20"/>
        <v>0</v>
      </c>
      <c r="AK57" s="36">
        <f t="shared" si="21"/>
        <v>3294.0506523028266</v>
      </c>
    </row>
    <row r="58" spans="1:37" x14ac:dyDescent="0.25">
      <c r="A58" s="5">
        <v>4029</v>
      </c>
      <c r="B58" s="5">
        <v>218819.6022028923</v>
      </c>
      <c r="C58" s="5">
        <v>386829.28463718295</v>
      </c>
      <c r="D58" s="5">
        <v>18429.05</v>
      </c>
      <c r="E58" s="5">
        <v>60.504250000000006</v>
      </c>
      <c r="F58" s="32">
        <v>0.02</v>
      </c>
      <c r="G58" s="32">
        <v>0.02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583</v>
      </c>
      <c r="O58" s="35">
        <f t="shared" si="1"/>
        <v>430</v>
      </c>
      <c r="P58" s="35">
        <f t="shared" si="2"/>
        <v>584.42449136115727</v>
      </c>
      <c r="Q58" s="35">
        <f t="shared" si="3"/>
        <v>271.36312570873901</v>
      </c>
      <c r="R58" s="35">
        <f t="shared" si="4"/>
        <v>140.392664806569</v>
      </c>
      <c r="S58" s="35">
        <f t="shared" si="5"/>
        <v>302.49439828121479</v>
      </c>
      <c r="T58" s="35">
        <f t="shared" si="6"/>
        <v>17.532734740834719</v>
      </c>
      <c r="U58" s="35">
        <f t="shared" si="7"/>
        <v>517.900991402626</v>
      </c>
      <c r="V58" s="35">
        <f t="shared" si="8"/>
        <v>267.94171131054708</v>
      </c>
      <c r="W58" s="35">
        <f t="shared" si="9"/>
        <v>0</v>
      </c>
      <c r="X58" s="35">
        <f t="shared" si="10"/>
        <v>3294.0506523028266</v>
      </c>
      <c r="Y58" s="51">
        <v>9900</v>
      </c>
      <c r="Z58" s="51">
        <v>4150</v>
      </c>
      <c r="AA58" s="35">
        <f t="shared" si="11"/>
        <v>583</v>
      </c>
      <c r="AB58" s="35">
        <f t="shared" si="12"/>
        <v>430</v>
      </c>
      <c r="AC58" s="35">
        <f t="shared" si="13"/>
        <v>584.42449136115727</v>
      </c>
      <c r="AD58" s="35">
        <f t="shared" si="14"/>
        <v>271.36312570873901</v>
      </c>
      <c r="AE58" s="35">
        <f t="shared" si="15"/>
        <v>140.392664806569</v>
      </c>
      <c r="AF58" s="35">
        <f t="shared" si="16"/>
        <v>302.49439828121479</v>
      </c>
      <c r="AG58" s="35">
        <f t="shared" si="17"/>
        <v>17.532734740834719</v>
      </c>
      <c r="AH58" s="35">
        <f t="shared" si="18"/>
        <v>517.900991402626</v>
      </c>
      <c r="AI58" s="35">
        <f t="shared" si="19"/>
        <v>267.94171131054708</v>
      </c>
      <c r="AJ58" s="35">
        <f t="shared" si="20"/>
        <v>0</v>
      </c>
      <c r="AK58" s="36">
        <f t="shared" si="21"/>
        <v>3294.0506523028266</v>
      </c>
    </row>
    <row r="59" spans="1:37" x14ac:dyDescent="0.25">
      <c r="A59" s="5">
        <v>4030</v>
      </c>
      <c r="B59" s="5">
        <v>219311.96120166779</v>
      </c>
      <c r="C59" s="5">
        <v>387699.67685696483</v>
      </c>
      <c r="D59" s="5">
        <v>18430.500000000004</v>
      </c>
      <c r="E59" s="5">
        <v>60.504250000000006</v>
      </c>
      <c r="F59" s="32">
        <v>0.02</v>
      </c>
      <c r="G59" s="32">
        <v>0.02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583</v>
      </c>
      <c r="O59" s="35">
        <f t="shared" si="1"/>
        <v>430</v>
      </c>
      <c r="P59" s="35">
        <f t="shared" si="2"/>
        <v>584.42449136115727</v>
      </c>
      <c r="Q59" s="35">
        <f t="shared" si="3"/>
        <v>271.36312570873901</v>
      </c>
      <c r="R59" s="35">
        <f t="shared" si="4"/>
        <v>140.392664806569</v>
      </c>
      <c r="S59" s="35">
        <f t="shared" si="5"/>
        <v>302.49439828121479</v>
      </c>
      <c r="T59" s="35">
        <f t="shared" si="6"/>
        <v>17.532734740834719</v>
      </c>
      <c r="U59" s="35">
        <f t="shared" si="7"/>
        <v>517.900991402626</v>
      </c>
      <c r="V59" s="35">
        <f t="shared" si="8"/>
        <v>267.94171131054708</v>
      </c>
      <c r="W59" s="35">
        <f t="shared" si="9"/>
        <v>0</v>
      </c>
      <c r="X59" s="35">
        <f t="shared" si="10"/>
        <v>3294.0506523028266</v>
      </c>
      <c r="Y59" s="51">
        <v>9900</v>
      </c>
      <c r="Z59" s="51">
        <v>4150</v>
      </c>
      <c r="AA59" s="35">
        <f t="shared" si="11"/>
        <v>583</v>
      </c>
      <c r="AB59" s="35">
        <f t="shared" si="12"/>
        <v>430</v>
      </c>
      <c r="AC59" s="35">
        <f t="shared" si="13"/>
        <v>584.42449136115727</v>
      </c>
      <c r="AD59" s="35">
        <f t="shared" si="14"/>
        <v>271.36312570873901</v>
      </c>
      <c r="AE59" s="35">
        <f t="shared" si="15"/>
        <v>140.392664806569</v>
      </c>
      <c r="AF59" s="35">
        <f t="shared" si="16"/>
        <v>302.49439828121479</v>
      </c>
      <c r="AG59" s="35">
        <f t="shared" si="17"/>
        <v>17.532734740834719</v>
      </c>
      <c r="AH59" s="35">
        <f t="shared" si="18"/>
        <v>517.900991402626</v>
      </c>
      <c r="AI59" s="35">
        <f t="shared" si="19"/>
        <v>267.94171131054708</v>
      </c>
      <c r="AJ59" s="35">
        <f t="shared" si="20"/>
        <v>0</v>
      </c>
      <c r="AK59" s="36">
        <f t="shared" si="21"/>
        <v>3294.0506523028266</v>
      </c>
    </row>
    <row r="60" spans="1:37" x14ac:dyDescent="0.25">
      <c r="A60" s="5">
        <v>4031</v>
      </c>
      <c r="B60" s="5">
        <v>219804.32020044327</v>
      </c>
      <c r="C60" s="5">
        <v>388570.0690767765</v>
      </c>
      <c r="D60" s="5">
        <v>18431.95</v>
      </c>
      <c r="E60" s="5">
        <v>60.504250000000006</v>
      </c>
      <c r="F60" s="32">
        <v>0.02</v>
      </c>
      <c r="G60" s="32">
        <v>0.02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583</v>
      </c>
      <c r="O60" s="35">
        <f t="shared" si="1"/>
        <v>430</v>
      </c>
      <c r="P60" s="35">
        <f t="shared" si="2"/>
        <v>584.42449136115727</v>
      </c>
      <c r="Q60" s="35">
        <f t="shared" si="3"/>
        <v>271.36312570873901</v>
      </c>
      <c r="R60" s="35">
        <f t="shared" si="4"/>
        <v>140.392664806569</v>
      </c>
      <c r="S60" s="35">
        <f t="shared" si="5"/>
        <v>302.49439828121479</v>
      </c>
      <c r="T60" s="35">
        <f t="shared" si="6"/>
        <v>17.532734740834719</v>
      </c>
      <c r="U60" s="35">
        <f t="shared" si="7"/>
        <v>517.900991402626</v>
      </c>
      <c r="V60" s="35">
        <f t="shared" si="8"/>
        <v>267.94171131054708</v>
      </c>
      <c r="W60" s="35">
        <f t="shared" si="9"/>
        <v>0</v>
      </c>
      <c r="X60" s="35">
        <f t="shared" si="10"/>
        <v>3294.0506523028266</v>
      </c>
      <c r="Y60" s="51">
        <v>9900</v>
      </c>
      <c r="Z60" s="51">
        <v>4150</v>
      </c>
      <c r="AA60" s="35">
        <f t="shared" si="11"/>
        <v>583</v>
      </c>
      <c r="AB60" s="35">
        <f t="shared" si="12"/>
        <v>430</v>
      </c>
      <c r="AC60" s="35">
        <f t="shared" si="13"/>
        <v>584.42449136115727</v>
      </c>
      <c r="AD60" s="35">
        <f t="shared" si="14"/>
        <v>271.36312570873901</v>
      </c>
      <c r="AE60" s="35">
        <f t="shared" si="15"/>
        <v>140.392664806569</v>
      </c>
      <c r="AF60" s="35">
        <f t="shared" si="16"/>
        <v>302.49439828121479</v>
      </c>
      <c r="AG60" s="35">
        <f t="shared" si="17"/>
        <v>17.532734740834719</v>
      </c>
      <c r="AH60" s="35">
        <f t="shared" si="18"/>
        <v>517.900991402626</v>
      </c>
      <c r="AI60" s="35">
        <f t="shared" si="19"/>
        <v>267.94171131054708</v>
      </c>
      <c r="AJ60" s="35">
        <f t="shared" si="20"/>
        <v>0</v>
      </c>
      <c r="AK60" s="36">
        <f t="shared" si="21"/>
        <v>3294.0506523028266</v>
      </c>
    </row>
    <row r="61" spans="1:37" x14ac:dyDescent="0.25">
      <c r="A61" s="5">
        <v>4032</v>
      </c>
      <c r="B61" s="5">
        <v>220296.67919921875</v>
      </c>
      <c r="C61" s="5">
        <v>389440.46129658818</v>
      </c>
      <c r="D61" s="5">
        <v>18433.400000000001</v>
      </c>
      <c r="E61" s="5">
        <v>60.504250000000006</v>
      </c>
      <c r="F61" s="32">
        <v>0.02</v>
      </c>
      <c r="G61" s="32">
        <v>0.02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583</v>
      </c>
      <c r="O61" s="35">
        <f t="shared" si="1"/>
        <v>430</v>
      </c>
      <c r="P61" s="35">
        <f t="shared" si="2"/>
        <v>584.42449136115727</v>
      </c>
      <c r="Q61" s="35">
        <f t="shared" si="3"/>
        <v>271.36312570873901</v>
      </c>
      <c r="R61" s="35">
        <f t="shared" si="4"/>
        <v>140.392664806569</v>
      </c>
      <c r="S61" s="35">
        <f t="shared" si="5"/>
        <v>302.49439828121479</v>
      </c>
      <c r="T61" s="35">
        <f t="shared" si="6"/>
        <v>17.532734740834719</v>
      </c>
      <c r="U61" s="35">
        <f t="shared" si="7"/>
        <v>517.900991402626</v>
      </c>
      <c r="V61" s="35">
        <f t="shared" si="8"/>
        <v>267.94171131054708</v>
      </c>
      <c r="W61" s="35">
        <f t="shared" si="9"/>
        <v>0</v>
      </c>
      <c r="X61" s="35">
        <f t="shared" si="10"/>
        <v>3294.0506523028266</v>
      </c>
      <c r="Y61" s="51">
        <v>9900</v>
      </c>
      <c r="Z61" s="51">
        <v>4150</v>
      </c>
      <c r="AA61" s="35">
        <f t="shared" si="11"/>
        <v>583</v>
      </c>
      <c r="AB61" s="35">
        <f t="shared" si="12"/>
        <v>430</v>
      </c>
      <c r="AC61" s="35">
        <f t="shared" si="13"/>
        <v>584.42449136115727</v>
      </c>
      <c r="AD61" s="35">
        <f t="shared" si="14"/>
        <v>271.36312570873901</v>
      </c>
      <c r="AE61" s="35">
        <f t="shared" si="15"/>
        <v>140.392664806569</v>
      </c>
      <c r="AF61" s="35">
        <f t="shared" si="16"/>
        <v>302.49439828121479</v>
      </c>
      <c r="AG61" s="35">
        <f t="shared" si="17"/>
        <v>17.532734740834719</v>
      </c>
      <c r="AH61" s="35">
        <f t="shared" si="18"/>
        <v>517.900991402626</v>
      </c>
      <c r="AI61" s="35">
        <f t="shared" si="19"/>
        <v>267.94171131054708</v>
      </c>
      <c r="AJ61" s="35">
        <f t="shared" si="20"/>
        <v>0</v>
      </c>
      <c r="AK61" s="36">
        <f t="shared" si="21"/>
        <v>3294.0506523028266</v>
      </c>
    </row>
    <row r="62" spans="1:37" x14ac:dyDescent="0.25">
      <c r="A62" s="5">
        <v>4032.2</v>
      </c>
      <c r="B62" s="5">
        <v>220395.15099906921</v>
      </c>
      <c r="C62" s="5">
        <v>389614.53974053264</v>
      </c>
      <c r="D62" s="5">
        <v>18433.690000000002</v>
      </c>
      <c r="E62" s="5">
        <v>60.504250000000006</v>
      </c>
      <c r="F62" s="32">
        <v>0.02</v>
      </c>
      <c r="G62" s="32">
        <v>0.02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583</v>
      </c>
      <c r="O62" s="35">
        <f t="shared" si="1"/>
        <v>430</v>
      </c>
      <c r="P62" s="35">
        <f t="shared" si="2"/>
        <v>584.42449136115727</v>
      </c>
      <c r="Q62" s="35">
        <f t="shared" si="3"/>
        <v>271.36312570873901</v>
      </c>
      <c r="R62" s="35">
        <f t="shared" si="4"/>
        <v>140.392664806569</v>
      </c>
      <c r="S62" s="35">
        <f t="shared" si="5"/>
        <v>302.49439828121479</v>
      </c>
      <c r="T62" s="35">
        <f t="shared" si="6"/>
        <v>17.532734740834719</v>
      </c>
      <c r="U62" s="35">
        <f t="shared" si="7"/>
        <v>517.900991402626</v>
      </c>
      <c r="V62" s="35">
        <f t="shared" si="8"/>
        <v>267.94171131054708</v>
      </c>
      <c r="W62" s="35">
        <f t="shared" si="9"/>
        <v>0</v>
      </c>
      <c r="X62" s="35">
        <f t="shared" si="10"/>
        <v>3294.0506523028266</v>
      </c>
      <c r="Y62" s="51">
        <v>9900</v>
      </c>
      <c r="Z62" s="51">
        <v>4150</v>
      </c>
      <c r="AA62" s="35">
        <f t="shared" si="11"/>
        <v>583</v>
      </c>
      <c r="AB62" s="35">
        <f t="shared" si="12"/>
        <v>430</v>
      </c>
      <c r="AC62" s="35">
        <f t="shared" si="13"/>
        <v>584.42449136115727</v>
      </c>
      <c r="AD62" s="35">
        <f t="shared" si="14"/>
        <v>271.36312570873901</v>
      </c>
      <c r="AE62" s="35">
        <f t="shared" si="15"/>
        <v>140.392664806569</v>
      </c>
      <c r="AF62" s="35">
        <f t="shared" si="16"/>
        <v>302.49439828121479</v>
      </c>
      <c r="AG62" s="35">
        <f t="shared" si="17"/>
        <v>17.532734740834719</v>
      </c>
      <c r="AH62" s="35">
        <f t="shared" si="18"/>
        <v>517.900991402626</v>
      </c>
      <c r="AI62" s="35">
        <f t="shared" si="19"/>
        <v>267.94171131054708</v>
      </c>
      <c r="AJ62" s="35">
        <f t="shared" si="20"/>
        <v>0</v>
      </c>
      <c r="AK62" s="36">
        <f t="shared" si="21"/>
        <v>3294.0506523028266</v>
      </c>
    </row>
    <row r="63" spans="1:37" x14ac:dyDescent="0.25">
      <c r="A63" s="5">
        <v>4032.8</v>
      </c>
      <c r="B63" s="5">
        <v>220690.56639862061</v>
      </c>
      <c r="C63" s="5">
        <v>390136.7750724256</v>
      </c>
      <c r="D63" s="5">
        <v>18434.560000000001</v>
      </c>
      <c r="E63" s="5">
        <v>60.504250000000006</v>
      </c>
      <c r="F63" s="32">
        <v>0.02</v>
      </c>
      <c r="G63" s="32">
        <v>0.02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583</v>
      </c>
      <c r="O63" s="35">
        <f t="shared" si="1"/>
        <v>430</v>
      </c>
      <c r="P63" s="35">
        <f t="shared" si="2"/>
        <v>584.42449136115727</v>
      </c>
      <c r="Q63" s="35">
        <f t="shared" si="3"/>
        <v>271.36312570873901</v>
      </c>
      <c r="R63" s="35">
        <f t="shared" si="4"/>
        <v>140.392664806569</v>
      </c>
      <c r="S63" s="35">
        <f t="shared" si="5"/>
        <v>302.49439828121479</v>
      </c>
      <c r="T63" s="35">
        <f t="shared" si="6"/>
        <v>17.532734740834719</v>
      </c>
      <c r="U63" s="35">
        <f t="shared" si="7"/>
        <v>517.900991402626</v>
      </c>
      <c r="V63" s="35">
        <f t="shared" si="8"/>
        <v>267.94171131054708</v>
      </c>
      <c r="W63" s="35">
        <f t="shared" si="9"/>
        <v>0</v>
      </c>
      <c r="X63" s="35">
        <f t="shared" si="10"/>
        <v>3294.0506523028266</v>
      </c>
      <c r="Y63" s="51">
        <v>9900</v>
      </c>
      <c r="Z63" s="51">
        <v>4150</v>
      </c>
      <c r="AA63" s="35">
        <f t="shared" si="11"/>
        <v>583</v>
      </c>
      <c r="AB63" s="35">
        <f t="shared" si="12"/>
        <v>430</v>
      </c>
      <c r="AC63" s="35">
        <f t="shared" si="13"/>
        <v>584.42449136115727</v>
      </c>
      <c r="AD63" s="35">
        <f t="shared" si="14"/>
        <v>271.36312570873901</v>
      </c>
      <c r="AE63" s="35">
        <f t="shared" si="15"/>
        <v>140.392664806569</v>
      </c>
      <c r="AF63" s="35">
        <f t="shared" si="16"/>
        <v>302.49439828121479</v>
      </c>
      <c r="AG63" s="35">
        <f t="shared" si="17"/>
        <v>17.532734740834719</v>
      </c>
      <c r="AH63" s="35">
        <f t="shared" si="18"/>
        <v>517.900991402626</v>
      </c>
      <c r="AI63" s="35">
        <f t="shared" si="19"/>
        <v>267.94171131054708</v>
      </c>
      <c r="AJ63" s="35">
        <f t="shared" si="20"/>
        <v>0</v>
      </c>
      <c r="AK63" s="36">
        <f t="shared" si="21"/>
        <v>3294.0506523028266</v>
      </c>
    </row>
    <row r="64" spans="1:37" x14ac:dyDescent="0.25">
      <c r="A64" s="5">
        <v>4033</v>
      </c>
      <c r="B64" s="5">
        <v>220789.03819799423</v>
      </c>
      <c r="C64" s="5">
        <v>390310.85351639986</v>
      </c>
      <c r="D64" s="5">
        <v>18434.850000000002</v>
      </c>
      <c r="E64" s="5">
        <v>60.504250000000006</v>
      </c>
      <c r="F64" s="32">
        <v>0.02</v>
      </c>
      <c r="G64" s="32">
        <v>0.02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583</v>
      </c>
      <c r="O64" s="35">
        <f t="shared" si="1"/>
        <v>430</v>
      </c>
      <c r="P64" s="35">
        <f t="shared" si="2"/>
        <v>584.42449136115727</v>
      </c>
      <c r="Q64" s="35">
        <f t="shared" si="3"/>
        <v>271.36312570873901</v>
      </c>
      <c r="R64" s="35">
        <f t="shared" si="4"/>
        <v>140.392664806569</v>
      </c>
      <c r="S64" s="35">
        <f t="shared" si="5"/>
        <v>302.49439828121479</v>
      </c>
      <c r="T64" s="35">
        <f t="shared" si="6"/>
        <v>17.532734740834719</v>
      </c>
      <c r="U64" s="35">
        <f t="shared" si="7"/>
        <v>517.900991402626</v>
      </c>
      <c r="V64" s="35">
        <f t="shared" si="8"/>
        <v>267.94171131054708</v>
      </c>
      <c r="W64" s="35">
        <f t="shared" si="9"/>
        <v>0</v>
      </c>
      <c r="X64" s="35">
        <f t="shared" si="10"/>
        <v>3294.0506523028266</v>
      </c>
      <c r="Y64" s="51">
        <v>9900</v>
      </c>
      <c r="Z64" s="51">
        <v>4150</v>
      </c>
      <c r="AA64" s="35">
        <f t="shared" si="11"/>
        <v>583</v>
      </c>
      <c r="AB64" s="35">
        <f t="shared" si="12"/>
        <v>430</v>
      </c>
      <c r="AC64" s="35">
        <f t="shared" si="13"/>
        <v>584.42449136115727</v>
      </c>
      <c r="AD64" s="35">
        <f t="shared" si="14"/>
        <v>271.36312570873901</v>
      </c>
      <c r="AE64" s="35">
        <f t="shared" si="15"/>
        <v>140.392664806569</v>
      </c>
      <c r="AF64" s="35">
        <f t="shared" si="16"/>
        <v>302.49439828121479</v>
      </c>
      <c r="AG64" s="35">
        <f t="shared" si="17"/>
        <v>17.532734740834719</v>
      </c>
      <c r="AH64" s="35">
        <f t="shared" si="18"/>
        <v>517.900991402626</v>
      </c>
      <c r="AI64" s="35">
        <f t="shared" si="19"/>
        <v>267.94171131054708</v>
      </c>
      <c r="AJ64" s="35">
        <f t="shared" si="20"/>
        <v>0</v>
      </c>
      <c r="AK64" s="36">
        <f t="shared" si="21"/>
        <v>3294.0506523028266</v>
      </c>
    </row>
    <row r="65" spans="1:37" x14ac:dyDescent="0.25">
      <c r="A65" s="5">
        <v>4034</v>
      </c>
      <c r="B65" s="5">
        <v>221281.39719676971</v>
      </c>
      <c r="C65" s="5">
        <v>391181.24573615193</v>
      </c>
      <c r="D65" s="5">
        <v>18436.300000000003</v>
      </c>
      <c r="E65" s="5">
        <v>60.504250000000006</v>
      </c>
      <c r="F65" s="32">
        <v>0.02</v>
      </c>
      <c r="G65" s="32">
        <v>0.02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583</v>
      </c>
      <c r="O65" s="35">
        <f t="shared" si="1"/>
        <v>430</v>
      </c>
      <c r="P65" s="35">
        <f t="shared" si="2"/>
        <v>584.42449136115727</v>
      </c>
      <c r="Q65" s="35">
        <f t="shared" si="3"/>
        <v>271.36312570873901</v>
      </c>
      <c r="R65" s="35">
        <f t="shared" si="4"/>
        <v>140.392664806569</v>
      </c>
      <c r="S65" s="35">
        <f t="shared" si="5"/>
        <v>302.49439828121479</v>
      </c>
      <c r="T65" s="35">
        <f t="shared" si="6"/>
        <v>17.532734740834719</v>
      </c>
      <c r="U65" s="35">
        <f t="shared" si="7"/>
        <v>517.900991402626</v>
      </c>
      <c r="V65" s="35">
        <f t="shared" si="8"/>
        <v>267.94171131054708</v>
      </c>
      <c r="W65" s="35">
        <f t="shared" si="9"/>
        <v>0</v>
      </c>
      <c r="X65" s="35">
        <f t="shared" si="10"/>
        <v>3294.0506523028266</v>
      </c>
      <c r="Y65" s="51">
        <v>9900</v>
      </c>
      <c r="Z65" s="51">
        <v>4150</v>
      </c>
      <c r="AA65" s="35">
        <f t="shared" si="11"/>
        <v>583</v>
      </c>
      <c r="AB65" s="35">
        <f t="shared" si="12"/>
        <v>430</v>
      </c>
      <c r="AC65" s="35">
        <f t="shared" si="13"/>
        <v>584.42449136115727</v>
      </c>
      <c r="AD65" s="35">
        <f t="shared" si="14"/>
        <v>271.36312570873901</v>
      </c>
      <c r="AE65" s="35">
        <f t="shared" si="15"/>
        <v>140.392664806569</v>
      </c>
      <c r="AF65" s="35">
        <f t="shared" si="16"/>
        <v>302.49439828121479</v>
      </c>
      <c r="AG65" s="35">
        <f t="shared" si="17"/>
        <v>17.532734740834719</v>
      </c>
      <c r="AH65" s="35">
        <f t="shared" si="18"/>
        <v>517.900991402626</v>
      </c>
      <c r="AI65" s="35">
        <f t="shared" si="19"/>
        <v>267.94171131054708</v>
      </c>
      <c r="AJ65" s="35">
        <f t="shared" si="20"/>
        <v>0</v>
      </c>
      <c r="AK65" s="36">
        <f t="shared" si="21"/>
        <v>3294.0506523028266</v>
      </c>
    </row>
    <row r="66" spans="1:37" x14ac:dyDescent="0.25">
      <c r="A66" s="5">
        <v>4035</v>
      </c>
      <c r="B66" s="5">
        <v>221773.7561955452</v>
      </c>
      <c r="C66" s="5">
        <v>392051.63795596361</v>
      </c>
      <c r="D66" s="5">
        <v>18437.75</v>
      </c>
      <c r="E66" s="5">
        <v>60.504250000000006</v>
      </c>
      <c r="F66" s="32">
        <v>0.02</v>
      </c>
      <c r="G66" s="32">
        <v>0.02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583</v>
      </c>
      <c r="O66" s="35">
        <f t="shared" si="1"/>
        <v>430</v>
      </c>
      <c r="P66" s="35">
        <f t="shared" si="2"/>
        <v>584.42449136115727</v>
      </c>
      <c r="Q66" s="35">
        <f t="shared" si="3"/>
        <v>271.36312570873901</v>
      </c>
      <c r="R66" s="35">
        <f t="shared" si="4"/>
        <v>140.392664806569</v>
      </c>
      <c r="S66" s="35">
        <f t="shared" si="5"/>
        <v>302.49439828121479</v>
      </c>
      <c r="T66" s="35">
        <f t="shared" si="6"/>
        <v>17.532734740834719</v>
      </c>
      <c r="U66" s="35">
        <f t="shared" si="7"/>
        <v>517.900991402626</v>
      </c>
      <c r="V66" s="35">
        <f t="shared" si="8"/>
        <v>267.94171131054708</v>
      </c>
      <c r="W66" s="35">
        <f t="shared" si="9"/>
        <v>0</v>
      </c>
      <c r="X66" s="35">
        <f t="shared" si="10"/>
        <v>3294.0506523028266</v>
      </c>
      <c r="Y66" s="51">
        <v>9900</v>
      </c>
      <c r="Z66" s="51">
        <v>4150</v>
      </c>
      <c r="AA66" s="35">
        <f t="shared" si="11"/>
        <v>583</v>
      </c>
      <c r="AB66" s="35">
        <f t="shared" si="12"/>
        <v>430</v>
      </c>
      <c r="AC66" s="35">
        <f t="shared" si="13"/>
        <v>584.42449136115727</v>
      </c>
      <c r="AD66" s="35">
        <f t="shared" si="14"/>
        <v>271.36312570873901</v>
      </c>
      <c r="AE66" s="35">
        <f t="shared" si="15"/>
        <v>140.392664806569</v>
      </c>
      <c r="AF66" s="35">
        <f t="shared" si="16"/>
        <v>302.49439828121479</v>
      </c>
      <c r="AG66" s="35">
        <f t="shared" si="17"/>
        <v>17.532734740834719</v>
      </c>
      <c r="AH66" s="35">
        <f t="shared" si="18"/>
        <v>517.900991402626</v>
      </c>
      <c r="AI66" s="35">
        <f t="shared" si="19"/>
        <v>267.94171131054708</v>
      </c>
      <c r="AJ66" s="35">
        <f t="shared" si="20"/>
        <v>0</v>
      </c>
      <c r="AK66" s="36">
        <f t="shared" si="21"/>
        <v>3294.0506523028266</v>
      </c>
    </row>
    <row r="67" spans="1:37" x14ac:dyDescent="0.25">
      <c r="A67" s="5">
        <v>4036</v>
      </c>
      <c r="B67" s="5">
        <v>222266.11519432068</v>
      </c>
      <c r="C67" s="5">
        <v>392922.03017577529</v>
      </c>
      <c r="D67" s="5">
        <v>18439.2</v>
      </c>
      <c r="E67" s="5">
        <v>60.504250000000006</v>
      </c>
      <c r="F67" s="32">
        <v>0.02</v>
      </c>
      <c r="G67" s="32">
        <v>0.02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0"/>
        <v>583</v>
      </c>
      <c r="O67" s="35">
        <f t="shared" si="1"/>
        <v>430</v>
      </c>
      <c r="P67" s="35">
        <f t="shared" si="2"/>
        <v>584.42449136115727</v>
      </c>
      <c r="Q67" s="35">
        <f t="shared" si="3"/>
        <v>271.36312570873901</v>
      </c>
      <c r="R67" s="35">
        <f t="shared" si="4"/>
        <v>140.392664806569</v>
      </c>
      <c r="S67" s="35">
        <f t="shared" si="5"/>
        <v>302.49439828121479</v>
      </c>
      <c r="T67" s="35">
        <f t="shared" si="6"/>
        <v>17.532734740834719</v>
      </c>
      <c r="U67" s="35">
        <f t="shared" si="7"/>
        <v>517.900991402626</v>
      </c>
      <c r="V67" s="35">
        <f t="shared" si="8"/>
        <v>267.94171131054708</v>
      </c>
      <c r="W67" s="35">
        <f t="shared" si="9"/>
        <v>0</v>
      </c>
      <c r="X67" s="35">
        <f t="shared" si="10"/>
        <v>3294.0506523028266</v>
      </c>
      <c r="Y67" s="51">
        <v>9900</v>
      </c>
      <c r="Z67" s="51">
        <v>4150</v>
      </c>
      <c r="AA67" s="35">
        <f t="shared" si="11"/>
        <v>583</v>
      </c>
      <c r="AB67" s="35">
        <f t="shared" si="12"/>
        <v>430</v>
      </c>
      <c r="AC67" s="35">
        <f t="shared" si="13"/>
        <v>584.42449136115727</v>
      </c>
      <c r="AD67" s="35">
        <f t="shared" si="14"/>
        <v>271.36312570873901</v>
      </c>
      <c r="AE67" s="35">
        <f t="shared" si="15"/>
        <v>140.392664806569</v>
      </c>
      <c r="AF67" s="35">
        <f t="shared" si="16"/>
        <v>302.49439828121479</v>
      </c>
      <c r="AG67" s="35">
        <f t="shared" si="17"/>
        <v>17.532734740834719</v>
      </c>
      <c r="AH67" s="35">
        <f t="shared" si="18"/>
        <v>517.900991402626</v>
      </c>
      <c r="AI67" s="35">
        <f t="shared" si="19"/>
        <v>267.94171131054708</v>
      </c>
      <c r="AJ67" s="35">
        <f t="shared" si="20"/>
        <v>0</v>
      </c>
      <c r="AK67" s="36">
        <f t="shared" si="21"/>
        <v>3294.0506523028266</v>
      </c>
    </row>
    <row r="68" spans="1:37" x14ac:dyDescent="0.25">
      <c r="A68" s="5">
        <v>4037</v>
      </c>
      <c r="B68" s="5">
        <v>222758.47419309616</v>
      </c>
      <c r="C68" s="5">
        <v>393792.42239555717</v>
      </c>
      <c r="D68" s="5">
        <v>18440.650000000001</v>
      </c>
      <c r="E68" s="5">
        <v>60.504250000000006</v>
      </c>
      <c r="F68" s="32">
        <v>0.02</v>
      </c>
      <c r="G68" s="32">
        <v>0.02</v>
      </c>
      <c r="H68" s="45">
        <v>0.5</v>
      </c>
      <c r="I68" s="45">
        <v>0.5</v>
      </c>
      <c r="J68" s="45">
        <v>500</v>
      </c>
      <c r="K68" s="50">
        <v>2800</v>
      </c>
      <c r="L68" s="51">
        <v>9900</v>
      </c>
      <c r="M68" s="51">
        <v>4150</v>
      </c>
      <c r="N68" s="35">
        <f t="shared" ref="N68:N80" si="22">M68*F68+J68</f>
        <v>583</v>
      </c>
      <c r="O68" s="35">
        <f t="shared" ref="O68:O80" si="23">(L68-400-500)*F68+250</f>
        <v>430</v>
      </c>
      <c r="P68" s="35">
        <f t="shared" ref="P68:P80" si="24">(1000*SIN(PI()/2-(PI()/2+ATAN(H68)+ATAN(250/(L68-M68-400-250)))/2)/SIN((PI()/2+ATAN(H68)+ATAN(250/(L68-M68-400-250)))/2))*COS(ATAN((N68-O68)/(L68-M68-400-250)))</f>
        <v>584.42449136115727</v>
      </c>
      <c r="Q68" s="35">
        <f t="shared" ref="Q68:Q80" si="25">(1000*SIN(PI()/2-(PI()/2+ATAN(H68)+ATAN(250/(L68-M68-400-250)))/2)/SIN((PI()/2+ATAN(H68)+ATAN(250/(L68-M68-400-250)))/2))*SIN(ATAN(H68)+ATAN(250/(L68-M68-400-250))-ATAN((N68-O68)/(L68-M68-400-250)))</f>
        <v>271.36312570873901</v>
      </c>
      <c r="R68" s="35">
        <f t="shared" ref="R68:R80" si="26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140.392664806569</v>
      </c>
      <c r="S68" s="35">
        <f t="shared" ref="S68:S80" si="27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302.49439828121479</v>
      </c>
      <c r="T68" s="35">
        <f t="shared" ref="T68:T80" si="28">(1000*SIN(PI()/2-(PI()/2+ATAN(H68)+ATAN(250/(L68-M68-400-250)))/2)/SIN((PI()/2+ATAN(H68)+ATAN(250/(L68-M68-400-250)))/2))*SIN(ATAN((N68-O68)/(L68-M68-400-250)))</f>
        <v>17.532734740834719</v>
      </c>
      <c r="U68" s="35">
        <f t="shared" ref="U68:U80" si="29">(1000*SIN(PI()/2-(PI()/2+ATAN(H68)+ATAN(250/(L68-M68-400-250)))/2)/SIN((PI()/2+ATAN(H68)+ATAN(250/(L68-M68-400-250)))/2))*COS(ATAN(H68)+ATAN(250/(L68-M68-400-250))-ATAN((N68-O68)/(L68-M68-400-250)))</f>
        <v>517.900991402626</v>
      </c>
      <c r="V68" s="35">
        <f t="shared" ref="V68:V80" si="30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267.94171131054708</v>
      </c>
      <c r="W68" s="35">
        <f t="shared" ref="W68:W80" si="31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0</v>
      </c>
      <c r="X68" s="35">
        <f t="shared" ref="X68:X80" si="32">M68+400-((K68-250-(N68-O68))/TAN(PI()/2-(ATAN(H68)+ATAN(250/(L68-M68-400-250))-ATAN((N68-O68)/(L68-M68-400-250)))))</f>
        <v>3294.0506523028266</v>
      </c>
      <c r="Y68" s="51">
        <v>9900</v>
      </c>
      <c r="Z68" s="51">
        <v>4150</v>
      </c>
      <c r="AA68" s="35">
        <f t="shared" ref="AA68:AA80" si="33">Z68*G68+J68</f>
        <v>583</v>
      </c>
      <c r="AB68" s="35">
        <f t="shared" ref="AB68:AB80" si="34">(Y68-400-500)*G68+250</f>
        <v>430</v>
      </c>
      <c r="AC68" s="35">
        <f t="shared" ref="AC68:AC80" si="35">(1000*SIN(PI()/2-(PI()/2+ATAN(I68)+ATAN(250/(Y68-Z68-400-250)))/2)/SIN((PI()/2+ATAN(I68)+ATAN(250/(Y68-Z68-400-250)))/2))*COS(ATAN((AA68-AB68)/(Y68-Z68-400-250)))</f>
        <v>584.42449136115727</v>
      </c>
      <c r="AD68" s="35">
        <f t="shared" ref="AD68:AD80" si="36">(1000*SIN(PI()/2-(PI()/2+ATAN(I68)+ATAN(250/(Y68-Z68-400-250)))/2)/SIN((PI()/2+ATAN(I68)+ATAN(250/(Y68-Z68-400-250)))/2))*SIN(ATAN(I68)+ATAN(250/(Y68-Z68-400-250))-(ATAN((AA68-AB68)/(Y68-Z68-400-250))))</f>
        <v>271.36312570873901</v>
      </c>
      <c r="AE68" s="35">
        <f t="shared" ref="AE68:AE80" si="37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140.392664806569</v>
      </c>
      <c r="AF68" s="35">
        <f t="shared" ref="AF68:AF80" si="38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302.49439828121479</v>
      </c>
      <c r="AG68" s="35">
        <f t="shared" ref="AG68:AG80" si="39">(1000*SIN(PI()/2-(PI()/2+ATAN(I68)+ATAN(250/(Y68-Z68-400-250)))/2)/SIN((PI()/2+ATAN(I68)+ATAN(250/(Y68-Z68-400-250)))/2))*SIN(ATAN((AA68-AB68)/(Y68-Z68-400-250)))</f>
        <v>17.532734740834719</v>
      </c>
      <c r="AH68" s="35">
        <f t="shared" ref="AH68:AH80" si="40">(1000*SIN(PI()/2-(PI()/2+ATAN(I68)+ATAN(250/(Y68-Z68-400-250)))/2)/SIN((PI()/2+ATAN(I68)+ATAN(250/(Y68-Z68-400-250)))/2))*COS(ATAN(I68)+ATAN(250/(Y68-Z68-400-250))-(ATAN((AA68-AB68)/(Y68-Z68-400-250))))</f>
        <v>517.900991402626</v>
      </c>
      <c r="AI68" s="35">
        <f t="shared" ref="AI68:AI80" si="41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267.94171131054708</v>
      </c>
      <c r="AJ68" s="35">
        <f t="shared" ref="AJ68:AJ80" si="42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0</v>
      </c>
      <c r="AK68" s="36">
        <f t="shared" ref="AK68:AK80" si="43">Z68+400-((K68-250-(AA68-AB68))/TAN(PI()/2-(ATAN(I68)+ATAN(250/(Y68-Z68-400-250))-(ATAN((AA68-AB68)/(Y68-Z68-400-250))))))</f>
        <v>3294.0506523028266</v>
      </c>
    </row>
    <row r="69" spans="1:37" x14ac:dyDescent="0.25">
      <c r="A69" s="5">
        <v>4037.2</v>
      </c>
      <c r="B69" s="5">
        <v>222856.94599294662</v>
      </c>
      <c r="C69" s="5">
        <v>393966.50083953142</v>
      </c>
      <c r="D69" s="5">
        <v>18440.940000000002</v>
      </c>
      <c r="E69" s="5">
        <v>60.504250000000006</v>
      </c>
      <c r="F69" s="32">
        <v>0.02</v>
      </c>
      <c r="G69" s="32">
        <v>0.02</v>
      </c>
      <c r="H69" s="45">
        <v>0.5</v>
      </c>
      <c r="I69" s="45">
        <v>0.5</v>
      </c>
      <c r="J69" s="45">
        <v>500</v>
      </c>
      <c r="K69" s="50">
        <v>2800</v>
      </c>
      <c r="L69" s="51">
        <v>9900</v>
      </c>
      <c r="M69" s="51">
        <v>4150</v>
      </c>
      <c r="N69" s="35">
        <f t="shared" si="22"/>
        <v>583</v>
      </c>
      <c r="O69" s="35">
        <f t="shared" si="23"/>
        <v>430</v>
      </c>
      <c r="P69" s="35">
        <f t="shared" si="24"/>
        <v>584.42449136115727</v>
      </c>
      <c r="Q69" s="35">
        <f t="shared" si="25"/>
        <v>271.36312570873901</v>
      </c>
      <c r="R69" s="35">
        <f t="shared" si="26"/>
        <v>140.392664806569</v>
      </c>
      <c r="S69" s="35">
        <f t="shared" si="27"/>
        <v>302.49439828121479</v>
      </c>
      <c r="T69" s="35">
        <f t="shared" si="28"/>
        <v>17.532734740834719</v>
      </c>
      <c r="U69" s="35">
        <f t="shared" si="29"/>
        <v>517.900991402626</v>
      </c>
      <c r="V69" s="35">
        <f t="shared" si="30"/>
        <v>267.94171131054708</v>
      </c>
      <c r="W69" s="35">
        <f t="shared" si="31"/>
        <v>0</v>
      </c>
      <c r="X69" s="35">
        <f t="shared" si="32"/>
        <v>3294.0506523028266</v>
      </c>
      <c r="Y69" s="51">
        <v>9900</v>
      </c>
      <c r="Z69" s="51">
        <v>4150</v>
      </c>
      <c r="AA69" s="35">
        <f t="shared" si="33"/>
        <v>583</v>
      </c>
      <c r="AB69" s="35">
        <f t="shared" si="34"/>
        <v>430</v>
      </c>
      <c r="AC69" s="35">
        <f t="shared" si="35"/>
        <v>584.42449136115727</v>
      </c>
      <c r="AD69" s="35">
        <f t="shared" si="36"/>
        <v>271.36312570873901</v>
      </c>
      <c r="AE69" s="35">
        <f t="shared" si="37"/>
        <v>140.392664806569</v>
      </c>
      <c r="AF69" s="35">
        <f t="shared" si="38"/>
        <v>302.49439828121479</v>
      </c>
      <c r="AG69" s="35">
        <f t="shared" si="39"/>
        <v>17.532734740834719</v>
      </c>
      <c r="AH69" s="35">
        <f t="shared" si="40"/>
        <v>517.900991402626</v>
      </c>
      <c r="AI69" s="35">
        <f t="shared" si="41"/>
        <v>267.94171131054708</v>
      </c>
      <c r="AJ69" s="35">
        <f t="shared" si="42"/>
        <v>0</v>
      </c>
      <c r="AK69" s="36">
        <f t="shared" si="43"/>
        <v>3294.0506523028266</v>
      </c>
    </row>
    <row r="70" spans="1:37" x14ac:dyDescent="0.25">
      <c r="A70" s="5">
        <v>4037.8</v>
      </c>
      <c r="B70" s="5">
        <v>223152.36139249802</v>
      </c>
      <c r="C70" s="5">
        <v>394488.73617142439</v>
      </c>
      <c r="D70" s="5">
        <v>18441.810000000005</v>
      </c>
      <c r="E70" s="5">
        <v>60.504250000000006</v>
      </c>
      <c r="F70" s="32">
        <v>0.02</v>
      </c>
      <c r="G70" s="32">
        <v>0.02</v>
      </c>
      <c r="H70" s="45">
        <v>0.5</v>
      </c>
      <c r="I70" s="45">
        <v>0.5</v>
      </c>
      <c r="J70" s="45">
        <v>500</v>
      </c>
      <c r="K70" s="50">
        <v>2800</v>
      </c>
      <c r="L70" s="51">
        <v>9900</v>
      </c>
      <c r="M70" s="51">
        <v>4150</v>
      </c>
      <c r="N70" s="35">
        <f t="shared" si="22"/>
        <v>583</v>
      </c>
      <c r="O70" s="35">
        <f t="shared" si="23"/>
        <v>430</v>
      </c>
      <c r="P70" s="35">
        <f t="shared" si="24"/>
        <v>584.42449136115727</v>
      </c>
      <c r="Q70" s="35">
        <f t="shared" si="25"/>
        <v>271.36312570873901</v>
      </c>
      <c r="R70" s="35">
        <f t="shared" si="26"/>
        <v>140.392664806569</v>
      </c>
      <c r="S70" s="35">
        <f t="shared" si="27"/>
        <v>302.49439828121479</v>
      </c>
      <c r="T70" s="35">
        <f t="shared" si="28"/>
        <v>17.532734740834719</v>
      </c>
      <c r="U70" s="35">
        <f t="shared" si="29"/>
        <v>517.900991402626</v>
      </c>
      <c r="V70" s="35">
        <f t="shared" si="30"/>
        <v>267.94171131054708</v>
      </c>
      <c r="W70" s="35">
        <f t="shared" si="31"/>
        <v>0</v>
      </c>
      <c r="X70" s="35">
        <f t="shared" si="32"/>
        <v>3294.0506523028266</v>
      </c>
      <c r="Y70" s="51">
        <v>9900</v>
      </c>
      <c r="Z70" s="51">
        <v>4150</v>
      </c>
      <c r="AA70" s="35">
        <f t="shared" si="33"/>
        <v>583</v>
      </c>
      <c r="AB70" s="35">
        <f t="shared" si="34"/>
        <v>430</v>
      </c>
      <c r="AC70" s="35">
        <f t="shared" si="35"/>
        <v>584.42449136115727</v>
      </c>
      <c r="AD70" s="35">
        <f t="shared" si="36"/>
        <v>271.36312570873901</v>
      </c>
      <c r="AE70" s="35">
        <f t="shared" si="37"/>
        <v>140.392664806569</v>
      </c>
      <c r="AF70" s="35">
        <f t="shared" si="38"/>
        <v>302.49439828121479</v>
      </c>
      <c r="AG70" s="35">
        <f t="shared" si="39"/>
        <v>17.532734740834719</v>
      </c>
      <c r="AH70" s="35">
        <f t="shared" si="40"/>
        <v>517.900991402626</v>
      </c>
      <c r="AI70" s="35">
        <f t="shared" si="41"/>
        <v>267.94171131054708</v>
      </c>
      <c r="AJ70" s="35">
        <f t="shared" si="42"/>
        <v>0</v>
      </c>
      <c r="AK70" s="36">
        <f t="shared" si="43"/>
        <v>3294.0506523028266</v>
      </c>
    </row>
    <row r="71" spans="1:37" x14ac:dyDescent="0.25">
      <c r="A71" s="5">
        <v>4038</v>
      </c>
      <c r="B71" s="5">
        <v>223250.83319234848</v>
      </c>
      <c r="C71" s="5">
        <v>394662.81461536884</v>
      </c>
      <c r="D71" s="5">
        <v>18442.100000000002</v>
      </c>
      <c r="E71" s="5">
        <v>60.504250000000006</v>
      </c>
      <c r="F71" s="32">
        <v>0.02</v>
      </c>
      <c r="G71" s="32">
        <v>0.02</v>
      </c>
      <c r="H71" s="45">
        <v>0.5</v>
      </c>
      <c r="I71" s="45">
        <v>0.5</v>
      </c>
      <c r="J71" s="45">
        <v>500</v>
      </c>
      <c r="K71" s="50">
        <v>2800</v>
      </c>
      <c r="L71" s="51">
        <v>9900</v>
      </c>
      <c r="M71" s="51">
        <v>4150</v>
      </c>
      <c r="N71" s="35">
        <f t="shared" si="22"/>
        <v>583</v>
      </c>
      <c r="O71" s="35">
        <f t="shared" si="23"/>
        <v>430</v>
      </c>
      <c r="P71" s="35">
        <f t="shared" si="24"/>
        <v>584.42449136115727</v>
      </c>
      <c r="Q71" s="35">
        <f t="shared" si="25"/>
        <v>271.36312570873901</v>
      </c>
      <c r="R71" s="35">
        <f t="shared" si="26"/>
        <v>140.392664806569</v>
      </c>
      <c r="S71" s="35">
        <f t="shared" si="27"/>
        <v>302.49439828121479</v>
      </c>
      <c r="T71" s="35">
        <f t="shared" si="28"/>
        <v>17.532734740834719</v>
      </c>
      <c r="U71" s="35">
        <f t="shared" si="29"/>
        <v>517.900991402626</v>
      </c>
      <c r="V71" s="35">
        <f t="shared" si="30"/>
        <v>267.94171131054708</v>
      </c>
      <c r="W71" s="35">
        <f t="shared" si="31"/>
        <v>0</v>
      </c>
      <c r="X71" s="35">
        <f t="shared" si="32"/>
        <v>3294.0506523028266</v>
      </c>
      <c r="Y71" s="51">
        <v>9900</v>
      </c>
      <c r="Z71" s="51">
        <v>4150</v>
      </c>
      <c r="AA71" s="35">
        <f t="shared" si="33"/>
        <v>583</v>
      </c>
      <c r="AB71" s="35">
        <f t="shared" si="34"/>
        <v>430</v>
      </c>
      <c r="AC71" s="35">
        <f t="shared" si="35"/>
        <v>584.42449136115727</v>
      </c>
      <c r="AD71" s="35">
        <f t="shared" si="36"/>
        <v>271.36312570873901</v>
      </c>
      <c r="AE71" s="35">
        <f t="shared" si="37"/>
        <v>140.392664806569</v>
      </c>
      <c r="AF71" s="35">
        <f t="shared" si="38"/>
        <v>302.49439828121479</v>
      </c>
      <c r="AG71" s="35">
        <f t="shared" si="39"/>
        <v>17.532734740834719</v>
      </c>
      <c r="AH71" s="35">
        <f t="shared" si="40"/>
        <v>517.900991402626</v>
      </c>
      <c r="AI71" s="35">
        <f t="shared" si="41"/>
        <v>267.94171131054708</v>
      </c>
      <c r="AJ71" s="35">
        <f t="shared" si="42"/>
        <v>0</v>
      </c>
      <c r="AK71" s="36">
        <f t="shared" si="43"/>
        <v>3294.0506523028266</v>
      </c>
    </row>
    <row r="72" spans="1:37" x14ac:dyDescent="0.25">
      <c r="A72" s="5">
        <v>4039</v>
      </c>
      <c r="B72" s="5">
        <v>223743.19219112396</v>
      </c>
      <c r="C72" s="5">
        <v>395533.20683515072</v>
      </c>
      <c r="D72" s="5">
        <v>18443.550000000003</v>
      </c>
      <c r="E72" s="5">
        <v>60.504250000000006</v>
      </c>
      <c r="F72" s="32">
        <v>0.02</v>
      </c>
      <c r="G72" s="32">
        <v>0.02</v>
      </c>
      <c r="H72" s="45">
        <v>0.5</v>
      </c>
      <c r="I72" s="45">
        <v>0.5</v>
      </c>
      <c r="J72" s="45">
        <v>500</v>
      </c>
      <c r="K72" s="50">
        <v>2800</v>
      </c>
      <c r="L72" s="51">
        <v>9900</v>
      </c>
      <c r="M72" s="51">
        <v>4150</v>
      </c>
      <c r="N72" s="35">
        <f t="shared" si="22"/>
        <v>583</v>
      </c>
      <c r="O72" s="35">
        <f t="shared" si="23"/>
        <v>430</v>
      </c>
      <c r="P72" s="35">
        <f t="shared" si="24"/>
        <v>584.42449136115727</v>
      </c>
      <c r="Q72" s="35">
        <f t="shared" si="25"/>
        <v>271.36312570873901</v>
      </c>
      <c r="R72" s="35">
        <f t="shared" si="26"/>
        <v>140.392664806569</v>
      </c>
      <c r="S72" s="35">
        <f t="shared" si="27"/>
        <v>302.49439828121479</v>
      </c>
      <c r="T72" s="35">
        <f t="shared" si="28"/>
        <v>17.532734740834719</v>
      </c>
      <c r="U72" s="35">
        <f t="shared" si="29"/>
        <v>517.900991402626</v>
      </c>
      <c r="V72" s="35">
        <f t="shared" si="30"/>
        <v>267.94171131054708</v>
      </c>
      <c r="W72" s="35">
        <f t="shared" si="31"/>
        <v>0</v>
      </c>
      <c r="X72" s="35">
        <f t="shared" si="32"/>
        <v>3294.0506523028266</v>
      </c>
      <c r="Y72" s="51">
        <v>9900</v>
      </c>
      <c r="Z72" s="51">
        <v>4150</v>
      </c>
      <c r="AA72" s="35">
        <f t="shared" si="33"/>
        <v>583</v>
      </c>
      <c r="AB72" s="35">
        <f t="shared" si="34"/>
        <v>430</v>
      </c>
      <c r="AC72" s="35">
        <f t="shared" si="35"/>
        <v>584.42449136115727</v>
      </c>
      <c r="AD72" s="35">
        <f t="shared" si="36"/>
        <v>271.36312570873901</v>
      </c>
      <c r="AE72" s="35">
        <f t="shared" si="37"/>
        <v>140.392664806569</v>
      </c>
      <c r="AF72" s="35">
        <f t="shared" si="38"/>
        <v>302.49439828121479</v>
      </c>
      <c r="AG72" s="35">
        <f t="shared" si="39"/>
        <v>17.532734740834719</v>
      </c>
      <c r="AH72" s="35">
        <f t="shared" si="40"/>
        <v>517.900991402626</v>
      </c>
      <c r="AI72" s="35">
        <f t="shared" si="41"/>
        <v>267.94171131054708</v>
      </c>
      <c r="AJ72" s="35">
        <f t="shared" si="42"/>
        <v>0</v>
      </c>
      <c r="AK72" s="36">
        <f t="shared" si="43"/>
        <v>3294.0506523028266</v>
      </c>
    </row>
    <row r="73" spans="1:37" x14ac:dyDescent="0.25">
      <c r="A73" s="5">
        <v>4040</v>
      </c>
      <c r="B73" s="5">
        <v>224235.55118989944</v>
      </c>
      <c r="C73" s="5">
        <v>396403.5990549624</v>
      </c>
      <c r="D73" s="5">
        <v>18445</v>
      </c>
      <c r="E73" s="5">
        <v>60.504250000000006</v>
      </c>
      <c r="F73" s="32">
        <v>0.02</v>
      </c>
      <c r="G73" s="32">
        <v>0.02</v>
      </c>
      <c r="H73" s="45">
        <v>0.5</v>
      </c>
      <c r="I73" s="45">
        <v>0.5</v>
      </c>
      <c r="J73" s="45">
        <v>500</v>
      </c>
      <c r="K73" s="50">
        <v>2800</v>
      </c>
      <c r="L73" s="51">
        <v>9900</v>
      </c>
      <c r="M73" s="51">
        <v>4150</v>
      </c>
      <c r="N73" s="35">
        <f t="shared" si="22"/>
        <v>583</v>
      </c>
      <c r="O73" s="35">
        <f t="shared" si="23"/>
        <v>430</v>
      </c>
      <c r="P73" s="35">
        <f t="shared" si="24"/>
        <v>584.42449136115727</v>
      </c>
      <c r="Q73" s="35">
        <f t="shared" si="25"/>
        <v>271.36312570873901</v>
      </c>
      <c r="R73" s="35">
        <f t="shared" si="26"/>
        <v>140.392664806569</v>
      </c>
      <c r="S73" s="35">
        <f t="shared" si="27"/>
        <v>302.49439828121479</v>
      </c>
      <c r="T73" s="35">
        <f t="shared" si="28"/>
        <v>17.532734740834719</v>
      </c>
      <c r="U73" s="35">
        <f t="shared" si="29"/>
        <v>517.900991402626</v>
      </c>
      <c r="V73" s="35">
        <f t="shared" si="30"/>
        <v>267.94171131054708</v>
      </c>
      <c r="W73" s="35">
        <f t="shared" si="31"/>
        <v>0</v>
      </c>
      <c r="X73" s="35">
        <f t="shared" si="32"/>
        <v>3294.0506523028266</v>
      </c>
      <c r="Y73" s="51">
        <v>9900</v>
      </c>
      <c r="Z73" s="51">
        <v>4150</v>
      </c>
      <c r="AA73" s="35">
        <f t="shared" si="33"/>
        <v>583</v>
      </c>
      <c r="AB73" s="35">
        <f t="shared" si="34"/>
        <v>430</v>
      </c>
      <c r="AC73" s="35">
        <f t="shared" si="35"/>
        <v>584.42449136115727</v>
      </c>
      <c r="AD73" s="35">
        <f t="shared" si="36"/>
        <v>271.36312570873901</v>
      </c>
      <c r="AE73" s="35">
        <f t="shared" si="37"/>
        <v>140.392664806569</v>
      </c>
      <c r="AF73" s="35">
        <f t="shared" si="38"/>
        <v>302.49439828121479</v>
      </c>
      <c r="AG73" s="35">
        <f t="shared" si="39"/>
        <v>17.532734740834719</v>
      </c>
      <c r="AH73" s="35">
        <f t="shared" si="40"/>
        <v>517.900991402626</v>
      </c>
      <c r="AI73" s="35">
        <f t="shared" si="41"/>
        <v>267.94171131054708</v>
      </c>
      <c r="AJ73" s="35">
        <f t="shared" si="42"/>
        <v>0</v>
      </c>
      <c r="AK73" s="36">
        <f t="shared" si="43"/>
        <v>3294.0506523028266</v>
      </c>
    </row>
    <row r="74" spans="1:37" x14ac:dyDescent="0.25">
      <c r="A74" s="5">
        <v>4041</v>
      </c>
      <c r="B74" s="5">
        <v>224727.91018867493</v>
      </c>
      <c r="C74" s="5">
        <v>397273.99127474427</v>
      </c>
      <c r="D74" s="5">
        <v>18446.45</v>
      </c>
      <c r="E74" s="5">
        <v>60.504250000000006</v>
      </c>
      <c r="F74" s="32">
        <v>0.02</v>
      </c>
      <c r="G74" s="32">
        <v>0.02</v>
      </c>
      <c r="H74" s="45">
        <v>0.5</v>
      </c>
      <c r="I74" s="45">
        <v>0.5</v>
      </c>
      <c r="J74" s="45">
        <v>500</v>
      </c>
      <c r="K74" s="50">
        <v>2800</v>
      </c>
      <c r="L74" s="51">
        <v>9900</v>
      </c>
      <c r="M74" s="51">
        <v>4150</v>
      </c>
      <c r="N74" s="35">
        <f t="shared" si="22"/>
        <v>583</v>
      </c>
      <c r="O74" s="35">
        <f t="shared" si="23"/>
        <v>430</v>
      </c>
      <c r="P74" s="35">
        <f t="shared" si="24"/>
        <v>584.42449136115727</v>
      </c>
      <c r="Q74" s="35">
        <f t="shared" si="25"/>
        <v>271.36312570873901</v>
      </c>
      <c r="R74" s="35">
        <f t="shared" si="26"/>
        <v>140.392664806569</v>
      </c>
      <c r="S74" s="35">
        <f t="shared" si="27"/>
        <v>302.49439828121479</v>
      </c>
      <c r="T74" s="35">
        <f t="shared" si="28"/>
        <v>17.532734740834719</v>
      </c>
      <c r="U74" s="35">
        <f t="shared" si="29"/>
        <v>517.900991402626</v>
      </c>
      <c r="V74" s="35">
        <f t="shared" si="30"/>
        <v>267.94171131054708</v>
      </c>
      <c r="W74" s="35">
        <f t="shared" si="31"/>
        <v>0</v>
      </c>
      <c r="X74" s="35">
        <f t="shared" si="32"/>
        <v>3294.0506523028266</v>
      </c>
      <c r="Y74" s="51">
        <v>9900</v>
      </c>
      <c r="Z74" s="51">
        <v>4150</v>
      </c>
      <c r="AA74" s="35">
        <f t="shared" si="33"/>
        <v>583</v>
      </c>
      <c r="AB74" s="35">
        <f t="shared" si="34"/>
        <v>430</v>
      </c>
      <c r="AC74" s="35">
        <f t="shared" si="35"/>
        <v>584.42449136115727</v>
      </c>
      <c r="AD74" s="35">
        <f t="shared" si="36"/>
        <v>271.36312570873901</v>
      </c>
      <c r="AE74" s="35">
        <f t="shared" si="37"/>
        <v>140.392664806569</v>
      </c>
      <c r="AF74" s="35">
        <f t="shared" si="38"/>
        <v>302.49439828121479</v>
      </c>
      <c r="AG74" s="35">
        <f t="shared" si="39"/>
        <v>17.532734740834719</v>
      </c>
      <c r="AH74" s="35">
        <f t="shared" si="40"/>
        <v>517.900991402626</v>
      </c>
      <c r="AI74" s="35">
        <f t="shared" si="41"/>
        <v>267.94171131054708</v>
      </c>
      <c r="AJ74" s="35">
        <f t="shared" si="42"/>
        <v>0</v>
      </c>
      <c r="AK74" s="36">
        <f t="shared" si="43"/>
        <v>3294.0506523028266</v>
      </c>
    </row>
    <row r="75" spans="1:37" x14ac:dyDescent="0.25">
      <c r="A75" s="5">
        <v>4042</v>
      </c>
      <c r="B75" s="5">
        <v>225220.26918745041</v>
      </c>
      <c r="C75" s="5">
        <v>398144.38349455595</v>
      </c>
      <c r="D75" s="5">
        <v>18447.900000000001</v>
      </c>
      <c r="E75" s="5">
        <v>60.504250000000006</v>
      </c>
      <c r="F75" s="32">
        <v>0.02</v>
      </c>
      <c r="G75" s="32">
        <v>0.02</v>
      </c>
      <c r="H75" s="45">
        <v>0.5</v>
      </c>
      <c r="I75" s="45">
        <v>0.5</v>
      </c>
      <c r="J75" s="45">
        <v>500</v>
      </c>
      <c r="K75" s="50">
        <v>2800</v>
      </c>
      <c r="L75" s="51">
        <v>9900</v>
      </c>
      <c r="M75" s="51">
        <v>4150</v>
      </c>
      <c r="N75" s="35">
        <f t="shared" si="22"/>
        <v>583</v>
      </c>
      <c r="O75" s="35">
        <f t="shared" si="23"/>
        <v>430</v>
      </c>
      <c r="P75" s="35">
        <f t="shared" si="24"/>
        <v>584.42449136115727</v>
      </c>
      <c r="Q75" s="35">
        <f t="shared" si="25"/>
        <v>271.36312570873901</v>
      </c>
      <c r="R75" s="35">
        <f t="shared" si="26"/>
        <v>140.392664806569</v>
      </c>
      <c r="S75" s="35">
        <f t="shared" si="27"/>
        <v>302.49439828121479</v>
      </c>
      <c r="T75" s="35">
        <f t="shared" si="28"/>
        <v>17.532734740834719</v>
      </c>
      <c r="U75" s="35">
        <f t="shared" si="29"/>
        <v>517.900991402626</v>
      </c>
      <c r="V75" s="35">
        <f t="shared" si="30"/>
        <v>267.94171131054708</v>
      </c>
      <c r="W75" s="35">
        <f t="shared" si="31"/>
        <v>0</v>
      </c>
      <c r="X75" s="35">
        <f t="shared" si="32"/>
        <v>3294.0506523028266</v>
      </c>
      <c r="Y75" s="51">
        <v>9900</v>
      </c>
      <c r="Z75" s="51">
        <v>4150</v>
      </c>
      <c r="AA75" s="35">
        <f t="shared" si="33"/>
        <v>583</v>
      </c>
      <c r="AB75" s="35">
        <f t="shared" si="34"/>
        <v>430</v>
      </c>
      <c r="AC75" s="35">
        <f t="shared" si="35"/>
        <v>584.42449136115727</v>
      </c>
      <c r="AD75" s="35">
        <f t="shared" si="36"/>
        <v>271.36312570873901</v>
      </c>
      <c r="AE75" s="35">
        <f t="shared" si="37"/>
        <v>140.392664806569</v>
      </c>
      <c r="AF75" s="35">
        <f t="shared" si="38"/>
        <v>302.49439828121479</v>
      </c>
      <c r="AG75" s="35">
        <f t="shared" si="39"/>
        <v>17.532734740834719</v>
      </c>
      <c r="AH75" s="35">
        <f t="shared" si="40"/>
        <v>517.900991402626</v>
      </c>
      <c r="AI75" s="35">
        <f t="shared" si="41"/>
        <v>267.94171131054708</v>
      </c>
      <c r="AJ75" s="35">
        <f t="shared" si="42"/>
        <v>0</v>
      </c>
      <c r="AK75" s="36">
        <f t="shared" si="43"/>
        <v>3294.0506523028266</v>
      </c>
    </row>
    <row r="76" spans="1:37" x14ac:dyDescent="0.25">
      <c r="A76" s="5">
        <v>4042.2</v>
      </c>
      <c r="B76" s="5">
        <v>225318.74098682404</v>
      </c>
      <c r="C76" s="5">
        <v>398318.46193853021</v>
      </c>
      <c r="D76" s="5">
        <v>18448.189999999999</v>
      </c>
      <c r="E76" s="5">
        <v>60.504250000000006</v>
      </c>
      <c r="F76" s="32">
        <v>0.02</v>
      </c>
      <c r="G76" s="32">
        <v>0.02</v>
      </c>
      <c r="H76" s="45">
        <v>0.5</v>
      </c>
      <c r="I76" s="45">
        <v>0.5</v>
      </c>
      <c r="J76" s="45">
        <v>500</v>
      </c>
      <c r="K76" s="50">
        <v>2800</v>
      </c>
      <c r="L76" s="51">
        <v>9900</v>
      </c>
      <c r="M76" s="51">
        <v>4150</v>
      </c>
      <c r="N76" s="35">
        <f t="shared" si="22"/>
        <v>583</v>
      </c>
      <c r="O76" s="35">
        <f t="shared" si="23"/>
        <v>430</v>
      </c>
      <c r="P76" s="35">
        <f t="shared" si="24"/>
        <v>584.42449136115727</v>
      </c>
      <c r="Q76" s="35">
        <f t="shared" si="25"/>
        <v>271.36312570873901</v>
      </c>
      <c r="R76" s="35">
        <f t="shared" si="26"/>
        <v>140.392664806569</v>
      </c>
      <c r="S76" s="35">
        <f t="shared" si="27"/>
        <v>302.49439828121479</v>
      </c>
      <c r="T76" s="35">
        <f t="shared" si="28"/>
        <v>17.532734740834719</v>
      </c>
      <c r="U76" s="35">
        <f t="shared" si="29"/>
        <v>517.900991402626</v>
      </c>
      <c r="V76" s="35">
        <f t="shared" si="30"/>
        <v>267.94171131054708</v>
      </c>
      <c r="W76" s="35">
        <f t="shared" si="31"/>
        <v>0</v>
      </c>
      <c r="X76" s="35">
        <f t="shared" si="32"/>
        <v>3294.0506523028266</v>
      </c>
      <c r="Y76" s="51">
        <v>9900</v>
      </c>
      <c r="Z76" s="51">
        <v>4150</v>
      </c>
      <c r="AA76" s="35">
        <f t="shared" si="33"/>
        <v>583</v>
      </c>
      <c r="AB76" s="35">
        <f t="shared" si="34"/>
        <v>430</v>
      </c>
      <c r="AC76" s="35">
        <f t="shared" si="35"/>
        <v>584.42449136115727</v>
      </c>
      <c r="AD76" s="35">
        <f t="shared" si="36"/>
        <v>271.36312570873901</v>
      </c>
      <c r="AE76" s="35">
        <f t="shared" si="37"/>
        <v>140.392664806569</v>
      </c>
      <c r="AF76" s="35">
        <f t="shared" si="38"/>
        <v>302.49439828121479</v>
      </c>
      <c r="AG76" s="35">
        <f t="shared" si="39"/>
        <v>17.532734740834719</v>
      </c>
      <c r="AH76" s="35">
        <f t="shared" si="40"/>
        <v>517.900991402626</v>
      </c>
      <c r="AI76" s="35">
        <f t="shared" si="41"/>
        <v>267.94171131054708</v>
      </c>
      <c r="AJ76" s="35">
        <f t="shared" si="42"/>
        <v>0</v>
      </c>
      <c r="AK76" s="36">
        <f t="shared" si="43"/>
        <v>3294.0506523028266</v>
      </c>
    </row>
    <row r="77" spans="1:37" x14ac:dyDescent="0.25">
      <c r="A77" s="5">
        <v>4042.8</v>
      </c>
      <c r="B77" s="5">
        <v>225614.15638637543</v>
      </c>
      <c r="C77" s="5">
        <v>398840.69727039337</v>
      </c>
      <c r="D77" s="5">
        <v>18449.060000000001</v>
      </c>
      <c r="E77" s="5">
        <v>60.504250000000006</v>
      </c>
      <c r="F77" s="32">
        <v>0.02</v>
      </c>
      <c r="G77" s="32">
        <v>0.02</v>
      </c>
      <c r="H77" s="45">
        <v>0.5</v>
      </c>
      <c r="I77" s="45">
        <v>0.5</v>
      </c>
      <c r="J77" s="45">
        <v>500</v>
      </c>
      <c r="K77" s="50">
        <v>2800</v>
      </c>
      <c r="L77" s="51">
        <v>9900</v>
      </c>
      <c r="M77" s="51">
        <v>4150</v>
      </c>
      <c r="N77" s="35">
        <f t="shared" si="22"/>
        <v>583</v>
      </c>
      <c r="O77" s="35">
        <f t="shared" si="23"/>
        <v>430</v>
      </c>
      <c r="P77" s="35">
        <f t="shared" si="24"/>
        <v>584.42449136115727</v>
      </c>
      <c r="Q77" s="35">
        <f t="shared" si="25"/>
        <v>271.36312570873901</v>
      </c>
      <c r="R77" s="35">
        <f t="shared" si="26"/>
        <v>140.392664806569</v>
      </c>
      <c r="S77" s="35">
        <f t="shared" si="27"/>
        <v>302.49439828121479</v>
      </c>
      <c r="T77" s="35">
        <f t="shared" si="28"/>
        <v>17.532734740834719</v>
      </c>
      <c r="U77" s="35">
        <f t="shared" si="29"/>
        <v>517.900991402626</v>
      </c>
      <c r="V77" s="35">
        <f t="shared" si="30"/>
        <v>267.94171131054708</v>
      </c>
      <c r="W77" s="35">
        <f t="shared" si="31"/>
        <v>0</v>
      </c>
      <c r="X77" s="35">
        <f t="shared" si="32"/>
        <v>3294.0506523028266</v>
      </c>
      <c r="Y77" s="51">
        <v>9900</v>
      </c>
      <c r="Z77" s="51">
        <v>4150</v>
      </c>
      <c r="AA77" s="35">
        <f t="shared" si="33"/>
        <v>583</v>
      </c>
      <c r="AB77" s="35">
        <f t="shared" si="34"/>
        <v>430</v>
      </c>
      <c r="AC77" s="35">
        <f t="shared" si="35"/>
        <v>584.42449136115727</v>
      </c>
      <c r="AD77" s="35">
        <f t="shared" si="36"/>
        <v>271.36312570873901</v>
      </c>
      <c r="AE77" s="35">
        <f t="shared" si="37"/>
        <v>140.392664806569</v>
      </c>
      <c r="AF77" s="35">
        <f t="shared" si="38"/>
        <v>302.49439828121479</v>
      </c>
      <c r="AG77" s="35">
        <f t="shared" si="39"/>
        <v>17.532734740834719</v>
      </c>
      <c r="AH77" s="35">
        <f t="shared" si="40"/>
        <v>517.900991402626</v>
      </c>
      <c r="AI77" s="35">
        <f t="shared" si="41"/>
        <v>267.94171131054708</v>
      </c>
      <c r="AJ77" s="35">
        <f t="shared" si="42"/>
        <v>0</v>
      </c>
      <c r="AK77" s="36">
        <f t="shared" si="43"/>
        <v>3294.0506523028266</v>
      </c>
    </row>
    <row r="78" spans="1:37" x14ac:dyDescent="0.25">
      <c r="A78" s="5">
        <v>4043</v>
      </c>
      <c r="B78" s="5">
        <v>225712.62818574905</v>
      </c>
      <c r="C78" s="5">
        <v>399014.77571436763</v>
      </c>
      <c r="D78" s="5">
        <v>18449.350000000002</v>
      </c>
      <c r="E78" s="5">
        <v>60.504250000000006</v>
      </c>
      <c r="F78" s="32">
        <v>0.02</v>
      </c>
      <c r="G78" s="32">
        <v>0.02</v>
      </c>
      <c r="H78" s="45">
        <v>0.5</v>
      </c>
      <c r="I78" s="45">
        <v>0.5</v>
      </c>
      <c r="J78" s="45">
        <v>500</v>
      </c>
      <c r="K78" s="50">
        <v>2800</v>
      </c>
      <c r="L78" s="51">
        <v>9900</v>
      </c>
      <c r="M78" s="51">
        <v>4150</v>
      </c>
      <c r="N78" s="35">
        <f t="shared" si="22"/>
        <v>583</v>
      </c>
      <c r="O78" s="35">
        <f t="shared" si="23"/>
        <v>430</v>
      </c>
      <c r="P78" s="35">
        <f t="shared" si="24"/>
        <v>584.42449136115727</v>
      </c>
      <c r="Q78" s="35">
        <f t="shared" si="25"/>
        <v>271.36312570873901</v>
      </c>
      <c r="R78" s="35">
        <f t="shared" si="26"/>
        <v>140.392664806569</v>
      </c>
      <c r="S78" s="35">
        <f t="shared" si="27"/>
        <v>302.49439828121479</v>
      </c>
      <c r="T78" s="35">
        <f t="shared" si="28"/>
        <v>17.532734740834719</v>
      </c>
      <c r="U78" s="35">
        <f t="shared" si="29"/>
        <v>517.900991402626</v>
      </c>
      <c r="V78" s="35">
        <f t="shared" si="30"/>
        <v>267.94171131054708</v>
      </c>
      <c r="W78" s="35">
        <f t="shared" si="31"/>
        <v>0</v>
      </c>
      <c r="X78" s="35">
        <f t="shared" si="32"/>
        <v>3294.0506523028266</v>
      </c>
      <c r="Y78" s="51">
        <v>9900</v>
      </c>
      <c r="Z78" s="51">
        <v>4150</v>
      </c>
      <c r="AA78" s="35">
        <f t="shared" si="33"/>
        <v>583</v>
      </c>
      <c r="AB78" s="35">
        <f t="shared" si="34"/>
        <v>430</v>
      </c>
      <c r="AC78" s="35">
        <f t="shared" si="35"/>
        <v>584.42449136115727</v>
      </c>
      <c r="AD78" s="35">
        <f t="shared" si="36"/>
        <v>271.36312570873901</v>
      </c>
      <c r="AE78" s="35">
        <f t="shared" si="37"/>
        <v>140.392664806569</v>
      </c>
      <c r="AF78" s="35">
        <f t="shared" si="38"/>
        <v>302.49439828121479</v>
      </c>
      <c r="AG78" s="35">
        <f t="shared" si="39"/>
        <v>17.532734740834719</v>
      </c>
      <c r="AH78" s="35">
        <f t="shared" si="40"/>
        <v>517.900991402626</v>
      </c>
      <c r="AI78" s="35">
        <f t="shared" si="41"/>
        <v>267.94171131054708</v>
      </c>
      <c r="AJ78" s="35">
        <f t="shared" si="42"/>
        <v>0</v>
      </c>
      <c r="AK78" s="36">
        <f t="shared" si="43"/>
        <v>3294.0506523028266</v>
      </c>
    </row>
    <row r="79" spans="1:37" x14ac:dyDescent="0.25">
      <c r="A79" s="5">
        <v>4044</v>
      </c>
      <c r="B79" s="5">
        <v>226204.98718500137</v>
      </c>
      <c r="C79" s="5">
        <v>399885.1679341495</v>
      </c>
      <c r="D79" s="5">
        <v>18450.8</v>
      </c>
      <c r="E79" s="5">
        <v>60.504250000000006</v>
      </c>
      <c r="F79" s="32">
        <v>0.02</v>
      </c>
      <c r="G79" s="32">
        <v>0.02</v>
      </c>
      <c r="H79" s="45">
        <v>0.5</v>
      </c>
      <c r="I79" s="45">
        <v>0.5</v>
      </c>
      <c r="J79" s="45">
        <v>500</v>
      </c>
      <c r="K79" s="50">
        <v>2800</v>
      </c>
      <c r="L79" s="51">
        <v>9900</v>
      </c>
      <c r="M79" s="51">
        <v>4150</v>
      </c>
      <c r="N79" s="35">
        <f t="shared" si="22"/>
        <v>583</v>
      </c>
      <c r="O79" s="35">
        <f t="shared" si="23"/>
        <v>430</v>
      </c>
      <c r="P79" s="35">
        <f t="shared" si="24"/>
        <v>584.42449136115727</v>
      </c>
      <c r="Q79" s="35">
        <f t="shared" si="25"/>
        <v>271.36312570873901</v>
      </c>
      <c r="R79" s="35">
        <f t="shared" si="26"/>
        <v>140.392664806569</v>
      </c>
      <c r="S79" s="35">
        <f t="shared" si="27"/>
        <v>302.49439828121479</v>
      </c>
      <c r="T79" s="35">
        <f t="shared" si="28"/>
        <v>17.532734740834719</v>
      </c>
      <c r="U79" s="35">
        <f t="shared" si="29"/>
        <v>517.900991402626</v>
      </c>
      <c r="V79" s="35">
        <f t="shared" si="30"/>
        <v>267.94171131054708</v>
      </c>
      <c r="W79" s="35">
        <f t="shared" si="31"/>
        <v>0</v>
      </c>
      <c r="X79" s="35">
        <f t="shared" si="32"/>
        <v>3294.0506523028266</v>
      </c>
      <c r="Y79" s="51">
        <v>9900</v>
      </c>
      <c r="Z79" s="51">
        <v>4150</v>
      </c>
      <c r="AA79" s="35">
        <f t="shared" si="33"/>
        <v>583</v>
      </c>
      <c r="AB79" s="35">
        <f t="shared" si="34"/>
        <v>430</v>
      </c>
      <c r="AC79" s="35">
        <f t="shared" si="35"/>
        <v>584.42449136115727</v>
      </c>
      <c r="AD79" s="35">
        <f t="shared" si="36"/>
        <v>271.36312570873901</v>
      </c>
      <c r="AE79" s="35">
        <f t="shared" si="37"/>
        <v>140.392664806569</v>
      </c>
      <c r="AF79" s="35">
        <f t="shared" si="38"/>
        <v>302.49439828121479</v>
      </c>
      <c r="AG79" s="35">
        <f t="shared" si="39"/>
        <v>17.532734740834719</v>
      </c>
      <c r="AH79" s="35">
        <f t="shared" si="40"/>
        <v>517.900991402626</v>
      </c>
      <c r="AI79" s="35">
        <f t="shared" si="41"/>
        <v>267.94171131054708</v>
      </c>
      <c r="AJ79" s="35">
        <f t="shared" si="42"/>
        <v>0</v>
      </c>
      <c r="AK79" s="36">
        <f t="shared" si="43"/>
        <v>3294.0506523028266</v>
      </c>
    </row>
    <row r="80" spans="1:37" x14ac:dyDescent="0.25">
      <c r="A80" s="5">
        <v>4045</v>
      </c>
      <c r="B80" s="5">
        <v>226697.34618377686</v>
      </c>
      <c r="C80" s="5">
        <v>400755.56015393138</v>
      </c>
      <c r="D80" s="5">
        <v>18452.25</v>
      </c>
      <c r="E80" s="5">
        <v>60.504250000000006</v>
      </c>
      <c r="F80" s="32">
        <v>0.02</v>
      </c>
      <c r="G80" s="32">
        <v>0.02</v>
      </c>
      <c r="H80" s="45">
        <v>0.5</v>
      </c>
      <c r="I80" s="45">
        <v>0.5</v>
      </c>
      <c r="J80" s="45">
        <v>500</v>
      </c>
      <c r="K80" s="50">
        <v>2800</v>
      </c>
      <c r="L80" s="51">
        <v>9900</v>
      </c>
      <c r="M80" s="51">
        <v>4150</v>
      </c>
      <c r="N80" s="35">
        <f t="shared" si="22"/>
        <v>583</v>
      </c>
      <c r="O80" s="35">
        <f t="shared" si="23"/>
        <v>430</v>
      </c>
      <c r="P80" s="35">
        <f t="shared" si="24"/>
        <v>584.42449136115727</v>
      </c>
      <c r="Q80" s="35">
        <f t="shared" si="25"/>
        <v>271.36312570873901</v>
      </c>
      <c r="R80" s="35">
        <f t="shared" si="26"/>
        <v>140.392664806569</v>
      </c>
      <c r="S80" s="35">
        <f t="shared" si="27"/>
        <v>302.49439828121479</v>
      </c>
      <c r="T80" s="35">
        <f t="shared" si="28"/>
        <v>17.532734740834719</v>
      </c>
      <c r="U80" s="35">
        <f t="shared" si="29"/>
        <v>517.900991402626</v>
      </c>
      <c r="V80" s="35">
        <f t="shared" si="30"/>
        <v>267.94171131054708</v>
      </c>
      <c r="W80" s="35">
        <f t="shared" si="31"/>
        <v>0</v>
      </c>
      <c r="X80" s="35">
        <f t="shared" si="32"/>
        <v>3294.0506523028266</v>
      </c>
      <c r="Y80" s="51">
        <v>9900</v>
      </c>
      <c r="Z80" s="51">
        <v>4150</v>
      </c>
      <c r="AA80" s="35">
        <f t="shared" si="33"/>
        <v>583</v>
      </c>
      <c r="AB80" s="35">
        <f t="shared" si="34"/>
        <v>430</v>
      </c>
      <c r="AC80" s="35">
        <f t="shared" si="35"/>
        <v>584.42449136115727</v>
      </c>
      <c r="AD80" s="35">
        <f t="shared" si="36"/>
        <v>271.36312570873901</v>
      </c>
      <c r="AE80" s="35">
        <f t="shared" si="37"/>
        <v>140.392664806569</v>
      </c>
      <c r="AF80" s="35">
        <f t="shared" si="38"/>
        <v>302.49439828121479</v>
      </c>
      <c r="AG80" s="35">
        <f t="shared" si="39"/>
        <v>17.532734740834719</v>
      </c>
      <c r="AH80" s="35">
        <f t="shared" si="40"/>
        <v>517.900991402626</v>
      </c>
      <c r="AI80" s="35">
        <f t="shared" si="41"/>
        <v>267.94171131054708</v>
      </c>
      <c r="AJ80" s="35">
        <f t="shared" si="42"/>
        <v>0</v>
      </c>
      <c r="AK80" s="36">
        <f t="shared" si="43"/>
        <v>3294.0506523028266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74"/>
  <sheetViews>
    <sheetView topLeftCell="A29" zoomScale="85" zoomScaleNormal="85" workbookViewId="0">
      <selection activeCell="D35" sqref="D35"/>
    </sheetView>
  </sheetViews>
  <sheetFormatPr defaultRowHeight="13.8" x14ac:dyDescent="0.25"/>
  <cols>
    <col min="6" max="6" width="9.5" bestFit="1" customWidth="1"/>
    <col min="25" max="26" width="9.5" bestFit="1" customWidth="1"/>
  </cols>
  <sheetData>
    <row r="1" spans="1:37" x14ac:dyDescent="0.25">
      <c r="A1" s="73" t="s">
        <v>48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4045</v>
      </c>
      <c r="B3" s="5">
        <v>226697.34618377686</v>
      </c>
      <c r="C3" s="5">
        <v>400755.56015393138</v>
      </c>
      <c r="D3" s="5">
        <v>18452.25</v>
      </c>
      <c r="E3" s="5">
        <v>60.504250000000006</v>
      </c>
      <c r="F3" s="45">
        <v>0.02</v>
      </c>
      <c r="G3" s="45">
        <v>0.02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583</v>
      </c>
      <c r="O3" s="35">
        <f>(L3-400-500)*F3+250</f>
        <v>430</v>
      </c>
      <c r="P3" s="35">
        <f>(1000*SIN(PI()/2-(PI()/2+ATAN(H3)+ATAN(250/(L3-M3-400-250)))/2)/SIN((PI()/2+ATAN(H3)+ATAN(250/(L3-M3-400-250)))/2))*COS(ATAN((N3-O3)/(L3-M3-400-250)))</f>
        <v>584.42449136115727</v>
      </c>
      <c r="Q3" s="35">
        <f>(1000*SIN(PI()/2-(PI()/2+ATAN(H3)+ATAN(250/(L3-M3-400-250)))/2)/SIN((PI()/2+ATAN(H3)+ATAN(250/(L3-M3-400-250)))/2))*SIN(ATAN(H3)+ATAN(250/(L3-M3-400-250))-ATAN((N3-O3)/(L3-M3-400-250)))</f>
        <v>271.36312570873901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140.392664806569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302.49439828121479</v>
      </c>
      <c r="T3" s="35">
        <f>(1000*SIN(PI()/2-(PI()/2+ATAN(H3)+ATAN(250/(L3-M3-400-250)))/2)/SIN((PI()/2+ATAN(H3)+ATAN(250/(L3-M3-400-250)))/2))*SIN(ATAN((N3-O3)/(L3-M3-400-250)))</f>
        <v>17.532734740834719</v>
      </c>
      <c r="U3" s="35">
        <f>(1000*SIN(PI()/2-(PI()/2+ATAN(H3)+ATAN(250/(L3-M3-400-250)))/2)/SIN((PI()/2+ATAN(H3)+ATAN(250/(L3-M3-400-250)))/2))*COS(ATAN(H3)+ATAN(250/(L3-M3-400-250))-ATAN((N3-O3)/(L3-M3-400-250)))</f>
        <v>517.900991402626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267.94171131054708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0</v>
      </c>
      <c r="X3" s="35">
        <f>M3+400-((K3-250-(N3-O3))/TAN(PI()/2-(ATAN(H3)+ATAN(250/(L3-M3-400-250))-ATAN((N3-O3)/(L3-M3-400-250)))))</f>
        <v>3294.0506523028266</v>
      </c>
      <c r="Y3" s="54">
        <v>9900</v>
      </c>
      <c r="Z3" s="54">
        <v>4150</v>
      </c>
      <c r="AA3" s="35">
        <f>Z3*G3+J3</f>
        <v>583</v>
      </c>
      <c r="AB3" s="35">
        <f>(Y3-400-500)*G3+250</f>
        <v>430</v>
      </c>
      <c r="AC3" s="35">
        <f>(1000*SIN(PI()/2-(PI()/2+ATAN(I3)+ATAN(250/(Y3-Z3-400-250)))/2)/SIN((PI()/2+ATAN(I3)+ATAN(250/(Y3-Z3-400-250)))/2))*COS(ATAN((AA3-AB3)/(Y3-Z3-400-250)))</f>
        <v>584.42449136115727</v>
      </c>
      <c r="AD3" s="35">
        <f>(1000*SIN(PI()/2-(PI()/2+ATAN(I3)+ATAN(250/(Y3-Z3-400-250)))/2)/SIN((PI()/2+ATAN(I3)+ATAN(250/(Y3-Z3-400-250)))/2))*SIN(ATAN(I3)+ATAN(250/(Y3-Z3-400-250))-(ATAN((AA3-AB3)/(Y3-Z3-400-250))))</f>
        <v>271.36312570873901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140.392664806569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302.49439828121479</v>
      </c>
      <c r="AG3" s="35">
        <f>(1000*SIN(PI()/2-(PI()/2+ATAN(I3)+ATAN(250/(Y3-Z3-400-250)))/2)/SIN((PI()/2+ATAN(I3)+ATAN(250/(Y3-Z3-400-250)))/2))*SIN(ATAN((AA3-AB3)/(Y3-Z3-400-250)))</f>
        <v>17.532734740834719</v>
      </c>
      <c r="AH3" s="35">
        <f>(1000*SIN(PI()/2-(PI()/2+ATAN(I3)+ATAN(250/(Y3-Z3-400-250)))/2)/SIN((PI()/2+ATAN(I3)+ATAN(250/(Y3-Z3-400-250)))/2))*COS(ATAN(I3)+ATAN(250/(Y3-Z3-400-250))-(ATAN((AA3-AB3)/(Y3-Z3-400-250))))</f>
        <v>517.900991402626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267.94171131054708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0</v>
      </c>
      <c r="AK3" s="36">
        <f>Z3+400-((K3-250-(AA3-AB3))/TAN(PI()/2-(ATAN(I3)+ATAN(250/(Y3-Z3-400-250))-(ATAN((AA3-AB3)/(Y3-Z3-400-250))))))</f>
        <v>3294.0506523028266</v>
      </c>
    </row>
    <row r="4" spans="1:37" x14ac:dyDescent="0.25">
      <c r="A4" s="5">
        <v>4046</v>
      </c>
      <c r="B4" s="5">
        <v>227189.70518255234</v>
      </c>
      <c r="C4" s="5">
        <v>401625.95237374306</v>
      </c>
      <c r="D4" s="5">
        <v>18453.7</v>
      </c>
      <c r="E4" s="5">
        <v>60.504250000000006</v>
      </c>
      <c r="F4" s="45">
        <v>0.02</v>
      </c>
      <c r="G4" s="45">
        <v>0.02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6" si="0">M4*F4+J4</f>
        <v>583</v>
      </c>
      <c r="O4" s="35">
        <f t="shared" ref="O4:O66" si="1">(L4-400-500)*F4+250</f>
        <v>430</v>
      </c>
      <c r="P4" s="35">
        <f t="shared" ref="P4:P66" si="2">(1000*SIN(PI()/2-(PI()/2+ATAN(H4)+ATAN(250/(L4-M4-400-250)))/2)/SIN((PI()/2+ATAN(H4)+ATAN(250/(L4-M4-400-250)))/2))*COS(ATAN((N4-O4)/(L4-M4-400-250)))</f>
        <v>584.42449136115727</v>
      </c>
      <c r="Q4" s="35">
        <f t="shared" ref="Q4:Q66" si="3">(1000*SIN(PI()/2-(PI()/2+ATAN(H4)+ATAN(250/(L4-M4-400-250)))/2)/SIN((PI()/2+ATAN(H4)+ATAN(250/(L4-M4-400-250)))/2))*SIN(ATAN(H4)+ATAN(250/(L4-M4-400-250))-ATAN((N4-O4)/(L4-M4-400-250)))</f>
        <v>271.36312570873901</v>
      </c>
      <c r="R4" s="35">
        <f t="shared" ref="R4:R66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140.392664806569</v>
      </c>
      <c r="S4" s="35">
        <f t="shared" ref="S4:S66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302.49439828121479</v>
      </c>
      <c r="T4" s="35">
        <f t="shared" ref="T4:T66" si="6">(1000*SIN(PI()/2-(PI()/2+ATAN(H4)+ATAN(250/(L4-M4-400-250)))/2)/SIN((PI()/2+ATAN(H4)+ATAN(250/(L4-M4-400-250)))/2))*SIN(ATAN((N4-O4)/(L4-M4-400-250)))</f>
        <v>17.532734740834719</v>
      </c>
      <c r="U4" s="35">
        <f t="shared" ref="U4:U66" si="7">(1000*SIN(PI()/2-(PI()/2+ATAN(H4)+ATAN(250/(L4-M4-400-250)))/2)/SIN((PI()/2+ATAN(H4)+ATAN(250/(L4-M4-400-250)))/2))*COS(ATAN(H4)+ATAN(250/(L4-M4-400-250))-ATAN((N4-O4)/(L4-M4-400-250)))</f>
        <v>517.900991402626</v>
      </c>
      <c r="V4" s="35">
        <f t="shared" ref="V4:V66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267.94171131054708</v>
      </c>
      <c r="W4" s="35">
        <f t="shared" ref="W4:W66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0</v>
      </c>
      <c r="X4" s="35">
        <f t="shared" ref="X4:X66" si="10">M4+400-((K4-250-(N4-O4))/TAN(PI()/2-(ATAN(H4)+ATAN(250/(L4-M4-400-250))-ATAN((N4-O4)/(L4-M4-400-250)))))</f>
        <v>3294.0506523028266</v>
      </c>
      <c r="Y4" s="54">
        <v>9900</v>
      </c>
      <c r="Z4" s="54">
        <v>4150</v>
      </c>
      <c r="AA4" s="35">
        <f t="shared" ref="AA4:AA66" si="11">Z4*G4+J4</f>
        <v>583</v>
      </c>
      <c r="AB4" s="35">
        <f t="shared" ref="AB4:AB66" si="12">(Y4-400-500)*G4+250</f>
        <v>430</v>
      </c>
      <c r="AC4" s="35">
        <f t="shared" ref="AC4:AC66" si="13">(1000*SIN(PI()/2-(PI()/2+ATAN(I4)+ATAN(250/(Y4-Z4-400-250)))/2)/SIN((PI()/2+ATAN(I4)+ATAN(250/(Y4-Z4-400-250)))/2))*COS(ATAN((AA4-AB4)/(Y4-Z4-400-250)))</f>
        <v>584.42449136115727</v>
      </c>
      <c r="AD4" s="35">
        <f t="shared" ref="AD4:AD66" si="14">(1000*SIN(PI()/2-(PI()/2+ATAN(I4)+ATAN(250/(Y4-Z4-400-250)))/2)/SIN((PI()/2+ATAN(I4)+ATAN(250/(Y4-Z4-400-250)))/2))*SIN(ATAN(I4)+ATAN(250/(Y4-Z4-400-250))-(ATAN((AA4-AB4)/(Y4-Z4-400-250))))</f>
        <v>271.36312570873901</v>
      </c>
      <c r="AE4" s="35">
        <f t="shared" ref="AE4:AE66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140.392664806569</v>
      </c>
      <c r="AF4" s="35">
        <f t="shared" ref="AF4:AF66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302.49439828121479</v>
      </c>
      <c r="AG4" s="35">
        <f t="shared" ref="AG4:AG66" si="17">(1000*SIN(PI()/2-(PI()/2+ATAN(I4)+ATAN(250/(Y4-Z4-400-250)))/2)/SIN((PI()/2+ATAN(I4)+ATAN(250/(Y4-Z4-400-250)))/2))*SIN(ATAN((AA4-AB4)/(Y4-Z4-400-250)))</f>
        <v>17.532734740834719</v>
      </c>
      <c r="AH4" s="35">
        <f t="shared" ref="AH4:AH66" si="18">(1000*SIN(PI()/2-(PI()/2+ATAN(I4)+ATAN(250/(Y4-Z4-400-250)))/2)/SIN((PI()/2+ATAN(I4)+ATAN(250/(Y4-Z4-400-250)))/2))*COS(ATAN(I4)+ATAN(250/(Y4-Z4-400-250))-(ATAN((AA4-AB4)/(Y4-Z4-400-250))))</f>
        <v>517.900991402626</v>
      </c>
      <c r="AI4" s="35">
        <f t="shared" ref="AI4:AI66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267.94171131054708</v>
      </c>
      <c r="AJ4" s="35">
        <f t="shared" ref="AJ4:AJ66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0</v>
      </c>
      <c r="AK4" s="36">
        <f t="shared" ref="AK4:AK66" si="21">Z4+400-((K4-250-(AA4-AB4))/TAN(PI()/2-(ATAN(I4)+ATAN(250/(Y4-Z4-400-250))-(ATAN((AA4-AB4)/(Y4-Z4-400-250))))))</f>
        <v>3294.0506523028266</v>
      </c>
    </row>
    <row r="5" spans="1:37" x14ac:dyDescent="0.25">
      <c r="A5" s="5">
        <v>4047</v>
      </c>
      <c r="B5" s="5">
        <v>227682.06418132782</v>
      </c>
      <c r="C5" s="5">
        <v>402496.34459355474</v>
      </c>
      <c r="D5" s="5">
        <v>18455.150000000001</v>
      </c>
      <c r="E5" s="5">
        <v>60.504250000000006</v>
      </c>
      <c r="F5" s="45">
        <v>0.02</v>
      </c>
      <c r="G5" s="45">
        <v>0.02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583</v>
      </c>
      <c r="O5" s="35">
        <f t="shared" si="1"/>
        <v>430</v>
      </c>
      <c r="P5" s="35">
        <f t="shared" si="2"/>
        <v>584.42449136115727</v>
      </c>
      <c r="Q5" s="35">
        <f t="shared" si="3"/>
        <v>271.36312570873901</v>
      </c>
      <c r="R5" s="35">
        <f t="shared" si="4"/>
        <v>140.392664806569</v>
      </c>
      <c r="S5" s="35">
        <f t="shared" si="5"/>
        <v>302.49439828121479</v>
      </c>
      <c r="T5" s="35">
        <f t="shared" si="6"/>
        <v>17.532734740834719</v>
      </c>
      <c r="U5" s="35">
        <f t="shared" si="7"/>
        <v>517.900991402626</v>
      </c>
      <c r="V5" s="35">
        <f t="shared" si="8"/>
        <v>267.94171131054708</v>
      </c>
      <c r="W5" s="35">
        <f t="shared" si="9"/>
        <v>0</v>
      </c>
      <c r="X5" s="35">
        <f t="shared" si="10"/>
        <v>3294.0506523028266</v>
      </c>
      <c r="Y5" s="54">
        <v>9900</v>
      </c>
      <c r="Z5" s="54">
        <v>4150</v>
      </c>
      <c r="AA5" s="35">
        <f t="shared" si="11"/>
        <v>583</v>
      </c>
      <c r="AB5" s="35">
        <f t="shared" si="12"/>
        <v>430</v>
      </c>
      <c r="AC5" s="35">
        <f t="shared" si="13"/>
        <v>584.42449136115727</v>
      </c>
      <c r="AD5" s="35">
        <f t="shared" si="14"/>
        <v>271.36312570873901</v>
      </c>
      <c r="AE5" s="35">
        <f t="shared" si="15"/>
        <v>140.392664806569</v>
      </c>
      <c r="AF5" s="35">
        <f t="shared" si="16"/>
        <v>302.49439828121479</v>
      </c>
      <c r="AG5" s="35">
        <f t="shared" si="17"/>
        <v>17.532734740834719</v>
      </c>
      <c r="AH5" s="35">
        <f t="shared" si="18"/>
        <v>517.900991402626</v>
      </c>
      <c r="AI5" s="35">
        <f t="shared" si="19"/>
        <v>267.94171131054708</v>
      </c>
      <c r="AJ5" s="35">
        <f t="shared" si="20"/>
        <v>0</v>
      </c>
      <c r="AK5" s="36">
        <f t="shared" si="21"/>
        <v>3294.0506523028266</v>
      </c>
    </row>
    <row r="6" spans="1:37" x14ac:dyDescent="0.25">
      <c r="A6" s="5">
        <v>4047.2</v>
      </c>
      <c r="B6" s="5">
        <v>227780.53598117828</v>
      </c>
      <c r="C6" s="5">
        <v>402670.42303749919</v>
      </c>
      <c r="D6" s="5">
        <v>18455.440000000002</v>
      </c>
      <c r="E6" s="5">
        <v>60.504250000000006</v>
      </c>
      <c r="F6" s="45">
        <v>0.02</v>
      </c>
      <c r="G6" s="45">
        <v>0.02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583</v>
      </c>
      <c r="O6" s="35">
        <f t="shared" si="1"/>
        <v>430</v>
      </c>
      <c r="P6" s="35">
        <f t="shared" si="2"/>
        <v>584.42449136115727</v>
      </c>
      <c r="Q6" s="35">
        <f t="shared" si="3"/>
        <v>271.36312570873901</v>
      </c>
      <c r="R6" s="35">
        <f t="shared" si="4"/>
        <v>140.392664806569</v>
      </c>
      <c r="S6" s="35">
        <f t="shared" si="5"/>
        <v>302.49439828121479</v>
      </c>
      <c r="T6" s="35">
        <f t="shared" si="6"/>
        <v>17.532734740834719</v>
      </c>
      <c r="U6" s="35">
        <f t="shared" si="7"/>
        <v>517.900991402626</v>
      </c>
      <c r="V6" s="35">
        <f t="shared" si="8"/>
        <v>267.94171131054708</v>
      </c>
      <c r="W6" s="35">
        <f t="shared" si="9"/>
        <v>0</v>
      </c>
      <c r="X6" s="35">
        <f t="shared" si="10"/>
        <v>3294.0506523028266</v>
      </c>
      <c r="Y6" s="54">
        <v>9900</v>
      </c>
      <c r="Z6" s="54">
        <v>4150</v>
      </c>
      <c r="AA6" s="35">
        <f t="shared" si="11"/>
        <v>583</v>
      </c>
      <c r="AB6" s="35">
        <f t="shared" si="12"/>
        <v>430</v>
      </c>
      <c r="AC6" s="35">
        <f t="shared" si="13"/>
        <v>584.42449136115727</v>
      </c>
      <c r="AD6" s="35">
        <f t="shared" si="14"/>
        <v>271.36312570873901</v>
      </c>
      <c r="AE6" s="35">
        <f t="shared" si="15"/>
        <v>140.392664806569</v>
      </c>
      <c r="AF6" s="35">
        <f t="shared" si="16"/>
        <v>302.49439828121479</v>
      </c>
      <c r="AG6" s="35">
        <f t="shared" si="17"/>
        <v>17.532734740834719</v>
      </c>
      <c r="AH6" s="35">
        <f t="shared" si="18"/>
        <v>517.900991402626</v>
      </c>
      <c r="AI6" s="35">
        <f t="shared" si="19"/>
        <v>267.94171131054708</v>
      </c>
      <c r="AJ6" s="35">
        <f t="shared" si="20"/>
        <v>0</v>
      </c>
      <c r="AK6" s="36">
        <f t="shared" si="21"/>
        <v>3294.0506523028266</v>
      </c>
    </row>
    <row r="7" spans="1:37" x14ac:dyDescent="0.25">
      <c r="A7" s="5">
        <v>4047.8</v>
      </c>
      <c r="B7" s="5">
        <v>228075.95138025284</v>
      </c>
      <c r="C7" s="5">
        <v>403192.65836939216</v>
      </c>
      <c r="D7" s="5">
        <v>18456.310000000001</v>
      </c>
      <c r="E7" s="5">
        <v>60.504250000000006</v>
      </c>
      <c r="F7" s="45">
        <v>0.02</v>
      </c>
      <c r="G7" s="45">
        <v>0.02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583</v>
      </c>
      <c r="O7" s="35">
        <f t="shared" si="1"/>
        <v>430</v>
      </c>
      <c r="P7" s="35">
        <f t="shared" si="2"/>
        <v>584.42449136115727</v>
      </c>
      <c r="Q7" s="35">
        <f t="shared" si="3"/>
        <v>271.36312570873901</v>
      </c>
      <c r="R7" s="35">
        <f t="shared" si="4"/>
        <v>140.392664806569</v>
      </c>
      <c r="S7" s="35">
        <f t="shared" si="5"/>
        <v>302.49439828121479</v>
      </c>
      <c r="T7" s="35">
        <f t="shared" si="6"/>
        <v>17.532734740834719</v>
      </c>
      <c r="U7" s="35">
        <f t="shared" si="7"/>
        <v>517.900991402626</v>
      </c>
      <c r="V7" s="35">
        <f t="shared" si="8"/>
        <v>267.94171131054708</v>
      </c>
      <c r="W7" s="35">
        <f t="shared" si="9"/>
        <v>0</v>
      </c>
      <c r="X7" s="35">
        <f t="shared" si="10"/>
        <v>3294.0506523028266</v>
      </c>
      <c r="Y7" s="54">
        <v>9900</v>
      </c>
      <c r="Z7" s="54">
        <v>4150</v>
      </c>
      <c r="AA7" s="35">
        <f t="shared" si="11"/>
        <v>583</v>
      </c>
      <c r="AB7" s="35">
        <f t="shared" si="12"/>
        <v>430</v>
      </c>
      <c r="AC7" s="35">
        <f t="shared" si="13"/>
        <v>584.42449136115727</v>
      </c>
      <c r="AD7" s="35">
        <f t="shared" si="14"/>
        <v>271.36312570873901</v>
      </c>
      <c r="AE7" s="35">
        <f t="shared" si="15"/>
        <v>140.392664806569</v>
      </c>
      <c r="AF7" s="35">
        <f t="shared" si="16"/>
        <v>302.49439828121479</v>
      </c>
      <c r="AG7" s="35">
        <f t="shared" si="17"/>
        <v>17.532734740834719</v>
      </c>
      <c r="AH7" s="35">
        <f t="shared" si="18"/>
        <v>517.900991402626</v>
      </c>
      <c r="AI7" s="35">
        <f t="shared" si="19"/>
        <v>267.94171131054708</v>
      </c>
      <c r="AJ7" s="35">
        <f t="shared" si="20"/>
        <v>0</v>
      </c>
      <c r="AK7" s="36">
        <f t="shared" si="21"/>
        <v>3294.0506523028266</v>
      </c>
    </row>
    <row r="8" spans="1:37" x14ac:dyDescent="0.25">
      <c r="A8" s="5">
        <v>4048</v>
      </c>
      <c r="B8" s="5">
        <v>228174.4231801033</v>
      </c>
      <c r="C8" s="5">
        <v>403366.73681336641</v>
      </c>
      <c r="D8" s="5">
        <v>18456.600000000002</v>
      </c>
      <c r="E8" s="5">
        <v>60.504250000000006</v>
      </c>
      <c r="F8" s="45">
        <v>0.02</v>
      </c>
      <c r="G8" s="45">
        <v>0.02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583</v>
      </c>
      <c r="O8" s="35">
        <f t="shared" si="1"/>
        <v>430</v>
      </c>
      <c r="P8" s="35">
        <f t="shared" si="2"/>
        <v>584.42449136115727</v>
      </c>
      <c r="Q8" s="35">
        <f t="shared" si="3"/>
        <v>271.36312570873901</v>
      </c>
      <c r="R8" s="35">
        <f t="shared" si="4"/>
        <v>140.392664806569</v>
      </c>
      <c r="S8" s="35">
        <f t="shared" si="5"/>
        <v>302.49439828121479</v>
      </c>
      <c r="T8" s="35">
        <f t="shared" si="6"/>
        <v>17.532734740834719</v>
      </c>
      <c r="U8" s="35">
        <f t="shared" si="7"/>
        <v>517.900991402626</v>
      </c>
      <c r="V8" s="35">
        <f t="shared" si="8"/>
        <v>267.94171131054708</v>
      </c>
      <c r="W8" s="35">
        <f t="shared" si="9"/>
        <v>0</v>
      </c>
      <c r="X8" s="35">
        <f t="shared" si="10"/>
        <v>3294.0506523028266</v>
      </c>
      <c r="Y8" s="54">
        <v>9900</v>
      </c>
      <c r="Z8" s="54">
        <v>4150</v>
      </c>
      <c r="AA8" s="35">
        <f t="shared" si="11"/>
        <v>583</v>
      </c>
      <c r="AB8" s="35">
        <f t="shared" si="12"/>
        <v>430</v>
      </c>
      <c r="AC8" s="35">
        <f t="shared" si="13"/>
        <v>584.42449136115727</v>
      </c>
      <c r="AD8" s="35">
        <f t="shared" si="14"/>
        <v>271.36312570873901</v>
      </c>
      <c r="AE8" s="35">
        <f t="shared" si="15"/>
        <v>140.392664806569</v>
      </c>
      <c r="AF8" s="35">
        <f t="shared" si="16"/>
        <v>302.49439828121479</v>
      </c>
      <c r="AG8" s="35">
        <f t="shared" si="17"/>
        <v>17.532734740834719</v>
      </c>
      <c r="AH8" s="35">
        <f t="shared" si="18"/>
        <v>517.900991402626</v>
      </c>
      <c r="AI8" s="35">
        <f t="shared" si="19"/>
        <v>267.94171131054708</v>
      </c>
      <c r="AJ8" s="35">
        <f t="shared" si="20"/>
        <v>0</v>
      </c>
      <c r="AK8" s="36">
        <f t="shared" si="21"/>
        <v>3294.0506523028266</v>
      </c>
    </row>
    <row r="9" spans="1:37" x14ac:dyDescent="0.25">
      <c r="A9" s="5">
        <v>4049</v>
      </c>
      <c r="B9" s="5">
        <v>228666.78217935562</v>
      </c>
      <c r="C9" s="5">
        <v>404237.12903314829</v>
      </c>
      <c r="D9" s="5">
        <v>18458.05</v>
      </c>
      <c r="E9" s="5">
        <v>60.504250000000006</v>
      </c>
      <c r="F9" s="45">
        <v>0.02</v>
      </c>
      <c r="G9" s="45">
        <v>0.02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583</v>
      </c>
      <c r="O9" s="35">
        <f t="shared" si="1"/>
        <v>430</v>
      </c>
      <c r="P9" s="35">
        <f t="shared" si="2"/>
        <v>584.42449136115727</v>
      </c>
      <c r="Q9" s="35">
        <f t="shared" si="3"/>
        <v>271.36312570873901</v>
      </c>
      <c r="R9" s="35">
        <f t="shared" si="4"/>
        <v>140.392664806569</v>
      </c>
      <c r="S9" s="35">
        <f t="shared" si="5"/>
        <v>302.49439828121479</v>
      </c>
      <c r="T9" s="35">
        <f t="shared" si="6"/>
        <v>17.532734740834719</v>
      </c>
      <c r="U9" s="35">
        <f t="shared" si="7"/>
        <v>517.900991402626</v>
      </c>
      <c r="V9" s="35">
        <f t="shared" si="8"/>
        <v>267.94171131054708</v>
      </c>
      <c r="W9" s="35">
        <f t="shared" si="9"/>
        <v>0</v>
      </c>
      <c r="X9" s="35">
        <f t="shared" si="10"/>
        <v>3294.0506523028266</v>
      </c>
      <c r="Y9" s="54">
        <v>9900</v>
      </c>
      <c r="Z9" s="54">
        <v>4150</v>
      </c>
      <c r="AA9" s="35">
        <f t="shared" si="11"/>
        <v>583</v>
      </c>
      <c r="AB9" s="35">
        <f t="shared" si="12"/>
        <v>430</v>
      </c>
      <c r="AC9" s="35">
        <f t="shared" si="13"/>
        <v>584.42449136115727</v>
      </c>
      <c r="AD9" s="35">
        <f t="shared" si="14"/>
        <v>271.36312570873901</v>
      </c>
      <c r="AE9" s="35">
        <f t="shared" si="15"/>
        <v>140.392664806569</v>
      </c>
      <c r="AF9" s="35">
        <f t="shared" si="16"/>
        <v>302.49439828121479</v>
      </c>
      <c r="AG9" s="35">
        <f t="shared" si="17"/>
        <v>17.532734740834719</v>
      </c>
      <c r="AH9" s="35">
        <f t="shared" si="18"/>
        <v>517.900991402626</v>
      </c>
      <c r="AI9" s="35">
        <f t="shared" si="19"/>
        <v>267.94171131054708</v>
      </c>
      <c r="AJ9" s="35">
        <f t="shared" si="20"/>
        <v>0</v>
      </c>
      <c r="AK9" s="36">
        <f t="shared" si="21"/>
        <v>3294.0506523028266</v>
      </c>
    </row>
    <row r="10" spans="1:37" x14ac:dyDescent="0.25">
      <c r="A10" s="5">
        <v>4050</v>
      </c>
      <c r="B10" s="5">
        <v>229159.1411781311</v>
      </c>
      <c r="C10" s="5">
        <v>405107.52125293016</v>
      </c>
      <c r="D10" s="5">
        <v>18459.500000000004</v>
      </c>
      <c r="E10" s="5">
        <v>60.504250000000006</v>
      </c>
      <c r="F10" s="45">
        <v>0.02</v>
      </c>
      <c r="G10" s="45">
        <v>0.02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583</v>
      </c>
      <c r="O10" s="35">
        <f t="shared" si="1"/>
        <v>430</v>
      </c>
      <c r="P10" s="35">
        <f t="shared" si="2"/>
        <v>584.42449136115727</v>
      </c>
      <c r="Q10" s="35">
        <f t="shared" si="3"/>
        <v>271.36312570873901</v>
      </c>
      <c r="R10" s="35">
        <f t="shared" si="4"/>
        <v>140.392664806569</v>
      </c>
      <c r="S10" s="35">
        <f t="shared" si="5"/>
        <v>302.49439828121479</v>
      </c>
      <c r="T10" s="35">
        <f t="shared" si="6"/>
        <v>17.532734740834719</v>
      </c>
      <c r="U10" s="35">
        <f t="shared" si="7"/>
        <v>517.900991402626</v>
      </c>
      <c r="V10" s="35">
        <f t="shared" si="8"/>
        <v>267.94171131054708</v>
      </c>
      <c r="W10" s="35">
        <f t="shared" si="9"/>
        <v>0</v>
      </c>
      <c r="X10" s="35">
        <f t="shared" si="10"/>
        <v>3294.0506523028266</v>
      </c>
      <c r="Y10" s="54">
        <v>9900</v>
      </c>
      <c r="Z10" s="54">
        <v>4150</v>
      </c>
      <c r="AA10" s="35">
        <f t="shared" si="11"/>
        <v>583</v>
      </c>
      <c r="AB10" s="35">
        <f t="shared" si="12"/>
        <v>430</v>
      </c>
      <c r="AC10" s="35">
        <f t="shared" si="13"/>
        <v>584.42449136115727</v>
      </c>
      <c r="AD10" s="35">
        <f t="shared" si="14"/>
        <v>271.36312570873901</v>
      </c>
      <c r="AE10" s="35">
        <f t="shared" si="15"/>
        <v>140.392664806569</v>
      </c>
      <c r="AF10" s="35">
        <f t="shared" si="16"/>
        <v>302.49439828121479</v>
      </c>
      <c r="AG10" s="35">
        <f t="shared" si="17"/>
        <v>17.532734740834719</v>
      </c>
      <c r="AH10" s="35">
        <f t="shared" si="18"/>
        <v>517.900991402626</v>
      </c>
      <c r="AI10" s="35">
        <f t="shared" si="19"/>
        <v>267.94171131054708</v>
      </c>
      <c r="AJ10" s="35">
        <f t="shared" si="20"/>
        <v>0</v>
      </c>
      <c r="AK10" s="36">
        <f t="shared" si="21"/>
        <v>3294.0506523028266</v>
      </c>
    </row>
    <row r="11" spans="1:37" x14ac:dyDescent="0.25">
      <c r="A11" s="5">
        <v>4051</v>
      </c>
      <c r="B11" s="5">
        <v>229651.50017690659</v>
      </c>
      <c r="C11" s="5">
        <v>405977.91347274184</v>
      </c>
      <c r="D11" s="5">
        <v>18460.95</v>
      </c>
      <c r="E11" s="5">
        <v>60.504250000000006</v>
      </c>
      <c r="F11" s="45">
        <v>0.02</v>
      </c>
      <c r="G11" s="45">
        <v>0.02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583</v>
      </c>
      <c r="O11" s="35">
        <f t="shared" si="1"/>
        <v>430</v>
      </c>
      <c r="P11" s="35">
        <f t="shared" si="2"/>
        <v>584.42449136115727</v>
      </c>
      <c r="Q11" s="35">
        <f t="shared" si="3"/>
        <v>271.36312570873901</v>
      </c>
      <c r="R11" s="35">
        <f t="shared" si="4"/>
        <v>140.392664806569</v>
      </c>
      <c r="S11" s="35">
        <f t="shared" si="5"/>
        <v>302.49439828121479</v>
      </c>
      <c r="T11" s="35">
        <f t="shared" si="6"/>
        <v>17.532734740834719</v>
      </c>
      <c r="U11" s="35">
        <f t="shared" si="7"/>
        <v>517.900991402626</v>
      </c>
      <c r="V11" s="35">
        <f t="shared" si="8"/>
        <v>267.94171131054708</v>
      </c>
      <c r="W11" s="35">
        <f t="shared" si="9"/>
        <v>0</v>
      </c>
      <c r="X11" s="35">
        <f t="shared" si="10"/>
        <v>3294.0506523028266</v>
      </c>
      <c r="Y11" s="54">
        <v>9900</v>
      </c>
      <c r="Z11" s="54">
        <v>4150</v>
      </c>
      <c r="AA11" s="35">
        <f t="shared" si="11"/>
        <v>583</v>
      </c>
      <c r="AB11" s="35">
        <f t="shared" si="12"/>
        <v>430</v>
      </c>
      <c r="AC11" s="35">
        <f t="shared" si="13"/>
        <v>584.42449136115727</v>
      </c>
      <c r="AD11" s="35">
        <f t="shared" si="14"/>
        <v>271.36312570873901</v>
      </c>
      <c r="AE11" s="35">
        <f t="shared" si="15"/>
        <v>140.392664806569</v>
      </c>
      <c r="AF11" s="35">
        <f t="shared" si="16"/>
        <v>302.49439828121479</v>
      </c>
      <c r="AG11" s="35">
        <f t="shared" si="17"/>
        <v>17.532734740834719</v>
      </c>
      <c r="AH11" s="35">
        <f t="shared" si="18"/>
        <v>517.900991402626</v>
      </c>
      <c r="AI11" s="35">
        <f t="shared" si="19"/>
        <v>267.94171131054708</v>
      </c>
      <c r="AJ11" s="35">
        <f t="shared" si="20"/>
        <v>0</v>
      </c>
      <c r="AK11" s="36">
        <f t="shared" si="21"/>
        <v>3294.0506523028266</v>
      </c>
    </row>
    <row r="12" spans="1:37" x14ac:dyDescent="0.25">
      <c r="A12" s="5">
        <v>4051.2</v>
      </c>
      <c r="B12" s="5">
        <v>229749.97197628021</v>
      </c>
      <c r="C12" s="5">
        <v>406151.9919166863</v>
      </c>
      <c r="D12" s="5">
        <v>18461.240000000002</v>
      </c>
      <c r="E12" s="5">
        <v>60.504250000000006</v>
      </c>
      <c r="F12" s="45">
        <v>0.02</v>
      </c>
      <c r="G12" s="45">
        <v>0.02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583</v>
      </c>
      <c r="O12" s="35">
        <f t="shared" si="1"/>
        <v>430</v>
      </c>
      <c r="P12" s="35">
        <f t="shared" si="2"/>
        <v>584.42449136115727</v>
      </c>
      <c r="Q12" s="35">
        <f t="shared" si="3"/>
        <v>271.36312570873901</v>
      </c>
      <c r="R12" s="35">
        <f t="shared" si="4"/>
        <v>140.392664806569</v>
      </c>
      <c r="S12" s="35">
        <f t="shared" si="5"/>
        <v>302.49439828121479</v>
      </c>
      <c r="T12" s="35">
        <f t="shared" si="6"/>
        <v>17.532734740834719</v>
      </c>
      <c r="U12" s="35">
        <f t="shared" si="7"/>
        <v>517.900991402626</v>
      </c>
      <c r="V12" s="35">
        <f t="shared" si="8"/>
        <v>267.94171131054708</v>
      </c>
      <c r="W12" s="35">
        <f t="shared" si="9"/>
        <v>0</v>
      </c>
      <c r="X12" s="35">
        <f t="shared" si="10"/>
        <v>3294.0506523028266</v>
      </c>
      <c r="Y12" s="54">
        <v>9900</v>
      </c>
      <c r="Z12" s="54">
        <v>4150</v>
      </c>
      <c r="AA12" s="35">
        <f t="shared" si="11"/>
        <v>583</v>
      </c>
      <c r="AB12" s="35">
        <f t="shared" si="12"/>
        <v>430</v>
      </c>
      <c r="AC12" s="35">
        <f t="shared" si="13"/>
        <v>584.42449136115727</v>
      </c>
      <c r="AD12" s="35">
        <f t="shared" si="14"/>
        <v>271.36312570873901</v>
      </c>
      <c r="AE12" s="35">
        <f t="shared" si="15"/>
        <v>140.392664806569</v>
      </c>
      <c r="AF12" s="35">
        <f t="shared" si="16"/>
        <v>302.49439828121479</v>
      </c>
      <c r="AG12" s="35">
        <f t="shared" si="17"/>
        <v>17.532734740834719</v>
      </c>
      <c r="AH12" s="35">
        <f t="shared" si="18"/>
        <v>517.900991402626</v>
      </c>
      <c r="AI12" s="35">
        <f t="shared" si="19"/>
        <v>267.94171131054708</v>
      </c>
      <c r="AJ12" s="35">
        <f t="shared" si="20"/>
        <v>0</v>
      </c>
      <c r="AK12" s="36">
        <f t="shared" si="21"/>
        <v>3294.0506523028266</v>
      </c>
    </row>
    <row r="13" spans="1:37" x14ac:dyDescent="0.25">
      <c r="A13" s="5">
        <v>4051.8</v>
      </c>
      <c r="B13" s="5">
        <v>230045.3873758316</v>
      </c>
      <c r="C13" s="5">
        <v>406674.22724857926</v>
      </c>
      <c r="D13" s="5">
        <v>18462.110000000004</v>
      </c>
      <c r="E13" s="5">
        <v>60.504250000000006</v>
      </c>
      <c r="F13" s="45">
        <v>0.02</v>
      </c>
      <c r="G13" s="45">
        <v>0.02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583</v>
      </c>
      <c r="O13" s="35">
        <f t="shared" si="1"/>
        <v>430</v>
      </c>
      <c r="P13" s="35">
        <f t="shared" si="2"/>
        <v>584.42449136115727</v>
      </c>
      <c r="Q13" s="35">
        <f t="shared" si="3"/>
        <v>271.36312570873901</v>
      </c>
      <c r="R13" s="35">
        <f t="shared" si="4"/>
        <v>140.392664806569</v>
      </c>
      <c r="S13" s="35">
        <f t="shared" si="5"/>
        <v>302.49439828121479</v>
      </c>
      <c r="T13" s="35">
        <f t="shared" si="6"/>
        <v>17.532734740834719</v>
      </c>
      <c r="U13" s="35">
        <f t="shared" si="7"/>
        <v>517.900991402626</v>
      </c>
      <c r="V13" s="35">
        <f t="shared" si="8"/>
        <v>267.94171131054708</v>
      </c>
      <c r="W13" s="35">
        <f t="shared" si="9"/>
        <v>0</v>
      </c>
      <c r="X13" s="35">
        <f t="shared" si="10"/>
        <v>3294.0506523028266</v>
      </c>
      <c r="Y13" s="54">
        <v>9900</v>
      </c>
      <c r="Z13" s="54">
        <v>4150</v>
      </c>
      <c r="AA13" s="35">
        <f t="shared" si="11"/>
        <v>583</v>
      </c>
      <c r="AB13" s="35">
        <f t="shared" si="12"/>
        <v>430</v>
      </c>
      <c r="AC13" s="35">
        <f t="shared" si="13"/>
        <v>584.42449136115727</v>
      </c>
      <c r="AD13" s="35">
        <f t="shared" si="14"/>
        <v>271.36312570873901</v>
      </c>
      <c r="AE13" s="35">
        <f t="shared" si="15"/>
        <v>140.392664806569</v>
      </c>
      <c r="AF13" s="35">
        <f t="shared" si="16"/>
        <v>302.49439828121479</v>
      </c>
      <c r="AG13" s="35">
        <f t="shared" si="17"/>
        <v>17.532734740834719</v>
      </c>
      <c r="AH13" s="35">
        <f t="shared" si="18"/>
        <v>517.900991402626</v>
      </c>
      <c r="AI13" s="35">
        <f t="shared" si="19"/>
        <v>267.94171131054708</v>
      </c>
      <c r="AJ13" s="35">
        <f t="shared" si="20"/>
        <v>0</v>
      </c>
      <c r="AK13" s="36">
        <f t="shared" si="21"/>
        <v>3294.0506523028266</v>
      </c>
    </row>
    <row r="14" spans="1:37" x14ac:dyDescent="0.25">
      <c r="A14" s="5">
        <v>4052</v>
      </c>
      <c r="B14" s="5">
        <v>230143.85917568207</v>
      </c>
      <c r="C14" s="5">
        <v>406848.30569255352</v>
      </c>
      <c r="D14" s="5">
        <v>18462.400000000001</v>
      </c>
      <c r="E14" s="5">
        <v>60.504250000000006</v>
      </c>
      <c r="F14" s="45">
        <v>0.02</v>
      </c>
      <c r="G14" s="45">
        <v>0.02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583</v>
      </c>
      <c r="O14" s="35">
        <f t="shared" si="1"/>
        <v>430</v>
      </c>
      <c r="P14" s="35">
        <f t="shared" si="2"/>
        <v>584.42449136115727</v>
      </c>
      <c r="Q14" s="35">
        <f t="shared" si="3"/>
        <v>271.36312570873901</v>
      </c>
      <c r="R14" s="35">
        <f t="shared" si="4"/>
        <v>140.392664806569</v>
      </c>
      <c r="S14" s="35">
        <f t="shared" si="5"/>
        <v>302.49439828121479</v>
      </c>
      <c r="T14" s="35">
        <f t="shared" si="6"/>
        <v>17.532734740834719</v>
      </c>
      <c r="U14" s="35">
        <f t="shared" si="7"/>
        <v>517.900991402626</v>
      </c>
      <c r="V14" s="35">
        <f t="shared" si="8"/>
        <v>267.94171131054708</v>
      </c>
      <c r="W14" s="35">
        <f t="shared" si="9"/>
        <v>0</v>
      </c>
      <c r="X14" s="35">
        <f t="shared" si="10"/>
        <v>3294.0506523028266</v>
      </c>
      <c r="Y14" s="54">
        <v>9900</v>
      </c>
      <c r="Z14" s="54">
        <v>4150</v>
      </c>
      <c r="AA14" s="35">
        <f t="shared" si="11"/>
        <v>583</v>
      </c>
      <c r="AB14" s="35">
        <f t="shared" si="12"/>
        <v>430</v>
      </c>
      <c r="AC14" s="35">
        <f t="shared" si="13"/>
        <v>584.42449136115727</v>
      </c>
      <c r="AD14" s="35">
        <f t="shared" si="14"/>
        <v>271.36312570873901</v>
      </c>
      <c r="AE14" s="35">
        <f t="shared" si="15"/>
        <v>140.392664806569</v>
      </c>
      <c r="AF14" s="35">
        <f t="shared" si="16"/>
        <v>302.49439828121479</v>
      </c>
      <c r="AG14" s="35">
        <f t="shared" si="17"/>
        <v>17.532734740834719</v>
      </c>
      <c r="AH14" s="35">
        <f t="shared" si="18"/>
        <v>517.900991402626</v>
      </c>
      <c r="AI14" s="35">
        <f t="shared" si="19"/>
        <v>267.94171131054708</v>
      </c>
      <c r="AJ14" s="35">
        <f t="shared" si="20"/>
        <v>0</v>
      </c>
      <c r="AK14" s="36">
        <f t="shared" si="21"/>
        <v>3294.0506523028266</v>
      </c>
    </row>
    <row r="15" spans="1:37" x14ac:dyDescent="0.25">
      <c r="A15" s="5">
        <v>4053</v>
      </c>
      <c r="B15" s="5">
        <v>230636.21817398071</v>
      </c>
      <c r="C15" s="5">
        <v>407718.6979123354</v>
      </c>
      <c r="D15" s="5">
        <v>18463.850000000002</v>
      </c>
      <c r="E15" s="5">
        <v>60.504250000000006</v>
      </c>
      <c r="F15" s="45">
        <v>0.02</v>
      </c>
      <c r="G15" s="45">
        <v>0.02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583</v>
      </c>
      <c r="O15" s="35">
        <f t="shared" si="1"/>
        <v>430</v>
      </c>
      <c r="P15" s="35">
        <f t="shared" si="2"/>
        <v>584.42449136115727</v>
      </c>
      <c r="Q15" s="35">
        <f t="shared" si="3"/>
        <v>271.36312570873901</v>
      </c>
      <c r="R15" s="35">
        <f t="shared" si="4"/>
        <v>140.392664806569</v>
      </c>
      <c r="S15" s="35">
        <f t="shared" si="5"/>
        <v>302.49439828121479</v>
      </c>
      <c r="T15" s="35">
        <f t="shared" si="6"/>
        <v>17.532734740834719</v>
      </c>
      <c r="U15" s="35">
        <f t="shared" si="7"/>
        <v>517.900991402626</v>
      </c>
      <c r="V15" s="35">
        <f t="shared" si="8"/>
        <v>267.94171131054708</v>
      </c>
      <c r="W15" s="35">
        <f t="shared" si="9"/>
        <v>0</v>
      </c>
      <c r="X15" s="35">
        <f t="shared" si="10"/>
        <v>3294.0506523028266</v>
      </c>
      <c r="Y15" s="54">
        <v>9900</v>
      </c>
      <c r="Z15" s="54">
        <v>4150</v>
      </c>
      <c r="AA15" s="35">
        <f t="shared" si="11"/>
        <v>583</v>
      </c>
      <c r="AB15" s="35">
        <f t="shared" si="12"/>
        <v>430</v>
      </c>
      <c r="AC15" s="35">
        <f t="shared" si="13"/>
        <v>584.42449136115727</v>
      </c>
      <c r="AD15" s="35">
        <f t="shared" si="14"/>
        <v>271.36312570873901</v>
      </c>
      <c r="AE15" s="35">
        <f t="shared" si="15"/>
        <v>140.392664806569</v>
      </c>
      <c r="AF15" s="35">
        <f t="shared" si="16"/>
        <v>302.49439828121479</v>
      </c>
      <c r="AG15" s="35">
        <f t="shared" si="17"/>
        <v>17.532734740834719</v>
      </c>
      <c r="AH15" s="35">
        <f t="shared" si="18"/>
        <v>517.900991402626</v>
      </c>
      <c r="AI15" s="35">
        <f t="shared" si="19"/>
        <v>267.94171131054708</v>
      </c>
      <c r="AJ15" s="35">
        <f t="shared" si="20"/>
        <v>0</v>
      </c>
      <c r="AK15" s="36">
        <f t="shared" si="21"/>
        <v>3294.0506523028266</v>
      </c>
    </row>
    <row r="16" spans="1:37" x14ac:dyDescent="0.25">
      <c r="A16" s="5">
        <v>4054</v>
      </c>
      <c r="B16" s="5">
        <v>231128.5771727562</v>
      </c>
      <c r="C16" s="5">
        <v>408589.09013214707</v>
      </c>
      <c r="D16" s="5">
        <v>18465.3</v>
      </c>
      <c r="E16" s="5">
        <v>60.504250000000006</v>
      </c>
      <c r="F16" s="45">
        <v>0.02</v>
      </c>
      <c r="G16" s="45">
        <v>0.02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583</v>
      </c>
      <c r="O16" s="35">
        <f t="shared" si="1"/>
        <v>430</v>
      </c>
      <c r="P16" s="35">
        <f t="shared" si="2"/>
        <v>584.42449136115727</v>
      </c>
      <c r="Q16" s="35">
        <f t="shared" si="3"/>
        <v>271.36312570873901</v>
      </c>
      <c r="R16" s="35">
        <f t="shared" si="4"/>
        <v>140.392664806569</v>
      </c>
      <c r="S16" s="35">
        <f t="shared" si="5"/>
        <v>302.49439828121479</v>
      </c>
      <c r="T16" s="35">
        <f t="shared" si="6"/>
        <v>17.532734740834719</v>
      </c>
      <c r="U16" s="35">
        <f t="shared" si="7"/>
        <v>517.900991402626</v>
      </c>
      <c r="V16" s="35">
        <f t="shared" si="8"/>
        <v>267.94171131054708</v>
      </c>
      <c r="W16" s="35">
        <f t="shared" si="9"/>
        <v>0</v>
      </c>
      <c r="X16" s="35">
        <f t="shared" si="10"/>
        <v>3294.0506523028266</v>
      </c>
      <c r="Y16" s="54">
        <v>9900</v>
      </c>
      <c r="Z16" s="54">
        <v>4150</v>
      </c>
      <c r="AA16" s="35">
        <f t="shared" si="11"/>
        <v>583</v>
      </c>
      <c r="AB16" s="35">
        <f t="shared" si="12"/>
        <v>430</v>
      </c>
      <c r="AC16" s="35">
        <f t="shared" si="13"/>
        <v>584.42449136115727</v>
      </c>
      <c r="AD16" s="35">
        <f t="shared" si="14"/>
        <v>271.36312570873901</v>
      </c>
      <c r="AE16" s="35">
        <f t="shared" si="15"/>
        <v>140.392664806569</v>
      </c>
      <c r="AF16" s="35">
        <f t="shared" si="16"/>
        <v>302.49439828121479</v>
      </c>
      <c r="AG16" s="35">
        <f t="shared" si="17"/>
        <v>17.532734740834719</v>
      </c>
      <c r="AH16" s="35">
        <f t="shared" si="18"/>
        <v>517.900991402626</v>
      </c>
      <c r="AI16" s="35">
        <f t="shared" si="19"/>
        <v>267.94171131054708</v>
      </c>
      <c r="AJ16" s="35">
        <f t="shared" si="20"/>
        <v>0</v>
      </c>
      <c r="AK16" s="36">
        <f t="shared" si="21"/>
        <v>3294.0506523028266</v>
      </c>
    </row>
    <row r="17" spans="1:37" x14ac:dyDescent="0.25">
      <c r="A17" s="5">
        <v>4055</v>
      </c>
      <c r="B17" s="5">
        <v>231620.93617200851</v>
      </c>
      <c r="C17" s="5">
        <v>409459.48235192895</v>
      </c>
      <c r="D17" s="5">
        <v>18466.75</v>
      </c>
      <c r="E17" s="5">
        <v>60.504250000000006</v>
      </c>
      <c r="F17" s="45">
        <v>0.02</v>
      </c>
      <c r="G17" s="45">
        <v>0.02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583</v>
      </c>
      <c r="O17" s="35">
        <f t="shared" si="1"/>
        <v>430</v>
      </c>
      <c r="P17" s="35">
        <f t="shared" si="2"/>
        <v>584.42449136115727</v>
      </c>
      <c r="Q17" s="35">
        <f t="shared" si="3"/>
        <v>271.36312570873901</v>
      </c>
      <c r="R17" s="35">
        <f t="shared" si="4"/>
        <v>140.392664806569</v>
      </c>
      <c r="S17" s="35">
        <f t="shared" si="5"/>
        <v>302.49439828121479</v>
      </c>
      <c r="T17" s="35">
        <f t="shared" si="6"/>
        <v>17.532734740834719</v>
      </c>
      <c r="U17" s="35">
        <f t="shared" si="7"/>
        <v>517.900991402626</v>
      </c>
      <c r="V17" s="35">
        <f t="shared" si="8"/>
        <v>267.94171131054708</v>
      </c>
      <c r="W17" s="35">
        <f t="shared" si="9"/>
        <v>0</v>
      </c>
      <c r="X17" s="35">
        <f t="shared" si="10"/>
        <v>3294.0506523028266</v>
      </c>
      <c r="Y17" s="54">
        <v>9900</v>
      </c>
      <c r="Z17" s="54">
        <v>4150</v>
      </c>
      <c r="AA17" s="35">
        <f t="shared" si="11"/>
        <v>583</v>
      </c>
      <c r="AB17" s="35">
        <f t="shared" si="12"/>
        <v>430</v>
      </c>
      <c r="AC17" s="35">
        <f t="shared" si="13"/>
        <v>584.42449136115727</v>
      </c>
      <c r="AD17" s="35">
        <f t="shared" si="14"/>
        <v>271.36312570873901</v>
      </c>
      <c r="AE17" s="35">
        <f t="shared" si="15"/>
        <v>140.392664806569</v>
      </c>
      <c r="AF17" s="35">
        <f t="shared" si="16"/>
        <v>302.49439828121479</v>
      </c>
      <c r="AG17" s="35">
        <f t="shared" si="17"/>
        <v>17.532734740834719</v>
      </c>
      <c r="AH17" s="35">
        <f t="shared" si="18"/>
        <v>517.900991402626</v>
      </c>
      <c r="AI17" s="35">
        <f t="shared" si="19"/>
        <v>267.94171131054708</v>
      </c>
      <c r="AJ17" s="35">
        <f t="shared" si="20"/>
        <v>0</v>
      </c>
      <c r="AK17" s="36">
        <f t="shared" si="21"/>
        <v>3294.0506523028266</v>
      </c>
    </row>
    <row r="18" spans="1:37" x14ac:dyDescent="0.25">
      <c r="A18" s="5">
        <v>4056</v>
      </c>
      <c r="B18" s="5">
        <v>232113.295170784</v>
      </c>
      <c r="C18" s="5">
        <v>410329.87457174063</v>
      </c>
      <c r="D18" s="5">
        <v>18468.200000000004</v>
      </c>
      <c r="E18" s="5">
        <v>60.504250000000006</v>
      </c>
      <c r="F18" s="45">
        <v>0.02</v>
      </c>
      <c r="G18" s="45">
        <v>0.02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583</v>
      </c>
      <c r="O18" s="35">
        <f t="shared" si="1"/>
        <v>430</v>
      </c>
      <c r="P18" s="35">
        <f t="shared" si="2"/>
        <v>584.42449136115727</v>
      </c>
      <c r="Q18" s="35">
        <f t="shared" si="3"/>
        <v>271.36312570873901</v>
      </c>
      <c r="R18" s="35">
        <f t="shared" si="4"/>
        <v>140.392664806569</v>
      </c>
      <c r="S18" s="35">
        <f t="shared" si="5"/>
        <v>302.49439828121479</v>
      </c>
      <c r="T18" s="35">
        <f t="shared" si="6"/>
        <v>17.532734740834719</v>
      </c>
      <c r="U18" s="35">
        <f t="shared" si="7"/>
        <v>517.900991402626</v>
      </c>
      <c r="V18" s="35">
        <f t="shared" si="8"/>
        <v>267.94171131054708</v>
      </c>
      <c r="W18" s="35">
        <f t="shared" si="9"/>
        <v>0</v>
      </c>
      <c r="X18" s="35">
        <f t="shared" si="10"/>
        <v>3294.0506523028266</v>
      </c>
      <c r="Y18" s="54">
        <v>9900</v>
      </c>
      <c r="Z18" s="54">
        <v>4150</v>
      </c>
      <c r="AA18" s="35">
        <f t="shared" si="11"/>
        <v>583</v>
      </c>
      <c r="AB18" s="35">
        <f t="shared" si="12"/>
        <v>430</v>
      </c>
      <c r="AC18" s="35">
        <f t="shared" si="13"/>
        <v>584.42449136115727</v>
      </c>
      <c r="AD18" s="35">
        <f t="shared" si="14"/>
        <v>271.36312570873901</v>
      </c>
      <c r="AE18" s="35">
        <f t="shared" si="15"/>
        <v>140.392664806569</v>
      </c>
      <c r="AF18" s="35">
        <f t="shared" si="16"/>
        <v>302.49439828121479</v>
      </c>
      <c r="AG18" s="35">
        <f t="shared" si="17"/>
        <v>17.532734740834719</v>
      </c>
      <c r="AH18" s="35">
        <f t="shared" si="18"/>
        <v>517.900991402626</v>
      </c>
      <c r="AI18" s="35">
        <f t="shared" si="19"/>
        <v>267.94171131054708</v>
      </c>
      <c r="AJ18" s="35">
        <f t="shared" si="20"/>
        <v>0</v>
      </c>
      <c r="AK18" s="36">
        <f t="shared" si="21"/>
        <v>3294.0506523028266</v>
      </c>
    </row>
    <row r="19" spans="1:37" x14ac:dyDescent="0.25">
      <c r="A19" s="5">
        <v>4056.2</v>
      </c>
      <c r="B19" s="5">
        <v>232211.76697063446</v>
      </c>
      <c r="C19" s="5">
        <v>410503.95301568508</v>
      </c>
      <c r="D19" s="5">
        <v>18468.490000000002</v>
      </c>
      <c r="E19" s="5">
        <v>60.504250000000006</v>
      </c>
      <c r="F19" s="45">
        <v>0.02</v>
      </c>
      <c r="G19" s="45">
        <v>0.02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583</v>
      </c>
      <c r="O19" s="35">
        <f t="shared" si="1"/>
        <v>430</v>
      </c>
      <c r="P19" s="35">
        <f t="shared" si="2"/>
        <v>584.42449136115727</v>
      </c>
      <c r="Q19" s="35">
        <f t="shared" si="3"/>
        <v>271.36312570873901</v>
      </c>
      <c r="R19" s="35">
        <f t="shared" si="4"/>
        <v>140.392664806569</v>
      </c>
      <c r="S19" s="35">
        <f t="shared" si="5"/>
        <v>302.49439828121479</v>
      </c>
      <c r="T19" s="35">
        <f t="shared" si="6"/>
        <v>17.532734740834719</v>
      </c>
      <c r="U19" s="35">
        <f t="shared" si="7"/>
        <v>517.900991402626</v>
      </c>
      <c r="V19" s="35">
        <f t="shared" si="8"/>
        <v>267.94171131054708</v>
      </c>
      <c r="W19" s="35">
        <f t="shared" si="9"/>
        <v>0</v>
      </c>
      <c r="X19" s="35">
        <f t="shared" si="10"/>
        <v>3294.0506523028266</v>
      </c>
      <c r="Y19" s="54">
        <v>9900</v>
      </c>
      <c r="Z19" s="54">
        <v>4150</v>
      </c>
      <c r="AA19" s="35">
        <f t="shared" si="11"/>
        <v>583</v>
      </c>
      <c r="AB19" s="35">
        <f t="shared" si="12"/>
        <v>430</v>
      </c>
      <c r="AC19" s="35">
        <f t="shared" si="13"/>
        <v>584.42449136115727</v>
      </c>
      <c r="AD19" s="35">
        <f t="shared" si="14"/>
        <v>271.36312570873901</v>
      </c>
      <c r="AE19" s="35">
        <f t="shared" si="15"/>
        <v>140.392664806569</v>
      </c>
      <c r="AF19" s="35">
        <f t="shared" si="16"/>
        <v>302.49439828121479</v>
      </c>
      <c r="AG19" s="35">
        <f t="shared" si="17"/>
        <v>17.532734740834719</v>
      </c>
      <c r="AH19" s="35">
        <f t="shared" si="18"/>
        <v>517.900991402626</v>
      </c>
      <c r="AI19" s="35">
        <f t="shared" si="19"/>
        <v>267.94171131054708</v>
      </c>
      <c r="AJ19" s="35">
        <f t="shared" si="20"/>
        <v>0</v>
      </c>
      <c r="AK19" s="36">
        <f t="shared" si="21"/>
        <v>3294.0506523028266</v>
      </c>
    </row>
    <row r="20" spans="1:37" x14ac:dyDescent="0.25">
      <c r="A20" s="5">
        <v>4056.8</v>
      </c>
      <c r="B20" s="5">
        <v>232507.18236970901</v>
      </c>
      <c r="C20" s="5">
        <v>411026.18834757805</v>
      </c>
      <c r="D20" s="5">
        <v>18469.36</v>
      </c>
      <c r="E20" s="5">
        <v>60.504250000000006</v>
      </c>
      <c r="F20" s="45">
        <v>0.02</v>
      </c>
      <c r="G20" s="45">
        <v>0.02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583</v>
      </c>
      <c r="O20" s="35">
        <f t="shared" si="1"/>
        <v>430</v>
      </c>
      <c r="P20" s="35">
        <f t="shared" si="2"/>
        <v>584.42449136115727</v>
      </c>
      <c r="Q20" s="35">
        <f t="shared" si="3"/>
        <v>271.36312570873901</v>
      </c>
      <c r="R20" s="35">
        <f t="shared" si="4"/>
        <v>140.392664806569</v>
      </c>
      <c r="S20" s="35">
        <f t="shared" si="5"/>
        <v>302.49439828121479</v>
      </c>
      <c r="T20" s="35">
        <f t="shared" si="6"/>
        <v>17.532734740834719</v>
      </c>
      <c r="U20" s="35">
        <f t="shared" si="7"/>
        <v>517.900991402626</v>
      </c>
      <c r="V20" s="35">
        <f t="shared" si="8"/>
        <v>267.94171131054708</v>
      </c>
      <c r="W20" s="35">
        <f t="shared" si="9"/>
        <v>0</v>
      </c>
      <c r="X20" s="35">
        <f t="shared" si="10"/>
        <v>3294.0506523028266</v>
      </c>
      <c r="Y20" s="54">
        <v>9900</v>
      </c>
      <c r="Z20" s="54">
        <v>4150</v>
      </c>
      <c r="AA20" s="35">
        <f t="shared" si="11"/>
        <v>583</v>
      </c>
      <c r="AB20" s="35">
        <f t="shared" si="12"/>
        <v>430</v>
      </c>
      <c r="AC20" s="35">
        <f t="shared" si="13"/>
        <v>584.42449136115727</v>
      </c>
      <c r="AD20" s="35">
        <f t="shared" si="14"/>
        <v>271.36312570873901</v>
      </c>
      <c r="AE20" s="35">
        <f t="shared" si="15"/>
        <v>140.392664806569</v>
      </c>
      <c r="AF20" s="35">
        <f t="shared" si="16"/>
        <v>302.49439828121479</v>
      </c>
      <c r="AG20" s="35">
        <f t="shared" si="17"/>
        <v>17.532734740834719</v>
      </c>
      <c r="AH20" s="35">
        <f t="shared" si="18"/>
        <v>517.900991402626</v>
      </c>
      <c r="AI20" s="35">
        <f t="shared" si="19"/>
        <v>267.94171131054708</v>
      </c>
      <c r="AJ20" s="35">
        <f t="shared" si="20"/>
        <v>0</v>
      </c>
      <c r="AK20" s="36">
        <f t="shared" si="21"/>
        <v>3294.0506523028266</v>
      </c>
    </row>
    <row r="21" spans="1:37" x14ac:dyDescent="0.25">
      <c r="A21" s="5">
        <v>4057</v>
      </c>
      <c r="B21" s="5">
        <v>232605.65416955948</v>
      </c>
      <c r="C21" s="5">
        <v>411200.2667915225</v>
      </c>
      <c r="D21" s="5">
        <v>18469.650000000001</v>
      </c>
      <c r="E21" s="5">
        <v>60.504250000000006</v>
      </c>
      <c r="F21" s="45">
        <v>0.02</v>
      </c>
      <c r="G21" s="45">
        <v>0.02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583</v>
      </c>
      <c r="O21" s="35">
        <f t="shared" si="1"/>
        <v>430</v>
      </c>
      <c r="P21" s="35">
        <f t="shared" si="2"/>
        <v>584.42449136115727</v>
      </c>
      <c r="Q21" s="35">
        <f t="shared" si="3"/>
        <v>271.36312570873901</v>
      </c>
      <c r="R21" s="35">
        <f t="shared" si="4"/>
        <v>140.392664806569</v>
      </c>
      <c r="S21" s="35">
        <f t="shared" si="5"/>
        <v>302.49439828121479</v>
      </c>
      <c r="T21" s="35">
        <f t="shared" si="6"/>
        <v>17.532734740834719</v>
      </c>
      <c r="U21" s="35">
        <f t="shared" si="7"/>
        <v>517.900991402626</v>
      </c>
      <c r="V21" s="35">
        <f t="shared" si="8"/>
        <v>267.94171131054708</v>
      </c>
      <c r="W21" s="35">
        <f t="shared" si="9"/>
        <v>0</v>
      </c>
      <c r="X21" s="35">
        <f t="shared" si="10"/>
        <v>3294.0506523028266</v>
      </c>
      <c r="Y21" s="54">
        <v>9900</v>
      </c>
      <c r="Z21" s="54">
        <v>4150</v>
      </c>
      <c r="AA21" s="35">
        <f t="shared" si="11"/>
        <v>583</v>
      </c>
      <c r="AB21" s="35">
        <f t="shared" si="12"/>
        <v>430</v>
      </c>
      <c r="AC21" s="35">
        <f t="shared" si="13"/>
        <v>584.42449136115727</v>
      </c>
      <c r="AD21" s="35">
        <f t="shared" si="14"/>
        <v>271.36312570873901</v>
      </c>
      <c r="AE21" s="35">
        <f t="shared" si="15"/>
        <v>140.392664806569</v>
      </c>
      <c r="AF21" s="35">
        <f t="shared" si="16"/>
        <v>302.49439828121479</v>
      </c>
      <c r="AG21" s="35">
        <f t="shared" si="17"/>
        <v>17.532734740834719</v>
      </c>
      <c r="AH21" s="35">
        <f t="shared" si="18"/>
        <v>517.900991402626</v>
      </c>
      <c r="AI21" s="35">
        <f t="shared" si="19"/>
        <v>267.94171131054708</v>
      </c>
      <c r="AJ21" s="35">
        <f t="shared" si="20"/>
        <v>0</v>
      </c>
      <c r="AK21" s="36">
        <f t="shared" si="21"/>
        <v>3294.0506523028266</v>
      </c>
    </row>
    <row r="22" spans="1:37" x14ac:dyDescent="0.25">
      <c r="A22" s="5">
        <v>4058</v>
      </c>
      <c r="B22" s="5">
        <v>233098.01316833496</v>
      </c>
      <c r="C22" s="5">
        <v>412070.65901133418</v>
      </c>
      <c r="D22" s="5">
        <v>18471.099999999999</v>
      </c>
      <c r="E22" s="5">
        <v>60.504250000000006</v>
      </c>
      <c r="F22" s="45">
        <v>0.02</v>
      </c>
      <c r="G22" s="45">
        <v>0.02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583</v>
      </c>
      <c r="O22" s="35">
        <f t="shared" si="1"/>
        <v>430</v>
      </c>
      <c r="P22" s="35">
        <f t="shared" si="2"/>
        <v>584.42449136115727</v>
      </c>
      <c r="Q22" s="35">
        <f t="shared" si="3"/>
        <v>271.36312570873901</v>
      </c>
      <c r="R22" s="35">
        <f t="shared" si="4"/>
        <v>140.392664806569</v>
      </c>
      <c r="S22" s="35">
        <f t="shared" si="5"/>
        <v>302.49439828121479</v>
      </c>
      <c r="T22" s="35">
        <f t="shared" si="6"/>
        <v>17.532734740834719</v>
      </c>
      <c r="U22" s="35">
        <f t="shared" si="7"/>
        <v>517.900991402626</v>
      </c>
      <c r="V22" s="35">
        <f t="shared" si="8"/>
        <v>267.94171131054708</v>
      </c>
      <c r="W22" s="35">
        <f t="shared" si="9"/>
        <v>0</v>
      </c>
      <c r="X22" s="35">
        <f t="shared" si="10"/>
        <v>3294.0506523028266</v>
      </c>
      <c r="Y22" s="54">
        <v>9900</v>
      </c>
      <c r="Z22" s="54">
        <v>4150</v>
      </c>
      <c r="AA22" s="35">
        <f t="shared" si="11"/>
        <v>583</v>
      </c>
      <c r="AB22" s="35">
        <f t="shared" si="12"/>
        <v>430</v>
      </c>
      <c r="AC22" s="35">
        <f t="shared" si="13"/>
        <v>584.42449136115727</v>
      </c>
      <c r="AD22" s="35">
        <f t="shared" si="14"/>
        <v>271.36312570873901</v>
      </c>
      <c r="AE22" s="35">
        <f t="shared" si="15"/>
        <v>140.392664806569</v>
      </c>
      <c r="AF22" s="35">
        <f t="shared" si="16"/>
        <v>302.49439828121479</v>
      </c>
      <c r="AG22" s="35">
        <f t="shared" si="17"/>
        <v>17.532734740834719</v>
      </c>
      <c r="AH22" s="35">
        <f t="shared" si="18"/>
        <v>517.900991402626</v>
      </c>
      <c r="AI22" s="35">
        <f t="shared" si="19"/>
        <v>267.94171131054708</v>
      </c>
      <c r="AJ22" s="35">
        <f t="shared" si="20"/>
        <v>0</v>
      </c>
      <c r="AK22" s="36">
        <f t="shared" si="21"/>
        <v>3294.0506523028266</v>
      </c>
    </row>
    <row r="23" spans="1:37" x14ac:dyDescent="0.25">
      <c r="A23" s="5">
        <v>4059</v>
      </c>
      <c r="B23" s="5">
        <v>233590.37216711044</v>
      </c>
      <c r="C23" s="5">
        <v>412941.05123114586</v>
      </c>
      <c r="D23" s="5">
        <v>18472.550000000003</v>
      </c>
      <c r="E23" s="5">
        <v>60.504250000000006</v>
      </c>
      <c r="F23" s="45">
        <v>0.02</v>
      </c>
      <c r="G23" s="45">
        <v>0.02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583</v>
      </c>
      <c r="O23" s="35">
        <f t="shared" si="1"/>
        <v>430</v>
      </c>
      <c r="P23" s="35">
        <f t="shared" si="2"/>
        <v>584.42449136115727</v>
      </c>
      <c r="Q23" s="35">
        <f t="shared" si="3"/>
        <v>271.36312570873901</v>
      </c>
      <c r="R23" s="35">
        <f t="shared" si="4"/>
        <v>140.392664806569</v>
      </c>
      <c r="S23" s="35">
        <f t="shared" si="5"/>
        <v>302.49439828121479</v>
      </c>
      <c r="T23" s="35">
        <f t="shared" si="6"/>
        <v>17.532734740834719</v>
      </c>
      <c r="U23" s="35">
        <f t="shared" si="7"/>
        <v>517.900991402626</v>
      </c>
      <c r="V23" s="35">
        <f t="shared" si="8"/>
        <v>267.94171131054708</v>
      </c>
      <c r="W23" s="35">
        <f t="shared" si="9"/>
        <v>0</v>
      </c>
      <c r="X23" s="35">
        <f t="shared" si="10"/>
        <v>3294.0506523028266</v>
      </c>
      <c r="Y23" s="54">
        <v>9900</v>
      </c>
      <c r="Z23" s="54">
        <v>4150</v>
      </c>
      <c r="AA23" s="35">
        <f t="shared" si="11"/>
        <v>583</v>
      </c>
      <c r="AB23" s="35">
        <f t="shared" si="12"/>
        <v>430</v>
      </c>
      <c r="AC23" s="35">
        <f t="shared" si="13"/>
        <v>584.42449136115727</v>
      </c>
      <c r="AD23" s="35">
        <f t="shared" si="14"/>
        <v>271.36312570873901</v>
      </c>
      <c r="AE23" s="35">
        <f t="shared" si="15"/>
        <v>140.392664806569</v>
      </c>
      <c r="AF23" s="35">
        <f t="shared" si="16"/>
        <v>302.49439828121479</v>
      </c>
      <c r="AG23" s="35">
        <f t="shared" si="17"/>
        <v>17.532734740834719</v>
      </c>
      <c r="AH23" s="35">
        <f t="shared" si="18"/>
        <v>517.900991402626</v>
      </c>
      <c r="AI23" s="35">
        <f t="shared" si="19"/>
        <v>267.94171131054708</v>
      </c>
      <c r="AJ23" s="35">
        <f t="shared" si="20"/>
        <v>0</v>
      </c>
      <c r="AK23" s="36">
        <f t="shared" si="21"/>
        <v>3294.0506523028266</v>
      </c>
    </row>
    <row r="24" spans="1:37" x14ac:dyDescent="0.25">
      <c r="A24" s="5">
        <v>4060</v>
      </c>
      <c r="B24" s="5">
        <v>234082.73116636276</v>
      </c>
      <c r="C24" s="5">
        <v>413811.44345089793</v>
      </c>
      <c r="D24" s="5">
        <v>18474</v>
      </c>
      <c r="E24" s="5">
        <v>60.504250000000006</v>
      </c>
      <c r="F24" s="45">
        <v>0.02</v>
      </c>
      <c r="G24" s="45">
        <v>0.02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583</v>
      </c>
      <c r="O24" s="35">
        <f t="shared" si="1"/>
        <v>430</v>
      </c>
      <c r="P24" s="35">
        <f t="shared" si="2"/>
        <v>584.42449136115727</v>
      </c>
      <c r="Q24" s="35">
        <f t="shared" si="3"/>
        <v>271.36312570873901</v>
      </c>
      <c r="R24" s="35">
        <f t="shared" si="4"/>
        <v>140.392664806569</v>
      </c>
      <c r="S24" s="35">
        <f t="shared" si="5"/>
        <v>302.49439828121479</v>
      </c>
      <c r="T24" s="35">
        <f t="shared" si="6"/>
        <v>17.532734740834719</v>
      </c>
      <c r="U24" s="35">
        <f t="shared" si="7"/>
        <v>517.900991402626</v>
      </c>
      <c r="V24" s="35">
        <f t="shared" si="8"/>
        <v>267.94171131054708</v>
      </c>
      <c r="W24" s="35">
        <f t="shared" si="9"/>
        <v>0</v>
      </c>
      <c r="X24" s="35">
        <f t="shared" si="10"/>
        <v>3294.0506523028266</v>
      </c>
      <c r="Y24" s="54">
        <v>9900</v>
      </c>
      <c r="Z24" s="54">
        <v>4150</v>
      </c>
      <c r="AA24" s="35">
        <f t="shared" si="11"/>
        <v>583</v>
      </c>
      <c r="AB24" s="35">
        <f t="shared" si="12"/>
        <v>430</v>
      </c>
      <c r="AC24" s="35">
        <f t="shared" si="13"/>
        <v>584.42449136115727</v>
      </c>
      <c r="AD24" s="35">
        <f t="shared" si="14"/>
        <v>271.36312570873901</v>
      </c>
      <c r="AE24" s="35">
        <f t="shared" si="15"/>
        <v>140.392664806569</v>
      </c>
      <c r="AF24" s="35">
        <f t="shared" si="16"/>
        <v>302.49439828121479</v>
      </c>
      <c r="AG24" s="35">
        <f t="shared" si="17"/>
        <v>17.532734740834719</v>
      </c>
      <c r="AH24" s="35">
        <f t="shared" si="18"/>
        <v>517.900991402626</v>
      </c>
      <c r="AI24" s="35">
        <f t="shared" si="19"/>
        <v>267.94171131054708</v>
      </c>
      <c r="AJ24" s="35">
        <f t="shared" si="20"/>
        <v>0</v>
      </c>
      <c r="AK24" s="36">
        <f t="shared" si="21"/>
        <v>3294.0506523028266</v>
      </c>
    </row>
    <row r="25" spans="1:37" x14ac:dyDescent="0.25">
      <c r="A25" s="5">
        <v>4061</v>
      </c>
      <c r="B25" s="5">
        <v>234575.09016513824</v>
      </c>
      <c r="C25" s="5">
        <v>414681.83567070961</v>
      </c>
      <c r="D25" s="5">
        <v>18475.45</v>
      </c>
      <c r="E25" s="5">
        <v>60.504250000000006</v>
      </c>
      <c r="F25" s="45">
        <v>0.02</v>
      </c>
      <c r="G25" s="45">
        <v>0.02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583</v>
      </c>
      <c r="O25" s="35">
        <f t="shared" si="1"/>
        <v>430</v>
      </c>
      <c r="P25" s="35">
        <f t="shared" si="2"/>
        <v>584.42449136115727</v>
      </c>
      <c r="Q25" s="35">
        <f t="shared" si="3"/>
        <v>271.36312570873901</v>
      </c>
      <c r="R25" s="35">
        <f t="shared" si="4"/>
        <v>140.392664806569</v>
      </c>
      <c r="S25" s="35">
        <f t="shared" si="5"/>
        <v>302.49439828121479</v>
      </c>
      <c r="T25" s="35">
        <f t="shared" si="6"/>
        <v>17.532734740834719</v>
      </c>
      <c r="U25" s="35">
        <f t="shared" si="7"/>
        <v>517.900991402626</v>
      </c>
      <c r="V25" s="35">
        <f t="shared" si="8"/>
        <v>267.94171131054708</v>
      </c>
      <c r="W25" s="35">
        <f t="shared" si="9"/>
        <v>0</v>
      </c>
      <c r="X25" s="35">
        <f t="shared" si="10"/>
        <v>3294.0506523028266</v>
      </c>
      <c r="Y25" s="54">
        <v>9900</v>
      </c>
      <c r="Z25" s="54">
        <v>4150</v>
      </c>
      <c r="AA25" s="35">
        <f t="shared" si="11"/>
        <v>583</v>
      </c>
      <c r="AB25" s="35">
        <f t="shared" si="12"/>
        <v>430</v>
      </c>
      <c r="AC25" s="35">
        <f t="shared" si="13"/>
        <v>584.42449136115727</v>
      </c>
      <c r="AD25" s="35">
        <f t="shared" si="14"/>
        <v>271.36312570873901</v>
      </c>
      <c r="AE25" s="35">
        <f t="shared" si="15"/>
        <v>140.392664806569</v>
      </c>
      <c r="AF25" s="35">
        <f t="shared" si="16"/>
        <v>302.49439828121479</v>
      </c>
      <c r="AG25" s="35">
        <f t="shared" si="17"/>
        <v>17.532734740834719</v>
      </c>
      <c r="AH25" s="35">
        <f t="shared" si="18"/>
        <v>517.900991402626</v>
      </c>
      <c r="AI25" s="35">
        <f t="shared" si="19"/>
        <v>267.94171131054708</v>
      </c>
      <c r="AJ25" s="35">
        <f t="shared" si="20"/>
        <v>0</v>
      </c>
      <c r="AK25" s="36">
        <f t="shared" si="21"/>
        <v>3294.0506523028266</v>
      </c>
    </row>
    <row r="26" spans="1:37" x14ac:dyDescent="0.25">
      <c r="A26" s="5">
        <v>4061.2</v>
      </c>
      <c r="B26" s="5">
        <v>234673.56196451187</v>
      </c>
      <c r="C26" s="5">
        <v>414855.91411468387</v>
      </c>
      <c r="D26" s="5">
        <v>18475.740000000002</v>
      </c>
      <c r="E26" s="5">
        <v>60.504250000000006</v>
      </c>
      <c r="F26" s="45">
        <v>0.02</v>
      </c>
      <c r="G26" s="45">
        <v>0.02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583</v>
      </c>
      <c r="O26" s="35">
        <f t="shared" si="1"/>
        <v>430</v>
      </c>
      <c r="P26" s="35">
        <f t="shared" si="2"/>
        <v>584.42449136115727</v>
      </c>
      <c r="Q26" s="35">
        <f t="shared" si="3"/>
        <v>271.36312570873901</v>
      </c>
      <c r="R26" s="35">
        <f t="shared" si="4"/>
        <v>140.392664806569</v>
      </c>
      <c r="S26" s="35">
        <f t="shared" si="5"/>
        <v>302.49439828121479</v>
      </c>
      <c r="T26" s="35">
        <f t="shared" si="6"/>
        <v>17.532734740834719</v>
      </c>
      <c r="U26" s="35">
        <f t="shared" si="7"/>
        <v>517.900991402626</v>
      </c>
      <c r="V26" s="35">
        <f t="shared" si="8"/>
        <v>267.94171131054708</v>
      </c>
      <c r="W26" s="35">
        <f t="shared" si="9"/>
        <v>0</v>
      </c>
      <c r="X26" s="35">
        <f t="shared" si="10"/>
        <v>3294.0506523028266</v>
      </c>
      <c r="Y26" s="54">
        <v>9900</v>
      </c>
      <c r="Z26" s="54">
        <v>4150</v>
      </c>
      <c r="AA26" s="35">
        <f t="shared" si="11"/>
        <v>583</v>
      </c>
      <c r="AB26" s="35">
        <f t="shared" si="12"/>
        <v>430</v>
      </c>
      <c r="AC26" s="35">
        <f t="shared" si="13"/>
        <v>584.42449136115727</v>
      </c>
      <c r="AD26" s="35">
        <f t="shared" si="14"/>
        <v>271.36312570873901</v>
      </c>
      <c r="AE26" s="35">
        <f t="shared" si="15"/>
        <v>140.392664806569</v>
      </c>
      <c r="AF26" s="35">
        <f t="shared" si="16"/>
        <v>302.49439828121479</v>
      </c>
      <c r="AG26" s="35">
        <f t="shared" si="17"/>
        <v>17.532734740834719</v>
      </c>
      <c r="AH26" s="35">
        <f t="shared" si="18"/>
        <v>517.900991402626</v>
      </c>
      <c r="AI26" s="35">
        <f t="shared" si="19"/>
        <v>267.94171131054708</v>
      </c>
      <c r="AJ26" s="35">
        <f t="shared" si="20"/>
        <v>0</v>
      </c>
      <c r="AK26" s="36">
        <f t="shared" si="21"/>
        <v>3294.0506523028266</v>
      </c>
    </row>
    <row r="27" spans="1:37" x14ac:dyDescent="0.25">
      <c r="A27" s="5">
        <v>4061.8</v>
      </c>
      <c r="B27" s="5">
        <v>234968.97736406326</v>
      </c>
      <c r="C27" s="5">
        <v>415378.14944654703</v>
      </c>
      <c r="D27" s="5">
        <v>18476.61</v>
      </c>
      <c r="E27" s="5">
        <v>60.504250000000006</v>
      </c>
      <c r="F27" s="45">
        <v>0.02</v>
      </c>
      <c r="G27" s="45">
        <v>0.02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583</v>
      </c>
      <c r="O27" s="35">
        <f t="shared" si="1"/>
        <v>430</v>
      </c>
      <c r="P27" s="35">
        <f t="shared" si="2"/>
        <v>584.42449136115727</v>
      </c>
      <c r="Q27" s="35">
        <f t="shared" si="3"/>
        <v>271.36312570873901</v>
      </c>
      <c r="R27" s="35">
        <f t="shared" si="4"/>
        <v>140.392664806569</v>
      </c>
      <c r="S27" s="35">
        <f t="shared" si="5"/>
        <v>302.49439828121479</v>
      </c>
      <c r="T27" s="35">
        <f t="shared" si="6"/>
        <v>17.532734740834719</v>
      </c>
      <c r="U27" s="35">
        <f t="shared" si="7"/>
        <v>517.900991402626</v>
      </c>
      <c r="V27" s="35">
        <f t="shared" si="8"/>
        <v>267.94171131054708</v>
      </c>
      <c r="W27" s="35">
        <f t="shared" si="9"/>
        <v>0</v>
      </c>
      <c r="X27" s="35">
        <f t="shared" si="10"/>
        <v>3294.0506523028266</v>
      </c>
      <c r="Y27" s="54">
        <v>9900</v>
      </c>
      <c r="Z27" s="54">
        <v>4150</v>
      </c>
      <c r="AA27" s="35">
        <f t="shared" si="11"/>
        <v>583</v>
      </c>
      <c r="AB27" s="35">
        <f t="shared" si="12"/>
        <v>430</v>
      </c>
      <c r="AC27" s="35">
        <f t="shared" si="13"/>
        <v>584.42449136115727</v>
      </c>
      <c r="AD27" s="35">
        <f t="shared" si="14"/>
        <v>271.36312570873901</v>
      </c>
      <c r="AE27" s="35">
        <f t="shared" si="15"/>
        <v>140.392664806569</v>
      </c>
      <c r="AF27" s="35">
        <f t="shared" si="16"/>
        <v>302.49439828121479</v>
      </c>
      <c r="AG27" s="35">
        <f t="shared" si="17"/>
        <v>17.532734740834719</v>
      </c>
      <c r="AH27" s="35">
        <f t="shared" si="18"/>
        <v>517.900991402626</v>
      </c>
      <c r="AI27" s="35">
        <f t="shared" si="19"/>
        <v>267.94171131054708</v>
      </c>
      <c r="AJ27" s="35">
        <f t="shared" si="20"/>
        <v>0</v>
      </c>
      <c r="AK27" s="36">
        <f t="shared" si="21"/>
        <v>3294.0506523028266</v>
      </c>
    </row>
    <row r="28" spans="1:37" x14ac:dyDescent="0.25">
      <c r="A28" s="5">
        <v>4062</v>
      </c>
      <c r="B28" s="5">
        <v>235067.44916391373</v>
      </c>
      <c r="C28" s="5">
        <v>415552.22789052129</v>
      </c>
      <c r="D28" s="5">
        <v>18476.900000000001</v>
      </c>
      <c r="E28" s="5">
        <v>60.504250000000006</v>
      </c>
      <c r="F28" s="45">
        <v>0.02</v>
      </c>
      <c r="G28" s="45">
        <v>0.02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583</v>
      </c>
      <c r="O28" s="35">
        <f t="shared" si="1"/>
        <v>430</v>
      </c>
      <c r="P28" s="35">
        <f t="shared" si="2"/>
        <v>584.42449136115727</v>
      </c>
      <c r="Q28" s="35">
        <f t="shared" si="3"/>
        <v>271.36312570873901</v>
      </c>
      <c r="R28" s="35">
        <f t="shared" si="4"/>
        <v>140.392664806569</v>
      </c>
      <c r="S28" s="35">
        <f t="shared" si="5"/>
        <v>302.49439828121479</v>
      </c>
      <c r="T28" s="35">
        <f t="shared" si="6"/>
        <v>17.532734740834719</v>
      </c>
      <c r="U28" s="35">
        <f t="shared" si="7"/>
        <v>517.900991402626</v>
      </c>
      <c r="V28" s="35">
        <f t="shared" si="8"/>
        <v>267.94171131054708</v>
      </c>
      <c r="W28" s="35">
        <f t="shared" si="9"/>
        <v>0</v>
      </c>
      <c r="X28" s="35">
        <f t="shared" si="10"/>
        <v>3294.0506523028266</v>
      </c>
      <c r="Y28" s="54">
        <v>9900</v>
      </c>
      <c r="Z28" s="54">
        <v>4150</v>
      </c>
      <c r="AA28" s="35">
        <f t="shared" si="11"/>
        <v>583</v>
      </c>
      <c r="AB28" s="35">
        <f t="shared" si="12"/>
        <v>430</v>
      </c>
      <c r="AC28" s="35">
        <f t="shared" si="13"/>
        <v>584.42449136115727</v>
      </c>
      <c r="AD28" s="35">
        <f t="shared" si="14"/>
        <v>271.36312570873901</v>
      </c>
      <c r="AE28" s="35">
        <f t="shared" si="15"/>
        <v>140.392664806569</v>
      </c>
      <c r="AF28" s="35">
        <f t="shared" si="16"/>
        <v>302.49439828121479</v>
      </c>
      <c r="AG28" s="35">
        <f t="shared" si="17"/>
        <v>17.532734740834719</v>
      </c>
      <c r="AH28" s="35">
        <f t="shared" si="18"/>
        <v>517.900991402626</v>
      </c>
      <c r="AI28" s="35">
        <f t="shared" si="19"/>
        <v>267.94171131054708</v>
      </c>
      <c r="AJ28" s="35">
        <f t="shared" si="20"/>
        <v>0</v>
      </c>
      <c r="AK28" s="36">
        <f t="shared" si="21"/>
        <v>3294.0506523028266</v>
      </c>
    </row>
    <row r="29" spans="1:37" x14ac:dyDescent="0.25">
      <c r="A29" s="5">
        <v>4063</v>
      </c>
      <c r="B29" s="5">
        <v>235559.80816268921</v>
      </c>
      <c r="C29" s="5">
        <v>416422.62011033297</v>
      </c>
      <c r="D29" s="5">
        <v>18478.350000000002</v>
      </c>
      <c r="E29" s="5">
        <v>60.504250000000006</v>
      </c>
      <c r="F29" s="45">
        <v>0.02</v>
      </c>
      <c r="G29" s="45">
        <v>0.02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583</v>
      </c>
      <c r="O29" s="35">
        <f t="shared" si="1"/>
        <v>430</v>
      </c>
      <c r="P29" s="35">
        <f t="shared" si="2"/>
        <v>584.42449136115727</v>
      </c>
      <c r="Q29" s="35">
        <f t="shared" si="3"/>
        <v>271.36312570873901</v>
      </c>
      <c r="R29" s="35">
        <f t="shared" si="4"/>
        <v>140.392664806569</v>
      </c>
      <c r="S29" s="35">
        <f t="shared" si="5"/>
        <v>302.49439828121479</v>
      </c>
      <c r="T29" s="35">
        <f t="shared" si="6"/>
        <v>17.532734740834719</v>
      </c>
      <c r="U29" s="35">
        <f t="shared" si="7"/>
        <v>517.900991402626</v>
      </c>
      <c r="V29" s="35">
        <f t="shared" si="8"/>
        <v>267.94171131054708</v>
      </c>
      <c r="W29" s="35">
        <f t="shared" si="9"/>
        <v>0</v>
      </c>
      <c r="X29" s="35">
        <f t="shared" si="10"/>
        <v>3294.0506523028266</v>
      </c>
      <c r="Y29" s="54">
        <v>9900</v>
      </c>
      <c r="Z29" s="54">
        <v>4150</v>
      </c>
      <c r="AA29" s="35">
        <f t="shared" si="11"/>
        <v>583</v>
      </c>
      <c r="AB29" s="35">
        <f t="shared" si="12"/>
        <v>430</v>
      </c>
      <c r="AC29" s="35">
        <f t="shared" si="13"/>
        <v>584.42449136115727</v>
      </c>
      <c r="AD29" s="35">
        <f t="shared" si="14"/>
        <v>271.36312570873901</v>
      </c>
      <c r="AE29" s="35">
        <f t="shared" si="15"/>
        <v>140.392664806569</v>
      </c>
      <c r="AF29" s="35">
        <f t="shared" si="16"/>
        <v>302.49439828121479</v>
      </c>
      <c r="AG29" s="35">
        <f t="shared" si="17"/>
        <v>17.532734740834719</v>
      </c>
      <c r="AH29" s="35">
        <f t="shared" si="18"/>
        <v>517.900991402626</v>
      </c>
      <c r="AI29" s="35">
        <f t="shared" si="19"/>
        <v>267.94171131054708</v>
      </c>
      <c r="AJ29" s="35">
        <f t="shared" si="20"/>
        <v>0</v>
      </c>
      <c r="AK29" s="36">
        <f t="shared" si="21"/>
        <v>3294.0506523028266</v>
      </c>
    </row>
    <row r="30" spans="1:37" x14ac:dyDescent="0.25">
      <c r="A30" s="5">
        <v>4064</v>
      </c>
      <c r="B30" s="5">
        <v>236052.16716098785</v>
      </c>
      <c r="C30" s="5">
        <v>417293.01233011484</v>
      </c>
      <c r="D30" s="5">
        <v>18479.8</v>
      </c>
      <c r="E30" s="5">
        <v>60.504250000000006</v>
      </c>
      <c r="F30" s="45">
        <v>0.02</v>
      </c>
      <c r="G30" s="45">
        <v>0.02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583</v>
      </c>
      <c r="O30" s="35">
        <f t="shared" si="1"/>
        <v>430</v>
      </c>
      <c r="P30" s="35">
        <f t="shared" si="2"/>
        <v>584.42449136115727</v>
      </c>
      <c r="Q30" s="35">
        <f t="shared" si="3"/>
        <v>271.36312570873901</v>
      </c>
      <c r="R30" s="35">
        <f t="shared" si="4"/>
        <v>140.392664806569</v>
      </c>
      <c r="S30" s="35">
        <f t="shared" si="5"/>
        <v>302.49439828121479</v>
      </c>
      <c r="T30" s="35">
        <f t="shared" si="6"/>
        <v>17.532734740834719</v>
      </c>
      <c r="U30" s="35">
        <f t="shared" si="7"/>
        <v>517.900991402626</v>
      </c>
      <c r="V30" s="35">
        <f t="shared" si="8"/>
        <v>267.94171131054708</v>
      </c>
      <c r="W30" s="35">
        <f t="shared" si="9"/>
        <v>0</v>
      </c>
      <c r="X30" s="35">
        <f t="shared" si="10"/>
        <v>3294.0506523028266</v>
      </c>
      <c r="Y30" s="54">
        <v>9900</v>
      </c>
      <c r="Z30" s="54">
        <v>4150</v>
      </c>
      <c r="AA30" s="35">
        <f t="shared" si="11"/>
        <v>583</v>
      </c>
      <c r="AB30" s="35">
        <f t="shared" si="12"/>
        <v>430</v>
      </c>
      <c r="AC30" s="35">
        <f t="shared" si="13"/>
        <v>584.42449136115727</v>
      </c>
      <c r="AD30" s="35">
        <f t="shared" si="14"/>
        <v>271.36312570873901</v>
      </c>
      <c r="AE30" s="35">
        <f t="shared" si="15"/>
        <v>140.392664806569</v>
      </c>
      <c r="AF30" s="35">
        <f t="shared" si="16"/>
        <v>302.49439828121479</v>
      </c>
      <c r="AG30" s="35">
        <f t="shared" si="17"/>
        <v>17.532734740834719</v>
      </c>
      <c r="AH30" s="35">
        <f t="shared" si="18"/>
        <v>517.900991402626</v>
      </c>
      <c r="AI30" s="35">
        <f t="shared" si="19"/>
        <v>267.94171131054708</v>
      </c>
      <c r="AJ30" s="35">
        <f t="shared" si="20"/>
        <v>0</v>
      </c>
      <c r="AK30" s="36">
        <f t="shared" si="21"/>
        <v>3294.0506523028266</v>
      </c>
    </row>
    <row r="31" spans="1:37" x14ac:dyDescent="0.25">
      <c r="A31" s="5">
        <v>4065</v>
      </c>
      <c r="B31" s="5">
        <v>236544.52615976334</v>
      </c>
      <c r="C31" s="5">
        <v>418163.40454992652</v>
      </c>
      <c r="D31" s="5">
        <v>18481.250000000004</v>
      </c>
      <c r="E31" s="5">
        <v>60.504250000000006</v>
      </c>
      <c r="F31" s="45">
        <v>0.02</v>
      </c>
      <c r="G31" s="45">
        <v>0.02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583</v>
      </c>
      <c r="O31" s="35">
        <f t="shared" si="1"/>
        <v>430</v>
      </c>
      <c r="P31" s="35">
        <f t="shared" si="2"/>
        <v>584.42449136115727</v>
      </c>
      <c r="Q31" s="35">
        <f t="shared" si="3"/>
        <v>271.36312570873901</v>
      </c>
      <c r="R31" s="35">
        <f t="shared" si="4"/>
        <v>140.392664806569</v>
      </c>
      <c r="S31" s="35">
        <f t="shared" si="5"/>
        <v>302.49439828121479</v>
      </c>
      <c r="T31" s="35">
        <f t="shared" si="6"/>
        <v>17.532734740834719</v>
      </c>
      <c r="U31" s="35">
        <f t="shared" si="7"/>
        <v>517.900991402626</v>
      </c>
      <c r="V31" s="35">
        <f t="shared" si="8"/>
        <v>267.94171131054708</v>
      </c>
      <c r="W31" s="35">
        <f t="shared" si="9"/>
        <v>0</v>
      </c>
      <c r="X31" s="35">
        <f t="shared" si="10"/>
        <v>3294.0506523028266</v>
      </c>
      <c r="Y31" s="54">
        <v>9900</v>
      </c>
      <c r="Z31" s="54">
        <v>4150</v>
      </c>
      <c r="AA31" s="35">
        <f t="shared" si="11"/>
        <v>583</v>
      </c>
      <c r="AB31" s="35">
        <f t="shared" si="12"/>
        <v>430</v>
      </c>
      <c r="AC31" s="35">
        <f t="shared" si="13"/>
        <v>584.42449136115727</v>
      </c>
      <c r="AD31" s="35">
        <f t="shared" si="14"/>
        <v>271.36312570873901</v>
      </c>
      <c r="AE31" s="35">
        <f t="shared" si="15"/>
        <v>140.392664806569</v>
      </c>
      <c r="AF31" s="35">
        <f t="shared" si="16"/>
        <v>302.49439828121479</v>
      </c>
      <c r="AG31" s="35">
        <f t="shared" si="17"/>
        <v>17.532734740834719</v>
      </c>
      <c r="AH31" s="35">
        <f t="shared" si="18"/>
        <v>517.900991402626</v>
      </c>
      <c r="AI31" s="35">
        <f t="shared" si="19"/>
        <v>267.94171131054708</v>
      </c>
      <c r="AJ31" s="35">
        <f t="shared" si="20"/>
        <v>0</v>
      </c>
      <c r="AK31" s="36">
        <f t="shared" si="21"/>
        <v>3294.0506523028266</v>
      </c>
    </row>
    <row r="32" spans="1:37" x14ac:dyDescent="0.25">
      <c r="A32" s="5">
        <v>4066</v>
      </c>
      <c r="B32" s="5">
        <v>237036.88515901566</v>
      </c>
      <c r="C32" s="5">
        <v>419033.7967697084</v>
      </c>
      <c r="D32" s="5">
        <v>18482.7</v>
      </c>
      <c r="E32" s="5">
        <v>60.504250000000006</v>
      </c>
      <c r="F32" s="45">
        <v>0.02</v>
      </c>
      <c r="G32" s="45">
        <v>0.02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583</v>
      </c>
      <c r="O32" s="35">
        <f t="shared" si="1"/>
        <v>430</v>
      </c>
      <c r="P32" s="35">
        <f t="shared" si="2"/>
        <v>584.42449136115727</v>
      </c>
      <c r="Q32" s="35">
        <f t="shared" si="3"/>
        <v>271.36312570873901</v>
      </c>
      <c r="R32" s="35">
        <f t="shared" si="4"/>
        <v>140.392664806569</v>
      </c>
      <c r="S32" s="35">
        <f t="shared" si="5"/>
        <v>302.49439828121479</v>
      </c>
      <c r="T32" s="35">
        <f t="shared" si="6"/>
        <v>17.532734740834719</v>
      </c>
      <c r="U32" s="35">
        <f t="shared" si="7"/>
        <v>517.900991402626</v>
      </c>
      <c r="V32" s="35">
        <f t="shared" si="8"/>
        <v>267.94171131054708</v>
      </c>
      <c r="W32" s="35">
        <f t="shared" si="9"/>
        <v>0</v>
      </c>
      <c r="X32" s="35">
        <f t="shared" si="10"/>
        <v>3294.0506523028266</v>
      </c>
      <c r="Y32" s="54">
        <v>9900</v>
      </c>
      <c r="Z32" s="54">
        <v>4150</v>
      </c>
      <c r="AA32" s="35">
        <f t="shared" si="11"/>
        <v>583</v>
      </c>
      <c r="AB32" s="35">
        <f t="shared" si="12"/>
        <v>430</v>
      </c>
      <c r="AC32" s="35">
        <f t="shared" si="13"/>
        <v>584.42449136115727</v>
      </c>
      <c r="AD32" s="35">
        <f t="shared" si="14"/>
        <v>271.36312570873901</v>
      </c>
      <c r="AE32" s="35">
        <f t="shared" si="15"/>
        <v>140.392664806569</v>
      </c>
      <c r="AF32" s="35">
        <f t="shared" si="16"/>
        <v>302.49439828121479</v>
      </c>
      <c r="AG32" s="35">
        <f t="shared" si="17"/>
        <v>17.532734740834719</v>
      </c>
      <c r="AH32" s="35">
        <f t="shared" si="18"/>
        <v>517.900991402626</v>
      </c>
      <c r="AI32" s="35">
        <f t="shared" si="19"/>
        <v>267.94171131054708</v>
      </c>
      <c r="AJ32" s="35">
        <f t="shared" si="20"/>
        <v>0</v>
      </c>
      <c r="AK32" s="36">
        <f t="shared" si="21"/>
        <v>3294.0506523028266</v>
      </c>
    </row>
    <row r="33" spans="1:37" x14ac:dyDescent="0.25">
      <c r="A33" s="5">
        <v>4066.2</v>
      </c>
      <c r="B33" s="5">
        <v>237135.35695886612</v>
      </c>
      <c r="C33" s="5">
        <v>419207.87521365285</v>
      </c>
      <c r="D33" s="5">
        <v>18482.990000000002</v>
      </c>
      <c r="E33" s="5">
        <v>60.504250000000006</v>
      </c>
      <c r="F33" s="45">
        <v>0.02</v>
      </c>
      <c r="G33" s="45">
        <v>0.02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583</v>
      </c>
      <c r="O33" s="35">
        <f t="shared" si="1"/>
        <v>430</v>
      </c>
      <c r="P33" s="35">
        <f t="shared" si="2"/>
        <v>584.42449136115727</v>
      </c>
      <c r="Q33" s="35">
        <f t="shared" si="3"/>
        <v>271.36312570873901</v>
      </c>
      <c r="R33" s="35">
        <f t="shared" si="4"/>
        <v>140.392664806569</v>
      </c>
      <c r="S33" s="35">
        <f t="shared" si="5"/>
        <v>302.49439828121479</v>
      </c>
      <c r="T33" s="35">
        <f t="shared" si="6"/>
        <v>17.532734740834719</v>
      </c>
      <c r="U33" s="35">
        <f t="shared" si="7"/>
        <v>517.900991402626</v>
      </c>
      <c r="V33" s="35">
        <f t="shared" si="8"/>
        <v>267.94171131054708</v>
      </c>
      <c r="W33" s="35">
        <f t="shared" si="9"/>
        <v>0</v>
      </c>
      <c r="X33" s="35">
        <f t="shared" si="10"/>
        <v>3294.0506523028266</v>
      </c>
      <c r="Y33" s="54">
        <v>9900</v>
      </c>
      <c r="Z33" s="54">
        <v>4150</v>
      </c>
      <c r="AA33" s="35">
        <f t="shared" si="11"/>
        <v>583</v>
      </c>
      <c r="AB33" s="35">
        <f t="shared" si="12"/>
        <v>430</v>
      </c>
      <c r="AC33" s="35">
        <f t="shared" si="13"/>
        <v>584.42449136115727</v>
      </c>
      <c r="AD33" s="35">
        <f t="shared" si="14"/>
        <v>271.36312570873901</v>
      </c>
      <c r="AE33" s="35">
        <f t="shared" si="15"/>
        <v>140.392664806569</v>
      </c>
      <c r="AF33" s="35">
        <f t="shared" si="16"/>
        <v>302.49439828121479</v>
      </c>
      <c r="AG33" s="35">
        <f t="shared" si="17"/>
        <v>17.532734740834719</v>
      </c>
      <c r="AH33" s="35">
        <f t="shared" si="18"/>
        <v>517.900991402626</v>
      </c>
      <c r="AI33" s="35">
        <f t="shared" si="19"/>
        <v>267.94171131054708</v>
      </c>
      <c r="AJ33" s="35">
        <f t="shared" si="20"/>
        <v>0</v>
      </c>
      <c r="AK33" s="36">
        <f t="shared" si="21"/>
        <v>3294.0506523028266</v>
      </c>
    </row>
    <row r="34" spans="1:37" x14ac:dyDescent="0.25">
      <c r="A34" s="5">
        <v>4066.8</v>
      </c>
      <c r="B34" s="5">
        <v>237430.77235794067</v>
      </c>
      <c r="C34" s="5">
        <v>419730.11054554582</v>
      </c>
      <c r="D34" s="5">
        <v>18483.86</v>
      </c>
      <c r="E34" s="5">
        <v>60.504250000000006</v>
      </c>
      <c r="F34" s="45">
        <v>0.02</v>
      </c>
      <c r="G34" s="45">
        <v>0.02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583</v>
      </c>
      <c r="O34" s="35">
        <f t="shared" si="1"/>
        <v>430</v>
      </c>
      <c r="P34" s="35">
        <f t="shared" si="2"/>
        <v>584.42449136115727</v>
      </c>
      <c r="Q34" s="35">
        <f t="shared" si="3"/>
        <v>271.36312570873901</v>
      </c>
      <c r="R34" s="35">
        <f t="shared" si="4"/>
        <v>140.392664806569</v>
      </c>
      <c r="S34" s="35">
        <f t="shared" si="5"/>
        <v>302.49439828121479</v>
      </c>
      <c r="T34" s="35">
        <f t="shared" si="6"/>
        <v>17.532734740834719</v>
      </c>
      <c r="U34" s="35">
        <f t="shared" si="7"/>
        <v>517.900991402626</v>
      </c>
      <c r="V34" s="35">
        <f t="shared" si="8"/>
        <v>267.94171131054708</v>
      </c>
      <c r="W34" s="35">
        <f t="shared" si="9"/>
        <v>0</v>
      </c>
      <c r="X34" s="35">
        <f t="shared" si="10"/>
        <v>3294.0506523028266</v>
      </c>
      <c r="Y34" s="54">
        <v>9900</v>
      </c>
      <c r="Z34" s="54">
        <v>4150</v>
      </c>
      <c r="AA34" s="35">
        <f t="shared" si="11"/>
        <v>583</v>
      </c>
      <c r="AB34" s="35">
        <f t="shared" si="12"/>
        <v>430</v>
      </c>
      <c r="AC34" s="35">
        <f t="shared" si="13"/>
        <v>584.42449136115727</v>
      </c>
      <c r="AD34" s="35">
        <f t="shared" si="14"/>
        <v>271.36312570873901</v>
      </c>
      <c r="AE34" s="35">
        <f t="shared" si="15"/>
        <v>140.392664806569</v>
      </c>
      <c r="AF34" s="35">
        <f t="shared" si="16"/>
        <v>302.49439828121479</v>
      </c>
      <c r="AG34" s="35">
        <f t="shared" si="17"/>
        <v>17.532734740834719</v>
      </c>
      <c r="AH34" s="35">
        <f t="shared" si="18"/>
        <v>517.900991402626</v>
      </c>
      <c r="AI34" s="35">
        <f t="shared" si="19"/>
        <v>267.94171131054708</v>
      </c>
      <c r="AJ34" s="35">
        <f t="shared" si="20"/>
        <v>0</v>
      </c>
      <c r="AK34" s="36">
        <f t="shared" si="21"/>
        <v>3294.0506523028266</v>
      </c>
    </row>
    <row r="35" spans="1:37" x14ac:dyDescent="0.25">
      <c r="A35" s="5">
        <v>4067</v>
      </c>
      <c r="B35" s="5">
        <v>237529.24415779114</v>
      </c>
      <c r="C35" s="5">
        <v>419904.18898952007</v>
      </c>
      <c r="D35" s="5">
        <v>18484.150000000001</v>
      </c>
      <c r="E35" s="5">
        <v>60.504250000000006</v>
      </c>
      <c r="F35" s="45">
        <v>0.02</v>
      </c>
      <c r="G35" s="45">
        <v>0.02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583</v>
      </c>
      <c r="O35" s="35">
        <f t="shared" si="1"/>
        <v>430</v>
      </c>
      <c r="P35" s="35">
        <f t="shared" si="2"/>
        <v>584.42449136115727</v>
      </c>
      <c r="Q35" s="35">
        <f t="shared" si="3"/>
        <v>271.36312570873901</v>
      </c>
      <c r="R35" s="35">
        <f t="shared" si="4"/>
        <v>140.392664806569</v>
      </c>
      <c r="S35" s="35">
        <f t="shared" si="5"/>
        <v>302.49439828121479</v>
      </c>
      <c r="T35" s="35">
        <f t="shared" si="6"/>
        <v>17.532734740834719</v>
      </c>
      <c r="U35" s="35">
        <f t="shared" si="7"/>
        <v>517.900991402626</v>
      </c>
      <c r="V35" s="35">
        <f t="shared" si="8"/>
        <v>267.94171131054708</v>
      </c>
      <c r="W35" s="35">
        <f t="shared" si="9"/>
        <v>0</v>
      </c>
      <c r="X35" s="35">
        <f t="shared" si="10"/>
        <v>3294.0506523028266</v>
      </c>
      <c r="Y35" s="54">
        <v>9900</v>
      </c>
      <c r="Z35" s="54">
        <v>4150</v>
      </c>
      <c r="AA35" s="35">
        <f t="shared" si="11"/>
        <v>583</v>
      </c>
      <c r="AB35" s="35">
        <f t="shared" si="12"/>
        <v>430</v>
      </c>
      <c r="AC35" s="35">
        <f t="shared" si="13"/>
        <v>584.42449136115727</v>
      </c>
      <c r="AD35" s="35">
        <f t="shared" si="14"/>
        <v>271.36312570873901</v>
      </c>
      <c r="AE35" s="35">
        <f t="shared" si="15"/>
        <v>140.392664806569</v>
      </c>
      <c r="AF35" s="35">
        <f t="shared" si="16"/>
        <v>302.49439828121479</v>
      </c>
      <c r="AG35" s="35">
        <f t="shared" si="17"/>
        <v>17.532734740834719</v>
      </c>
      <c r="AH35" s="35">
        <f t="shared" si="18"/>
        <v>517.900991402626</v>
      </c>
      <c r="AI35" s="35">
        <f t="shared" si="19"/>
        <v>267.94171131054708</v>
      </c>
      <c r="AJ35" s="35">
        <f t="shared" si="20"/>
        <v>0</v>
      </c>
      <c r="AK35" s="36">
        <f t="shared" si="21"/>
        <v>3294.0506523028266</v>
      </c>
    </row>
    <row r="36" spans="1:37" x14ac:dyDescent="0.25">
      <c r="A36" s="5">
        <v>4068</v>
      </c>
      <c r="B36" s="5">
        <v>238021.60315656662</v>
      </c>
      <c r="C36" s="5">
        <v>420774.58120930195</v>
      </c>
      <c r="D36" s="5">
        <v>18485.600000000002</v>
      </c>
      <c r="E36" s="5">
        <v>60.504250000000006</v>
      </c>
      <c r="F36" s="45">
        <v>0.02</v>
      </c>
      <c r="G36" s="45">
        <v>0.02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583</v>
      </c>
      <c r="O36" s="35">
        <f t="shared" si="1"/>
        <v>430</v>
      </c>
      <c r="P36" s="35">
        <f t="shared" si="2"/>
        <v>584.42449136115727</v>
      </c>
      <c r="Q36" s="35">
        <f t="shared" si="3"/>
        <v>271.36312570873901</v>
      </c>
      <c r="R36" s="35">
        <f t="shared" si="4"/>
        <v>140.392664806569</v>
      </c>
      <c r="S36" s="35">
        <f t="shared" si="5"/>
        <v>302.49439828121479</v>
      </c>
      <c r="T36" s="35">
        <f t="shared" si="6"/>
        <v>17.532734740834719</v>
      </c>
      <c r="U36" s="35">
        <f t="shared" si="7"/>
        <v>517.900991402626</v>
      </c>
      <c r="V36" s="35">
        <f t="shared" si="8"/>
        <v>267.94171131054708</v>
      </c>
      <c r="W36" s="35">
        <f t="shared" si="9"/>
        <v>0</v>
      </c>
      <c r="X36" s="35">
        <f t="shared" si="10"/>
        <v>3294.0506523028266</v>
      </c>
      <c r="Y36" s="54">
        <v>9900</v>
      </c>
      <c r="Z36" s="54">
        <v>4150</v>
      </c>
      <c r="AA36" s="35">
        <f t="shared" si="11"/>
        <v>583</v>
      </c>
      <c r="AB36" s="35">
        <f t="shared" si="12"/>
        <v>430</v>
      </c>
      <c r="AC36" s="35">
        <f t="shared" si="13"/>
        <v>584.42449136115727</v>
      </c>
      <c r="AD36" s="35">
        <f t="shared" si="14"/>
        <v>271.36312570873901</v>
      </c>
      <c r="AE36" s="35">
        <f t="shared" si="15"/>
        <v>140.392664806569</v>
      </c>
      <c r="AF36" s="35">
        <f t="shared" si="16"/>
        <v>302.49439828121479</v>
      </c>
      <c r="AG36" s="35">
        <f t="shared" si="17"/>
        <v>17.532734740834719</v>
      </c>
      <c r="AH36" s="35">
        <f t="shared" si="18"/>
        <v>517.900991402626</v>
      </c>
      <c r="AI36" s="35">
        <f t="shared" si="19"/>
        <v>267.94171131054708</v>
      </c>
      <c r="AJ36" s="35">
        <f t="shared" si="20"/>
        <v>0</v>
      </c>
      <c r="AK36" s="36">
        <f t="shared" si="21"/>
        <v>3294.0506523028266</v>
      </c>
    </row>
    <row r="37" spans="1:37" x14ac:dyDescent="0.25">
      <c r="A37" s="5">
        <v>4069</v>
      </c>
      <c r="B37" s="5">
        <v>238513.9621553421</v>
      </c>
      <c r="C37" s="5">
        <v>421644.97342911363</v>
      </c>
      <c r="D37" s="5">
        <v>18487.05</v>
      </c>
      <c r="E37" s="5">
        <v>60.504250000000006</v>
      </c>
      <c r="F37" s="45">
        <v>0.02</v>
      </c>
      <c r="G37" s="45">
        <v>0.02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583</v>
      </c>
      <c r="O37" s="35">
        <f t="shared" si="1"/>
        <v>430</v>
      </c>
      <c r="P37" s="35">
        <f t="shared" si="2"/>
        <v>584.42449136115727</v>
      </c>
      <c r="Q37" s="35">
        <f t="shared" si="3"/>
        <v>271.36312570873901</v>
      </c>
      <c r="R37" s="35">
        <f t="shared" si="4"/>
        <v>140.392664806569</v>
      </c>
      <c r="S37" s="35">
        <f t="shared" si="5"/>
        <v>302.49439828121479</v>
      </c>
      <c r="T37" s="35">
        <f t="shared" si="6"/>
        <v>17.532734740834719</v>
      </c>
      <c r="U37" s="35">
        <f t="shared" si="7"/>
        <v>517.900991402626</v>
      </c>
      <c r="V37" s="35">
        <f t="shared" si="8"/>
        <v>267.94171131054708</v>
      </c>
      <c r="W37" s="35">
        <f t="shared" si="9"/>
        <v>0</v>
      </c>
      <c r="X37" s="35">
        <f t="shared" si="10"/>
        <v>3294.0506523028266</v>
      </c>
      <c r="Y37" s="54">
        <v>9900</v>
      </c>
      <c r="Z37" s="54">
        <v>4150</v>
      </c>
      <c r="AA37" s="35">
        <f t="shared" si="11"/>
        <v>583</v>
      </c>
      <c r="AB37" s="35">
        <f t="shared" si="12"/>
        <v>430</v>
      </c>
      <c r="AC37" s="35">
        <f t="shared" si="13"/>
        <v>584.42449136115727</v>
      </c>
      <c r="AD37" s="35">
        <f t="shared" si="14"/>
        <v>271.36312570873901</v>
      </c>
      <c r="AE37" s="35">
        <f t="shared" si="15"/>
        <v>140.392664806569</v>
      </c>
      <c r="AF37" s="35">
        <f t="shared" si="16"/>
        <v>302.49439828121479</v>
      </c>
      <c r="AG37" s="35">
        <f t="shared" si="17"/>
        <v>17.532734740834719</v>
      </c>
      <c r="AH37" s="35">
        <f t="shared" si="18"/>
        <v>517.900991402626</v>
      </c>
      <c r="AI37" s="35">
        <f t="shared" si="19"/>
        <v>267.94171131054708</v>
      </c>
      <c r="AJ37" s="35">
        <f t="shared" si="20"/>
        <v>0</v>
      </c>
      <c r="AK37" s="36">
        <f t="shared" si="21"/>
        <v>3294.0506523028266</v>
      </c>
    </row>
    <row r="38" spans="1:37" x14ac:dyDescent="0.25">
      <c r="A38" s="5">
        <v>4070</v>
      </c>
      <c r="B38" s="5">
        <v>239006.32115411758</v>
      </c>
      <c r="C38" s="5">
        <v>422515.3656489253</v>
      </c>
      <c r="D38" s="5">
        <v>18488.500000000004</v>
      </c>
      <c r="E38" s="5">
        <v>60.504250000000006</v>
      </c>
      <c r="F38" s="45">
        <v>0.02</v>
      </c>
      <c r="G38" s="45">
        <v>0.02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583</v>
      </c>
      <c r="O38" s="35">
        <f t="shared" si="1"/>
        <v>430</v>
      </c>
      <c r="P38" s="35">
        <f t="shared" si="2"/>
        <v>584.42449136115727</v>
      </c>
      <c r="Q38" s="35">
        <f t="shared" si="3"/>
        <v>271.36312570873901</v>
      </c>
      <c r="R38" s="35">
        <f t="shared" si="4"/>
        <v>140.392664806569</v>
      </c>
      <c r="S38" s="35">
        <f t="shared" si="5"/>
        <v>302.49439828121479</v>
      </c>
      <c r="T38" s="35">
        <f t="shared" si="6"/>
        <v>17.532734740834719</v>
      </c>
      <c r="U38" s="35">
        <f t="shared" si="7"/>
        <v>517.900991402626</v>
      </c>
      <c r="V38" s="35">
        <f t="shared" si="8"/>
        <v>267.94171131054708</v>
      </c>
      <c r="W38" s="35">
        <f t="shared" si="9"/>
        <v>0</v>
      </c>
      <c r="X38" s="35">
        <f t="shared" si="10"/>
        <v>3294.0506523028266</v>
      </c>
      <c r="Y38" s="54">
        <v>9900</v>
      </c>
      <c r="Z38" s="54">
        <v>4150</v>
      </c>
      <c r="AA38" s="35">
        <f t="shared" si="11"/>
        <v>583</v>
      </c>
      <c r="AB38" s="35">
        <f t="shared" si="12"/>
        <v>430</v>
      </c>
      <c r="AC38" s="35">
        <f t="shared" si="13"/>
        <v>584.42449136115727</v>
      </c>
      <c r="AD38" s="35">
        <f t="shared" si="14"/>
        <v>271.36312570873901</v>
      </c>
      <c r="AE38" s="35">
        <f t="shared" si="15"/>
        <v>140.392664806569</v>
      </c>
      <c r="AF38" s="35">
        <f t="shared" si="16"/>
        <v>302.49439828121479</v>
      </c>
      <c r="AG38" s="35">
        <f t="shared" si="17"/>
        <v>17.532734740834719</v>
      </c>
      <c r="AH38" s="35">
        <f t="shared" si="18"/>
        <v>517.900991402626</v>
      </c>
      <c r="AI38" s="35">
        <f t="shared" si="19"/>
        <v>267.94171131054708</v>
      </c>
      <c r="AJ38" s="35">
        <f t="shared" si="20"/>
        <v>0</v>
      </c>
      <c r="AK38" s="36">
        <f t="shared" si="21"/>
        <v>3294.0506523028266</v>
      </c>
    </row>
    <row r="39" spans="1:37" x14ac:dyDescent="0.25">
      <c r="A39" s="5">
        <v>4071</v>
      </c>
      <c r="B39" s="5">
        <v>239498.6801533699</v>
      </c>
      <c r="C39" s="5">
        <v>423385.75786870718</v>
      </c>
      <c r="D39" s="5">
        <v>18489.95</v>
      </c>
      <c r="E39" s="5">
        <v>60.504250000000006</v>
      </c>
      <c r="F39" s="45">
        <v>0.02</v>
      </c>
      <c r="G39" s="45">
        <v>0.02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583</v>
      </c>
      <c r="O39" s="35">
        <f t="shared" si="1"/>
        <v>430</v>
      </c>
      <c r="P39" s="35">
        <f t="shared" si="2"/>
        <v>584.42449136115727</v>
      </c>
      <c r="Q39" s="35">
        <f t="shared" si="3"/>
        <v>271.36312570873901</v>
      </c>
      <c r="R39" s="35">
        <f t="shared" si="4"/>
        <v>140.392664806569</v>
      </c>
      <c r="S39" s="35">
        <f t="shared" si="5"/>
        <v>302.49439828121479</v>
      </c>
      <c r="T39" s="35">
        <f t="shared" si="6"/>
        <v>17.532734740834719</v>
      </c>
      <c r="U39" s="35">
        <f t="shared" si="7"/>
        <v>517.900991402626</v>
      </c>
      <c r="V39" s="35">
        <f t="shared" si="8"/>
        <v>267.94171131054708</v>
      </c>
      <c r="W39" s="35">
        <f t="shared" si="9"/>
        <v>0</v>
      </c>
      <c r="X39" s="35">
        <f t="shared" si="10"/>
        <v>3294.0506523028266</v>
      </c>
      <c r="Y39" s="54">
        <v>9900</v>
      </c>
      <c r="Z39" s="54">
        <v>4150</v>
      </c>
      <c r="AA39" s="35">
        <f t="shared" si="11"/>
        <v>583</v>
      </c>
      <c r="AB39" s="35">
        <f t="shared" si="12"/>
        <v>430</v>
      </c>
      <c r="AC39" s="35">
        <f t="shared" si="13"/>
        <v>584.42449136115727</v>
      </c>
      <c r="AD39" s="35">
        <f t="shared" si="14"/>
        <v>271.36312570873901</v>
      </c>
      <c r="AE39" s="35">
        <f t="shared" si="15"/>
        <v>140.392664806569</v>
      </c>
      <c r="AF39" s="35">
        <f t="shared" si="16"/>
        <v>302.49439828121479</v>
      </c>
      <c r="AG39" s="35">
        <f t="shared" si="17"/>
        <v>17.532734740834719</v>
      </c>
      <c r="AH39" s="35">
        <f t="shared" si="18"/>
        <v>517.900991402626</v>
      </c>
      <c r="AI39" s="35">
        <f t="shared" si="19"/>
        <v>267.94171131054708</v>
      </c>
      <c r="AJ39" s="35">
        <f t="shared" si="20"/>
        <v>0</v>
      </c>
      <c r="AK39" s="36">
        <f t="shared" si="21"/>
        <v>3294.0506523028266</v>
      </c>
    </row>
    <row r="40" spans="1:37" x14ac:dyDescent="0.25">
      <c r="A40" s="5">
        <v>4071.2</v>
      </c>
      <c r="B40" s="5">
        <v>239597.15195322037</v>
      </c>
      <c r="C40" s="5">
        <v>423559.83631265163</v>
      </c>
      <c r="D40" s="5">
        <v>18490.240000000002</v>
      </c>
      <c r="E40" s="5">
        <v>60.504250000000006</v>
      </c>
      <c r="F40" s="45">
        <v>0.02</v>
      </c>
      <c r="G40" s="45">
        <v>0.02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583</v>
      </c>
      <c r="O40" s="35">
        <f t="shared" si="1"/>
        <v>430</v>
      </c>
      <c r="P40" s="35">
        <f t="shared" si="2"/>
        <v>584.42449136115727</v>
      </c>
      <c r="Q40" s="35">
        <f t="shared" si="3"/>
        <v>271.36312570873901</v>
      </c>
      <c r="R40" s="35">
        <f t="shared" si="4"/>
        <v>140.392664806569</v>
      </c>
      <c r="S40" s="35">
        <f t="shared" si="5"/>
        <v>302.49439828121479</v>
      </c>
      <c r="T40" s="35">
        <f t="shared" si="6"/>
        <v>17.532734740834719</v>
      </c>
      <c r="U40" s="35">
        <f t="shared" si="7"/>
        <v>517.900991402626</v>
      </c>
      <c r="V40" s="35">
        <f t="shared" si="8"/>
        <v>267.94171131054708</v>
      </c>
      <c r="W40" s="35">
        <f t="shared" si="9"/>
        <v>0</v>
      </c>
      <c r="X40" s="35">
        <f t="shared" si="10"/>
        <v>3294.0506523028266</v>
      </c>
      <c r="Y40" s="54">
        <v>9900</v>
      </c>
      <c r="Z40" s="54">
        <v>4150</v>
      </c>
      <c r="AA40" s="35">
        <f t="shared" si="11"/>
        <v>583</v>
      </c>
      <c r="AB40" s="35">
        <f t="shared" si="12"/>
        <v>430</v>
      </c>
      <c r="AC40" s="35">
        <f t="shared" si="13"/>
        <v>584.42449136115727</v>
      </c>
      <c r="AD40" s="35">
        <f t="shared" si="14"/>
        <v>271.36312570873901</v>
      </c>
      <c r="AE40" s="35">
        <f t="shared" si="15"/>
        <v>140.392664806569</v>
      </c>
      <c r="AF40" s="35">
        <f t="shared" si="16"/>
        <v>302.49439828121479</v>
      </c>
      <c r="AG40" s="35">
        <f t="shared" si="17"/>
        <v>17.532734740834719</v>
      </c>
      <c r="AH40" s="35">
        <f t="shared" si="18"/>
        <v>517.900991402626</v>
      </c>
      <c r="AI40" s="35">
        <f t="shared" si="19"/>
        <v>267.94171131054708</v>
      </c>
      <c r="AJ40" s="35">
        <f t="shared" si="20"/>
        <v>0</v>
      </c>
      <c r="AK40" s="36">
        <f t="shared" si="21"/>
        <v>3294.0506523028266</v>
      </c>
    </row>
    <row r="41" spans="1:37" x14ac:dyDescent="0.25">
      <c r="A41" s="5">
        <v>4071.8</v>
      </c>
      <c r="B41" s="5">
        <v>239892.56735229492</v>
      </c>
      <c r="C41" s="5">
        <v>424082.0716445446</v>
      </c>
      <c r="D41" s="5">
        <v>18491.110000000004</v>
      </c>
      <c r="E41" s="5">
        <v>60.504250000000006</v>
      </c>
      <c r="F41" s="45">
        <v>0.02</v>
      </c>
      <c r="G41" s="45">
        <v>0.02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583</v>
      </c>
      <c r="O41" s="35">
        <f t="shared" si="1"/>
        <v>430</v>
      </c>
      <c r="P41" s="35">
        <f t="shared" si="2"/>
        <v>584.42449136115727</v>
      </c>
      <c r="Q41" s="35">
        <f t="shared" si="3"/>
        <v>271.36312570873901</v>
      </c>
      <c r="R41" s="35">
        <f t="shared" si="4"/>
        <v>140.392664806569</v>
      </c>
      <c r="S41" s="35">
        <f t="shared" si="5"/>
        <v>302.49439828121479</v>
      </c>
      <c r="T41" s="35">
        <f t="shared" si="6"/>
        <v>17.532734740834719</v>
      </c>
      <c r="U41" s="35">
        <f t="shared" si="7"/>
        <v>517.900991402626</v>
      </c>
      <c r="V41" s="35">
        <f t="shared" si="8"/>
        <v>267.94171131054708</v>
      </c>
      <c r="W41" s="35">
        <f t="shared" si="9"/>
        <v>0</v>
      </c>
      <c r="X41" s="35">
        <f t="shared" si="10"/>
        <v>3294.0506523028266</v>
      </c>
      <c r="Y41" s="54">
        <v>9900</v>
      </c>
      <c r="Z41" s="54">
        <v>4150</v>
      </c>
      <c r="AA41" s="35">
        <f t="shared" si="11"/>
        <v>583</v>
      </c>
      <c r="AB41" s="35">
        <f t="shared" si="12"/>
        <v>430</v>
      </c>
      <c r="AC41" s="35">
        <f t="shared" si="13"/>
        <v>584.42449136115727</v>
      </c>
      <c r="AD41" s="35">
        <f t="shared" si="14"/>
        <v>271.36312570873901</v>
      </c>
      <c r="AE41" s="35">
        <f t="shared" si="15"/>
        <v>140.392664806569</v>
      </c>
      <c r="AF41" s="35">
        <f t="shared" si="16"/>
        <v>302.49439828121479</v>
      </c>
      <c r="AG41" s="35">
        <f t="shared" si="17"/>
        <v>17.532734740834719</v>
      </c>
      <c r="AH41" s="35">
        <f t="shared" si="18"/>
        <v>517.900991402626</v>
      </c>
      <c r="AI41" s="35">
        <f t="shared" si="19"/>
        <v>267.94171131054708</v>
      </c>
      <c r="AJ41" s="35">
        <f t="shared" si="20"/>
        <v>0</v>
      </c>
      <c r="AK41" s="36">
        <f t="shared" si="21"/>
        <v>3294.0506523028266</v>
      </c>
    </row>
    <row r="42" spans="1:37" x14ac:dyDescent="0.25">
      <c r="A42" s="5">
        <v>4072</v>
      </c>
      <c r="B42" s="5">
        <v>239991.03915214539</v>
      </c>
      <c r="C42" s="5">
        <v>424256.15008848906</v>
      </c>
      <c r="D42" s="5">
        <v>18491.400000000001</v>
      </c>
      <c r="E42" s="5">
        <v>60.504250000000006</v>
      </c>
      <c r="F42" s="45">
        <v>0.02</v>
      </c>
      <c r="G42" s="45">
        <v>0.02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583</v>
      </c>
      <c r="O42" s="35">
        <f t="shared" si="1"/>
        <v>430</v>
      </c>
      <c r="P42" s="35">
        <f t="shared" si="2"/>
        <v>584.42449136115727</v>
      </c>
      <c r="Q42" s="35">
        <f t="shared" si="3"/>
        <v>271.36312570873901</v>
      </c>
      <c r="R42" s="35">
        <f t="shared" si="4"/>
        <v>140.392664806569</v>
      </c>
      <c r="S42" s="35">
        <f t="shared" si="5"/>
        <v>302.49439828121479</v>
      </c>
      <c r="T42" s="35">
        <f t="shared" si="6"/>
        <v>17.532734740834719</v>
      </c>
      <c r="U42" s="35">
        <f t="shared" si="7"/>
        <v>517.900991402626</v>
      </c>
      <c r="V42" s="35">
        <f t="shared" si="8"/>
        <v>267.94171131054708</v>
      </c>
      <c r="W42" s="35">
        <f t="shared" si="9"/>
        <v>0</v>
      </c>
      <c r="X42" s="35">
        <f t="shared" si="10"/>
        <v>3294.0506523028266</v>
      </c>
      <c r="Y42" s="54">
        <v>9900</v>
      </c>
      <c r="Z42" s="54">
        <v>4150</v>
      </c>
      <c r="AA42" s="35">
        <f t="shared" si="11"/>
        <v>583</v>
      </c>
      <c r="AB42" s="35">
        <f t="shared" si="12"/>
        <v>430</v>
      </c>
      <c r="AC42" s="35">
        <f t="shared" si="13"/>
        <v>584.42449136115727</v>
      </c>
      <c r="AD42" s="35">
        <f t="shared" si="14"/>
        <v>271.36312570873901</v>
      </c>
      <c r="AE42" s="35">
        <f t="shared" si="15"/>
        <v>140.392664806569</v>
      </c>
      <c r="AF42" s="35">
        <f t="shared" si="16"/>
        <v>302.49439828121479</v>
      </c>
      <c r="AG42" s="35">
        <f t="shared" si="17"/>
        <v>17.532734740834719</v>
      </c>
      <c r="AH42" s="35">
        <f t="shared" si="18"/>
        <v>517.900991402626</v>
      </c>
      <c r="AI42" s="35">
        <f t="shared" si="19"/>
        <v>267.94171131054708</v>
      </c>
      <c r="AJ42" s="35">
        <f t="shared" si="20"/>
        <v>0</v>
      </c>
      <c r="AK42" s="36">
        <f t="shared" si="21"/>
        <v>3294.0506523028266</v>
      </c>
    </row>
    <row r="43" spans="1:37" x14ac:dyDescent="0.25">
      <c r="A43" s="5">
        <v>4073</v>
      </c>
      <c r="B43" s="5">
        <v>240483.39815092087</v>
      </c>
      <c r="C43" s="5">
        <v>425126.54230830073</v>
      </c>
      <c r="D43" s="5">
        <v>18492.850000000002</v>
      </c>
      <c r="E43" s="5">
        <v>60.504250000000006</v>
      </c>
      <c r="F43" s="45">
        <v>0.02</v>
      </c>
      <c r="G43" s="45">
        <v>0.02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583</v>
      </c>
      <c r="O43" s="35">
        <f t="shared" si="1"/>
        <v>430</v>
      </c>
      <c r="P43" s="35">
        <f t="shared" si="2"/>
        <v>584.42449136115727</v>
      </c>
      <c r="Q43" s="35">
        <f t="shared" si="3"/>
        <v>271.36312570873901</v>
      </c>
      <c r="R43" s="35">
        <f t="shared" si="4"/>
        <v>140.392664806569</v>
      </c>
      <c r="S43" s="35">
        <f t="shared" si="5"/>
        <v>302.49439828121479</v>
      </c>
      <c r="T43" s="35">
        <f t="shared" si="6"/>
        <v>17.532734740834719</v>
      </c>
      <c r="U43" s="35">
        <f t="shared" si="7"/>
        <v>517.900991402626</v>
      </c>
      <c r="V43" s="35">
        <f t="shared" si="8"/>
        <v>267.94171131054708</v>
      </c>
      <c r="W43" s="35">
        <f t="shared" si="9"/>
        <v>0</v>
      </c>
      <c r="X43" s="35">
        <f t="shared" si="10"/>
        <v>3294.0506523028266</v>
      </c>
      <c r="Y43" s="54">
        <v>9900</v>
      </c>
      <c r="Z43" s="54">
        <v>4150</v>
      </c>
      <c r="AA43" s="35">
        <f t="shared" si="11"/>
        <v>583</v>
      </c>
      <c r="AB43" s="35">
        <f t="shared" si="12"/>
        <v>430</v>
      </c>
      <c r="AC43" s="35">
        <f t="shared" si="13"/>
        <v>584.42449136115727</v>
      </c>
      <c r="AD43" s="35">
        <f t="shared" si="14"/>
        <v>271.36312570873901</v>
      </c>
      <c r="AE43" s="35">
        <f t="shared" si="15"/>
        <v>140.392664806569</v>
      </c>
      <c r="AF43" s="35">
        <f t="shared" si="16"/>
        <v>302.49439828121479</v>
      </c>
      <c r="AG43" s="35">
        <f t="shared" si="17"/>
        <v>17.532734740834719</v>
      </c>
      <c r="AH43" s="35">
        <f t="shared" si="18"/>
        <v>517.900991402626</v>
      </c>
      <c r="AI43" s="35">
        <f t="shared" si="19"/>
        <v>267.94171131054708</v>
      </c>
      <c r="AJ43" s="35">
        <f t="shared" si="20"/>
        <v>0</v>
      </c>
      <c r="AK43" s="36">
        <f t="shared" si="21"/>
        <v>3294.0506523028266</v>
      </c>
    </row>
    <row r="44" spans="1:37" x14ac:dyDescent="0.25">
      <c r="A44" s="5">
        <v>4074</v>
      </c>
      <c r="B44" s="5">
        <v>240975.75714921951</v>
      </c>
      <c r="C44" s="5">
        <v>425996.93452811241</v>
      </c>
      <c r="D44" s="5">
        <v>18494.300000000003</v>
      </c>
      <c r="E44" s="5">
        <v>60.504250000000006</v>
      </c>
      <c r="F44" s="45">
        <v>0.02</v>
      </c>
      <c r="G44" s="45">
        <v>0.02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583</v>
      </c>
      <c r="O44" s="35">
        <f t="shared" si="1"/>
        <v>430</v>
      </c>
      <c r="P44" s="35">
        <f t="shared" si="2"/>
        <v>584.42449136115727</v>
      </c>
      <c r="Q44" s="35">
        <f t="shared" si="3"/>
        <v>271.36312570873901</v>
      </c>
      <c r="R44" s="35">
        <f t="shared" si="4"/>
        <v>140.392664806569</v>
      </c>
      <c r="S44" s="35">
        <f t="shared" si="5"/>
        <v>302.49439828121479</v>
      </c>
      <c r="T44" s="35">
        <f t="shared" si="6"/>
        <v>17.532734740834719</v>
      </c>
      <c r="U44" s="35">
        <f t="shared" si="7"/>
        <v>517.900991402626</v>
      </c>
      <c r="V44" s="35">
        <f t="shared" si="8"/>
        <v>267.94171131054708</v>
      </c>
      <c r="W44" s="35">
        <f t="shared" si="9"/>
        <v>0</v>
      </c>
      <c r="X44" s="35">
        <f t="shared" si="10"/>
        <v>3294.0506523028266</v>
      </c>
      <c r="Y44" s="54">
        <v>9900</v>
      </c>
      <c r="Z44" s="54">
        <v>4150</v>
      </c>
      <c r="AA44" s="35">
        <f t="shared" si="11"/>
        <v>583</v>
      </c>
      <c r="AB44" s="35">
        <f t="shared" si="12"/>
        <v>430</v>
      </c>
      <c r="AC44" s="35">
        <f t="shared" si="13"/>
        <v>584.42449136115727</v>
      </c>
      <c r="AD44" s="35">
        <f t="shared" si="14"/>
        <v>271.36312570873901</v>
      </c>
      <c r="AE44" s="35">
        <f t="shared" si="15"/>
        <v>140.392664806569</v>
      </c>
      <c r="AF44" s="35">
        <f t="shared" si="16"/>
        <v>302.49439828121479</v>
      </c>
      <c r="AG44" s="35">
        <f t="shared" si="17"/>
        <v>17.532734740834719</v>
      </c>
      <c r="AH44" s="35">
        <f t="shared" si="18"/>
        <v>517.900991402626</v>
      </c>
      <c r="AI44" s="35">
        <f t="shared" si="19"/>
        <v>267.94171131054708</v>
      </c>
      <c r="AJ44" s="35">
        <f t="shared" si="20"/>
        <v>0</v>
      </c>
      <c r="AK44" s="36">
        <f t="shared" si="21"/>
        <v>3294.0506523028266</v>
      </c>
    </row>
    <row r="45" spans="1:37" x14ac:dyDescent="0.25">
      <c r="A45" s="5">
        <v>4075</v>
      </c>
      <c r="B45" s="5">
        <v>241468.116147995</v>
      </c>
      <c r="C45" s="5">
        <v>426867.32674792409</v>
      </c>
      <c r="D45" s="5">
        <v>18495.75</v>
      </c>
      <c r="E45" s="5">
        <v>60.504250000000006</v>
      </c>
      <c r="F45" s="45">
        <v>0.02</v>
      </c>
      <c r="G45" s="45">
        <v>0.02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583</v>
      </c>
      <c r="O45" s="35">
        <f t="shared" si="1"/>
        <v>430</v>
      </c>
      <c r="P45" s="35">
        <f t="shared" si="2"/>
        <v>584.42449136115727</v>
      </c>
      <c r="Q45" s="35">
        <f t="shared" si="3"/>
        <v>271.36312570873901</v>
      </c>
      <c r="R45" s="35">
        <f t="shared" si="4"/>
        <v>140.392664806569</v>
      </c>
      <c r="S45" s="35">
        <f t="shared" si="5"/>
        <v>302.49439828121479</v>
      </c>
      <c r="T45" s="35">
        <f t="shared" si="6"/>
        <v>17.532734740834719</v>
      </c>
      <c r="U45" s="35">
        <f t="shared" si="7"/>
        <v>517.900991402626</v>
      </c>
      <c r="V45" s="35">
        <f t="shared" si="8"/>
        <v>267.94171131054708</v>
      </c>
      <c r="W45" s="35">
        <f t="shared" si="9"/>
        <v>0</v>
      </c>
      <c r="X45" s="35">
        <f t="shared" si="10"/>
        <v>3294.0506523028266</v>
      </c>
      <c r="Y45" s="54">
        <v>9900</v>
      </c>
      <c r="Z45" s="54">
        <v>4150</v>
      </c>
      <c r="AA45" s="35">
        <f t="shared" si="11"/>
        <v>583</v>
      </c>
      <c r="AB45" s="35">
        <f t="shared" si="12"/>
        <v>430</v>
      </c>
      <c r="AC45" s="35">
        <f t="shared" si="13"/>
        <v>584.42449136115727</v>
      </c>
      <c r="AD45" s="35">
        <f t="shared" si="14"/>
        <v>271.36312570873901</v>
      </c>
      <c r="AE45" s="35">
        <f t="shared" si="15"/>
        <v>140.392664806569</v>
      </c>
      <c r="AF45" s="35">
        <f t="shared" si="16"/>
        <v>302.49439828121479</v>
      </c>
      <c r="AG45" s="35">
        <f t="shared" si="17"/>
        <v>17.532734740834719</v>
      </c>
      <c r="AH45" s="35">
        <f t="shared" si="18"/>
        <v>517.900991402626</v>
      </c>
      <c r="AI45" s="35">
        <f t="shared" si="19"/>
        <v>267.94171131054708</v>
      </c>
      <c r="AJ45" s="35">
        <f t="shared" si="20"/>
        <v>0</v>
      </c>
      <c r="AK45" s="36">
        <f t="shared" si="21"/>
        <v>3294.0506523028266</v>
      </c>
    </row>
    <row r="46" spans="1:37" x14ac:dyDescent="0.25">
      <c r="A46" s="5">
        <v>4076</v>
      </c>
      <c r="B46" s="5">
        <v>241960.47514677048</v>
      </c>
      <c r="C46" s="5">
        <v>427737.71896767616</v>
      </c>
      <c r="D46" s="5">
        <v>18497.2</v>
      </c>
      <c r="E46" s="5">
        <v>60.504250000000006</v>
      </c>
      <c r="F46" s="45">
        <v>0.02</v>
      </c>
      <c r="G46" s="45">
        <v>0.02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583</v>
      </c>
      <c r="O46" s="35">
        <f t="shared" si="1"/>
        <v>430</v>
      </c>
      <c r="P46" s="35">
        <f t="shared" si="2"/>
        <v>584.42449136115727</v>
      </c>
      <c r="Q46" s="35">
        <f t="shared" si="3"/>
        <v>271.36312570873901</v>
      </c>
      <c r="R46" s="35">
        <f t="shared" si="4"/>
        <v>140.392664806569</v>
      </c>
      <c r="S46" s="35">
        <f t="shared" si="5"/>
        <v>302.49439828121479</v>
      </c>
      <c r="T46" s="35">
        <f t="shared" si="6"/>
        <v>17.532734740834719</v>
      </c>
      <c r="U46" s="35">
        <f t="shared" si="7"/>
        <v>517.900991402626</v>
      </c>
      <c r="V46" s="35">
        <f t="shared" si="8"/>
        <v>267.94171131054708</v>
      </c>
      <c r="W46" s="35">
        <f t="shared" si="9"/>
        <v>0</v>
      </c>
      <c r="X46" s="35">
        <f t="shared" si="10"/>
        <v>3294.0506523028266</v>
      </c>
      <c r="Y46" s="54">
        <v>9900</v>
      </c>
      <c r="Z46" s="54">
        <v>4150</v>
      </c>
      <c r="AA46" s="35">
        <f t="shared" si="11"/>
        <v>583</v>
      </c>
      <c r="AB46" s="35">
        <f t="shared" si="12"/>
        <v>430</v>
      </c>
      <c r="AC46" s="35">
        <f t="shared" si="13"/>
        <v>584.42449136115727</v>
      </c>
      <c r="AD46" s="35">
        <f t="shared" si="14"/>
        <v>271.36312570873901</v>
      </c>
      <c r="AE46" s="35">
        <f t="shared" si="15"/>
        <v>140.392664806569</v>
      </c>
      <c r="AF46" s="35">
        <f t="shared" si="16"/>
        <v>302.49439828121479</v>
      </c>
      <c r="AG46" s="35">
        <f t="shared" si="17"/>
        <v>17.532734740834719</v>
      </c>
      <c r="AH46" s="35">
        <f t="shared" si="18"/>
        <v>517.900991402626</v>
      </c>
      <c r="AI46" s="35">
        <f t="shared" si="19"/>
        <v>267.94171131054708</v>
      </c>
      <c r="AJ46" s="35">
        <f t="shared" si="20"/>
        <v>0</v>
      </c>
      <c r="AK46" s="36">
        <f t="shared" si="21"/>
        <v>3294.0506523028266</v>
      </c>
    </row>
    <row r="47" spans="1:37" x14ac:dyDescent="0.25">
      <c r="A47" s="5">
        <v>4076.2</v>
      </c>
      <c r="B47" s="5">
        <v>242058.94694709778</v>
      </c>
      <c r="C47" s="5">
        <v>427911.79741165042</v>
      </c>
      <c r="D47" s="5">
        <v>18497.489999999998</v>
      </c>
      <c r="E47" s="5">
        <v>60.504250000000006</v>
      </c>
      <c r="F47" s="45">
        <v>0.02</v>
      </c>
      <c r="G47" s="45">
        <v>0.02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583</v>
      </c>
      <c r="O47" s="35">
        <f t="shared" si="1"/>
        <v>430</v>
      </c>
      <c r="P47" s="35">
        <f t="shared" si="2"/>
        <v>584.42449136115727</v>
      </c>
      <c r="Q47" s="35">
        <f t="shared" si="3"/>
        <v>271.36312570873901</v>
      </c>
      <c r="R47" s="35">
        <f t="shared" si="4"/>
        <v>140.392664806569</v>
      </c>
      <c r="S47" s="35">
        <f t="shared" si="5"/>
        <v>302.49439828121479</v>
      </c>
      <c r="T47" s="35">
        <f t="shared" si="6"/>
        <v>17.532734740834719</v>
      </c>
      <c r="U47" s="35">
        <f t="shared" si="7"/>
        <v>517.900991402626</v>
      </c>
      <c r="V47" s="35">
        <f t="shared" si="8"/>
        <v>267.94171131054708</v>
      </c>
      <c r="W47" s="35">
        <f t="shared" si="9"/>
        <v>0</v>
      </c>
      <c r="X47" s="35">
        <f t="shared" si="10"/>
        <v>3294.0506523028266</v>
      </c>
      <c r="Y47" s="54">
        <v>9900</v>
      </c>
      <c r="Z47" s="54">
        <v>4150</v>
      </c>
      <c r="AA47" s="35">
        <f t="shared" si="11"/>
        <v>583</v>
      </c>
      <c r="AB47" s="35">
        <f t="shared" si="12"/>
        <v>430</v>
      </c>
      <c r="AC47" s="35">
        <f t="shared" si="13"/>
        <v>584.42449136115727</v>
      </c>
      <c r="AD47" s="35">
        <f t="shared" si="14"/>
        <v>271.36312570873901</v>
      </c>
      <c r="AE47" s="35">
        <f t="shared" si="15"/>
        <v>140.392664806569</v>
      </c>
      <c r="AF47" s="35">
        <f t="shared" si="16"/>
        <v>302.49439828121479</v>
      </c>
      <c r="AG47" s="35">
        <f t="shared" si="17"/>
        <v>17.532734740834719</v>
      </c>
      <c r="AH47" s="35">
        <f t="shared" si="18"/>
        <v>517.900991402626</v>
      </c>
      <c r="AI47" s="35">
        <f t="shared" si="19"/>
        <v>267.94171131054708</v>
      </c>
      <c r="AJ47" s="35">
        <f t="shared" si="20"/>
        <v>0</v>
      </c>
      <c r="AK47" s="36">
        <f t="shared" si="21"/>
        <v>3294.0506523028266</v>
      </c>
    </row>
    <row r="48" spans="1:37" x14ac:dyDescent="0.25">
      <c r="A48" s="5">
        <v>4076.8</v>
      </c>
      <c r="B48" s="5">
        <v>242354.36234617233</v>
      </c>
      <c r="C48" s="5">
        <v>428434.03274351358</v>
      </c>
      <c r="D48" s="5">
        <v>18498.36</v>
      </c>
      <c r="E48" s="5">
        <v>60.504250000000006</v>
      </c>
      <c r="F48" s="45">
        <v>0.02</v>
      </c>
      <c r="G48" s="45">
        <v>0.02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583</v>
      </c>
      <c r="O48" s="35">
        <f t="shared" si="1"/>
        <v>430</v>
      </c>
      <c r="P48" s="35">
        <f t="shared" si="2"/>
        <v>584.42449136115727</v>
      </c>
      <c r="Q48" s="35">
        <f t="shared" si="3"/>
        <v>271.36312570873901</v>
      </c>
      <c r="R48" s="35">
        <f t="shared" si="4"/>
        <v>140.392664806569</v>
      </c>
      <c r="S48" s="35">
        <f t="shared" si="5"/>
        <v>302.49439828121479</v>
      </c>
      <c r="T48" s="35">
        <f t="shared" si="6"/>
        <v>17.532734740834719</v>
      </c>
      <c r="U48" s="35">
        <f t="shared" si="7"/>
        <v>517.900991402626</v>
      </c>
      <c r="V48" s="35">
        <f t="shared" si="8"/>
        <v>267.94171131054708</v>
      </c>
      <c r="W48" s="35">
        <f t="shared" si="9"/>
        <v>0</v>
      </c>
      <c r="X48" s="35">
        <f t="shared" si="10"/>
        <v>3294.0506523028266</v>
      </c>
      <c r="Y48" s="54">
        <v>9900</v>
      </c>
      <c r="Z48" s="54">
        <v>4150</v>
      </c>
      <c r="AA48" s="35">
        <f t="shared" si="11"/>
        <v>583</v>
      </c>
      <c r="AB48" s="35">
        <f t="shared" si="12"/>
        <v>430</v>
      </c>
      <c r="AC48" s="35">
        <f t="shared" si="13"/>
        <v>584.42449136115727</v>
      </c>
      <c r="AD48" s="35">
        <f t="shared" si="14"/>
        <v>271.36312570873901</v>
      </c>
      <c r="AE48" s="35">
        <f t="shared" si="15"/>
        <v>140.392664806569</v>
      </c>
      <c r="AF48" s="35">
        <f t="shared" si="16"/>
        <v>302.49439828121479</v>
      </c>
      <c r="AG48" s="35">
        <f t="shared" si="17"/>
        <v>17.532734740834719</v>
      </c>
      <c r="AH48" s="35">
        <f t="shared" si="18"/>
        <v>517.900991402626</v>
      </c>
      <c r="AI48" s="35">
        <f t="shared" si="19"/>
        <v>267.94171131054708</v>
      </c>
      <c r="AJ48" s="35">
        <f t="shared" si="20"/>
        <v>0</v>
      </c>
      <c r="AK48" s="36">
        <f t="shared" si="21"/>
        <v>3294.0506523028266</v>
      </c>
    </row>
    <row r="49" spans="1:37" x14ac:dyDescent="0.25">
      <c r="A49" s="5">
        <v>4077</v>
      </c>
      <c r="B49" s="5">
        <v>242452.8341460228</v>
      </c>
      <c r="C49" s="5">
        <v>428608.11118748784</v>
      </c>
      <c r="D49" s="5">
        <v>18498.650000000001</v>
      </c>
      <c r="E49" s="5">
        <v>60.504250000000006</v>
      </c>
      <c r="F49" s="45">
        <v>0.02</v>
      </c>
      <c r="G49" s="45">
        <v>0.02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583</v>
      </c>
      <c r="O49" s="35">
        <f t="shared" si="1"/>
        <v>430</v>
      </c>
      <c r="P49" s="35">
        <f t="shared" si="2"/>
        <v>584.42449136115727</v>
      </c>
      <c r="Q49" s="35">
        <f t="shared" si="3"/>
        <v>271.36312570873901</v>
      </c>
      <c r="R49" s="35">
        <f t="shared" si="4"/>
        <v>140.392664806569</v>
      </c>
      <c r="S49" s="35">
        <f t="shared" si="5"/>
        <v>302.49439828121479</v>
      </c>
      <c r="T49" s="35">
        <f t="shared" si="6"/>
        <v>17.532734740834719</v>
      </c>
      <c r="U49" s="35">
        <f t="shared" si="7"/>
        <v>517.900991402626</v>
      </c>
      <c r="V49" s="35">
        <f t="shared" si="8"/>
        <v>267.94171131054708</v>
      </c>
      <c r="W49" s="35">
        <f t="shared" si="9"/>
        <v>0</v>
      </c>
      <c r="X49" s="35">
        <f t="shared" si="10"/>
        <v>3294.0506523028266</v>
      </c>
      <c r="Y49" s="54">
        <v>9900</v>
      </c>
      <c r="Z49" s="54">
        <v>4150</v>
      </c>
      <c r="AA49" s="35">
        <f t="shared" si="11"/>
        <v>583</v>
      </c>
      <c r="AB49" s="35">
        <f t="shared" si="12"/>
        <v>430</v>
      </c>
      <c r="AC49" s="35">
        <f t="shared" si="13"/>
        <v>584.42449136115727</v>
      </c>
      <c r="AD49" s="35">
        <f t="shared" si="14"/>
        <v>271.36312570873901</v>
      </c>
      <c r="AE49" s="35">
        <f t="shared" si="15"/>
        <v>140.392664806569</v>
      </c>
      <c r="AF49" s="35">
        <f t="shared" si="16"/>
        <v>302.49439828121479</v>
      </c>
      <c r="AG49" s="35">
        <f t="shared" si="17"/>
        <v>17.532734740834719</v>
      </c>
      <c r="AH49" s="35">
        <f t="shared" si="18"/>
        <v>517.900991402626</v>
      </c>
      <c r="AI49" s="35">
        <f t="shared" si="19"/>
        <v>267.94171131054708</v>
      </c>
      <c r="AJ49" s="35">
        <f t="shared" si="20"/>
        <v>0</v>
      </c>
      <c r="AK49" s="36">
        <f t="shared" si="21"/>
        <v>3294.0506523028266</v>
      </c>
    </row>
    <row r="50" spans="1:37" x14ac:dyDescent="0.25">
      <c r="A50" s="5">
        <v>4078</v>
      </c>
      <c r="B50" s="5">
        <v>242945.19314479828</v>
      </c>
      <c r="C50" s="5">
        <v>429478.50340729952</v>
      </c>
      <c r="D50" s="5">
        <v>18500.100000000002</v>
      </c>
      <c r="E50" s="5">
        <v>60.504250000000006</v>
      </c>
      <c r="F50" s="45">
        <v>0.02</v>
      </c>
      <c r="G50" s="45">
        <v>0.02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583</v>
      </c>
      <c r="O50" s="35">
        <f t="shared" si="1"/>
        <v>430</v>
      </c>
      <c r="P50" s="35">
        <f t="shared" si="2"/>
        <v>584.42449136115727</v>
      </c>
      <c r="Q50" s="35">
        <f t="shared" si="3"/>
        <v>271.36312570873901</v>
      </c>
      <c r="R50" s="35">
        <f t="shared" si="4"/>
        <v>140.392664806569</v>
      </c>
      <c r="S50" s="35">
        <f t="shared" si="5"/>
        <v>302.49439828121479</v>
      </c>
      <c r="T50" s="35">
        <f t="shared" si="6"/>
        <v>17.532734740834719</v>
      </c>
      <c r="U50" s="35">
        <f t="shared" si="7"/>
        <v>517.900991402626</v>
      </c>
      <c r="V50" s="35">
        <f t="shared" si="8"/>
        <v>267.94171131054708</v>
      </c>
      <c r="W50" s="35">
        <f t="shared" si="9"/>
        <v>0</v>
      </c>
      <c r="X50" s="35">
        <f t="shared" si="10"/>
        <v>3294.0506523028266</v>
      </c>
      <c r="Y50" s="54">
        <v>9900</v>
      </c>
      <c r="Z50" s="54">
        <v>4150</v>
      </c>
      <c r="AA50" s="35">
        <f t="shared" si="11"/>
        <v>583</v>
      </c>
      <c r="AB50" s="35">
        <f t="shared" si="12"/>
        <v>430</v>
      </c>
      <c r="AC50" s="35">
        <f t="shared" si="13"/>
        <v>584.42449136115727</v>
      </c>
      <c r="AD50" s="35">
        <f t="shared" si="14"/>
        <v>271.36312570873901</v>
      </c>
      <c r="AE50" s="35">
        <f t="shared" si="15"/>
        <v>140.392664806569</v>
      </c>
      <c r="AF50" s="35">
        <f t="shared" si="16"/>
        <v>302.49439828121479</v>
      </c>
      <c r="AG50" s="35">
        <f t="shared" si="17"/>
        <v>17.532734740834719</v>
      </c>
      <c r="AH50" s="35">
        <f t="shared" si="18"/>
        <v>517.900991402626</v>
      </c>
      <c r="AI50" s="35">
        <f t="shared" si="19"/>
        <v>267.94171131054708</v>
      </c>
      <c r="AJ50" s="35">
        <f t="shared" si="20"/>
        <v>0</v>
      </c>
      <c r="AK50" s="36">
        <f t="shared" si="21"/>
        <v>3294.0506523028266</v>
      </c>
    </row>
    <row r="51" spans="1:37" x14ac:dyDescent="0.25">
      <c r="A51" s="5">
        <v>4079</v>
      </c>
      <c r="B51" s="5">
        <v>243437.55214357376</v>
      </c>
      <c r="C51" s="5">
        <v>430348.8956271112</v>
      </c>
      <c r="D51" s="5">
        <v>18501.550000000003</v>
      </c>
      <c r="E51" s="5">
        <v>60.504250000000006</v>
      </c>
      <c r="F51" s="45">
        <v>0.02</v>
      </c>
      <c r="G51" s="45">
        <v>0.02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583</v>
      </c>
      <c r="O51" s="35">
        <f t="shared" si="1"/>
        <v>430</v>
      </c>
      <c r="P51" s="35">
        <f t="shared" si="2"/>
        <v>584.42449136115727</v>
      </c>
      <c r="Q51" s="35">
        <f t="shared" si="3"/>
        <v>271.36312570873901</v>
      </c>
      <c r="R51" s="35">
        <f t="shared" si="4"/>
        <v>140.392664806569</v>
      </c>
      <c r="S51" s="35">
        <f t="shared" si="5"/>
        <v>302.49439828121479</v>
      </c>
      <c r="T51" s="35">
        <f t="shared" si="6"/>
        <v>17.532734740834719</v>
      </c>
      <c r="U51" s="35">
        <f t="shared" si="7"/>
        <v>517.900991402626</v>
      </c>
      <c r="V51" s="35">
        <f t="shared" si="8"/>
        <v>267.94171131054708</v>
      </c>
      <c r="W51" s="35">
        <f t="shared" si="9"/>
        <v>0</v>
      </c>
      <c r="X51" s="35">
        <f t="shared" si="10"/>
        <v>3294.0506523028266</v>
      </c>
      <c r="Y51" s="54">
        <v>9900</v>
      </c>
      <c r="Z51" s="54">
        <v>4150</v>
      </c>
      <c r="AA51" s="35">
        <f t="shared" si="11"/>
        <v>583</v>
      </c>
      <c r="AB51" s="35">
        <f t="shared" si="12"/>
        <v>430</v>
      </c>
      <c r="AC51" s="35">
        <f t="shared" si="13"/>
        <v>584.42449136115727</v>
      </c>
      <c r="AD51" s="35">
        <f t="shared" si="14"/>
        <v>271.36312570873901</v>
      </c>
      <c r="AE51" s="35">
        <f t="shared" si="15"/>
        <v>140.392664806569</v>
      </c>
      <c r="AF51" s="35">
        <f t="shared" si="16"/>
        <v>302.49439828121479</v>
      </c>
      <c r="AG51" s="35">
        <f t="shared" si="17"/>
        <v>17.532734740834719</v>
      </c>
      <c r="AH51" s="35">
        <f t="shared" si="18"/>
        <v>517.900991402626</v>
      </c>
      <c r="AI51" s="35">
        <f t="shared" si="19"/>
        <v>267.94171131054708</v>
      </c>
      <c r="AJ51" s="35">
        <f t="shared" si="20"/>
        <v>0</v>
      </c>
      <c r="AK51" s="36">
        <f t="shared" si="21"/>
        <v>3294.0506523028266</v>
      </c>
    </row>
    <row r="52" spans="1:37" x14ac:dyDescent="0.25">
      <c r="A52" s="5">
        <v>4080</v>
      </c>
      <c r="B52" s="5">
        <v>243929.91114234924</v>
      </c>
      <c r="C52" s="5">
        <v>431219.28784689307</v>
      </c>
      <c r="D52" s="5">
        <v>18503</v>
      </c>
      <c r="E52" s="5">
        <v>60.504250000000006</v>
      </c>
      <c r="F52" s="45">
        <v>0.02</v>
      </c>
      <c r="G52" s="45">
        <v>0.02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583</v>
      </c>
      <c r="O52" s="35">
        <f t="shared" si="1"/>
        <v>430</v>
      </c>
      <c r="P52" s="35">
        <f t="shared" si="2"/>
        <v>584.42449136115727</v>
      </c>
      <c r="Q52" s="35">
        <f t="shared" si="3"/>
        <v>271.36312570873901</v>
      </c>
      <c r="R52" s="35">
        <f t="shared" si="4"/>
        <v>140.392664806569</v>
      </c>
      <c r="S52" s="35">
        <f t="shared" si="5"/>
        <v>302.49439828121479</v>
      </c>
      <c r="T52" s="35">
        <f t="shared" si="6"/>
        <v>17.532734740834719</v>
      </c>
      <c r="U52" s="35">
        <f t="shared" si="7"/>
        <v>517.900991402626</v>
      </c>
      <c r="V52" s="35">
        <f t="shared" si="8"/>
        <v>267.94171131054708</v>
      </c>
      <c r="W52" s="35">
        <f t="shared" si="9"/>
        <v>0</v>
      </c>
      <c r="X52" s="35">
        <f t="shared" si="10"/>
        <v>3294.0506523028266</v>
      </c>
      <c r="Y52" s="54">
        <v>9900</v>
      </c>
      <c r="Z52" s="54">
        <v>4150</v>
      </c>
      <c r="AA52" s="35">
        <f t="shared" si="11"/>
        <v>583</v>
      </c>
      <c r="AB52" s="35">
        <f t="shared" si="12"/>
        <v>430</v>
      </c>
      <c r="AC52" s="35">
        <f t="shared" si="13"/>
        <v>584.42449136115727</v>
      </c>
      <c r="AD52" s="35">
        <f t="shared" si="14"/>
        <v>271.36312570873901</v>
      </c>
      <c r="AE52" s="35">
        <f t="shared" si="15"/>
        <v>140.392664806569</v>
      </c>
      <c r="AF52" s="35">
        <f t="shared" si="16"/>
        <v>302.49439828121479</v>
      </c>
      <c r="AG52" s="35">
        <f t="shared" si="17"/>
        <v>17.532734740834719</v>
      </c>
      <c r="AH52" s="35">
        <f t="shared" si="18"/>
        <v>517.900991402626</v>
      </c>
      <c r="AI52" s="35">
        <f t="shared" si="19"/>
        <v>267.94171131054708</v>
      </c>
      <c r="AJ52" s="35">
        <f t="shared" si="20"/>
        <v>0</v>
      </c>
      <c r="AK52" s="36">
        <f t="shared" si="21"/>
        <v>3294.0506523028266</v>
      </c>
    </row>
    <row r="53" spans="1:37" x14ac:dyDescent="0.25">
      <c r="A53" s="5">
        <v>4081</v>
      </c>
      <c r="B53" s="5">
        <v>244422.27014112473</v>
      </c>
      <c r="C53" s="5">
        <v>432089.68006670475</v>
      </c>
      <c r="D53" s="5">
        <v>18504.45</v>
      </c>
      <c r="E53" s="5">
        <v>60.504250000000006</v>
      </c>
      <c r="F53" s="45">
        <v>0.02</v>
      </c>
      <c r="G53" s="45">
        <v>0.02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583</v>
      </c>
      <c r="O53" s="35">
        <f t="shared" si="1"/>
        <v>430</v>
      </c>
      <c r="P53" s="35">
        <f t="shared" si="2"/>
        <v>584.42449136115727</v>
      </c>
      <c r="Q53" s="35">
        <f t="shared" si="3"/>
        <v>271.36312570873901</v>
      </c>
      <c r="R53" s="35">
        <f t="shared" si="4"/>
        <v>140.392664806569</v>
      </c>
      <c r="S53" s="35">
        <f t="shared" si="5"/>
        <v>302.49439828121479</v>
      </c>
      <c r="T53" s="35">
        <f t="shared" si="6"/>
        <v>17.532734740834719</v>
      </c>
      <c r="U53" s="35">
        <f t="shared" si="7"/>
        <v>517.900991402626</v>
      </c>
      <c r="V53" s="35">
        <f t="shared" si="8"/>
        <v>267.94171131054708</v>
      </c>
      <c r="W53" s="35">
        <f t="shared" si="9"/>
        <v>0</v>
      </c>
      <c r="X53" s="35">
        <f t="shared" si="10"/>
        <v>3294.0506523028266</v>
      </c>
      <c r="Y53" s="54">
        <v>9900</v>
      </c>
      <c r="Z53" s="54">
        <v>4150</v>
      </c>
      <c r="AA53" s="35">
        <f t="shared" si="11"/>
        <v>583</v>
      </c>
      <c r="AB53" s="35">
        <f t="shared" si="12"/>
        <v>430</v>
      </c>
      <c r="AC53" s="35">
        <f t="shared" si="13"/>
        <v>584.42449136115727</v>
      </c>
      <c r="AD53" s="35">
        <f t="shared" si="14"/>
        <v>271.36312570873901</v>
      </c>
      <c r="AE53" s="35">
        <f t="shared" si="15"/>
        <v>140.392664806569</v>
      </c>
      <c r="AF53" s="35">
        <f t="shared" si="16"/>
        <v>302.49439828121479</v>
      </c>
      <c r="AG53" s="35">
        <f t="shared" si="17"/>
        <v>17.532734740834719</v>
      </c>
      <c r="AH53" s="35">
        <f t="shared" si="18"/>
        <v>517.900991402626</v>
      </c>
      <c r="AI53" s="35">
        <f t="shared" si="19"/>
        <v>267.94171131054708</v>
      </c>
      <c r="AJ53" s="35">
        <f t="shared" si="20"/>
        <v>0</v>
      </c>
      <c r="AK53" s="36">
        <f t="shared" si="21"/>
        <v>3294.0506523028266</v>
      </c>
    </row>
    <row r="54" spans="1:37" x14ac:dyDescent="0.25">
      <c r="A54" s="5">
        <v>4081.2</v>
      </c>
      <c r="B54" s="5">
        <v>244520.74194097519</v>
      </c>
      <c r="C54" s="5">
        <v>432263.7585106492</v>
      </c>
      <c r="D54" s="5">
        <v>18504.740000000002</v>
      </c>
      <c r="E54" s="5">
        <v>60.504250000000006</v>
      </c>
      <c r="F54" s="45">
        <v>0.02</v>
      </c>
      <c r="G54" s="45">
        <v>0.02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583</v>
      </c>
      <c r="O54" s="35">
        <f t="shared" si="1"/>
        <v>430</v>
      </c>
      <c r="P54" s="35">
        <f t="shared" si="2"/>
        <v>584.42449136115727</v>
      </c>
      <c r="Q54" s="35">
        <f t="shared" si="3"/>
        <v>271.36312570873901</v>
      </c>
      <c r="R54" s="35">
        <f t="shared" si="4"/>
        <v>140.392664806569</v>
      </c>
      <c r="S54" s="35">
        <f t="shared" si="5"/>
        <v>302.49439828121479</v>
      </c>
      <c r="T54" s="35">
        <f t="shared" si="6"/>
        <v>17.532734740834719</v>
      </c>
      <c r="U54" s="35">
        <f t="shared" si="7"/>
        <v>517.900991402626</v>
      </c>
      <c r="V54" s="35">
        <f t="shared" si="8"/>
        <v>267.94171131054708</v>
      </c>
      <c r="W54" s="35">
        <f t="shared" si="9"/>
        <v>0</v>
      </c>
      <c r="X54" s="35">
        <f t="shared" si="10"/>
        <v>3294.0506523028266</v>
      </c>
      <c r="Y54" s="54">
        <v>9900</v>
      </c>
      <c r="Z54" s="54">
        <v>4150</v>
      </c>
      <c r="AA54" s="35">
        <f t="shared" si="11"/>
        <v>583</v>
      </c>
      <c r="AB54" s="35">
        <f t="shared" si="12"/>
        <v>430</v>
      </c>
      <c r="AC54" s="35">
        <f t="shared" si="13"/>
        <v>584.42449136115727</v>
      </c>
      <c r="AD54" s="35">
        <f t="shared" si="14"/>
        <v>271.36312570873901</v>
      </c>
      <c r="AE54" s="35">
        <f t="shared" si="15"/>
        <v>140.392664806569</v>
      </c>
      <c r="AF54" s="35">
        <f t="shared" si="16"/>
        <v>302.49439828121479</v>
      </c>
      <c r="AG54" s="35">
        <f t="shared" si="17"/>
        <v>17.532734740834719</v>
      </c>
      <c r="AH54" s="35">
        <f t="shared" si="18"/>
        <v>517.900991402626</v>
      </c>
      <c r="AI54" s="35">
        <f t="shared" si="19"/>
        <v>267.94171131054708</v>
      </c>
      <c r="AJ54" s="35">
        <f t="shared" si="20"/>
        <v>0</v>
      </c>
      <c r="AK54" s="36">
        <f t="shared" si="21"/>
        <v>3294.0506523028266</v>
      </c>
    </row>
    <row r="55" spans="1:37" x14ac:dyDescent="0.25">
      <c r="A55" s="5">
        <v>4081.8</v>
      </c>
      <c r="B55" s="5">
        <v>244816.15734052658</v>
      </c>
      <c r="C55" s="5">
        <v>432785.99384251237</v>
      </c>
      <c r="D55" s="5">
        <v>18505.61</v>
      </c>
      <c r="E55" s="5">
        <v>60.504250000000006</v>
      </c>
      <c r="F55" s="45">
        <v>0.02</v>
      </c>
      <c r="G55" s="45">
        <v>0.02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583</v>
      </c>
      <c r="O55" s="35">
        <f t="shared" si="1"/>
        <v>430</v>
      </c>
      <c r="P55" s="35">
        <f t="shared" si="2"/>
        <v>584.42449136115727</v>
      </c>
      <c r="Q55" s="35">
        <f t="shared" si="3"/>
        <v>271.36312570873901</v>
      </c>
      <c r="R55" s="35">
        <f t="shared" si="4"/>
        <v>140.392664806569</v>
      </c>
      <c r="S55" s="35">
        <f t="shared" si="5"/>
        <v>302.49439828121479</v>
      </c>
      <c r="T55" s="35">
        <f t="shared" si="6"/>
        <v>17.532734740834719</v>
      </c>
      <c r="U55" s="35">
        <f t="shared" si="7"/>
        <v>517.900991402626</v>
      </c>
      <c r="V55" s="35">
        <f t="shared" si="8"/>
        <v>267.94171131054708</v>
      </c>
      <c r="W55" s="35">
        <f t="shared" si="9"/>
        <v>0</v>
      </c>
      <c r="X55" s="35">
        <f t="shared" si="10"/>
        <v>3294.0506523028266</v>
      </c>
      <c r="Y55" s="54">
        <v>9900</v>
      </c>
      <c r="Z55" s="54">
        <v>4150</v>
      </c>
      <c r="AA55" s="35">
        <f t="shared" si="11"/>
        <v>583</v>
      </c>
      <c r="AB55" s="35">
        <f t="shared" si="12"/>
        <v>430</v>
      </c>
      <c r="AC55" s="35">
        <f t="shared" si="13"/>
        <v>584.42449136115727</v>
      </c>
      <c r="AD55" s="35">
        <f t="shared" si="14"/>
        <v>271.36312570873901</v>
      </c>
      <c r="AE55" s="35">
        <f t="shared" si="15"/>
        <v>140.392664806569</v>
      </c>
      <c r="AF55" s="35">
        <f t="shared" si="16"/>
        <v>302.49439828121479</v>
      </c>
      <c r="AG55" s="35">
        <f t="shared" si="17"/>
        <v>17.532734740834719</v>
      </c>
      <c r="AH55" s="35">
        <f t="shared" si="18"/>
        <v>517.900991402626</v>
      </c>
      <c r="AI55" s="35">
        <f t="shared" si="19"/>
        <v>267.94171131054708</v>
      </c>
      <c r="AJ55" s="35">
        <f t="shared" si="20"/>
        <v>0</v>
      </c>
      <c r="AK55" s="36">
        <f t="shared" si="21"/>
        <v>3294.0506523028266</v>
      </c>
    </row>
    <row r="56" spans="1:37" x14ac:dyDescent="0.25">
      <c r="A56" s="5">
        <v>4082</v>
      </c>
      <c r="B56" s="5">
        <v>244914.62914037704</v>
      </c>
      <c r="C56" s="5">
        <v>432960.07228648663</v>
      </c>
      <c r="D56" s="5">
        <v>18505.900000000001</v>
      </c>
      <c r="E56" s="5">
        <v>60.504250000000006</v>
      </c>
      <c r="F56" s="45">
        <v>0.02</v>
      </c>
      <c r="G56" s="45">
        <v>0.02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583</v>
      </c>
      <c r="O56" s="35">
        <f t="shared" si="1"/>
        <v>430</v>
      </c>
      <c r="P56" s="35">
        <f t="shared" si="2"/>
        <v>584.42449136115727</v>
      </c>
      <c r="Q56" s="35">
        <f t="shared" si="3"/>
        <v>271.36312570873901</v>
      </c>
      <c r="R56" s="35">
        <f t="shared" si="4"/>
        <v>140.392664806569</v>
      </c>
      <c r="S56" s="35">
        <f t="shared" si="5"/>
        <v>302.49439828121479</v>
      </c>
      <c r="T56" s="35">
        <f t="shared" si="6"/>
        <v>17.532734740834719</v>
      </c>
      <c r="U56" s="35">
        <f t="shared" si="7"/>
        <v>517.900991402626</v>
      </c>
      <c r="V56" s="35">
        <f t="shared" si="8"/>
        <v>267.94171131054708</v>
      </c>
      <c r="W56" s="35">
        <f t="shared" si="9"/>
        <v>0</v>
      </c>
      <c r="X56" s="35">
        <f t="shared" si="10"/>
        <v>3294.0506523028266</v>
      </c>
      <c r="Y56" s="54">
        <v>9900</v>
      </c>
      <c r="Z56" s="54">
        <v>4150</v>
      </c>
      <c r="AA56" s="35">
        <f t="shared" si="11"/>
        <v>583</v>
      </c>
      <c r="AB56" s="35">
        <f t="shared" si="12"/>
        <v>430</v>
      </c>
      <c r="AC56" s="35">
        <f t="shared" si="13"/>
        <v>584.42449136115727</v>
      </c>
      <c r="AD56" s="35">
        <f t="shared" si="14"/>
        <v>271.36312570873901</v>
      </c>
      <c r="AE56" s="35">
        <f t="shared" si="15"/>
        <v>140.392664806569</v>
      </c>
      <c r="AF56" s="35">
        <f t="shared" si="16"/>
        <v>302.49439828121479</v>
      </c>
      <c r="AG56" s="35">
        <f t="shared" si="17"/>
        <v>17.532734740834719</v>
      </c>
      <c r="AH56" s="35">
        <f t="shared" si="18"/>
        <v>517.900991402626</v>
      </c>
      <c r="AI56" s="35">
        <f t="shared" si="19"/>
        <v>267.94171131054708</v>
      </c>
      <c r="AJ56" s="35">
        <f t="shared" si="20"/>
        <v>0</v>
      </c>
      <c r="AK56" s="36">
        <f t="shared" si="21"/>
        <v>3294.0506523028266</v>
      </c>
    </row>
    <row r="57" spans="1:37" x14ac:dyDescent="0.25">
      <c r="A57" s="5">
        <v>4083</v>
      </c>
      <c r="B57" s="5">
        <v>245406.98813915253</v>
      </c>
      <c r="C57" s="5">
        <v>433830.4645062685</v>
      </c>
      <c r="D57" s="5">
        <v>18507.350000000002</v>
      </c>
      <c r="E57" s="5">
        <v>60.504250000000006</v>
      </c>
      <c r="F57" s="45">
        <v>0.02</v>
      </c>
      <c r="G57" s="45">
        <v>0.02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583</v>
      </c>
      <c r="O57" s="35">
        <f t="shared" si="1"/>
        <v>430</v>
      </c>
      <c r="P57" s="35">
        <f t="shared" si="2"/>
        <v>584.42449136115727</v>
      </c>
      <c r="Q57" s="35">
        <f t="shared" si="3"/>
        <v>271.36312570873901</v>
      </c>
      <c r="R57" s="35">
        <f t="shared" si="4"/>
        <v>140.392664806569</v>
      </c>
      <c r="S57" s="35">
        <f t="shared" si="5"/>
        <v>302.49439828121479</v>
      </c>
      <c r="T57" s="35">
        <f t="shared" si="6"/>
        <v>17.532734740834719</v>
      </c>
      <c r="U57" s="35">
        <f t="shared" si="7"/>
        <v>517.900991402626</v>
      </c>
      <c r="V57" s="35">
        <f t="shared" si="8"/>
        <v>267.94171131054708</v>
      </c>
      <c r="W57" s="35">
        <f t="shared" si="9"/>
        <v>0</v>
      </c>
      <c r="X57" s="35">
        <f t="shared" si="10"/>
        <v>3294.0506523028266</v>
      </c>
      <c r="Y57" s="54">
        <v>9900</v>
      </c>
      <c r="Z57" s="54">
        <v>4150</v>
      </c>
      <c r="AA57" s="35">
        <f t="shared" si="11"/>
        <v>583</v>
      </c>
      <c r="AB57" s="35">
        <f t="shared" si="12"/>
        <v>430</v>
      </c>
      <c r="AC57" s="35">
        <f t="shared" si="13"/>
        <v>584.42449136115727</v>
      </c>
      <c r="AD57" s="35">
        <f t="shared" si="14"/>
        <v>271.36312570873901</v>
      </c>
      <c r="AE57" s="35">
        <f t="shared" si="15"/>
        <v>140.392664806569</v>
      </c>
      <c r="AF57" s="35">
        <f t="shared" si="16"/>
        <v>302.49439828121479</v>
      </c>
      <c r="AG57" s="35">
        <f t="shared" si="17"/>
        <v>17.532734740834719</v>
      </c>
      <c r="AH57" s="35">
        <f t="shared" si="18"/>
        <v>517.900991402626</v>
      </c>
      <c r="AI57" s="35">
        <f t="shared" si="19"/>
        <v>267.94171131054708</v>
      </c>
      <c r="AJ57" s="35">
        <f t="shared" si="20"/>
        <v>0</v>
      </c>
      <c r="AK57" s="36">
        <f t="shared" si="21"/>
        <v>3294.0506523028266</v>
      </c>
    </row>
    <row r="58" spans="1:37" x14ac:dyDescent="0.25">
      <c r="A58" s="5">
        <v>4084</v>
      </c>
      <c r="B58" s="5">
        <v>245899.34713745117</v>
      </c>
      <c r="C58" s="5">
        <v>434700.85672608018</v>
      </c>
      <c r="D58" s="5">
        <v>18508.8</v>
      </c>
      <c r="E58" s="5">
        <v>60.504250000000006</v>
      </c>
      <c r="F58" s="45">
        <v>0.02</v>
      </c>
      <c r="G58" s="45">
        <v>0.02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583</v>
      </c>
      <c r="O58" s="35">
        <f t="shared" si="1"/>
        <v>430</v>
      </c>
      <c r="P58" s="35">
        <f t="shared" si="2"/>
        <v>584.42449136115727</v>
      </c>
      <c r="Q58" s="35">
        <f t="shared" si="3"/>
        <v>271.36312570873901</v>
      </c>
      <c r="R58" s="35">
        <f t="shared" si="4"/>
        <v>140.392664806569</v>
      </c>
      <c r="S58" s="35">
        <f t="shared" si="5"/>
        <v>302.49439828121479</v>
      </c>
      <c r="T58" s="35">
        <f t="shared" si="6"/>
        <v>17.532734740834719</v>
      </c>
      <c r="U58" s="35">
        <f t="shared" si="7"/>
        <v>517.900991402626</v>
      </c>
      <c r="V58" s="35">
        <f t="shared" si="8"/>
        <v>267.94171131054708</v>
      </c>
      <c r="W58" s="35">
        <f t="shared" si="9"/>
        <v>0</v>
      </c>
      <c r="X58" s="35">
        <f t="shared" si="10"/>
        <v>3294.0506523028266</v>
      </c>
      <c r="Y58" s="54">
        <v>9900</v>
      </c>
      <c r="Z58" s="54">
        <v>4150</v>
      </c>
      <c r="AA58" s="35">
        <f t="shared" si="11"/>
        <v>583</v>
      </c>
      <c r="AB58" s="35">
        <f t="shared" si="12"/>
        <v>430</v>
      </c>
      <c r="AC58" s="35">
        <f t="shared" si="13"/>
        <v>584.42449136115727</v>
      </c>
      <c r="AD58" s="35">
        <f t="shared" si="14"/>
        <v>271.36312570873901</v>
      </c>
      <c r="AE58" s="35">
        <f t="shared" si="15"/>
        <v>140.392664806569</v>
      </c>
      <c r="AF58" s="35">
        <f t="shared" si="16"/>
        <v>302.49439828121479</v>
      </c>
      <c r="AG58" s="35">
        <f t="shared" si="17"/>
        <v>17.532734740834719</v>
      </c>
      <c r="AH58" s="35">
        <f t="shared" si="18"/>
        <v>517.900991402626</v>
      </c>
      <c r="AI58" s="35">
        <f t="shared" si="19"/>
        <v>267.94171131054708</v>
      </c>
      <c r="AJ58" s="35">
        <f t="shared" si="20"/>
        <v>0</v>
      </c>
      <c r="AK58" s="36">
        <f t="shared" si="21"/>
        <v>3294.0506523028266</v>
      </c>
    </row>
    <row r="59" spans="1:37" x14ac:dyDescent="0.25">
      <c r="A59" s="5">
        <v>4085</v>
      </c>
      <c r="B59" s="5">
        <v>246391.70613622665</v>
      </c>
      <c r="C59" s="5">
        <v>435571.24894589186</v>
      </c>
      <c r="D59" s="5">
        <v>18510.25</v>
      </c>
      <c r="E59" s="5">
        <v>60.504250000000006</v>
      </c>
      <c r="F59" s="45">
        <v>0.02</v>
      </c>
      <c r="G59" s="45">
        <v>0.02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583</v>
      </c>
      <c r="O59" s="35">
        <f t="shared" si="1"/>
        <v>430</v>
      </c>
      <c r="P59" s="35">
        <f t="shared" si="2"/>
        <v>584.42449136115727</v>
      </c>
      <c r="Q59" s="35">
        <f t="shared" si="3"/>
        <v>271.36312570873901</v>
      </c>
      <c r="R59" s="35">
        <f t="shared" si="4"/>
        <v>140.392664806569</v>
      </c>
      <c r="S59" s="35">
        <f t="shared" si="5"/>
        <v>302.49439828121479</v>
      </c>
      <c r="T59" s="35">
        <f t="shared" si="6"/>
        <v>17.532734740834719</v>
      </c>
      <c r="U59" s="35">
        <f t="shared" si="7"/>
        <v>517.900991402626</v>
      </c>
      <c r="V59" s="35">
        <f t="shared" si="8"/>
        <v>267.94171131054708</v>
      </c>
      <c r="W59" s="35">
        <f t="shared" si="9"/>
        <v>0</v>
      </c>
      <c r="X59" s="35">
        <f t="shared" si="10"/>
        <v>3294.0506523028266</v>
      </c>
      <c r="Y59" s="54">
        <v>9900</v>
      </c>
      <c r="Z59" s="54">
        <v>4150</v>
      </c>
      <c r="AA59" s="35">
        <f t="shared" si="11"/>
        <v>583</v>
      </c>
      <c r="AB59" s="35">
        <f t="shared" si="12"/>
        <v>430</v>
      </c>
      <c r="AC59" s="35">
        <f t="shared" si="13"/>
        <v>584.42449136115727</v>
      </c>
      <c r="AD59" s="35">
        <f t="shared" si="14"/>
        <v>271.36312570873901</v>
      </c>
      <c r="AE59" s="35">
        <f t="shared" si="15"/>
        <v>140.392664806569</v>
      </c>
      <c r="AF59" s="35">
        <f t="shared" si="16"/>
        <v>302.49439828121479</v>
      </c>
      <c r="AG59" s="35">
        <f t="shared" si="17"/>
        <v>17.532734740834719</v>
      </c>
      <c r="AH59" s="35">
        <f t="shared" si="18"/>
        <v>517.900991402626</v>
      </c>
      <c r="AI59" s="35">
        <f t="shared" si="19"/>
        <v>267.94171131054708</v>
      </c>
      <c r="AJ59" s="35">
        <f t="shared" si="20"/>
        <v>0</v>
      </c>
      <c r="AK59" s="36">
        <f t="shared" si="21"/>
        <v>3294.0506523028266</v>
      </c>
    </row>
    <row r="60" spans="1:37" x14ac:dyDescent="0.25">
      <c r="A60" s="5">
        <v>4086</v>
      </c>
      <c r="B60" s="5">
        <v>246884.06513500214</v>
      </c>
      <c r="C60" s="5">
        <v>436441.64116570354</v>
      </c>
      <c r="D60" s="5">
        <v>18511.7</v>
      </c>
      <c r="E60" s="5">
        <v>60.504250000000006</v>
      </c>
      <c r="F60" s="45">
        <v>0.02</v>
      </c>
      <c r="G60" s="45">
        <v>0.02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583</v>
      </c>
      <c r="O60" s="35">
        <f t="shared" si="1"/>
        <v>430</v>
      </c>
      <c r="P60" s="35">
        <f t="shared" si="2"/>
        <v>584.42449136115727</v>
      </c>
      <c r="Q60" s="35">
        <f t="shared" si="3"/>
        <v>271.36312570873901</v>
      </c>
      <c r="R60" s="35">
        <f t="shared" si="4"/>
        <v>140.392664806569</v>
      </c>
      <c r="S60" s="35">
        <f t="shared" si="5"/>
        <v>302.49439828121479</v>
      </c>
      <c r="T60" s="35">
        <f t="shared" si="6"/>
        <v>17.532734740834719</v>
      </c>
      <c r="U60" s="35">
        <f t="shared" si="7"/>
        <v>517.900991402626</v>
      </c>
      <c r="V60" s="35">
        <f t="shared" si="8"/>
        <v>267.94171131054708</v>
      </c>
      <c r="W60" s="35">
        <f t="shared" si="9"/>
        <v>0</v>
      </c>
      <c r="X60" s="35">
        <f t="shared" si="10"/>
        <v>3294.0506523028266</v>
      </c>
      <c r="Y60" s="54">
        <v>9900</v>
      </c>
      <c r="Z60" s="54">
        <v>4150</v>
      </c>
      <c r="AA60" s="35">
        <f t="shared" si="11"/>
        <v>583</v>
      </c>
      <c r="AB60" s="35">
        <f t="shared" si="12"/>
        <v>430</v>
      </c>
      <c r="AC60" s="35">
        <f t="shared" si="13"/>
        <v>584.42449136115727</v>
      </c>
      <c r="AD60" s="35">
        <f t="shared" si="14"/>
        <v>271.36312570873901</v>
      </c>
      <c r="AE60" s="35">
        <f t="shared" si="15"/>
        <v>140.392664806569</v>
      </c>
      <c r="AF60" s="35">
        <f t="shared" si="16"/>
        <v>302.49439828121479</v>
      </c>
      <c r="AG60" s="35">
        <f t="shared" si="17"/>
        <v>17.532734740834719</v>
      </c>
      <c r="AH60" s="35">
        <f t="shared" si="18"/>
        <v>517.900991402626</v>
      </c>
      <c r="AI60" s="35">
        <f t="shared" si="19"/>
        <v>267.94171131054708</v>
      </c>
      <c r="AJ60" s="35">
        <f t="shared" si="20"/>
        <v>0</v>
      </c>
      <c r="AK60" s="36">
        <f t="shared" si="21"/>
        <v>3294.0506523028266</v>
      </c>
    </row>
    <row r="61" spans="1:37" x14ac:dyDescent="0.25">
      <c r="A61" s="5">
        <v>4086.2</v>
      </c>
      <c r="B61" s="5">
        <v>246982.5369348526</v>
      </c>
      <c r="C61" s="5">
        <v>436615.71960964799</v>
      </c>
      <c r="D61" s="5">
        <v>18511.990000000002</v>
      </c>
      <c r="E61" s="5">
        <v>60.504250000000006</v>
      </c>
      <c r="F61" s="45">
        <v>0.02</v>
      </c>
      <c r="G61" s="45">
        <v>0.02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583</v>
      </c>
      <c r="O61" s="35">
        <f t="shared" si="1"/>
        <v>430</v>
      </c>
      <c r="P61" s="35">
        <f t="shared" si="2"/>
        <v>584.42449136115727</v>
      </c>
      <c r="Q61" s="35">
        <f t="shared" si="3"/>
        <v>271.36312570873901</v>
      </c>
      <c r="R61" s="35">
        <f t="shared" si="4"/>
        <v>140.392664806569</v>
      </c>
      <c r="S61" s="35">
        <f t="shared" si="5"/>
        <v>302.49439828121479</v>
      </c>
      <c r="T61" s="35">
        <f t="shared" si="6"/>
        <v>17.532734740834719</v>
      </c>
      <c r="U61" s="35">
        <f t="shared" si="7"/>
        <v>517.900991402626</v>
      </c>
      <c r="V61" s="35">
        <f t="shared" si="8"/>
        <v>267.94171131054708</v>
      </c>
      <c r="W61" s="35">
        <f t="shared" si="9"/>
        <v>0</v>
      </c>
      <c r="X61" s="35">
        <f t="shared" si="10"/>
        <v>3294.0506523028266</v>
      </c>
      <c r="Y61" s="54">
        <v>9900</v>
      </c>
      <c r="Z61" s="54">
        <v>4150</v>
      </c>
      <c r="AA61" s="35">
        <f t="shared" si="11"/>
        <v>583</v>
      </c>
      <c r="AB61" s="35">
        <f t="shared" si="12"/>
        <v>430</v>
      </c>
      <c r="AC61" s="35">
        <f t="shared" si="13"/>
        <v>584.42449136115727</v>
      </c>
      <c r="AD61" s="35">
        <f t="shared" si="14"/>
        <v>271.36312570873901</v>
      </c>
      <c r="AE61" s="35">
        <f t="shared" si="15"/>
        <v>140.392664806569</v>
      </c>
      <c r="AF61" s="35">
        <f t="shared" si="16"/>
        <v>302.49439828121479</v>
      </c>
      <c r="AG61" s="35">
        <f t="shared" si="17"/>
        <v>17.532734740834719</v>
      </c>
      <c r="AH61" s="35">
        <f t="shared" si="18"/>
        <v>517.900991402626</v>
      </c>
      <c r="AI61" s="35">
        <f t="shared" si="19"/>
        <v>267.94171131054708</v>
      </c>
      <c r="AJ61" s="35">
        <f t="shared" si="20"/>
        <v>0</v>
      </c>
      <c r="AK61" s="36">
        <f t="shared" si="21"/>
        <v>3294.0506523028266</v>
      </c>
    </row>
    <row r="62" spans="1:37" x14ac:dyDescent="0.25">
      <c r="A62" s="5">
        <v>4086.8</v>
      </c>
      <c r="B62" s="5">
        <v>247277.95233392715</v>
      </c>
      <c r="C62" s="5">
        <v>437137.95494151115</v>
      </c>
      <c r="D62" s="5">
        <v>18512.860000000004</v>
      </c>
      <c r="E62" s="5">
        <v>60.504250000000006</v>
      </c>
      <c r="F62" s="45">
        <v>0.02</v>
      </c>
      <c r="G62" s="45">
        <v>0.02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583</v>
      </c>
      <c r="O62" s="35">
        <f t="shared" si="1"/>
        <v>430</v>
      </c>
      <c r="P62" s="35">
        <f t="shared" si="2"/>
        <v>584.42449136115727</v>
      </c>
      <c r="Q62" s="35">
        <f t="shared" si="3"/>
        <v>271.36312570873901</v>
      </c>
      <c r="R62" s="35">
        <f t="shared" si="4"/>
        <v>140.392664806569</v>
      </c>
      <c r="S62" s="35">
        <f t="shared" si="5"/>
        <v>302.49439828121479</v>
      </c>
      <c r="T62" s="35">
        <f t="shared" si="6"/>
        <v>17.532734740834719</v>
      </c>
      <c r="U62" s="35">
        <f t="shared" si="7"/>
        <v>517.900991402626</v>
      </c>
      <c r="V62" s="35">
        <f t="shared" si="8"/>
        <v>267.94171131054708</v>
      </c>
      <c r="W62" s="35">
        <f t="shared" si="9"/>
        <v>0</v>
      </c>
      <c r="X62" s="35">
        <f t="shared" si="10"/>
        <v>3294.0506523028266</v>
      </c>
      <c r="Y62" s="54">
        <v>9900</v>
      </c>
      <c r="Z62" s="54">
        <v>4150</v>
      </c>
      <c r="AA62" s="35">
        <f t="shared" si="11"/>
        <v>583</v>
      </c>
      <c r="AB62" s="35">
        <f t="shared" si="12"/>
        <v>430</v>
      </c>
      <c r="AC62" s="35">
        <f t="shared" si="13"/>
        <v>584.42449136115727</v>
      </c>
      <c r="AD62" s="35">
        <f t="shared" si="14"/>
        <v>271.36312570873901</v>
      </c>
      <c r="AE62" s="35">
        <f t="shared" si="15"/>
        <v>140.392664806569</v>
      </c>
      <c r="AF62" s="35">
        <f t="shared" si="16"/>
        <v>302.49439828121479</v>
      </c>
      <c r="AG62" s="35">
        <f t="shared" si="17"/>
        <v>17.532734740834719</v>
      </c>
      <c r="AH62" s="35">
        <f t="shared" si="18"/>
        <v>517.900991402626</v>
      </c>
      <c r="AI62" s="35">
        <f t="shared" si="19"/>
        <v>267.94171131054708</v>
      </c>
      <c r="AJ62" s="35">
        <f t="shared" si="20"/>
        <v>0</v>
      </c>
      <c r="AK62" s="36">
        <f t="shared" si="21"/>
        <v>3294.0506523028266</v>
      </c>
    </row>
    <row r="63" spans="1:37" x14ac:dyDescent="0.25">
      <c r="A63" s="5">
        <v>4087</v>
      </c>
      <c r="B63" s="5">
        <v>247376.42413377762</v>
      </c>
      <c r="C63" s="5">
        <v>437312.03338545561</v>
      </c>
      <c r="D63" s="5">
        <v>18513.150000000001</v>
      </c>
      <c r="E63" s="5">
        <v>60.504250000000006</v>
      </c>
      <c r="F63" s="45">
        <v>0.02</v>
      </c>
      <c r="G63" s="45">
        <v>0.02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583</v>
      </c>
      <c r="O63" s="35">
        <f t="shared" si="1"/>
        <v>430</v>
      </c>
      <c r="P63" s="35">
        <f t="shared" si="2"/>
        <v>584.42449136115727</v>
      </c>
      <c r="Q63" s="35">
        <f t="shared" si="3"/>
        <v>271.36312570873901</v>
      </c>
      <c r="R63" s="35">
        <f t="shared" si="4"/>
        <v>140.392664806569</v>
      </c>
      <c r="S63" s="35">
        <f t="shared" si="5"/>
        <v>302.49439828121479</v>
      </c>
      <c r="T63" s="35">
        <f t="shared" si="6"/>
        <v>17.532734740834719</v>
      </c>
      <c r="U63" s="35">
        <f t="shared" si="7"/>
        <v>517.900991402626</v>
      </c>
      <c r="V63" s="35">
        <f t="shared" si="8"/>
        <v>267.94171131054708</v>
      </c>
      <c r="W63" s="35">
        <f t="shared" si="9"/>
        <v>0</v>
      </c>
      <c r="X63" s="35">
        <f t="shared" si="10"/>
        <v>3294.0506523028266</v>
      </c>
      <c r="Y63" s="54">
        <v>9900</v>
      </c>
      <c r="Z63" s="54">
        <v>4150</v>
      </c>
      <c r="AA63" s="35">
        <f t="shared" si="11"/>
        <v>583</v>
      </c>
      <c r="AB63" s="35">
        <f t="shared" si="12"/>
        <v>430</v>
      </c>
      <c r="AC63" s="35">
        <f t="shared" si="13"/>
        <v>584.42449136115727</v>
      </c>
      <c r="AD63" s="35">
        <f t="shared" si="14"/>
        <v>271.36312570873901</v>
      </c>
      <c r="AE63" s="35">
        <f t="shared" si="15"/>
        <v>140.392664806569</v>
      </c>
      <c r="AF63" s="35">
        <f t="shared" si="16"/>
        <v>302.49439828121479</v>
      </c>
      <c r="AG63" s="35">
        <f t="shared" si="17"/>
        <v>17.532734740834719</v>
      </c>
      <c r="AH63" s="35">
        <f t="shared" si="18"/>
        <v>517.900991402626</v>
      </c>
      <c r="AI63" s="35">
        <f t="shared" si="19"/>
        <v>267.94171131054708</v>
      </c>
      <c r="AJ63" s="35">
        <f t="shared" si="20"/>
        <v>0</v>
      </c>
      <c r="AK63" s="36">
        <f t="shared" si="21"/>
        <v>3294.0506523028266</v>
      </c>
    </row>
    <row r="64" spans="1:37" x14ac:dyDescent="0.25">
      <c r="A64" s="5">
        <v>4088</v>
      </c>
      <c r="B64" s="5">
        <v>247868.78313302994</v>
      </c>
      <c r="C64" s="5">
        <v>438182.42560526729</v>
      </c>
      <c r="D64" s="5">
        <v>18514.600000000002</v>
      </c>
      <c r="E64" s="5">
        <v>60.504250000000006</v>
      </c>
      <c r="F64" s="45">
        <v>0.02</v>
      </c>
      <c r="G64" s="45">
        <v>0.02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583</v>
      </c>
      <c r="O64" s="35">
        <f t="shared" si="1"/>
        <v>430</v>
      </c>
      <c r="P64" s="35">
        <f t="shared" si="2"/>
        <v>584.42449136115727</v>
      </c>
      <c r="Q64" s="35">
        <f t="shared" si="3"/>
        <v>271.36312570873901</v>
      </c>
      <c r="R64" s="35">
        <f t="shared" si="4"/>
        <v>140.392664806569</v>
      </c>
      <c r="S64" s="35">
        <f t="shared" si="5"/>
        <v>302.49439828121479</v>
      </c>
      <c r="T64" s="35">
        <f t="shared" si="6"/>
        <v>17.532734740834719</v>
      </c>
      <c r="U64" s="35">
        <f t="shared" si="7"/>
        <v>517.900991402626</v>
      </c>
      <c r="V64" s="35">
        <f t="shared" si="8"/>
        <v>267.94171131054708</v>
      </c>
      <c r="W64" s="35">
        <f t="shared" si="9"/>
        <v>0</v>
      </c>
      <c r="X64" s="35">
        <f t="shared" si="10"/>
        <v>3294.0506523028266</v>
      </c>
      <c r="Y64" s="54">
        <v>9900</v>
      </c>
      <c r="Z64" s="54">
        <v>4150</v>
      </c>
      <c r="AA64" s="35">
        <f t="shared" si="11"/>
        <v>583</v>
      </c>
      <c r="AB64" s="35">
        <f t="shared" si="12"/>
        <v>430</v>
      </c>
      <c r="AC64" s="35">
        <f t="shared" si="13"/>
        <v>584.42449136115727</v>
      </c>
      <c r="AD64" s="35">
        <f t="shared" si="14"/>
        <v>271.36312570873901</v>
      </c>
      <c r="AE64" s="35">
        <f t="shared" si="15"/>
        <v>140.392664806569</v>
      </c>
      <c r="AF64" s="35">
        <f t="shared" si="16"/>
        <v>302.49439828121479</v>
      </c>
      <c r="AG64" s="35">
        <f t="shared" si="17"/>
        <v>17.532734740834719</v>
      </c>
      <c r="AH64" s="35">
        <f t="shared" si="18"/>
        <v>517.900991402626</v>
      </c>
      <c r="AI64" s="35">
        <f t="shared" si="19"/>
        <v>267.94171131054708</v>
      </c>
      <c r="AJ64" s="35">
        <f t="shared" si="20"/>
        <v>0</v>
      </c>
      <c r="AK64" s="36">
        <f t="shared" si="21"/>
        <v>3294.0506523028266</v>
      </c>
    </row>
    <row r="65" spans="1:37" x14ac:dyDescent="0.25">
      <c r="A65" s="5">
        <v>4089</v>
      </c>
      <c r="B65" s="5">
        <v>248361.14213180542</v>
      </c>
      <c r="C65" s="5">
        <v>439052.81782507896</v>
      </c>
      <c r="D65" s="5">
        <v>18516.05</v>
      </c>
      <c r="E65" s="5">
        <v>60.504250000000006</v>
      </c>
      <c r="F65" s="45">
        <v>0.02</v>
      </c>
      <c r="G65" s="45">
        <v>0.02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583</v>
      </c>
      <c r="O65" s="35">
        <f t="shared" si="1"/>
        <v>430</v>
      </c>
      <c r="P65" s="35">
        <f t="shared" si="2"/>
        <v>584.42449136115727</v>
      </c>
      <c r="Q65" s="35">
        <f t="shared" si="3"/>
        <v>271.36312570873901</v>
      </c>
      <c r="R65" s="35">
        <f t="shared" si="4"/>
        <v>140.392664806569</v>
      </c>
      <c r="S65" s="35">
        <f t="shared" si="5"/>
        <v>302.49439828121479</v>
      </c>
      <c r="T65" s="35">
        <f t="shared" si="6"/>
        <v>17.532734740834719</v>
      </c>
      <c r="U65" s="35">
        <f t="shared" si="7"/>
        <v>517.900991402626</v>
      </c>
      <c r="V65" s="35">
        <f t="shared" si="8"/>
        <v>267.94171131054708</v>
      </c>
      <c r="W65" s="35">
        <f t="shared" si="9"/>
        <v>0</v>
      </c>
      <c r="X65" s="35">
        <f t="shared" si="10"/>
        <v>3294.0506523028266</v>
      </c>
      <c r="Y65" s="54">
        <v>9900</v>
      </c>
      <c r="Z65" s="54">
        <v>4150</v>
      </c>
      <c r="AA65" s="35">
        <f t="shared" si="11"/>
        <v>583</v>
      </c>
      <c r="AB65" s="35">
        <f t="shared" si="12"/>
        <v>430</v>
      </c>
      <c r="AC65" s="35">
        <f t="shared" si="13"/>
        <v>584.42449136115727</v>
      </c>
      <c r="AD65" s="35">
        <f t="shared" si="14"/>
        <v>271.36312570873901</v>
      </c>
      <c r="AE65" s="35">
        <f t="shared" si="15"/>
        <v>140.392664806569</v>
      </c>
      <c r="AF65" s="35">
        <f t="shared" si="16"/>
        <v>302.49439828121479</v>
      </c>
      <c r="AG65" s="35">
        <f t="shared" si="17"/>
        <v>17.532734740834719</v>
      </c>
      <c r="AH65" s="35">
        <f t="shared" si="18"/>
        <v>517.900991402626</v>
      </c>
      <c r="AI65" s="35">
        <f t="shared" si="19"/>
        <v>267.94171131054708</v>
      </c>
      <c r="AJ65" s="35">
        <f t="shared" si="20"/>
        <v>0</v>
      </c>
      <c r="AK65" s="36">
        <f t="shared" si="21"/>
        <v>3294.0506523028266</v>
      </c>
    </row>
    <row r="66" spans="1:37" x14ac:dyDescent="0.25">
      <c r="A66" s="5">
        <v>4090</v>
      </c>
      <c r="B66" s="5">
        <v>248853.5011305809</v>
      </c>
      <c r="C66" s="5">
        <v>439923.21004489064</v>
      </c>
      <c r="D66" s="5">
        <v>18517.500000000004</v>
      </c>
      <c r="E66" s="5">
        <v>60.504250000000006</v>
      </c>
      <c r="F66" s="45">
        <v>0.02</v>
      </c>
      <c r="G66" s="45">
        <v>0.02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583</v>
      </c>
      <c r="O66" s="35">
        <f t="shared" si="1"/>
        <v>430</v>
      </c>
      <c r="P66" s="35">
        <f t="shared" si="2"/>
        <v>584.42449136115727</v>
      </c>
      <c r="Q66" s="35">
        <f t="shared" si="3"/>
        <v>271.36312570873901</v>
      </c>
      <c r="R66" s="35">
        <f t="shared" si="4"/>
        <v>140.392664806569</v>
      </c>
      <c r="S66" s="35">
        <f t="shared" si="5"/>
        <v>302.49439828121479</v>
      </c>
      <c r="T66" s="35">
        <f t="shared" si="6"/>
        <v>17.532734740834719</v>
      </c>
      <c r="U66" s="35">
        <f t="shared" si="7"/>
        <v>517.900991402626</v>
      </c>
      <c r="V66" s="35">
        <f t="shared" si="8"/>
        <v>267.94171131054708</v>
      </c>
      <c r="W66" s="35">
        <f t="shared" si="9"/>
        <v>0</v>
      </c>
      <c r="X66" s="35">
        <f t="shared" si="10"/>
        <v>3294.0506523028266</v>
      </c>
      <c r="Y66" s="54">
        <v>9900</v>
      </c>
      <c r="Z66" s="54">
        <v>4150</v>
      </c>
      <c r="AA66" s="35">
        <f t="shared" si="11"/>
        <v>583</v>
      </c>
      <c r="AB66" s="35">
        <f t="shared" si="12"/>
        <v>430</v>
      </c>
      <c r="AC66" s="35">
        <f t="shared" si="13"/>
        <v>584.42449136115727</v>
      </c>
      <c r="AD66" s="35">
        <f t="shared" si="14"/>
        <v>271.36312570873901</v>
      </c>
      <c r="AE66" s="35">
        <f t="shared" si="15"/>
        <v>140.392664806569</v>
      </c>
      <c r="AF66" s="35">
        <f t="shared" si="16"/>
        <v>302.49439828121479</v>
      </c>
      <c r="AG66" s="35">
        <f t="shared" si="17"/>
        <v>17.532734740834719</v>
      </c>
      <c r="AH66" s="35">
        <f t="shared" si="18"/>
        <v>517.900991402626</v>
      </c>
      <c r="AI66" s="35">
        <f t="shared" si="19"/>
        <v>267.94171131054708</v>
      </c>
      <c r="AJ66" s="35">
        <f t="shared" si="20"/>
        <v>0</v>
      </c>
      <c r="AK66" s="36">
        <f t="shared" si="21"/>
        <v>3294.0506523028266</v>
      </c>
    </row>
    <row r="67" spans="1:37" x14ac:dyDescent="0.25">
      <c r="A67" s="5">
        <v>4090.2</v>
      </c>
      <c r="B67" s="5">
        <v>248951.97293043137</v>
      </c>
      <c r="C67" s="5">
        <v>440097.2884888351</v>
      </c>
      <c r="D67" s="5">
        <v>18517.79</v>
      </c>
      <c r="E67" s="5">
        <v>60.504250000000006</v>
      </c>
      <c r="F67" s="45">
        <v>0.02</v>
      </c>
      <c r="G67" s="45">
        <v>0.02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ref="N67:N74" si="22">M67*F67+J67</f>
        <v>583</v>
      </c>
      <c r="O67" s="35">
        <f t="shared" ref="O67:O74" si="23">(L67-400-500)*F67+250</f>
        <v>430</v>
      </c>
      <c r="P67" s="35">
        <f t="shared" ref="P67:P74" si="24">(1000*SIN(PI()/2-(PI()/2+ATAN(H67)+ATAN(250/(L67-M67-400-250)))/2)/SIN((PI()/2+ATAN(H67)+ATAN(250/(L67-M67-400-250)))/2))*COS(ATAN((N67-O67)/(L67-M67-400-250)))</f>
        <v>584.42449136115727</v>
      </c>
      <c r="Q67" s="35">
        <f t="shared" ref="Q67:Q74" si="25">(1000*SIN(PI()/2-(PI()/2+ATAN(H67)+ATAN(250/(L67-M67-400-250)))/2)/SIN((PI()/2+ATAN(H67)+ATAN(250/(L67-M67-400-250)))/2))*SIN(ATAN(H67)+ATAN(250/(L67-M67-400-250))-ATAN((N67-O67)/(L67-M67-400-250)))</f>
        <v>271.36312570873901</v>
      </c>
      <c r="R67" s="35">
        <f t="shared" ref="R67:R74" si="26">(500*SIN(PI()/2-(PI()/2+(ATAN(H67)+ATAN(250/(L67-M67-400-250))-ATAN((N67-O67)/(L67-M67-400-250)))-(ATAN((O67-AB67)/(X67+AK67))))/2)/SIN((PI()/2+(ATAN(H67)+ATAN(250/(L67-M67-400-250))-ATAN((N67-O67)/(L67-M67-400-250)))-(ATAN((O67-AB67)/(X67+AK67))))/2))*SIN(ATAN(H67)+ATAN(250/(L67-M67-400-250))-ATAN((N67-O67)/(L67-M67-400-250)))</f>
        <v>140.392664806569</v>
      </c>
      <c r="S67" s="35">
        <f t="shared" ref="S67:S74" si="27">(500*SIN(PI()/2-(PI()/2+(ATAN(H67)+ATAN(250/(L67-M67-400-250))-ATAN((N67-O67)/(L67-M67-400-250)))-(ATAN((O67-AB67)/(X67+AK67))))/2)/SIN((PI()/2+(ATAN(H67)+ATAN(250/(L67-M67-400-250))-ATAN((N67-O67)/(L67-M67-400-250)))-(ATAN((O67-AB67)/(X67+AK67))))/2))*COS(ATAN((O67-AB67)/(X67+AK67)))</f>
        <v>302.49439828121479</v>
      </c>
      <c r="T67" s="35">
        <f t="shared" ref="T67:T74" si="28">(1000*SIN(PI()/2-(PI()/2+ATAN(H67)+ATAN(250/(L67-M67-400-250)))/2)/SIN((PI()/2+ATAN(H67)+ATAN(250/(L67-M67-400-250)))/2))*SIN(ATAN((N67-O67)/(L67-M67-400-250)))</f>
        <v>17.532734740834719</v>
      </c>
      <c r="U67" s="35">
        <f t="shared" ref="U67:U74" si="29">(1000*SIN(PI()/2-(PI()/2+ATAN(H67)+ATAN(250/(L67-M67-400-250)))/2)/SIN((PI()/2+ATAN(H67)+ATAN(250/(L67-M67-400-250)))/2))*COS(ATAN(H67)+ATAN(250/(L67-M67-400-250))-ATAN((N67-O67)/(L67-M67-400-250)))</f>
        <v>517.900991402626</v>
      </c>
      <c r="V67" s="35">
        <f t="shared" ref="V67:V74" si="30">(500*SIN(PI()/2-(PI()/2+(ATAN(H67)+ATAN(250/(L67-M67-400-250))-ATAN((N67-O67)/(L67-M67-400-250)))-(ATAN((O67-AB67)/(X67+AK67))))/2)/SIN((PI()/2+(ATAN(H67)+ATAN(250/(L67-M67-400-250))-ATAN((N67-O67)/(L67-M67-400-250)))-(ATAN((O67-AB67)/(X67+AK67))))/2))*COS(ATAN(H67)+ATAN(250/(L67-M67-400-250))-ATAN((N67-O67)/(L67-M67-400-250)))</f>
        <v>267.94171131054708</v>
      </c>
      <c r="W67" s="35">
        <f t="shared" ref="W67:W74" si="31">ABS((500*SIN(PI()/2-(PI()/2+(ATAN(H67)+ATAN(250/(L67-M67-400-250))-ATAN((N67-O67)/(L67-M67-400-250)))-(ATAN((O67-AB67)/(X67+AK67))))/2)/SIN((PI()/2+(ATAN(H67)+ATAN(250/(L67-M67-400-250))-ATAN((N67-O67)/(L67-M67-400-250)))-(ATAN((O67-AB67)/(X67+AK67))))/2))*SIN(ATAN((O67-AB67)/(X67+AK67))))</f>
        <v>0</v>
      </c>
      <c r="X67" s="35">
        <f t="shared" ref="X67:X74" si="32">M67+400-((K67-250-(N67-O67))/TAN(PI()/2-(ATAN(H67)+ATAN(250/(L67-M67-400-250))-ATAN((N67-O67)/(L67-M67-400-250)))))</f>
        <v>3294.0506523028266</v>
      </c>
      <c r="Y67" s="54">
        <v>9900</v>
      </c>
      <c r="Z67" s="54">
        <v>4150</v>
      </c>
      <c r="AA67" s="35">
        <f t="shared" ref="AA67:AA74" si="33">Z67*G67+J67</f>
        <v>583</v>
      </c>
      <c r="AB67" s="35">
        <f t="shared" ref="AB67:AB74" si="34">(Y67-400-500)*G67+250</f>
        <v>430</v>
      </c>
      <c r="AC67" s="35">
        <f t="shared" ref="AC67:AC74" si="35">(1000*SIN(PI()/2-(PI()/2+ATAN(I67)+ATAN(250/(Y67-Z67-400-250)))/2)/SIN((PI()/2+ATAN(I67)+ATAN(250/(Y67-Z67-400-250)))/2))*COS(ATAN((AA67-AB67)/(Y67-Z67-400-250)))</f>
        <v>584.42449136115727</v>
      </c>
      <c r="AD67" s="35">
        <f t="shared" ref="AD67:AD74" si="36">(1000*SIN(PI()/2-(PI()/2+ATAN(I67)+ATAN(250/(Y67-Z67-400-250)))/2)/SIN((PI()/2+ATAN(I67)+ATAN(250/(Y67-Z67-400-250)))/2))*SIN(ATAN(I67)+ATAN(250/(Y67-Z67-400-250))-(ATAN((AA67-AB67)/(Y67-Z67-400-250))))</f>
        <v>271.36312570873901</v>
      </c>
      <c r="AE67" s="35">
        <f t="shared" ref="AE67:AE74" si="37">(500*SIN(PI()/2-(PI()/2+(ATAN(I67)+ATAN(250/(Y67-Z67-400-250))-(ATAN((AA67-AB67)/(Y67-Z67-400-250))))+(ATAN((O67-AB67)/(X67+AK67))))/2)/SIN((PI()/2+(ATAN(I67)+ATAN(250/(Y67-Z67-400-250))-(ATAN((AA67-AB67)/(Y67-Z67-400-250))))+(ATAN((O67-AB67)/(X67+AK67))))/2))*SIN(ATAN(I67)+ATAN(250/(Y67-Z67-400-250))-(ATAN((AA67-AB67)/(Y67-Z67-400-250))))</f>
        <v>140.392664806569</v>
      </c>
      <c r="AF67" s="35">
        <f t="shared" ref="AF67:AF74" si="38">(500*SIN(PI()/2-(PI()/2+(ATAN(I67)+ATAN(250/(Y67-Z67-400-250))-(ATAN((AA67-AB67)/(Y67-Z67-400-250))))+(ATAN((O67-AB67)/(X67+AK67))))/2)/SIN((PI()/2+(ATAN(I67)+ATAN(250/(Y67-Z67-400-250))-(ATAN((AA67-AB67)/(Y67-Z67-400-250))))+(ATAN((O67-AB67)/(X67+AK67))))/2))*COS(ATAN((O67-AB67)/(X67+AK67)))</f>
        <v>302.49439828121479</v>
      </c>
      <c r="AG67" s="35">
        <f t="shared" ref="AG67:AG74" si="39">(1000*SIN(PI()/2-(PI()/2+ATAN(I67)+ATAN(250/(Y67-Z67-400-250)))/2)/SIN((PI()/2+ATAN(I67)+ATAN(250/(Y67-Z67-400-250)))/2))*SIN(ATAN((AA67-AB67)/(Y67-Z67-400-250)))</f>
        <v>17.532734740834719</v>
      </c>
      <c r="AH67" s="35">
        <f t="shared" ref="AH67:AH74" si="40">(1000*SIN(PI()/2-(PI()/2+ATAN(I67)+ATAN(250/(Y67-Z67-400-250)))/2)/SIN((PI()/2+ATAN(I67)+ATAN(250/(Y67-Z67-400-250)))/2))*COS(ATAN(I67)+ATAN(250/(Y67-Z67-400-250))-(ATAN((AA67-AB67)/(Y67-Z67-400-250))))</f>
        <v>517.900991402626</v>
      </c>
      <c r="AI67" s="35">
        <f t="shared" ref="AI67:AI74" si="41">(500*SIN(PI()/2-(PI()/2+(ATAN(I67)+ATAN(250/(Y67-Z67-400-250))-(ATAN((AA67-AB67)/(Y67-Z67-400-250))))+(ATAN((O67-AB67)/(X67+AK67))))/2)/SIN((PI()/2+(ATAN(I67)+ATAN(250/(Y67-Z67-400-250))-(ATAN((AA67-AB67)/(Y67-Z67-400-250))))+(ATAN((O67-AB67)/(X67+AK67))))/2))*COS(ATAN(I67)+ATAN(250/(Y67-Z67-400-250))-(ATAN((AA67-AB67)/(Y67-Z67-400-250))))</f>
        <v>267.94171131054708</v>
      </c>
      <c r="AJ67" s="35">
        <f t="shared" ref="AJ67:AJ74" si="42">ABS((500*SIN(PI()/2-(PI()/2+(ATAN(I67)+ATAN(250/(Y67-Z67-400-250))-(ATAN((AA67-AB67)/(Y67-Z67-400-250))))+(ATAN((O67-AB67)/(X67+AK67))))/2)/SIN((PI()/2+(ATAN(I67)+ATAN(250/(Y67-Z67-400-250))-(ATAN((AA67-AB67)/(Y67-Z67-400-250))))+(ATAN((O67-AB67)/(X67+AK67))))/2))*SIN(ATAN((O67-AB67)/(X67+AK67))))</f>
        <v>0</v>
      </c>
      <c r="AK67" s="36">
        <f t="shared" ref="AK67:AK74" si="43">Z67+400-((K67-250-(AA67-AB67))/TAN(PI()/2-(ATAN(I67)+ATAN(250/(Y67-Z67-400-250))-(ATAN((AA67-AB67)/(Y67-Z67-400-250))))))</f>
        <v>3294.0506523028266</v>
      </c>
    </row>
    <row r="68" spans="1:37" x14ac:dyDescent="0.25">
      <c r="A68" s="5">
        <v>4090.8</v>
      </c>
      <c r="B68" s="5">
        <v>249247.38832950592</v>
      </c>
      <c r="C68" s="5">
        <v>440619.52382072806</v>
      </c>
      <c r="D68" s="5">
        <v>18518.66</v>
      </c>
      <c r="E68" s="5">
        <v>60.504250000000006</v>
      </c>
      <c r="F68" s="45">
        <v>0.02</v>
      </c>
      <c r="G68" s="45">
        <v>0.02</v>
      </c>
      <c r="H68" s="45">
        <v>0.5</v>
      </c>
      <c r="I68" s="45">
        <v>0.5</v>
      </c>
      <c r="J68" s="45">
        <v>500</v>
      </c>
      <c r="K68" s="50">
        <v>2800</v>
      </c>
      <c r="L68" s="51">
        <v>9900</v>
      </c>
      <c r="M68" s="51">
        <v>4150</v>
      </c>
      <c r="N68" s="35">
        <f t="shared" si="22"/>
        <v>583</v>
      </c>
      <c r="O68" s="35">
        <f t="shared" si="23"/>
        <v>430</v>
      </c>
      <c r="P68" s="35">
        <f t="shared" si="24"/>
        <v>584.42449136115727</v>
      </c>
      <c r="Q68" s="35">
        <f t="shared" si="25"/>
        <v>271.36312570873901</v>
      </c>
      <c r="R68" s="35">
        <f t="shared" si="26"/>
        <v>140.392664806569</v>
      </c>
      <c r="S68" s="35">
        <f t="shared" si="27"/>
        <v>302.49439828121479</v>
      </c>
      <c r="T68" s="35">
        <f t="shared" si="28"/>
        <v>17.532734740834719</v>
      </c>
      <c r="U68" s="35">
        <f t="shared" si="29"/>
        <v>517.900991402626</v>
      </c>
      <c r="V68" s="35">
        <f t="shared" si="30"/>
        <v>267.94171131054708</v>
      </c>
      <c r="W68" s="35">
        <f t="shared" si="31"/>
        <v>0</v>
      </c>
      <c r="X68" s="35">
        <f t="shared" si="32"/>
        <v>3294.0506523028266</v>
      </c>
      <c r="Y68" s="54">
        <v>9900</v>
      </c>
      <c r="Z68" s="54">
        <v>4150</v>
      </c>
      <c r="AA68" s="35">
        <f t="shared" si="33"/>
        <v>583</v>
      </c>
      <c r="AB68" s="35">
        <f t="shared" si="34"/>
        <v>430</v>
      </c>
      <c r="AC68" s="35">
        <f t="shared" si="35"/>
        <v>584.42449136115727</v>
      </c>
      <c r="AD68" s="35">
        <f t="shared" si="36"/>
        <v>271.36312570873901</v>
      </c>
      <c r="AE68" s="35">
        <f t="shared" si="37"/>
        <v>140.392664806569</v>
      </c>
      <c r="AF68" s="35">
        <f t="shared" si="38"/>
        <v>302.49439828121479</v>
      </c>
      <c r="AG68" s="35">
        <f t="shared" si="39"/>
        <v>17.532734740834719</v>
      </c>
      <c r="AH68" s="35">
        <f t="shared" si="40"/>
        <v>517.900991402626</v>
      </c>
      <c r="AI68" s="35">
        <f t="shared" si="41"/>
        <v>267.94171131054708</v>
      </c>
      <c r="AJ68" s="35">
        <f t="shared" si="42"/>
        <v>0</v>
      </c>
      <c r="AK68" s="36">
        <f t="shared" si="43"/>
        <v>3294.0506523028266</v>
      </c>
    </row>
    <row r="69" spans="1:37" x14ac:dyDescent="0.25">
      <c r="A69" s="5">
        <v>4091</v>
      </c>
      <c r="B69" s="5">
        <v>249345.86012935638</v>
      </c>
      <c r="C69" s="5">
        <v>440793.60226467252</v>
      </c>
      <c r="D69" s="5">
        <v>18518.95</v>
      </c>
      <c r="E69" s="5">
        <v>60.504250000000006</v>
      </c>
      <c r="F69" s="45">
        <v>0.02</v>
      </c>
      <c r="G69" s="45">
        <v>0.02</v>
      </c>
      <c r="H69" s="45">
        <v>0.5</v>
      </c>
      <c r="I69" s="45">
        <v>0.5</v>
      </c>
      <c r="J69" s="45">
        <v>500</v>
      </c>
      <c r="K69" s="50">
        <v>2800</v>
      </c>
      <c r="L69" s="51">
        <v>9900</v>
      </c>
      <c r="M69" s="51">
        <v>4150</v>
      </c>
      <c r="N69" s="35">
        <f t="shared" si="22"/>
        <v>583</v>
      </c>
      <c r="O69" s="35">
        <f t="shared" si="23"/>
        <v>430</v>
      </c>
      <c r="P69" s="35">
        <f t="shared" si="24"/>
        <v>584.42449136115727</v>
      </c>
      <c r="Q69" s="35">
        <f t="shared" si="25"/>
        <v>271.36312570873901</v>
      </c>
      <c r="R69" s="35">
        <f t="shared" si="26"/>
        <v>140.392664806569</v>
      </c>
      <c r="S69" s="35">
        <f t="shared" si="27"/>
        <v>302.49439828121479</v>
      </c>
      <c r="T69" s="35">
        <f t="shared" si="28"/>
        <v>17.532734740834719</v>
      </c>
      <c r="U69" s="35">
        <f t="shared" si="29"/>
        <v>517.900991402626</v>
      </c>
      <c r="V69" s="35">
        <f t="shared" si="30"/>
        <v>267.94171131054708</v>
      </c>
      <c r="W69" s="35">
        <f t="shared" si="31"/>
        <v>0</v>
      </c>
      <c r="X69" s="35">
        <f t="shared" si="32"/>
        <v>3294.0506523028266</v>
      </c>
      <c r="Y69" s="54">
        <v>9900</v>
      </c>
      <c r="Z69" s="54">
        <v>4150</v>
      </c>
      <c r="AA69" s="35">
        <f t="shared" si="33"/>
        <v>583</v>
      </c>
      <c r="AB69" s="35">
        <f t="shared" si="34"/>
        <v>430</v>
      </c>
      <c r="AC69" s="35">
        <f t="shared" si="35"/>
        <v>584.42449136115727</v>
      </c>
      <c r="AD69" s="35">
        <f t="shared" si="36"/>
        <v>271.36312570873901</v>
      </c>
      <c r="AE69" s="35">
        <f t="shared" si="37"/>
        <v>140.392664806569</v>
      </c>
      <c r="AF69" s="35">
        <f t="shared" si="38"/>
        <v>302.49439828121479</v>
      </c>
      <c r="AG69" s="35">
        <f t="shared" si="39"/>
        <v>17.532734740834719</v>
      </c>
      <c r="AH69" s="35">
        <f t="shared" si="40"/>
        <v>517.900991402626</v>
      </c>
      <c r="AI69" s="35">
        <f t="shared" si="41"/>
        <v>267.94171131054708</v>
      </c>
      <c r="AJ69" s="35">
        <f t="shared" si="42"/>
        <v>0</v>
      </c>
      <c r="AK69" s="36">
        <f t="shared" si="43"/>
        <v>3294.0506523028266</v>
      </c>
    </row>
    <row r="70" spans="1:37" x14ac:dyDescent="0.25">
      <c r="A70" s="5">
        <v>4092</v>
      </c>
      <c r="B70" s="5">
        <v>249838.21912813187</v>
      </c>
      <c r="C70" s="5">
        <v>441663.99448445439</v>
      </c>
      <c r="D70" s="5">
        <v>18520.400000000001</v>
      </c>
      <c r="E70" s="5">
        <v>60.504250000000006</v>
      </c>
      <c r="F70" s="45">
        <v>0.02</v>
      </c>
      <c r="G70" s="45">
        <v>0.02</v>
      </c>
      <c r="H70" s="45">
        <v>0.5</v>
      </c>
      <c r="I70" s="45">
        <v>0.5</v>
      </c>
      <c r="J70" s="45">
        <v>500</v>
      </c>
      <c r="K70" s="50">
        <v>2800</v>
      </c>
      <c r="L70" s="51">
        <v>9900</v>
      </c>
      <c r="M70" s="51">
        <v>4150</v>
      </c>
      <c r="N70" s="35">
        <f t="shared" si="22"/>
        <v>583</v>
      </c>
      <c r="O70" s="35">
        <f t="shared" si="23"/>
        <v>430</v>
      </c>
      <c r="P70" s="35">
        <f t="shared" si="24"/>
        <v>584.42449136115727</v>
      </c>
      <c r="Q70" s="35">
        <f t="shared" si="25"/>
        <v>271.36312570873901</v>
      </c>
      <c r="R70" s="35">
        <f t="shared" si="26"/>
        <v>140.392664806569</v>
      </c>
      <c r="S70" s="35">
        <f t="shared" si="27"/>
        <v>302.49439828121479</v>
      </c>
      <c r="T70" s="35">
        <f t="shared" si="28"/>
        <v>17.532734740834719</v>
      </c>
      <c r="U70" s="35">
        <f t="shared" si="29"/>
        <v>517.900991402626</v>
      </c>
      <c r="V70" s="35">
        <f t="shared" si="30"/>
        <v>267.94171131054708</v>
      </c>
      <c r="W70" s="35">
        <f t="shared" si="31"/>
        <v>0</v>
      </c>
      <c r="X70" s="35">
        <f t="shared" si="32"/>
        <v>3294.0506523028266</v>
      </c>
      <c r="Y70" s="54">
        <v>9900</v>
      </c>
      <c r="Z70" s="54">
        <v>4150</v>
      </c>
      <c r="AA70" s="35">
        <f t="shared" si="33"/>
        <v>583</v>
      </c>
      <c r="AB70" s="35">
        <f t="shared" si="34"/>
        <v>430</v>
      </c>
      <c r="AC70" s="35">
        <f t="shared" si="35"/>
        <v>584.42449136115727</v>
      </c>
      <c r="AD70" s="35">
        <f t="shared" si="36"/>
        <v>271.36312570873901</v>
      </c>
      <c r="AE70" s="35">
        <f t="shared" si="37"/>
        <v>140.392664806569</v>
      </c>
      <c r="AF70" s="35">
        <f t="shared" si="38"/>
        <v>302.49439828121479</v>
      </c>
      <c r="AG70" s="35">
        <f t="shared" si="39"/>
        <v>17.532734740834719</v>
      </c>
      <c r="AH70" s="35">
        <f t="shared" si="40"/>
        <v>517.900991402626</v>
      </c>
      <c r="AI70" s="35">
        <f t="shared" si="41"/>
        <v>267.94171131054708</v>
      </c>
      <c r="AJ70" s="35">
        <f t="shared" si="42"/>
        <v>0</v>
      </c>
      <c r="AK70" s="36">
        <f t="shared" si="43"/>
        <v>3294.0506523028266</v>
      </c>
    </row>
    <row r="71" spans="1:37" x14ac:dyDescent="0.25">
      <c r="A71" s="5">
        <v>4093</v>
      </c>
      <c r="B71" s="5">
        <v>250330.57812738419</v>
      </c>
      <c r="C71" s="5">
        <v>442534.38670426607</v>
      </c>
      <c r="D71" s="5">
        <v>18521.850000000002</v>
      </c>
      <c r="E71" s="5">
        <v>60.504250000000006</v>
      </c>
      <c r="F71" s="45">
        <v>0.02</v>
      </c>
      <c r="G71" s="45">
        <v>0.02</v>
      </c>
      <c r="H71" s="45">
        <v>0.5</v>
      </c>
      <c r="I71" s="45">
        <v>0.5</v>
      </c>
      <c r="J71" s="45">
        <v>500</v>
      </c>
      <c r="K71" s="50">
        <v>2800</v>
      </c>
      <c r="L71" s="51">
        <v>9900</v>
      </c>
      <c r="M71" s="51">
        <v>4150</v>
      </c>
      <c r="N71" s="35">
        <f t="shared" si="22"/>
        <v>583</v>
      </c>
      <c r="O71" s="35">
        <f t="shared" si="23"/>
        <v>430</v>
      </c>
      <c r="P71" s="35">
        <f t="shared" si="24"/>
        <v>584.42449136115727</v>
      </c>
      <c r="Q71" s="35">
        <f t="shared" si="25"/>
        <v>271.36312570873901</v>
      </c>
      <c r="R71" s="35">
        <f t="shared" si="26"/>
        <v>140.392664806569</v>
      </c>
      <c r="S71" s="35">
        <f t="shared" si="27"/>
        <v>302.49439828121479</v>
      </c>
      <c r="T71" s="35">
        <f t="shared" si="28"/>
        <v>17.532734740834719</v>
      </c>
      <c r="U71" s="35">
        <f t="shared" si="29"/>
        <v>517.900991402626</v>
      </c>
      <c r="V71" s="35">
        <f t="shared" si="30"/>
        <v>267.94171131054708</v>
      </c>
      <c r="W71" s="35">
        <f t="shared" si="31"/>
        <v>0</v>
      </c>
      <c r="X71" s="35">
        <f t="shared" si="32"/>
        <v>3294.0506523028266</v>
      </c>
      <c r="Y71" s="54">
        <v>9900</v>
      </c>
      <c r="Z71" s="54">
        <v>4150</v>
      </c>
      <c r="AA71" s="35">
        <f t="shared" si="33"/>
        <v>583</v>
      </c>
      <c r="AB71" s="35">
        <f t="shared" si="34"/>
        <v>430</v>
      </c>
      <c r="AC71" s="35">
        <f t="shared" si="35"/>
        <v>584.42449136115727</v>
      </c>
      <c r="AD71" s="35">
        <f t="shared" si="36"/>
        <v>271.36312570873901</v>
      </c>
      <c r="AE71" s="35">
        <f t="shared" si="37"/>
        <v>140.392664806569</v>
      </c>
      <c r="AF71" s="35">
        <f t="shared" si="38"/>
        <v>302.49439828121479</v>
      </c>
      <c r="AG71" s="35">
        <f t="shared" si="39"/>
        <v>17.532734740834719</v>
      </c>
      <c r="AH71" s="35">
        <f t="shared" si="40"/>
        <v>517.900991402626</v>
      </c>
      <c r="AI71" s="35">
        <f t="shared" si="41"/>
        <v>267.94171131054708</v>
      </c>
      <c r="AJ71" s="35">
        <f t="shared" si="42"/>
        <v>0</v>
      </c>
      <c r="AK71" s="36">
        <f t="shared" si="43"/>
        <v>3294.0506523028266</v>
      </c>
    </row>
    <row r="72" spans="1:37" x14ac:dyDescent="0.25">
      <c r="A72" s="5">
        <v>4094</v>
      </c>
      <c r="B72" s="5">
        <v>250822.93712568283</v>
      </c>
      <c r="C72" s="5">
        <v>443404.77892407775</v>
      </c>
      <c r="D72" s="5">
        <v>18523.3</v>
      </c>
      <c r="E72" s="5">
        <v>60.504250000000006</v>
      </c>
      <c r="F72" s="45">
        <v>0.02</v>
      </c>
      <c r="G72" s="45">
        <v>0.02</v>
      </c>
      <c r="H72" s="45">
        <v>0.5</v>
      </c>
      <c r="I72" s="45">
        <v>0.5</v>
      </c>
      <c r="J72" s="45">
        <v>500</v>
      </c>
      <c r="K72" s="50">
        <v>2800</v>
      </c>
      <c r="L72" s="51">
        <v>9900</v>
      </c>
      <c r="M72" s="51">
        <v>4150</v>
      </c>
      <c r="N72" s="35">
        <f t="shared" si="22"/>
        <v>583</v>
      </c>
      <c r="O72" s="35">
        <f t="shared" si="23"/>
        <v>430</v>
      </c>
      <c r="P72" s="35">
        <f t="shared" si="24"/>
        <v>584.42449136115727</v>
      </c>
      <c r="Q72" s="35">
        <f t="shared" si="25"/>
        <v>271.36312570873901</v>
      </c>
      <c r="R72" s="35">
        <f t="shared" si="26"/>
        <v>140.392664806569</v>
      </c>
      <c r="S72" s="35">
        <f t="shared" si="27"/>
        <v>302.49439828121479</v>
      </c>
      <c r="T72" s="35">
        <f t="shared" si="28"/>
        <v>17.532734740834719</v>
      </c>
      <c r="U72" s="35">
        <f t="shared" si="29"/>
        <v>517.900991402626</v>
      </c>
      <c r="V72" s="35">
        <f t="shared" si="30"/>
        <v>267.94171131054708</v>
      </c>
      <c r="W72" s="35">
        <f t="shared" si="31"/>
        <v>0</v>
      </c>
      <c r="X72" s="35">
        <f t="shared" si="32"/>
        <v>3294.0506523028266</v>
      </c>
      <c r="Y72" s="54">
        <v>9900</v>
      </c>
      <c r="Z72" s="54">
        <v>4150</v>
      </c>
      <c r="AA72" s="35">
        <f t="shared" si="33"/>
        <v>583</v>
      </c>
      <c r="AB72" s="35">
        <f t="shared" si="34"/>
        <v>430</v>
      </c>
      <c r="AC72" s="35">
        <f t="shared" si="35"/>
        <v>584.42449136115727</v>
      </c>
      <c r="AD72" s="35">
        <f t="shared" si="36"/>
        <v>271.36312570873901</v>
      </c>
      <c r="AE72" s="35">
        <f t="shared" si="37"/>
        <v>140.392664806569</v>
      </c>
      <c r="AF72" s="35">
        <f t="shared" si="38"/>
        <v>302.49439828121479</v>
      </c>
      <c r="AG72" s="35">
        <f t="shared" si="39"/>
        <v>17.532734740834719</v>
      </c>
      <c r="AH72" s="35">
        <f t="shared" si="40"/>
        <v>517.900991402626</v>
      </c>
      <c r="AI72" s="35">
        <f t="shared" si="41"/>
        <v>267.94171131054708</v>
      </c>
      <c r="AJ72" s="35">
        <f t="shared" si="42"/>
        <v>0</v>
      </c>
      <c r="AK72" s="36">
        <f t="shared" si="43"/>
        <v>3294.0506523028266</v>
      </c>
    </row>
    <row r="73" spans="1:37" x14ac:dyDescent="0.25">
      <c r="A73" s="5">
        <v>4094.28</v>
      </c>
      <c r="B73" s="5">
        <v>250960.79764556885</v>
      </c>
      <c r="C73" s="5">
        <v>443648.48874559999</v>
      </c>
      <c r="D73" s="5">
        <v>18523.706000000002</v>
      </c>
      <c r="E73" s="5">
        <v>60.504250000000006</v>
      </c>
      <c r="F73" s="45">
        <v>0.02</v>
      </c>
      <c r="G73" s="45">
        <v>0.02</v>
      </c>
      <c r="H73" s="45">
        <v>0.5</v>
      </c>
      <c r="I73" s="45">
        <v>0.5</v>
      </c>
      <c r="J73" s="45">
        <v>500</v>
      </c>
      <c r="K73" s="50">
        <v>2800</v>
      </c>
      <c r="L73" s="51">
        <v>9900</v>
      </c>
      <c r="M73" s="51">
        <v>4150</v>
      </c>
      <c r="N73" s="35">
        <f t="shared" si="22"/>
        <v>583</v>
      </c>
      <c r="O73" s="35">
        <f t="shared" si="23"/>
        <v>430</v>
      </c>
      <c r="P73" s="35">
        <f t="shared" si="24"/>
        <v>584.42449136115727</v>
      </c>
      <c r="Q73" s="35">
        <f t="shared" si="25"/>
        <v>271.36312570873901</v>
      </c>
      <c r="R73" s="35">
        <f t="shared" si="26"/>
        <v>140.392664806569</v>
      </c>
      <c r="S73" s="35">
        <f t="shared" si="27"/>
        <v>302.49439828121479</v>
      </c>
      <c r="T73" s="35">
        <f t="shared" si="28"/>
        <v>17.532734740834719</v>
      </c>
      <c r="U73" s="35">
        <f t="shared" si="29"/>
        <v>517.900991402626</v>
      </c>
      <c r="V73" s="35">
        <f t="shared" si="30"/>
        <v>267.94171131054708</v>
      </c>
      <c r="W73" s="35">
        <f t="shared" si="31"/>
        <v>0</v>
      </c>
      <c r="X73" s="35">
        <f t="shared" si="32"/>
        <v>3294.0506523028266</v>
      </c>
      <c r="Y73" s="54">
        <v>9900</v>
      </c>
      <c r="Z73" s="54">
        <v>4150</v>
      </c>
      <c r="AA73" s="35">
        <f t="shared" si="33"/>
        <v>583</v>
      </c>
      <c r="AB73" s="35">
        <f t="shared" si="34"/>
        <v>430</v>
      </c>
      <c r="AC73" s="35">
        <f t="shared" si="35"/>
        <v>584.42449136115727</v>
      </c>
      <c r="AD73" s="35">
        <f t="shared" si="36"/>
        <v>271.36312570873901</v>
      </c>
      <c r="AE73" s="35">
        <f t="shared" si="37"/>
        <v>140.392664806569</v>
      </c>
      <c r="AF73" s="35">
        <f t="shared" si="38"/>
        <v>302.49439828121479</v>
      </c>
      <c r="AG73" s="35">
        <f t="shared" si="39"/>
        <v>17.532734740834719</v>
      </c>
      <c r="AH73" s="35">
        <f t="shared" si="40"/>
        <v>517.900991402626</v>
      </c>
      <c r="AI73" s="35">
        <f t="shared" si="41"/>
        <v>267.94171131054708</v>
      </c>
      <c r="AJ73" s="35">
        <f t="shared" si="42"/>
        <v>0</v>
      </c>
      <c r="AK73" s="36">
        <f t="shared" si="43"/>
        <v>3294.0506523028266</v>
      </c>
    </row>
    <row r="74" spans="1:37" x14ac:dyDescent="0.25">
      <c r="A74" s="5">
        <v>4094.95</v>
      </c>
      <c r="B74" s="5">
        <v>251290.6781744957</v>
      </c>
      <c r="C74" s="5">
        <v>444231.65153285861</v>
      </c>
      <c r="D74" s="5">
        <v>18524.677500000002</v>
      </c>
      <c r="E74" s="5">
        <v>60.504250000000006</v>
      </c>
      <c r="F74" s="45">
        <v>0.02</v>
      </c>
      <c r="G74" s="45">
        <v>0.02</v>
      </c>
      <c r="H74" s="45">
        <v>0.5</v>
      </c>
      <c r="I74" s="45">
        <v>0.5</v>
      </c>
      <c r="J74" s="45">
        <v>500</v>
      </c>
      <c r="K74" s="50">
        <v>2800</v>
      </c>
      <c r="L74" s="51">
        <v>9900</v>
      </c>
      <c r="M74" s="51">
        <v>4150</v>
      </c>
      <c r="N74" s="35">
        <f t="shared" si="22"/>
        <v>583</v>
      </c>
      <c r="O74" s="35">
        <f t="shared" si="23"/>
        <v>430</v>
      </c>
      <c r="P74" s="35">
        <f t="shared" si="24"/>
        <v>584.42449136115727</v>
      </c>
      <c r="Q74" s="35">
        <f t="shared" si="25"/>
        <v>271.36312570873901</v>
      </c>
      <c r="R74" s="35">
        <f t="shared" si="26"/>
        <v>140.392664806569</v>
      </c>
      <c r="S74" s="35">
        <f t="shared" si="27"/>
        <v>302.49439828121479</v>
      </c>
      <c r="T74" s="35">
        <f t="shared" si="28"/>
        <v>17.532734740834719</v>
      </c>
      <c r="U74" s="35">
        <f t="shared" si="29"/>
        <v>517.900991402626</v>
      </c>
      <c r="V74" s="35">
        <f t="shared" si="30"/>
        <v>267.94171131054708</v>
      </c>
      <c r="W74" s="35">
        <f t="shared" si="31"/>
        <v>0</v>
      </c>
      <c r="X74" s="35">
        <f t="shared" si="32"/>
        <v>3294.0506523028266</v>
      </c>
      <c r="Y74" s="54">
        <v>9900</v>
      </c>
      <c r="Z74" s="54">
        <v>4150</v>
      </c>
      <c r="AA74" s="35">
        <f t="shared" si="33"/>
        <v>583</v>
      </c>
      <c r="AB74" s="35">
        <f t="shared" si="34"/>
        <v>430</v>
      </c>
      <c r="AC74" s="35">
        <f t="shared" si="35"/>
        <v>584.42449136115727</v>
      </c>
      <c r="AD74" s="35">
        <f t="shared" si="36"/>
        <v>271.36312570873901</v>
      </c>
      <c r="AE74" s="35">
        <f t="shared" si="37"/>
        <v>140.392664806569</v>
      </c>
      <c r="AF74" s="35">
        <f t="shared" si="38"/>
        <v>302.49439828121479</v>
      </c>
      <c r="AG74" s="35">
        <f t="shared" si="39"/>
        <v>17.532734740834719</v>
      </c>
      <c r="AH74" s="35">
        <f t="shared" si="40"/>
        <v>517.900991402626</v>
      </c>
      <c r="AI74" s="35">
        <f t="shared" si="41"/>
        <v>267.94171131054708</v>
      </c>
      <c r="AJ74" s="35">
        <f t="shared" si="42"/>
        <v>0</v>
      </c>
      <c r="AK74" s="36">
        <f t="shared" si="43"/>
        <v>3294.0506523028266</v>
      </c>
    </row>
  </sheetData>
  <sortState ref="A3:A75">
    <sortCondition ref="A21"/>
  </sortState>
  <mergeCells count="3">
    <mergeCell ref="A1:E1"/>
    <mergeCell ref="K1:X1"/>
    <mergeCell ref="Y1:AK1"/>
  </mergeCells>
  <phoneticPr fontId="1" type="noConversion"/>
  <pageMargins left="0.7" right="0.7" top="0.75" bottom="0.75" header="0.3" footer="0.3"/>
  <pageSetup paperSize="9" orientation="portrait" copies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67"/>
  <sheetViews>
    <sheetView topLeftCell="H33" zoomScale="85" zoomScaleNormal="85" workbookViewId="0">
      <selection activeCell="A2" sqref="A2:AK67"/>
    </sheetView>
  </sheetViews>
  <sheetFormatPr defaultRowHeight="13.8" x14ac:dyDescent="0.25"/>
  <cols>
    <col min="25" max="26" width="9.5" bestFit="1" customWidth="1"/>
  </cols>
  <sheetData>
    <row r="1" spans="1:37" x14ac:dyDescent="0.25">
      <c r="A1" s="73" t="s">
        <v>47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4095.05</v>
      </c>
      <c r="B3" s="5">
        <v>251339.91407442093</v>
      </c>
      <c r="C3" s="5">
        <v>444318.69075483084</v>
      </c>
      <c r="D3" s="5">
        <v>18524.822500000002</v>
      </c>
      <c r="E3" s="5">
        <v>60.504250000000006</v>
      </c>
      <c r="F3" s="45">
        <v>0.02</v>
      </c>
      <c r="G3" s="45">
        <v>0.02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583</v>
      </c>
      <c r="O3" s="35">
        <f>(L3-400-500)*F3+250</f>
        <v>430</v>
      </c>
      <c r="P3" s="35">
        <f>(1000*SIN(PI()/2-(PI()/2+ATAN(H3)+ATAN(250/(L3-M3-400-250)))/2)/SIN((PI()/2+ATAN(H3)+ATAN(250/(L3-M3-400-250)))/2))*COS(ATAN((N3-O3)/(L3-M3-400-250)))</f>
        <v>584.42449136115727</v>
      </c>
      <c r="Q3" s="35">
        <f>(1000*SIN(PI()/2-(PI()/2+ATAN(H3)+ATAN(250/(L3-M3-400-250)))/2)/SIN((PI()/2+ATAN(H3)+ATAN(250/(L3-M3-400-250)))/2))*SIN(ATAN(H3)+ATAN(250/(L3-M3-400-250))-ATAN((N3-O3)/(L3-M3-400-250)))</f>
        <v>271.36312570873901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140.392664806569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302.49439828121479</v>
      </c>
      <c r="T3" s="35">
        <f>(1000*SIN(PI()/2-(PI()/2+ATAN(H3)+ATAN(250/(L3-M3-400-250)))/2)/SIN((PI()/2+ATAN(H3)+ATAN(250/(L3-M3-400-250)))/2))*SIN(ATAN((N3-O3)/(L3-M3-400-250)))</f>
        <v>17.532734740834719</v>
      </c>
      <c r="U3" s="35">
        <f>(1000*SIN(PI()/2-(PI()/2+ATAN(H3)+ATAN(250/(L3-M3-400-250)))/2)/SIN((PI()/2+ATAN(H3)+ATAN(250/(L3-M3-400-250)))/2))*COS(ATAN(H3)+ATAN(250/(L3-M3-400-250))-ATAN((N3-O3)/(L3-M3-400-250)))</f>
        <v>517.900991402626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267.94171131054708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0</v>
      </c>
      <c r="X3" s="35">
        <f>M3+400-((K3-250-(N3-O3))/TAN(PI()/2-(ATAN(H3)+ATAN(250/(L3-M3-400-250))-ATAN((N3-O3)/(L3-M3-400-250)))))</f>
        <v>3294.0506523028266</v>
      </c>
      <c r="Y3" s="54">
        <v>9900</v>
      </c>
      <c r="Z3" s="54">
        <v>4150</v>
      </c>
      <c r="AA3" s="35">
        <f>Z3*G3+J3</f>
        <v>583</v>
      </c>
      <c r="AB3" s="35">
        <f>(Y3-400-500)*G3+250</f>
        <v>430</v>
      </c>
      <c r="AC3" s="35">
        <f>(1000*SIN(PI()/2-(PI()/2+ATAN(I3)+ATAN(250/(Y3-Z3-400-250)))/2)/SIN((PI()/2+ATAN(I3)+ATAN(250/(Y3-Z3-400-250)))/2))*COS(ATAN((AA3-AB3)/(Y3-Z3-400-250)))</f>
        <v>584.42449136115727</v>
      </c>
      <c r="AD3" s="35">
        <f>(1000*SIN(PI()/2-(PI()/2+ATAN(I3)+ATAN(250/(Y3-Z3-400-250)))/2)/SIN((PI()/2+ATAN(I3)+ATAN(250/(Y3-Z3-400-250)))/2))*SIN(ATAN(I3)+ATAN(250/(Y3-Z3-400-250))-(ATAN((AA3-AB3)/(Y3-Z3-400-250))))</f>
        <v>271.36312570873901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140.392664806569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302.49439828121479</v>
      </c>
      <c r="AG3" s="35">
        <f>(1000*SIN(PI()/2-(PI()/2+ATAN(I3)+ATAN(250/(Y3-Z3-400-250)))/2)/SIN((PI()/2+ATAN(I3)+ATAN(250/(Y3-Z3-400-250)))/2))*SIN(ATAN((AA3-AB3)/(Y3-Z3-400-250)))</f>
        <v>17.532734740834719</v>
      </c>
      <c r="AH3" s="35">
        <f>(1000*SIN(PI()/2-(PI()/2+ATAN(I3)+ATAN(250/(Y3-Z3-400-250)))/2)/SIN((PI()/2+ATAN(I3)+ATAN(250/(Y3-Z3-400-250)))/2))*COS(ATAN(I3)+ATAN(250/(Y3-Z3-400-250))-(ATAN((AA3-AB3)/(Y3-Z3-400-250))))</f>
        <v>517.900991402626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267.94171131054708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0</v>
      </c>
      <c r="AK3" s="36">
        <f>Z3+400-((K3-250-(AA3-AB3))/TAN(PI()/2-(ATAN(I3)+ATAN(250/(Y3-Z3-400-250))-(ATAN((AA3-AB3)/(Y3-Z3-400-250))))))</f>
        <v>3294.0506523028266</v>
      </c>
    </row>
    <row r="4" spans="1:37" x14ac:dyDescent="0.25">
      <c r="A4" s="5">
        <v>4096</v>
      </c>
      <c r="B4" s="5">
        <v>251807.6551232338</v>
      </c>
      <c r="C4" s="5">
        <v>445145.5633636713</v>
      </c>
      <c r="D4" s="5">
        <v>18526.200000000004</v>
      </c>
      <c r="E4" s="5">
        <v>60.504250000000006</v>
      </c>
      <c r="F4" s="32">
        <v>0.02</v>
      </c>
      <c r="G4" s="32">
        <v>0.02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0">M4*F4+J4</f>
        <v>583</v>
      </c>
      <c r="O4" s="35">
        <f t="shared" ref="O4:O67" si="1">(L4-400-500)*F4+250</f>
        <v>430</v>
      </c>
      <c r="P4" s="35">
        <f t="shared" ref="P4:P67" si="2">(1000*SIN(PI()/2-(PI()/2+ATAN(H4)+ATAN(250/(L4-M4-400-250)))/2)/SIN((PI()/2+ATAN(H4)+ATAN(250/(L4-M4-400-250)))/2))*COS(ATAN((N4-O4)/(L4-M4-400-250)))</f>
        <v>584.42449136115727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271.36312570873901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140.392664806569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302.49439828121479</v>
      </c>
      <c r="T4" s="35">
        <f t="shared" ref="T4:T67" si="6">(1000*SIN(PI()/2-(PI()/2+ATAN(H4)+ATAN(250/(L4-M4-400-250)))/2)/SIN((PI()/2+ATAN(H4)+ATAN(250/(L4-M4-400-250)))/2))*SIN(ATAN((N4-O4)/(L4-M4-400-250)))</f>
        <v>17.532734740834719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517.900991402626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267.94171131054708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0</v>
      </c>
      <c r="X4" s="35">
        <f t="shared" ref="X4:X67" si="10">M4+400-((K4-250-(N4-O4))/TAN(PI()/2-(ATAN(H4)+ATAN(250/(L4-M4-400-250))-ATAN((N4-O4)/(L4-M4-400-250)))))</f>
        <v>3294.0506523028266</v>
      </c>
      <c r="Y4" s="54">
        <v>9900</v>
      </c>
      <c r="Z4" s="54">
        <v>4150</v>
      </c>
      <c r="AA4" s="35">
        <f t="shared" ref="AA4:AA67" si="11">Z4*G4+J4</f>
        <v>583</v>
      </c>
      <c r="AB4" s="35">
        <f t="shared" ref="AB4:AB67" si="12">(Y4-400-500)*G4+250</f>
        <v>430</v>
      </c>
      <c r="AC4" s="35">
        <f t="shared" ref="AC4:AC67" si="13">(1000*SIN(PI()/2-(PI()/2+ATAN(I4)+ATAN(250/(Y4-Z4-400-250)))/2)/SIN((PI()/2+ATAN(I4)+ATAN(250/(Y4-Z4-400-250)))/2))*COS(ATAN((AA4-AB4)/(Y4-Z4-400-250)))</f>
        <v>584.42449136115727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271.36312570873901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140.392664806569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302.49439828121479</v>
      </c>
      <c r="AG4" s="35">
        <f t="shared" ref="AG4:AG67" si="17">(1000*SIN(PI()/2-(PI()/2+ATAN(I4)+ATAN(250/(Y4-Z4-400-250)))/2)/SIN((PI()/2+ATAN(I4)+ATAN(250/(Y4-Z4-400-250)))/2))*SIN(ATAN((AA4-AB4)/(Y4-Z4-400-250)))</f>
        <v>17.532734740834719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517.900991402626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267.94171131054708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0</v>
      </c>
      <c r="AK4" s="36">
        <f t="shared" ref="AK4:AK67" si="21">Z4+400-((K4-250-(AA4-AB4))/TAN(PI()/2-(ATAN(I4)+ATAN(250/(Y4-Z4-400-250))-(ATAN((AA4-AB4)/(Y4-Z4-400-250))))))</f>
        <v>3294.0506523028266</v>
      </c>
    </row>
    <row r="5" spans="1:37" x14ac:dyDescent="0.25">
      <c r="A5" s="5">
        <v>4097</v>
      </c>
      <c r="B5" s="5">
        <v>252300.01412200928</v>
      </c>
      <c r="C5" s="5">
        <v>446015.95558348298</v>
      </c>
      <c r="D5" s="5">
        <v>18527.650000000001</v>
      </c>
      <c r="E5" s="5">
        <v>60.504250000000006</v>
      </c>
      <c r="F5" s="32">
        <v>0.02</v>
      </c>
      <c r="G5" s="32">
        <v>0.02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583</v>
      </c>
      <c r="O5" s="35">
        <f t="shared" si="1"/>
        <v>430</v>
      </c>
      <c r="P5" s="35">
        <f t="shared" si="2"/>
        <v>584.42449136115727</v>
      </c>
      <c r="Q5" s="35">
        <f t="shared" si="3"/>
        <v>271.36312570873901</v>
      </c>
      <c r="R5" s="35">
        <f t="shared" si="4"/>
        <v>140.392664806569</v>
      </c>
      <c r="S5" s="35">
        <f t="shared" si="5"/>
        <v>302.49439828121479</v>
      </c>
      <c r="T5" s="35">
        <f t="shared" si="6"/>
        <v>17.532734740834719</v>
      </c>
      <c r="U5" s="35">
        <f t="shared" si="7"/>
        <v>517.900991402626</v>
      </c>
      <c r="V5" s="35">
        <f t="shared" si="8"/>
        <v>267.94171131054708</v>
      </c>
      <c r="W5" s="35">
        <f t="shared" si="9"/>
        <v>0</v>
      </c>
      <c r="X5" s="35">
        <f t="shared" si="10"/>
        <v>3294.0506523028266</v>
      </c>
      <c r="Y5" s="54">
        <v>9900</v>
      </c>
      <c r="Z5" s="54">
        <v>4150</v>
      </c>
      <c r="AA5" s="35">
        <f t="shared" si="11"/>
        <v>583</v>
      </c>
      <c r="AB5" s="35">
        <f t="shared" si="12"/>
        <v>430</v>
      </c>
      <c r="AC5" s="35">
        <f t="shared" si="13"/>
        <v>584.42449136115727</v>
      </c>
      <c r="AD5" s="35">
        <f t="shared" si="14"/>
        <v>271.36312570873901</v>
      </c>
      <c r="AE5" s="35">
        <f t="shared" si="15"/>
        <v>140.392664806569</v>
      </c>
      <c r="AF5" s="35">
        <f t="shared" si="16"/>
        <v>302.49439828121479</v>
      </c>
      <c r="AG5" s="35">
        <f t="shared" si="17"/>
        <v>17.532734740834719</v>
      </c>
      <c r="AH5" s="35">
        <f t="shared" si="18"/>
        <v>517.900991402626</v>
      </c>
      <c r="AI5" s="35">
        <f t="shared" si="19"/>
        <v>267.94171131054708</v>
      </c>
      <c r="AJ5" s="35">
        <f t="shared" si="20"/>
        <v>0</v>
      </c>
      <c r="AK5" s="36">
        <f t="shared" si="21"/>
        <v>3294.0506523028266</v>
      </c>
    </row>
    <row r="6" spans="1:37" x14ac:dyDescent="0.25">
      <c r="A6" s="5">
        <v>4098</v>
      </c>
      <c r="B6" s="5">
        <v>252792.37312078476</v>
      </c>
      <c r="C6" s="5">
        <v>446886.34780326486</v>
      </c>
      <c r="D6" s="5">
        <v>18529.099999999999</v>
      </c>
      <c r="E6" s="5">
        <v>60.504250000000006</v>
      </c>
      <c r="F6" s="32">
        <v>0.02</v>
      </c>
      <c r="G6" s="32">
        <v>0.02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583</v>
      </c>
      <c r="O6" s="35">
        <f t="shared" si="1"/>
        <v>430</v>
      </c>
      <c r="P6" s="35">
        <f t="shared" si="2"/>
        <v>584.42449136115727</v>
      </c>
      <c r="Q6" s="35">
        <f t="shared" si="3"/>
        <v>271.36312570873901</v>
      </c>
      <c r="R6" s="35">
        <f t="shared" si="4"/>
        <v>140.392664806569</v>
      </c>
      <c r="S6" s="35">
        <f t="shared" si="5"/>
        <v>302.49439828121479</v>
      </c>
      <c r="T6" s="35">
        <f t="shared" si="6"/>
        <v>17.532734740834719</v>
      </c>
      <c r="U6" s="35">
        <f t="shared" si="7"/>
        <v>517.900991402626</v>
      </c>
      <c r="V6" s="35">
        <f t="shared" si="8"/>
        <v>267.94171131054708</v>
      </c>
      <c r="W6" s="35">
        <f t="shared" si="9"/>
        <v>0</v>
      </c>
      <c r="X6" s="35">
        <f t="shared" si="10"/>
        <v>3294.0506523028266</v>
      </c>
      <c r="Y6" s="54">
        <v>9900</v>
      </c>
      <c r="Z6" s="54">
        <v>4150</v>
      </c>
      <c r="AA6" s="35">
        <f t="shared" si="11"/>
        <v>583</v>
      </c>
      <c r="AB6" s="35">
        <f t="shared" si="12"/>
        <v>430</v>
      </c>
      <c r="AC6" s="35">
        <f t="shared" si="13"/>
        <v>584.42449136115727</v>
      </c>
      <c r="AD6" s="35">
        <f t="shared" si="14"/>
        <v>271.36312570873901</v>
      </c>
      <c r="AE6" s="35">
        <f t="shared" si="15"/>
        <v>140.392664806569</v>
      </c>
      <c r="AF6" s="35">
        <f t="shared" si="16"/>
        <v>302.49439828121479</v>
      </c>
      <c r="AG6" s="35">
        <f t="shared" si="17"/>
        <v>17.532734740834719</v>
      </c>
      <c r="AH6" s="35">
        <f t="shared" si="18"/>
        <v>517.900991402626</v>
      </c>
      <c r="AI6" s="35">
        <f t="shared" si="19"/>
        <v>267.94171131054708</v>
      </c>
      <c r="AJ6" s="35">
        <f t="shared" si="20"/>
        <v>0</v>
      </c>
      <c r="AK6" s="36">
        <f t="shared" si="21"/>
        <v>3294.0506523028266</v>
      </c>
    </row>
    <row r="7" spans="1:37" x14ac:dyDescent="0.25">
      <c r="A7" s="5">
        <v>4099</v>
      </c>
      <c r="B7" s="5">
        <v>253284.73212003708</v>
      </c>
      <c r="C7" s="5">
        <v>447756.74002304673</v>
      </c>
      <c r="D7" s="5">
        <v>18530.550000000003</v>
      </c>
      <c r="E7" s="5">
        <v>60.504250000000006</v>
      </c>
      <c r="F7" s="32">
        <v>0.02</v>
      </c>
      <c r="G7" s="32">
        <v>0.02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583</v>
      </c>
      <c r="O7" s="35">
        <f t="shared" si="1"/>
        <v>430</v>
      </c>
      <c r="P7" s="35">
        <f t="shared" si="2"/>
        <v>584.42449136115727</v>
      </c>
      <c r="Q7" s="35">
        <f t="shared" si="3"/>
        <v>271.36312570873901</v>
      </c>
      <c r="R7" s="35">
        <f t="shared" si="4"/>
        <v>140.392664806569</v>
      </c>
      <c r="S7" s="35">
        <f t="shared" si="5"/>
        <v>302.49439828121479</v>
      </c>
      <c r="T7" s="35">
        <f t="shared" si="6"/>
        <v>17.532734740834719</v>
      </c>
      <c r="U7" s="35">
        <f t="shared" si="7"/>
        <v>517.900991402626</v>
      </c>
      <c r="V7" s="35">
        <f t="shared" si="8"/>
        <v>267.94171131054708</v>
      </c>
      <c r="W7" s="35">
        <f t="shared" si="9"/>
        <v>0</v>
      </c>
      <c r="X7" s="35">
        <f t="shared" si="10"/>
        <v>3294.0506523028266</v>
      </c>
      <c r="Y7" s="54">
        <v>9900</v>
      </c>
      <c r="Z7" s="54">
        <v>4150</v>
      </c>
      <c r="AA7" s="35">
        <f t="shared" si="11"/>
        <v>583</v>
      </c>
      <c r="AB7" s="35">
        <f t="shared" si="12"/>
        <v>430</v>
      </c>
      <c r="AC7" s="35">
        <f t="shared" si="13"/>
        <v>584.42449136115727</v>
      </c>
      <c r="AD7" s="35">
        <f t="shared" si="14"/>
        <v>271.36312570873901</v>
      </c>
      <c r="AE7" s="35">
        <f t="shared" si="15"/>
        <v>140.392664806569</v>
      </c>
      <c r="AF7" s="35">
        <f t="shared" si="16"/>
        <v>302.49439828121479</v>
      </c>
      <c r="AG7" s="35">
        <f t="shared" si="17"/>
        <v>17.532734740834719</v>
      </c>
      <c r="AH7" s="35">
        <f t="shared" si="18"/>
        <v>517.900991402626</v>
      </c>
      <c r="AI7" s="35">
        <f t="shared" si="19"/>
        <v>267.94171131054708</v>
      </c>
      <c r="AJ7" s="35">
        <f t="shared" si="20"/>
        <v>0</v>
      </c>
      <c r="AK7" s="36">
        <f t="shared" si="21"/>
        <v>3294.0506523028266</v>
      </c>
    </row>
    <row r="8" spans="1:37" x14ac:dyDescent="0.25">
      <c r="A8" s="5">
        <v>4099.2</v>
      </c>
      <c r="B8" s="5">
        <v>253383.20391988754</v>
      </c>
      <c r="C8" s="5">
        <v>447930.81846702099</v>
      </c>
      <c r="D8" s="5">
        <v>18530.84</v>
      </c>
      <c r="E8" s="5">
        <v>60.504250000000006</v>
      </c>
      <c r="F8" s="32">
        <v>0.02</v>
      </c>
      <c r="G8" s="32">
        <v>0.02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583</v>
      </c>
      <c r="O8" s="35">
        <f t="shared" si="1"/>
        <v>430</v>
      </c>
      <c r="P8" s="35">
        <f t="shared" si="2"/>
        <v>584.42449136115727</v>
      </c>
      <c r="Q8" s="35">
        <f t="shared" si="3"/>
        <v>271.36312570873901</v>
      </c>
      <c r="R8" s="35">
        <f t="shared" si="4"/>
        <v>140.392664806569</v>
      </c>
      <c r="S8" s="35">
        <f t="shared" si="5"/>
        <v>302.49439828121479</v>
      </c>
      <c r="T8" s="35">
        <f t="shared" si="6"/>
        <v>17.532734740834719</v>
      </c>
      <c r="U8" s="35">
        <f t="shared" si="7"/>
        <v>517.900991402626</v>
      </c>
      <c r="V8" s="35">
        <f t="shared" si="8"/>
        <v>267.94171131054708</v>
      </c>
      <c r="W8" s="35">
        <f t="shared" si="9"/>
        <v>0</v>
      </c>
      <c r="X8" s="35">
        <f t="shared" si="10"/>
        <v>3294.0506523028266</v>
      </c>
      <c r="Y8" s="54">
        <v>9900</v>
      </c>
      <c r="Z8" s="54">
        <v>4150</v>
      </c>
      <c r="AA8" s="35">
        <f t="shared" si="11"/>
        <v>583</v>
      </c>
      <c r="AB8" s="35">
        <f t="shared" si="12"/>
        <v>430</v>
      </c>
      <c r="AC8" s="35">
        <f t="shared" si="13"/>
        <v>584.42449136115727</v>
      </c>
      <c r="AD8" s="35">
        <f t="shared" si="14"/>
        <v>271.36312570873901</v>
      </c>
      <c r="AE8" s="35">
        <f t="shared" si="15"/>
        <v>140.392664806569</v>
      </c>
      <c r="AF8" s="35">
        <f t="shared" si="16"/>
        <v>302.49439828121479</v>
      </c>
      <c r="AG8" s="35">
        <f t="shared" si="17"/>
        <v>17.532734740834719</v>
      </c>
      <c r="AH8" s="35">
        <f t="shared" si="18"/>
        <v>517.900991402626</v>
      </c>
      <c r="AI8" s="35">
        <f t="shared" si="19"/>
        <v>267.94171131054708</v>
      </c>
      <c r="AJ8" s="35">
        <f t="shared" si="20"/>
        <v>0</v>
      </c>
      <c r="AK8" s="36">
        <f t="shared" si="21"/>
        <v>3294.0506523028266</v>
      </c>
    </row>
    <row r="9" spans="1:37" x14ac:dyDescent="0.25">
      <c r="A9" s="5">
        <v>4099.8</v>
      </c>
      <c r="B9" s="5">
        <v>253678.6193189621</v>
      </c>
      <c r="C9" s="5">
        <v>448453.05379888415</v>
      </c>
      <c r="D9" s="5">
        <v>18531.71</v>
      </c>
      <c r="E9" s="5">
        <v>60.504250000000006</v>
      </c>
      <c r="F9" s="32">
        <v>0.02</v>
      </c>
      <c r="G9" s="32">
        <v>0.02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583</v>
      </c>
      <c r="O9" s="35">
        <f t="shared" si="1"/>
        <v>430</v>
      </c>
      <c r="P9" s="35">
        <f t="shared" si="2"/>
        <v>584.42449136115727</v>
      </c>
      <c r="Q9" s="35">
        <f t="shared" si="3"/>
        <v>271.36312570873901</v>
      </c>
      <c r="R9" s="35">
        <f t="shared" si="4"/>
        <v>140.392664806569</v>
      </c>
      <c r="S9" s="35">
        <f t="shared" si="5"/>
        <v>302.49439828121479</v>
      </c>
      <c r="T9" s="35">
        <f t="shared" si="6"/>
        <v>17.532734740834719</v>
      </c>
      <c r="U9" s="35">
        <f t="shared" si="7"/>
        <v>517.900991402626</v>
      </c>
      <c r="V9" s="35">
        <f t="shared" si="8"/>
        <v>267.94171131054708</v>
      </c>
      <c r="W9" s="35">
        <f t="shared" si="9"/>
        <v>0</v>
      </c>
      <c r="X9" s="35">
        <f t="shared" si="10"/>
        <v>3294.0506523028266</v>
      </c>
      <c r="Y9" s="54">
        <v>9900</v>
      </c>
      <c r="Z9" s="54">
        <v>4150</v>
      </c>
      <c r="AA9" s="35">
        <f t="shared" si="11"/>
        <v>583</v>
      </c>
      <c r="AB9" s="35">
        <f t="shared" si="12"/>
        <v>430</v>
      </c>
      <c r="AC9" s="35">
        <f t="shared" si="13"/>
        <v>584.42449136115727</v>
      </c>
      <c r="AD9" s="35">
        <f t="shared" si="14"/>
        <v>271.36312570873901</v>
      </c>
      <c r="AE9" s="35">
        <f t="shared" si="15"/>
        <v>140.392664806569</v>
      </c>
      <c r="AF9" s="35">
        <f t="shared" si="16"/>
        <v>302.49439828121479</v>
      </c>
      <c r="AG9" s="35">
        <f t="shared" si="17"/>
        <v>17.532734740834719</v>
      </c>
      <c r="AH9" s="35">
        <f t="shared" si="18"/>
        <v>517.900991402626</v>
      </c>
      <c r="AI9" s="35">
        <f t="shared" si="19"/>
        <v>267.94171131054708</v>
      </c>
      <c r="AJ9" s="35">
        <f t="shared" si="20"/>
        <v>0</v>
      </c>
      <c r="AK9" s="36">
        <f t="shared" si="21"/>
        <v>3294.0506523028266</v>
      </c>
    </row>
    <row r="10" spans="1:37" x14ac:dyDescent="0.25">
      <c r="A10" s="5">
        <v>4100</v>
      </c>
      <c r="B10" s="5">
        <v>253777.09111881256</v>
      </c>
      <c r="C10" s="5">
        <v>448627.13224285841</v>
      </c>
      <c r="D10" s="5">
        <v>18532</v>
      </c>
      <c r="E10" s="5">
        <v>60.504250000000006</v>
      </c>
      <c r="F10" s="32">
        <v>0.02</v>
      </c>
      <c r="G10" s="32">
        <v>0.02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583</v>
      </c>
      <c r="O10" s="35">
        <f t="shared" si="1"/>
        <v>430</v>
      </c>
      <c r="P10" s="35">
        <f t="shared" si="2"/>
        <v>584.42449136115727</v>
      </c>
      <c r="Q10" s="35">
        <f t="shared" si="3"/>
        <v>271.36312570873901</v>
      </c>
      <c r="R10" s="35">
        <f t="shared" si="4"/>
        <v>140.392664806569</v>
      </c>
      <c r="S10" s="35">
        <f t="shared" si="5"/>
        <v>302.49439828121479</v>
      </c>
      <c r="T10" s="35">
        <f t="shared" si="6"/>
        <v>17.532734740834719</v>
      </c>
      <c r="U10" s="35">
        <f t="shared" si="7"/>
        <v>517.900991402626</v>
      </c>
      <c r="V10" s="35">
        <f t="shared" si="8"/>
        <v>267.94171131054708</v>
      </c>
      <c r="W10" s="35">
        <f t="shared" si="9"/>
        <v>0</v>
      </c>
      <c r="X10" s="35">
        <f t="shared" si="10"/>
        <v>3294.0506523028266</v>
      </c>
      <c r="Y10" s="54">
        <v>9900</v>
      </c>
      <c r="Z10" s="54">
        <v>4150</v>
      </c>
      <c r="AA10" s="35">
        <f t="shared" si="11"/>
        <v>583</v>
      </c>
      <c r="AB10" s="35">
        <f t="shared" si="12"/>
        <v>430</v>
      </c>
      <c r="AC10" s="35">
        <f t="shared" si="13"/>
        <v>584.42449136115727</v>
      </c>
      <c r="AD10" s="35">
        <f t="shared" si="14"/>
        <v>271.36312570873901</v>
      </c>
      <c r="AE10" s="35">
        <f t="shared" si="15"/>
        <v>140.392664806569</v>
      </c>
      <c r="AF10" s="35">
        <f t="shared" si="16"/>
        <v>302.49439828121479</v>
      </c>
      <c r="AG10" s="35">
        <f t="shared" si="17"/>
        <v>17.532734740834719</v>
      </c>
      <c r="AH10" s="35">
        <f t="shared" si="18"/>
        <v>517.900991402626</v>
      </c>
      <c r="AI10" s="35">
        <f t="shared" si="19"/>
        <v>267.94171131054708</v>
      </c>
      <c r="AJ10" s="35">
        <f t="shared" si="20"/>
        <v>0</v>
      </c>
      <c r="AK10" s="36">
        <f t="shared" si="21"/>
        <v>3294.0506523028266</v>
      </c>
    </row>
    <row r="11" spans="1:37" x14ac:dyDescent="0.25">
      <c r="A11" s="5">
        <v>4100.22</v>
      </c>
      <c r="B11" s="5">
        <v>253885.4100985527</v>
      </c>
      <c r="C11" s="5">
        <v>448818.61853122711</v>
      </c>
      <c r="D11" s="5">
        <v>18532.319</v>
      </c>
      <c r="E11" s="5">
        <v>60.504250000000006</v>
      </c>
      <c r="F11" s="32">
        <v>0.02</v>
      </c>
      <c r="G11" s="32">
        <v>0.02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583</v>
      </c>
      <c r="O11" s="35">
        <f t="shared" si="1"/>
        <v>430</v>
      </c>
      <c r="P11" s="35">
        <f t="shared" si="2"/>
        <v>584.42449136115727</v>
      </c>
      <c r="Q11" s="35">
        <f t="shared" si="3"/>
        <v>271.36312570873901</v>
      </c>
      <c r="R11" s="35">
        <f t="shared" si="4"/>
        <v>140.392664806569</v>
      </c>
      <c r="S11" s="35">
        <f t="shared" si="5"/>
        <v>302.49439828121479</v>
      </c>
      <c r="T11" s="35">
        <f t="shared" si="6"/>
        <v>17.532734740834719</v>
      </c>
      <c r="U11" s="35">
        <f t="shared" si="7"/>
        <v>517.900991402626</v>
      </c>
      <c r="V11" s="35">
        <f t="shared" si="8"/>
        <v>267.94171131054708</v>
      </c>
      <c r="W11" s="35">
        <f t="shared" si="9"/>
        <v>0</v>
      </c>
      <c r="X11" s="35">
        <f t="shared" si="10"/>
        <v>3294.0506523028266</v>
      </c>
      <c r="Y11" s="54">
        <v>9900</v>
      </c>
      <c r="Z11" s="54">
        <v>4150</v>
      </c>
      <c r="AA11" s="35">
        <f t="shared" si="11"/>
        <v>583</v>
      </c>
      <c r="AB11" s="35">
        <f t="shared" si="12"/>
        <v>430</v>
      </c>
      <c r="AC11" s="35">
        <f t="shared" si="13"/>
        <v>584.42449136115727</v>
      </c>
      <c r="AD11" s="35">
        <f t="shared" si="14"/>
        <v>271.36312570873901</v>
      </c>
      <c r="AE11" s="35">
        <f t="shared" si="15"/>
        <v>140.392664806569</v>
      </c>
      <c r="AF11" s="35">
        <f t="shared" si="16"/>
        <v>302.49439828121479</v>
      </c>
      <c r="AG11" s="35">
        <f t="shared" si="17"/>
        <v>17.532734740834719</v>
      </c>
      <c r="AH11" s="35">
        <f t="shared" si="18"/>
        <v>517.900991402626</v>
      </c>
      <c r="AI11" s="35">
        <f t="shared" si="19"/>
        <v>267.94171131054708</v>
      </c>
      <c r="AJ11" s="35">
        <f t="shared" si="20"/>
        <v>0</v>
      </c>
      <c r="AK11" s="36">
        <f t="shared" si="21"/>
        <v>3294.0506523028266</v>
      </c>
    </row>
    <row r="12" spans="1:37" x14ac:dyDescent="0.25">
      <c r="A12" s="5">
        <v>4101</v>
      </c>
      <c r="B12" s="5">
        <v>254269.45011758804</v>
      </c>
      <c r="C12" s="5">
        <v>449497.52446267009</v>
      </c>
      <c r="D12" s="5">
        <v>18533.45</v>
      </c>
      <c r="E12" s="5">
        <v>60.504250000000006</v>
      </c>
      <c r="F12" s="32">
        <v>0.02</v>
      </c>
      <c r="G12" s="32">
        <v>0.02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583</v>
      </c>
      <c r="O12" s="35">
        <f t="shared" si="1"/>
        <v>430</v>
      </c>
      <c r="P12" s="35">
        <f t="shared" si="2"/>
        <v>584.42449136115727</v>
      </c>
      <c r="Q12" s="35">
        <f t="shared" si="3"/>
        <v>271.36312570873901</v>
      </c>
      <c r="R12" s="35">
        <f t="shared" si="4"/>
        <v>140.392664806569</v>
      </c>
      <c r="S12" s="35">
        <f t="shared" si="5"/>
        <v>302.49439828121479</v>
      </c>
      <c r="T12" s="35">
        <f t="shared" si="6"/>
        <v>17.532734740834719</v>
      </c>
      <c r="U12" s="35">
        <f t="shared" si="7"/>
        <v>517.900991402626</v>
      </c>
      <c r="V12" s="35">
        <f t="shared" si="8"/>
        <v>267.94171131054708</v>
      </c>
      <c r="W12" s="35">
        <f t="shared" si="9"/>
        <v>0</v>
      </c>
      <c r="X12" s="35">
        <f t="shared" si="10"/>
        <v>3294.0506523028266</v>
      </c>
      <c r="Y12" s="54">
        <v>9900</v>
      </c>
      <c r="Z12" s="54">
        <v>4150</v>
      </c>
      <c r="AA12" s="35">
        <f t="shared" si="11"/>
        <v>583</v>
      </c>
      <c r="AB12" s="35">
        <f t="shared" si="12"/>
        <v>430</v>
      </c>
      <c r="AC12" s="35">
        <f t="shared" si="13"/>
        <v>584.42449136115727</v>
      </c>
      <c r="AD12" s="35">
        <f t="shared" si="14"/>
        <v>271.36312570873901</v>
      </c>
      <c r="AE12" s="35">
        <f t="shared" si="15"/>
        <v>140.392664806569</v>
      </c>
      <c r="AF12" s="35">
        <f t="shared" si="16"/>
        <v>302.49439828121479</v>
      </c>
      <c r="AG12" s="35">
        <f t="shared" si="17"/>
        <v>17.532734740834719</v>
      </c>
      <c r="AH12" s="35">
        <f t="shared" si="18"/>
        <v>517.900991402626</v>
      </c>
      <c r="AI12" s="35">
        <f t="shared" si="19"/>
        <v>267.94171131054708</v>
      </c>
      <c r="AJ12" s="35">
        <f t="shared" si="20"/>
        <v>0</v>
      </c>
      <c r="AK12" s="36">
        <f t="shared" si="21"/>
        <v>3294.0506523028266</v>
      </c>
    </row>
    <row r="13" spans="1:37" x14ac:dyDescent="0.25">
      <c r="A13" s="5">
        <v>4102</v>
      </c>
      <c r="B13" s="5">
        <v>254761.80911636353</v>
      </c>
      <c r="C13" s="5">
        <v>450367.91668245196</v>
      </c>
      <c r="D13" s="5">
        <v>18534.900000000001</v>
      </c>
      <c r="E13" s="5">
        <v>60.504250000000006</v>
      </c>
      <c r="F13" s="32">
        <v>0.02</v>
      </c>
      <c r="G13" s="32">
        <v>0.02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583</v>
      </c>
      <c r="O13" s="35">
        <f t="shared" si="1"/>
        <v>430</v>
      </c>
      <c r="P13" s="35">
        <f t="shared" si="2"/>
        <v>584.42449136115727</v>
      </c>
      <c r="Q13" s="35">
        <f t="shared" si="3"/>
        <v>271.36312570873901</v>
      </c>
      <c r="R13" s="35">
        <f t="shared" si="4"/>
        <v>140.392664806569</v>
      </c>
      <c r="S13" s="35">
        <f t="shared" si="5"/>
        <v>302.49439828121479</v>
      </c>
      <c r="T13" s="35">
        <f t="shared" si="6"/>
        <v>17.532734740834719</v>
      </c>
      <c r="U13" s="35">
        <f t="shared" si="7"/>
        <v>517.900991402626</v>
      </c>
      <c r="V13" s="35">
        <f t="shared" si="8"/>
        <v>267.94171131054708</v>
      </c>
      <c r="W13" s="35">
        <f t="shared" si="9"/>
        <v>0</v>
      </c>
      <c r="X13" s="35">
        <f t="shared" si="10"/>
        <v>3294.0506523028266</v>
      </c>
      <c r="Y13" s="54">
        <v>9900</v>
      </c>
      <c r="Z13" s="54">
        <v>4150</v>
      </c>
      <c r="AA13" s="35">
        <f t="shared" si="11"/>
        <v>583</v>
      </c>
      <c r="AB13" s="35">
        <f t="shared" si="12"/>
        <v>430</v>
      </c>
      <c r="AC13" s="35">
        <f t="shared" si="13"/>
        <v>584.42449136115727</v>
      </c>
      <c r="AD13" s="35">
        <f t="shared" si="14"/>
        <v>271.36312570873901</v>
      </c>
      <c r="AE13" s="35">
        <f t="shared" si="15"/>
        <v>140.392664806569</v>
      </c>
      <c r="AF13" s="35">
        <f t="shared" si="16"/>
        <v>302.49439828121479</v>
      </c>
      <c r="AG13" s="35">
        <f t="shared" si="17"/>
        <v>17.532734740834719</v>
      </c>
      <c r="AH13" s="35">
        <f t="shared" si="18"/>
        <v>517.900991402626</v>
      </c>
      <c r="AI13" s="35">
        <f t="shared" si="19"/>
        <v>267.94171131054708</v>
      </c>
      <c r="AJ13" s="35">
        <f t="shared" si="20"/>
        <v>0</v>
      </c>
      <c r="AK13" s="36">
        <f t="shared" si="21"/>
        <v>3294.0506523028266</v>
      </c>
    </row>
    <row r="14" spans="1:37" x14ac:dyDescent="0.25">
      <c r="A14" s="5">
        <v>4103</v>
      </c>
      <c r="B14" s="5">
        <v>255254.16811513901</v>
      </c>
      <c r="C14" s="5">
        <v>451238.30890223384</v>
      </c>
      <c r="D14" s="5">
        <v>18536.350000000002</v>
      </c>
      <c r="E14" s="5">
        <v>60.504250000000006</v>
      </c>
      <c r="F14" s="32">
        <v>0.02</v>
      </c>
      <c r="G14" s="32">
        <v>0.02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583</v>
      </c>
      <c r="O14" s="35">
        <f t="shared" si="1"/>
        <v>430</v>
      </c>
      <c r="P14" s="35">
        <f t="shared" si="2"/>
        <v>584.42449136115727</v>
      </c>
      <c r="Q14" s="35">
        <f t="shared" si="3"/>
        <v>271.36312570873901</v>
      </c>
      <c r="R14" s="35">
        <f t="shared" si="4"/>
        <v>140.392664806569</v>
      </c>
      <c r="S14" s="35">
        <f t="shared" si="5"/>
        <v>302.49439828121479</v>
      </c>
      <c r="T14" s="35">
        <f t="shared" si="6"/>
        <v>17.532734740834719</v>
      </c>
      <c r="U14" s="35">
        <f t="shared" si="7"/>
        <v>517.900991402626</v>
      </c>
      <c r="V14" s="35">
        <f t="shared" si="8"/>
        <v>267.94171131054708</v>
      </c>
      <c r="W14" s="35">
        <f t="shared" si="9"/>
        <v>0</v>
      </c>
      <c r="X14" s="35">
        <f t="shared" si="10"/>
        <v>3294.0506523028266</v>
      </c>
      <c r="Y14" s="54">
        <v>9900</v>
      </c>
      <c r="Z14" s="54">
        <v>4150</v>
      </c>
      <c r="AA14" s="35">
        <f t="shared" si="11"/>
        <v>583</v>
      </c>
      <c r="AB14" s="35">
        <f t="shared" si="12"/>
        <v>430</v>
      </c>
      <c r="AC14" s="35">
        <f t="shared" si="13"/>
        <v>584.42449136115727</v>
      </c>
      <c r="AD14" s="35">
        <f t="shared" si="14"/>
        <v>271.36312570873901</v>
      </c>
      <c r="AE14" s="35">
        <f t="shared" si="15"/>
        <v>140.392664806569</v>
      </c>
      <c r="AF14" s="35">
        <f t="shared" si="16"/>
        <v>302.49439828121479</v>
      </c>
      <c r="AG14" s="35">
        <f t="shared" si="17"/>
        <v>17.532734740834719</v>
      </c>
      <c r="AH14" s="35">
        <f t="shared" si="18"/>
        <v>517.900991402626</v>
      </c>
      <c r="AI14" s="35">
        <f t="shared" si="19"/>
        <v>267.94171131054708</v>
      </c>
      <c r="AJ14" s="35">
        <f t="shared" si="20"/>
        <v>0</v>
      </c>
      <c r="AK14" s="36">
        <f t="shared" si="21"/>
        <v>3294.0506523028266</v>
      </c>
    </row>
    <row r="15" spans="1:37" x14ac:dyDescent="0.25">
      <c r="A15" s="5">
        <v>4103.2</v>
      </c>
      <c r="B15" s="5">
        <v>255352.63991451263</v>
      </c>
      <c r="C15" s="5">
        <v>451412.3873462081</v>
      </c>
      <c r="D15" s="5">
        <v>18536.640000000003</v>
      </c>
      <c r="E15" s="5">
        <v>60.504250000000006</v>
      </c>
      <c r="F15" s="32">
        <v>0.02</v>
      </c>
      <c r="G15" s="32">
        <v>0.02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583</v>
      </c>
      <c r="O15" s="35">
        <f t="shared" si="1"/>
        <v>430</v>
      </c>
      <c r="P15" s="35">
        <f t="shared" si="2"/>
        <v>584.42449136115727</v>
      </c>
      <c r="Q15" s="35">
        <f t="shared" si="3"/>
        <v>271.36312570873901</v>
      </c>
      <c r="R15" s="35">
        <f t="shared" si="4"/>
        <v>140.392664806569</v>
      </c>
      <c r="S15" s="35">
        <f t="shared" si="5"/>
        <v>302.49439828121479</v>
      </c>
      <c r="T15" s="35">
        <f t="shared" si="6"/>
        <v>17.532734740834719</v>
      </c>
      <c r="U15" s="35">
        <f t="shared" si="7"/>
        <v>517.900991402626</v>
      </c>
      <c r="V15" s="35">
        <f t="shared" si="8"/>
        <v>267.94171131054708</v>
      </c>
      <c r="W15" s="35">
        <f t="shared" si="9"/>
        <v>0</v>
      </c>
      <c r="X15" s="35">
        <f t="shared" si="10"/>
        <v>3294.0506523028266</v>
      </c>
      <c r="Y15" s="54">
        <v>9900</v>
      </c>
      <c r="Z15" s="54">
        <v>4150</v>
      </c>
      <c r="AA15" s="35">
        <f t="shared" si="11"/>
        <v>583</v>
      </c>
      <c r="AB15" s="35">
        <f t="shared" si="12"/>
        <v>430</v>
      </c>
      <c r="AC15" s="35">
        <f t="shared" si="13"/>
        <v>584.42449136115727</v>
      </c>
      <c r="AD15" s="35">
        <f t="shared" si="14"/>
        <v>271.36312570873901</v>
      </c>
      <c r="AE15" s="35">
        <f t="shared" si="15"/>
        <v>140.392664806569</v>
      </c>
      <c r="AF15" s="35">
        <f t="shared" si="16"/>
        <v>302.49439828121479</v>
      </c>
      <c r="AG15" s="35">
        <f t="shared" si="17"/>
        <v>17.532734740834719</v>
      </c>
      <c r="AH15" s="35">
        <f t="shared" si="18"/>
        <v>517.900991402626</v>
      </c>
      <c r="AI15" s="35">
        <f t="shared" si="19"/>
        <v>267.94171131054708</v>
      </c>
      <c r="AJ15" s="35">
        <f t="shared" si="20"/>
        <v>0</v>
      </c>
      <c r="AK15" s="36">
        <f t="shared" si="21"/>
        <v>3294.0506523028266</v>
      </c>
    </row>
    <row r="16" spans="1:37" x14ac:dyDescent="0.25">
      <c r="A16" s="5">
        <v>4103.8</v>
      </c>
      <c r="B16" s="5">
        <v>255648.05531454086</v>
      </c>
      <c r="C16" s="5">
        <v>451934.62267807126</v>
      </c>
      <c r="D16" s="5">
        <v>18537.510000000002</v>
      </c>
      <c r="E16" s="5">
        <v>60.504250000000006</v>
      </c>
      <c r="F16" s="32">
        <v>0.02</v>
      </c>
      <c r="G16" s="32">
        <v>0.02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583</v>
      </c>
      <c r="O16" s="35">
        <f t="shared" si="1"/>
        <v>430</v>
      </c>
      <c r="P16" s="35">
        <f t="shared" si="2"/>
        <v>584.42449136115727</v>
      </c>
      <c r="Q16" s="35">
        <f t="shared" si="3"/>
        <v>271.36312570873901</v>
      </c>
      <c r="R16" s="35">
        <f t="shared" si="4"/>
        <v>140.392664806569</v>
      </c>
      <c r="S16" s="35">
        <f t="shared" si="5"/>
        <v>302.49439828121479</v>
      </c>
      <c r="T16" s="35">
        <f t="shared" si="6"/>
        <v>17.532734740834719</v>
      </c>
      <c r="U16" s="35">
        <f t="shared" si="7"/>
        <v>517.900991402626</v>
      </c>
      <c r="V16" s="35">
        <f t="shared" si="8"/>
        <v>267.94171131054708</v>
      </c>
      <c r="W16" s="35">
        <f t="shared" si="9"/>
        <v>0</v>
      </c>
      <c r="X16" s="35">
        <f t="shared" si="10"/>
        <v>3294.0506523028266</v>
      </c>
      <c r="Y16" s="54">
        <v>9900</v>
      </c>
      <c r="Z16" s="54">
        <v>4150</v>
      </c>
      <c r="AA16" s="35">
        <f t="shared" si="11"/>
        <v>583</v>
      </c>
      <c r="AB16" s="35">
        <f t="shared" si="12"/>
        <v>430</v>
      </c>
      <c r="AC16" s="35">
        <f t="shared" si="13"/>
        <v>584.42449136115727</v>
      </c>
      <c r="AD16" s="35">
        <f t="shared" si="14"/>
        <v>271.36312570873901</v>
      </c>
      <c r="AE16" s="35">
        <f t="shared" si="15"/>
        <v>140.392664806569</v>
      </c>
      <c r="AF16" s="35">
        <f t="shared" si="16"/>
        <v>302.49439828121479</v>
      </c>
      <c r="AG16" s="35">
        <f t="shared" si="17"/>
        <v>17.532734740834719</v>
      </c>
      <c r="AH16" s="35">
        <f t="shared" si="18"/>
        <v>517.900991402626</v>
      </c>
      <c r="AI16" s="35">
        <f t="shared" si="19"/>
        <v>267.94171131054708</v>
      </c>
      <c r="AJ16" s="35">
        <f t="shared" si="20"/>
        <v>0</v>
      </c>
      <c r="AK16" s="36">
        <f t="shared" si="21"/>
        <v>3294.0506523028266</v>
      </c>
    </row>
    <row r="17" spans="1:37" x14ac:dyDescent="0.25">
      <c r="A17" s="5">
        <v>4104</v>
      </c>
      <c r="B17" s="5">
        <v>255746.52711391449</v>
      </c>
      <c r="C17" s="5">
        <v>452108.70112204552</v>
      </c>
      <c r="D17" s="5">
        <v>18537.8</v>
      </c>
      <c r="E17" s="5">
        <v>60.504250000000006</v>
      </c>
      <c r="F17" s="32">
        <v>0.02</v>
      </c>
      <c r="G17" s="32">
        <v>0.02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583</v>
      </c>
      <c r="O17" s="35">
        <f t="shared" si="1"/>
        <v>430</v>
      </c>
      <c r="P17" s="35">
        <f t="shared" si="2"/>
        <v>584.42449136115727</v>
      </c>
      <c r="Q17" s="35">
        <f t="shared" si="3"/>
        <v>271.36312570873901</v>
      </c>
      <c r="R17" s="35">
        <f t="shared" si="4"/>
        <v>140.392664806569</v>
      </c>
      <c r="S17" s="35">
        <f t="shared" si="5"/>
        <v>302.49439828121479</v>
      </c>
      <c r="T17" s="35">
        <f t="shared" si="6"/>
        <v>17.532734740834719</v>
      </c>
      <c r="U17" s="35">
        <f t="shared" si="7"/>
        <v>517.900991402626</v>
      </c>
      <c r="V17" s="35">
        <f t="shared" si="8"/>
        <v>267.94171131054708</v>
      </c>
      <c r="W17" s="35">
        <f t="shared" si="9"/>
        <v>0</v>
      </c>
      <c r="X17" s="35">
        <f t="shared" si="10"/>
        <v>3294.0506523028266</v>
      </c>
      <c r="Y17" s="54">
        <v>9900</v>
      </c>
      <c r="Z17" s="54">
        <v>4150</v>
      </c>
      <c r="AA17" s="35">
        <f t="shared" si="11"/>
        <v>583</v>
      </c>
      <c r="AB17" s="35">
        <f t="shared" si="12"/>
        <v>430</v>
      </c>
      <c r="AC17" s="35">
        <f t="shared" si="13"/>
        <v>584.42449136115727</v>
      </c>
      <c r="AD17" s="35">
        <f t="shared" si="14"/>
        <v>271.36312570873901</v>
      </c>
      <c r="AE17" s="35">
        <f t="shared" si="15"/>
        <v>140.392664806569</v>
      </c>
      <c r="AF17" s="35">
        <f t="shared" si="16"/>
        <v>302.49439828121479</v>
      </c>
      <c r="AG17" s="35">
        <f t="shared" si="17"/>
        <v>17.532734740834719</v>
      </c>
      <c r="AH17" s="35">
        <f t="shared" si="18"/>
        <v>517.900991402626</v>
      </c>
      <c r="AI17" s="35">
        <f t="shared" si="19"/>
        <v>267.94171131054708</v>
      </c>
      <c r="AJ17" s="35">
        <f t="shared" si="20"/>
        <v>0</v>
      </c>
      <c r="AK17" s="36">
        <f t="shared" si="21"/>
        <v>3294.0506523028266</v>
      </c>
    </row>
    <row r="18" spans="1:37" x14ac:dyDescent="0.25">
      <c r="A18" s="5">
        <v>4105</v>
      </c>
      <c r="B18" s="5">
        <v>256238.88611268997</v>
      </c>
      <c r="C18" s="5">
        <v>452979.09334185719</v>
      </c>
      <c r="D18" s="5">
        <v>18539.250000000004</v>
      </c>
      <c r="E18" s="5">
        <v>60.504250000000006</v>
      </c>
      <c r="F18" s="32">
        <v>0.02</v>
      </c>
      <c r="G18" s="32">
        <v>0.02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583</v>
      </c>
      <c r="O18" s="35">
        <f t="shared" si="1"/>
        <v>430</v>
      </c>
      <c r="P18" s="35">
        <f t="shared" si="2"/>
        <v>584.42449136115727</v>
      </c>
      <c r="Q18" s="35">
        <f t="shared" si="3"/>
        <v>271.36312570873901</v>
      </c>
      <c r="R18" s="35">
        <f t="shared" si="4"/>
        <v>140.392664806569</v>
      </c>
      <c r="S18" s="35">
        <f t="shared" si="5"/>
        <v>302.49439828121479</v>
      </c>
      <c r="T18" s="35">
        <f t="shared" si="6"/>
        <v>17.532734740834719</v>
      </c>
      <c r="U18" s="35">
        <f t="shared" si="7"/>
        <v>517.900991402626</v>
      </c>
      <c r="V18" s="35">
        <f t="shared" si="8"/>
        <v>267.94171131054708</v>
      </c>
      <c r="W18" s="35">
        <f t="shared" si="9"/>
        <v>0</v>
      </c>
      <c r="X18" s="35">
        <f t="shared" si="10"/>
        <v>3294.0506523028266</v>
      </c>
      <c r="Y18" s="54">
        <v>9900</v>
      </c>
      <c r="Z18" s="54">
        <v>4150</v>
      </c>
      <c r="AA18" s="35">
        <f t="shared" si="11"/>
        <v>583</v>
      </c>
      <c r="AB18" s="35">
        <f t="shared" si="12"/>
        <v>430</v>
      </c>
      <c r="AC18" s="35">
        <f t="shared" si="13"/>
        <v>584.42449136115727</v>
      </c>
      <c r="AD18" s="35">
        <f t="shared" si="14"/>
        <v>271.36312570873901</v>
      </c>
      <c r="AE18" s="35">
        <f t="shared" si="15"/>
        <v>140.392664806569</v>
      </c>
      <c r="AF18" s="35">
        <f t="shared" si="16"/>
        <v>302.49439828121479</v>
      </c>
      <c r="AG18" s="35">
        <f t="shared" si="17"/>
        <v>17.532734740834719</v>
      </c>
      <c r="AH18" s="35">
        <f t="shared" si="18"/>
        <v>517.900991402626</v>
      </c>
      <c r="AI18" s="35">
        <f t="shared" si="19"/>
        <v>267.94171131054708</v>
      </c>
      <c r="AJ18" s="35">
        <f t="shared" si="20"/>
        <v>0</v>
      </c>
      <c r="AK18" s="36">
        <f t="shared" si="21"/>
        <v>3294.0506523028266</v>
      </c>
    </row>
    <row r="19" spans="1:37" x14ac:dyDescent="0.25">
      <c r="A19" s="5">
        <v>4106</v>
      </c>
      <c r="B19" s="5">
        <v>256731.24511146545</v>
      </c>
      <c r="C19" s="5">
        <v>453849.48556163907</v>
      </c>
      <c r="D19" s="5">
        <v>18540.7</v>
      </c>
      <c r="E19" s="5">
        <v>60.504250000000006</v>
      </c>
      <c r="F19" s="32">
        <v>0.02</v>
      </c>
      <c r="G19" s="32">
        <v>0.02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583</v>
      </c>
      <c r="O19" s="35">
        <f t="shared" si="1"/>
        <v>430</v>
      </c>
      <c r="P19" s="35">
        <f t="shared" si="2"/>
        <v>584.42449136115727</v>
      </c>
      <c r="Q19" s="35">
        <f t="shared" si="3"/>
        <v>271.36312570873901</v>
      </c>
      <c r="R19" s="35">
        <f t="shared" si="4"/>
        <v>140.392664806569</v>
      </c>
      <c r="S19" s="35">
        <f t="shared" si="5"/>
        <v>302.49439828121479</v>
      </c>
      <c r="T19" s="35">
        <f t="shared" si="6"/>
        <v>17.532734740834719</v>
      </c>
      <c r="U19" s="35">
        <f t="shared" si="7"/>
        <v>517.900991402626</v>
      </c>
      <c r="V19" s="35">
        <f t="shared" si="8"/>
        <v>267.94171131054708</v>
      </c>
      <c r="W19" s="35">
        <f t="shared" si="9"/>
        <v>0</v>
      </c>
      <c r="X19" s="35">
        <f t="shared" si="10"/>
        <v>3294.0506523028266</v>
      </c>
      <c r="Y19" s="54">
        <v>9900</v>
      </c>
      <c r="Z19" s="54">
        <v>4150</v>
      </c>
      <c r="AA19" s="35">
        <f t="shared" si="11"/>
        <v>583</v>
      </c>
      <c r="AB19" s="35">
        <f t="shared" si="12"/>
        <v>430</v>
      </c>
      <c r="AC19" s="35">
        <f t="shared" si="13"/>
        <v>584.42449136115727</v>
      </c>
      <c r="AD19" s="35">
        <f t="shared" si="14"/>
        <v>271.36312570873901</v>
      </c>
      <c r="AE19" s="35">
        <f t="shared" si="15"/>
        <v>140.392664806569</v>
      </c>
      <c r="AF19" s="35">
        <f t="shared" si="16"/>
        <v>302.49439828121479</v>
      </c>
      <c r="AG19" s="35">
        <f t="shared" si="17"/>
        <v>17.532734740834719</v>
      </c>
      <c r="AH19" s="35">
        <f t="shared" si="18"/>
        <v>517.900991402626</v>
      </c>
      <c r="AI19" s="35">
        <f t="shared" si="19"/>
        <v>267.94171131054708</v>
      </c>
      <c r="AJ19" s="35">
        <f t="shared" si="20"/>
        <v>0</v>
      </c>
      <c r="AK19" s="36">
        <f t="shared" si="21"/>
        <v>3294.0506523028266</v>
      </c>
    </row>
    <row r="20" spans="1:37" x14ac:dyDescent="0.25">
      <c r="A20" s="5">
        <v>4107</v>
      </c>
      <c r="B20" s="5">
        <v>257223.60411024094</v>
      </c>
      <c r="C20" s="5">
        <v>454719.87778145075</v>
      </c>
      <c r="D20" s="5">
        <v>18542.149999999998</v>
      </c>
      <c r="E20" s="5">
        <v>60.504250000000006</v>
      </c>
      <c r="F20" s="32">
        <v>0.02</v>
      </c>
      <c r="G20" s="32">
        <v>0.02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583</v>
      </c>
      <c r="O20" s="35">
        <f t="shared" si="1"/>
        <v>430</v>
      </c>
      <c r="P20" s="35">
        <f t="shared" si="2"/>
        <v>584.42449136115727</v>
      </c>
      <c r="Q20" s="35">
        <f t="shared" si="3"/>
        <v>271.36312570873901</v>
      </c>
      <c r="R20" s="35">
        <f t="shared" si="4"/>
        <v>140.392664806569</v>
      </c>
      <c r="S20" s="35">
        <f t="shared" si="5"/>
        <v>302.49439828121479</v>
      </c>
      <c r="T20" s="35">
        <f t="shared" si="6"/>
        <v>17.532734740834719</v>
      </c>
      <c r="U20" s="35">
        <f t="shared" si="7"/>
        <v>517.900991402626</v>
      </c>
      <c r="V20" s="35">
        <f t="shared" si="8"/>
        <v>267.94171131054708</v>
      </c>
      <c r="W20" s="35">
        <f t="shared" si="9"/>
        <v>0</v>
      </c>
      <c r="X20" s="35">
        <f t="shared" si="10"/>
        <v>3294.0506523028266</v>
      </c>
      <c r="Y20" s="54">
        <v>9900</v>
      </c>
      <c r="Z20" s="54">
        <v>4150</v>
      </c>
      <c r="AA20" s="35">
        <f t="shared" si="11"/>
        <v>583</v>
      </c>
      <c r="AB20" s="35">
        <f t="shared" si="12"/>
        <v>430</v>
      </c>
      <c r="AC20" s="35">
        <f t="shared" si="13"/>
        <v>584.42449136115727</v>
      </c>
      <c r="AD20" s="35">
        <f t="shared" si="14"/>
        <v>271.36312570873901</v>
      </c>
      <c r="AE20" s="35">
        <f t="shared" si="15"/>
        <v>140.392664806569</v>
      </c>
      <c r="AF20" s="35">
        <f t="shared" si="16"/>
        <v>302.49439828121479</v>
      </c>
      <c r="AG20" s="35">
        <f t="shared" si="17"/>
        <v>17.532734740834719</v>
      </c>
      <c r="AH20" s="35">
        <f t="shared" si="18"/>
        <v>517.900991402626</v>
      </c>
      <c r="AI20" s="35">
        <f t="shared" si="19"/>
        <v>267.94171131054708</v>
      </c>
      <c r="AJ20" s="35">
        <f t="shared" si="20"/>
        <v>0</v>
      </c>
      <c r="AK20" s="36">
        <f t="shared" si="21"/>
        <v>3294.0506523028266</v>
      </c>
    </row>
    <row r="21" spans="1:37" x14ac:dyDescent="0.25">
      <c r="A21" s="5">
        <v>4108</v>
      </c>
      <c r="B21" s="5">
        <v>257715.96310901642</v>
      </c>
      <c r="C21" s="5">
        <v>455590.27000123262</v>
      </c>
      <c r="D21" s="5">
        <v>18543.600000000002</v>
      </c>
      <c r="E21" s="5">
        <v>60.504250000000006</v>
      </c>
      <c r="F21" s="32">
        <v>0.02</v>
      </c>
      <c r="G21" s="32">
        <v>0.02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583</v>
      </c>
      <c r="O21" s="35">
        <f t="shared" si="1"/>
        <v>430</v>
      </c>
      <c r="P21" s="35">
        <f t="shared" si="2"/>
        <v>584.42449136115727</v>
      </c>
      <c r="Q21" s="35">
        <f t="shared" si="3"/>
        <v>271.36312570873901</v>
      </c>
      <c r="R21" s="35">
        <f t="shared" si="4"/>
        <v>140.392664806569</v>
      </c>
      <c r="S21" s="35">
        <f t="shared" si="5"/>
        <v>302.49439828121479</v>
      </c>
      <c r="T21" s="35">
        <f t="shared" si="6"/>
        <v>17.532734740834719</v>
      </c>
      <c r="U21" s="35">
        <f t="shared" si="7"/>
        <v>517.900991402626</v>
      </c>
      <c r="V21" s="35">
        <f t="shared" si="8"/>
        <v>267.94171131054708</v>
      </c>
      <c r="W21" s="35">
        <f t="shared" si="9"/>
        <v>0</v>
      </c>
      <c r="X21" s="35">
        <f t="shared" si="10"/>
        <v>3294.0506523028266</v>
      </c>
      <c r="Y21" s="54">
        <v>9900</v>
      </c>
      <c r="Z21" s="54">
        <v>4150</v>
      </c>
      <c r="AA21" s="35">
        <f t="shared" si="11"/>
        <v>583</v>
      </c>
      <c r="AB21" s="35">
        <f t="shared" si="12"/>
        <v>430</v>
      </c>
      <c r="AC21" s="35">
        <f t="shared" si="13"/>
        <v>584.42449136115727</v>
      </c>
      <c r="AD21" s="35">
        <f t="shared" si="14"/>
        <v>271.36312570873901</v>
      </c>
      <c r="AE21" s="35">
        <f t="shared" si="15"/>
        <v>140.392664806569</v>
      </c>
      <c r="AF21" s="35">
        <f t="shared" si="16"/>
        <v>302.49439828121479</v>
      </c>
      <c r="AG21" s="35">
        <f t="shared" si="17"/>
        <v>17.532734740834719</v>
      </c>
      <c r="AH21" s="35">
        <f t="shared" si="18"/>
        <v>517.900991402626</v>
      </c>
      <c r="AI21" s="35">
        <f t="shared" si="19"/>
        <v>267.94171131054708</v>
      </c>
      <c r="AJ21" s="35">
        <f t="shared" si="20"/>
        <v>0</v>
      </c>
      <c r="AK21" s="36">
        <f t="shared" si="21"/>
        <v>3294.0506523028266</v>
      </c>
    </row>
    <row r="22" spans="1:37" x14ac:dyDescent="0.25">
      <c r="A22" s="5">
        <v>4108.2</v>
      </c>
      <c r="B22" s="5">
        <v>257814.43490886688</v>
      </c>
      <c r="C22" s="5">
        <v>455764.34844517708</v>
      </c>
      <c r="D22" s="5">
        <v>18543.89</v>
      </c>
      <c r="E22" s="5">
        <v>60.504250000000006</v>
      </c>
      <c r="F22" s="32">
        <v>0.02</v>
      </c>
      <c r="G22" s="32">
        <v>0.02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583</v>
      </c>
      <c r="O22" s="35">
        <f t="shared" si="1"/>
        <v>430</v>
      </c>
      <c r="P22" s="35">
        <f t="shared" si="2"/>
        <v>584.42449136115727</v>
      </c>
      <c r="Q22" s="35">
        <f t="shared" si="3"/>
        <v>271.36312570873901</v>
      </c>
      <c r="R22" s="35">
        <f t="shared" si="4"/>
        <v>140.392664806569</v>
      </c>
      <c r="S22" s="35">
        <f t="shared" si="5"/>
        <v>302.49439828121479</v>
      </c>
      <c r="T22" s="35">
        <f t="shared" si="6"/>
        <v>17.532734740834719</v>
      </c>
      <c r="U22" s="35">
        <f t="shared" si="7"/>
        <v>517.900991402626</v>
      </c>
      <c r="V22" s="35">
        <f t="shared" si="8"/>
        <v>267.94171131054708</v>
      </c>
      <c r="W22" s="35">
        <f t="shared" si="9"/>
        <v>0</v>
      </c>
      <c r="X22" s="35">
        <f t="shared" si="10"/>
        <v>3294.0506523028266</v>
      </c>
      <c r="Y22" s="54">
        <v>9900</v>
      </c>
      <c r="Z22" s="54">
        <v>4150</v>
      </c>
      <c r="AA22" s="35">
        <f t="shared" si="11"/>
        <v>583</v>
      </c>
      <c r="AB22" s="35">
        <f t="shared" si="12"/>
        <v>430</v>
      </c>
      <c r="AC22" s="35">
        <f t="shared" si="13"/>
        <v>584.42449136115727</v>
      </c>
      <c r="AD22" s="35">
        <f t="shared" si="14"/>
        <v>271.36312570873901</v>
      </c>
      <c r="AE22" s="35">
        <f t="shared" si="15"/>
        <v>140.392664806569</v>
      </c>
      <c r="AF22" s="35">
        <f t="shared" si="16"/>
        <v>302.49439828121479</v>
      </c>
      <c r="AG22" s="35">
        <f t="shared" si="17"/>
        <v>17.532734740834719</v>
      </c>
      <c r="AH22" s="35">
        <f t="shared" si="18"/>
        <v>517.900991402626</v>
      </c>
      <c r="AI22" s="35">
        <f t="shared" si="19"/>
        <v>267.94171131054708</v>
      </c>
      <c r="AJ22" s="35">
        <f t="shared" si="20"/>
        <v>0</v>
      </c>
      <c r="AK22" s="36">
        <f t="shared" si="21"/>
        <v>3294.0506523028266</v>
      </c>
    </row>
    <row r="23" spans="1:37" x14ac:dyDescent="0.25">
      <c r="A23" s="5">
        <v>4108.8</v>
      </c>
      <c r="B23" s="5">
        <v>258109.85030794144</v>
      </c>
      <c r="C23" s="5">
        <v>456286.58377707005</v>
      </c>
      <c r="D23" s="5">
        <v>18544.759999999998</v>
      </c>
      <c r="E23" s="5">
        <v>60.504250000000006</v>
      </c>
      <c r="F23" s="32">
        <v>0.02</v>
      </c>
      <c r="G23" s="32">
        <v>0.02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583</v>
      </c>
      <c r="O23" s="35">
        <f t="shared" si="1"/>
        <v>430</v>
      </c>
      <c r="P23" s="35">
        <f t="shared" si="2"/>
        <v>584.42449136115727</v>
      </c>
      <c r="Q23" s="35">
        <f t="shared" si="3"/>
        <v>271.36312570873901</v>
      </c>
      <c r="R23" s="35">
        <f t="shared" si="4"/>
        <v>140.392664806569</v>
      </c>
      <c r="S23" s="35">
        <f t="shared" si="5"/>
        <v>302.49439828121479</v>
      </c>
      <c r="T23" s="35">
        <f t="shared" si="6"/>
        <v>17.532734740834719</v>
      </c>
      <c r="U23" s="35">
        <f t="shared" si="7"/>
        <v>517.900991402626</v>
      </c>
      <c r="V23" s="35">
        <f t="shared" si="8"/>
        <v>267.94171131054708</v>
      </c>
      <c r="W23" s="35">
        <f t="shared" si="9"/>
        <v>0</v>
      </c>
      <c r="X23" s="35">
        <f t="shared" si="10"/>
        <v>3294.0506523028266</v>
      </c>
      <c r="Y23" s="54">
        <v>9900</v>
      </c>
      <c r="Z23" s="54">
        <v>4150</v>
      </c>
      <c r="AA23" s="35">
        <f t="shared" si="11"/>
        <v>583</v>
      </c>
      <c r="AB23" s="35">
        <f t="shared" si="12"/>
        <v>430</v>
      </c>
      <c r="AC23" s="35">
        <f t="shared" si="13"/>
        <v>584.42449136115727</v>
      </c>
      <c r="AD23" s="35">
        <f t="shared" si="14"/>
        <v>271.36312570873901</v>
      </c>
      <c r="AE23" s="35">
        <f t="shared" si="15"/>
        <v>140.392664806569</v>
      </c>
      <c r="AF23" s="35">
        <f t="shared" si="16"/>
        <v>302.49439828121479</v>
      </c>
      <c r="AG23" s="35">
        <f t="shared" si="17"/>
        <v>17.532734740834719</v>
      </c>
      <c r="AH23" s="35">
        <f t="shared" si="18"/>
        <v>517.900991402626</v>
      </c>
      <c r="AI23" s="35">
        <f t="shared" si="19"/>
        <v>267.94171131054708</v>
      </c>
      <c r="AJ23" s="35">
        <f t="shared" si="20"/>
        <v>0</v>
      </c>
      <c r="AK23" s="36">
        <f t="shared" si="21"/>
        <v>3294.0506523028266</v>
      </c>
    </row>
    <row r="24" spans="1:37" x14ac:dyDescent="0.25">
      <c r="A24" s="5">
        <v>4109</v>
      </c>
      <c r="B24" s="5">
        <v>258208.3221077919</v>
      </c>
      <c r="C24" s="5">
        <v>456460.6622210443</v>
      </c>
      <c r="D24" s="5">
        <v>18545.05</v>
      </c>
      <c r="E24" s="5">
        <v>60.504250000000006</v>
      </c>
      <c r="F24" s="32">
        <v>0.02</v>
      </c>
      <c r="G24" s="32">
        <v>0.02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583</v>
      </c>
      <c r="O24" s="35">
        <f t="shared" si="1"/>
        <v>430</v>
      </c>
      <c r="P24" s="35">
        <f t="shared" si="2"/>
        <v>584.42449136115727</v>
      </c>
      <c r="Q24" s="35">
        <f t="shared" si="3"/>
        <v>271.36312570873901</v>
      </c>
      <c r="R24" s="35">
        <f t="shared" si="4"/>
        <v>140.392664806569</v>
      </c>
      <c r="S24" s="35">
        <f t="shared" si="5"/>
        <v>302.49439828121479</v>
      </c>
      <c r="T24" s="35">
        <f t="shared" si="6"/>
        <v>17.532734740834719</v>
      </c>
      <c r="U24" s="35">
        <f t="shared" si="7"/>
        <v>517.900991402626</v>
      </c>
      <c r="V24" s="35">
        <f t="shared" si="8"/>
        <v>267.94171131054708</v>
      </c>
      <c r="W24" s="35">
        <f t="shared" si="9"/>
        <v>0</v>
      </c>
      <c r="X24" s="35">
        <f t="shared" si="10"/>
        <v>3294.0506523028266</v>
      </c>
      <c r="Y24" s="54">
        <v>9900</v>
      </c>
      <c r="Z24" s="54">
        <v>4150</v>
      </c>
      <c r="AA24" s="35">
        <f t="shared" si="11"/>
        <v>583</v>
      </c>
      <c r="AB24" s="35">
        <f t="shared" si="12"/>
        <v>430</v>
      </c>
      <c r="AC24" s="35">
        <f t="shared" si="13"/>
        <v>584.42449136115727</v>
      </c>
      <c r="AD24" s="35">
        <f t="shared" si="14"/>
        <v>271.36312570873901</v>
      </c>
      <c r="AE24" s="35">
        <f t="shared" si="15"/>
        <v>140.392664806569</v>
      </c>
      <c r="AF24" s="35">
        <f t="shared" si="16"/>
        <v>302.49439828121479</v>
      </c>
      <c r="AG24" s="35">
        <f t="shared" si="17"/>
        <v>17.532734740834719</v>
      </c>
      <c r="AH24" s="35">
        <f t="shared" si="18"/>
        <v>517.900991402626</v>
      </c>
      <c r="AI24" s="35">
        <f t="shared" si="19"/>
        <v>267.94171131054708</v>
      </c>
      <c r="AJ24" s="35">
        <f t="shared" si="20"/>
        <v>0</v>
      </c>
      <c r="AK24" s="36">
        <f t="shared" si="21"/>
        <v>3294.0506523028266</v>
      </c>
    </row>
    <row r="25" spans="1:37" x14ac:dyDescent="0.25">
      <c r="A25" s="5">
        <v>4110</v>
      </c>
      <c r="B25" s="5">
        <v>258700.68110704422</v>
      </c>
      <c r="C25" s="5">
        <v>457331.05444082618</v>
      </c>
      <c r="D25" s="5">
        <v>18546.5</v>
      </c>
      <c r="E25" s="5">
        <v>60.504250000000006</v>
      </c>
      <c r="F25" s="32">
        <v>0.02</v>
      </c>
      <c r="G25" s="32">
        <v>0.02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583</v>
      </c>
      <c r="O25" s="35">
        <f t="shared" si="1"/>
        <v>430</v>
      </c>
      <c r="P25" s="35">
        <f t="shared" si="2"/>
        <v>584.42449136115727</v>
      </c>
      <c r="Q25" s="35">
        <f t="shared" si="3"/>
        <v>271.36312570873901</v>
      </c>
      <c r="R25" s="35">
        <f t="shared" si="4"/>
        <v>140.392664806569</v>
      </c>
      <c r="S25" s="35">
        <f t="shared" si="5"/>
        <v>302.49439828121479</v>
      </c>
      <c r="T25" s="35">
        <f t="shared" si="6"/>
        <v>17.532734740834719</v>
      </c>
      <c r="U25" s="35">
        <f t="shared" si="7"/>
        <v>517.900991402626</v>
      </c>
      <c r="V25" s="35">
        <f t="shared" si="8"/>
        <v>267.94171131054708</v>
      </c>
      <c r="W25" s="35">
        <f t="shared" si="9"/>
        <v>0</v>
      </c>
      <c r="X25" s="35">
        <f t="shared" si="10"/>
        <v>3294.0506523028266</v>
      </c>
      <c r="Y25" s="54">
        <v>9900</v>
      </c>
      <c r="Z25" s="54">
        <v>4150</v>
      </c>
      <c r="AA25" s="35">
        <f t="shared" si="11"/>
        <v>583</v>
      </c>
      <c r="AB25" s="35">
        <f t="shared" si="12"/>
        <v>430</v>
      </c>
      <c r="AC25" s="35">
        <f t="shared" si="13"/>
        <v>584.42449136115727</v>
      </c>
      <c r="AD25" s="35">
        <f t="shared" si="14"/>
        <v>271.36312570873901</v>
      </c>
      <c r="AE25" s="35">
        <f t="shared" si="15"/>
        <v>140.392664806569</v>
      </c>
      <c r="AF25" s="35">
        <f t="shared" si="16"/>
        <v>302.49439828121479</v>
      </c>
      <c r="AG25" s="35">
        <f t="shared" si="17"/>
        <v>17.532734740834719</v>
      </c>
      <c r="AH25" s="35">
        <f t="shared" si="18"/>
        <v>517.900991402626</v>
      </c>
      <c r="AI25" s="35">
        <f t="shared" si="19"/>
        <v>267.94171131054708</v>
      </c>
      <c r="AJ25" s="35">
        <f t="shared" si="20"/>
        <v>0</v>
      </c>
      <c r="AK25" s="36">
        <f t="shared" si="21"/>
        <v>3294.0506523028266</v>
      </c>
    </row>
    <row r="26" spans="1:37" x14ac:dyDescent="0.25">
      <c r="A26" s="5">
        <v>4111</v>
      </c>
      <c r="B26" s="5">
        <v>259193.0401058197</v>
      </c>
      <c r="C26" s="5">
        <v>458201.44666063786</v>
      </c>
      <c r="D26" s="5">
        <v>18547.95</v>
      </c>
      <c r="E26" s="5">
        <v>60.504250000000006</v>
      </c>
      <c r="F26" s="32">
        <v>0.02</v>
      </c>
      <c r="G26" s="32">
        <v>0.02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583</v>
      </c>
      <c r="O26" s="35">
        <f t="shared" si="1"/>
        <v>430</v>
      </c>
      <c r="P26" s="35">
        <f t="shared" si="2"/>
        <v>584.42449136115727</v>
      </c>
      <c r="Q26" s="35">
        <f t="shared" si="3"/>
        <v>271.36312570873901</v>
      </c>
      <c r="R26" s="35">
        <f t="shared" si="4"/>
        <v>140.392664806569</v>
      </c>
      <c r="S26" s="35">
        <f t="shared" si="5"/>
        <v>302.49439828121479</v>
      </c>
      <c r="T26" s="35">
        <f t="shared" si="6"/>
        <v>17.532734740834719</v>
      </c>
      <c r="U26" s="35">
        <f t="shared" si="7"/>
        <v>517.900991402626</v>
      </c>
      <c r="V26" s="35">
        <f t="shared" si="8"/>
        <v>267.94171131054708</v>
      </c>
      <c r="W26" s="35">
        <f t="shared" si="9"/>
        <v>0</v>
      </c>
      <c r="X26" s="35">
        <f t="shared" si="10"/>
        <v>3294.0506523028266</v>
      </c>
      <c r="Y26" s="54">
        <v>9900</v>
      </c>
      <c r="Z26" s="54">
        <v>4150</v>
      </c>
      <c r="AA26" s="35">
        <f t="shared" si="11"/>
        <v>583</v>
      </c>
      <c r="AB26" s="35">
        <f t="shared" si="12"/>
        <v>430</v>
      </c>
      <c r="AC26" s="35">
        <f t="shared" si="13"/>
        <v>584.42449136115727</v>
      </c>
      <c r="AD26" s="35">
        <f t="shared" si="14"/>
        <v>271.36312570873901</v>
      </c>
      <c r="AE26" s="35">
        <f t="shared" si="15"/>
        <v>140.392664806569</v>
      </c>
      <c r="AF26" s="35">
        <f t="shared" si="16"/>
        <v>302.49439828121479</v>
      </c>
      <c r="AG26" s="35">
        <f t="shared" si="17"/>
        <v>17.532734740834719</v>
      </c>
      <c r="AH26" s="35">
        <f t="shared" si="18"/>
        <v>517.900991402626</v>
      </c>
      <c r="AI26" s="35">
        <f t="shared" si="19"/>
        <v>267.94171131054708</v>
      </c>
      <c r="AJ26" s="35">
        <f t="shared" si="20"/>
        <v>0</v>
      </c>
      <c r="AK26" s="36">
        <f t="shared" si="21"/>
        <v>3294.0506523028266</v>
      </c>
    </row>
    <row r="27" spans="1:37" x14ac:dyDescent="0.25">
      <c r="A27" s="5">
        <v>4112</v>
      </c>
      <c r="B27" s="5">
        <v>259685.39910459518</v>
      </c>
      <c r="C27" s="5">
        <v>459071.83888044953</v>
      </c>
      <c r="D27" s="5">
        <v>18549.400000000001</v>
      </c>
      <c r="E27" s="5">
        <v>60.504250000000006</v>
      </c>
      <c r="F27" s="32">
        <v>0.02</v>
      </c>
      <c r="G27" s="32">
        <v>0.02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583</v>
      </c>
      <c r="O27" s="35">
        <f t="shared" si="1"/>
        <v>430</v>
      </c>
      <c r="P27" s="35">
        <f t="shared" si="2"/>
        <v>584.42449136115727</v>
      </c>
      <c r="Q27" s="35">
        <f t="shared" si="3"/>
        <v>271.36312570873901</v>
      </c>
      <c r="R27" s="35">
        <f t="shared" si="4"/>
        <v>140.392664806569</v>
      </c>
      <c r="S27" s="35">
        <f t="shared" si="5"/>
        <v>302.49439828121479</v>
      </c>
      <c r="T27" s="35">
        <f t="shared" si="6"/>
        <v>17.532734740834719</v>
      </c>
      <c r="U27" s="35">
        <f t="shared" si="7"/>
        <v>517.900991402626</v>
      </c>
      <c r="V27" s="35">
        <f t="shared" si="8"/>
        <v>267.94171131054708</v>
      </c>
      <c r="W27" s="35">
        <f t="shared" si="9"/>
        <v>0</v>
      </c>
      <c r="X27" s="35">
        <f t="shared" si="10"/>
        <v>3294.0506523028266</v>
      </c>
      <c r="Y27" s="54">
        <v>9900</v>
      </c>
      <c r="Z27" s="54">
        <v>4150</v>
      </c>
      <c r="AA27" s="35">
        <f t="shared" si="11"/>
        <v>583</v>
      </c>
      <c r="AB27" s="35">
        <f t="shared" si="12"/>
        <v>430</v>
      </c>
      <c r="AC27" s="35">
        <f t="shared" si="13"/>
        <v>584.42449136115727</v>
      </c>
      <c r="AD27" s="35">
        <f t="shared" si="14"/>
        <v>271.36312570873901</v>
      </c>
      <c r="AE27" s="35">
        <f t="shared" si="15"/>
        <v>140.392664806569</v>
      </c>
      <c r="AF27" s="35">
        <f t="shared" si="16"/>
        <v>302.49439828121479</v>
      </c>
      <c r="AG27" s="35">
        <f t="shared" si="17"/>
        <v>17.532734740834719</v>
      </c>
      <c r="AH27" s="35">
        <f t="shared" si="18"/>
        <v>517.900991402626</v>
      </c>
      <c r="AI27" s="35">
        <f t="shared" si="19"/>
        <v>267.94171131054708</v>
      </c>
      <c r="AJ27" s="35">
        <f t="shared" si="20"/>
        <v>0</v>
      </c>
      <c r="AK27" s="36">
        <f t="shared" si="21"/>
        <v>3294.0506523028266</v>
      </c>
    </row>
    <row r="28" spans="1:37" x14ac:dyDescent="0.25">
      <c r="A28" s="5">
        <v>4113</v>
      </c>
      <c r="B28" s="5">
        <v>260177.75810337067</v>
      </c>
      <c r="C28" s="5">
        <v>459942.23110026121</v>
      </c>
      <c r="D28" s="5">
        <v>18550.850000000002</v>
      </c>
      <c r="E28" s="5">
        <v>60.504250000000006</v>
      </c>
      <c r="F28" s="32">
        <v>0.02</v>
      </c>
      <c r="G28" s="32">
        <v>0.02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583</v>
      </c>
      <c r="O28" s="35">
        <f t="shared" si="1"/>
        <v>430</v>
      </c>
      <c r="P28" s="35">
        <f t="shared" si="2"/>
        <v>584.42449136115727</v>
      </c>
      <c r="Q28" s="35">
        <f t="shared" si="3"/>
        <v>271.36312570873901</v>
      </c>
      <c r="R28" s="35">
        <f t="shared" si="4"/>
        <v>140.392664806569</v>
      </c>
      <c r="S28" s="35">
        <f t="shared" si="5"/>
        <v>302.49439828121479</v>
      </c>
      <c r="T28" s="35">
        <f t="shared" si="6"/>
        <v>17.532734740834719</v>
      </c>
      <c r="U28" s="35">
        <f t="shared" si="7"/>
        <v>517.900991402626</v>
      </c>
      <c r="V28" s="35">
        <f t="shared" si="8"/>
        <v>267.94171131054708</v>
      </c>
      <c r="W28" s="35">
        <f t="shared" si="9"/>
        <v>0</v>
      </c>
      <c r="X28" s="35">
        <f t="shared" si="10"/>
        <v>3294.0506523028266</v>
      </c>
      <c r="Y28" s="54">
        <v>9900</v>
      </c>
      <c r="Z28" s="54">
        <v>4150</v>
      </c>
      <c r="AA28" s="35">
        <f t="shared" si="11"/>
        <v>583</v>
      </c>
      <c r="AB28" s="35">
        <f t="shared" si="12"/>
        <v>430</v>
      </c>
      <c r="AC28" s="35">
        <f t="shared" si="13"/>
        <v>584.42449136115727</v>
      </c>
      <c r="AD28" s="35">
        <f t="shared" si="14"/>
        <v>271.36312570873901</v>
      </c>
      <c r="AE28" s="35">
        <f t="shared" si="15"/>
        <v>140.392664806569</v>
      </c>
      <c r="AF28" s="35">
        <f t="shared" si="16"/>
        <v>302.49439828121479</v>
      </c>
      <c r="AG28" s="35">
        <f t="shared" si="17"/>
        <v>17.532734740834719</v>
      </c>
      <c r="AH28" s="35">
        <f t="shared" si="18"/>
        <v>517.900991402626</v>
      </c>
      <c r="AI28" s="35">
        <f t="shared" si="19"/>
        <v>267.94171131054708</v>
      </c>
      <c r="AJ28" s="35">
        <f t="shared" si="20"/>
        <v>0</v>
      </c>
      <c r="AK28" s="36">
        <f t="shared" si="21"/>
        <v>3294.0506523028266</v>
      </c>
    </row>
    <row r="29" spans="1:37" x14ac:dyDescent="0.25">
      <c r="A29" s="5">
        <v>4113.2</v>
      </c>
      <c r="B29" s="5">
        <v>260276.22990274429</v>
      </c>
      <c r="C29" s="5">
        <v>460116.30954417586</v>
      </c>
      <c r="D29" s="5">
        <v>18551.14</v>
      </c>
      <c r="E29" s="5">
        <v>60.504250000000006</v>
      </c>
      <c r="F29" s="32">
        <v>0.02</v>
      </c>
      <c r="G29" s="32">
        <v>0.02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583</v>
      </c>
      <c r="O29" s="35">
        <f t="shared" si="1"/>
        <v>430</v>
      </c>
      <c r="P29" s="35">
        <f t="shared" si="2"/>
        <v>584.42449136115727</v>
      </c>
      <c r="Q29" s="35">
        <f t="shared" si="3"/>
        <v>271.36312570873901</v>
      </c>
      <c r="R29" s="35">
        <f t="shared" si="4"/>
        <v>140.392664806569</v>
      </c>
      <c r="S29" s="35">
        <f t="shared" si="5"/>
        <v>302.49439828121479</v>
      </c>
      <c r="T29" s="35">
        <f t="shared" si="6"/>
        <v>17.532734740834719</v>
      </c>
      <c r="U29" s="35">
        <f t="shared" si="7"/>
        <v>517.900991402626</v>
      </c>
      <c r="V29" s="35">
        <f t="shared" si="8"/>
        <v>267.94171131054708</v>
      </c>
      <c r="W29" s="35">
        <f t="shared" si="9"/>
        <v>0</v>
      </c>
      <c r="X29" s="35">
        <f t="shared" si="10"/>
        <v>3294.0506523028266</v>
      </c>
      <c r="Y29" s="54">
        <v>9900</v>
      </c>
      <c r="Z29" s="54">
        <v>4150</v>
      </c>
      <c r="AA29" s="35">
        <f t="shared" si="11"/>
        <v>583</v>
      </c>
      <c r="AB29" s="35">
        <f t="shared" si="12"/>
        <v>430</v>
      </c>
      <c r="AC29" s="35">
        <f t="shared" si="13"/>
        <v>584.42449136115727</v>
      </c>
      <c r="AD29" s="35">
        <f t="shared" si="14"/>
        <v>271.36312570873901</v>
      </c>
      <c r="AE29" s="35">
        <f t="shared" si="15"/>
        <v>140.392664806569</v>
      </c>
      <c r="AF29" s="35">
        <f t="shared" si="16"/>
        <v>302.49439828121479</v>
      </c>
      <c r="AG29" s="35">
        <f t="shared" si="17"/>
        <v>17.532734740834719</v>
      </c>
      <c r="AH29" s="35">
        <f t="shared" si="18"/>
        <v>517.900991402626</v>
      </c>
      <c r="AI29" s="35">
        <f t="shared" si="19"/>
        <v>267.94171131054708</v>
      </c>
      <c r="AJ29" s="35">
        <f t="shared" si="20"/>
        <v>0</v>
      </c>
      <c r="AK29" s="36">
        <f t="shared" si="21"/>
        <v>3294.0506523028266</v>
      </c>
    </row>
    <row r="30" spans="1:37" x14ac:dyDescent="0.25">
      <c r="A30" s="5">
        <v>4113.8</v>
      </c>
      <c r="B30" s="5">
        <v>260571.64530229568</v>
      </c>
      <c r="C30" s="5">
        <v>460638.54487606883</v>
      </c>
      <c r="D30" s="5">
        <v>18552.010000000002</v>
      </c>
      <c r="E30" s="5">
        <v>60.504250000000006</v>
      </c>
      <c r="F30" s="32">
        <v>0.02</v>
      </c>
      <c r="G30" s="32">
        <v>0.02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583</v>
      </c>
      <c r="O30" s="35">
        <f t="shared" si="1"/>
        <v>430</v>
      </c>
      <c r="P30" s="35">
        <f t="shared" si="2"/>
        <v>584.42449136115727</v>
      </c>
      <c r="Q30" s="35">
        <f t="shared" si="3"/>
        <v>271.36312570873901</v>
      </c>
      <c r="R30" s="35">
        <f t="shared" si="4"/>
        <v>140.392664806569</v>
      </c>
      <c r="S30" s="35">
        <f t="shared" si="5"/>
        <v>302.49439828121479</v>
      </c>
      <c r="T30" s="35">
        <f t="shared" si="6"/>
        <v>17.532734740834719</v>
      </c>
      <c r="U30" s="35">
        <f t="shared" si="7"/>
        <v>517.900991402626</v>
      </c>
      <c r="V30" s="35">
        <f t="shared" si="8"/>
        <v>267.94171131054708</v>
      </c>
      <c r="W30" s="35">
        <f t="shared" si="9"/>
        <v>0</v>
      </c>
      <c r="X30" s="35">
        <f t="shared" si="10"/>
        <v>3294.0506523028266</v>
      </c>
      <c r="Y30" s="54">
        <v>9900</v>
      </c>
      <c r="Z30" s="54">
        <v>4150</v>
      </c>
      <c r="AA30" s="35">
        <f t="shared" si="11"/>
        <v>583</v>
      </c>
      <c r="AB30" s="35">
        <f t="shared" si="12"/>
        <v>430</v>
      </c>
      <c r="AC30" s="35">
        <f t="shared" si="13"/>
        <v>584.42449136115727</v>
      </c>
      <c r="AD30" s="35">
        <f t="shared" si="14"/>
        <v>271.36312570873901</v>
      </c>
      <c r="AE30" s="35">
        <f t="shared" si="15"/>
        <v>140.392664806569</v>
      </c>
      <c r="AF30" s="35">
        <f t="shared" si="16"/>
        <v>302.49439828121479</v>
      </c>
      <c r="AG30" s="35">
        <f t="shared" si="17"/>
        <v>17.532734740834719</v>
      </c>
      <c r="AH30" s="35">
        <f t="shared" si="18"/>
        <v>517.900991402626</v>
      </c>
      <c r="AI30" s="35">
        <f t="shared" si="19"/>
        <v>267.94171131054708</v>
      </c>
      <c r="AJ30" s="35">
        <f t="shared" si="20"/>
        <v>0</v>
      </c>
      <c r="AK30" s="36">
        <f t="shared" si="21"/>
        <v>3294.0506523028266</v>
      </c>
    </row>
    <row r="31" spans="1:37" x14ac:dyDescent="0.25">
      <c r="A31" s="5">
        <v>4114</v>
      </c>
      <c r="B31" s="5">
        <v>260670.11710214615</v>
      </c>
      <c r="C31" s="5">
        <v>460812.62332001328</v>
      </c>
      <c r="D31" s="5">
        <v>18552.300000000003</v>
      </c>
      <c r="E31" s="5">
        <v>60.504250000000006</v>
      </c>
      <c r="F31" s="32">
        <v>0.02</v>
      </c>
      <c r="G31" s="32">
        <v>0.02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583</v>
      </c>
      <c r="O31" s="35">
        <f t="shared" si="1"/>
        <v>430</v>
      </c>
      <c r="P31" s="35">
        <f t="shared" si="2"/>
        <v>584.42449136115727</v>
      </c>
      <c r="Q31" s="35">
        <f t="shared" si="3"/>
        <v>271.36312570873901</v>
      </c>
      <c r="R31" s="35">
        <f t="shared" si="4"/>
        <v>140.392664806569</v>
      </c>
      <c r="S31" s="35">
        <f t="shared" si="5"/>
        <v>302.49439828121479</v>
      </c>
      <c r="T31" s="35">
        <f t="shared" si="6"/>
        <v>17.532734740834719</v>
      </c>
      <c r="U31" s="35">
        <f t="shared" si="7"/>
        <v>517.900991402626</v>
      </c>
      <c r="V31" s="35">
        <f t="shared" si="8"/>
        <v>267.94171131054708</v>
      </c>
      <c r="W31" s="35">
        <f t="shared" si="9"/>
        <v>0</v>
      </c>
      <c r="X31" s="35">
        <f t="shared" si="10"/>
        <v>3294.0506523028266</v>
      </c>
      <c r="Y31" s="54">
        <v>9900</v>
      </c>
      <c r="Z31" s="54">
        <v>4150</v>
      </c>
      <c r="AA31" s="35">
        <f t="shared" si="11"/>
        <v>583</v>
      </c>
      <c r="AB31" s="35">
        <f t="shared" si="12"/>
        <v>430</v>
      </c>
      <c r="AC31" s="35">
        <f t="shared" si="13"/>
        <v>584.42449136115727</v>
      </c>
      <c r="AD31" s="35">
        <f t="shared" si="14"/>
        <v>271.36312570873901</v>
      </c>
      <c r="AE31" s="35">
        <f t="shared" si="15"/>
        <v>140.392664806569</v>
      </c>
      <c r="AF31" s="35">
        <f t="shared" si="16"/>
        <v>302.49439828121479</v>
      </c>
      <c r="AG31" s="35">
        <f t="shared" si="17"/>
        <v>17.532734740834719</v>
      </c>
      <c r="AH31" s="35">
        <f t="shared" si="18"/>
        <v>517.900991402626</v>
      </c>
      <c r="AI31" s="35">
        <f t="shared" si="19"/>
        <v>267.94171131054708</v>
      </c>
      <c r="AJ31" s="35">
        <f t="shared" si="20"/>
        <v>0</v>
      </c>
      <c r="AK31" s="36">
        <f t="shared" si="21"/>
        <v>3294.0506523028266</v>
      </c>
    </row>
    <row r="32" spans="1:37" x14ac:dyDescent="0.25">
      <c r="A32" s="5">
        <v>4115</v>
      </c>
      <c r="B32" s="5">
        <v>261162.47610092163</v>
      </c>
      <c r="C32" s="5">
        <v>461683.01553982496</v>
      </c>
      <c r="D32" s="5">
        <v>18553.75</v>
      </c>
      <c r="E32" s="5">
        <v>60.504250000000006</v>
      </c>
      <c r="F32" s="32">
        <v>0.02</v>
      </c>
      <c r="G32" s="32">
        <v>0.02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583</v>
      </c>
      <c r="O32" s="35">
        <f t="shared" si="1"/>
        <v>430</v>
      </c>
      <c r="P32" s="35">
        <f t="shared" si="2"/>
        <v>584.42449136115727</v>
      </c>
      <c r="Q32" s="35">
        <f t="shared" si="3"/>
        <v>271.36312570873901</v>
      </c>
      <c r="R32" s="35">
        <f t="shared" si="4"/>
        <v>140.392664806569</v>
      </c>
      <c r="S32" s="35">
        <f t="shared" si="5"/>
        <v>302.49439828121479</v>
      </c>
      <c r="T32" s="35">
        <f t="shared" si="6"/>
        <v>17.532734740834719</v>
      </c>
      <c r="U32" s="35">
        <f t="shared" si="7"/>
        <v>517.900991402626</v>
      </c>
      <c r="V32" s="35">
        <f t="shared" si="8"/>
        <v>267.94171131054708</v>
      </c>
      <c r="W32" s="35">
        <f t="shared" si="9"/>
        <v>0</v>
      </c>
      <c r="X32" s="35">
        <f t="shared" si="10"/>
        <v>3294.0506523028266</v>
      </c>
      <c r="Y32" s="54">
        <v>9900</v>
      </c>
      <c r="Z32" s="54">
        <v>4150</v>
      </c>
      <c r="AA32" s="35">
        <f t="shared" si="11"/>
        <v>583</v>
      </c>
      <c r="AB32" s="35">
        <f t="shared" si="12"/>
        <v>430</v>
      </c>
      <c r="AC32" s="35">
        <f t="shared" si="13"/>
        <v>584.42449136115727</v>
      </c>
      <c r="AD32" s="35">
        <f t="shared" si="14"/>
        <v>271.36312570873901</v>
      </c>
      <c r="AE32" s="35">
        <f t="shared" si="15"/>
        <v>140.392664806569</v>
      </c>
      <c r="AF32" s="35">
        <f t="shared" si="16"/>
        <v>302.49439828121479</v>
      </c>
      <c r="AG32" s="35">
        <f t="shared" si="17"/>
        <v>17.532734740834719</v>
      </c>
      <c r="AH32" s="35">
        <f t="shared" si="18"/>
        <v>517.900991402626</v>
      </c>
      <c r="AI32" s="35">
        <f t="shared" si="19"/>
        <v>267.94171131054708</v>
      </c>
      <c r="AJ32" s="35">
        <f t="shared" si="20"/>
        <v>0</v>
      </c>
      <c r="AK32" s="36">
        <f t="shared" si="21"/>
        <v>3294.0506523028266</v>
      </c>
    </row>
    <row r="33" spans="1:37" x14ac:dyDescent="0.25">
      <c r="A33" s="5">
        <v>4116</v>
      </c>
      <c r="B33" s="5">
        <v>261654.83509969711</v>
      </c>
      <c r="C33" s="5">
        <v>462553.40775963664</v>
      </c>
      <c r="D33" s="5">
        <v>18555.2</v>
      </c>
      <c r="E33" s="5">
        <v>60.504250000000006</v>
      </c>
      <c r="F33" s="32">
        <v>0.02</v>
      </c>
      <c r="G33" s="32">
        <v>0.02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583</v>
      </c>
      <c r="O33" s="35">
        <f t="shared" si="1"/>
        <v>430</v>
      </c>
      <c r="P33" s="35">
        <f t="shared" si="2"/>
        <v>584.42449136115727</v>
      </c>
      <c r="Q33" s="35">
        <f t="shared" si="3"/>
        <v>271.36312570873901</v>
      </c>
      <c r="R33" s="35">
        <f t="shared" si="4"/>
        <v>140.392664806569</v>
      </c>
      <c r="S33" s="35">
        <f t="shared" si="5"/>
        <v>302.49439828121479</v>
      </c>
      <c r="T33" s="35">
        <f t="shared" si="6"/>
        <v>17.532734740834719</v>
      </c>
      <c r="U33" s="35">
        <f t="shared" si="7"/>
        <v>517.900991402626</v>
      </c>
      <c r="V33" s="35">
        <f t="shared" si="8"/>
        <v>267.94171131054708</v>
      </c>
      <c r="W33" s="35">
        <f t="shared" si="9"/>
        <v>0</v>
      </c>
      <c r="X33" s="35">
        <f t="shared" si="10"/>
        <v>3294.0506523028266</v>
      </c>
      <c r="Y33" s="54">
        <v>9900</v>
      </c>
      <c r="Z33" s="54">
        <v>4150</v>
      </c>
      <c r="AA33" s="35">
        <f t="shared" si="11"/>
        <v>583</v>
      </c>
      <c r="AB33" s="35">
        <f t="shared" si="12"/>
        <v>430</v>
      </c>
      <c r="AC33" s="35">
        <f t="shared" si="13"/>
        <v>584.42449136115727</v>
      </c>
      <c r="AD33" s="35">
        <f t="shared" si="14"/>
        <v>271.36312570873901</v>
      </c>
      <c r="AE33" s="35">
        <f t="shared" si="15"/>
        <v>140.392664806569</v>
      </c>
      <c r="AF33" s="35">
        <f t="shared" si="16"/>
        <v>302.49439828121479</v>
      </c>
      <c r="AG33" s="35">
        <f t="shared" si="17"/>
        <v>17.532734740834719</v>
      </c>
      <c r="AH33" s="35">
        <f t="shared" si="18"/>
        <v>517.900991402626</v>
      </c>
      <c r="AI33" s="35">
        <f t="shared" si="19"/>
        <v>267.94171131054708</v>
      </c>
      <c r="AJ33" s="35">
        <f t="shared" si="20"/>
        <v>0</v>
      </c>
      <c r="AK33" s="36">
        <f t="shared" si="21"/>
        <v>3294.0506523028266</v>
      </c>
    </row>
    <row r="34" spans="1:37" x14ac:dyDescent="0.25">
      <c r="A34" s="5">
        <v>4117</v>
      </c>
      <c r="B34" s="5">
        <v>262147.1940984726</v>
      </c>
      <c r="C34" s="5">
        <v>463423.79997944832</v>
      </c>
      <c r="D34" s="5">
        <v>18556.650000000001</v>
      </c>
      <c r="E34" s="5">
        <v>60.504250000000006</v>
      </c>
      <c r="F34" s="32">
        <v>0.02</v>
      </c>
      <c r="G34" s="32">
        <v>0.02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583</v>
      </c>
      <c r="O34" s="35">
        <f t="shared" si="1"/>
        <v>430</v>
      </c>
      <c r="P34" s="35">
        <f t="shared" si="2"/>
        <v>584.42449136115727</v>
      </c>
      <c r="Q34" s="35">
        <f t="shared" si="3"/>
        <v>271.36312570873901</v>
      </c>
      <c r="R34" s="35">
        <f t="shared" si="4"/>
        <v>140.392664806569</v>
      </c>
      <c r="S34" s="35">
        <f t="shared" si="5"/>
        <v>302.49439828121479</v>
      </c>
      <c r="T34" s="35">
        <f t="shared" si="6"/>
        <v>17.532734740834719</v>
      </c>
      <c r="U34" s="35">
        <f t="shared" si="7"/>
        <v>517.900991402626</v>
      </c>
      <c r="V34" s="35">
        <f t="shared" si="8"/>
        <v>267.94171131054708</v>
      </c>
      <c r="W34" s="35">
        <f t="shared" si="9"/>
        <v>0</v>
      </c>
      <c r="X34" s="35">
        <f t="shared" si="10"/>
        <v>3294.0506523028266</v>
      </c>
      <c r="Y34" s="54">
        <v>9900</v>
      </c>
      <c r="Z34" s="54">
        <v>4150</v>
      </c>
      <c r="AA34" s="35">
        <f t="shared" si="11"/>
        <v>583</v>
      </c>
      <c r="AB34" s="35">
        <f t="shared" si="12"/>
        <v>430</v>
      </c>
      <c r="AC34" s="35">
        <f t="shared" si="13"/>
        <v>584.42449136115727</v>
      </c>
      <c r="AD34" s="35">
        <f t="shared" si="14"/>
        <v>271.36312570873901</v>
      </c>
      <c r="AE34" s="35">
        <f t="shared" si="15"/>
        <v>140.392664806569</v>
      </c>
      <c r="AF34" s="35">
        <f t="shared" si="16"/>
        <v>302.49439828121479</v>
      </c>
      <c r="AG34" s="35">
        <f t="shared" si="17"/>
        <v>17.532734740834719</v>
      </c>
      <c r="AH34" s="35">
        <f t="shared" si="18"/>
        <v>517.900991402626</v>
      </c>
      <c r="AI34" s="35">
        <f t="shared" si="19"/>
        <v>267.94171131054708</v>
      </c>
      <c r="AJ34" s="35">
        <f t="shared" si="20"/>
        <v>0</v>
      </c>
      <c r="AK34" s="36">
        <f t="shared" si="21"/>
        <v>3294.0506523028266</v>
      </c>
    </row>
    <row r="35" spans="1:37" x14ac:dyDescent="0.25">
      <c r="A35" s="5">
        <v>4118</v>
      </c>
      <c r="B35" s="5">
        <v>262639.55309724808</v>
      </c>
      <c r="C35" s="5">
        <v>464294.19219923019</v>
      </c>
      <c r="D35" s="5">
        <v>18558.100000000002</v>
      </c>
      <c r="E35" s="5">
        <v>60.504250000000006</v>
      </c>
      <c r="F35" s="32">
        <v>0.02</v>
      </c>
      <c r="G35" s="32">
        <v>0.02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583</v>
      </c>
      <c r="O35" s="35">
        <f t="shared" si="1"/>
        <v>430</v>
      </c>
      <c r="P35" s="35">
        <f t="shared" si="2"/>
        <v>584.42449136115727</v>
      </c>
      <c r="Q35" s="35">
        <f t="shared" si="3"/>
        <v>271.36312570873901</v>
      </c>
      <c r="R35" s="35">
        <f t="shared" si="4"/>
        <v>140.392664806569</v>
      </c>
      <c r="S35" s="35">
        <f t="shared" si="5"/>
        <v>302.49439828121479</v>
      </c>
      <c r="T35" s="35">
        <f t="shared" si="6"/>
        <v>17.532734740834719</v>
      </c>
      <c r="U35" s="35">
        <f t="shared" si="7"/>
        <v>517.900991402626</v>
      </c>
      <c r="V35" s="35">
        <f t="shared" si="8"/>
        <v>267.94171131054708</v>
      </c>
      <c r="W35" s="35">
        <f t="shared" si="9"/>
        <v>0</v>
      </c>
      <c r="X35" s="35">
        <f t="shared" si="10"/>
        <v>3294.0506523028266</v>
      </c>
      <c r="Y35" s="54">
        <v>9900</v>
      </c>
      <c r="Z35" s="54">
        <v>4150</v>
      </c>
      <c r="AA35" s="35">
        <f t="shared" si="11"/>
        <v>583</v>
      </c>
      <c r="AB35" s="35">
        <f t="shared" si="12"/>
        <v>430</v>
      </c>
      <c r="AC35" s="35">
        <f t="shared" si="13"/>
        <v>584.42449136115727</v>
      </c>
      <c r="AD35" s="35">
        <f t="shared" si="14"/>
        <v>271.36312570873901</v>
      </c>
      <c r="AE35" s="35">
        <f t="shared" si="15"/>
        <v>140.392664806569</v>
      </c>
      <c r="AF35" s="35">
        <f t="shared" si="16"/>
        <v>302.49439828121479</v>
      </c>
      <c r="AG35" s="35">
        <f t="shared" si="17"/>
        <v>17.532734740834719</v>
      </c>
      <c r="AH35" s="35">
        <f t="shared" si="18"/>
        <v>517.900991402626</v>
      </c>
      <c r="AI35" s="35">
        <f t="shared" si="19"/>
        <v>267.94171131054708</v>
      </c>
      <c r="AJ35" s="35">
        <f t="shared" si="20"/>
        <v>0</v>
      </c>
      <c r="AK35" s="36">
        <f t="shared" si="21"/>
        <v>3294.0506523028266</v>
      </c>
    </row>
    <row r="36" spans="1:37" x14ac:dyDescent="0.25">
      <c r="A36" s="5">
        <v>4118.2</v>
      </c>
      <c r="B36" s="5">
        <v>262738.02489709854</v>
      </c>
      <c r="C36" s="5">
        <v>464468.27064320445</v>
      </c>
      <c r="D36" s="5">
        <v>18558.390000000003</v>
      </c>
      <c r="E36" s="5">
        <v>60.504250000000006</v>
      </c>
      <c r="F36" s="32">
        <v>0.02</v>
      </c>
      <c r="G36" s="32">
        <v>0.02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583</v>
      </c>
      <c r="O36" s="35">
        <f t="shared" si="1"/>
        <v>430</v>
      </c>
      <c r="P36" s="35">
        <f t="shared" si="2"/>
        <v>584.42449136115727</v>
      </c>
      <c r="Q36" s="35">
        <f t="shared" si="3"/>
        <v>271.36312570873901</v>
      </c>
      <c r="R36" s="35">
        <f t="shared" si="4"/>
        <v>140.392664806569</v>
      </c>
      <c r="S36" s="35">
        <f t="shared" si="5"/>
        <v>302.49439828121479</v>
      </c>
      <c r="T36" s="35">
        <f t="shared" si="6"/>
        <v>17.532734740834719</v>
      </c>
      <c r="U36" s="35">
        <f t="shared" si="7"/>
        <v>517.900991402626</v>
      </c>
      <c r="V36" s="35">
        <f t="shared" si="8"/>
        <v>267.94171131054708</v>
      </c>
      <c r="W36" s="35">
        <f t="shared" si="9"/>
        <v>0</v>
      </c>
      <c r="X36" s="35">
        <f t="shared" si="10"/>
        <v>3294.0506523028266</v>
      </c>
      <c r="Y36" s="54">
        <v>9900</v>
      </c>
      <c r="Z36" s="54">
        <v>4150</v>
      </c>
      <c r="AA36" s="35">
        <f t="shared" si="11"/>
        <v>583</v>
      </c>
      <c r="AB36" s="35">
        <f t="shared" si="12"/>
        <v>430</v>
      </c>
      <c r="AC36" s="35">
        <f t="shared" si="13"/>
        <v>584.42449136115727</v>
      </c>
      <c r="AD36" s="35">
        <f t="shared" si="14"/>
        <v>271.36312570873901</v>
      </c>
      <c r="AE36" s="35">
        <f t="shared" si="15"/>
        <v>140.392664806569</v>
      </c>
      <c r="AF36" s="35">
        <f t="shared" si="16"/>
        <v>302.49439828121479</v>
      </c>
      <c r="AG36" s="35">
        <f t="shared" si="17"/>
        <v>17.532734740834719</v>
      </c>
      <c r="AH36" s="35">
        <f t="shared" si="18"/>
        <v>517.900991402626</v>
      </c>
      <c r="AI36" s="35">
        <f t="shared" si="19"/>
        <v>267.94171131054708</v>
      </c>
      <c r="AJ36" s="35">
        <f t="shared" si="20"/>
        <v>0</v>
      </c>
      <c r="AK36" s="36">
        <f t="shared" si="21"/>
        <v>3294.0506523028266</v>
      </c>
    </row>
    <row r="37" spans="1:37" x14ac:dyDescent="0.25">
      <c r="A37" s="5">
        <v>4118.8</v>
      </c>
      <c r="B37" s="5">
        <v>263033.4402961731</v>
      </c>
      <c r="C37" s="5">
        <v>464990.50597506762</v>
      </c>
      <c r="D37" s="5">
        <v>18559.260000000002</v>
      </c>
      <c r="E37" s="5">
        <v>60.504250000000006</v>
      </c>
      <c r="F37" s="32">
        <v>0.02</v>
      </c>
      <c r="G37" s="32">
        <v>0.02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583</v>
      </c>
      <c r="O37" s="35">
        <f t="shared" si="1"/>
        <v>430</v>
      </c>
      <c r="P37" s="35">
        <f t="shared" si="2"/>
        <v>584.42449136115727</v>
      </c>
      <c r="Q37" s="35">
        <f t="shared" si="3"/>
        <v>271.36312570873901</v>
      </c>
      <c r="R37" s="35">
        <f t="shared" si="4"/>
        <v>140.392664806569</v>
      </c>
      <c r="S37" s="35">
        <f t="shared" si="5"/>
        <v>302.49439828121479</v>
      </c>
      <c r="T37" s="35">
        <f t="shared" si="6"/>
        <v>17.532734740834719</v>
      </c>
      <c r="U37" s="35">
        <f t="shared" si="7"/>
        <v>517.900991402626</v>
      </c>
      <c r="V37" s="35">
        <f t="shared" si="8"/>
        <v>267.94171131054708</v>
      </c>
      <c r="W37" s="35">
        <f t="shared" si="9"/>
        <v>0</v>
      </c>
      <c r="X37" s="35">
        <f t="shared" si="10"/>
        <v>3294.0506523028266</v>
      </c>
      <c r="Y37" s="54">
        <v>9900</v>
      </c>
      <c r="Z37" s="54">
        <v>4150</v>
      </c>
      <c r="AA37" s="35">
        <f t="shared" si="11"/>
        <v>583</v>
      </c>
      <c r="AB37" s="35">
        <f t="shared" si="12"/>
        <v>430</v>
      </c>
      <c r="AC37" s="35">
        <f t="shared" si="13"/>
        <v>584.42449136115727</v>
      </c>
      <c r="AD37" s="35">
        <f t="shared" si="14"/>
        <v>271.36312570873901</v>
      </c>
      <c r="AE37" s="35">
        <f t="shared" si="15"/>
        <v>140.392664806569</v>
      </c>
      <c r="AF37" s="35">
        <f t="shared" si="16"/>
        <v>302.49439828121479</v>
      </c>
      <c r="AG37" s="35">
        <f t="shared" si="17"/>
        <v>17.532734740834719</v>
      </c>
      <c r="AH37" s="35">
        <f t="shared" si="18"/>
        <v>517.900991402626</v>
      </c>
      <c r="AI37" s="35">
        <f t="shared" si="19"/>
        <v>267.94171131054708</v>
      </c>
      <c r="AJ37" s="35">
        <f t="shared" si="20"/>
        <v>0</v>
      </c>
      <c r="AK37" s="36">
        <f t="shared" si="21"/>
        <v>3294.0506523028266</v>
      </c>
    </row>
    <row r="38" spans="1:37" x14ac:dyDescent="0.25">
      <c r="A38" s="5">
        <v>4119</v>
      </c>
      <c r="B38" s="5">
        <v>263131.91209602356</v>
      </c>
      <c r="C38" s="5">
        <v>465164.58441901207</v>
      </c>
      <c r="D38" s="5">
        <v>18559.550000000003</v>
      </c>
      <c r="E38" s="5">
        <v>60.504250000000006</v>
      </c>
      <c r="F38" s="32">
        <v>0.02</v>
      </c>
      <c r="G38" s="32">
        <v>0.02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583</v>
      </c>
      <c r="O38" s="35">
        <f t="shared" si="1"/>
        <v>430</v>
      </c>
      <c r="P38" s="35">
        <f t="shared" si="2"/>
        <v>584.42449136115727</v>
      </c>
      <c r="Q38" s="35">
        <f t="shared" si="3"/>
        <v>271.36312570873901</v>
      </c>
      <c r="R38" s="35">
        <f t="shared" si="4"/>
        <v>140.392664806569</v>
      </c>
      <c r="S38" s="35">
        <f t="shared" si="5"/>
        <v>302.49439828121479</v>
      </c>
      <c r="T38" s="35">
        <f t="shared" si="6"/>
        <v>17.532734740834719</v>
      </c>
      <c r="U38" s="35">
        <f t="shared" si="7"/>
        <v>517.900991402626</v>
      </c>
      <c r="V38" s="35">
        <f t="shared" si="8"/>
        <v>267.94171131054708</v>
      </c>
      <c r="W38" s="35">
        <f t="shared" si="9"/>
        <v>0</v>
      </c>
      <c r="X38" s="35">
        <f t="shared" si="10"/>
        <v>3294.0506523028266</v>
      </c>
      <c r="Y38" s="54">
        <v>9900</v>
      </c>
      <c r="Z38" s="54">
        <v>4150</v>
      </c>
      <c r="AA38" s="35">
        <f t="shared" si="11"/>
        <v>583</v>
      </c>
      <c r="AB38" s="35">
        <f t="shared" si="12"/>
        <v>430</v>
      </c>
      <c r="AC38" s="35">
        <f t="shared" si="13"/>
        <v>584.42449136115727</v>
      </c>
      <c r="AD38" s="35">
        <f t="shared" si="14"/>
        <v>271.36312570873901</v>
      </c>
      <c r="AE38" s="35">
        <f t="shared" si="15"/>
        <v>140.392664806569</v>
      </c>
      <c r="AF38" s="35">
        <f t="shared" si="16"/>
        <v>302.49439828121479</v>
      </c>
      <c r="AG38" s="35">
        <f t="shared" si="17"/>
        <v>17.532734740834719</v>
      </c>
      <c r="AH38" s="35">
        <f t="shared" si="18"/>
        <v>517.900991402626</v>
      </c>
      <c r="AI38" s="35">
        <f t="shared" si="19"/>
        <v>267.94171131054708</v>
      </c>
      <c r="AJ38" s="35">
        <f t="shared" si="20"/>
        <v>0</v>
      </c>
      <c r="AK38" s="36">
        <f t="shared" si="21"/>
        <v>3294.0506523028266</v>
      </c>
    </row>
    <row r="39" spans="1:37" x14ac:dyDescent="0.25">
      <c r="A39" s="5">
        <v>4120</v>
      </c>
      <c r="B39" s="5">
        <v>263624.27109479904</v>
      </c>
      <c r="C39" s="5">
        <v>466034.97663882375</v>
      </c>
      <c r="D39" s="5">
        <v>18561</v>
      </c>
      <c r="E39" s="5">
        <v>60.504250000000006</v>
      </c>
      <c r="F39" s="32">
        <v>0.02</v>
      </c>
      <c r="G39" s="32">
        <v>0.02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583</v>
      </c>
      <c r="O39" s="35">
        <f t="shared" si="1"/>
        <v>430</v>
      </c>
      <c r="P39" s="35">
        <f t="shared" si="2"/>
        <v>584.42449136115727</v>
      </c>
      <c r="Q39" s="35">
        <f t="shared" si="3"/>
        <v>271.36312570873901</v>
      </c>
      <c r="R39" s="35">
        <f t="shared" si="4"/>
        <v>140.392664806569</v>
      </c>
      <c r="S39" s="35">
        <f t="shared" si="5"/>
        <v>302.49439828121479</v>
      </c>
      <c r="T39" s="35">
        <f t="shared" si="6"/>
        <v>17.532734740834719</v>
      </c>
      <c r="U39" s="35">
        <f t="shared" si="7"/>
        <v>517.900991402626</v>
      </c>
      <c r="V39" s="35">
        <f t="shared" si="8"/>
        <v>267.94171131054708</v>
      </c>
      <c r="W39" s="35">
        <f t="shared" si="9"/>
        <v>0</v>
      </c>
      <c r="X39" s="35">
        <f t="shared" si="10"/>
        <v>3294.0506523028266</v>
      </c>
      <c r="Y39" s="54">
        <v>9900</v>
      </c>
      <c r="Z39" s="54">
        <v>4150</v>
      </c>
      <c r="AA39" s="35">
        <f t="shared" si="11"/>
        <v>583</v>
      </c>
      <c r="AB39" s="35">
        <f t="shared" si="12"/>
        <v>430</v>
      </c>
      <c r="AC39" s="35">
        <f t="shared" si="13"/>
        <v>584.42449136115727</v>
      </c>
      <c r="AD39" s="35">
        <f t="shared" si="14"/>
        <v>271.36312570873901</v>
      </c>
      <c r="AE39" s="35">
        <f t="shared" si="15"/>
        <v>140.392664806569</v>
      </c>
      <c r="AF39" s="35">
        <f t="shared" si="16"/>
        <v>302.49439828121479</v>
      </c>
      <c r="AG39" s="35">
        <f t="shared" si="17"/>
        <v>17.532734740834719</v>
      </c>
      <c r="AH39" s="35">
        <f t="shared" si="18"/>
        <v>517.900991402626</v>
      </c>
      <c r="AI39" s="35">
        <f t="shared" si="19"/>
        <v>267.94171131054708</v>
      </c>
      <c r="AJ39" s="35">
        <f t="shared" si="20"/>
        <v>0</v>
      </c>
      <c r="AK39" s="36">
        <f t="shared" si="21"/>
        <v>3294.0506523028266</v>
      </c>
    </row>
    <row r="40" spans="1:37" x14ac:dyDescent="0.25">
      <c r="A40" s="5">
        <v>4121</v>
      </c>
      <c r="B40" s="5">
        <v>264116.63009405136</v>
      </c>
      <c r="C40" s="5">
        <v>466905.36885863543</v>
      </c>
      <c r="D40" s="5">
        <v>18562.45</v>
      </c>
      <c r="E40" s="5">
        <v>60.504250000000006</v>
      </c>
      <c r="F40" s="32">
        <v>0.02</v>
      </c>
      <c r="G40" s="32">
        <v>0.02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583</v>
      </c>
      <c r="O40" s="35">
        <f t="shared" si="1"/>
        <v>430</v>
      </c>
      <c r="P40" s="35">
        <f t="shared" si="2"/>
        <v>584.42449136115727</v>
      </c>
      <c r="Q40" s="35">
        <f t="shared" si="3"/>
        <v>271.36312570873901</v>
      </c>
      <c r="R40" s="35">
        <f t="shared" si="4"/>
        <v>140.392664806569</v>
      </c>
      <c r="S40" s="35">
        <f t="shared" si="5"/>
        <v>302.49439828121479</v>
      </c>
      <c r="T40" s="35">
        <f t="shared" si="6"/>
        <v>17.532734740834719</v>
      </c>
      <c r="U40" s="35">
        <f t="shared" si="7"/>
        <v>517.900991402626</v>
      </c>
      <c r="V40" s="35">
        <f t="shared" si="8"/>
        <v>267.94171131054708</v>
      </c>
      <c r="W40" s="35">
        <f t="shared" si="9"/>
        <v>0</v>
      </c>
      <c r="X40" s="35">
        <f t="shared" si="10"/>
        <v>3294.0506523028266</v>
      </c>
      <c r="Y40" s="54">
        <v>9900</v>
      </c>
      <c r="Z40" s="54">
        <v>4150</v>
      </c>
      <c r="AA40" s="35">
        <f t="shared" si="11"/>
        <v>583</v>
      </c>
      <c r="AB40" s="35">
        <f t="shared" si="12"/>
        <v>430</v>
      </c>
      <c r="AC40" s="35">
        <f t="shared" si="13"/>
        <v>584.42449136115727</v>
      </c>
      <c r="AD40" s="35">
        <f t="shared" si="14"/>
        <v>271.36312570873901</v>
      </c>
      <c r="AE40" s="35">
        <f t="shared" si="15"/>
        <v>140.392664806569</v>
      </c>
      <c r="AF40" s="35">
        <f t="shared" si="16"/>
        <v>302.49439828121479</v>
      </c>
      <c r="AG40" s="35">
        <f t="shared" si="17"/>
        <v>17.532734740834719</v>
      </c>
      <c r="AH40" s="35">
        <f t="shared" si="18"/>
        <v>517.900991402626</v>
      </c>
      <c r="AI40" s="35">
        <f t="shared" si="19"/>
        <v>267.94171131054708</v>
      </c>
      <c r="AJ40" s="35">
        <f t="shared" si="20"/>
        <v>0</v>
      </c>
      <c r="AK40" s="36">
        <f t="shared" si="21"/>
        <v>3294.0506523028266</v>
      </c>
    </row>
    <row r="41" spans="1:37" x14ac:dyDescent="0.25">
      <c r="A41" s="5">
        <v>4122</v>
      </c>
      <c r="B41" s="5">
        <v>264608.98909282684</v>
      </c>
      <c r="C41" s="5">
        <v>467775.7610784173</v>
      </c>
      <c r="D41" s="5">
        <v>18563.900000000001</v>
      </c>
      <c r="E41" s="5">
        <v>60.504250000000006</v>
      </c>
      <c r="F41" s="32">
        <v>0.02</v>
      </c>
      <c r="G41" s="32">
        <v>0.02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583</v>
      </c>
      <c r="O41" s="35">
        <f t="shared" si="1"/>
        <v>430</v>
      </c>
      <c r="P41" s="35">
        <f t="shared" si="2"/>
        <v>584.42449136115727</v>
      </c>
      <c r="Q41" s="35">
        <f t="shared" si="3"/>
        <v>271.36312570873901</v>
      </c>
      <c r="R41" s="35">
        <f t="shared" si="4"/>
        <v>140.392664806569</v>
      </c>
      <c r="S41" s="35">
        <f t="shared" si="5"/>
        <v>302.49439828121479</v>
      </c>
      <c r="T41" s="35">
        <f t="shared" si="6"/>
        <v>17.532734740834719</v>
      </c>
      <c r="U41" s="35">
        <f t="shared" si="7"/>
        <v>517.900991402626</v>
      </c>
      <c r="V41" s="35">
        <f t="shared" si="8"/>
        <v>267.94171131054708</v>
      </c>
      <c r="W41" s="35">
        <f t="shared" si="9"/>
        <v>0</v>
      </c>
      <c r="X41" s="35">
        <f t="shared" si="10"/>
        <v>3294.0506523028266</v>
      </c>
      <c r="Y41" s="54">
        <v>9900</v>
      </c>
      <c r="Z41" s="54">
        <v>4150</v>
      </c>
      <c r="AA41" s="35">
        <f t="shared" si="11"/>
        <v>583</v>
      </c>
      <c r="AB41" s="35">
        <f t="shared" si="12"/>
        <v>430</v>
      </c>
      <c r="AC41" s="35">
        <f t="shared" si="13"/>
        <v>584.42449136115727</v>
      </c>
      <c r="AD41" s="35">
        <f t="shared" si="14"/>
        <v>271.36312570873901</v>
      </c>
      <c r="AE41" s="35">
        <f t="shared" si="15"/>
        <v>140.392664806569</v>
      </c>
      <c r="AF41" s="35">
        <f t="shared" si="16"/>
        <v>302.49439828121479</v>
      </c>
      <c r="AG41" s="35">
        <f t="shared" si="17"/>
        <v>17.532734740834719</v>
      </c>
      <c r="AH41" s="35">
        <f t="shared" si="18"/>
        <v>517.900991402626</v>
      </c>
      <c r="AI41" s="35">
        <f t="shared" si="19"/>
        <v>267.94171131054708</v>
      </c>
      <c r="AJ41" s="35">
        <f t="shared" si="20"/>
        <v>0</v>
      </c>
      <c r="AK41" s="36">
        <f t="shared" si="21"/>
        <v>3294.0506523028266</v>
      </c>
    </row>
    <row r="42" spans="1:37" x14ac:dyDescent="0.25">
      <c r="A42" s="5">
        <v>4123</v>
      </c>
      <c r="B42" s="5">
        <v>265101.34809160233</v>
      </c>
      <c r="C42" s="5">
        <v>468646.15329822898</v>
      </c>
      <c r="D42" s="5">
        <v>18565.350000000002</v>
      </c>
      <c r="E42" s="5">
        <v>60.504250000000006</v>
      </c>
      <c r="F42" s="32">
        <v>0.02</v>
      </c>
      <c r="G42" s="32">
        <v>0.02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583</v>
      </c>
      <c r="O42" s="35">
        <f t="shared" si="1"/>
        <v>430</v>
      </c>
      <c r="P42" s="35">
        <f t="shared" si="2"/>
        <v>584.42449136115727</v>
      </c>
      <c r="Q42" s="35">
        <f t="shared" si="3"/>
        <v>271.36312570873901</v>
      </c>
      <c r="R42" s="35">
        <f t="shared" si="4"/>
        <v>140.392664806569</v>
      </c>
      <c r="S42" s="35">
        <f t="shared" si="5"/>
        <v>302.49439828121479</v>
      </c>
      <c r="T42" s="35">
        <f t="shared" si="6"/>
        <v>17.532734740834719</v>
      </c>
      <c r="U42" s="35">
        <f t="shared" si="7"/>
        <v>517.900991402626</v>
      </c>
      <c r="V42" s="35">
        <f t="shared" si="8"/>
        <v>267.94171131054708</v>
      </c>
      <c r="W42" s="35">
        <f t="shared" si="9"/>
        <v>0</v>
      </c>
      <c r="X42" s="35">
        <f t="shared" si="10"/>
        <v>3294.0506523028266</v>
      </c>
      <c r="Y42" s="54">
        <v>9900</v>
      </c>
      <c r="Z42" s="54">
        <v>4150</v>
      </c>
      <c r="AA42" s="35">
        <f t="shared" si="11"/>
        <v>583</v>
      </c>
      <c r="AB42" s="35">
        <f t="shared" si="12"/>
        <v>430</v>
      </c>
      <c r="AC42" s="35">
        <f t="shared" si="13"/>
        <v>584.42449136115727</v>
      </c>
      <c r="AD42" s="35">
        <f t="shared" si="14"/>
        <v>271.36312570873901</v>
      </c>
      <c r="AE42" s="35">
        <f t="shared" si="15"/>
        <v>140.392664806569</v>
      </c>
      <c r="AF42" s="35">
        <f t="shared" si="16"/>
        <v>302.49439828121479</v>
      </c>
      <c r="AG42" s="35">
        <f t="shared" si="17"/>
        <v>17.532734740834719</v>
      </c>
      <c r="AH42" s="35">
        <f t="shared" si="18"/>
        <v>517.900991402626</v>
      </c>
      <c r="AI42" s="35">
        <f t="shared" si="19"/>
        <v>267.94171131054708</v>
      </c>
      <c r="AJ42" s="35">
        <f t="shared" si="20"/>
        <v>0</v>
      </c>
      <c r="AK42" s="36">
        <f t="shared" si="21"/>
        <v>3294.0506523028266</v>
      </c>
    </row>
    <row r="43" spans="1:37" x14ac:dyDescent="0.25">
      <c r="A43" s="5">
        <v>4123.2</v>
      </c>
      <c r="B43" s="5">
        <v>265199.81989097595</v>
      </c>
      <c r="C43" s="5">
        <v>468820.23174220324</v>
      </c>
      <c r="D43" s="5">
        <v>18565.640000000003</v>
      </c>
      <c r="E43" s="5">
        <v>60.504250000000006</v>
      </c>
      <c r="F43" s="32">
        <v>0.02</v>
      </c>
      <c r="G43" s="32">
        <v>0.02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583</v>
      </c>
      <c r="O43" s="35">
        <f t="shared" si="1"/>
        <v>430</v>
      </c>
      <c r="P43" s="35">
        <f t="shared" si="2"/>
        <v>584.42449136115727</v>
      </c>
      <c r="Q43" s="35">
        <f t="shared" si="3"/>
        <v>271.36312570873901</v>
      </c>
      <c r="R43" s="35">
        <f t="shared" si="4"/>
        <v>140.392664806569</v>
      </c>
      <c r="S43" s="35">
        <f t="shared" si="5"/>
        <v>302.49439828121479</v>
      </c>
      <c r="T43" s="35">
        <f t="shared" si="6"/>
        <v>17.532734740834719</v>
      </c>
      <c r="U43" s="35">
        <f t="shared" si="7"/>
        <v>517.900991402626</v>
      </c>
      <c r="V43" s="35">
        <f t="shared" si="8"/>
        <v>267.94171131054708</v>
      </c>
      <c r="W43" s="35">
        <f t="shared" si="9"/>
        <v>0</v>
      </c>
      <c r="X43" s="35">
        <f t="shared" si="10"/>
        <v>3294.0506523028266</v>
      </c>
      <c r="Y43" s="54">
        <v>9900</v>
      </c>
      <c r="Z43" s="54">
        <v>4150</v>
      </c>
      <c r="AA43" s="35">
        <f t="shared" si="11"/>
        <v>583</v>
      </c>
      <c r="AB43" s="35">
        <f t="shared" si="12"/>
        <v>430</v>
      </c>
      <c r="AC43" s="35">
        <f t="shared" si="13"/>
        <v>584.42449136115727</v>
      </c>
      <c r="AD43" s="35">
        <f t="shared" si="14"/>
        <v>271.36312570873901</v>
      </c>
      <c r="AE43" s="35">
        <f t="shared" si="15"/>
        <v>140.392664806569</v>
      </c>
      <c r="AF43" s="35">
        <f t="shared" si="16"/>
        <v>302.49439828121479</v>
      </c>
      <c r="AG43" s="35">
        <f t="shared" si="17"/>
        <v>17.532734740834719</v>
      </c>
      <c r="AH43" s="35">
        <f t="shared" si="18"/>
        <v>517.900991402626</v>
      </c>
      <c r="AI43" s="35">
        <f t="shared" si="19"/>
        <v>267.94171131054708</v>
      </c>
      <c r="AJ43" s="35">
        <f t="shared" si="20"/>
        <v>0</v>
      </c>
      <c r="AK43" s="36">
        <f t="shared" si="21"/>
        <v>3294.0506523028266</v>
      </c>
    </row>
    <row r="44" spans="1:37" x14ac:dyDescent="0.25">
      <c r="A44" s="5">
        <v>4123.8</v>
      </c>
      <c r="B44" s="5">
        <v>265495.23529052734</v>
      </c>
      <c r="C44" s="5">
        <v>469342.4670740664</v>
      </c>
      <c r="D44" s="5">
        <v>18566.510000000002</v>
      </c>
      <c r="E44" s="5">
        <v>60.504250000000006</v>
      </c>
      <c r="F44" s="32">
        <v>0.02</v>
      </c>
      <c r="G44" s="32">
        <v>0.02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583</v>
      </c>
      <c r="O44" s="35">
        <f t="shared" si="1"/>
        <v>430</v>
      </c>
      <c r="P44" s="35">
        <f t="shared" si="2"/>
        <v>584.42449136115727</v>
      </c>
      <c r="Q44" s="35">
        <f t="shared" si="3"/>
        <v>271.36312570873901</v>
      </c>
      <c r="R44" s="35">
        <f t="shared" si="4"/>
        <v>140.392664806569</v>
      </c>
      <c r="S44" s="35">
        <f t="shared" si="5"/>
        <v>302.49439828121479</v>
      </c>
      <c r="T44" s="35">
        <f t="shared" si="6"/>
        <v>17.532734740834719</v>
      </c>
      <c r="U44" s="35">
        <f t="shared" si="7"/>
        <v>517.900991402626</v>
      </c>
      <c r="V44" s="35">
        <f t="shared" si="8"/>
        <v>267.94171131054708</v>
      </c>
      <c r="W44" s="35">
        <f t="shared" si="9"/>
        <v>0</v>
      </c>
      <c r="X44" s="35">
        <f t="shared" si="10"/>
        <v>3294.0506523028266</v>
      </c>
      <c r="Y44" s="54">
        <v>9900</v>
      </c>
      <c r="Z44" s="54">
        <v>4150</v>
      </c>
      <c r="AA44" s="35">
        <f t="shared" si="11"/>
        <v>583</v>
      </c>
      <c r="AB44" s="35">
        <f t="shared" si="12"/>
        <v>430</v>
      </c>
      <c r="AC44" s="35">
        <f t="shared" si="13"/>
        <v>584.42449136115727</v>
      </c>
      <c r="AD44" s="35">
        <f t="shared" si="14"/>
        <v>271.36312570873901</v>
      </c>
      <c r="AE44" s="35">
        <f t="shared" si="15"/>
        <v>140.392664806569</v>
      </c>
      <c r="AF44" s="35">
        <f t="shared" si="16"/>
        <v>302.49439828121479</v>
      </c>
      <c r="AG44" s="35">
        <f t="shared" si="17"/>
        <v>17.532734740834719</v>
      </c>
      <c r="AH44" s="35">
        <f t="shared" si="18"/>
        <v>517.900991402626</v>
      </c>
      <c r="AI44" s="35">
        <f t="shared" si="19"/>
        <v>267.94171131054708</v>
      </c>
      <c r="AJ44" s="35">
        <f t="shared" si="20"/>
        <v>0</v>
      </c>
      <c r="AK44" s="36">
        <f t="shared" si="21"/>
        <v>3294.0506523028266</v>
      </c>
    </row>
    <row r="45" spans="1:37" x14ac:dyDescent="0.25">
      <c r="A45" s="5">
        <v>4124</v>
      </c>
      <c r="B45" s="5">
        <v>265593.70709037781</v>
      </c>
      <c r="C45" s="5">
        <v>469516.54551801085</v>
      </c>
      <c r="D45" s="5">
        <v>18566.8</v>
      </c>
      <c r="E45" s="5">
        <v>60.504250000000006</v>
      </c>
      <c r="F45" s="32">
        <v>0.02</v>
      </c>
      <c r="G45" s="32">
        <v>0.02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583</v>
      </c>
      <c r="O45" s="35">
        <f t="shared" si="1"/>
        <v>430</v>
      </c>
      <c r="P45" s="35">
        <f t="shared" si="2"/>
        <v>584.42449136115727</v>
      </c>
      <c r="Q45" s="35">
        <f t="shared" si="3"/>
        <v>271.36312570873901</v>
      </c>
      <c r="R45" s="35">
        <f t="shared" si="4"/>
        <v>140.392664806569</v>
      </c>
      <c r="S45" s="35">
        <f t="shared" si="5"/>
        <v>302.49439828121479</v>
      </c>
      <c r="T45" s="35">
        <f t="shared" si="6"/>
        <v>17.532734740834719</v>
      </c>
      <c r="U45" s="35">
        <f t="shared" si="7"/>
        <v>517.900991402626</v>
      </c>
      <c r="V45" s="35">
        <f t="shared" si="8"/>
        <v>267.94171131054708</v>
      </c>
      <c r="W45" s="35">
        <f t="shared" si="9"/>
        <v>0</v>
      </c>
      <c r="X45" s="35">
        <f t="shared" si="10"/>
        <v>3294.0506523028266</v>
      </c>
      <c r="Y45" s="54">
        <v>9900</v>
      </c>
      <c r="Z45" s="54">
        <v>4150</v>
      </c>
      <c r="AA45" s="35">
        <f t="shared" si="11"/>
        <v>583</v>
      </c>
      <c r="AB45" s="35">
        <f t="shared" si="12"/>
        <v>430</v>
      </c>
      <c r="AC45" s="35">
        <f t="shared" si="13"/>
        <v>584.42449136115727</v>
      </c>
      <c r="AD45" s="35">
        <f t="shared" si="14"/>
        <v>271.36312570873901</v>
      </c>
      <c r="AE45" s="35">
        <f t="shared" si="15"/>
        <v>140.392664806569</v>
      </c>
      <c r="AF45" s="35">
        <f t="shared" si="16"/>
        <v>302.49439828121479</v>
      </c>
      <c r="AG45" s="35">
        <f t="shared" si="17"/>
        <v>17.532734740834719</v>
      </c>
      <c r="AH45" s="35">
        <f t="shared" si="18"/>
        <v>517.900991402626</v>
      </c>
      <c r="AI45" s="35">
        <f t="shared" si="19"/>
        <v>267.94171131054708</v>
      </c>
      <c r="AJ45" s="35">
        <f t="shared" si="20"/>
        <v>0</v>
      </c>
      <c r="AK45" s="36">
        <f t="shared" si="21"/>
        <v>3294.0506523028266</v>
      </c>
    </row>
    <row r="46" spans="1:37" x14ac:dyDescent="0.25">
      <c r="A46" s="5">
        <v>4125</v>
      </c>
      <c r="B46" s="5">
        <v>266086.06608867645</v>
      </c>
      <c r="C46" s="5">
        <v>470386.93773779273</v>
      </c>
      <c r="D46" s="5">
        <v>18568.25</v>
      </c>
      <c r="E46" s="5">
        <v>60.504250000000006</v>
      </c>
      <c r="F46" s="32">
        <v>0.02</v>
      </c>
      <c r="G46" s="32">
        <v>0.02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583</v>
      </c>
      <c r="O46" s="35">
        <f t="shared" si="1"/>
        <v>430</v>
      </c>
      <c r="P46" s="35">
        <f t="shared" si="2"/>
        <v>584.42449136115727</v>
      </c>
      <c r="Q46" s="35">
        <f t="shared" si="3"/>
        <v>271.36312570873901</v>
      </c>
      <c r="R46" s="35">
        <f t="shared" si="4"/>
        <v>140.392664806569</v>
      </c>
      <c r="S46" s="35">
        <f t="shared" si="5"/>
        <v>302.49439828121479</v>
      </c>
      <c r="T46" s="35">
        <f t="shared" si="6"/>
        <v>17.532734740834719</v>
      </c>
      <c r="U46" s="35">
        <f t="shared" si="7"/>
        <v>517.900991402626</v>
      </c>
      <c r="V46" s="35">
        <f t="shared" si="8"/>
        <v>267.94171131054708</v>
      </c>
      <c r="W46" s="35">
        <f t="shared" si="9"/>
        <v>0</v>
      </c>
      <c r="X46" s="35">
        <f t="shared" si="10"/>
        <v>3294.0506523028266</v>
      </c>
      <c r="Y46" s="54">
        <v>9900</v>
      </c>
      <c r="Z46" s="54">
        <v>4150</v>
      </c>
      <c r="AA46" s="35">
        <f t="shared" si="11"/>
        <v>583</v>
      </c>
      <c r="AB46" s="35">
        <f t="shared" si="12"/>
        <v>430</v>
      </c>
      <c r="AC46" s="35">
        <f t="shared" si="13"/>
        <v>584.42449136115727</v>
      </c>
      <c r="AD46" s="35">
        <f t="shared" si="14"/>
        <v>271.36312570873901</v>
      </c>
      <c r="AE46" s="35">
        <f t="shared" si="15"/>
        <v>140.392664806569</v>
      </c>
      <c r="AF46" s="35">
        <f t="shared" si="16"/>
        <v>302.49439828121479</v>
      </c>
      <c r="AG46" s="35">
        <f t="shared" si="17"/>
        <v>17.532734740834719</v>
      </c>
      <c r="AH46" s="35">
        <f t="shared" si="18"/>
        <v>517.900991402626</v>
      </c>
      <c r="AI46" s="35">
        <f t="shared" si="19"/>
        <v>267.94171131054708</v>
      </c>
      <c r="AJ46" s="35">
        <f t="shared" si="20"/>
        <v>0</v>
      </c>
      <c r="AK46" s="36">
        <f t="shared" si="21"/>
        <v>3294.0506523028266</v>
      </c>
    </row>
    <row r="47" spans="1:37" x14ac:dyDescent="0.25">
      <c r="A47" s="5">
        <v>4126</v>
      </c>
      <c r="B47" s="5">
        <v>266578.42508792877</v>
      </c>
      <c r="C47" s="5">
        <v>471257.32995760441</v>
      </c>
      <c r="D47" s="5">
        <v>18569.7</v>
      </c>
      <c r="E47" s="5">
        <v>60.504250000000006</v>
      </c>
      <c r="F47" s="32">
        <v>0.02</v>
      </c>
      <c r="G47" s="32">
        <v>0.02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583</v>
      </c>
      <c r="O47" s="35">
        <f t="shared" si="1"/>
        <v>430</v>
      </c>
      <c r="P47" s="35">
        <f t="shared" si="2"/>
        <v>584.42449136115727</v>
      </c>
      <c r="Q47" s="35">
        <f t="shared" si="3"/>
        <v>271.36312570873901</v>
      </c>
      <c r="R47" s="35">
        <f t="shared" si="4"/>
        <v>140.392664806569</v>
      </c>
      <c r="S47" s="35">
        <f t="shared" si="5"/>
        <v>302.49439828121479</v>
      </c>
      <c r="T47" s="35">
        <f t="shared" si="6"/>
        <v>17.532734740834719</v>
      </c>
      <c r="U47" s="35">
        <f t="shared" si="7"/>
        <v>517.900991402626</v>
      </c>
      <c r="V47" s="35">
        <f t="shared" si="8"/>
        <v>267.94171131054708</v>
      </c>
      <c r="W47" s="35">
        <f t="shared" si="9"/>
        <v>0</v>
      </c>
      <c r="X47" s="35">
        <f t="shared" si="10"/>
        <v>3294.0506523028266</v>
      </c>
      <c r="Y47" s="54">
        <v>9900</v>
      </c>
      <c r="Z47" s="54">
        <v>4150</v>
      </c>
      <c r="AA47" s="35">
        <f t="shared" si="11"/>
        <v>583</v>
      </c>
      <c r="AB47" s="35">
        <f t="shared" si="12"/>
        <v>430</v>
      </c>
      <c r="AC47" s="35">
        <f t="shared" si="13"/>
        <v>584.42449136115727</v>
      </c>
      <c r="AD47" s="35">
        <f t="shared" si="14"/>
        <v>271.36312570873901</v>
      </c>
      <c r="AE47" s="35">
        <f t="shared" si="15"/>
        <v>140.392664806569</v>
      </c>
      <c r="AF47" s="35">
        <f t="shared" si="16"/>
        <v>302.49439828121479</v>
      </c>
      <c r="AG47" s="35">
        <f t="shared" si="17"/>
        <v>17.532734740834719</v>
      </c>
      <c r="AH47" s="35">
        <f t="shared" si="18"/>
        <v>517.900991402626</v>
      </c>
      <c r="AI47" s="35">
        <f t="shared" si="19"/>
        <v>267.94171131054708</v>
      </c>
      <c r="AJ47" s="35">
        <f t="shared" si="20"/>
        <v>0</v>
      </c>
      <c r="AK47" s="36">
        <f t="shared" si="21"/>
        <v>3294.0506523028266</v>
      </c>
    </row>
    <row r="48" spans="1:37" x14ac:dyDescent="0.25">
      <c r="A48" s="5">
        <v>4127</v>
      </c>
      <c r="B48" s="5">
        <v>267070.78408670425</v>
      </c>
      <c r="C48" s="5">
        <v>472127.72217741609</v>
      </c>
      <c r="D48" s="5">
        <v>18571.150000000001</v>
      </c>
      <c r="E48" s="5">
        <v>60.504250000000006</v>
      </c>
      <c r="F48" s="32">
        <v>0.02</v>
      </c>
      <c r="G48" s="32">
        <v>0.02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583</v>
      </c>
      <c r="O48" s="35">
        <f t="shared" si="1"/>
        <v>430</v>
      </c>
      <c r="P48" s="35">
        <f t="shared" si="2"/>
        <v>584.42449136115727</v>
      </c>
      <c r="Q48" s="35">
        <f t="shared" si="3"/>
        <v>271.36312570873901</v>
      </c>
      <c r="R48" s="35">
        <f t="shared" si="4"/>
        <v>140.392664806569</v>
      </c>
      <c r="S48" s="35">
        <f t="shared" si="5"/>
        <v>302.49439828121479</v>
      </c>
      <c r="T48" s="35">
        <f t="shared" si="6"/>
        <v>17.532734740834719</v>
      </c>
      <c r="U48" s="35">
        <f t="shared" si="7"/>
        <v>517.900991402626</v>
      </c>
      <c r="V48" s="35">
        <f t="shared" si="8"/>
        <v>267.94171131054708</v>
      </c>
      <c r="W48" s="35">
        <f t="shared" si="9"/>
        <v>0</v>
      </c>
      <c r="X48" s="35">
        <f t="shared" si="10"/>
        <v>3294.0506523028266</v>
      </c>
      <c r="Y48" s="54">
        <v>9900</v>
      </c>
      <c r="Z48" s="54">
        <v>4150</v>
      </c>
      <c r="AA48" s="35">
        <f t="shared" si="11"/>
        <v>583</v>
      </c>
      <c r="AB48" s="35">
        <f t="shared" si="12"/>
        <v>430</v>
      </c>
      <c r="AC48" s="35">
        <f t="shared" si="13"/>
        <v>584.42449136115727</v>
      </c>
      <c r="AD48" s="35">
        <f t="shared" si="14"/>
        <v>271.36312570873901</v>
      </c>
      <c r="AE48" s="35">
        <f t="shared" si="15"/>
        <v>140.392664806569</v>
      </c>
      <c r="AF48" s="35">
        <f t="shared" si="16"/>
        <v>302.49439828121479</v>
      </c>
      <c r="AG48" s="35">
        <f t="shared" si="17"/>
        <v>17.532734740834719</v>
      </c>
      <c r="AH48" s="35">
        <f t="shared" si="18"/>
        <v>517.900991402626</v>
      </c>
      <c r="AI48" s="35">
        <f t="shared" si="19"/>
        <v>267.94171131054708</v>
      </c>
      <c r="AJ48" s="35">
        <f t="shared" si="20"/>
        <v>0</v>
      </c>
      <c r="AK48" s="36">
        <f t="shared" si="21"/>
        <v>3294.0506523028266</v>
      </c>
    </row>
    <row r="49" spans="1:37" x14ac:dyDescent="0.25">
      <c r="A49" s="5">
        <v>4128</v>
      </c>
      <c r="B49" s="5">
        <v>267563.14308547974</v>
      </c>
      <c r="C49" s="5">
        <v>472998.11439722776</v>
      </c>
      <c r="D49" s="5">
        <v>18572.600000000002</v>
      </c>
      <c r="E49" s="5">
        <v>60.504250000000006</v>
      </c>
      <c r="F49" s="32">
        <v>0.02</v>
      </c>
      <c r="G49" s="32">
        <v>0.02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583</v>
      </c>
      <c r="O49" s="35">
        <f t="shared" si="1"/>
        <v>430</v>
      </c>
      <c r="P49" s="35">
        <f t="shared" si="2"/>
        <v>584.42449136115727</v>
      </c>
      <c r="Q49" s="35">
        <f t="shared" si="3"/>
        <v>271.36312570873901</v>
      </c>
      <c r="R49" s="35">
        <f t="shared" si="4"/>
        <v>140.392664806569</v>
      </c>
      <c r="S49" s="35">
        <f t="shared" si="5"/>
        <v>302.49439828121479</v>
      </c>
      <c r="T49" s="35">
        <f t="shared" si="6"/>
        <v>17.532734740834719</v>
      </c>
      <c r="U49" s="35">
        <f t="shared" si="7"/>
        <v>517.900991402626</v>
      </c>
      <c r="V49" s="35">
        <f t="shared" si="8"/>
        <v>267.94171131054708</v>
      </c>
      <c r="W49" s="35">
        <f t="shared" si="9"/>
        <v>0</v>
      </c>
      <c r="X49" s="35">
        <f t="shared" si="10"/>
        <v>3294.0506523028266</v>
      </c>
      <c r="Y49" s="54">
        <v>9900</v>
      </c>
      <c r="Z49" s="54">
        <v>4150</v>
      </c>
      <c r="AA49" s="35">
        <f t="shared" si="11"/>
        <v>583</v>
      </c>
      <c r="AB49" s="35">
        <f t="shared" si="12"/>
        <v>430</v>
      </c>
      <c r="AC49" s="35">
        <f t="shared" si="13"/>
        <v>584.42449136115727</v>
      </c>
      <c r="AD49" s="35">
        <f t="shared" si="14"/>
        <v>271.36312570873901</v>
      </c>
      <c r="AE49" s="35">
        <f t="shared" si="15"/>
        <v>140.392664806569</v>
      </c>
      <c r="AF49" s="35">
        <f t="shared" si="16"/>
        <v>302.49439828121479</v>
      </c>
      <c r="AG49" s="35">
        <f t="shared" si="17"/>
        <v>17.532734740834719</v>
      </c>
      <c r="AH49" s="35">
        <f t="shared" si="18"/>
        <v>517.900991402626</v>
      </c>
      <c r="AI49" s="35">
        <f t="shared" si="19"/>
        <v>267.94171131054708</v>
      </c>
      <c r="AJ49" s="35">
        <f t="shared" si="20"/>
        <v>0</v>
      </c>
      <c r="AK49" s="36">
        <f t="shared" si="21"/>
        <v>3294.0506523028266</v>
      </c>
    </row>
    <row r="50" spans="1:37" x14ac:dyDescent="0.25">
      <c r="A50" s="5">
        <v>4128.2</v>
      </c>
      <c r="B50" s="5">
        <v>267661.6148853302</v>
      </c>
      <c r="C50" s="5">
        <v>473172.19284117222</v>
      </c>
      <c r="D50" s="5">
        <v>18572.89</v>
      </c>
      <c r="E50" s="5">
        <v>60.504250000000006</v>
      </c>
      <c r="F50" s="32">
        <v>0.02</v>
      </c>
      <c r="G50" s="32">
        <v>0.02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583</v>
      </c>
      <c r="O50" s="35">
        <f t="shared" si="1"/>
        <v>430</v>
      </c>
      <c r="P50" s="35">
        <f t="shared" si="2"/>
        <v>584.42449136115727</v>
      </c>
      <c r="Q50" s="35">
        <f t="shared" si="3"/>
        <v>271.36312570873901</v>
      </c>
      <c r="R50" s="35">
        <f t="shared" si="4"/>
        <v>140.392664806569</v>
      </c>
      <c r="S50" s="35">
        <f t="shared" si="5"/>
        <v>302.49439828121479</v>
      </c>
      <c r="T50" s="35">
        <f t="shared" si="6"/>
        <v>17.532734740834719</v>
      </c>
      <c r="U50" s="35">
        <f t="shared" si="7"/>
        <v>517.900991402626</v>
      </c>
      <c r="V50" s="35">
        <f t="shared" si="8"/>
        <v>267.94171131054708</v>
      </c>
      <c r="W50" s="35">
        <f t="shared" si="9"/>
        <v>0</v>
      </c>
      <c r="X50" s="35">
        <f t="shared" si="10"/>
        <v>3294.0506523028266</v>
      </c>
      <c r="Y50" s="54">
        <v>9900</v>
      </c>
      <c r="Z50" s="54">
        <v>4150</v>
      </c>
      <c r="AA50" s="35">
        <f t="shared" si="11"/>
        <v>583</v>
      </c>
      <c r="AB50" s="35">
        <f t="shared" si="12"/>
        <v>430</v>
      </c>
      <c r="AC50" s="35">
        <f t="shared" si="13"/>
        <v>584.42449136115727</v>
      </c>
      <c r="AD50" s="35">
        <f t="shared" si="14"/>
        <v>271.36312570873901</v>
      </c>
      <c r="AE50" s="35">
        <f t="shared" si="15"/>
        <v>140.392664806569</v>
      </c>
      <c r="AF50" s="35">
        <f t="shared" si="16"/>
        <v>302.49439828121479</v>
      </c>
      <c r="AG50" s="35">
        <f t="shared" si="17"/>
        <v>17.532734740834719</v>
      </c>
      <c r="AH50" s="35">
        <f t="shared" si="18"/>
        <v>517.900991402626</v>
      </c>
      <c r="AI50" s="35">
        <f t="shared" si="19"/>
        <v>267.94171131054708</v>
      </c>
      <c r="AJ50" s="35">
        <f t="shared" si="20"/>
        <v>0</v>
      </c>
      <c r="AK50" s="36">
        <f t="shared" si="21"/>
        <v>3294.0506523028266</v>
      </c>
    </row>
    <row r="51" spans="1:37" x14ac:dyDescent="0.25">
      <c r="A51" s="5">
        <v>4128.8</v>
      </c>
      <c r="B51" s="5">
        <v>267957.03028440475</v>
      </c>
      <c r="C51" s="5">
        <v>473694.42817306519</v>
      </c>
      <c r="D51" s="5">
        <v>18573.759999999998</v>
      </c>
      <c r="E51" s="5">
        <v>60.504250000000006</v>
      </c>
      <c r="F51" s="32">
        <v>0.02</v>
      </c>
      <c r="G51" s="32">
        <v>0.02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583</v>
      </c>
      <c r="O51" s="35">
        <f t="shared" si="1"/>
        <v>430</v>
      </c>
      <c r="P51" s="35">
        <f t="shared" si="2"/>
        <v>584.42449136115727</v>
      </c>
      <c r="Q51" s="35">
        <f t="shared" si="3"/>
        <v>271.36312570873901</v>
      </c>
      <c r="R51" s="35">
        <f t="shared" si="4"/>
        <v>140.392664806569</v>
      </c>
      <c r="S51" s="35">
        <f t="shared" si="5"/>
        <v>302.49439828121479</v>
      </c>
      <c r="T51" s="35">
        <f t="shared" si="6"/>
        <v>17.532734740834719</v>
      </c>
      <c r="U51" s="35">
        <f t="shared" si="7"/>
        <v>517.900991402626</v>
      </c>
      <c r="V51" s="35">
        <f t="shared" si="8"/>
        <v>267.94171131054708</v>
      </c>
      <c r="W51" s="35">
        <f t="shared" si="9"/>
        <v>0</v>
      </c>
      <c r="X51" s="35">
        <f t="shared" si="10"/>
        <v>3294.0506523028266</v>
      </c>
      <c r="Y51" s="54">
        <v>9900</v>
      </c>
      <c r="Z51" s="54">
        <v>4150</v>
      </c>
      <c r="AA51" s="35">
        <f t="shared" si="11"/>
        <v>583</v>
      </c>
      <c r="AB51" s="35">
        <f t="shared" si="12"/>
        <v>430</v>
      </c>
      <c r="AC51" s="35">
        <f t="shared" si="13"/>
        <v>584.42449136115727</v>
      </c>
      <c r="AD51" s="35">
        <f t="shared" si="14"/>
        <v>271.36312570873901</v>
      </c>
      <c r="AE51" s="35">
        <f t="shared" si="15"/>
        <v>140.392664806569</v>
      </c>
      <c r="AF51" s="35">
        <f t="shared" si="16"/>
        <v>302.49439828121479</v>
      </c>
      <c r="AG51" s="35">
        <f t="shared" si="17"/>
        <v>17.532734740834719</v>
      </c>
      <c r="AH51" s="35">
        <f t="shared" si="18"/>
        <v>517.900991402626</v>
      </c>
      <c r="AI51" s="35">
        <f t="shared" si="19"/>
        <v>267.94171131054708</v>
      </c>
      <c r="AJ51" s="35">
        <f t="shared" si="20"/>
        <v>0</v>
      </c>
      <c r="AK51" s="36">
        <f t="shared" si="21"/>
        <v>3294.0506523028266</v>
      </c>
    </row>
    <row r="52" spans="1:37" x14ac:dyDescent="0.25">
      <c r="A52" s="5">
        <v>4129</v>
      </c>
      <c r="B52" s="5">
        <v>268055.50208425522</v>
      </c>
      <c r="C52" s="5">
        <v>473868.50661700964</v>
      </c>
      <c r="D52" s="5">
        <v>18574.05</v>
      </c>
      <c r="E52" s="5">
        <v>60.504250000000006</v>
      </c>
      <c r="F52" s="32">
        <v>0.02</v>
      </c>
      <c r="G52" s="32">
        <v>0.02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583</v>
      </c>
      <c r="O52" s="35">
        <f t="shared" si="1"/>
        <v>430</v>
      </c>
      <c r="P52" s="35">
        <f t="shared" si="2"/>
        <v>584.42449136115727</v>
      </c>
      <c r="Q52" s="35">
        <f t="shared" si="3"/>
        <v>271.36312570873901</v>
      </c>
      <c r="R52" s="35">
        <f t="shared" si="4"/>
        <v>140.392664806569</v>
      </c>
      <c r="S52" s="35">
        <f t="shared" si="5"/>
        <v>302.49439828121479</v>
      </c>
      <c r="T52" s="35">
        <f t="shared" si="6"/>
        <v>17.532734740834719</v>
      </c>
      <c r="U52" s="35">
        <f t="shared" si="7"/>
        <v>517.900991402626</v>
      </c>
      <c r="V52" s="35">
        <f t="shared" si="8"/>
        <v>267.94171131054708</v>
      </c>
      <c r="W52" s="35">
        <f t="shared" si="9"/>
        <v>0</v>
      </c>
      <c r="X52" s="35">
        <f t="shared" si="10"/>
        <v>3294.0506523028266</v>
      </c>
      <c r="Y52" s="54">
        <v>9900</v>
      </c>
      <c r="Z52" s="54">
        <v>4150</v>
      </c>
      <c r="AA52" s="35">
        <f t="shared" si="11"/>
        <v>583</v>
      </c>
      <c r="AB52" s="35">
        <f t="shared" si="12"/>
        <v>430</v>
      </c>
      <c r="AC52" s="35">
        <f t="shared" si="13"/>
        <v>584.42449136115727</v>
      </c>
      <c r="AD52" s="35">
        <f t="shared" si="14"/>
        <v>271.36312570873901</v>
      </c>
      <c r="AE52" s="35">
        <f t="shared" si="15"/>
        <v>140.392664806569</v>
      </c>
      <c r="AF52" s="35">
        <f t="shared" si="16"/>
        <v>302.49439828121479</v>
      </c>
      <c r="AG52" s="35">
        <f t="shared" si="17"/>
        <v>17.532734740834719</v>
      </c>
      <c r="AH52" s="35">
        <f t="shared" si="18"/>
        <v>517.900991402626</v>
      </c>
      <c r="AI52" s="35">
        <f t="shared" si="19"/>
        <v>267.94171131054708</v>
      </c>
      <c r="AJ52" s="35">
        <f t="shared" si="20"/>
        <v>0</v>
      </c>
      <c r="AK52" s="36">
        <f t="shared" si="21"/>
        <v>3294.0506523028266</v>
      </c>
    </row>
    <row r="53" spans="1:37" x14ac:dyDescent="0.25">
      <c r="A53" s="5">
        <v>4130</v>
      </c>
      <c r="B53" s="5">
        <v>268547.8610830307</v>
      </c>
      <c r="C53" s="5">
        <v>474738.89883679152</v>
      </c>
      <c r="D53" s="5">
        <v>18575.5</v>
      </c>
      <c r="E53" s="5">
        <v>60.504250000000006</v>
      </c>
      <c r="F53" s="32">
        <v>0.02</v>
      </c>
      <c r="G53" s="32">
        <v>0.02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583</v>
      </c>
      <c r="O53" s="35">
        <f t="shared" si="1"/>
        <v>430</v>
      </c>
      <c r="P53" s="35">
        <f t="shared" si="2"/>
        <v>584.42449136115727</v>
      </c>
      <c r="Q53" s="35">
        <f t="shared" si="3"/>
        <v>271.36312570873901</v>
      </c>
      <c r="R53" s="35">
        <f t="shared" si="4"/>
        <v>140.392664806569</v>
      </c>
      <c r="S53" s="35">
        <f t="shared" si="5"/>
        <v>302.49439828121479</v>
      </c>
      <c r="T53" s="35">
        <f t="shared" si="6"/>
        <v>17.532734740834719</v>
      </c>
      <c r="U53" s="35">
        <f t="shared" si="7"/>
        <v>517.900991402626</v>
      </c>
      <c r="V53" s="35">
        <f t="shared" si="8"/>
        <v>267.94171131054708</v>
      </c>
      <c r="W53" s="35">
        <f t="shared" si="9"/>
        <v>0</v>
      </c>
      <c r="X53" s="35">
        <f t="shared" si="10"/>
        <v>3294.0506523028266</v>
      </c>
      <c r="Y53" s="54">
        <v>9900</v>
      </c>
      <c r="Z53" s="54">
        <v>4150</v>
      </c>
      <c r="AA53" s="35">
        <f t="shared" si="11"/>
        <v>583</v>
      </c>
      <c r="AB53" s="35">
        <f t="shared" si="12"/>
        <v>430</v>
      </c>
      <c r="AC53" s="35">
        <f t="shared" si="13"/>
        <v>584.42449136115727</v>
      </c>
      <c r="AD53" s="35">
        <f t="shared" si="14"/>
        <v>271.36312570873901</v>
      </c>
      <c r="AE53" s="35">
        <f t="shared" si="15"/>
        <v>140.392664806569</v>
      </c>
      <c r="AF53" s="35">
        <f t="shared" si="16"/>
        <v>302.49439828121479</v>
      </c>
      <c r="AG53" s="35">
        <f t="shared" si="17"/>
        <v>17.532734740834719</v>
      </c>
      <c r="AH53" s="35">
        <f t="shared" si="18"/>
        <v>517.900991402626</v>
      </c>
      <c r="AI53" s="35">
        <f t="shared" si="19"/>
        <v>267.94171131054708</v>
      </c>
      <c r="AJ53" s="35">
        <f t="shared" si="20"/>
        <v>0</v>
      </c>
      <c r="AK53" s="36">
        <f t="shared" si="21"/>
        <v>3294.0506523028266</v>
      </c>
    </row>
    <row r="54" spans="1:37" x14ac:dyDescent="0.25">
      <c r="A54" s="5">
        <v>4131</v>
      </c>
      <c r="B54" s="5">
        <v>269040.22008180618</v>
      </c>
      <c r="C54" s="5">
        <v>475609.29105660319</v>
      </c>
      <c r="D54" s="5">
        <v>18576.95</v>
      </c>
      <c r="E54" s="5">
        <v>60.504250000000006</v>
      </c>
      <c r="F54" s="32">
        <v>0.02</v>
      </c>
      <c r="G54" s="32">
        <v>0.02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583</v>
      </c>
      <c r="O54" s="35">
        <f t="shared" si="1"/>
        <v>430</v>
      </c>
      <c r="P54" s="35">
        <f t="shared" si="2"/>
        <v>584.42449136115727</v>
      </c>
      <c r="Q54" s="35">
        <f t="shared" si="3"/>
        <v>271.36312570873901</v>
      </c>
      <c r="R54" s="35">
        <f t="shared" si="4"/>
        <v>140.392664806569</v>
      </c>
      <c r="S54" s="35">
        <f t="shared" si="5"/>
        <v>302.49439828121479</v>
      </c>
      <c r="T54" s="35">
        <f t="shared" si="6"/>
        <v>17.532734740834719</v>
      </c>
      <c r="U54" s="35">
        <f t="shared" si="7"/>
        <v>517.900991402626</v>
      </c>
      <c r="V54" s="35">
        <f t="shared" si="8"/>
        <v>267.94171131054708</v>
      </c>
      <c r="W54" s="35">
        <f t="shared" si="9"/>
        <v>0</v>
      </c>
      <c r="X54" s="35">
        <f t="shared" si="10"/>
        <v>3294.0506523028266</v>
      </c>
      <c r="Y54" s="54">
        <v>9900</v>
      </c>
      <c r="Z54" s="54">
        <v>4150</v>
      </c>
      <c r="AA54" s="35">
        <f t="shared" si="11"/>
        <v>583</v>
      </c>
      <c r="AB54" s="35">
        <f t="shared" si="12"/>
        <v>430</v>
      </c>
      <c r="AC54" s="35">
        <f t="shared" si="13"/>
        <v>584.42449136115727</v>
      </c>
      <c r="AD54" s="35">
        <f t="shared" si="14"/>
        <v>271.36312570873901</v>
      </c>
      <c r="AE54" s="35">
        <f t="shared" si="15"/>
        <v>140.392664806569</v>
      </c>
      <c r="AF54" s="35">
        <f t="shared" si="16"/>
        <v>302.49439828121479</v>
      </c>
      <c r="AG54" s="35">
        <f t="shared" si="17"/>
        <v>17.532734740834719</v>
      </c>
      <c r="AH54" s="35">
        <f t="shared" si="18"/>
        <v>517.900991402626</v>
      </c>
      <c r="AI54" s="35">
        <f t="shared" si="19"/>
        <v>267.94171131054708</v>
      </c>
      <c r="AJ54" s="35">
        <f t="shared" si="20"/>
        <v>0</v>
      </c>
      <c r="AK54" s="36">
        <f t="shared" si="21"/>
        <v>3294.0506523028266</v>
      </c>
    </row>
    <row r="55" spans="1:37" x14ac:dyDescent="0.25">
      <c r="A55" s="5">
        <v>4132</v>
      </c>
      <c r="B55" s="5">
        <v>269532.5790810585</v>
      </c>
      <c r="C55" s="5">
        <v>476479.68327641487</v>
      </c>
      <c r="D55" s="5">
        <v>18578.400000000001</v>
      </c>
      <c r="E55" s="5">
        <v>60.504250000000006</v>
      </c>
      <c r="F55" s="32">
        <v>0.02</v>
      </c>
      <c r="G55" s="32">
        <v>0.02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583</v>
      </c>
      <c r="O55" s="35">
        <f t="shared" si="1"/>
        <v>430</v>
      </c>
      <c r="P55" s="35">
        <f t="shared" si="2"/>
        <v>584.42449136115727</v>
      </c>
      <c r="Q55" s="35">
        <f t="shared" si="3"/>
        <v>271.36312570873901</v>
      </c>
      <c r="R55" s="35">
        <f t="shared" si="4"/>
        <v>140.392664806569</v>
      </c>
      <c r="S55" s="35">
        <f t="shared" si="5"/>
        <v>302.49439828121479</v>
      </c>
      <c r="T55" s="35">
        <f t="shared" si="6"/>
        <v>17.532734740834719</v>
      </c>
      <c r="U55" s="35">
        <f t="shared" si="7"/>
        <v>517.900991402626</v>
      </c>
      <c r="V55" s="35">
        <f t="shared" si="8"/>
        <v>267.94171131054708</v>
      </c>
      <c r="W55" s="35">
        <f t="shared" si="9"/>
        <v>0</v>
      </c>
      <c r="X55" s="35">
        <f t="shared" si="10"/>
        <v>3294.0506523028266</v>
      </c>
      <c r="Y55" s="54">
        <v>9900</v>
      </c>
      <c r="Z55" s="54">
        <v>4150</v>
      </c>
      <c r="AA55" s="35">
        <f t="shared" si="11"/>
        <v>583</v>
      </c>
      <c r="AB55" s="35">
        <f t="shared" si="12"/>
        <v>430</v>
      </c>
      <c r="AC55" s="35">
        <f t="shared" si="13"/>
        <v>584.42449136115727</v>
      </c>
      <c r="AD55" s="35">
        <f t="shared" si="14"/>
        <v>271.36312570873901</v>
      </c>
      <c r="AE55" s="35">
        <f t="shared" si="15"/>
        <v>140.392664806569</v>
      </c>
      <c r="AF55" s="35">
        <f t="shared" si="16"/>
        <v>302.49439828121479</v>
      </c>
      <c r="AG55" s="35">
        <f t="shared" si="17"/>
        <v>17.532734740834719</v>
      </c>
      <c r="AH55" s="35">
        <f t="shared" si="18"/>
        <v>517.900991402626</v>
      </c>
      <c r="AI55" s="35">
        <f t="shared" si="19"/>
        <v>267.94171131054708</v>
      </c>
      <c r="AJ55" s="35">
        <f t="shared" si="20"/>
        <v>0</v>
      </c>
      <c r="AK55" s="36">
        <f t="shared" si="21"/>
        <v>3294.0506523028266</v>
      </c>
    </row>
    <row r="56" spans="1:37" x14ac:dyDescent="0.25">
      <c r="A56" s="5">
        <v>4133</v>
      </c>
      <c r="B56" s="5">
        <v>270024.93807983398</v>
      </c>
      <c r="C56" s="5">
        <v>477350.07549619675</v>
      </c>
      <c r="D56" s="5">
        <v>18579.850000000002</v>
      </c>
      <c r="E56" s="5">
        <v>60.504250000000006</v>
      </c>
      <c r="F56" s="32">
        <v>0.02</v>
      </c>
      <c r="G56" s="32">
        <v>0.02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583</v>
      </c>
      <c r="O56" s="35">
        <f t="shared" si="1"/>
        <v>430</v>
      </c>
      <c r="P56" s="35">
        <f t="shared" si="2"/>
        <v>584.42449136115727</v>
      </c>
      <c r="Q56" s="35">
        <f t="shared" si="3"/>
        <v>271.36312570873901</v>
      </c>
      <c r="R56" s="35">
        <f t="shared" si="4"/>
        <v>140.392664806569</v>
      </c>
      <c r="S56" s="35">
        <f t="shared" si="5"/>
        <v>302.49439828121479</v>
      </c>
      <c r="T56" s="35">
        <f t="shared" si="6"/>
        <v>17.532734740834719</v>
      </c>
      <c r="U56" s="35">
        <f t="shared" si="7"/>
        <v>517.900991402626</v>
      </c>
      <c r="V56" s="35">
        <f t="shared" si="8"/>
        <v>267.94171131054708</v>
      </c>
      <c r="W56" s="35">
        <f t="shared" si="9"/>
        <v>0</v>
      </c>
      <c r="X56" s="35">
        <f t="shared" si="10"/>
        <v>3294.0506523028266</v>
      </c>
      <c r="Y56" s="54">
        <v>9900</v>
      </c>
      <c r="Z56" s="54">
        <v>4150</v>
      </c>
      <c r="AA56" s="35">
        <f t="shared" si="11"/>
        <v>583</v>
      </c>
      <c r="AB56" s="35">
        <f t="shared" si="12"/>
        <v>430</v>
      </c>
      <c r="AC56" s="35">
        <f t="shared" si="13"/>
        <v>584.42449136115727</v>
      </c>
      <c r="AD56" s="35">
        <f t="shared" si="14"/>
        <v>271.36312570873901</v>
      </c>
      <c r="AE56" s="35">
        <f t="shared" si="15"/>
        <v>140.392664806569</v>
      </c>
      <c r="AF56" s="35">
        <f t="shared" si="16"/>
        <v>302.49439828121479</v>
      </c>
      <c r="AG56" s="35">
        <f t="shared" si="17"/>
        <v>17.532734740834719</v>
      </c>
      <c r="AH56" s="35">
        <f t="shared" si="18"/>
        <v>517.900991402626</v>
      </c>
      <c r="AI56" s="35">
        <f t="shared" si="19"/>
        <v>267.94171131054708</v>
      </c>
      <c r="AJ56" s="35">
        <f t="shared" si="20"/>
        <v>0</v>
      </c>
      <c r="AK56" s="36">
        <f t="shared" si="21"/>
        <v>3294.0506523028266</v>
      </c>
    </row>
    <row r="57" spans="1:37" x14ac:dyDescent="0.25">
      <c r="A57" s="5">
        <v>4133.2</v>
      </c>
      <c r="B57" s="5">
        <v>270123.40987920761</v>
      </c>
      <c r="C57" s="5">
        <v>477524.153940171</v>
      </c>
      <c r="D57" s="5">
        <v>18580.14</v>
      </c>
      <c r="E57" s="5">
        <v>60.504250000000006</v>
      </c>
      <c r="F57" s="32">
        <v>0.02</v>
      </c>
      <c r="G57" s="32">
        <v>0.02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583</v>
      </c>
      <c r="O57" s="35">
        <f t="shared" si="1"/>
        <v>430</v>
      </c>
      <c r="P57" s="35">
        <f t="shared" si="2"/>
        <v>584.42449136115727</v>
      </c>
      <c r="Q57" s="35">
        <f t="shared" si="3"/>
        <v>271.36312570873901</v>
      </c>
      <c r="R57" s="35">
        <f t="shared" si="4"/>
        <v>140.392664806569</v>
      </c>
      <c r="S57" s="35">
        <f t="shared" si="5"/>
        <v>302.49439828121479</v>
      </c>
      <c r="T57" s="35">
        <f t="shared" si="6"/>
        <v>17.532734740834719</v>
      </c>
      <c r="U57" s="35">
        <f t="shared" si="7"/>
        <v>517.900991402626</v>
      </c>
      <c r="V57" s="35">
        <f t="shared" si="8"/>
        <v>267.94171131054708</v>
      </c>
      <c r="W57" s="35">
        <f t="shared" si="9"/>
        <v>0</v>
      </c>
      <c r="X57" s="35">
        <f t="shared" si="10"/>
        <v>3294.0506523028266</v>
      </c>
      <c r="Y57" s="54">
        <v>9900</v>
      </c>
      <c r="Z57" s="54">
        <v>4150</v>
      </c>
      <c r="AA57" s="35">
        <f t="shared" si="11"/>
        <v>583</v>
      </c>
      <c r="AB57" s="35">
        <f t="shared" si="12"/>
        <v>430</v>
      </c>
      <c r="AC57" s="35">
        <f t="shared" si="13"/>
        <v>584.42449136115727</v>
      </c>
      <c r="AD57" s="35">
        <f t="shared" si="14"/>
        <v>271.36312570873901</v>
      </c>
      <c r="AE57" s="35">
        <f t="shared" si="15"/>
        <v>140.392664806569</v>
      </c>
      <c r="AF57" s="35">
        <f t="shared" si="16"/>
        <v>302.49439828121479</v>
      </c>
      <c r="AG57" s="35">
        <f t="shared" si="17"/>
        <v>17.532734740834719</v>
      </c>
      <c r="AH57" s="35">
        <f t="shared" si="18"/>
        <v>517.900991402626</v>
      </c>
      <c r="AI57" s="35">
        <f t="shared" si="19"/>
        <v>267.94171131054708</v>
      </c>
      <c r="AJ57" s="35">
        <f t="shared" si="20"/>
        <v>0</v>
      </c>
      <c r="AK57" s="36">
        <f t="shared" si="21"/>
        <v>3294.0506523028266</v>
      </c>
    </row>
    <row r="58" spans="1:37" x14ac:dyDescent="0.25">
      <c r="A58" s="5">
        <v>4133.8</v>
      </c>
      <c r="B58" s="5">
        <v>270418.825278759</v>
      </c>
      <c r="C58" s="5">
        <v>478046.38927206397</v>
      </c>
      <c r="D58" s="5">
        <v>18581.009999999998</v>
      </c>
      <c r="E58" s="5">
        <v>60.504250000000006</v>
      </c>
      <c r="F58" s="32">
        <v>0.02</v>
      </c>
      <c r="G58" s="32">
        <v>0.02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583</v>
      </c>
      <c r="O58" s="35">
        <f t="shared" si="1"/>
        <v>430</v>
      </c>
      <c r="P58" s="35">
        <f t="shared" si="2"/>
        <v>584.42449136115727</v>
      </c>
      <c r="Q58" s="35">
        <f t="shared" si="3"/>
        <v>271.36312570873901</v>
      </c>
      <c r="R58" s="35">
        <f t="shared" si="4"/>
        <v>140.392664806569</v>
      </c>
      <c r="S58" s="35">
        <f t="shared" si="5"/>
        <v>302.49439828121479</v>
      </c>
      <c r="T58" s="35">
        <f t="shared" si="6"/>
        <v>17.532734740834719</v>
      </c>
      <c r="U58" s="35">
        <f t="shared" si="7"/>
        <v>517.900991402626</v>
      </c>
      <c r="V58" s="35">
        <f t="shared" si="8"/>
        <v>267.94171131054708</v>
      </c>
      <c r="W58" s="35">
        <f t="shared" si="9"/>
        <v>0</v>
      </c>
      <c r="X58" s="35">
        <f t="shared" si="10"/>
        <v>3294.0506523028266</v>
      </c>
      <c r="Y58" s="54">
        <v>9900</v>
      </c>
      <c r="Z58" s="54">
        <v>4150</v>
      </c>
      <c r="AA58" s="35">
        <f t="shared" si="11"/>
        <v>583</v>
      </c>
      <c r="AB58" s="35">
        <f t="shared" si="12"/>
        <v>430</v>
      </c>
      <c r="AC58" s="35">
        <f t="shared" si="13"/>
        <v>584.42449136115727</v>
      </c>
      <c r="AD58" s="35">
        <f t="shared" si="14"/>
        <v>271.36312570873901</v>
      </c>
      <c r="AE58" s="35">
        <f t="shared" si="15"/>
        <v>140.392664806569</v>
      </c>
      <c r="AF58" s="35">
        <f t="shared" si="16"/>
        <v>302.49439828121479</v>
      </c>
      <c r="AG58" s="35">
        <f t="shared" si="17"/>
        <v>17.532734740834719</v>
      </c>
      <c r="AH58" s="35">
        <f t="shared" si="18"/>
        <v>517.900991402626</v>
      </c>
      <c r="AI58" s="35">
        <f t="shared" si="19"/>
        <v>267.94171131054708</v>
      </c>
      <c r="AJ58" s="35">
        <f t="shared" si="20"/>
        <v>0</v>
      </c>
      <c r="AK58" s="36">
        <f t="shared" si="21"/>
        <v>3294.0506523028266</v>
      </c>
    </row>
    <row r="59" spans="1:37" x14ac:dyDescent="0.25">
      <c r="A59" s="5">
        <v>4134</v>
      </c>
      <c r="B59" s="5">
        <v>270517.29707860947</v>
      </c>
      <c r="C59" s="5">
        <v>478220.46771600842</v>
      </c>
      <c r="D59" s="5">
        <v>18581.3</v>
      </c>
      <c r="E59" s="5">
        <v>60.504250000000006</v>
      </c>
      <c r="F59" s="32">
        <v>0.02</v>
      </c>
      <c r="G59" s="32">
        <v>0.02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583</v>
      </c>
      <c r="O59" s="35">
        <f t="shared" si="1"/>
        <v>430</v>
      </c>
      <c r="P59" s="35">
        <f t="shared" si="2"/>
        <v>584.42449136115727</v>
      </c>
      <c r="Q59" s="35">
        <f t="shared" si="3"/>
        <v>271.36312570873901</v>
      </c>
      <c r="R59" s="35">
        <f t="shared" si="4"/>
        <v>140.392664806569</v>
      </c>
      <c r="S59" s="35">
        <f t="shared" si="5"/>
        <v>302.49439828121479</v>
      </c>
      <c r="T59" s="35">
        <f t="shared" si="6"/>
        <v>17.532734740834719</v>
      </c>
      <c r="U59" s="35">
        <f t="shared" si="7"/>
        <v>517.900991402626</v>
      </c>
      <c r="V59" s="35">
        <f t="shared" si="8"/>
        <v>267.94171131054708</v>
      </c>
      <c r="W59" s="35">
        <f t="shared" si="9"/>
        <v>0</v>
      </c>
      <c r="X59" s="35">
        <f t="shared" si="10"/>
        <v>3294.0506523028266</v>
      </c>
      <c r="Y59" s="54">
        <v>9900</v>
      </c>
      <c r="Z59" s="54">
        <v>4150</v>
      </c>
      <c r="AA59" s="35">
        <f t="shared" si="11"/>
        <v>583</v>
      </c>
      <c r="AB59" s="35">
        <f t="shared" si="12"/>
        <v>430</v>
      </c>
      <c r="AC59" s="35">
        <f t="shared" si="13"/>
        <v>584.42449136115727</v>
      </c>
      <c r="AD59" s="35">
        <f t="shared" si="14"/>
        <v>271.36312570873901</v>
      </c>
      <c r="AE59" s="35">
        <f t="shared" si="15"/>
        <v>140.392664806569</v>
      </c>
      <c r="AF59" s="35">
        <f t="shared" si="16"/>
        <v>302.49439828121479</v>
      </c>
      <c r="AG59" s="35">
        <f t="shared" si="17"/>
        <v>17.532734740834719</v>
      </c>
      <c r="AH59" s="35">
        <f t="shared" si="18"/>
        <v>517.900991402626</v>
      </c>
      <c r="AI59" s="35">
        <f t="shared" si="19"/>
        <v>267.94171131054708</v>
      </c>
      <c r="AJ59" s="35">
        <f t="shared" si="20"/>
        <v>0</v>
      </c>
      <c r="AK59" s="36">
        <f t="shared" si="21"/>
        <v>3294.0506523028266</v>
      </c>
    </row>
    <row r="60" spans="1:37" x14ac:dyDescent="0.25">
      <c r="A60" s="5">
        <v>4135</v>
      </c>
      <c r="B60" s="5">
        <v>271009.65607690811</v>
      </c>
      <c r="C60" s="5">
        <v>479090.8599357903</v>
      </c>
      <c r="D60" s="5">
        <v>18582.75</v>
      </c>
      <c r="E60" s="5">
        <v>60.504250000000006</v>
      </c>
      <c r="F60" s="32">
        <v>0.02</v>
      </c>
      <c r="G60" s="32">
        <v>0.02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583</v>
      </c>
      <c r="O60" s="35">
        <f t="shared" si="1"/>
        <v>430</v>
      </c>
      <c r="P60" s="35">
        <f t="shared" si="2"/>
        <v>584.42449136115727</v>
      </c>
      <c r="Q60" s="35">
        <f t="shared" si="3"/>
        <v>271.36312570873901</v>
      </c>
      <c r="R60" s="35">
        <f t="shared" si="4"/>
        <v>140.392664806569</v>
      </c>
      <c r="S60" s="35">
        <f t="shared" si="5"/>
        <v>302.49439828121479</v>
      </c>
      <c r="T60" s="35">
        <f t="shared" si="6"/>
        <v>17.532734740834719</v>
      </c>
      <c r="U60" s="35">
        <f t="shared" si="7"/>
        <v>517.900991402626</v>
      </c>
      <c r="V60" s="35">
        <f t="shared" si="8"/>
        <v>267.94171131054708</v>
      </c>
      <c r="W60" s="35">
        <f t="shared" si="9"/>
        <v>0</v>
      </c>
      <c r="X60" s="35">
        <f t="shared" si="10"/>
        <v>3294.0506523028266</v>
      </c>
      <c r="Y60" s="54">
        <v>9900</v>
      </c>
      <c r="Z60" s="54">
        <v>4150</v>
      </c>
      <c r="AA60" s="35">
        <f t="shared" si="11"/>
        <v>583</v>
      </c>
      <c r="AB60" s="35">
        <f t="shared" si="12"/>
        <v>430</v>
      </c>
      <c r="AC60" s="35">
        <f t="shared" si="13"/>
        <v>584.42449136115727</v>
      </c>
      <c r="AD60" s="35">
        <f t="shared" si="14"/>
        <v>271.36312570873901</v>
      </c>
      <c r="AE60" s="35">
        <f t="shared" si="15"/>
        <v>140.392664806569</v>
      </c>
      <c r="AF60" s="35">
        <f t="shared" si="16"/>
        <v>302.49439828121479</v>
      </c>
      <c r="AG60" s="35">
        <f t="shared" si="17"/>
        <v>17.532734740834719</v>
      </c>
      <c r="AH60" s="35">
        <f t="shared" si="18"/>
        <v>517.900991402626</v>
      </c>
      <c r="AI60" s="35">
        <f t="shared" si="19"/>
        <v>267.94171131054708</v>
      </c>
      <c r="AJ60" s="35">
        <f t="shared" si="20"/>
        <v>0</v>
      </c>
      <c r="AK60" s="36">
        <f t="shared" si="21"/>
        <v>3294.0506523028266</v>
      </c>
    </row>
    <row r="61" spans="1:37" x14ac:dyDescent="0.25">
      <c r="A61" s="5">
        <v>4136</v>
      </c>
      <c r="B61" s="5">
        <v>271502.01507568359</v>
      </c>
      <c r="C61" s="5">
        <v>479961.25215560198</v>
      </c>
      <c r="D61" s="5">
        <v>18584.200000000004</v>
      </c>
      <c r="E61" s="5">
        <v>60.504250000000006</v>
      </c>
      <c r="F61" s="32">
        <v>0.02</v>
      </c>
      <c r="G61" s="32">
        <v>0.02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583</v>
      </c>
      <c r="O61" s="35">
        <f t="shared" si="1"/>
        <v>430</v>
      </c>
      <c r="P61" s="35">
        <f t="shared" si="2"/>
        <v>584.42449136115727</v>
      </c>
      <c r="Q61" s="35">
        <f t="shared" si="3"/>
        <v>271.36312570873901</v>
      </c>
      <c r="R61" s="35">
        <f t="shared" si="4"/>
        <v>140.392664806569</v>
      </c>
      <c r="S61" s="35">
        <f t="shared" si="5"/>
        <v>302.49439828121479</v>
      </c>
      <c r="T61" s="35">
        <f t="shared" si="6"/>
        <v>17.532734740834719</v>
      </c>
      <c r="U61" s="35">
        <f t="shared" si="7"/>
        <v>517.900991402626</v>
      </c>
      <c r="V61" s="35">
        <f t="shared" si="8"/>
        <v>267.94171131054708</v>
      </c>
      <c r="W61" s="35">
        <f t="shared" si="9"/>
        <v>0</v>
      </c>
      <c r="X61" s="35">
        <f t="shared" si="10"/>
        <v>3294.0506523028266</v>
      </c>
      <c r="Y61" s="54">
        <v>9900</v>
      </c>
      <c r="Z61" s="54">
        <v>4150</v>
      </c>
      <c r="AA61" s="35">
        <f t="shared" si="11"/>
        <v>583</v>
      </c>
      <c r="AB61" s="35">
        <f t="shared" si="12"/>
        <v>430</v>
      </c>
      <c r="AC61" s="35">
        <f t="shared" si="13"/>
        <v>584.42449136115727</v>
      </c>
      <c r="AD61" s="35">
        <f t="shared" si="14"/>
        <v>271.36312570873901</v>
      </c>
      <c r="AE61" s="35">
        <f t="shared" si="15"/>
        <v>140.392664806569</v>
      </c>
      <c r="AF61" s="35">
        <f t="shared" si="16"/>
        <v>302.49439828121479</v>
      </c>
      <c r="AG61" s="35">
        <f t="shared" si="17"/>
        <v>17.532734740834719</v>
      </c>
      <c r="AH61" s="35">
        <f t="shared" si="18"/>
        <v>517.900991402626</v>
      </c>
      <c r="AI61" s="35">
        <f t="shared" si="19"/>
        <v>267.94171131054708</v>
      </c>
      <c r="AJ61" s="35">
        <f t="shared" si="20"/>
        <v>0</v>
      </c>
      <c r="AK61" s="36">
        <f t="shared" si="21"/>
        <v>3294.0506523028266</v>
      </c>
    </row>
    <row r="62" spans="1:37" x14ac:dyDescent="0.25">
      <c r="A62" s="5">
        <v>4137</v>
      </c>
      <c r="B62" s="5">
        <v>271994.37407493591</v>
      </c>
      <c r="C62" s="5">
        <v>480831.64437538385</v>
      </c>
      <c r="D62" s="5">
        <v>18585.650000000001</v>
      </c>
      <c r="E62" s="5">
        <v>60.504250000000006</v>
      </c>
      <c r="F62" s="32">
        <v>0.02</v>
      </c>
      <c r="G62" s="32">
        <v>0.02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583</v>
      </c>
      <c r="O62" s="35">
        <f t="shared" si="1"/>
        <v>430</v>
      </c>
      <c r="P62" s="35">
        <f t="shared" si="2"/>
        <v>584.42449136115727</v>
      </c>
      <c r="Q62" s="35">
        <f t="shared" si="3"/>
        <v>271.36312570873901</v>
      </c>
      <c r="R62" s="35">
        <f t="shared" si="4"/>
        <v>140.392664806569</v>
      </c>
      <c r="S62" s="35">
        <f t="shared" si="5"/>
        <v>302.49439828121479</v>
      </c>
      <c r="T62" s="35">
        <f t="shared" si="6"/>
        <v>17.532734740834719</v>
      </c>
      <c r="U62" s="35">
        <f t="shared" si="7"/>
        <v>517.900991402626</v>
      </c>
      <c r="V62" s="35">
        <f t="shared" si="8"/>
        <v>267.94171131054708</v>
      </c>
      <c r="W62" s="35">
        <f t="shared" si="9"/>
        <v>0</v>
      </c>
      <c r="X62" s="35">
        <f t="shared" si="10"/>
        <v>3294.0506523028266</v>
      </c>
      <c r="Y62" s="54">
        <v>9900</v>
      </c>
      <c r="Z62" s="54">
        <v>4150</v>
      </c>
      <c r="AA62" s="35">
        <f t="shared" si="11"/>
        <v>583</v>
      </c>
      <c r="AB62" s="35">
        <f t="shared" si="12"/>
        <v>430</v>
      </c>
      <c r="AC62" s="35">
        <f t="shared" si="13"/>
        <v>584.42449136115727</v>
      </c>
      <c r="AD62" s="35">
        <f t="shared" si="14"/>
        <v>271.36312570873901</v>
      </c>
      <c r="AE62" s="35">
        <f t="shared" si="15"/>
        <v>140.392664806569</v>
      </c>
      <c r="AF62" s="35">
        <f t="shared" si="16"/>
        <v>302.49439828121479</v>
      </c>
      <c r="AG62" s="35">
        <f t="shared" si="17"/>
        <v>17.532734740834719</v>
      </c>
      <c r="AH62" s="35">
        <f t="shared" si="18"/>
        <v>517.900991402626</v>
      </c>
      <c r="AI62" s="35">
        <f t="shared" si="19"/>
        <v>267.94171131054708</v>
      </c>
      <c r="AJ62" s="35">
        <f t="shared" si="20"/>
        <v>0</v>
      </c>
      <c r="AK62" s="36">
        <f t="shared" si="21"/>
        <v>3294.0506523028266</v>
      </c>
    </row>
    <row r="63" spans="1:37" x14ac:dyDescent="0.25">
      <c r="A63" s="5">
        <v>4137.2</v>
      </c>
      <c r="B63" s="5">
        <v>272092.84587478638</v>
      </c>
      <c r="C63" s="5">
        <v>481005.72281935811</v>
      </c>
      <c r="D63" s="5">
        <v>18585.940000000002</v>
      </c>
      <c r="E63" s="5">
        <v>60.504250000000006</v>
      </c>
      <c r="F63" s="32">
        <v>0.02</v>
      </c>
      <c r="G63" s="32">
        <v>0.02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583</v>
      </c>
      <c r="O63" s="35">
        <f t="shared" si="1"/>
        <v>430</v>
      </c>
      <c r="P63" s="35">
        <f t="shared" si="2"/>
        <v>584.42449136115727</v>
      </c>
      <c r="Q63" s="35">
        <f t="shared" si="3"/>
        <v>271.36312570873901</v>
      </c>
      <c r="R63" s="35">
        <f t="shared" si="4"/>
        <v>140.392664806569</v>
      </c>
      <c r="S63" s="35">
        <f t="shared" si="5"/>
        <v>302.49439828121479</v>
      </c>
      <c r="T63" s="35">
        <f t="shared" si="6"/>
        <v>17.532734740834719</v>
      </c>
      <c r="U63" s="35">
        <f t="shared" si="7"/>
        <v>517.900991402626</v>
      </c>
      <c r="V63" s="35">
        <f t="shared" si="8"/>
        <v>267.94171131054708</v>
      </c>
      <c r="W63" s="35">
        <f t="shared" si="9"/>
        <v>0</v>
      </c>
      <c r="X63" s="35">
        <f t="shared" si="10"/>
        <v>3294.0506523028266</v>
      </c>
      <c r="Y63" s="54">
        <v>9900</v>
      </c>
      <c r="Z63" s="54">
        <v>4150</v>
      </c>
      <c r="AA63" s="35">
        <f t="shared" si="11"/>
        <v>583</v>
      </c>
      <c r="AB63" s="35">
        <f t="shared" si="12"/>
        <v>430</v>
      </c>
      <c r="AC63" s="35">
        <f t="shared" si="13"/>
        <v>584.42449136115727</v>
      </c>
      <c r="AD63" s="35">
        <f t="shared" si="14"/>
        <v>271.36312570873901</v>
      </c>
      <c r="AE63" s="35">
        <f t="shared" si="15"/>
        <v>140.392664806569</v>
      </c>
      <c r="AF63" s="35">
        <f t="shared" si="16"/>
        <v>302.49439828121479</v>
      </c>
      <c r="AG63" s="35">
        <f t="shared" si="17"/>
        <v>17.532734740834719</v>
      </c>
      <c r="AH63" s="35">
        <f t="shared" si="18"/>
        <v>517.900991402626</v>
      </c>
      <c r="AI63" s="35">
        <f t="shared" si="19"/>
        <v>267.94171131054708</v>
      </c>
      <c r="AJ63" s="35">
        <f t="shared" si="20"/>
        <v>0</v>
      </c>
      <c r="AK63" s="36">
        <f t="shared" si="21"/>
        <v>3294.0506523028266</v>
      </c>
    </row>
    <row r="64" spans="1:37" x14ac:dyDescent="0.25">
      <c r="A64" s="5">
        <v>4137.8</v>
      </c>
      <c r="B64" s="5">
        <v>272388.26127386093</v>
      </c>
      <c r="C64" s="5">
        <v>481527.95815125108</v>
      </c>
      <c r="D64" s="5">
        <v>18586.810000000001</v>
      </c>
      <c r="E64" s="5">
        <v>60.504250000000006</v>
      </c>
      <c r="F64" s="32">
        <v>0.02</v>
      </c>
      <c r="G64" s="32">
        <v>0.02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583</v>
      </c>
      <c r="O64" s="35">
        <f t="shared" si="1"/>
        <v>430</v>
      </c>
      <c r="P64" s="35">
        <f t="shared" si="2"/>
        <v>584.42449136115727</v>
      </c>
      <c r="Q64" s="35">
        <f t="shared" si="3"/>
        <v>271.36312570873901</v>
      </c>
      <c r="R64" s="35">
        <f t="shared" si="4"/>
        <v>140.392664806569</v>
      </c>
      <c r="S64" s="35">
        <f t="shared" si="5"/>
        <v>302.49439828121479</v>
      </c>
      <c r="T64" s="35">
        <f t="shared" si="6"/>
        <v>17.532734740834719</v>
      </c>
      <c r="U64" s="35">
        <f t="shared" si="7"/>
        <v>517.900991402626</v>
      </c>
      <c r="V64" s="35">
        <f t="shared" si="8"/>
        <v>267.94171131054708</v>
      </c>
      <c r="W64" s="35">
        <f t="shared" si="9"/>
        <v>0</v>
      </c>
      <c r="X64" s="35">
        <f t="shared" si="10"/>
        <v>3294.0506523028266</v>
      </c>
      <c r="Y64" s="54">
        <v>9900</v>
      </c>
      <c r="Z64" s="54">
        <v>4150</v>
      </c>
      <c r="AA64" s="35">
        <f t="shared" si="11"/>
        <v>583</v>
      </c>
      <c r="AB64" s="35">
        <f t="shared" si="12"/>
        <v>430</v>
      </c>
      <c r="AC64" s="35">
        <f t="shared" si="13"/>
        <v>584.42449136115727</v>
      </c>
      <c r="AD64" s="35">
        <f t="shared" si="14"/>
        <v>271.36312570873901</v>
      </c>
      <c r="AE64" s="35">
        <f t="shared" si="15"/>
        <v>140.392664806569</v>
      </c>
      <c r="AF64" s="35">
        <f t="shared" si="16"/>
        <v>302.49439828121479</v>
      </c>
      <c r="AG64" s="35">
        <f t="shared" si="17"/>
        <v>17.532734740834719</v>
      </c>
      <c r="AH64" s="35">
        <f t="shared" si="18"/>
        <v>517.900991402626</v>
      </c>
      <c r="AI64" s="35">
        <f t="shared" si="19"/>
        <v>267.94171131054708</v>
      </c>
      <c r="AJ64" s="35">
        <f t="shared" si="20"/>
        <v>0</v>
      </c>
      <c r="AK64" s="36">
        <f t="shared" si="21"/>
        <v>3294.0506523028266</v>
      </c>
    </row>
    <row r="65" spans="1:37" x14ac:dyDescent="0.25">
      <c r="A65" s="5">
        <v>4138</v>
      </c>
      <c r="B65" s="5">
        <v>272486.7330737114</v>
      </c>
      <c r="C65" s="5">
        <v>481702.03659519553</v>
      </c>
      <c r="D65" s="5">
        <v>18587.099999999999</v>
      </c>
      <c r="E65" s="5">
        <v>60.504250000000006</v>
      </c>
      <c r="F65" s="32">
        <v>0.02</v>
      </c>
      <c r="G65" s="32">
        <v>0.02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583</v>
      </c>
      <c r="O65" s="35">
        <f t="shared" si="1"/>
        <v>430</v>
      </c>
      <c r="P65" s="35">
        <f t="shared" si="2"/>
        <v>584.42449136115727</v>
      </c>
      <c r="Q65" s="35">
        <f t="shared" si="3"/>
        <v>271.36312570873901</v>
      </c>
      <c r="R65" s="35">
        <f t="shared" si="4"/>
        <v>140.392664806569</v>
      </c>
      <c r="S65" s="35">
        <f t="shared" si="5"/>
        <v>302.49439828121479</v>
      </c>
      <c r="T65" s="35">
        <f t="shared" si="6"/>
        <v>17.532734740834719</v>
      </c>
      <c r="U65" s="35">
        <f t="shared" si="7"/>
        <v>517.900991402626</v>
      </c>
      <c r="V65" s="35">
        <f t="shared" si="8"/>
        <v>267.94171131054708</v>
      </c>
      <c r="W65" s="35">
        <f t="shared" si="9"/>
        <v>0</v>
      </c>
      <c r="X65" s="35">
        <f t="shared" si="10"/>
        <v>3294.0506523028266</v>
      </c>
      <c r="Y65" s="54">
        <v>9900</v>
      </c>
      <c r="Z65" s="54">
        <v>4150</v>
      </c>
      <c r="AA65" s="35">
        <f t="shared" si="11"/>
        <v>583</v>
      </c>
      <c r="AB65" s="35">
        <f t="shared" si="12"/>
        <v>430</v>
      </c>
      <c r="AC65" s="35">
        <f t="shared" si="13"/>
        <v>584.42449136115727</v>
      </c>
      <c r="AD65" s="35">
        <f t="shared" si="14"/>
        <v>271.36312570873901</v>
      </c>
      <c r="AE65" s="35">
        <f t="shared" si="15"/>
        <v>140.392664806569</v>
      </c>
      <c r="AF65" s="35">
        <f t="shared" si="16"/>
        <v>302.49439828121479</v>
      </c>
      <c r="AG65" s="35">
        <f t="shared" si="17"/>
        <v>17.532734740834719</v>
      </c>
      <c r="AH65" s="35">
        <f t="shared" si="18"/>
        <v>517.900991402626</v>
      </c>
      <c r="AI65" s="35">
        <f t="shared" si="19"/>
        <v>267.94171131054708</v>
      </c>
      <c r="AJ65" s="35">
        <f t="shared" si="20"/>
        <v>0</v>
      </c>
      <c r="AK65" s="36">
        <f t="shared" si="21"/>
        <v>3294.0506523028266</v>
      </c>
    </row>
    <row r="66" spans="1:37" x14ac:dyDescent="0.25">
      <c r="A66" s="5">
        <v>4139</v>
      </c>
      <c r="B66" s="5">
        <v>272979.09207248688</v>
      </c>
      <c r="C66" s="5">
        <v>482572.42881500721</v>
      </c>
      <c r="D66" s="5">
        <v>18588.550000000003</v>
      </c>
      <c r="E66" s="5">
        <v>60.504250000000006</v>
      </c>
      <c r="F66" s="32">
        <v>0.02</v>
      </c>
      <c r="G66" s="32">
        <v>0.02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583</v>
      </c>
      <c r="O66" s="35">
        <f t="shared" si="1"/>
        <v>430</v>
      </c>
      <c r="P66" s="35">
        <f t="shared" si="2"/>
        <v>584.42449136115727</v>
      </c>
      <c r="Q66" s="35">
        <f t="shared" si="3"/>
        <v>271.36312570873901</v>
      </c>
      <c r="R66" s="35">
        <f t="shared" si="4"/>
        <v>140.392664806569</v>
      </c>
      <c r="S66" s="35">
        <f t="shared" si="5"/>
        <v>302.49439828121479</v>
      </c>
      <c r="T66" s="35">
        <f t="shared" si="6"/>
        <v>17.532734740834719</v>
      </c>
      <c r="U66" s="35">
        <f t="shared" si="7"/>
        <v>517.900991402626</v>
      </c>
      <c r="V66" s="35">
        <f t="shared" si="8"/>
        <v>267.94171131054708</v>
      </c>
      <c r="W66" s="35">
        <f t="shared" si="9"/>
        <v>0</v>
      </c>
      <c r="X66" s="35">
        <f t="shared" si="10"/>
        <v>3294.0506523028266</v>
      </c>
      <c r="Y66" s="54">
        <v>9900</v>
      </c>
      <c r="Z66" s="54">
        <v>4150</v>
      </c>
      <c r="AA66" s="35">
        <f t="shared" si="11"/>
        <v>583</v>
      </c>
      <c r="AB66" s="35">
        <f t="shared" si="12"/>
        <v>430</v>
      </c>
      <c r="AC66" s="35">
        <f t="shared" si="13"/>
        <v>584.42449136115727</v>
      </c>
      <c r="AD66" s="35">
        <f t="shared" si="14"/>
        <v>271.36312570873901</v>
      </c>
      <c r="AE66" s="35">
        <f t="shared" si="15"/>
        <v>140.392664806569</v>
      </c>
      <c r="AF66" s="35">
        <f t="shared" si="16"/>
        <v>302.49439828121479</v>
      </c>
      <c r="AG66" s="35">
        <f t="shared" si="17"/>
        <v>17.532734740834719</v>
      </c>
      <c r="AH66" s="35">
        <f t="shared" si="18"/>
        <v>517.900991402626</v>
      </c>
      <c r="AI66" s="35">
        <f t="shared" si="19"/>
        <v>267.94171131054708</v>
      </c>
      <c r="AJ66" s="35">
        <f t="shared" si="20"/>
        <v>0</v>
      </c>
      <c r="AK66" s="36">
        <f t="shared" si="21"/>
        <v>3294.0506523028266</v>
      </c>
    </row>
    <row r="67" spans="1:37" x14ac:dyDescent="0.25">
      <c r="A67" s="5">
        <v>4140</v>
      </c>
      <c r="B67" s="5">
        <v>273471.45107126236</v>
      </c>
      <c r="C67" s="5">
        <v>483442.82103478909</v>
      </c>
      <c r="D67" s="5">
        <v>18590</v>
      </c>
      <c r="E67" s="5">
        <v>60.504250000000006</v>
      </c>
      <c r="F67" s="32">
        <v>0.02</v>
      </c>
      <c r="G67" s="32">
        <v>0.02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0"/>
        <v>583</v>
      </c>
      <c r="O67" s="35">
        <f t="shared" si="1"/>
        <v>430</v>
      </c>
      <c r="P67" s="35">
        <f t="shared" si="2"/>
        <v>584.42449136115727</v>
      </c>
      <c r="Q67" s="35">
        <f t="shared" si="3"/>
        <v>271.36312570873901</v>
      </c>
      <c r="R67" s="35">
        <f t="shared" si="4"/>
        <v>140.392664806569</v>
      </c>
      <c r="S67" s="35">
        <f t="shared" si="5"/>
        <v>302.49439828121479</v>
      </c>
      <c r="T67" s="35">
        <f t="shared" si="6"/>
        <v>17.532734740834719</v>
      </c>
      <c r="U67" s="35">
        <f t="shared" si="7"/>
        <v>517.900991402626</v>
      </c>
      <c r="V67" s="35">
        <f t="shared" si="8"/>
        <v>267.94171131054708</v>
      </c>
      <c r="W67" s="35">
        <f t="shared" si="9"/>
        <v>0</v>
      </c>
      <c r="X67" s="35">
        <f t="shared" si="10"/>
        <v>3294.0506523028266</v>
      </c>
      <c r="Y67" s="54">
        <v>9900</v>
      </c>
      <c r="Z67" s="54">
        <v>4150</v>
      </c>
      <c r="AA67" s="35">
        <f t="shared" si="11"/>
        <v>583</v>
      </c>
      <c r="AB67" s="35">
        <f t="shared" si="12"/>
        <v>430</v>
      </c>
      <c r="AC67" s="35">
        <f t="shared" si="13"/>
        <v>584.42449136115727</v>
      </c>
      <c r="AD67" s="35">
        <f t="shared" si="14"/>
        <v>271.36312570873901</v>
      </c>
      <c r="AE67" s="35">
        <f t="shared" si="15"/>
        <v>140.392664806569</v>
      </c>
      <c r="AF67" s="35">
        <f t="shared" si="16"/>
        <v>302.49439828121479</v>
      </c>
      <c r="AG67" s="35">
        <f t="shared" si="17"/>
        <v>17.532734740834719</v>
      </c>
      <c r="AH67" s="35">
        <f t="shared" si="18"/>
        <v>517.900991402626</v>
      </c>
      <c r="AI67" s="35">
        <f t="shared" si="19"/>
        <v>267.94171131054708</v>
      </c>
      <c r="AJ67" s="35">
        <f t="shared" si="20"/>
        <v>0</v>
      </c>
      <c r="AK67" s="36">
        <f t="shared" si="21"/>
        <v>3294.0506523028266</v>
      </c>
    </row>
  </sheetData>
  <sortState ref="I1:I283">
    <sortCondition ref="I283"/>
  </sortState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73"/>
  <sheetViews>
    <sheetView topLeftCell="H39" zoomScale="85" zoomScaleNormal="85" workbookViewId="0">
      <selection activeCell="A2" sqref="A2:AK73"/>
    </sheetView>
  </sheetViews>
  <sheetFormatPr defaultRowHeight="13.8" x14ac:dyDescent="0.25"/>
  <sheetData>
    <row r="1" spans="1:37" x14ac:dyDescent="0.25">
      <c r="A1" s="73" t="s">
        <v>54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4140</v>
      </c>
      <c r="B3" s="5">
        <v>273471.45107126236</v>
      </c>
      <c r="C3" s="5">
        <v>483442.82103478909</v>
      </c>
      <c r="D3" s="5">
        <v>18590</v>
      </c>
      <c r="E3" s="5">
        <v>60.504250000000006</v>
      </c>
      <c r="F3" s="45">
        <v>0.02</v>
      </c>
      <c r="G3" s="45">
        <v>0.02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583</v>
      </c>
      <c r="O3" s="35">
        <f>(L3-400-500)*F3+250</f>
        <v>430</v>
      </c>
      <c r="P3" s="35">
        <f>(1000*SIN(PI()/2-(PI()/2+ATAN(H3)+ATAN(250/(L3-M3-400-250)))/2)/SIN((PI()/2+ATAN(H3)+ATAN(250/(L3-M3-400-250)))/2))*COS(ATAN((N3-O3)/(L3-M3-400-250)))</f>
        <v>584.42449136115727</v>
      </c>
      <c r="Q3" s="35">
        <f>(1000*SIN(PI()/2-(PI()/2+ATAN(H3)+ATAN(250/(L3-M3-400-250)))/2)/SIN((PI()/2+ATAN(H3)+ATAN(250/(L3-M3-400-250)))/2))*SIN(ATAN(H3)+ATAN(250/(L3-M3-400-250))-ATAN((N3-O3)/(L3-M3-400-250)))</f>
        <v>271.36312570873901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140.392664806569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302.49439828121479</v>
      </c>
      <c r="T3" s="35">
        <f>(1000*SIN(PI()/2-(PI()/2+ATAN(H3)+ATAN(250/(L3-M3-400-250)))/2)/SIN((PI()/2+ATAN(H3)+ATAN(250/(L3-M3-400-250)))/2))*SIN(ATAN((N3-O3)/(L3-M3-400-250)))</f>
        <v>17.532734740834719</v>
      </c>
      <c r="U3" s="35">
        <f>(1000*SIN(PI()/2-(PI()/2+ATAN(H3)+ATAN(250/(L3-M3-400-250)))/2)/SIN((PI()/2+ATAN(H3)+ATAN(250/(L3-M3-400-250)))/2))*COS(ATAN(H3)+ATAN(250/(L3-M3-400-250))-ATAN((N3-O3)/(L3-M3-400-250)))</f>
        <v>517.900991402626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267.94171131054708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0</v>
      </c>
      <c r="X3" s="35">
        <f>M3+400-((K3-250-(N3-O3))/TAN(PI()/2-(ATAN(H3)+ATAN(250/(L3-M3-400-250))-ATAN((N3-O3)/(L3-M3-400-250)))))</f>
        <v>3294.0506523028266</v>
      </c>
      <c r="Y3" s="51">
        <v>9900</v>
      </c>
      <c r="Z3" s="51">
        <v>4150</v>
      </c>
      <c r="AA3" s="35">
        <f>Z3*G3+J3</f>
        <v>583</v>
      </c>
      <c r="AB3" s="35">
        <f>(Y3-400-500)*G3+250</f>
        <v>430</v>
      </c>
      <c r="AC3" s="35">
        <f>(1000*SIN(PI()/2-(PI()/2+ATAN(I3)+ATAN(250/(Y3-Z3-400-250)))/2)/SIN((PI()/2+ATAN(I3)+ATAN(250/(Y3-Z3-400-250)))/2))*COS(ATAN((AA3-AB3)/(Y3-Z3-400-250)))</f>
        <v>584.42449136115727</v>
      </c>
      <c r="AD3" s="35">
        <f>(1000*SIN(PI()/2-(PI()/2+ATAN(I3)+ATAN(250/(Y3-Z3-400-250)))/2)/SIN((PI()/2+ATAN(I3)+ATAN(250/(Y3-Z3-400-250)))/2))*SIN(ATAN(I3)+ATAN(250/(Y3-Z3-400-250))-(ATAN((AA3-AB3)/(Y3-Z3-400-250))))</f>
        <v>271.36312570873901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140.392664806569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302.49439828121479</v>
      </c>
      <c r="AG3" s="35">
        <f>(1000*SIN(PI()/2-(PI()/2+ATAN(I3)+ATAN(250/(Y3-Z3-400-250)))/2)/SIN((PI()/2+ATAN(I3)+ATAN(250/(Y3-Z3-400-250)))/2))*SIN(ATAN((AA3-AB3)/(Y3-Z3-400-250)))</f>
        <v>17.532734740834719</v>
      </c>
      <c r="AH3" s="35">
        <f>(1000*SIN(PI()/2-(PI()/2+ATAN(I3)+ATAN(250/(Y3-Z3-400-250)))/2)/SIN((PI()/2+ATAN(I3)+ATAN(250/(Y3-Z3-400-250)))/2))*COS(ATAN(I3)+ATAN(250/(Y3-Z3-400-250))-(ATAN((AA3-AB3)/(Y3-Z3-400-250))))</f>
        <v>517.900991402626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267.94171131054708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0</v>
      </c>
      <c r="AK3" s="36">
        <f>Z3+400-((K3-250-(AA3-AB3))/TAN(PI()/2-(ATAN(I3)+ATAN(250/(Y3-Z3-400-250))-(ATAN((AA3-AB3)/(Y3-Z3-400-250))))))</f>
        <v>3294.0506523028266</v>
      </c>
    </row>
    <row r="4" spans="1:37" x14ac:dyDescent="0.25">
      <c r="A4" s="5">
        <v>4141</v>
      </c>
      <c r="B4" s="5">
        <v>273963.81007003784</v>
      </c>
      <c r="C4" s="5">
        <v>484313.21325457096</v>
      </c>
      <c r="D4" s="5">
        <v>18591.45</v>
      </c>
      <c r="E4" s="5">
        <v>60.504250000000006</v>
      </c>
      <c r="F4" s="32">
        <v>0.02</v>
      </c>
      <c r="G4" s="32">
        <v>0.02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0">M4*F4+J4</f>
        <v>583</v>
      </c>
      <c r="O4" s="35">
        <f t="shared" ref="O4:O67" si="1">(L4-400-500)*F4+250</f>
        <v>430</v>
      </c>
      <c r="P4" s="35">
        <f t="shared" ref="P4:P67" si="2">(1000*SIN(PI()/2-(PI()/2+ATAN(H4)+ATAN(250/(L4-M4-400-250)))/2)/SIN((PI()/2+ATAN(H4)+ATAN(250/(L4-M4-400-250)))/2))*COS(ATAN((N4-O4)/(L4-M4-400-250)))</f>
        <v>584.42449136115727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271.36312570873901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140.392664806569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302.49439828121479</v>
      </c>
      <c r="T4" s="35">
        <f t="shared" ref="T4:T67" si="6">(1000*SIN(PI()/2-(PI()/2+ATAN(H4)+ATAN(250/(L4-M4-400-250)))/2)/SIN((PI()/2+ATAN(H4)+ATAN(250/(L4-M4-400-250)))/2))*SIN(ATAN((N4-O4)/(L4-M4-400-250)))</f>
        <v>17.532734740834719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517.900991402626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267.94171131054708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0</v>
      </c>
      <c r="X4" s="35">
        <f t="shared" ref="X4:X67" si="10">M4+400-((K4-250-(N4-O4))/TAN(PI()/2-(ATAN(H4)+ATAN(250/(L4-M4-400-250))-ATAN((N4-O4)/(L4-M4-400-250)))))</f>
        <v>3294.0506523028266</v>
      </c>
      <c r="Y4" s="51">
        <v>9900</v>
      </c>
      <c r="Z4" s="51">
        <v>4150</v>
      </c>
      <c r="AA4" s="35">
        <f t="shared" ref="AA4:AA67" si="11">Z4*G4+J4</f>
        <v>583</v>
      </c>
      <c r="AB4" s="35">
        <f t="shared" ref="AB4:AB67" si="12">(Y4-400-500)*G4+250</f>
        <v>430</v>
      </c>
      <c r="AC4" s="35">
        <f t="shared" ref="AC4:AC67" si="13">(1000*SIN(PI()/2-(PI()/2+ATAN(I4)+ATAN(250/(Y4-Z4-400-250)))/2)/SIN((PI()/2+ATAN(I4)+ATAN(250/(Y4-Z4-400-250)))/2))*COS(ATAN((AA4-AB4)/(Y4-Z4-400-250)))</f>
        <v>584.42449136115727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271.36312570873901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140.392664806569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302.49439828121479</v>
      </c>
      <c r="AG4" s="35">
        <f t="shared" ref="AG4:AG67" si="17">(1000*SIN(PI()/2-(PI()/2+ATAN(I4)+ATAN(250/(Y4-Z4-400-250)))/2)/SIN((PI()/2+ATAN(I4)+ATAN(250/(Y4-Z4-400-250)))/2))*SIN(ATAN((AA4-AB4)/(Y4-Z4-400-250)))</f>
        <v>17.532734740834719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517.900991402626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267.94171131054708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0</v>
      </c>
      <c r="AK4" s="36">
        <f t="shared" ref="AK4:AK67" si="21">Z4+400-((K4-250-(AA4-AB4))/TAN(PI()/2-(ATAN(I4)+ATAN(250/(Y4-Z4-400-250))-(ATAN((AA4-AB4)/(Y4-Z4-400-250))))))</f>
        <v>3294.0506523028266</v>
      </c>
    </row>
    <row r="5" spans="1:37" x14ac:dyDescent="0.25">
      <c r="A5" s="5">
        <v>4142</v>
      </c>
      <c r="B5" s="5">
        <v>274456.16906881332</v>
      </c>
      <c r="C5" s="5">
        <v>485183.60547438264</v>
      </c>
      <c r="D5" s="5">
        <v>18592.900000000001</v>
      </c>
      <c r="E5" s="5">
        <v>60.504250000000006</v>
      </c>
      <c r="F5" s="32">
        <v>0.02</v>
      </c>
      <c r="G5" s="32">
        <v>0.02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583</v>
      </c>
      <c r="O5" s="35">
        <f t="shared" si="1"/>
        <v>430</v>
      </c>
      <c r="P5" s="35">
        <f t="shared" si="2"/>
        <v>584.42449136115727</v>
      </c>
      <c r="Q5" s="35">
        <f t="shared" si="3"/>
        <v>271.36312570873901</v>
      </c>
      <c r="R5" s="35">
        <f t="shared" si="4"/>
        <v>140.392664806569</v>
      </c>
      <c r="S5" s="35">
        <f t="shared" si="5"/>
        <v>302.49439828121479</v>
      </c>
      <c r="T5" s="35">
        <f t="shared" si="6"/>
        <v>17.532734740834719</v>
      </c>
      <c r="U5" s="35">
        <f t="shared" si="7"/>
        <v>517.900991402626</v>
      </c>
      <c r="V5" s="35">
        <f t="shared" si="8"/>
        <v>267.94171131054708</v>
      </c>
      <c r="W5" s="35">
        <f t="shared" si="9"/>
        <v>0</v>
      </c>
      <c r="X5" s="35">
        <f t="shared" si="10"/>
        <v>3294.0506523028266</v>
      </c>
      <c r="Y5" s="51">
        <v>9900</v>
      </c>
      <c r="Z5" s="51">
        <v>4150</v>
      </c>
      <c r="AA5" s="35">
        <f t="shared" si="11"/>
        <v>583</v>
      </c>
      <c r="AB5" s="35">
        <f t="shared" si="12"/>
        <v>430</v>
      </c>
      <c r="AC5" s="35">
        <f t="shared" si="13"/>
        <v>584.42449136115727</v>
      </c>
      <c r="AD5" s="35">
        <f t="shared" si="14"/>
        <v>271.36312570873901</v>
      </c>
      <c r="AE5" s="35">
        <f t="shared" si="15"/>
        <v>140.392664806569</v>
      </c>
      <c r="AF5" s="35">
        <f t="shared" si="16"/>
        <v>302.49439828121479</v>
      </c>
      <c r="AG5" s="35">
        <f t="shared" si="17"/>
        <v>17.532734740834719</v>
      </c>
      <c r="AH5" s="35">
        <f t="shared" si="18"/>
        <v>517.900991402626</v>
      </c>
      <c r="AI5" s="35">
        <f t="shared" si="19"/>
        <v>267.94171131054708</v>
      </c>
      <c r="AJ5" s="35">
        <f t="shared" si="20"/>
        <v>0</v>
      </c>
      <c r="AK5" s="36">
        <f t="shared" si="21"/>
        <v>3294.0506523028266</v>
      </c>
    </row>
    <row r="6" spans="1:37" x14ac:dyDescent="0.25">
      <c r="A6" s="5">
        <v>4142.2</v>
      </c>
      <c r="B6" s="5">
        <v>274554.64086914063</v>
      </c>
      <c r="C6" s="5">
        <v>485357.6839183569</v>
      </c>
      <c r="D6" s="5">
        <v>18593.189999999999</v>
      </c>
      <c r="E6" s="5">
        <v>60.504250000000006</v>
      </c>
      <c r="F6" s="32">
        <v>0.02</v>
      </c>
      <c r="G6" s="32">
        <v>0.02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583</v>
      </c>
      <c r="O6" s="35">
        <f t="shared" si="1"/>
        <v>430</v>
      </c>
      <c r="P6" s="35">
        <f t="shared" si="2"/>
        <v>584.42449136115727</v>
      </c>
      <c r="Q6" s="35">
        <f t="shared" si="3"/>
        <v>271.36312570873901</v>
      </c>
      <c r="R6" s="35">
        <f t="shared" si="4"/>
        <v>140.392664806569</v>
      </c>
      <c r="S6" s="35">
        <f t="shared" si="5"/>
        <v>302.49439828121479</v>
      </c>
      <c r="T6" s="35">
        <f t="shared" si="6"/>
        <v>17.532734740834719</v>
      </c>
      <c r="U6" s="35">
        <f t="shared" si="7"/>
        <v>517.900991402626</v>
      </c>
      <c r="V6" s="35">
        <f t="shared" si="8"/>
        <v>267.94171131054708</v>
      </c>
      <c r="W6" s="35">
        <f t="shared" si="9"/>
        <v>0</v>
      </c>
      <c r="X6" s="35">
        <f t="shared" si="10"/>
        <v>3294.0506523028266</v>
      </c>
      <c r="Y6" s="51">
        <v>9900</v>
      </c>
      <c r="Z6" s="51">
        <v>4150</v>
      </c>
      <c r="AA6" s="35">
        <f t="shared" si="11"/>
        <v>583</v>
      </c>
      <c r="AB6" s="35">
        <f t="shared" si="12"/>
        <v>430</v>
      </c>
      <c r="AC6" s="35">
        <f t="shared" si="13"/>
        <v>584.42449136115727</v>
      </c>
      <c r="AD6" s="35">
        <f t="shared" si="14"/>
        <v>271.36312570873901</v>
      </c>
      <c r="AE6" s="35">
        <f t="shared" si="15"/>
        <v>140.392664806569</v>
      </c>
      <c r="AF6" s="35">
        <f t="shared" si="16"/>
        <v>302.49439828121479</v>
      </c>
      <c r="AG6" s="35">
        <f t="shared" si="17"/>
        <v>17.532734740834719</v>
      </c>
      <c r="AH6" s="35">
        <f t="shared" si="18"/>
        <v>517.900991402626</v>
      </c>
      <c r="AI6" s="35">
        <f t="shared" si="19"/>
        <v>267.94171131054708</v>
      </c>
      <c r="AJ6" s="35">
        <f t="shared" si="20"/>
        <v>0</v>
      </c>
      <c r="AK6" s="36">
        <f t="shared" si="21"/>
        <v>3294.0506523028266</v>
      </c>
    </row>
    <row r="7" spans="1:37" x14ac:dyDescent="0.25">
      <c r="A7" s="5">
        <v>4142.8</v>
      </c>
      <c r="B7" s="5">
        <v>274850.05626821518</v>
      </c>
      <c r="C7" s="5">
        <v>485879.91925022006</v>
      </c>
      <c r="D7" s="5">
        <v>18594.060000000001</v>
      </c>
      <c r="E7" s="5">
        <v>60.504250000000006</v>
      </c>
      <c r="F7" s="32">
        <v>0.02</v>
      </c>
      <c r="G7" s="32">
        <v>0.02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583</v>
      </c>
      <c r="O7" s="35">
        <f t="shared" si="1"/>
        <v>430</v>
      </c>
      <c r="P7" s="35">
        <f t="shared" si="2"/>
        <v>584.42449136115727</v>
      </c>
      <c r="Q7" s="35">
        <f t="shared" si="3"/>
        <v>271.36312570873901</v>
      </c>
      <c r="R7" s="35">
        <f t="shared" si="4"/>
        <v>140.392664806569</v>
      </c>
      <c r="S7" s="35">
        <f t="shared" si="5"/>
        <v>302.49439828121479</v>
      </c>
      <c r="T7" s="35">
        <f t="shared" si="6"/>
        <v>17.532734740834719</v>
      </c>
      <c r="U7" s="35">
        <f t="shared" si="7"/>
        <v>517.900991402626</v>
      </c>
      <c r="V7" s="35">
        <f t="shared" si="8"/>
        <v>267.94171131054708</v>
      </c>
      <c r="W7" s="35">
        <f t="shared" si="9"/>
        <v>0</v>
      </c>
      <c r="X7" s="35">
        <f t="shared" si="10"/>
        <v>3294.0506523028266</v>
      </c>
      <c r="Y7" s="51">
        <v>9900</v>
      </c>
      <c r="Z7" s="51">
        <v>4150</v>
      </c>
      <c r="AA7" s="35">
        <f t="shared" si="11"/>
        <v>583</v>
      </c>
      <c r="AB7" s="35">
        <f t="shared" si="12"/>
        <v>430</v>
      </c>
      <c r="AC7" s="35">
        <f t="shared" si="13"/>
        <v>584.42449136115727</v>
      </c>
      <c r="AD7" s="35">
        <f t="shared" si="14"/>
        <v>271.36312570873901</v>
      </c>
      <c r="AE7" s="35">
        <f t="shared" si="15"/>
        <v>140.392664806569</v>
      </c>
      <c r="AF7" s="35">
        <f t="shared" si="16"/>
        <v>302.49439828121479</v>
      </c>
      <c r="AG7" s="35">
        <f t="shared" si="17"/>
        <v>17.532734740834719</v>
      </c>
      <c r="AH7" s="35">
        <f t="shared" si="18"/>
        <v>517.900991402626</v>
      </c>
      <c r="AI7" s="35">
        <f t="shared" si="19"/>
        <v>267.94171131054708</v>
      </c>
      <c r="AJ7" s="35">
        <f t="shared" si="20"/>
        <v>0</v>
      </c>
      <c r="AK7" s="36">
        <f t="shared" si="21"/>
        <v>3294.0506523028266</v>
      </c>
    </row>
    <row r="8" spans="1:37" x14ac:dyDescent="0.25">
      <c r="A8" s="5">
        <v>4143</v>
      </c>
      <c r="B8" s="5">
        <v>274948.52806806564</v>
      </c>
      <c r="C8" s="5">
        <v>486053.99769419432</v>
      </c>
      <c r="D8" s="5">
        <v>18594.350000000002</v>
      </c>
      <c r="E8" s="5">
        <v>60.504250000000006</v>
      </c>
      <c r="F8" s="32">
        <v>0.02</v>
      </c>
      <c r="G8" s="32">
        <v>0.02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583</v>
      </c>
      <c r="O8" s="35">
        <f t="shared" si="1"/>
        <v>430</v>
      </c>
      <c r="P8" s="35">
        <f t="shared" si="2"/>
        <v>584.42449136115727</v>
      </c>
      <c r="Q8" s="35">
        <f t="shared" si="3"/>
        <v>271.36312570873901</v>
      </c>
      <c r="R8" s="35">
        <f t="shared" si="4"/>
        <v>140.392664806569</v>
      </c>
      <c r="S8" s="35">
        <f t="shared" si="5"/>
        <v>302.49439828121479</v>
      </c>
      <c r="T8" s="35">
        <f t="shared" si="6"/>
        <v>17.532734740834719</v>
      </c>
      <c r="U8" s="35">
        <f t="shared" si="7"/>
        <v>517.900991402626</v>
      </c>
      <c r="V8" s="35">
        <f t="shared" si="8"/>
        <v>267.94171131054708</v>
      </c>
      <c r="W8" s="35">
        <f t="shared" si="9"/>
        <v>0</v>
      </c>
      <c r="X8" s="35">
        <f t="shared" si="10"/>
        <v>3294.0506523028266</v>
      </c>
      <c r="Y8" s="51">
        <v>9900</v>
      </c>
      <c r="Z8" s="51">
        <v>4150</v>
      </c>
      <c r="AA8" s="35">
        <f t="shared" si="11"/>
        <v>583</v>
      </c>
      <c r="AB8" s="35">
        <f t="shared" si="12"/>
        <v>430</v>
      </c>
      <c r="AC8" s="35">
        <f t="shared" si="13"/>
        <v>584.42449136115727</v>
      </c>
      <c r="AD8" s="35">
        <f t="shared" si="14"/>
        <v>271.36312570873901</v>
      </c>
      <c r="AE8" s="35">
        <f t="shared" si="15"/>
        <v>140.392664806569</v>
      </c>
      <c r="AF8" s="35">
        <f t="shared" si="16"/>
        <v>302.49439828121479</v>
      </c>
      <c r="AG8" s="35">
        <f t="shared" si="17"/>
        <v>17.532734740834719</v>
      </c>
      <c r="AH8" s="35">
        <f t="shared" si="18"/>
        <v>517.900991402626</v>
      </c>
      <c r="AI8" s="35">
        <f t="shared" si="19"/>
        <v>267.94171131054708</v>
      </c>
      <c r="AJ8" s="35">
        <f t="shared" si="20"/>
        <v>0</v>
      </c>
      <c r="AK8" s="36">
        <f t="shared" si="21"/>
        <v>3294.0506523028266</v>
      </c>
    </row>
    <row r="9" spans="1:37" x14ac:dyDescent="0.25">
      <c r="A9" s="5">
        <v>4144</v>
      </c>
      <c r="B9" s="5">
        <v>275440.88706684113</v>
      </c>
      <c r="C9" s="5">
        <v>486924.38991400599</v>
      </c>
      <c r="D9" s="5">
        <v>18595.8</v>
      </c>
      <c r="E9" s="5">
        <v>60.504250000000006</v>
      </c>
      <c r="F9" s="32">
        <v>0.02</v>
      </c>
      <c r="G9" s="32">
        <v>0.02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583</v>
      </c>
      <c r="O9" s="35">
        <f t="shared" si="1"/>
        <v>430</v>
      </c>
      <c r="P9" s="35">
        <f t="shared" si="2"/>
        <v>584.42449136115727</v>
      </c>
      <c r="Q9" s="35">
        <f t="shared" si="3"/>
        <v>271.36312570873901</v>
      </c>
      <c r="R9" s="35">
        <f t="shared" si="4"/>
        <v>140.392664806569</v>
      </c>
      <c r="S9" s="35">
        <f t="shared" si="5"/>
        <v>302.49439828121479</v>
      </c>
      <c r="T9" s="35">
        <f t="shared" si="6"/>
        <v>17.532734740834719</v>
      </c>
      <c r="U9" s="35">
        <f t="shared" si="7"/>
        <v>517.900991402626</v>
      </c>
      <c r="V9" s="35">
        <f t="shared" si="8"/>
        <v>267.94171131054708</v>
      </c>
      <c r="W9" s="35">
        <f t="shared" si="9"/>
        <v>0</v>
      </c>
      <c r="X9" s="35">
        <f t="shared" si="10"/>
        <v>3294.0506523028266</v>
      </c>
      <c r="Y9" s="51">
        <v>9900</v>
      </c>
      <c r="Z9" s="51">
        <v>4150</v>
      </c>
      <c r="AA9" s="35">
        <f t="shared" si="11"/>
        <v>583</v>
      </c>
      <c r="AB9" s="35">
        <f t="shared" si="12"/>
        <v>430</v>
      </c>
      <c r="AC9" s="35">
        <f t="shared" si="13"/>
        <v>584.42449136115727</v>
      </c>
      <c r="AD9" s="35">
        <f t="shared" si="14"/>
        <v>271.36312570873901</v>
      </c>
      <c r="AE9" s="35">
        <f t="shared" si="15"/>
        <v>140.392664806569</v>
      </c>
      <c r="AF9" s="35">
        <f t="shared" si="16"/>
        <v>302.49439828121479</v>
      </c>
      <c r="AG9" s="35">
        <f t="shared" si="17"/>
        <v>17.532734740834719</v>
      </c>
      <c r="AH9" s="35">
        <f t="shared" si="18"/>
        <v>517.900991402626</v>
      </c>
      <c r="AI9" s="35">
        <f t="shared" si="19"/>
        <v>267.94171131054708</v>
      </c>
      <c r="AJ9" s="35">
        <f t="shared" si="20"/>
        <v>0</v>
      </c>
      <c r="AK9" s="36">
        <f t="shared" si="21"/>
        <v>3294.0506523028266</v>
      </c>
    </row>
    <row r="10" spans="1:37" x14ac:dyDescent="0.25">
      <c r="A10" s="5">
        <v>4145</v>
      </c>
      <c r="B10" s="5">
        <v>275933.24606513977</v>
      </c>
      <c r="C10" s="5">
        <v>487794.78213378787</v>
      </c>
      <c r="D10" s="5">
        <v>18597.250000000004</v>
      </c>
      <c r="E10" s="5">
        <v>60.504250000000006</v>
      </c>
      <c r="F10" s="32">
        <v>0.02</v>
      </c>
      <c r="G10" s="32">
        <v>0.02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583</v>
      </c>
      <c r="O10" s="35">
        <f t="shared" si="1"/>
        <v>430</v>
      </c>
      <c r="P10" s="35">
        <f t="shared" si="2"/>
        <v>584.42449136115727</v>
      </c>
      <c r="Q10" s="35">
        <f t="shared" si="3"/>
        <v>271.36312570873901</v>
      </c>
      <c r="R10" s="35">
        <f t="shared" si="4"/>
        <v>140.392664806569</v>
      </c>
      <c r="S10" s="35">
        <f t="shared" si="5"/>
        <v>302.49439828121479</v>
      </c>
      <c r="T10" s="35">
        <f t="shared" si="6"/>
        <v>17.532734740834719</v>
      </c>
      <c r="U10" s="35">
        <f t="shared" si="7"/>
        <v>517.900991402626</v>
      </c>
      <c r="V10" s="35">
        <f t="shared" si="8"/>
        <v>267.94171131054708</v>
      </c>
      <c r="W10" s="35">
        <f t="shared" si="9"/>
        <v>0</v>
      </c>
      <c r="X10" s="35">
        <f t="shared" si="10"/>
        <v>3294.0506523028266</v>
      </c>
      <c r="Y10" s="51">
        <v>9900</v>
      </c>
      <c r="Z10" s="51">
        <v>4150</v>
      </c>
      <c r="AA10" s="35">
        <f t="shared" si="11"/>
        <v>583</v>
      </c>
      <c r="AB10" s="35">
        <f t="shared" si="12"/>
        <v>430</v>
      </c>
      <c r="AC10" s="35">
        <f t="shared" si="13"/>
        <v>584.42449136115727</v>
      </c>
      <c r="AD10" s="35">
        <f t="shared" si="14"/>
        <v>271.36312570873901</v>
      </c>
      <c r="AE10" s="35">
        <f t="shared" si="15"/>
        <v>140.392664806569</v>
      </c>
      <c r="AF10" s="35">
        <f t="shared" si="16"/>
        <v>302.49439828121479</v>
      </c>
      <c r="AG10" s="35">
        <f t="shared" si="17"/>
        <v>17.532734740834719</v>
      </c>
      <c r="AH10" s="35">
        <f t="shared" si="18"/>
        <v>517.900991402626</v>
      </c>
      <c r="AI10" s="35">
        <f t="shared" si="19"/>
        <v>267.94171131054708</v>
      </c>
      <c r="AJ10" s="35">
        <f t="shared" si="20"/>
        <v>0</v>
      </c>
      <c r="AK10" s="36">
        <f t="shared" si="21"/>
        <v>3294.0506523028266</v>
      </c>
    </row>
    <row r="11" spans="1:37" x14ac:dyDescent="0.25">
      <c r="A11" s="5">
        <v>4146</v>
      </c>
      <c r="B11" s="5">
        <v>276425.60506391525</v>
      </c>
      <c r="C11" s="5">
        <v>488665.17435356975</v>
      </c>
      <c r="D11" s="5">
        <v>18598.7</v>
      </c>
      <c r="E11" s="5">
        <v>60.504250000000006</v>
      </c>
      <c r="F11" s="32">
        <v>0.02</v>
      </c>
      <c r="G11" s="32">
        <v>0.02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583</v>
      </c>
      <c r="O11" s="35">
        <f t="shared" si="1"/>
        <v>430</v>
      </c>
      <c r="P11" s="35">
        <f t="shared" si="2"/>
        <v>584.42449136115727</v>
      </c>
      <c r="Q11" s="35">
        <f t="shared" si="3"/>
        <v>271.36312570873901</v>
      </c>
      <c r="R11" s="35">
        <f t="shared" si="4"/>
        <v>140.392664806569</v>
      </c>
      <c r="S11" s="35">
        <f t="shared" si="5"/>
        <v>302.49439828121479</v>
      </c>
      <c r="T11" s="35">
        <f t="shared" si="6"/>
        <v>17.532734740834719</v>
      </c>
      <c r="U11" s="35">
        <f t="shared" si="7"/>
        <v>517.900991402626</v>
      </c>
      <c r="V11" s="35">
        <f t="shared" si="8"/>
        <v>267.94171131054708</v>
      </c>
      <c r="W11" s="35">
        <f t="shared" si="9"/>
        <v>0</v>
      </c>
      <c r="X11" s="35">
        <f t="shared" si="10"/>
        <v>3294.0506523028266</v>
      </c>
      <c r="Y11" s="51">
        <v>9900</v>
      </c>
      <c r="Z11" s="51">
        <v>4150</v>
      </c>
      <c r="AA11" s="35">
        <f t="shared" si="11"/>
        <v>583</v>
      </c>
      <c r="AB11" s="35">
        <f t="shared" si="12"/>
        <v>430</v>
      </c>
      <c r="AC11" s="35">
        <f t="shared" si="13"/>
        <v>584.42449136115727</v>
      </c>
      <c r="AD11" s="35">
        <f t="shared" si="14"/>
        <v>271.36312570873901</v>
      </c>
      <c r="AE11" s="35">
        <f t="shared" si="15"/>
        <v>140.392664806569</v>
      </c>
      <c r="AF11" s="35">
        <f t="shared" si="16"/>
        <v>302.49439828121479</v>
      </c>
      <c r="AG11" s="35">
        <f t="shared" si="17"/>
        <v>17.532734740834719</v>
      </c>
      <c r="AH11" s="35">
        <f t="shared" si="18"/>
        <v>517.900991402626</v>
      </c>
      <c r="AI11" s="35">
        <f t="shared" si="19"/>
        <v>267.94171131054708</v>
      </c>
      <c r="AJ11" s="35">
        <f t="shared" si="20"/>
        <v>0</v>
      </c>
      <c r="AK11" s="36">
        <f t="shared" si="21"/>
        <v>3294.0506523028266</v>
      </c>
    </row>
    <row r="12" spans="1:37" x14ac:dyDescent="0.25">
      <c r="A12" s="5">
        <v>4147</v>
      </c>
      <c r="B12" s="5">
        <v>276917.96406269073</v>
      </c>
      <c r="C12" s="5">
        <v>489535.56657338142</v>
      </c>
      <c r="D12" s="5">
        <v>18600.149999999998</v>
      </c>
      <c r="E12" s="5">
        <v>60.504250000000006</v>
      </c>
      <c r="F12" s="32">
        <v>0.02</v>
      </c>
      <c r="G12" s="32">
        <v>0.02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583</v>
      </c>
      <c r="O12" s="35">
        <f t="shared" si="1"/>
        <v>430</v>
      </c>
      <c r="P12" s="35">
        <f t="shared" si="2"/>
        <v>584.42449136115727</v>
      </c>
      <c r="Q12" s="35">
        <f t="shared" si="3"/>
        <v>271.36312570873901</v>
      </c>
      <c r="R12" s="35">
        <f t="shared" si="4"/>
        <v>140.392664806569</v>
      </c>
      <c r="S12" s="35">
        <f t="shared" si="5"/>
        <v>302.49439828121479</v>
      </c>
      <c r="T12" s="35">
        <f t="shared" si="6"/>
        <v>17.532734740834719</v>
      </c>
      <c r="U12" s="35">
        <f t="shared" si="7"/>
        <v>517.900991402626</v>
      </c>
      <c r="V12" s="35">
        <f t="shared" si="8"/>
        <v>267.94171131054708</v>
      </c>
      <c r="W12" s="35">
        <f t="shared" si="9"/>
        <v>0</v>
      </c>
      <c r="X12" s="35">
        <f t="shared" si="10"/>
        <v>3294.0506523028266</v>
      </c>
      <c r="Y12" s="51">
        <v>9900</v>
      </c>
      <c r="Z12" s="51">
        <v>4150</v>
      </c>
      <c r="AA12" s="35">
        <f t="shared" si="11"/>
        <v>583</v>
      </c>
      <c r="AB12" s="35">
        <f t="shared" si="12"/>
        <v>430</v>
      </c>
      <c r="AC12" s="35">
        <f t="shared" si="13"/>
        <v>584.42449136115727</v>
      </c>
      <c r="AD12" s="35">
        <f t="shared" si="14"/>
        <v>271.36312570873901</v>
      </c>
      <c r="AE12" s="35">
        <f t="shared" si="15"/>
        <v>140.392664806569</v>
      </c>
      <c r="AF12" s="35">
        <f t="shared" si="16"/>
        <v>302.49439828121479</v>
      </c>
      <c r="AG12" s="35">
        <f t="shared" si="17"/>
        <v>17.532734740834719</v>
      </c>
      <c r="AH12" s="35">
        <f t="shared" si="18"/>
        <v>517.900991402626</v>
      </c>
      <c r="AI12" s="35">
        <f t="shared" si="19"/>
        <v>267.94171131054708</v>
      </c>
      <c r="AJ12" s="35">
        <f t="shared" si="20"/>
        <v>0</v>
      </c>
      <c r="AK12" s="36">
        <f t="shared" si="21"/>
        <v>3294.0506523028266</v>
      </c>
    </row>
    <row r="13" spans="1:37" x14ac:dyDescent="0.25">
      <c r="A13" s="5">
        <v>4147.2</v>
      </c>
      <c r="B13" s="5">
        <v>277016.4358625412</v>
      </c>
      <c r="C13" s="5">
        <v>489709.64501732588</v>
      </c>
      <c r="D13" s="5">
        <v>18600.439999999999</v>
      </c>
      <c r="E13" s="5">
        <v>60.504250000000006</v>
      </c>
      <c r="F13" s="32">
        <v>0.02</v>
      </c>
      <c r="G13" s="32">
        <v>0.02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583</v>
      </c>
      <c r="O13" s="35">
        <f t="shared" si="1"/>
        <v>430</v>
      </c>
      <c r="P13" s="35">
        <f t="shared" si="2"/>
        <v>584.42449136115727</v>
      </c>
      <c r="Q13" s="35">
        <f t="shared" si="3"/>
        <v>271.36312570873901</v>
      </c>
      <c r="R13" s="35">
        <f t="shared" si="4"/>
        <v>140.392664806569</v>
      </c>
      <c r="S13" s="35">
        <f t="shared" si="5"/>
        <v>302.49439828121479</v>
      </c>
      <c r="T13" s="35">
        <f t="shared" si="6"/>
        <v>17.532734740834719</v>
      </c>
      <c r="U13" s="35">
        <f t="shared" si="7"/>
        <v>517.900991402626</v>
      </c>
      <c r="V13" s="35">
        <f t="shared" si="8"/>
        <v>267.94171131054708</v>
      </c>
      <c r="W13" s="35">
        <f t="shared" si="9"/>
        <v>0</v>
      </c>
      <c r="X13" s="35">
        <f t="shared" si="10"/>
        <v>3294.0506523028266</v>
      </c>
      <c r="Y13" s="51">
        <v>9900</v>
      </c>
      <c r="Z13" s="51">
        <v>4150</v>
      </c>
      <c r="AA13" s="35">
        <f t="shared" si="11"/>
        <v>583</v>
      </c>
      <c r="AB13" s="35">
        <f t="shared" si="12"/>
        <v>430</v>
      </c>
      <c r="AC13" s="35">
        <f t="shared" si="13"/>
        <v>584.42449136115727</v>
      </c>
      <c r="AD13" s="35">
        <f t="shared" si="14"/>
        <v>271.36312570873901</v>
      </c>
      <c r="AE13" s="35">
        <f t="shared" si="15"/>
        <v>140.392664806569</v>
      </c>
      <c r="AF13" s="35">
        <f t="shared" si="16"/>
        <v>302.49439828121479</v>
      </c>
      <c r="AG13" s="35">
        <f t="shared" si="17"/>
        <v>17.532734740834719</v>
      </c>
      <c r="AH13" s="35">
        <f t="shared" si="18"/>
        <v>517.900991402626</v>
      </c>
      <c r="AI13" s="35">
        <f t="shared" si="19"/>
        <v>267.94171131054708</v>
      </c>
      <c r="AJ13" s="35">
        <f t="shared" si="20"/>
        <v>0</v>
      </c>
      <c r="AK13" s="36">
        <f t="shared" si="21"/>
        <v>3294.0506523028266</v>
      </c>
    </row>
    <row r="14" spans="1:37" x14ac:dyDescent="0.25">
      <c r="A14" s="5">
        <v>4147.8</v>
      </c>
      <c r="B14" s="5">
        <v>277311.85126209259</v>
      </c>
      <c r="C14" s="5">
        <v>490231.88034921885</v>
      </c>
      <c r="D14" s="5">
        <v>18601.310000000001</v>
      </c>
      <c r="E14" s="5">
        <v>60.504250000000006</v>
      </c>
      <c r="F14" s="32">
        <v>0.02</v>
      </c>
      <c r="G14" s="32">
        <v>0.02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583</v>
      </c>
      <c r="O14" s="35">
        <f t="shared" si="1"/>
        <v>430</v>
      </c>
      <c r="P14" s="35">
        <f t="shared" si="2"/>
        <v>584.42449136115727</v>
      </c>
      <c r="Q14" s="35">
        <f t="shared" si="3"/>
        <v>271.36312570873901</v>
      </c>
      <c r="R14" s="35">
        <f t="shared" si="4"/>
        <v>140.392664806569</v>
      </c>
      <c r="S14" s="35">
        <f t="shared" si="5"/>
        <v>302.49439828121479</v>
      </c>
      <c r="T14" s="35">
        <f t="shared" si="6"/>
        <v>17.532734740834719</v>
      </c>
      <c r="U14" s="35">
        <f t="shared" si="7"/>
        <v>517.900991402626</v>
      </c>
      <c r="V14" s="35">
        <f t="shared" si="8"/>
        <v>267.94171131054708</v>
      </c>
      <c r="W14" s="35">
        <f t="shared" si="9"/>
        <v>0</v>
      </c>
      <c r="X14" s="35">
        <f t="shared" si="10"/>
        <v>3294.0506523028266</v>
      </c>
      <c r="Y14" s="51">
        <v>9900</v>
      </c>
      <c r="Z14" s="51">
        <v>4150</v>
      </c>
      <c r="AA14" s="35">
        <f t="shared" si="11"/>
        <v>583</v>
      </c>
      <c r="AB14" s="35">
        <f t="shared" si="12"/>
        <v>430</v>
      </c>
      <c r="AC14" s="35">
        <f t="shared" si="13"/>
        <v>584.42449136115727</v>
      </c>
      <c r="AD14" s="35">
        <f t="shared" si="14"/>
        <v>271.36312570873901</v>
      </c>
      <c r="AE14" s="35">
        <f t="shared" si="15"/>
        <v>140.392664806569</v>
      </c>
      <c r="AF14" s="35">
        <f t="shared" si="16"/>
        <v>302.49439828121479</v>
      </c>
      <c r="AG14" s="35">
        <f t="shared" si="17"/>
        <v>17.532734740834719</v>
      </c>
      <c r="AH14" s="35">
        <f t="shared" si="18"/>
        <v>517.900991402626</v>
      </c>
      <c r="AI14" s="35">
        <f t="shared" si="19"/>
        <v>267.94171131054708</v>
      </c>
      <c r="AJ14" s="35">
        <f t="shared" si="20"/>
        <v>0</v>
      </c>
      <c r="AK14" s="36">
        <f t="shared" si="21"/>
        <v>3294.0506523028266</v>
      </c>
    </row>
    <row r="15" spans="1:37" x14ac:dyDescent="0.25">
      <c r="A15" s="5">
        <v>4148</v>
      </c>
      <c r="B15" s="5">
        <v>277410.32306194305</v>
      </c>
      <c r="C15" s="5">
        <v>490405.9587931633</v>
      </c>
      <c r="D15" s="5">
        <v>18601.600000000002</v>
      </c>
      <c r="E15" s="5">
        <v>60.504250000000006</v>
      </c>
      <c r="F15" s="32">
        <v>0.02</v>
      </c>
      <c r="G15" s="32">
        <v>0.02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583</v>
      </c>
      <c r="O15" s="35">
        <f t="shared" si="1"/>
        <v>430</v>
      </c>
      <c r="P15" s="35">
        <f t="shared" si="2"/>
        <v>584.42449136115727</v>
      </c>
      <c r="Q15" s="35">
        <f t="shared" si="3"/>
        <v>271.36312570873901</v>
      </c>
      <c r="R15" s="35">
        <f t="shared" si="4"/>
        <v>140.392664806569</v>
      </c>
      <c r="S15" s="35">
        <f t="shared" si="5"/>
        <v>302.49439828121479</v>
      </c>
      <c r="T15" s="35">
        <f t="shared" si="6"/>
        <v>17.532734740834719</v>
      </c>
      <c r="U15" s="35">
        <f t="shared" si="7"/>
        <v>517.900991402626</v>
      </c>
      <c r="V15" s="35">
        <f t="shared" si="8"/>
        <v>267.94171131054708</v>
      </c>
      <c r="W15" s="35">
        <f t="shared" si="9"/>
        <v>0</v>
      </c>
      <c r="X15" s="35">
        <f t="shared" si="10"/>
        <v>3294.0506523028266</v>
      </c>
      <c r="Y15" s="51">
        <v>9900</v>
      </c>
      <c r="Z15" s="51">
        <v>4150</v>
      </c>
      <c r="AA15" s="35">
        <f t="shared" si="11"/>
        <v>583</v>
      </c>
      <c r="AB15" s="35">
        <f t="shared" si="12"/>
        <v>430</v>
      </c>
      <c r="AC15" s="35">
        <f t="shared" si="13"/>
        <v>584.42449136115727</v>
      </c>
      <c r="AD15" s="35">
        <f t="shared" si="14"/>
        <v>271.36312570873901</v>
      </c>
      <c r="AE15" s="35">
        <f t="shared" si="15"/>
        <v>140.392664806569</v>
      </c>
      <c r="AF15" s="35">
        <f t="shared" si="16"/>
        <v>302.49439828121479</v>
      </c>
      <c r="AG15" s="35">
        <f t="shared" si="17"/>
        <v>17.532734740834719</v>
      </c>
      <c r="AH15" s="35">
        <f t="shared" si="18"/>
        <v>517.900991402626</v>
      </c>
      <c r="AI15" s="35">
        <f t="shared" si="19"/>
        <v>267.94171131054708</v>
      </c>
      <c r="AJ15" s="35">
        <f t="shared" si="20"/>
        <v>0</v>
      </c>
      <c r="AK15" s="36">
        <f t="shared" si="21"/>
        <v>3294.0506523028266</v>
      </c>
    </row>
    <row r="16" spans="1:37" x14ac:dyDescent="0.25">
      <c r="A16" s="5">
        <v>4149</v>
      </c>
      <c r="B16" s="5">
        <v>277902.68206071854</v>
      </c>
      <c r="C16" s="5">
        <v>491276.35101297498</v>
      </c>
      <c r="D16" s="5">
        <v>18603.05</v>
      </c>
      <c r="E16" s="5">
        <v>60.504250000000006</v>
      </c>
      <c r="F16" s="32">
        <v>0.02</v>
      </c>
      <c r="G16" s="32">
        <v>0.02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583</v>
      </c>
      <c r="O16" s="35">
        <f t="shared" si="1"/>
        <v>430</v>
      </c>
      <c r="P16" s="35">
        <f t="shared" si="2"/>
        <v>584.42449136115727</v>
      </c>
      <c r="Q16" s="35">
        <f t="shared" si="3"/>
        <v>271.36312570873901</v>
      </c>
      <c r="R16" s="35">
        <f t="shared" si="4"/>
        <v>140.392664806569</v>
      </c>
      <c r="S16" s="35">
        <f t="shared" si="5"/>
        <v>302.49439828121479</v>
      </c>
      <c r="T16" s="35">
        <f t="shared" si="6"/>
        <v>17.532734740834719</v>
      </c>
      <c r="U16" s="35">
        <f t="shared" si="7"/>
        <v>517.900991402626</v>
      </c>
      <c r="V16" s="35">
        <f t="shared" si="8"/>
        <v>267.94171131054708</v>
      </c>
      <c r="W16" s="35">
        <f t="shared" si="9"/>
        <v>0</v>
      </c>
      <c r="X16" s="35">
        <f t="shared" si="10"/>
        <v>3294.0506523028266</v>
      </c>
      <c r="Y16" s="51">
        <v>9900</v>
      </c>
      <c r="Z16" s="51">
        <v>4150</v>
      </c>
      <c r="AA16" s="35">
        <f t="shared" si="11"/>
        <v>583</v>
      </c>
      <c r="AB16" s="35">
        <f t="shared" si="12"/>
        <v>430</v>
      </c>
      <c r="AC16" s="35">
        <f t="shared" si="13"/>
        <v>584.42449136115727</v>
      </c>
      <c r="AD16" s="35">
        <f t="shared" si="14"/>
        <v>271.36312570873901</v>
      </c>
      <c r="AE16" s="35">
        <f t="shared" si="15"/>
        <v>140.392664806569</v>
      </c>
      <c r="AF16" s="35">
        <f t="shared" si="16"/>
        <v>302.49439828121479</v>
      </c>
      <c r="AG16" s="35">
        <f t="shared" si="17"/>
        <v>17.532734740834719</v>
      </c>
      <c r="AH16" s="35">
        <f t="shared" si="18"/>
        <v>517.900991402626</v>
      </c>
      <c r="AI16" s="35">
        <f t="shared" si="19"/>
        <v>267.94171131054708</v>
      </c>
      <c r="AJ16" s="35">
        <f t="shared" si="20"/>
        <v>0</v>
      </c>
      <c r="AK16" s="36">
        <f t="shared" si="21"/>
        <v>3294.0506523028266</v>
      </c>
    </row>
    <row r="17" spans="1:37" x14ac:dyDescent="0.25">
      <c r="A17" s="5">
        <v>4150</v>
      </c>
      <c r="B17" s="5">
        <v>278395.04105949402</v>
      </c>
      <c r="C17" s="5">
        <v>492146.74323278666</v>
      </c>
      <c r="D17" s="5">
        <v>18604.5</v>
      </c>
      <c r="E17" s="5">
        <v>60.504250000000006</v>
      </c>
      <c r="F17" s="32">
        <v>0.02</v>
      </c>
      <c r="G17" s="32">
        <v>0.02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583</v>
      </c>
      <c r="O17" s="35">
        <f t="shared" si="1"/>
        <v>430</v>
      </c>
      <c r="P17" s="35">
        <f t="shared" si="2"/>
        <v>584.42449136115727</v>
      </c>
      <c r="Q17" s="35">
        <f t="shared" si="3"/>
        <v>271.36312570873901</v>
      </c>
      <c r="R17" s="35">
        <f t="shared" si="4"/>
        <v>140.392664806569</v>
      </c>
      <c r="S17" s="35">
        <f t="shared" si="5"/>
        <v>302.49439828121479</v>
      </c>
      <c r="T17" s="35">
        <f t="shared" si="6"/>
        <v>17.532734740834719</v>
      </c>
      <c r="U17" s="35">
        <f t="shared" si="7"/>
        <v>517.900991402626</v>
      </c>
      <c r="V17" s="35">
        <f t="shared" si="8"/>
        <v>267.94171131054708</v>
      </c>
      <c r="W17" s="35">
        <f t="shared" si="9"/>
        <v>0</v>
      </c>
      <c r="X17" s="35">
        <f t="shared" si="10"/>
        <v>3294.0506523028266</v>
      </c>
      <c r="Y17" s="51">
        <v>9900</v>
      </c>
      <c r="Z17" s="51">
        <v>4150</v>
      </c>
      <c r="AA17" s="35">
        <f t="shared" si="11"/>
        <v>583</v>
      </c>
      <c r="AB17" s="35">
        <f t="shared" si="12"/>
        <v>430</v>
      </c>
      <c r="AC17" s="35">
        <f t="shared" si="13"/>
        <v>584.42449136115727</v>
      </c>
      <c r="AD17" s="35">
        <f t="shared" si="14"/>
        <v>271.36312570873901</v>
      </c>
      <c r="AE17" s="35">
        <f t="shared" si="15"/>
        <v>140.392664806569</v>
      </c>
      <c r="AF17" s="35">
        <f t="shared" si="16"/>
        <v>302.49439828121479</v>
      </c>
      <c r="AG17" s="35">
        <f t="shared" si="17"/>
        <v>17.532734740834719</v>
      </c>
      <c r="AH17" s="35">
        <f t="shared" si="18"/>
        <v>517.900991402626</v>
      </c>
      <c r="AI17" s="35">
        <f t="shared" si="19"/>
        <v>267.94171131054708</v>
      </c>
      <c r="AJ17" s="35">
        <f t="shared" si="20"/>
        <v>0</v>
      </c>
      <c r="AK17" s="36">
        <f t="shared" si="21"/>
        <v>3294.0506523028266</v>
      </c>
    </row>
    <row r="18" spans="1:37" x14ac:dyDescent="0.25">
      <c r="A18" s="5">
        <v>4151</v>
      </c>
      <c r="B18" s="5">
        <v>278887.4000582695</v>
      </c>
      <c r="C18" s="5">
        <v>493017.13545256853</v>
      </c>
      <c r="D18" s="5">
        <v>18605.95</v>
      </c>
      <c r="E18" s="5">
        <v>60.504250000000006</v>
      </c>
      <c r="F18" s="32">
        <v>0.02</v>
      </c>
      <c r="G18" s="32">
        <v>0.02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583</v>
      </c>
      <c r="O18" s="35">
        <f t="shared" si="1"/>
        <v>430</v>
      </c>
      <c r="P18" s="35">
        <f t="shared" si="2"/>
        <v>584.42449136115727</v>
      </c>
      <c r="Q18" s="35">
        <f t="shared" si="3"/>
        <v>271.36312570873901</v>
      </c>
      <c r="R18" s="35">
        <f t="shared" si="4"/>
        <v>140.392664806569</v>
      </c>
      <c r="S18" s="35">
        <f t="shared" si="5"/>
        <v>302.49439828121479</v>
      </c>
      <c r="T18" s="35">
        <f t="shared" si="6"/>
        <v>17.532734740834719</v>
      </c>
      <c r="U18" s="35">
        <f t="shared" si="7"/>
        <v>517.900991402626</v>
      </c>
      <c r="V18" s="35">
        <f t="shared" si="8"/>
        <v>267.94171131054708</v>
      </c>
      <c r="W18" s="35">
        <f t="shared" si="9"/>
        <v>0</v>
      </c>
      <c r="X18" s="35">
        <f t="shared" si="10"/>
        <v>3294.0506523028266</v>
      </c>
      <c r="Y18" s="51">
        <v>9900</v>
      </c>
      <c r="Z18" s="51">
        <v>4150</v>
      </c>
      <c r="AA18" s="35">
        <f t="shared" si="11"/>
        <v>583</v>
      </c>
      <c r="AB18" s="35">
        <f t="shared" si="12"/>
        <v>430</v>
      </c>
      <c r="AC18" s="35">
        <f t="shared" si="13"/>
        <v>584.42449136115727</v>
      </c>
      <c r="AD18" s="35">
        <f t="shared" si="14"/>
        <v>271.36312570873901</v>
      </c>
      <c r="AE18" s="35">
        <f t="shared" si="15"/>
        <v>140.392664806569</v>
      </c>
      <c r="AF18" s="35">
        <f t="shared" si="16"/>
        <v>302.49439828121479</v>
      </c>
      <c r="AG18" s="35">
        <f t="shared" si="17"/>
        <v>17.532734740834719</v>
      </c>
      <c r="AH18" s="35">
        <f t="shared" si="18"/>
        <v>517.900991402626</v>
      </c>
      <c r="AI18" s="35">
        <f t="shared" si="19"/>
        <v>267.94171131054708</v>
      </c>
      <c r="AJ18" s="35">
        <f t="shared" si="20"/>
        <v>0</v>
      </c>
      <c r="AK18" s="36">
        <f t="shared" si="21"/>
        <v>3294.0506523028266</v>
      </c>
    </row>
    <row r="19" spans="1:37" x14ac:dyDescent="0.25">
      <c r="A19" s="5">
        <v>4152</v>
      </c>
      <c r="B19" s="5">
        <v>279379.75905704498</v>
      </c>
      <c r="C19" s="5">
        <v>493887.52767235041</v>
      </c>
      <c r="D19" s="5">
        <v>18607.400000000001</v>
      </c>
      <c r="E19" s="5">
        <v>60.504250000000006</v>
      </c>
      <c r="F19" s="32">
        <v>0.02</v>
      </c>
      <c r="G19" s="32">
        <v>0.02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583</v>
      </c>
      <c r="O19" s="35">
        <f t="shared" si="1"/>
        <v>430</v>
      </c>
      <c r="P19" s="35">
        <f t="shared" si="2"/>
        <v>584.42449136115727</v>
      </c>
      <c r="Q19" s="35">
        <f t="shared" si="3"/>
        <v>271.36312570873901</v>
      </c>
      <c r="R19" s="35">
        <f t="shared" si="4"/>
        <v>140.392664806569</v>
      </c>
      <c r="S19" s="35">
        <f t="shared" si="5"/>
        <v>302.49439828121479</v>
      </c>
      <c r="T19" s="35">
        <f t="shared" si="6"/>
        <v>17.532734740834719</v>
      </c>
      <c r="U19" s="35">
        <f t="shared" si="7"/>
        <v>517.900991402626</v>
      </c>
      <c r="V19" s="35">
        <f t="shared" si="8"/>
        <v>267.94171131054708</v>
      </c>
      <c r="W19" s="35">
        <f t="shared" si="9"/>
        <v>0</v>
      </c>
      <c r="X19" s="35">
        <f t="shared" si="10"/>
        <v>3294.0506523028266</v>
      </c>
      <c r="Y19" s="51">
        <v>9900</v>
      </c>
      <c r="Z19" s="51">
        <v>4150</v>
      </c>
      <c r="AA19" s="35">
        <f t="shared" si="11"/>
        <v>583</v>
      </c>
      <c r="AB19" s="35">
        <f t="shared" si="12"/>
        <v>430</v>
      </c>
      <c r="AC19" s="35">
        <f t="shared" si="13"/>
        <v>584.42449136115727</v>
      </c>
      <c r="AD19" s="35">
        <f t="shared" si="14"/>
        <v>271.36312570873901</v>
      </c>
      <c r="AE19" s="35">
        <f t="shared" si="15"/>
        <v>140.392664806569</v>
      </c>
      <c r="AF19" s="35">
        <f t="shared" si="16"/>
        <v>302.49439828121479</v>
      </c>
      <c r="AG19" s="35">
        <f t="shared" si="17"/>
        <v>17.532734740834719</v>
      </c>
      <c r="AH19" s="35">
        <f t="shared" si="18"/>
        <v>517.900991402626</v>
      </c>
      <c r="AI19" s="35">
        <f t="shared" si="19"/>
        <v>267.94171131054708</v>
      </c>
      <c r="AJ19" s="35">
        <f t="shared" si="20"/>
        <v>0</v>
      </c>
      <c r="AK19" s="36">
        <f t="shared" si="21"/>
        <v>3294.0506523028266</v>
      </c>
    </row>
    <row r="20" spans="1:37" x14ac:dyDescent="0.25">
      <c r="A20" s="5">
        <v>4152.2</v>
      </c>
      <c r="B20" s="5">
        <v>279478.23085689545</v>
      </c>
      <c r="C20" s="5">
        <v>494061.60611632466</v>
      </c>
      <c r="D20" s="5">
        <v>18607.690000000002</v>
      </c>
      <c r="E20" s="5">
        <v>60.504250000000006</v>
      </c>
      <c r="F20" s="32">
        <v>0.02</v>
      </c>
      <c r="G20" s="32">
        <v>0.02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583</v>
      </c>
      <c r="O20" s="35">
        <f t="shared" si="1"/>
        <v>430</v>
      </c>
      <c r="P20" s="35">
        <f t="shared" si="2"/>
        <v>584.42449136115727</v>
      </c>
      <c r="Q20" s="35">
        <f t="shared" si="3"/>
        <v>271.36312570873901</v>
      </c>
      <c r="R20" s="35">
        <f t="shared" si="4"/>
        <v>140.392664806569</v>
      </c>
      <c r="S20" s="35">
        <f t="shared" si="5"/>
        <v>302.49439828121479</v>
      </c>
      <c r="T20" s="35">
        <f t="shared" si="6"/>
        <v>17.532734740834719</v>
      </c>
      <c r="U20" s="35">
        <f t="shared" si="7"/>
        <v>517.900991402626</v>
      </c>
      <c r="V20" s="35">
        <f t="shared" si="8"/>
        <v>267.94171131054708</v>
      </c>
      <c r="W20" s="35">
        <f t="shared" si="9"/>
        <v>0</v>
      </c>
      <c r="X20" s="35">
        <f t="shared" si="10"/>
        <v>3294.0506523028266</v>
      </c>
      <c r="Y20" s="51">
        <v>9900</v>
      </c>
      <c r="Z20" s="51">
        <v>4150</v>
      </c>
      <c r="AA20" s="35">
        <f t="shared" si="11"/>
        <v>583</v>
      </c>
      <c r="AB20" s="35">
        <f t="shared" si="12"/>
        <v>430</v>
      </c>
      <c r="AC20" s="35">
        <f t="shared" si="13"/>
        <v>584.42449136115727</v>
      </c>
      <c r="AD20" s="35">
        <f t="shared" si="14"/>
        <v>271.36312570873901</v>
      </c>
      <c r="AE20" s="35">
        <f t="shared" si="15"/>
        <v>140.392664806569</v>
      </c>
      <c r="AF20" s="35">
        <f t="shared" si="16"/>
        <v>302.49439828121479</v>
      </c>
      <c r="AG20" s="35">
        <f t="shared" si="17"/>
        <v>17.532734740834719</v>
      </c>
      <c r="AH20" s="35">
        <f t="shared" si="18"/>
        <v>517.900991402626</v>
      </c>
      <c r="AI20" s="35">
        <f t="shared" si="19"/>
        <v>267.94171131054708</v>
      </c>
      <c r="AJ20" s="35">
        <f t="shared" si="20"/>
        <v>0</v>
      </c>
      <c r="AK20" s="36">
        <f t="shared" si="21"/>
        <v>3294.0506523028266</v>
      </c>
    </row>
    <row r="21" spans="1:37" x14ac:dyDescent="0.25">
      <c r="A21" s="5">
        <v>4152.8</v>
      </c>
      <c r="B21" s="5">
        <v>279773.64625597</v>
      </c>
      <c r="C21" s="5">
        <v>494583.84144821763</v>
      </c>
      <c r="D21" s="5">
        <v>18608.560000000001</v>
      </c>
      <c r="E21" s="5">
        <v>60.504250000000006</v>
      </c>
      <c r="F21" s="32">
        <v>0.02</v>
      </c>
      <c r="G21" s="32">
        <v>0.02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583</v>
      </c>
      <c r="O21" s="35">
        <f t="shared" si="1"/>
        <v>430</v>
      </c>
      <c r="P21" s="35">
        <f t="shared" si="2"/>
        <v>584.42449136115727</v>
      </c>
      <c r="Q21" s="35">
        <f t="shared" si="3"/>
        <v>271.36312570873901</v>
      </c>
      <c r="R21" s="35">
        <f t="shared" si="4"/>
        <v>140.392664806569</v>
      </c>
      <c r="S21" s="35">
        <f t="shared" si="5"/>
        <v>302.49439828121479</v>
      </c>
      <c r="T21" s="35">
        <f t="shared" si="6"/>
        <v>17.532734740834719</v>
      </c>
      <c r="U21" s="35">
        <f t="shared" si="7"/>
        <v>517.900991402626</v>
      </c>
      <c r="V21" s="35">
        <f t="shared" si="8"/>
        <v>267.94171131054708</v>
      </c>
      <c r="W21" s="35">
        <f t="shared" si="9"/>
        <v>0</v>
      </c>
      <c r="X21" s="35">
        <f t="shared" si="10"/>
        <v>3294.0506523028266</v>
      </c>
      <c r="Y21" s="51">
        <v>9900</v>
      </c>
      <c r="Z21" s="51">
        <v>4150</v>
      </c>
      <c r="AA21" s="35">
        <f t="shared" si="11"/>
        <v>583</v>
      </c>
      <c r="AB21" s="35">
        <f t="shared" si="12"/>
        <v>430</v>
      </c>
      <c r="AC21" s="35">
        <f t="shared" si="13"/>
        <v>584.42449136115727</v>
      </c>
      <c r="AD21" s="35">
        <f t="shared" si="14"/>
        <v>271.36312570873901</v>
      </c>
      <c r="AE21" s="35">
        <f t="shared" si="15"/>
        <v>140.392664806569</v>
      </c>
      <c r="AF21" s="35">
        <f t="shared" si="16"/>
        <v>302.49439828121479</v>
      </c>
      <c r="AG21" s="35">
        <f t="shared" si="17"/>
        <v>17.532734740834719</v>
      </c>
      <c r="AH21" s="35">
        <f t="shared" si="18"/>
        <v>517.900991402626</v>
      </c>
      <c r="AI21" s="35">
        <f t="shared" si="19"/>
        <v>267.94171131054708</v>
      </c>
      <c r="AJ21" s="35">
        <f t="shared" si="20"/>
        <v>0</v>
      </c>
      <c r="AK21" s="36">
        <f t="shared" si="21"/>
        <v>3294.0506523028266</v>
      </c>
    </row>
    <row r="22" spans="1:37" x14ac:dyDescent="0.25">
      <c r="A22" s="5">
        <v>4153</v>
      </c>
      <c r="B22" s="5">
        <v>279872.11805582047</v>
      </c>
      <c r="C22" s="5">
        <v>494757.91989216208</v>
      </c>
      <c r="D22" s="5">
        <v>18608.849999999999</v>
      </c>
      <c r="E22" s="5">
        <v>60.504250000000006</v>
      </c>
      <c r="F22" s="32">
        <v>0.02</v>
      </c>
      <c r="G22" s="32">
        <v>0.02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583</v>
      </c>
      <c r="O22" s="35">
        <f t="shared" si="1"/>
        <v>430</v>
      </c>
      <c r="P22" s="35">
        <f t="shared" si="2"/>
        <v>584.42449136115727</v>
      </c>
      <c r="Q22" s="35">
        <f t="shared" si="3"/>
        <v>271.36312570873901</v>
      </c>
      <c r="R22" s="35">
        <f t="shared" si="4"/>
        <v>140.392664806569</v>
      </c>
      <c r="S22" s="35">
        <f t="shared" si="5"/>
        <v>302.49439828121479</v>
      </c>
      <c r="T22" s="35">
        <f t="shared" si="6"/>
        <v>17.532734740834719</v>
      </c>
      <c r="U22" s="35">
        <f t="shared" si="7"/>
        <v>517.900991402626</v>
      </c>
      <c r="V22" s="35">
        <f t="shared" si="8"/>
        <v>267.94171131054708</v>
      </c>
      <c r="W22" s="35">
        <f t="shared" si="9"/>
        <v>0</v>
      </c>
      <c r="X22" s="35">
        <f t="shared" si="10"/>
        <v>3294.0506523028266</v>
      </c>
      <c r="Y22" s="51">
        <v>9900</v>
      </c>
      <c r="Z22" s="51">
        <v>4150</v>
      </c>
      <c r="AA22" s="35">
        <f t="shared" si="11"/>
        <v>583</v>
      </c>
      <c r="AB22" s="35">
        <f t="shared" si="12"/>
        <v>430</v>
      </c>
      <c r="AC22" s="35">
        <f t="shared" si="13"/>
        <v>584.42449136115727</v>
      </c>
      <c r="AD22" s="35">
        <f t="shared" si="14"/>
        <v>271.36312570873901</v>
      </c>
      <c r="AE22" s="35">
        <f t="shared" si="15"/>
        <v>140.392664806569</v>
      </c>
      <c r="AF22" s="35">
        <f t="shared" si="16"/>
        <v>302.49439828121479</v>
      </c>
      <c r="AG22" s="35">
        <f t="shared" si="17"/>
        <v>17.532734740834719</v>
      </c>
      <c r="AH22" s="35">
        <f t="shared" si="18"/>
        <v>517.900991402626</v>
      </c>
      <c r="AI22" s="35">
        <f t="shared" si="19"/>
        <v>267.94171131054708</v>
      </c>
      <c r="AJ22" s="35">
        <f t="shared" si="20"/>
        <v>0</v>
      </c>
      <c r="AK22" s="36">
        <f t="shared" si="21"/>
        <v>3294.0506523028266</v>
      </c>
    </row>
    <row r="23" spans="1:37" x14ac:dyDescent="0.25">
      <c r="A23" s="5">
        <v>4154</v>
      </c>
      <c r="B23" s="5">
        <v>280364.47705507278</v>
      </c>
      <c r="C23" s="5">
        <v>495628.31211197376</v>
      </c>
      <c r="D23" s="5">
        <v>18610.300000000003</v>
      </c>
      <c r="E23" s="5">
        <v>60.504250000000006</v>
      </c>
      <c r="F23" s="32">
        <v>0.02</v>
      </c>
      <c r="G23" s="32">
        <v>0.02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583</v>
      </c>
      <c r="O23" s="35">
        <f t="shared" si="1"/>
        <v>430</v>
      </c>
      <c r="P23" s="35">
        <f t="shared" si="2"/>
        <v>584.42449136115727</v>
      </c>
      <c r="Q23" s="35">
        <f t="shared" si="3"/>
        <v>271.36312570873901</v>
      </c>
      <c r="R23" s="35">
        <f t="shared" si="4"/>
        <v>140.392664806569</v>
      </c>
      <c r="S23" s="35">
        <f t="shared" si="5"/>
        <v>302.49439828121479</v>
      </c>
      <c r="T23" s="35">
        <f t="shared" si="6"/>
        <v>17.532734740834719</v>
      </c>
      <c r="U23" s="35">
        <f t="shared" si="7"/>
        <v>517.900991402626</v>
      </c>
      <c r="V23" s="35">
        <f t="shared" si="8"/>
        <v>267.94171131054708</v>
      </c>
      <c r="W23" s="35">
        <f t="shared" si="9"/>
        <v>0</v>
      </c>
      <c r="X23" s="35">
        <f t="shared" si="10"/>
        <v>3294.0506523028266</v>
      </c>
      <c r="Y23" s="51">
        <v>9900</v>
      </c>
      <c r="Z23" s="51">
        <v>4150</v>
      </c>
      <c r="AA23" s="35">
        <f t="shared" si="11"/>
        <v>583</v>
      </c>
      <c r="AB23" s="35">
        <f t="shared" si="12"/>
        <v>430</v>
      </c>
      <c r="AC23" s="35">
        <f t="shared" si="13"/>
        <v>584.42449136115727</v>
      </c>
      <c r="AD23" s="35">
        <f t="shared" si="14"/>
        <v>271.36312570873901</v>
      </c>
      <c r="AE23" s="35">
        <f t="shared" si="15"/>
        <v>140.392664806569</v>
      </c>
      <c r="AF23" s="35">
        <f t="shared" si="16"/>
        <v>302.49439828121479</v>
      </c>
      <c r="AG23" s="35">
        <f t="shared" si="17"/>
        <v>17.532734740834719</v>
      </c>
      <c r="AH23" s="35">
        <f t="shared" si="18"/>
        <v>517.900991402626</v>
      </c>
      <c r="AI23" s="35">
        <f t="shared" si="19"/>
        <v>267.94171131054708</v>
      </c>
      <c r="AJ23" s="35">
        <f t="shared" si="20"/>
        <v>0</v>
      </c>
      <c r="AK23" s="36">
        <f t="shared" si="21"/>
        <v>3294.0506523028266</v>
      </c>
    </row>
    <row r="24" spans="1:37" x14ac:dyDescent="0.25">
      <c r="A24" s="5">
        <v>4155</v>
      </c>
      <c r="B24" s="5">
        <v>280856.83605337143</v>
      </c>
      <c r="C24" s="5">
        <v>496498.70433178544</v>
      </c>
      <c r="D24" s="5">
        <v>18611.75</v>
      </c>
      <c r="E24" s="5">
        <v>60.504250000000006</v>
      </c>
      <c r="F24" s="32">
        <v>0.02</v>
      </c>
      <c r="G24" s="32">
        <v>0.02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583</v>
      </c>
      <c r="O24" s="35">
        <f t="shared" si="1"/>
        <v>430</v>
      </c>
      <c r="P24" s="35">
        <f t="shared" si="2"/>
        <v>584.42449136115727</v>
      </c>
      <c r="Q24" s="35">
        <f t="shared" si="3"/>
        <v>271.36312570873901</v>
      </c>
      <c r="R24" s="35">
        <f t="shared" si="4"/>
        <v>140.392664806569</v>
      </c>
      <c r="S24" s="35">
        <f t="shared" si="5"/>
        <v>302.49439828121479</v>
      </c>
      <c r="T24" s="35">
        <f t="shared" si="6"/>
        <v>17.532734740834719</v>
      </c>
      <c r="U24" s="35">
        <f t="shared" si="7"/>
        <v>517.900991402626</v>
      </c>
      <c r="V24" s="35">
        <f t="shared" si="8"/>
        <v>267.94171131054708</v>
      </c>
      <c r="W24" s="35">
        <f t="shared" si="9"/>
        <v>0</v>
      </c>
      <c r="X24" s="35">
        <f t="shared" si="10"/>
        <v>3294.0506523028266</v>
      </c>
      <c r="Y24" s="51">
        <v>9900</v>
      </c>
      <c r="Z24" s="51">
        <v>4150</v>
      </c>
      <c r="AA24" s="35">
        <f t="shared" si="11"/>
        <v>583</v>
      </c>
      <c r="AB24" s="35">
        <f t="shared" si="12"/>
        <v>430</v>
      </c>
      <c r="AC24" s="35">
        <f t="shared" si="13"/>
        <v>584.42449136115727</v>
      </c>
      <c r="AD24" s="35">
        <f t="shared" si="14"/>
        <v>271.36312570873901</v>
      </c>
      <c r="AE24" s="35">
        <f t="shared" si="15"/>
        <v>140.392664806569</v>
      </c>
      <c r="AF24" s="35">
        <f t="shared" si="16"/>
        <v>302.49439828121479</v>
      </c>
      <c r="AG24" s="35">
        <f t="shared" si="17"/>
        <v>17.532734740834719</v>
      </c>
      <c r="AH24" s="35">
        <f t="shared" si="18"/>
        <v>517.900991402626</v>
      </c>
      <c r="AI24" s="35">
        <f t="shared" si="19"/>
        <v>267.94171131054708</v>
      </c>
      <c r="AJ24" s="35">
        <f t="shared" si="20"/>
        <v>0</v>
      </c>
      <c r="AK24" s="36">
        <f t="shared" si="21"/>
        <v>3294.0506523028266</v>
      </c>
    </row>
    <row r="25" spans="1:37" x14ac:dyDescent="0.25">
      <c r="A25" s="5">
        <v>4156</v>
      </c>
      <c r="B25" s="5">
        <v>281349.19505214691</v>
      </c>
      <c r="C25" s="5">
        <v>497369.09655153751</v>
      </c>
      <c r="D25" s="5">
        <v>18613.2</v>
      </c>
      <c r="E25" s="5">
        <v>60.504250000000006</v>
      </c>
      <c r="F25" s="32">
        <v>0.02</v>
      </c>
      <c r="G25" s="32">
        <v>0.02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583</v>
      </c>
      <c r="O25" s="35">
        <f t="shared" si="1"/>
        <v>430</v>
      </c>
      <c r="P25" s="35">
        <f t="shared" si="2"/>
        <v>584.42449136115727</v>
      </c>
      <c r="Q25" s="35">
        <f t="shared" si="3"/>
        <v>271.36312570873901</v>
      </c>
      <c r="R25" s="35">
        <f t="shared" si="4"/>
        <v>140.392664806569</v>
      </c>
      <c r="S25" s="35">
        <f t="shared" si="5"/>
        <v>302.49439828121479</v>
      </c>
      <c r="T25" s="35">
        <f t="shared" si="6"/>
        <v>17.532734740834719</v>
      </c>
      <c r="U25" s="35">
        <f t="shared" si="7"/>
        <v>517.900991402626</v>
      </c>
      <c r="V25" s="35">
        <f t="shared" si="8"/>
        <v>267.94171131054708</v>
      </c>
      <c r="W25" s="35">
        <f t="shared" si="9"/>
        <v>0</v>
      </c>
      <c r="X25" s="35">
        <f t="shared" si="10"/>
        <v>3294.0506523028266</v>
      </c>
      <c r="Y25" s="51">
        <v>9900</v>
      </c>
      <c r="Z25" s="51">
        <v>4150</v>
      </c>
      <c r="AA25" s="35">
        <f t="shared" si="11"/>
        <v>583</v>
      </c>
      <c r="AB25" s="35">
        <f t="shared" si="12"/>
        <v>430</v>
      </c>
      <c r="AC25" s="35">
        <f t="shared" si="13"/>
        <v>584.42449136115727</v>
      </c>
      <c r="AD25" s="35">
        <f t="shared" si="14"/>
        <v>271.36312570873901</v>
      </c>
      <c r="AE25" s="35">
        <f t="shared" si="15"/>
        <v>140.392664806569</v>
      </c>
      <c r="AF25" s="35">
        <f t="shared" si="16"/>
        <v>302.49439828121479</v>
      </c>
      <c r="AG25" s="35">
        <f t="shared" si="17"/>
        <v>17.532734740834719</v>
      </c>
      <c r="AH25" s="35">
        <f t="shared" si="18"/>
        <v>517.900991402626</v>
      </c>
      <c r="AI25" s="35">
        <f t="shared" si="19"/>
        <v>267.94171131054708</v>
      </c>
      <c r="AJ25" s="35">
        <f t="shared" si="20"/>
        <v>0</v>
      </c>
      <c r="AK25" s="36">
        <f t="shared" si="21"/>
        <v>3294.0506523028266</v>
      </c>
    </row>
    <row r="26" spans="1:37" x14ac:dyDescent="0.25">
      <c r="A26" s="5">
        <v>4157</v>
      </c>
      <c r="B26" s="5">
        <v>281841.55405092239</v>
      </c>
      <c r="C26" s="5">
        <v>498239.48877134919</v>
      </c>
      <c r="D26" s="5">
        <v>18614.650000000001</v>
      </c>
      <c r="E26" s="5">
        <v>60.504250000000006</v>
      </c>
      <c r="F26" s="32">
        <v>0.02</v>
      </c>
      <c r="G26" s="32">
        <v>0.02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583</v>
      </c>
      <c r="O26" s="35">
        <f t="shared" si="1"/>
        <v>430</v>
      </c>
      <c r="P26" s="35">
        <f t="shared" si="2"/>
        <v>584.42449136115727</v>
      </c>
      <c r="Q26" s="35">
        <f t="shared" si="3"/>
        <v>271.36312570873901</v>
      </c>
      <c r="R26" s="35">
        <f t="shared" si="4"/>
        <v>140.392664806569</v>
      </c>
      <c r="S26" s="35">
        <f t="shared" si="5"/>
        <v>302.49439828121479</v>
      </c>
      <c r="T26" s="35">
        <f t="shared" si="6"/>
        <v>17.532734740834719</v>
      </c>
      <c r="U26" s="35">
        <f t="shared" si="7"/>
        <v>517.900991402626</v>
      </c>
      <c r="V26" s="35">
        <f t="shared" si="8"/>
        <v>267.94171131054708</v>
      </c>
      <c r="W26" s="35">
        <f t="shared" si="9"/>
        <v>0</v>
      </c>
      <c r="X26" s="35">
        <f t="shared" si="10"/>
        <v>3294.0506523028266</v>
      </c>
      <c r="Y26" s="51">
        <v>9900</v>
      </c>
      <c r="Z26" s="51">
        <v>4150</v>
      </c>
      <c r="AA26" s="35">
        <f t="shared" si="11"/>
        <v>583</v>
      </c>
      <c r="AB26" s="35">
        <f t="shared" si="12"/>
        <v>430</v>
      </c>
      <c r="AC26" s="35">
        <f t="shared" si="13"/>
        <v>584.42449136115727</v>
      </c>
      <c r="AD26" s="35">
        <f t="shared" si="14"/>
        <v>271.36312570873901</v>
      </c>
      <c r="AE26" s="35">
        <f t="shared" si="15"/>
        <v>140.392664806569</v>
      </c>
      <c r="AF26" s="35">
        <f t="shared" si="16"/>
        <v>302.49439828121479</v>
      </c>
      <c r="AG26" s="35">
        <f t="shared" si="17"/>
        <v>17.532734740834719</v>
      </c>
      <c r="AH26" s="35">
        <f t="shared" si="18"/>
        <v>517.900991402626</v>
      </c>
      <c r="AI26" s="35">
        <f t="shared" si="19"/>
        <v>267.94171131054708</v>
      </c>
      <c r="AJ26" s="35">
        <f t="shared" si="20"/>
        <v>0</v>
      </c>
      <c r="AK26" s="36">
        <f t="shared" si="21"/>
        <v>3294.0506523028266</v>
      </c>
    </row>
    <row r="27" spans="1:37" x14ac:dyDescent="0.25">
      <c r="A27" s="5">
        <v>4157.2</v>
      </c>
      <c r="B27" s="5">
        <v>281940.02585077286</v>
      </c>
      <c r="C27" s="5">
        <v>498413.56721532345</v>
      </c>
      <c r="D27" s="5">
        <v>18614.940000000002</v>
      </c>
      <c r="E27" s="5">
        <v>60.504250000000006</v>
      </c>
      <c r="F27" s="32">
        <v>0.02</v>
      </c>
      <c r="G27" s="32">
        <v>0.02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583</v>
      </c>
      <c r="O27" s="35">
        <f t="shared" si="1"/>
        <v>430</v>
      </c>
      <c r="P27" s="35">
        <f t="shared" si="2"/>
        <v>584.42449136115727</v>
      </c>
      <c r="Q27" s="35">
        <f t="shared" si="3"/>
        <v>271.36312570873901</v>
      </c>
      <c r="R27" s="35">
        <f t="shared" si="4"/>
        <v>140.392664806569</v>
      </c>
      <c r="S27" s="35">
        <f t="shared" si="5"/>
        <v>302.49439828121479</v>
      </c>
      <c r="T27" s="35">
        <f t="shared" si="6"/>
        <v>17.532734740834719</v>
      </c>
      <c r="U27" s="35">
        <f t="shared" si="7"/>
        <v>517.900991402626</v>
      </c>
      <c r="V27" s="35">
        <f t="shared" si="8"/>
        <v>267.94171131054708</v>
      </c>
      <c r="W27" s="35">
        <f t="shared" si="9"/>
        <v>0</v>
      </c>
      <c r="X27" s="35">
        <f t="shared" si="10"/>
        <v>3294.0506523028266</v>
      </c>
      <c r="Y27" s="51">
        <v>9900</v>
      </c>
      <c r="Z27" s="51">
        <v>4150</v>
      </c>
      <c r="AA27" s="35">
        <f t="shared" si="11"/>
        <v>583</v>
      </c>
      <c r="AB27" s="35">
        <f t="shared" si="12"/>
        <v>430</v>
      </c>
      <c r="AC27" s="35">
        <f t="shared" si="13"/>
        <v>584.42449136115727</v>
      </c>
      <c r="AD27" s="35">
        <f t="shared" si="14"/>
        <v>271.36312570873901</v>
      </c>
      <c r="AE27" s="35">
        <f t="shared" si="15"/>
        <v>140.392664806569</v>
      </c>
      <c r="AF27" s="35">
        <f t="shared" si="16"/>
        <v>302.49439828121479</v>
      </c>
      <c r="AG27" s="35">
        <f t="shared" si="17"/>
        <v>17.532734740834719</v>
      </c>
      <c r="AH27" s="35">
        <f t="shared" si="18"/>
        <v>517.900991402626</v>
      </c>
      <c r="AI27" s="35">
        <f t="shared" si="19"/>
        <v>267.94171131054708</v>
      </c>
      <c r="AJ27" s="35">
        <f t="shared" si="20"/>
        <v>0</v>
      </c>
      <c r="AK27" s="36">
        <f t="shared" si="21"/>
        <v>3294.0506523028266</v>
      </c>
    </row>
    <row r="28" spans="1:37" x14ac:dyDescent="0.25">
      <c r="A28" s="5">
        <v>4157.8</v>
      </c>
      <c r="B28" s="5">
        <v>282235.44124984741</v>
      </c>
      <c r="C28" s="5">
        <v>498935.80254718661</v>
      </c>
      <c r="D28" s="5">
        <v>18615.810000000005</v>
      </c>
      <c r="E28" s="5">
        <v>60.504250000000006</v>
      </c>
      <c r="F28" s="32">
        <v>0.02</v>
      </c>
      <c r="G28" s="32">
        <v>0.02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583</v>
      </c>
      <c r="O28" s="35">
        <f t="shared" si="1"/>
        <v>430</v>
      </c>
      <c r="P28" s="35">
        <f t="shared" si="2"/>
        <v>584.42449136115727</v>
      </c>
      <c r="Q28" s="35">
        <f t="shared" si="3"/>
        <v>271.36312570873901</v>
      </c>
      <c r="R28" s="35">
        <f t="shared" si="4"/>
        <v>140.392664806569</v>
      </c>
      <c r="S28" s="35">
        <f t="shared" si="5"/>
        <v>302.49439828121479</v>
      </c>
      <c r="T28" s="35">
        <f t="shared" si="6"/>
        <v>17.532734740834719</v>
      </c>
      <c r="U28" s="35">
        <f t="shared" si="7"/>
        <v>517.900991402626</v>
      </c>
      <c r="V28" s="35">
        <f t="shared" si="8"/>
        <v>267.94171131054708</v>
      </c>
      <c r="W28" s="35">
        <f t="shared" si="9"/>
        <v>0</v>
      </c>
      <c r="X28" s="35">
        <f t="shared" si="10"/>
        <v>3294.0506523028266</v>
      </c>
      <c r="Y28" s="51">
        <v>9900</v>
      </c>
      <c r="Z28" s="51">
        <v>4150</v>
      </c>
      <c r="AA28" s="35">
        <f t="shared" si="11"/>
        <v>583</v>
      </c>
      <c r="AB28" s="35">
        <f t="shared" si="12"/>
        <v>430</v>
      </c>
      <c r="AC28" s="35">
        <f t="shared" si="13"/>
        <v>584.42449136115727</v>
      </c>
      <c r="AD28" s="35">
        <f t="shared" si="14"/>
        <v>271.36312570873901</v>
      </c>
      <c r="AE28" s="35">
        <f t="shared" si="15"/>
        <v>140.392664806569</v>
      </c>
      <c r="AF28" s="35">
        <f t="shared" si="16"/>
        <v>302.49439828121479</v>
      </c>
      <c r="AG28" s="35">
        <f t="shared" si="17"/>
        <v>17.532734740834719</v>
      </c>
      <c r="AH28" s="35">
        <f t="shared" si="18"/>
        <v>517.900991402626</v>
      </c>
      <c r="AI28" s="35">
        <f t="shared" si="19"/>
        <v>267.94171131054708</v>
      </c>
      <c r="AJ28" s="35">
        <f t="shared" si="20"/>
        <v>0</v>
      </c>
      <c r="AK28" s="36">
        <f t="shared" si="21"/>
        <v>3294.0506523028266</v>
      </c>
    </row>
    <row r="29" spans="1:37" x14ac:dyDescent="0.25">
      <c r="A29" s="5">
        <v>4158</v>
      </c>
      <c r="B29" s="5">
        <v>282333.91304969788</v>
      </c>
      <c r="C29" s="5">
        <v>499109.88099116087</v>
      </c>
      <c r="D29" s="5">
        <v>18616.100000000002</v>
      </c>
      <c r="E29" s="5">
        <v>60.504250000000006</v>
      </c>
      <c r="F29" s="32">
        <v>0.02</v>
      </c>
      <c r="G29" s="32">
        <v>0.02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583</v>
      </c>
      <c r="O29" s="35">
        <f t="shared" si="1"/>
        <v>430</v>
      </c>
      <c r="P29" s="35">
        <f t="shared" si="2"/>
        <v>584.42449136115727</v>
      </c>
      <c r="Q29" s="35">
        <f t="shared" si="3"/>
        <v>271.36312570873901</v>
      </c>
      <c r="R29" s="35">
        <f t="shared" si="4"/>
        <v>140.392664806569</v>
      </c>
      <c r="S29" s="35">
        <f t="shared" si="5"/>
        <v>302.49439828121479</v>
      </c>
      <c r="T29" s="35">
        <f t="shared" si="6"/>
        <v>17.532734740834719</v>
      </c>
      <c r="U29" s="35">
        <f t="shared" si="7"/>
        <v>517.900991402626</v>
      </c>
      <c r="V29" s="35">
        <f t="shared" si="8"/>
        <v>267.94171131054708</v>
      </c>
      <c r="W29" s="35">
        <f t="shared" si="9"/>
        <v>0</v>
      </c>
      <c r="X29" s="35">
        <f t="shared" si="10"/>
        <v>3294.0506523028266</v>
      </c>
      <c r="Y29" s="51">
        <v>9900</v>
      </c>
      <c r="Z29" s="51">
        <v>4150</v>
      </c>
      <c r="AA29" s="35">
        <f t="shared" si="11"/>
        <v>583</v>
      </c>
      <c r="AB29" s="35">
        <f t="shared" si="12"/>
        <v>430</v>
      </c>
      <c r="AC29" s="35">
        <f t="shared" si="13"/>
        <v>584.42449136115727</v>
      </c>
      <c r="AD29" s="35">
        <f t="shared" si="14"/>
        <v>271.36312570873901</v>
      </c>
      <c r="AE29" s="35">
        <f t="shared" si="15"/>
        <v>140.392664806569</v>
      </c>
      <c r="AF29" s="35">
        <f t="shared" si="16"/>
        <v>302.49439828121479</v>
      </c>
      <c r="AG29" s="35">
        <f t="shared" si="17"/>
        <v>17.532734740834719</v>
      </c>
      <c r="AH29" s="35">
        <f t="shared" si="18"/>
        <v>517.900991402626</v>
      </c>
      <c r="AI29" s="35">
        <f t="shared" si="19"/>
        <v>267.94171131054708</v>
      </c>
      <c r="AJ29" s="35">
        <f t="shared" si="20"/>
        <v>0</v>
      </c>
      <c r="AK29" s="36">
        <f t="shared" si="21"/>
        <v>3294.0506523028266</v>
      </c>
    </row>
    <row r="30" spans="1:37" x14ac:dyDescent="0.25">
      <c r="A30" s="5">
        <v>4159</v>
      </c>
      <c r="B30" s="5">
        <v>282826.2720489502</v>
      </c>
      <c r="C30" s="5">
        <v>499980.27321097255</v>
      </c>
      <c r="D30" s="5">
        <v>18617.550000000003</v>
      </c>
      <c r="E30" s="5">
        <v>60.504250000000006</v>
      </c>
      <c r="F30" s="32">
        <v>0.02</v>
      </c>
      <c r="G30" s="32">
        <v>0.02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583</v>
      </c>
      <c r="O30" s="35">
        <f t="shared" si="1"/>
        <v>430</v>
      </c>
      <c r="P30" s="35">
        <f t="shared" si="2"/>
        <v>584.42449136115727</v>
      </c>
      <c r="Q30" s="35">
        <f t="shared" si="3"/>
        <v>271.36312570873901</v>
      </c>
      <c r="R30" s="35">
        <f t="shared" si="4"/>
        <v>140.392664806569</v>
      </c>
      <c r="S30" s="35">
        <f t="shared" si="5"/>
        <v>302.49439828121479</v>
      </c>
      <c r="T30" s="35">
        <f t="shared" si="6"/>
        <v>17.532734740834719</v>
      </c>
      <c r="U30" s="35">
        <f t="shared" si="7"/>
        <v>517.900991402626</v>
      </c>
      <c r="V30" s="35">
        <f t="shared" si="8"/>
        <v>267.94171131054708</v>
      </c>
      <c r="W30" s="35">
        <f t="shared" si="9"/>
        <v>0</v>
      </c>
      <c r="X30" s="35">
        <f t="shared" si="10"/>
        <v>3294.0506523028266</v>
      </c>
      <c r="Y30" s="51">
        <v>9900</v>
      </c>
      <c r="Z30" s="51">
        <v>4150</v>
      </c>
      <c r="AA30" s="35">
        <f t="shared" si="11"/>
        <v>583</v>
      </c>
      <c r="AB30" s="35">
        <f t="shared" si="12"/>
        <v>430</v>
      </c>
      <c r="AC30" s="35">
        <f t="shared" si="13"/>
        <v>584.42449136115727</v>
      </c>
      <c r="AD30" s="35">
        <f t="shared" si="14"/>
        <v>271.36312570873901</v>
      </c>
      <c r="AE30" s="35">
        <f t="shared" si="15"/>
        <v>140.392664806569</v>
      </c>
      <c r="AF30" s="35">
        <f t="shared" si="16"/>
        <v>302.49439828121479</v>
      </c>
      <c r="AG30" s="35">
        <f t="shared" si="17"/>
        <v>17.532734740834719</v>
      </c>
      <c r="AH30" s="35">
        <f t="shared" si="18"/>
        <v>517.900991402626</v>
      </c>
      <c r="AI30" s="35">
        <f t="shared" si="19"/>
        <v>267.94171131054708</v>
      </c>
      <c r="AJ30" s="35">
        <f t="shared" si="20"/>
        <v>0</v>
      </c>
      <c r="AK30" s="36">
        <f t="shared" si="21"/>
        <v>3294.0506523028266</v>
      </c>
    </row>
    <row r="31" spans="1:37" x14ac:dyDescent="0.25">
      <c r="A31" s="5">
        <v>4160</v>
      </c>
      <c r="B31" s="5">
        <v>283318.63104772568</v>
      </c>
      <c r="C31" s="5">
        <v>500850.66543075442</v>
      </c>
      <c r="D31" s="5">
        <v>18619</v>
      </c>
      <c r="E31" s="5">
        <v>60.504250000000006</v>
      </c>
      <c r="F31" s="32">
        <v>0.02</v>
      </c>
      <c r="G31" s="32">
        <v>0.02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583</v>
      </c>
      <c r="O31" s="35">
        <f t="shared" si="1"/>
        <v>430</v>
      </c>
      <c r="P31" s="35">
        <f t="shared" si="2"/>
        <v>584.42449136115727</v>
      </c>
      <c r="Q31" s="35">
        <f t="shared" si="3"/>
        <v>271.36312570873901</v>
      </c>
      <c r="R31" s="35">
        <f t="shared" si="4"/>
        <v>140.392664806569</v>
      </c>
      <c r="S31" s="35">
        <f t="shared" si="5"/>
        <v>302.49439828121479</v>
      </c>
      <c r="T31" s="35">
        <f t="shared" si="6"/>
        <v>17.532734740834719</v>
      </c>
      <c r="U31" s="35">
        <f t="shared" si="7"/>
        <v>517.900991402626</v>
      </c>
      <c r="V31" s="35">
        <f t="shared" si="8"/>
        <v>267.94171131054708</v>
      </c>
      <c r="W31" s="35">
        <f t="shared" si="9"/>
        <v>0</v>
      </c>
      <c r="X31" s="35">
        <f t="shared" si="10"/>
        <v>3294.0506523028266</v>
      </c>
      <c r="Y31" s="51">
        <v>9900</v>
      </c>
      <c r="Z31" s="51">
        <v>4150</v>
      </c>
      <c r="AA31" s="35">
        <f t="shared" si="11"/>
        <v>583</v>
      </c>
      <c r="AB31" s="35">
        <f t="shared" si="12"/>
        <v>430</v>
      </c>
      <c r="AC31" s="35">
        <f t="shared" si="13"/>
        <v>584.42449136115727</v>
      </c>
      <c r="AD31" s="35">
        <f t="shared" si="14"/>
        <v>271.36312570873901</v>
      </c>
      <c r="AE31" s="35">
        <f t="shared" si="15"/>
        <v>140.392664806569</v>
      </c>
      <c r="AF31" s="35">
        <f t="shared" si="16"/>
        <v>302.49439828121479</v>
      </c>
      <c r="AG31" s="35">
        <f t="shared" si="17"/>
        <v>17.532734740834719</v>
      </c>
      <c r="AH31" s="35">
        <f t="shared" si="18"/>
        <v>517.900991402626</v>
      </c>
      <c r="AI31" s="35">
        <f t="shared" si="19"/>
        <v>267.94171131054708</v>
      </c>
      <c r="AJ31" s="35">
        <f t="shared" si="20"/>
        <v>0</v>
      </c>
      <c r="AK31" s="36">
        <f t="shared" si="21"/>
        <v>3294.0506523028266</v>
      </c>
    </row>
    <row r="32" spans="1:37" x14ac:dyDescent="0.25">
      <c r="A32" s="5">
        <v>4161</v>
      </c>
      <c r="B32" s="5">
        <v>283810.99004650116</v>
      </c>
      <c r="C32" s="5">
        <v>501721.0576505661</v>
      </c>
      <c r="D32" s="5">
        <v>18620.45</v>
      </c>
      <c r="E32" s="5">
        <v>60.504250000000006</v>
      </c>
      <c r="F32" s="32">
        <v>0.02</v>
      </c>
      <c r="G32" s="32">
        <v>0.02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583</v>
      </c>
      <c r="O32" s="35">
        <f t="shared" si="1"/>
        <v>430</v>
      </c>
      <c r="P32" s="35">
        <f t="shared" si="2"/>
        <v>584.42449136115727</v>
      </c>
      <c r="Q32" s="35">
        <f t="shared" si="3"/>
        <v>271.36312570873901</v>
      </c>
      <c r="R32" s="35">
        <f t="shared" si="4"/>
        <v>140.392664806569</v>
      </c>
      <c r="S32" s="35">
        <f t="shared" si="5"/>
        <v>302.49439828121479</v>
      </c>
      <c r="T32" s="35">
        <f t="shared" si="6"/>
        <v>17.532734740834719</v>
      </c>
      <c r="U32" s="35">
        <f t="shared" si="7"/>
        <v>517.900991402626</v>
      </c>
      <c r="V32" s="35">
        <f t="shared" si="8"/>
        <v>267.94171131054708</v>
      </c>
      <c r="W32" s="35">
        <f t="shared" si="9"/>
        <v>0</v>
      </c>
      <c r="X32" s="35">
        <f t="shared" si="10"/>
        <v>3294.0506523028266</v>
      </c>
      <c r="Y32" s="51">
        <v>9900</v>
      </c>
      <c r="Z32" s="51">
        <v>4150</v>
      </c>
      <c r="AA32" s="35">
        <f t="shared" si="11"/>
        <v>583</v>
      </c>
      <c r="AB32" s="35">
        <f t="shared" si="12"/>
        <v>430</v>
      </c>
      <c r="AC32" s="35">
        <f t="shared" si="13"/>
        <v>584.42449136115727</v>
      </c>
      <c r="AD32" s="35">
        <f t="shared" si="14"/>
        <v>271.36312570873901</v>
      </c>
      <c r="AE32" s="35">
        <f t="shared" si="15"/>
        <v>140.392664806569</v>
      </c>
      <c r="AF32" s="35">
        <f t="shared" si="16"/>
        <v>302.49439828121479</v>
      </c>
      <c r="AG32" s="35">
        <f t="shared" si="17"/>
        <v>17.532734740834719</v>
      </c>
      <c r="AH32" s="35">
        <f t="shared" si="18"/>
        <v>517.900991402626</v>
      </c>
      <c r="AI32" s="35">
        <f t="shared" si="19"/>
        <v>267.94171131054708</v>
      </c>
      <c r="AJ32" s="35">
        <f t="shared" si="20"/>
        <v>0</v>
      </c>
      <c r="AK32" s="36">
        <f t="shared" si="21"/>
        <v>3294.0506523028266</v>
      </c>
    </row>
    <row r="33" spans="1:37" x14ac:dyDescent="0.25">
      <c r="A33" s="5">
        <v>4162</v>
      </c>
      <c r="B33" s="5">
        <v>284303.34904527664</v>
      </c>
      <c r="C33" s="5">
        <v>502591.44987034798</v>
      </c>
      <c r="D33" s="5">
        <v>18621.900000000001</v>
      </c>
      <c r="E33" s="5">
        <v>60.504250000000006</v>
      </c>
      <c r="F33" s="32">
        <v>0.02</v>
      </c>
      <c r="G33" s="32">
        <v>0.02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583</v>
      </c>
      <c r="O33" s="35">
        <f t="shared" si="1"/>
        <v>430</v>
      </c>
      <c r="P33" s="35">
        <f t="shared" si="2"/>
        <v>584.42449136115727</v>
      </c>
      <c r="Q33" s="35">
        <f t="shared" si="3"/>
        <v>271.36312570873901</v>
      </c>
      <c r="R33" s="35">
        <f t="shared" si="4"/>
        <v>140.392664806569</v>
      </c>
      <c r="S33" s="35">
        <f t="shared" si="5"/>
        <v>302.49439828121479</v>
      </c>
      <c r="T33" s="35">
        <f t="shared" si="6"/>
        <v>17.532734740834719</v>
      </c>
      <c r="U33" s="35">
        <f t="shared" si="7"/>
        <v>517.900991402626</v>
      </c>
      <c r="V33" s="35">
        <f t="shared" si="8"/>
        <v>267.94171131054708</v>
      </c>
      <c r="W33" s="35">
        <f t="shared" si="9"/>
        <v>0</v>
      </c>
      <c r="X33" s="35">
        <f t="shared" si="10"/>
        <v>3294.0506523028266</v>
      </c>
      <c r="Y33" s="51">
        <v>9900</v>
      </c>
      <c r="Z33" s="51">
        <v>4150</v>
      </c>
      <c r="AA33" s="35">
        <f t="shared" si="11"/>
        <v>583</v>
      </c>
      <c r="AB33" s="35">
        <f t="shared" si="12"/>
        <v>430</v>
      </c>
      <c r="AC33" s="35">
        <f t="shared" si="13"/>
        <v>584.42449136115727</v>
      </c>
      <c r="AD33" s="35">
        <f t="shared" si="14"/>
        <v>271.36312570873901</v>
      </c>
      <c r="AE33" s="35">
        <f t="shared" si="15"/>
        <v>140.392664806569</v>
      </c>
      <c r="AF33" s="35">
        <f t="shared" si="16"/>
        <v>302.49439828121479</v>
      </c>
      <c r="AG33" s="35">
        <f t="shared" si="17"/>
        <v>17.532734740834719</v>
      </c>
      <c r="AH33" s="35">
        <f t="shared" si="18"/>
        <v>517.900991402626</v>
      </c>
      <c r="AI33" s="35">
        <f t="shared" si="19"/>
        <v>267.94171131054708</v>
      </c>
      <c r="AJ33" s="35">
        <f t="shared" si="20"/>
        <v>0</v>
      </c>
      <c r="AK33" s="36">
        <f t="shared" si="21"/>
        <v>3294.0506523028266</v>
      </c>
    </row>
    <row r="34" spans="1:37" x14ac:dyDescent="0.25">
      <c r="A34" s="5">
        <v>4162.2</v>
      </c>
      <c r="B34" s="5">
        <v>284401.82084512711</v>
      </c>
      <c r="C34" s="5">
        <v>502765.52831429243</v>
      </c>
      <c r="D34" s="5">
        <v>18622.189999999999</v>
      </c>
      <c r="E34" s="5">
        <v>60.504250000000006</v>
      </c>
      <c r="F34" s="32">
        <v>0.02</v>
      </c>
      <c r="G34" s="32">
        <v>0.02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583</v>
      </c>
      <c r="O34" s="35">
        <f t="shared" si="1"/>
        <v>430</v>
      </c>
      <c r="P34" s="35">
        <f t="shared" si="2"/>
        <v>584.42449136115727</v>
      </c>
      <c r="Q34" s="35">
        <f t="shared" si="3"/>
        <v>271.36312570873901</v>
      </c>
      <c r="R34" s="35">
        <f t="shared" si="4"/>
        <v>140.392664806569</v>
      </c>
      <c r="S34" s="35">
        <f t="shared" si="5"/>
        <v>302.49439828121479</v>
      </c>
      <c r="T34" s="35">
        <f t="shared" si="6"/>
        <v>17.532734740834719</v>
      </c>
      <c r="U34" s="35">
        <f t="shared" si="7"/>
        <v>517.900991402626</v>
      </c>
      <c r="V34" s="35">
        <f t="shared" si="8"/>
        <v>267.94171131054708</v>
      </c>
      <c r="W34" s="35">
        <f t="shared" si="9"/>
        <v>0</v>
      </c>
      <c r="X34" s="35">
        <f t="shared" si="10"/>
        <v>3294.0506523028266</v>
      </c>
      <c r="Y34" s="51">
        <v>9900</v>
      </c>
      <c r="Z34" s="51">
        <v>4150</v>
      </c>
      <c r="AA34" s="35">
        <f t="shared" si="11"/>
        <v>583</v>
      </c>
      <c r="AB34" s="35">
        <f t="shared" si="12"/>
        <v>430</v>
      </c>
      <c r="AC34" s="35">
        <f t="shared" si="13"/>
        <v>584.42449136115727</v>
      </c>
      <c r="AD34" s="35">
        <f t="shared" si="14"/>
        <v>271.36312570873901</v>
      </c>
      <c r="AE34" s="35">
        <f t="shared" si="15"/>
        <v>140.392664806569</v>
      </c>
      <c r="AF34" s="35">
        <f t="shared" si="16"/>
        <v>302.49439828121479</v>
      </c>
      <c r="AG34" s="35">
        <f t="shared" si="17"/>
        <v>17.532734740834719</v>
      </c>
      <c r="AH34" s="35">
        <f t="shared" si="18"/>
        <v>517.900991402626</v>
      </c>
      <c r="AI34" s="35">
        <f t="shared" si="19"/>
        <v>267.94171131054708</v>
      </c>
      <c r="AJ34" s="35">
        <f t="shared" si="20"/>
        <v>0</v>
      </c>
      <c r="AK34" s="36">
        <f t="shared" si="21"/>
        <v>3294.0506523028266</v>
      </c>
    </row>
    <row r="35" spans="1:37" x14ac:dyDescent="0.25">
      <c r="A35" s="5">
        <v>4162.8</v>
      </c>
      <c r="B35" s="5">
        <v>284697.23624420166</v>
      </c>
      <c r="C35" s="5">
        <v>503287.7636461854</v>
      </c>
      <c r="D35" s="5">
        <v>18623.060000000001</v>
      </c>
      <c r="E35" s="5">
        <v>60.504250000000006</v>
      </c>
      <c r="F35" s="32">
        <v>0.02</v>
      </c>
      <c r="G35" s="32">
        <v>0.02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583</v>
      </c>
      <c r="O35" s="35">
        <f t="shared" si="1"/>
        <v>430</v>
      </c>
      <c r="P35" s="35">
        <f t="shared" si="2"/>
        <v>584.42449136115727</v>
      </c>
      <c r="Q35" s="35">
        <f t="shared" si="3"/>
        <v>271.36312570873901</v>
      </c>
      <c r="R35" s="35">
        <f t="shared" si="4"/>
        <v>140.392664806569</v>
      </c>
      <c r="S35" s="35">
        <f t="shared" si="5"/>
        <v>302.49439828121479</v>
      </c>
      <c r="T35" s="35">
        <f t="shared" si="6"/>
        <v>17.532734740834719</v>
      </c>
      <c r="U35" s="35">
        <f t="shared" si="7"/>
        <v>517.900991402626</v>
      </c>
      <c r="V35" s="35">
        <f t="shared" si="8"/>
        <v>267.94171131054708</v>
      </c>
      <c r="W35" s="35">
        <f t="shared" si="9"/>
        <v>0</v>
      </c>
      <c r="X35" s="35">
        <f t="shared" si="10"/>
        <v>3294.0506523028266</v>
      </c>
      <c r="Y35" s="51">
        <v>9900</v>
      </c>
      <c r="Z35" s="51">
        <v>4150</v>
      </c>
      <c r="AA35" s="35">
        <f t="shared" si="11"/>
        <v>583</v>
      </c>
      <c r="AB35" s="35">
        <f t="shared" si="12"/>
        <v>430</v>
      </c>
      <c r="AC35" s="35">
        <f t="shared" si="13"/>
        <v>584.42449136115727</v>
      </c>
      <c r="AD35" s="35">
        <f t="shared" si="14"/>
        <v>271.36312570873901</v>
      </c>
      <c r="AE35" s="35">
        <f t="shared" si="15"/>
        <v>140.392664806569</v>
      </c>
      <c r="AF35" s="35">
        <f t="shared" si="16"/>
        <v>302.49439828121479</v>
      </c>
      <c r="AG35" s="35">
        <f t="shared" si="17"/>
        <v>17.532734740834719</v>
      </c>
      <c r="AH35" s="35">
        <f t="shared" si="18"/>
        <v>517.900991402626</v>
      </c>
      <c r="AI35" s="35">
        <f t="shared" si="19"/>
        <v>267.94171131054708</v>
      </c>
      <c r="AJ35" s="35">
        <f t="shared" si="20"/>
        <v>0</v>
      </c>
      <c r="AK35" s="36">
        <f t="shared" si="21"/>
        <v>3294.0506523028266</v>
      </c>
    </row>
    <row r="36" spans="1:37" x14ac:dyDescent="0.25">
      <c r="A36" s="5">
        <v>4163</v>
      </c>
      <c r="B36" s="5">
        <v>284795.70804405212</v>
      </c>
      <c r="C36" s="5">
        <v>503461.84209015965</v>
      </c>
      <c r="D36" s="5">
        <v>18623.350000000002</v>
      </c>
      <c r="E36" s="5">
        <v>60.504250000000006</v>
      </c>
      <c r="F36" s="32">
        <v>0.02</v>
      </c>
      <c r="G36" s="32">
        <v>0.02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583</v>
      </c>
      <c r="O36" s="35">
        <f t="shared" si="1"/>
        <v>430</v>
      </c>
      <c r="P36" s="35">
        <f t="shared" si="2"/>
        <v>584.42449136115727</v>
      </c>
      <c r="Q36" s="35">
        <f t="shared" si="3"/>
        <v>271.36312570873901</v>
      </c>
      <c r="R36" s="35">
        <f t="shared" si="4"/>
        <v>140.392664806569</v>
      </c>
      <c r="S36" s="35">
        <f t="shared" si="5"/>
        <v>302.49439828121479</v>
      </c>
      <c r="T36" s="35">
        <f t="shared" si="6"/>
        <v>17.532734740834719</v>
      </c>
      <c r="U36" s="35">
        <f t="shared" si="7"/>
        <v>517.900991402626</v>
      </c>
      <c r="V36" s="35">
        <f t="shared" si="8"/>
        <v>267.94171131054708</v>
      </c>
      <c r="W36" s="35">
        <f t="shared" si="9"/>
        <v>0</v>
      </c>
      <c r="X36" s="35">
        <f t="shared" si="10"/>
        <v>3294.0506523028266</v>
      </c>
      <c r="Y36" s="51">
        <v>9900</v>
      </c>
      <c r="Z36" s="51">
        <v>4150</v>
      </c>
      <c r="AA36" s="35">
        <f t="shared" si="11"/>
        <v>583</v>
      </c>
      <c r="AB36" s="35">
        <f t="shared" si="12"/>
        <v>430</v>
      </c>
      <c r="AC36" s="35">
        <f t="shared" si="13"/>
        <v>584.42449136115727</v>
      </c>
      <c r="AD36" s="35">
        <f t="shared" si="14"/>
        <v>271.36312570873901</v>
      </c>
      <c r="AE36" s="35">
        <f t="shared" si="15"/>
        <v>140.392664806569</v>
      </c>
      <c r="AF36" s="35">
        <f t="shared" si="16"/>
        <v>302.49439828121479</v>
      </c>
      <c r="AG36" s="35">
        <f t="shared" si="17"/>
        <v>17.532734740834719</v>
      </c>
      <c r="AH36" s="35">
        <f t="shared" si="18"/>
        <v>517.900991402626</v>
      </c>
      <c r="AI36" s="35">
        <f t="shared" si="19"/>
        <v>267.94171131054708</v>
      </c>
      <c r="AJ36" s="35">
        <f t="shared" si="20"/>
        <v>0</v>
      </c>
      <c r="AK36" s="36">
        <f t="shared" si="21"/>
        <v>3294.0506523028266</v>
      </c>
    </row>
    <row r="37" spans="1:37" x14ac:dyDescent="0.25">
      <c r="A37" s="5">
        <v>4164</v>
      </c>
      <c r="B37" s="5">
        <v>285288.06704282761</v>
      </c>
      <c r="C37" s="5">
        <v>504332.23430994153</v>
      </c>
      <c r="D37" s="5">
        <v>18624.8</v>
      </c>
      <c r="E37" s="5">
        <v>60.504250000000006</v>
      </c>
      <c r="F37" s="32">
        <v>0.02</v>
      </c>
      <c r="G37" s="32">
        <v>0.02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583</v>
      </c>
      <c r="O37" s="35">
        <f t="shared" si="1"/>
        <v>430</v>
      </c>
      <c r="P37" s="35">
        <f t="shared" si="2"/>
        <v>584.42449136115727</v>
      </c>
      <c r="Q37" s="35">
        <f t="shared" si="3"/>
        <v>271.36312570873901</v>
      </c>
      <c r="R37" s="35">
        <f t="shared" si="4"/>
        <v>140.392664806569</v>
      </c>
      <c r="S37" s="35">
        <f t="shared" si="5"/>
        <v>302.49439828121479</v>
      </c>
      <c r="T37" s="35">
        <f t="shared" si="6"/>
        <v>17.532734740834719</v>
      </c>
      <c r="U37" s="35">
        <f t="shared" si="7"/>
        <v>517.900991402626</v>
      </c>
      <c r="V37" s="35">
        <f t="shared" si="8"/>
        <v>267.94171131054708</v>
      </c>
      <c r="W37" s="35">
        <f t="shared" si="9"/>
        <v>0</v>
      </c>
      <c r="X37" s="35">
        <f t="shared" si="10"/>
        <v>3294.0506523028266</v>
      </c>
      <c r="Y37" s="51">
        <v>9900</v>
      </c>
      <c r="Z37" s="51">
        <v>4150</v>
      </c>
      <c r="AA37" s="35">
        <f t="shared" si="11"/>
        <v>583</v>
      </c>
      <c r="AB37" s="35">
        <f t="shared" si="12"/>
        <v>430</v>
      </c>
      <c r="AC37" s="35">
        <f t="shared" si="13"/>
        <v>584.42449136115727</v>
      </c>
      <c r="AD37" s="35">
        <f t="shared" si="14"/>
        <v>271.36312570873901</v>
      </c>
      <c r="AE37" s="35">
        <f t="shared" si="15"/>
        <v>140.392664806569</v>
      </c>
      <c r="AF37" s="35">
        <f t="shared" si="16"/>
        <v>302.49439828121479</v>
      </c>
      <c r="AG37" s="35">
        <f t="shared" si="17"/>
        <v>17.532734740834719</v>
      </c>
      <c r="AH37" s="35">
        <f t="shared" si="18"/>
        <v>517.900991402626</v>
      </c>
      <c r="AI37" s="35">
        <f t="shared" si="19"/>
        <v>267.94171131054708</v>
      </c>
      <c r="AJ37" s="35">
        <f t="shared" si="20"/>
        <v>0</v>
      </c>
      <c r="AK37" s="36">
        <f t="shared" si="21"/>
        <v>3294.0506523028266</v>
      </c>
    </row>
    <row r="38" spans="1:37" x14ac:dyDescent="0.25">
      <c r="A38" s="5">
        <v>4165</v>
      </c>
      <c r="B38" s="5">
        <v>285780.42604207993</v>
      </c>
      <c r="C38" s="5">
        <v>505202.62652975321</v>
      </c>
      <c r="D38" s="5">
        <v>18626.25</v>
      </c>
      <c r="E38" s="5">
        <v>60.504250000000006</v>
      </c>
      <c r="F38" s="32">
        <v>0.02</v>
      </c>
      <c r="G38" s="32">
        <v>0.02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583</v>
      </c>
      <c r="O38" s="35">
        <f t="shared" si="1"/>
        <v>430</v>
      </c>
      <c r="P38" s="35">
        <f t="shared" si="2"/>
        <v>584.42449136115727</v>
      </c>
      <c r="Q38" s="35">
        <f t="shared" si="3"/>
        <v>271.36312570873901</v>
      </c>
      <c r="R38" s="35">
        <f t="shared" si="4"/>
        <v>140.392664806569</v>
      </c>
      <c r="S38" s="35">
        <f t="shared" si="5"/>
        <v>302.49439828121479</v>
      </c>
      <c r="T38" s="35">
        <f t="shared" si="6"/>
        <v>17.532734740834719</v>
      </c>
      <c r="U38" s="35">
        <f t="shared" si="7"/>
        <v>517.900991402626</v>
      </c>
      <c r="V38" s="35">
        <f t="shared" si="8"/>
        <v>267.94171131054708</v>
      </c>
      <c r="W38" s="35">
        <f t="shared" si="9"/>
        <v>0</v>
      </c>
      <c r="X38" s="35">
        <f t="shared" si="10"/>
        <v>3294.0506523028266</v>
      </c>
      <c r="Y38" s="51">
        <v>9900</v>
      </c>
      <c r="Z38" s="51">
        <v>4150</v>
      </c>
      <c r="AA38" s="35">
        <f t="shared" si="11"/>
        <v>583</v>
      </c>
      <c r="AB38" s="35">
        <f t="shared" si="12"/>
        <v>430</v>
      </c>
      <c r="AC38" s="35">
        <f t="shared" si="13"/>
        <v>584.42449136115727</v>
      </c>
      <c r="AD38" s="35">
        <f t="shared" si="14"/>
        <v>271.36312570873901</v>
      </c>
      <c r="AE38" s="35">
        <f t="shared" si="15"/>
        <v>140.392664806569</v>
      </c>
      <c r="AF38" s="35">
        <f t="shared" si="16"/>
        <v>302.49439828121479</v>
      </c>
      <c r="AG38" s="35">
        <f t="shared" si="17"/>
        <v>17.532734740834719</v>
      </c>
      <c r="AH38" s="35">
        <f t="shared" si="18"/>
        <v>517.900991402626</v>
      </c>
      <c r="AI38" s="35">
        <f t="shared" si="19"/>
        <v>267.94171131054708</v>
      </c>
      <c r="AJ38" s="35">
        <f t="shared" si="20"/>
        <v>0</v>
      </c>
      <c r="AK38" s="36">
        <f t="shared" si="21"/>
        <v>3294.0506523028266</v>
      </c>
    </row>
    <row r="39" spans="1:37" x14ac:dyDescent="0.25">
      <c r="A39" s="5">
        <v>4166</v>
      </c>
      <c r="B39" s="5">
        <v>286272.78504037857</v>
      </c>
      <c r="C39" s="5">
        <v>506073.01874956489</v>
      </c>
      <c r="D39" s="5">
        <v>18627.7</v>
      </c>
      <c r="E39" s="5">
        <v>60.504250000000006</v>
      </c>
      <c r="F39" s="32">
        <v>0.02</v>
      </c>
      <c r="G39" s="32">
        <v>0.02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583</v>
      </c>
      <c r="O39" s="35">
        <f t="shared" si="1"/>
        <v>430</v>
      </c>
      <c r="P39" s="35">
        <f t="shared" si="2"/>
        <v>584.42449136115727</v>
      </c>
      <c r="Q39" s="35">
        <f t="shared" si="3"/>
        <v>271.36312570873901</v>
      </c>
      <c r="R39" s="35">
        <f t="shared" si="4"/>
        <v>140.392664806569</v>
      </c>
      <c r="S39" s="35">
        <f t="shared" si="5"/>
        <v>302.49439828121479</v>
      </c>
      <c r="T39" s="35">
        <f t="shared" si="6"/>
        <v>17.532734740834719</v>
      </c>
      <c r="U39" s="35">
        <f t="shared" si="7"/>
        <v>517.900991402626</v>
      </c>
      <c r="V39" s="35">
        <f t="shared" si="8"/>
        <v>267.94171131054708</v>
      </c>
      <c r="W39" s="35">
        <f t="shared" si="9"/>
        <v>0</v>
      </c>
      <c r="X39" s="35">
        <f t="shared" si="10"/>
        <v>3294.0506523028266</v>
      </c>
      <c r="Y39" s="51">
        <v>9900</v>
      </c>
      <c r="Z39" s="51">
        <v>4150</v>
      </c>
      <c r="AA39" s="35">
        <f t="shared" si="11"/>
        <v>583</v>
      </c>
      <c r="AB39" s="35">
        <f t="shared" si="12"/>
        <v>430</v>
      </c>
      <c r="AC39" s="35">
        <f t="shared" si="13"/>
        <v>584.42449136115727</v>
      </c>
      <c r="AD39" s="35">
        <f t="shared" si="14"/>
        <v>271.36312570873901</v>
      </c>
      <c r="AE39" s="35">
        <f t="shared" si="15"/>
        <v>140.392664806569</v>
      </c>
      <c r="AF39" s="35">
        <f t="shared" si="16"/>
        <v>302.49439828121479</v>
      </c>
      <c r="AG39" s="35">
        <f t="shared" si="17"/>
        <v>17.532734740834719</v>
      </c>
      <c r="AH39" s="35">
        <f t="shared" si="18"/>
        <v>517.900991402626</v>
      </c>
      <c r="AI39" s="35">
        <f t="shared" si="19"/>
        <v>267.94171131054708</v>
      </c>
      <c r="AJ39" s="35">
        <f t="shared" si="20"/>
        <v>0</v>
      </c>
      <c r="AK39" s="36">
        <f t="shared" si="21"/>
        <v>3294.0506523028266</v>
      </c>
    </row>
    <row r="40" spans="1:37" x14ac:dyDescent="0.25">
      <c r="A40" s="5">
        <v>4167</v>
      </c>
      <c r="B40" s="5">
        <v>286765.14403915405</v>
      </c>
      <c r="C40" s="5">
        <v>506943.41096934676</v>
      </c>
      <c r="D40" s="5">
        <v>18629.150000000001</v>
      </c>
      <c r="E40" s="5">
        <v>60.504250000000006</v>
      </c>
      <c r="F40" s="32">
        <v>0.02</v>
      </c>
      <c r="G40" s="32">
        <v>0.02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583</v>
      </c>
      <c r="O40" s="35">
        <f t="shared" si="1"/>
        <v>430</v>
      </c>
      <c r="P40" s="35">
        <f t="shared" si="2"/>
        <v>584.42449136115727</v>
      </c>
      <c r="Q40" s="35">
        <f t="shared" si="3"/>
        <v>271.36312570873901</v>
      </c>
      <c r="R40" s="35">
        <f t="shared" si="4"/>
        <v>140.392664806569</v>
      </c>
      <c r="S40" s="35">
        <f t="shared" si="5"/>
        <v>302.49439828121479</v>
      </c>
      <c r="T40" s="35">
        <f t="shared" si="6"/>
        <v>17.532734740834719</v>
      </c>
      <c r="U40" s="35">
        <f t="shared" si="7"/>
        <v>517.900991402626</v>
      </c>
      <c r="V40" s="35">
        <f t="shared" si="8"/>
        <v>267.94171131054708</v>
      </c>
      <c r="W40" s="35">
        <f t="shared" si="9"/>
        <v>0</v>
      </c>
      <c r="X40" s="35">
        <f t="shared" si="10"/>
        <v>3294.0506523028266</v>
      </c>
      <c r="Y40" s="51">
        <v>9900</v>
      </c>
      <c r="Z40" s="51">
        <v>4150</v>
      </c>
      <c r="AA40" s="35">
        <f t="shared" si="11"/>
        <v>583</v>
      </c>
      <c r="AB40" s="35">
        <f t="shared" si="12"/>
        <v>430</v>
      </c>
      <c r="AC40" s="35">
        <f t="shared" si="13"/>
        <v>584.42449136115727</v>
      </c>
      <c r="AD40" s="35">
        <f t="shared" si="14"/>
        <v>271.36312570873901</v>
      </c>
      <c r="AE40" s="35">
        <f t="shared" si="15"/>
        <v>140.392664806569</v>
      </c>
      <c r="AF40" s="35">
        <f t="shared" si="16"/>
        <v>302.49439828121479</v>
      </c>
      <c r="AG40" s="35">
        <f t="shared" si="17"/>
        <v>17.532734740834719</v>
      </c>
      <c r="AH40" s="35">
        <f t="shared" si="18"/>
        <v>517.900991402626</v>
      </c>
      <c r="AI40" s="35">
        <f t="shared" si="19"/>
        <v>267.94171131054708</v>
      </c>
      <c r="AJ40" s="35">
        <f t="shared" si="20"/>
        <v>0</v>
      </c>
      <c r="AK40" s="36">
        <f t="shared" si="21"/>
        <v>3294.0506523028266</v>
      </c>
    </row>
    <row r="41" spans="1:37" x14ac:dyDescent="0.25">
      <c r="A41" s="5">
        <v>4167.2</v>
      </c>
      <c r="B41" s="5">
        <v>286863.61583900452</v>
      </c>
      <c r="C41" s="5">
        <v>507117.48941329122</v>
      </c>
      <c r="D41" s="5">
        <v>18629.440000000002</v>
      </c>
      <c r="E41" s="5">
        <v>60.504250000000006</v>
      </c>
      <c r="F41" s="32">
        <v>0.02</v>
      </c>
      <c r="G41" s="32">
        <v>0.02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583</v>
      </c>
      <c r="O41" s="35">
        <f t="shared" si="1"/>
        <v>430</v>
      </c>
      <c r="P41" s="35">
        <f t="shared" si="2"/>
        <v>584.42449136115727</v>
      </c>
      <c r="Q41" s="35">
        <f t="shared" si="3"/>
        <v>271.36312570873901</v>
      </c>
      <c r="R41" s="35">
        <f t="shared" si="4"/>
        <v>140.392664806569</v>
      </c>
      <c r="S41" s="35">
        <f t="shared" si="5"/>
        <v>302.49439828121479</v>
      </c>
      <c r="T41" s="35">
        <f t="shared" si="6"/>
        <v>17.532734740834719</v>
      </c>
      <c r="U41" s="35">
        <f t="shared" si="7"/>
        <v>517.900991402626</v>
      </c>
      <c r="V41" s="35">
        <f t="shared" si="8"/>
        <v>267.94171131054708</v>
      </c>
      <c r="W41" s="35">
        <f t="shared" si="9"/>
        <v>0</v>
      </c>
      <c r="X41" s="35">
        <f t="shared" si="10"/>
        <v>3294.0506523028266</v>
      </c>
      <c r="Y41" s="51">
        <v>9900</v>
      </c>
      <c r="Z41" s="51">
        <v>4150</v>
      </c>
      <c r="AA41" s="35">
        <f t="shared" si="11"/>
        <v>583</v>
      </c>
      <c r="AB41" s="35">
        <f t="shared" si="12"/>
        <v>430</v>
      </c>
      <c r="AC41" s="35">
        <f t="shared" si="13"/>
        <v>584.42449136115727</v>
      </c>
      <c r="AD41" s="35">
        <f t="shared" si="14"/>
        <v>271.36312570873901</v>
      </c>
      <c r="AE41" s="35">
        <f t="shared" si="15"/>
        <v>140.392664806569</v>
      </c>
      <c r="AF41" s="35">
        <f t="shared" si="16"/>
        <v>302.49439828121479</v>
      </c>
      <c r="AG41" s="35">
        <f t="shared" si="17"/>
        <v>17.532734740834719</v>
      </c>
      <c r="AH41" s="35">
        <f t="shared" si="18"/>
        <v>517.900991402626</v>
      </c>
      <c r="AI41" s="35">
        <f t="shared" si="19"/>
        <v>267.94171131054708</v>
      </c>
      <c r="AJ41" s="35">
        <f t="shared" si="20"/>
        <v>0</v>
      </c>
      <c r="AK41" s="36">
        <f t="shared" si="21"/>
        <v>3294.0506523028266</v>
      </c>
    </row>
    <row r="42" spans="1:37" x14ac:dyDescent="0.25">
      <c r="A42" s="5">
        <v>4167.8</v>
      </c>
      <c r="B42" s="5">
        <v>287159.03123807907</v>
      </c>
      <c r="C42" s="5">
        <v>507639.72474518418</v>
      </c>
      <c r="D42" s="5">
        <v>18630.310000000001</v>
      </c>
      <c r="E42" s="5">
        <v>60.504250000000006</v>
      </c>
      <c r="F42" s="32">
        <v>0.02</v>
      </c>
      <c r="G42" s="32">
        <v>0.02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583</v>
      </c>
      <c r="O42" s="35">
        <f t="shared" si="1"/>
        <v>430</v>
      </c>
      <c r="P42" s="35">
        <f t="shared" si="2"/>
        <v>584.42449136115727</v>
      </c>
      <c r="Q42" s="35">
        <f t="shared" si="3"/>
        <v>271.36312570873901</v>
      </c>
      <c r="R42" s="35">
        <f t="shared" si="4"/>
        <v>140.392664806569</v>
      </c>
      <c r="S42" s="35">
        <f t="shared" si="5"/>
        <v>302.49439828121479</v>
      </c>
      <c r="T42" s="35">
        <f t="shared" si="6"/>
        <v>17.532734740834719</v>
      </c>
      <c r="U42" s="35">
        <f t="shared" si="7"/>
        <v>517.900991402626</v>
      </c>
      <c r="V42" s="35">
        <f t="shared" si="8"/>
        <v>267.94171131054708</v>
      </c>
      <c r="W42" s="35">
        <f t="shared" si="9"/>
        <v>0</v>
      </c>
      <c r="X42" s="35">
        <f t="shared" si="10"/>
        <v>3294.0506523028266</v>
      </c>
      <c r="Y42" s="51">
        <v>9900</v>
      </c>
      <c r="Z42" s="51">
        <v>4150</v>
      </c>
      <c r="AA42" s="35">
        <f t="shared" si="11"/>
        <v>583</v>
      </c>
      <c r="AB42" s="35">
        <f t="shared" si="12"/>
        <v>430</v>
      </c>
      <c r="AC42" s="35">
        <f t="shared" si="13"/>
        <v>584.42449136115727</v>
      </c>
      <c r="AD42" s="35">
        <f t="shared" si="14"/>
        <v>271.36312570873901</v>
      </c>
      <c r="AE42" s="35">
        <f t="shared" si="15"/>
        <v>140.392664806569</v>
      </c>
      <c r="AF42" s="35">
        <f t="shared" si="16"/>
        <v>302.49439828121479</v>
      </c>
      <c r="AG42" s="35">
        <f t="shared" si="17"/>
        <v>17.532734740834719</v>
      </c>
      <c r="AH42" s="35">
        <f t="shared" si="18"/>
        <v>517.900991402626</v>
      </c>
      <c r="AI42" s="35">
        <f t="shared" si="19"/>
        <v>267.94171131054708</v>
      </c>
      <c r="AJ42" s="35">
        <f t="shared" si="20"/>
        <v>0</v>
      </c>
      <c r="AK42" s="36">
        <f t="shared" si="21"/>
        <v>3294.0506523028266</v>
      </c>
    </row>
    <row r="43" spans="1:37" x14ac:dyDescent="0.25">
      <c r="A43" s="5">
        <v>4168</v>
      </c>
      <c r="B43" s="5">
        <v>287257.50303792953</v>
      </c>
      <c r="C43" s="5">
        <v>507813.80318912864</v>
      </c>
      <c r="D43" s="5">
        <v>18630.600000000002</v>
      </c>
      <c r="E43" s="5">
        <v>60.504250000000006</v>
      </c>
      <c r="F43" s="32">
        <v>0.02</v>
      </c>
      <c r="G43" s="32">
        <v>0.02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583</v>
      </c>
      <c r="O43" s="35">
        <f t="shared" si="1"/>
        <v>430</v>
      </c>
      <c r="P43" s="35">
        <f t="shared" si="2"/>
        <v>584.42449136115727</v>
      </c>
      <c r="Q43" s="35">
        <f t="shared" si="3"/>
        <v>271.36312570873901</v>
      </c>
      <c r="R43" s="35">
        <f t="shared" si="4"/>
        <v>140.392664806569</v>
      </c>
      <c r="S43" s="35">
        <f t="shared" si="5"/>
        <v>302.49439828121479</v>
      </c>
      <c r="T43" s="35">
        <f t="shared" si="6"/>
        <v>17.532734740834719</v>
      </c>
      <c r="U43" s="35">
        <f t="shared" si="7"/>
        <v>517.900991402626</v>
      </c>
      <c r="V43" s="35">
        <f t="shared" si="8"/>
        <v>267.94171131054708</v>
      </c>
      <c r="W43" s="35">
        <f t="shared" si="9"/>
        <v>0</v>
      </c>
      <c r="X43" s="35">
        <f t="shared" si="10"/>
        <v>3294.0506523028266</v>
      </c>
      <c r="Y43" s="51">
        <v>9900</v>
      </c>
      <c r="Z43" s="51">
        <v>4150</v>
      </c>
      <c r="AA43" s="35">
        <f t="shared" si="11"/>
        <v>583</v>
      </c>
      <c r="AB43" s="35">
        <f t="shared" si="12"/>
        <v>430</v>
      </c>
      <c r="AC43" s="35">
        <f t="shared" si="13"/>
        <v>584.42449136115727</v>
      </c>
      <c r="AD43" s="35">
        <f t="shared" si="14"/>
        <v>271.36312570873901</v>
      </c>
      <c r="AE43" s="35">
        <f t="shared" si="15"/>
        <v>140.392664806569</v>
      </c>
      <c r="AF43" s="35">
        <f t="shared" si="16"/>
        <v>302.49439828121479</v>
      </c>
      <c r="AG43" s="35">
        <f t="shared" si="17"/>
        <v>17.532734740834719</v>
      </c>
      <c r="AH43" s="35">
        <f t="shared" si="18"/>
        <v>517.900991402626</v>
      </c>
      <c r="AI43" s="35">
        <f t="shared" si="19"/>
        <v>267.94171131054708</v>
      </c>
      <c r="AJ43" s="35">
        <f t="shared" si="20"/>
        <v>0</v>
      </c>
      <c r="AK43" s="36">
        <f t="shared" si="21"/>
        <v>3294.0506523028266</v>
      </c>
    </row>
    <row r="44" spans="1:37" x14ac:dyDescent="0.25">
      <c r="A44" s="5">
        <v>4169</v>
      </c>
      <c r="B44" s="5">
        <v>287749.86203670502</v>
      </c>
      <c r="C44" s="5">
        <v>508684.19540894032</v>
      </c>
      <c r="D44" s="5">
        <v>18632.05</v>
      </c>
      <c r="E44" s="5">
        <v>60.504250000000006</v>
      </c>
      <c r="F44" s="32">
        <v>0.02</v>
      </c>
      <c r="G44" s="32">
        <v>0.02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583</v>
      </c>
      <c r="O44" s="35">
        <f t="shared" si="1"/>
        <v>430</v>
      </c>
      <c r="P44" s="35">
        <f t="shared" si="2"/>
        <v>584.42449136115727</v>
      </c>
      <c r="Q44" s="35">
        <f t="shared" si="3"/>
        <v>271.36312570873901</v>
      </c>
      <c r="R44" s="35">
        <f t="shared" si="4"/>
        <v>140.392664806569</v>
      </c>
      <c r="S44" s="35">
        <f t="shared" si="5"/>
        <v>302.49439828121479</v>
      </c>
      <c r="T44" s="35">
        <f t="shared" si="6"/>
        <v>17.532734740834719</v>
      </c>
      <c r="U44" s="35">
        <f t="shared" si="7"/>
        <v>517.900991402626</v>
      </c>
      <c r="V44" s="35">
        <f t="shared" si="8"/>
        <v>267.94171131054708</v>
      </c>
      <c r="W44" s="35">
        <f t="shared" si="9"/>
        <v>0</v>
      </c>
      <c r="X44" s="35">
        <f t="shared" si="10"/>
        <v>3294.0506523028266</v>
      </c>
      <c r="Y44" s="51">
        <v>9900</v>
      </c>
      <c r="Z44" s="51">
        <v>4150</v>
      </c>
      <c r="AA44" s="35">
        <f t="shared" si="11"/>
        <v>583</v>
      </c>
      <c r="AB44" s="35">
        <f t="shared" si="12"/>
        <v>430</v>
      </c>
      <c r="AC44" s="35">
        <f t="shared" si="13"/>
        <v>584.42449136115727</v>
      </c>
      <c r="AD44" s="35">
        <f t="shared" si="14"/>
        <v>271.36312570873901</v>
      </c>
      <c r="AE44" s="35">
        <f t="shared" si="15"/>
        <v>140.392664806569</v>
      </c>
      <c r="AF44" s="35">
        <f t="shared" si="16"/>
        <v>302.49439828121479</v>
      </c>
      <c r="AG44" s="35">
        <f t="shared" si="17"/>
        <v>17.532734740834719</v>
      </c>
      <c r="AH44" s="35">
        <f t="shared" si="18"/>
        <v>517.900991402626</v>
      </c>
      <c r="AI44" s="35">
        <f t="shared" si="19"/>
        <v>267.94171131054708</v>
      </c>
      <c r="AJ44" s="35">
        <f t="shared" si="20"/>
        <v>0</v>
      </c>
      <c r="AK44" s="36">
        <f t="shared" si="21"/>
        <v>3294.0506523028266</v>
      </c>
    </row>
    <row r="45" spans="1:37" x14ac:dyDescent="0.25">
      <c r="A45" s="5">
        <v>4170</v>
      </c>
      <c r="B45" s="5">
        <v>288242.22103595734</v>
      </c>
      <c r="C45" s="5">
        <v>509554.58762875199</v>
      </c>
      <c r="D45" s="5">
        <v>18633.5</v>
      </c>
      <c r="E45" s="5">
        <v>60.504250000000006</v>
      </c>
      <c r="F45" s="32">
        <v>0.02</v>
      </c>
      <c r="G45" s="32">
        <v>0.02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583</v>
      </c>
      <c r="O45" s="35">
        <f t="shared" si="1"/>
        <v>430</v>
      </c>
      <c r="P45" s="35">
        <f t="shared" si="2"/>
        <v>584.42449136115727</v>
      </c>
      <c r="Q45" s="35">
        <f t="shared" si="3"/>
        <v>271.36312570873901</v>
      </c>
      <c r="R45" s="35">
        <f t="shared" si="4"/>
        <v>140.392664806569</v>
      </c>
      <c r="S45" s="35">
        <f t="shared" si="5"/>
        <v>302.49439828121479</v>
      </c>
      <c r="T45" s="35">
        <f t="shared" si="6"/>
        <v>17.532734740834719</v>
      </c>
      <c r="U45" s="35">
        <f t="shared" si="7"/>
        <v>517.900991402626</v>
      </c>
      <c r="V45" s="35">
        <f t="shared" si="8"/>
        <v>267.94171131054708</v>
      </c>
      <c r="W45" s="35">
        <f t="shared" si="9"/>
        <v>0</v>
      </c>
      <c r="X45" s="35">
        <f t="shared" si="10"/>
        <v>3294.0506523028266</v>
      </c>
      <c r="Y45" s="51">
        <v>9900</v>
      </c>
      <c r="Z45" s="51">
        <v>4150</v>
      </c>
      <c r="AA45" s="35">
        <f t="shared" si="11"/>
        <v>583</v>
      </c>
      <c r="AB45" s="35">
        <f t="shared" si="12"/>
        <v>430</v>
      </c>
      <c r="AC45" s="35">
        <f t="shared" si="13"/>
        <v>584.42449136115727</v>
      </c>
      <c r="AD45" s="35">
        <f t="shared" si="14"/>
        <v>271.36312570873901</v>
      </c>
      <c r="AE45" s="35">
        <f t="shared" si="15"/>
        <v>140.392664806569</v>
      </c>
      <c r="AF45" s="35">
        <f t="shared" si="16"/>
        <v>302.49439828121479</v>
      </c>
      <c r="AG45" s="35">
        <f t="shared" si="17"/>
        <v>17.532734740834719</v>
      </c>
      <c r="AH45" s="35">
        <f t="shared" si="18"/>
        <v>517.900991402626</v>
      </c>
      <c r="AI45" s="35">
        <f t="shared" si="19"/>
        <v>267.94171131054708</v>
      </c>
      <c r="AJ45" s="35">
        <f t="shared" si="20"/>
        <v>0</v>
      </c>
      <c r="AK45" s="36">
        <f t="shared" si="21"/>
        <v>3294.0506523028266</v>
      </c>
    </row>
    <row r="46" spans="1:37" x14ac:dyDescent="0.25">
      <c r="A46" s="5">
        <v>4171</v>
      </c>
      <c r="B46" s="5">
        <v>288734.58003473282</v>
      </c>
      <c r="C46" s="5">
        <v>510424.97984853387</v>
      </c>
      <c r="D46" s="5">
        <v>18634.95</v>
      </c>
      <c r="E46" s="5">
        <v>60.504250000000006</v>
      </c>
      <c r="F46" s="32">
        <v>0.02</v>
      </c>
      <c r="G46" s="32">
        <v>0.02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583</v>
      </c>
      <c r="O46" s="35">
        <f t="shared" si="1"/>
        <v>430</v>
      </c>
      <c r="P46" s="35">
        <f t="shared" si="2"/>
        <v>584.42449136115727</v>
      </c>
      <c r="Q46" s="35">
        <f t="shared" si="3"/>
        <v>271.36312570873901</v>
      </c>
      <c r="R46" s="35">
        <f t="shared" si="4"/>
        <v>140.392664806569</v>
      </c>
      <c r="S46" s="35">
        <f t="shared" si="5"/>
        <v>302.49439828121479</v>
      </c>
      <c r="T46" s="35">
        <f t="shared" si="6"/>
        <v>17.532734740834719</v>
      </c>
      <c r="U46" s="35">
        <f t="shared" si="7"/>
        <v>517.900991402626</v>
      </c>
      <c r="V46" s="35">
        <f t="shared" si="8"/>
        <v>267.94171131054708</v>
      </c>
      <c r="W46" s="35">
        <f t="shared" si="9"/>
        <v>0</v>
      </c>
      <c r="X46" s="35">
        <f t="shared" si="10"/>
        <v>3294.0506523028266</v>
      </c>
      <c r="Y46" s="51">
        <v>9900</v>
      </c>
      <c r="Z46" s="51">
        <v>4150</v>
      </c>
      <c r="AA46" s="35">
        <f t="shared" si="11"/>
        <v>583</v>
      </c>
      <c r="AB46" s="35">
        <f t="shared" si="12"/>
        <v>430</v>
      </c>
      <c r="AC46" s="35">
        <f t="shared" si="13"/>
        <v>584.42449136115727</v>
      </c>
      <c r="AD46" s="35">
        <f t="shared" si="14"/>
        <v>271.36312570873901</v>
      </c>
      <c r="AE46" s="35">
        <f t="shared" si="15"/>
        <v>140.392664806569</v>
      </c>
      <c r="AF46" s="35">
        <f t="shared" si="16"/>
        <v>302.49439828121479</v>
      </c>
      <c r="AG46" s="35">
        <f t="shared" si="17"/>
        <v>17.532734740834719</v>
      </c>
      <c r="AH46" s="35">
        <f t="shared" si="18"/>
        <v>517.900991402626</v>
      </c>
      <c r="AI46" s="35">
        <f t="shared" si="19"/>
        <v>267.94171131054708</v>
      </c>
      <c r="AJ46" s="35">
        <f t="shared" si="20"/>
        <v>0</v>
      </c>
      <c r="AK46" s="36">
        <f t="shared" si="21"/>
        <v>3294.0506523028266</v>
      </c>
    </row>
    <row r="47" spans="1:37" x14ac:dyDescent="0.25">
      <c r="A47" s="5">
        <v>4172</v>
      </c>
      <c r="B47" s="5">
        <v>289226.9390335083</v>
      </c>
      <c r="C47" s="5">
        <v>511295.37206831574</v>
      </c>
      <c r="D47" s="5">
        <v>18636.400000000001</v>
      </c>
      <c r="E47" s="5">
        <v>60.504250000000006</v>
      </c>
      <c r="F47" s="32">
        <v>0.02</v>
      </c>
      <c r="G47" s="32">
        <v>0.02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583</v>
      </c>
      <c r="O47" s="35">
        <f t="shared" si="1"/>
        <v>430</v>
      </c>
      <c r="P47" s="35">
        <f t="shared" si="2"/>
        <v>584.42449136115727</v>
      </c>
      <c r="Q47" s="35">
        <f t="shared" si="3"/>
        <v>271.36312570873901</v>
      </c>
      <c r="R47" s="35">
        <f t="shared" si="4"/>
        <v>140.392664806569</v>
      </c>
      <c r="S47" s="35">
        <f t="shared" si="5"/>
        <v>302.49439828121479</v>
      </c>
      <c r="T47" s="35">
        <f t="shared" si="6"/>
        <v>17.532734740834719</v>
      </c>
      <c r="U47" s="35">
        <f t="shared" si="7"/>
        <v>517.900991402626</v>
      </c>
      <c r="V47" s="35">
        <f t="shared" si="8"/>
        <v>267.94171131054708</v>
      </c>
      <c r="W47" s="35">
        <f t="shared" si="9"/>
        <v>0</v>
      </c>
      <c r="X47" s="35">
        <f t="shared" si="10"/>
        <v>3294.0506523028266</v>
      </c>
      <c r="Y47" s="51">
        <v>9900</v>
      </c>
      <c r="Z47" s="51">
        <v>4150</v>
      </c>
      <c r="AA47" s="35">
        <f t="shared" si="11"/>
        <v>583</v>
      </c>
      <c r="AB47" s="35">
        <f t="shared" si="12"/>
        <v>430</v>
      </c>
      <c r="AC47" s="35">
        <f t="shared" si="13"/>
        <v>584.42449136115727</v>
      </c>
      <c r="AD47" s="35">
        <f t="shared" si="14"/>
        <v>271.36312570873901</v>
      </c>
      <c r="AE47" s="35">
        <f t="shared" si="15"/>
        <v>140.392664806569</v>
      </c>
      <c r="AF47" s="35">
        <f t="shared" si="16"/>
        <v>302.49439828121479</v>
      </c>
      <c r="AG47" s="35">
        <f t="shared" si="17"/>
        <v>17.532734740834719</v>
      </c>
      <c r="AH47" s="35">
        <f t="shared" si="18"/>
        <v>517.900991402626</v>
      </c>
      <c r="AI47" s="35">
        <f t="shared" si="19"/>
        <v>267.94171131054708</v>
      </c>
      <c r="AJ47" s="35">
        <f t="shared" si="20"/>
        <v>0</v>
      </c>
      <c r="AK47" s="36">
        <f t="shared" si="21"/>
        <v>3294.0506523028266</v>
      </c>
    </row>
    <row r="48" spans="1:37" x14ac:dyDescent="0.25">
      <c r="A48" s="5">
        <v>4172.2</v>
      </c>
      <c r="B48" s="5">
        <v>289325.41083335876</v>
      </c>
      <c r="C48" s="5">
        <v>511469.45051229</v>
      </c>
      <c r="D48" s="5">
        <v>18636.690000000002</v>
      </c>
      <c r="E48" s="5">
        <v>60.504250000000006</v>
      </c>
      <c r="F48" s="32">
        <v>0.02</v>
      </c>
      <c r="G48" s="32">
        <v>0.02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583</v>
      </c>
      <c r="O48" s="35">
        <f t="shared" si="1"/>
        <v>430</v>
      </c>
      <c r="P48" s="35">
        <f t="shared" si="2"/>
        <v>584.42449136115727</v>
      </c>
      <c r="Q48" s="35">
        <f t="shared" si="3"/>
        <v>271.36312570873901</v>
      </c>
      <c r="R48" s="35">
        <f t="shared" si="4"/>
        <v>140.392664806569</v>
      </c>
      <c r="S48" s="35">
        <f t="shared" si="5"/>
        <v>302.49439828121479</v>
      </c>
      <c r="T48" s="35">
        <f t="shared" si="6"/>
        <v>17.532734740834719</v>
      </c>
      <c r="U48" s="35">
        <f t="shared" si="7"/>
        <v>517.900991402626</v>
      </c>
      <c r="V48" s="35">
        <f t="shared" si="8"/>
        <v>267.94171131054708</v>
      </c>
      <c r="W48" s="35">
        <f t="shared" si="9"/>
        <v>0</v>
      </c>
      <c r="X48" s="35">
        <f t="shared" si="10"/>
        <v>3294.0506523028266</v>
      </c>
      <c r="Y48" s="51">
        <v>9900</v>
      </c>
      <c r="Z48" s="51">
        <v>4150</v>
      </c>
      <c r="AA48" s="35">
        <f t="shared" si="11"/>
        <v>583</v>
      </c>
      <c r="AB48" s="35">
        <f t="shared" si="12"/>
        <v>430</v>
      </c>
      <c r="AC48" s="35">
        <f t="shared" si="13"/>
        <v>584.42449136115727</v>
      </c>
      <c r="AD48" s="35">
        <f t="shared" si="14"/>
        <v>271.36312570873901</v>
      </c>
      <c r="AE48" s="35">
        <f t="shared" si="15"/>
        <v>140.392664806569</v>
      </c>
      <c r="AF48" s="35">
        <f t="shared" si="16"/>
        <v>302.49439828121479</v>
      </c>
      <c r="AG48" s="35">
        <f t="shared" si="17"/>
        <v>17.532734740834719</v>
      </c>
      <c r="AH48" s="35">
        <f t="shared" si="18"/>
        <v>517.900991402626</v>
      </c>
      <c r="AI48" s="35">
        <f t="shared" si="19"/>
        <v>267.94171131054708</v>
      </c>
      <c r="AJ48" s="35">
        <f t="shared" si="20"/>
        <v>0</v>
      </c>
      <c r="AK48" s="36">
        <f t="shared" si="21"/>
        <v>3294.0506523028266</v>
      </c>
    </row>
    <row r="49" spans="1:37" x14ac:dyDescent="0.25">
      <c r="A49" s="5">
        <v>4172.8</v>
      </c>
      <c r="B49" s="5">
        <v>289620.82623243332</v>
      </c>
      <c r="C49" s="5">
        <v>511991.68584415317</v>
      </c>
      <c r="D49" s="5">
        <v>18637.560000000001</v>
      </c>
      <c r="E49" s="5">
        <v>60.504250000000006</v>
      </c>
      <c r="F49" s="32">
        <v>0.02</v>
      </c>
      <c r="G49" s="32">
        <v>0.02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583</v>
      </c>
      <c r="O49" s="35">
        <f t="shared" si="1"/>
        <v>430</v>
      </c>
      <c r="P49" s="35">
        <f t="shared" si="2"/>
        <v>584.42449136115727</v>
      </c>
      <c r="Q49" s="35">
        <f t="shared" si="3"/>
        <v>271.36312570873901</v>
      </c>
      <c r="R49" s="35">
        <f t="shared" si="4"/>
        <v>140.392664806569</v>
      </c>
      <c r="S49" s="35">
        <f t="shared" si="5"/>
        <v>302.49439828121479</v>
      </c>
      <c r="T49" s="35">
        <f t="shared" si="6"/>
        <v>17.532734740834719</v>
      </c>
      <c r="U49" s="35">
        <f t="shared" si="7"/>
        <v>517.900991402626</v>
      </c>
      <c r="V49" s="35">
        <f t="shared" si="8"/>
        <v>267.94171131054708</v>
      </c>
      <c r="W49" s="35">
        <f t="shared" si="9"/>
        <v>0</v>
      </c>
      <c r="X49" s="35">
        <f t="shared" si="10"/>
        <v>3294.0506523028266</v>
      </c>
      <c r="Y49" s="51">
        <v>9900</v>
      </c>
      <c r="Z49" s="51">
        <v>4150</v>
      </c>
      <c r="AA49" s="35">
        <f t="shared" si="11"/>
        <v>583</v>
      </c>
      <c r="AB49" s="35">
        <f t="shared" si="12"/>
        <v>430</v>
      </c>
      <c r="AC49" s="35">
        <f t="shared" si="13"/>
        <v>584.42449136115727</v>
      </c>
      <c r="AD49" s="35">
        <f t="shared" si="14"/>
        <v>271.36312570873901</v>
      </c>
      <c r="AE49" s="35">
        <f t="shared" si="15"/>
        <v>140.392664806569</v>
      </c>
      <c r="AF49" s="35">
        <f t="shared" si="16"/>
        <v>302.49439828121479</v>
      </c>
      <c r="AG49" s="35">
        <f t="shared" si="17"/>
        <v>17.532734740834719</v>
      </c>
      <c r="AH49" s="35">
        <f t="shared" si="18"/>
        <v>517.900991402626</v>
      </c>
      <c r="AI49" s="35">
        <f t="shared" si="19"/>
        <v>267.94171131054708</v>
      </c>
      <c r="AJ49" s="35">
        <f t="shared" si="20"/>
        <v>0</v>
      </c>
      <c r="AK49" s="36">
        <f t="shared" si="21"/>
        <v>3294.0506523028266</v>
      </c>
    </row>
    <row r="50" spans="1:37" x14ac:dyDescent="0.25">
      <c r="A50" s="5">
        <v>4173</v>
      </c>
      <c r="B50" s="5">
        <v>289719.29803228378</v>
      </c>
      <c r="C50" s="5">
        <v>512165.76428812742</v>
      </c>
      <c r="D50" s="5">
        <v>18637.849999999999</v>
      </c>
      <c r="E50" s="5">
        <v>60.504250000000006</v>
      </c>
      <c r="F50" s="32">
        <v>0.02</v>
      </c>
      <c r="G50" s="32">
        <v>0.02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583</v>
      </c>
      <c r="O50" s="35">
        <f t="shared" si="1"/>
        <v>430</v>
      </c>
      <c r="P50" s="35">
        <f t="shared" si="2"/>
        <v>584.42449136115727</v>
      </c>
      <c r="Q50" s="35">
        <f t="shared" si="3"/>
        <v>271.36312570873901</v>
      </c>
      <c r="R50" s="35">
        <f t="shared" si="4"/>
        <v>140.392664806569</v>
      </c>
      <c r="S50" s="35">
        <f t="shared" si="5"/>
        <v>302.49439828121479</v>
      </c>
      <c r="T50" s="35">
        <f t="shared" si="6"/>
        <v>17.532734740834719</v>
      </c>
      <c r="U50" s="35">
        <f t="shared" si="7"/>
        <v>517.900991402626</v>
      </c>
      <c r="V50" s="35">
        <f t="shared" si="8"/>
        <v>267.94171131054708</v>
      </c>
      <c r="W50" s="35">
        <f t="shared" si="9"/>
        <v>0</v>
      </c>
      <c r="X50" s="35">
        <f t="shared" si="10"/>
        <v>3294.0506523028266</v>
      </c>
      <c r="Y50" s="51">
        <v>9900</v>
      </c>
      <c r="Z50" s="51">
        <v>4150</v>
      </c>
      <c r="AA50" s="35">
        <f t="shared" si="11"/>
        <v>583</v>
      </c>
      <c r="AB50" s="35">
        <f t="shared" si="12"/>
        <v>430</v>
      </c>
      <c r="AC50" s="35">
        <f t="shared" si="13"/>
        <v>584.42449136115727</v>
      </c>
      <c r="AD50" s="35">
        <f t="shared" si="14"/>
        <v>271.36312570873901</v>
      </c>
      <c r="AE50" s="35">
        <f t="shared" si="15"/>
        <v>140.392664806569</v>
      </c>
      <c r="AF50" s="35">
        <f t="shared" si="16"/>
        <v>302.49439828121479</v>
      </c>
      <c r="AG50" s="35">
        <f t="shared" si="17"/>
        <v>17.532734740834719</v>
      </c>
      <c r="AH50" s="35">
        <f t="shared" si="18"/>
        <v>517.900991402626</v>
      </c>
      <c r="AI50" s="35">
        <f t="shared" si="19"/>
        <v>267.94171131054708</v>
      </c>
      <c r="AJ50" s="35">
        <f t="shared" si="20"/>
        <v>0</v>
      </c>
      <c r="AK50" s="36">
        <f t="shared" si="21"/>
        <v>3294.0506523028266</v>
      </c>
    </row>
    <row r="51" spans="1:37" x14ac:dyDescent="0.25">
      <c r="A51" s="5">
        <v>4174</v>
      </c>
      <c r="B51" s="5">
        <v>290211.65703105927</v>
      </c>
      <c r="C51" s="5">
        <v>513036.1565079391</v>
      </c>
      <c r="D51" s="5">
        <v>18639.3</v>
      </c>
      <c r="E51" s="5">
        <v>60.504250000000006</v>
      </c>
      <c r="F51" s="32">
        <v>0.02</v>
      </c>
      <c r="G51" s="32">
        <v>0.02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583</v>
      </c>
      <c r="O51" s="35">
        <f t="shared" si="1"/>
        <v>430</v>
      </c>
      <c r="P51" s="35">
        <f t="shared" si="2"/>
        <v>584.42449136115727</v>
      </c>
      <c r="Q51" s="35">
        <f t="shared" si="3"/>
        <v>271.36312570873901</v>
      </c>
      <c r="R51" s="35">
        <f t="shared" si="4"/>
        <v>140.392664806569</v>
      </c>
      <c r="S51" s="35">
        <f t="shared" si="5"/>
        <v>302.49439828121479</v>
      </c>
      <c r="T51" s="35">
        <f t="shared" si="6"/>
        <v>17.532734740834719</v>
      </c>
      <c r="U51" s="35">
        <f t="shared" si="7"/>
        <v>517.900991402626</v>
      </c>
      <c r="V51" s="35">
        <f t="shared" si="8"/>
        <v>267.94171131054708</v>
      </c>
      <c r="W51" s="35">
        <f t="shared" si="9"/>
        <v>0</v>
      </c>
      <c r="X51" s="35">
        <f t="shared" si="10"/>
        <v>3294.0506523028266</v>
      </c>
      <c r="Y51" s="51">
        <v>9900</v>
      </c>
      <c r="Z51" s="51">
        <v>4150</v>
      </c>
      <c r="AA51" s="35">
        <f t="shared" si="11"/>
        <v>583</v>
      </c>
      <c r="AB51" s="35">
        <f t="shared" si="12"/>
        <v>430</v>
      </c>
      <c r="AC51" s="35">
        <f t="shared" si="13"/>
        <v>584.42449136115727</v>
      </c>
      <c r="AD51" s="35">
        <f t="shared" si="14"/>
        <v>271.36312570873901</v>
      </c>
      <c r="AE51" s="35">
        <f t="shared" si="15"/>
        <v>140.392664806569</v>
      </c>
      <c r="AF51" s="35">
        <f t="shared" si="16"/>
        <v>302.49439828121479</v>
      </c>
      <c r="AG51" s="35">
        <f t="shared" si="17"/>
        <v>17.532734740834719</v>
      </c>
      <c r="AH51" s="35">
        <f t="shared" si="18"/>
        <v>517.900991402626</v>
      </c>
      <c r="AI51" s="35">
        <f t="shared" si="19"/>
        <v>267.94171131054708</v>
      </c>
      <c r="AJ51" s="35">
        <f t="shared" si="20"/>
        <v>0</v>
      </c>
      <c r="AK51" s="36">
        <f t="shared" si="21"/>
        <v>3294.0506523028266</v>
      </c>
    </row>
    <row r="52" spans="1:37" x14ac:dyDescent="0.25">
      <c r="A52" s="5">
        <v>4175</v>
      </c>
      <c r="B52" s="5">
        <v>290704.01602983475</v>
      </c>
      <c r="C52" s="5">
        <v>513906.54872772098</v>
      </c>
      <c r="D52" s="5">
        <v>18640.75</v>
      </c>
      <c r="E52" s="5">
        <v>60.504250000000006</v>
      </c>
      <c r="F52" s="32">
        <v>0.02</v>
      </c>
      <c r="G52" s="32">
        <v>0.02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583</v>
      </c>
      <c r="O52" s="35">
        <f t="shared" si="1"/>
        <v>430</v>
      </c>
      <c r="P52" s="35">
        <f t="shared" si="2"/>
        <v>584.42449136115727</v>
      </c>
      <c r="Q52" s="35">
        <f t="shared" si="3"/>
        <v>271.36312570873901</v>
      </c>
      <c r="R52" s="35">
        <f t="shared" si="4"/>
        <v>140.392664806569</v>
      </c>
      <c r="S52" s="35">
        <f t="shared" si="5"/>
        <v>302.49439828121479</v>
      </c>
      <c r="T52" s="35">
        <f t="shared" si="6"/>
        <v>17.532734740834719</v>
      </c>
      <c r="U52" s="35">
        <f t="shared" si="7"/>
        <v>517.900991402626</v>
      </c>
      <c r="V52" s="35">
        <f t="shared" si="8"/>
        <v>267.94171131054708</v>
      </c>
      <c r="W52" s="35">
        <f t="shared" si="9"/>
        <v>0</v>
      </c>
      <c r="X52" s="35">
        <f t="shared" si="10"/>
        <v>3294.0506523028266</v>
      </c>
      <c r="Y52" s="51">
        <v>9900</v>
      </c>
      <c r="Z52" s="51">
        <v>4150</v>
      </c>
      <c r="AA52" s="35">
        <f t="shared" si="11"/>
        <v>583</v>
      </c>
      <c r="AB52" s="35">
        <f t="shared" si="12"/>
        <v>430</v>
      </c>
      <c r="AC52" s="35">
        <f t="shared" si="13"/>
        <v>584.42449136115727</v>
      </c>
      <c r="AD52" s="35">
        <f t="shared" si="14"/>
        <v>271.36312570873901</v>
      </c>
      <c r="AE52" s="35">
        <f t="shared" si="15"/>
        <v>140.392664806569</v>
      </c>
      <c r="AF52" s="35">
        <f t="shared" si="16"/>
        <v>302.49439828121479</v>
      </c>
      <c r="AG52" s="35">
        <f t="shared" si="17"/>
        <v>17.532734740834719</v>
      </c>
      <c r="AH52" s="35">
        <f t="shared" si="18"/>
        <v>517.900991402626</v>
      </c>
      <c r="AI52" s="35">
        <f t="shared" si="19"/>
        <v>267.94171131054708</v>
      </c>
      <c r="AJ52" s="35">
        <f t="shared" si="20"/>
        <v>0</v>
      </c>
      <c r="AK52" s="36">
        <f t="shared" si="21"/>
        <v>3294.0506523028266</v>
      </c>
    </row>
    <row r="53" spans="1:37" x14ac:dyDescent="0.25">
      <c r="A53" s="5">
        <v>4176</v>
      </c>
      <c r="B53" s="5">
        <v>291196.37502861023</v>
      </c>
      <c r="C53" s="5">
        <v>514776.94094753265</v>
      </c>
      <c r="D53" s="5">
        <v>18642.200000000004</v>
      </c>
      <c r="E53" s="5">
        <v>60.504250000000006</v>
      </c>
      <c r="F53" s="32">
        <v>0.02</v>
      </c>
      <c r="G53" s="32">
        <v>0.02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583</v>
      </c>
      <c r="O53" s="35">
        <f t="shared" si="1"/>
        <v>430</v>
      </c>
      <c r="P53" s="35">
        <f t="shared" si="2"/>
        <v>584.42449136115727</v>
      </c>
      <c r="Q53" s="35">
        <f t="shared" si="3"/>
        <v>271.36312570873901</v>
      </c>
      <c r="R53" s="35">
        <f t="shared" si="4"/>
        <v>140.392664806569</v>
      </c>
      <c r="S53" s="35">
        <f t="shared" si="5"/>
        <v>302.49439828121479</v>
      </c>
      <c r="T53" s="35">
        <f t="shared" si="6"/>
        <v>17.532734740834719</v>
      </c>
      <c r="U53" s="35">
        <f t="shared" si="7"/>
        <v>517.900991402626</v>
      </c>
      <c r="V53" s="35">
        <f t="shared" si="8"/>
        <v>267.94171131054708</v>
      </c>
      <c r="W53" s="35">
        <f t="shared" si="9"/>
        <v>0</v>
      </c>
      <c r="X53" s="35">
        <f t="shared" si="10"/>
        <v>3294.0506523028266</v>
      </c>
      <c r="Y53" s="51">
        <v>9900</v>
      </c>
      <c r="Z53" s="51">
        <v>4150</v>
      </c>
      <c r="AA53" s="35">
        <f t="shared" si="11"/>
        <v>583</v>
      </c>
      <c r="AB53" s="35">
        <f t="shared" si="12"/>
        <v>430</v>
      </c>
      <c r="AC53" s="35">
        <f t="shared" si="13"/>
        <v>584.42449136115727</v>
      </c>
      <c r="AD53" s="35">
        <f t="shared" si="14"/>
        <v>271.36312570873901</v>
      </c>
      <c r="AE53" s="35">
        <f t="shared" si="15"/>
        <v>140.392664806569</v>
      </c>
      <c r="AF53" s="35">
        <f t="shared" si="16"/>
        <v>302.49439828121479</v>
      </c>
      <c r="AG53" s="35">
        <f t="shared" si="17"/>
        <v>17.532734740834719</v>
      </c>
      <c r="AH53" s="35">
        <f t="shared" si="18"/>
        <v>517.900991402626</v>
      </c>
      <c r="AI53" s="35">
        <f t="shared" si="19"/>
        <v>267.94171131054708</v>
      </c>
      <c r="AJ53" s="35">
        <f t="shared" si="20"/>
        <v>0</v>
      </c>
      <c r="AK53" s="36">
        <f t="shared" si="21"/>
        <v>3294.0506523028266</v>
      </c>
    </row>
    <row r="54" spans="1:37" x14ac:dyDescent="0.25">
      <c r="A54" s="5">
        <v>4177</v>
      </c>
      <c r="B54" s="5">
        <v>291688.73402738571</v>
      </c>
      <c r="C54" s="5">
        <v>515647.33316734433</v>
      </c>
      <c r="D54" s="5">
        <v>18643.650000000001</v>
      </c>
      <c r="E54" s="5">
        <v>60.504250000000006</v>
      </c>
      <c r="F54" s="32">
        <v>0.02</v>
      </c>
      <c r="G54" s="32">
        <v>0.02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583</v>
      </c>
      <c r="O54" s="35">
        <f t="shared" si="1"/>
        <v>430</v>
      </c>
      <c r="P54" s="35">
        <f t="shared" si="2"/>
        <v>584.42449136115727</v>
      </c>
      <c r="Q54" s="35">
        <f t="shared" si="3"/>
        <v>271.36312570873901</v>
      </c>
      <c r="R54" s="35">
        <f t="shared" si="4"/>
        <v>140.392664806569</v>
      </c>
      <c r="S54" s="35">
        <f t="shared" si="5"/>
        <v>302.49439828121479</v>
      </c>
      <c r="T54" s="35">
        <f t="shared" si="6"/>
        <v>17.532734740834719</v>
      </c>
      <c r="U54" s="35">
        <f t="shared" si="7"/>
        <v>517.900991402626</v>
      </c>
      <c r="V54" s="35">
        <f t="shared" si="8"/>
        <v>267.94171131054708</v>
      </c>
      <c r="W54" s="35">
        <f t="shared" si="9"/>
        <v>0</v>
      </c>
      <c r="X54" s="35">
        <f t="shared" si="10"/>
        <v>3294.0506523028266</v>
      </c>
      <c r="Y54" s="51">
        <v>9900</v>
      </c>
      <c r="Z54" s="51">
        <v>4150</v>
      </c>
      <c r="AA54" s="35">
        <f t="shared" si="11"/>
        <v>583</v>
      </c>
      <c r="AB54" s="35">
        <f t="shared" si="12"/>
        <v>430</v>
      </c>
      <c r="AC54" s="35">
        <f t="shared" si="13"/>
        <v>584.42449136115727</v>
      </c>
      <c r="AD54" s="35">
        <f t="shared" si="14"/>
        <v>271.36312570873901</v>
      </c>
      <c r="AE54" s="35">
        <f t="shared" si="15"/>
        <v>140.392664806569</v>
      </c>
      <c r="AF54" s="35">
        <f t="shared" si="16"/>
        <v>302.49439828121479</v>
      </c>
      <c r="AG54" s="35">
        <f t="shared" si="17"/>
        <v>17.532734740834719</v>
      </c>
      <c r="AH54" s="35">
        <f t="shared" si="18"/>
        <v>517.900991402626</v>
      </c>
      <c r="AI54" s="35">
        <f t="shared" si="19"/>
        <v>267.94171131054708</v>
      </c>
      <c r="AJ54" s="35">
        <f t="shared" si="20"/>
        <v>0</v>
      </c>
      <c r="AK54" s="36">
        <f t="shared" si="21"/>
        <v>3294.0506523028266</v>
      </c>
    </row>
    <row r="55" spans="1:37" x14ac:dyDescent="0.25">
      <c r="A55" s="5">
        <v>4177.2</v>
      </c>
      <c r="B55" s="5">
        <v>291787.20582723618</v>
      </c>
      <c r="C55" s="5">
        <v>515821.41161128879</v>
      </c>
      <c r="D55" s="5">
        <v>18643.940000000002</v>
      </c>
      <c r="E55" s="5">
        <v>60.504250000000006</v>
      </c>
      <c r="F55" s="32">
        <v>0.02</v>
      </c>
      <c r="G55" s="32">
        <v>0.02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583</v>
      </c>
      <c r="O55" s="35">
        <f t="shared" si="1"/>
        <v>430</v>
      </c>
      <c r="P55" s="35">
        <f t="shared" si="2"/>
        <v>584.42449136115727</v>
      </c>
      <c r="Q55" s="35">
        <f t="shared" si="3"/>
        <v>271.36312570873901</v>
      </c>
      <c r="R55" s="35">
        <f t="shared" si="4"/>
        <v>140.392664806569</v>
      </c>
      <c r="S55" s="35">
        <f t="shared" si="5"/>
        <v>302.49439828121479</v>
      </c>
      <c r="T55" s="35">
        <f t="shared" si="6"/>
        <v>17.532734740834719</v>
      </c>
      <c r="U55" s="35">
        <f t="shared" si="7"/>
        <v>517.900991402626</v>
      </c>
      <c r="V55" s="35">
        <f t="shared" si="8"/>
        <v>267.94171131054708</v>
      </c>
      <c r="W55" s="35">
        <f t="shared" si="9"/>
        <v>0</v>
      </c>
      <c r="X55" s="35">
        <f t="shared" si="10"/>
        <v>3294.0506523028266</v>
      </c>
      <c r="Y55" s="51">
        <v>9900</v>
      </c>
      <c r="Z55" s="51">
        <v>4150</v>
      </c>
      <c r="AA55" s="35">
        <f t="shared" si="11"/>
        <v>583</v>
      </c>
      <c r="AB55" s="35">
        <f t="shared" si="12"/>
        <v>430</v>
      </c>
      <c r="AC55" s="35">
        <f t="shared" si="13"/>
        <v>584.42449136115727</v>
      </c>
      <c r="AD55" s="35">
        <f t="shared" si="14"/>
        <v>271.36312570873901</v>
      </c>
      <c r="AE55" s="35">
        <f t="shared" si="15"/>
        <v>140.392664806569</v>
      </c>
      <c r="AF55" s="35">
        <f t="shared" si="16"/>
        <v>302.49439828121479</v>
      </c>
      <c r="AG55" s="35">
        <f t="shared" si="17"/>
        <v>17.532734740834719</v>
      </c>
      <c r="AH55" s="35">
        <f t="shared" si="18"/>
        <v>517.900991402626</v>
      </c>
      <c r="AI55" s="35">
        <f t="shared" si="19"/>
        <v>267.94171131054708</v>
      </c>
      <c r="AJ55" s="35">
        <f t="shared" si="20"/>
        <v>0</v>
      </c>
      <c r="AK55" s="36">
        <f t="shared" si="21"/>
        <v>3294.0506523028266</v>
      </c>
    </row>
    <row r="56" spans="1:37" x14ac:dyDescent="0.25">
      <c r="A56" s="5">
        <v>4177.8</v>
      </c>
      <c r="B56" s="5">
        <v>292082.62122631073</v>
      </c>
      <c r="C56" s="5">
        <v>516343.64694315195</v>
      </c>
      <c r="D56" s="5">
        <v>18644.810000000001</v>
      </c>
      <c r="E56" s="5">
        <v>60.504250000000006</v>
      </c>
      <c r="F56" s="32">
        <v>0.02</v>
      </c>
      <c r="G56" s="32">
        <v>0.02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583</v>
      </c>
      <c r="O56" s="35">
        <f t="shared" si="1"/>
        <v>430</v>
      </c>
      <c r="P56" s="35">
        <f t="shared" si="2"/>
        <v>584.42449136115727</v>
      </c>
      <c r="Q56" s="35">
        <f t="shared" si="3"/>
        <v>271.36312570873901</v>
      </c>
      <c r="R56" s="35">
        <f t="shared" si="4"/>
        <v>140.392664806569</v>
      </c>
      <c r="S56" s="35">
        <f t="shared" si="5"/>
        <v>302.49439828121479</v>
      </c>
      <c r="T56" s="35">
        <f t="shared" si="6"/>
        <v>17.532734740834719</v>
      </c>
      <c r="U56" s="35">
        <f t="shared" si="7"/>
        <v>517.900991402626</v>
      </c>
      <c r="V56" s="35">
        <f t="shared" si="8"/>
        <v>267.94171131054708</v>
      </c>
      <c r="W56" s="35">
        <f t="shared" si="9"/>
        <v>0</v>
      </c>
      <c r="X56" s="35">
        <f t="shared" si="10"/>
        <v>3294.0506523028266</v>
      </c>
      <c r="Y56" s="51">
        <v>9900</v>
      </c>
      <c r="Z56" s="51">
        <v>4150</v>
      </c>
      <c r="AA56" s="35">
        <f t="shared" si="11"/>
        <v>583</v>
      </c>
      <c r="AB56" s="35">
        <f t="shared" si="12"/>
        <v>430</v>
      </c>
      <c r="AC56" s="35">
        <f t="shared" si="13"/>
        <v>584.42449136115727</v>
      </c>
      <c r="AD56" s="35">
        <f t="shared" si="14"/>
        <v>271.36312570873901</v>
      </c>
      <c r="AE56" s="35">
        <f t="shared" si="15"/>
        <v>140.392664806569</v>
      </c>
      <c r="AF56" s="35">
        <f t="shared" si="16"/>
        <v>302.49439828121479</v>
      </c>
      <c r="AG56" s="35">
        <f t="shared" si="17"/>
        <v>17.532734740834719</v>
      </c>
      <c r="AH56" s="35">
        <f t="shared" si="18"/>
        <v>517.900991402626</v>
      </c>
      <c r="AI56" s="35">
        <f t="shared" si="19"/>
        <v>267.94171131054708</v>
      </c>
      <c r="AJ56" s="35">
        <f t="shared" si="20"/>
        <v>0</v>
      </c>
      <c r="AK56" s="36">
        <f t="shared" si="21"/>
        <v>3294.0506523028266</v>
      </c>
    </row>
    <row r="57" spans="1:37" x14ac:dyDescent="0.25">
      <c r="A57" s="5">
        <v>4178</v>
      </c>
      <c r="B57" s="5">
        <v>292181.09302616119</v>
      </c>
      <c r="C57" s="5">
        <v>516517.72538712621</v>
      </c>
      <c r="D57" s="5">
        <v>18645.099999999999</v>
      </c>
      <c r="E57" s="5">
        <v>60.504250000000006</v>
      </c>
      <c r="F57" s="32">
        <v>0.02</v>
      </c>
      <c r="G57" s="32">
        <v>0.02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583</v>
      </c>
      <c r="O57" s="35">
        <f t="shared" si="1"/>
        <v>430</v>
      </c>
      <c r="P57" s="35">
        <f t="shared" si="2"/>
        <v>584.42449136115727</v>
      </c>
      <c r="Q57" s="35">
        <f t="shared" si="3"/>
        <v>271.36312570873901</v>
      </c>
      <c r="R57" s="35">
        <f t="shared" si="4"/>
        <v>140.392664806569</v>
      </c>
      <c r="S57" s="35">
        <f t="shared" si="5"/>
        <v>302.49439828121479</v>
      </c>
      <c r="T57" s="35">
        <f t="shared" si="6"/>
        <v>17.532734740834719</v>
      </c>
      <c r="U57" s="35">
        <f t="shared" si="7"/>
        <v>517.900991402626</v>
      </c>
      <c r="V57" s="35">
        <f t="shared" si="8"/>
        <v>267.94171131054708</v>
      </c>
      <c r="W57" s="35">
        <f t="shared" si="9"/>
        <v>0</v>
      </c>
      <c r="X57" s="35">
        <f t="shared" si="10"/>
        <v>3294.0506523028266</v>
      </c>
      <c r="Y57" s="51">
        <v>9900</v>
      </c>
      <c r="Z57" s="51">
        <v>4150</v>
      </c>
      <c r="AA57" s="35">
        <f t="shared" si="11"/>
        <v>583</v>
      </c>
      <c r="AB57" s="35">
        <f t="shared" si="12"/>
        <v>430</v>
      </c>
      <c r="AC57" s="35">
        <f t="shared" si="13"/>
        <v>584.42449136115727</v>
      </c>
      <c r="AD57" s="35">
        <f t="shared" si="14"/>
        <v>271.36312570873901</v>
      </c>
      <c r="AE57" s="35">
        <f t="shared" si="15"/>
        <v>140.392664806569</v>
      </c>
      <c r="AF57" s="35">
        <f t="shared" si="16"/>
        <v>302.49439828121479</v>
      </c>
      <c r="AG57" s="35">
        <f t="shared" si="17"/>
        <v>17.532734740834719</v>
      </c>
      <c r="AH57" s="35">
        <f t="shared" si="18"/>
        <v>517.900991402626</v>
      </c>
      <c r="AI57" s="35">
        <f t="shared" si="19"/>
        <v>267.94171131054708</v>
      </c>
      <c r="AJ57" s="35">
        <f t="shared" si="20"/>
        <v>0</v>
      </c>
      <c r="AK57" s="36">
        <f t="shared" si="21"/>
        <v>3294.0506523028266</v>
      </c>
    </row>
    <row r="58" spans="1:37" x14ac:dyDescent="0.25">
      <c r="A58" s="5">
        <v>4179</v>
      </c>
      <c r="B58" s="5">
        <v>292673.45202493668</v>
      </c>
      <c r="C58" s="5">
        <v>517388.11760690808</v>
      </c>
      <c r="D58" s="5">
        <v>18646.550000000003</v>
      </c>
      <c r="E58" s="5">
        <v>60.504250000000006</v>
      </c>
      <c r="F58" s="32">
        <v>0.02</v>
      </c>
      <c r="G58" s="32">
        <v>0.02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583</v>
      </c>
      <c r="O58" s="35">
        <f t="shared" si="1"/>
        <v>430</v>
      </c>
      <c r="P58" s="35">
        <f t="shared" si="2"/>
        <v>584.42449136115727</v>
      </c>
      <c r="Q58" s="35">
        <f t="shared" si="3"/>
        <v>271.36312570873901</v>
      </c>
      <c r="R58" s="35">
        <f t="shared" si="4"/>
        <v>140.392664806569</v>
      </c>
      <c r="S58" s="35">
        <f t="shared" si="5"/>
        <v>302.49439828121479</v>
      </c>
      <c r="T58" s="35">
        <f t="shared" si="6"/>
        <v>17.532734740834719</v>
      </c>
      <c r="U58" s="35">
        <f t="shared" si="7"/>
        <v>517.900991402626</v>
      </c>
      <c r="V58" s="35">
        <f t="shared" si="8"/>
        <v>267.94171131054708</v>
      </c>
      <c r="W58" s="35">
        <f t="shared" si="9"/>
        <v>0</v>
      </c>
      <c r="X58" s="35">
        <f t="shared" si="10"/>
        <v>3294.0506523028266</v>
      </c>
      <c r="Y58" s="51">
        <v>9900</v>
      </c>
      <c r="Z58" s="51">
        <v>4150</v>
      </c>
      <c r="AA58" s="35">
        <f t="shared" si="11"/>
        <v>583</v>
      </c>
      <c r="AB58" s="35">
        <f t="shared" si="12"/>
        <v>430</v>
      </c>
      <c r="AC58" s="35">
        <f t="shared" si="13"/>
        <v>584.42449136115727</v>
      </c>
      <c r="AD58" s="35">
        <f t="shared" si="14"/>
        <v>271.36312570873901</v>
      </c>
      <c r="AE58" s="35">
        <f t="shared" si="15"/>
        <v>140.392664806569</v>
      </c>
      <c r="AF58" s="35">
        <f t="shared" si="16"/>
        <v>302.49439828121479</v>
      </c>
      <c r="AG58" s="35">
        <f t="shared" si="17"/>
        <v>17.532734740834719</v>
      </c>
      <c r="AH58" s="35">
        <f t="shared" si="18"/>
        <v>517.900991402626</v>
      </c>
      <c r="AI58" s="35">
        <f t="shared" si="19"/>
        <v>267.94171131054708</v>
      </c>
      <c r="AJ58" s="35">
        <f t="shared" si="20"/>
        <v>0</v>
      </c>
      <c r="AK58" s="36">
        <f t="shared" si="21"/>
        <v>3294.0506523028266</v>
      </c>
    </row>
    <row r="59" spans="1:37" x14ac:dyDescent="0.25">
      <c r="A59" s="5">
        <v>4180</v>
      </c>
      <c r="B59" s="5">
        <v>293165.81102371216</v>
      </c>
      <c r="C59" s="5">
        <v>518258.50982671976</v>
      </c>
      <c r="D59" s="5">
        <v>18648</v>
      </c>
      <c r="E59" s="5">
        <v>60.504250000000006</v>
      </c>
      <c r="F59" s="32">
        <v>0.02</v>
      </c>
      <c r="G59" s="32">
        <v>0.02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583</v>
      </c>
      <c r="O59" s="35">
        <f t="shared" si="1"/>
        <v>430</v>
      </c>
      <c r="P59" s="35">
        <f t="shared" si="2"/>
        <v>584.42449136115727</v>
      </c>
      <c r="Q59" s="35">
        <f t="shared" si="3"/>
        <v>271.36312570873901</v>
      </c>
      <c r="R59" s="35">
        <f t="shared" si="4"/>
        <v>140.392664806569</v>
      </c>
      <c r="S59" s="35">
        <f t="shared" si="5"/>
        <v>302.49439828121479</v>
      </c>
      <c r="T59" s="35">
        <f t="shared" si="6"/>
        <v>17.532734740834719</v>
      </c>
      <c r="U59" s="35">
        <f t="shared" si="7"/>
        <v>517.900991402626</v>
      </c>
      <c r="V59" s="35">
        <f t="shared" si="8"/>
        <v>267.94171131054708</v>
      </c>
      <c r="W59" s="35">
        <f t="shared" si="9"/>
        <v>0</v>
      </c>
      <c r="X59" s="35">
        <f t="shared" si="10"/>
        <v>3294.0506523028266</v>
      </c>
      <c r="Y59" s="51">
        <v>9900</v>
      </c>
      <c r="Z59" s="51">
        <v>4150</v>
      </c>
      <c r="AA59" s="35">
        <f t="shared" si="11"/>
        <v>583</v>
      </c>
      <c r="AB59" s="35">
        <f t="shared" si="12"/>
        <v>430</v>
      </c>
      <c r="AC59" s="35">
        <f t="shared" si="13"/>
        <v>584.42449136115727</v>
      </c>
      <c r="AD59" s="35">
        <f t="shared" si="14"/>
        <v>271.36312570873901</v>
      </c>
      <c r="AE59" s="35">
        <f t="shared" si="15"/>
        <v>140.392664806569</v>
      </c>
      <c r="AF59" s="35">
        <f t="shared" si="16"/>
        <v>302.49439828121479</v>
      </c>
      <c r="AG59" s="35">
        <f t="shared" si="17"/>
        <v>17.532734740834719</v>
      </c>
      <c r="AH59" s="35">
        <f t="shared" si="18"/>
        <v>517.900991402626</v>
      </c>
      <c r="AI59" s="35">
        <f t="shared" si="19"/>
        <v>267.94171131054708</v>
      </c>
      <c r="AJ59" s="35">
        <f t="shared" si="20"/>
        <v>0</v>
      </c>
      <c r="AK59" s="36">
        <f t="shared" si="21"/>
        <v>3294.0506523028266</v>
      </c>
    </row>
    <row r="60" spans="1:37" x14ac:dyDescent="0.25">
      <c r="A60" s="5">
        <v>4181</v>
      </c>
      <c r="B60" s="5">
        <v>293658.17002296448</v>
      </c>
      <c r="C60" s="5">
        <v>519128.90204653144</v>
      </c>
      <c r="D60" s="5">
        <v>18649.45</v>
      </c>
      <c r="E60" s="5">
        <v>60.504250000000006</v>
      </c>
      <c r="F60" s="32">
        <v>0.02</v>
      </c>
      <c r="G60" s="32">
        <v>0.02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583</v>
      </c>
      <c r="O60" s="35">
        <f t="shared" si="1"/>
        <v>430</v>
      </c>
      <c r="P60" s="35">
        <f t="shared" si="2"/>
        <v>584.42449136115727</v>
      </c>
      <c r="Q60" s="35">
        <f t="shared" si="3"/>
        <v>271.36312570873901</v>
      </c>
      <c r="R60" s="35">
        <f t="shared" si="4"/>
        <v>140.392664806569</v>
      </c>
      <c r="S60" s="35">
        <f t="shared" si="5"/>
        <v>302.49439828121479</v>
      </c>
      <c r="T60" s="35">
        <f t="shared" si="6"/>
        <v>17.532734740834719</v>
      </c>
      <c r="U60" s="35">
        <f t="shared" si="7"/>
        <v>517.900991402626</v>
      </c>
      <c r="V60" s="35">
        <f t="shared" si="8"/>
        <v>267.94171131054708</v>
      </c>
      <c r="W60" s="35">
        <f t="shared" si="9"/>
        <v>0</v>
      </c>
      <c r="X60" s="35">
        <f t="shared" si="10"/>
        <v>3294.0506523028266</v>
      </c>
      <c r="Y60" s="51">
        <v>9900</v>
      </c>
      <c r="Z60" s="51">
        <v>4150</v>
      </c>
      <c r="AA60" s="35">
        <f t="shared" si="11"/>
        <v>583</v>
      </c>
      <c r="AB60" s="35">
        <f t="shared" si="12"/>
        <v>430</v>
      </c>
      <c r="AC60" s="35">
        <f t="shared" si="13"/>
        <v>584.42449136115727</v>
      </c>
      <c r="AD60" s="35">
        <f t="shared" si="14"/>
        <v>271.36312570873901</v>
      </c>
      <c r="AE60" s="35">
        <f t="shared" si="15"/>
        <v>140.392664806569</v>
      </c>
      <c r="AF60" s="35">
        <f t="shared" si="16"/>
        <v>302.49439828121479</v>
      </c>
      <c r="AG60" s="35">
        <f t="shared" si="17"/>
        <v>17.532734740834719</v>
      </c>
      <c r="AH60" s="35">
        <f t="shared" si="18"/>
        <v>517.900991402626</v>
      </c>
      <c r="AI60" s="35">
        <f t="shared" si="19"/>
        <v>267.94171131054708</v>
      </c>
      <c r="AJ60" s="35">
        <f t="shared" si="20"/>
        <v>0</v>
      </c>
      <c r="AK60" s="36">
        <f t="shared" si="21"/>
        <v>3294.0506523028266</v>
      </c>
    </row>
    <row r="61" spans="1:37" x14ac:dyDescent="0.25">
      <c r="A61" s="5">
        <v>4182</v>
      </c>
      <c r="B61" s="5">
        <v>294150.52902173996</v>
      </c>
      <c r="C61" s="5">
        <v>519999.29426634312</v>
      </c>
      <c r="D61" s="5">
        <v>18650.900000000001</v>
      </c>
      <c r="E61" s="5">
        <v>60.504250000000006</v>
      </c>
      <c r="F61" s="32">
        <v>0.02</v>
      </c>
      <c r="G61" s="32">
        <v>0.02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583</v>
      </c>
      <c r="O61" s="35">
        <f t="shared" si="1"/>
        <v>430</v>
      </c>
      <c r="P61" s="35">
        <f t="shared" si="2"/>
        <v>584.42449136115727</v>
      </c>
      <c r="Q61" s="35">
        <f t="shared" si="3"/>
        <v>271.36312570873901</v>
      </c>
      <c r="R61" s="35">
        <f t="shared" si="4"/>
        <v>140.392664806569</v>
      </c>
      <c r="S61" s="35">
        <f t="shared" si="5"/>
        <v>302.49439828121479</v>
      </c>
      <c r="T61" s="35">
        <f t="shared" si="6"/>
        <v>17.532734740834719</v>
      </c>
      <c r="U61" s="35">
        <f t="shared" si="7"/>
        <v>517.900991402626</v>
      </c>
      <c r="V61" s="35">
        <f t="shared" si="8"/>
        <v>267.94171131054708</v>
      </c>
      <c r="W61" s="35">
        <f t="shared" si="9"/>
        <v>0</v>
      </c>
      <c r="X61" s="35">
        <f t="shared" si="10"/>
        <v>3294.0506523028266</v>
      </c>
      <c r="Y61" s="51">
        <v>9900</v>
      </c>
      <c r="Z61" s="51">
        <v>4150</v>
      </c>
      <c r="AA61" s="35">
        <f t="shared" si="11"/>
        <v>583</v>
      </c>
      <c r="AB61" s="35">
        <f t="shared" si="12"/>
        <v>430</v>
      </c>
      <c r="AC61" s="35">
        <f t="shared" si="13"/>
        <v>584.42449136115727</v>
      </c>
      <c r="AD61" s="35">
        <f t="shared" si="14"/>
        <v>271.36312570873901</v>
      </c>
      <c r="AE61" s="35">
        <f t="shared" si="15"/>
        <v>140.392664806569</v>
      </c>
      <c r="AF61" s="35">
        <f t="shared" si="16"/>
        <v>302.49439828121479</v>
      </c>
      <c r="AG61" s="35">
        <f t="shared" si="17"/>
        <v>17.532734740834719</v>
      </c>
      <c r="AH61" s="35">
        <f t="shared" si="18"/>
        <v>517.900991402626</v>
      </c>
      <c r="AI61" s="35">
        <f t="shared" si="19"/>
        <v>267.94171131054708</v>
      </c>
      <c r="AJ61" s="35">
        <f t="shared" si="20"/>
        <v>0</v>
      </c>
      <c r="AK61" s="36">
        <f t="shared" si="21"/>
        <v>3294.0506523028266</v>
      </c>
    </row>
    <row r="62" spans="1:37" x14ac:dyDescent="0.25">
      <c r="A62" s="5">
        <v>4182.2</v>
      </c>
      <c r="B62" s="5">
        <v>294249.00082159042</v>
      </c>
      <c r="C62" s="5">
        <v>520173.37271028757</v>
      </c>
      <c r="D62" s="5">
        <v>18651.189999999999</v>
      </c>
      <c r="E62" s="5">
        <v>60.504250000000006</v>
      </c>
      <c r="F62" s="32">
        <v>0.02</v>
      </c>
      <c r="G62" s="32">
        <v>0.02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583</v>
      </c>
      <c r="O62" s="35">
        <f t="shared" si="1"/>
        <v>430</v>
      </c>
      <c r="P62" s="35">
        <f t="shared" si="2"/>
        <v>584.42449136115727</v>
      </c>
      <c r="Q62" s="35">
        <f t="shared" si="3"/>
        <v>271.36312570873901</v>
      </c>
      <c r="R62" s="35">
        <f t="shared" si="4"/>
        <v>140.392664806569</v>
      </c>
      <c r="S62" s="35">
        <f t="shared" si="5"/>
        <v>302.49439828121479</v>
      </c>
      <c r="T62" s="35">
        <f t="shared" si="6"/>
        <v>17.532734740834719</v>
      </c>
      <c r="U62" s="35">
        <f t="shared" si="7"/>
        <v>517.900991402626</v>
      </c>
      <c r="V62" s="35">
        <f t="shared" si="8"/>
        <v>267.94171131054708</v>
      </c>
      <c r="W62" s="35">
        <f t="shared" si="9"/>
        <v>0</v>
      </c>
      <c r="X62" s="35">
        <f t="shared" si="10"/>
        <v>3294.0506523028266</v>
      </c>
      <c r="Y62" s="51">
        <v>9900</v>
      </c>
      <c r="Z62" s="51">
        <v>4150</v>
      </c>
      <c r="AA62" s="35">
        <f t="shared" si="11"/>
        <v>583</v>
      </c>
      <c r="AB62" s="35">
        <f t="shared" si="12"/>
        <v>430</v>
      </c>
      <c r="AC62" s="35">
        <f t="shared" si="13"/>
        <v>584.42449136115727</v>
      </c>
      <c r="AD62" s="35">
        <f t="shared" si="14"/>
        <v>271.36312570873901</v>
      </c>
      <c r="AE62" s="35">
        <f t="shared" si="15"/>
        <v>140.392664806569</v>
      </c>
      <c r="AF62" s="35">
        <f t="shared" si="16"/>
        <v>302.49439828121479</v>
      </c>
      <c r="AG62" s="35">
        <f t="shared" si="17"/>
        <v>17.532734740834719</v>
      </c>
      <c r="AH62" s="35">
        <f t="shared" si="18"/>
        <v>517.900991402626</v>
      </c>
      <c r="AI62" s="35">
        <f t="shared" si="19"/>
        <v>267.94171131054708</v>
      </c>
      <c r="AJ62" s="35">
        <f t="shared" si="20"/>
        <v>0</v>
      </c>
      <c r="AK62" s="36">
        <f t="shared" si="21"/>
        <v>3294.0506523028266</v>
      </c>
    </row>
    <row r="63" spans="1:37" x14ac:dyDescent="0.25">
      <c r="A63" s="5">
        <v>4182.8</v>
      </c>
      <c r="B63" s="5">
        <v>294544.41622066498</v>
      </c>
      <c r="C63" s="5">
        <v>520695.60804215074</v>
      </c>
      <c r="D63" s="5">
        <v>18652.060000000001</v>
      </c>
      <c r="E63" s="5">
        <v>60.504250000000006</v>
      </c>
      <c r="F63" s="32">
        <v>0.02</v>
      </c>
      <c r="G63" s="32">
        <v>0.02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583</v>
      </c>
      <c r="O63" s="35">
        <f t="shared" si="1"/>
        <v>430</v>
      </c>
      <c r="P63" s="35">
        <f t="shared" si="2"/>
        <v>584.42449136115727</v>
      </c>
      <c r="Q63" s="35">
        <f t="shared" si="3"/>
        <v>271.36312570873901</v>
      </c>
      <c r="R63" s="35">
        <f t="shared" si="4"/>
        <v>140.392664806569</v>
      </c>
      <c r="S63" s="35">
        <f t="shared" si="5"/>
        <v>302.49439828121479</v>
      </c>
      <c r="T63" s="35">
        <f t="shared" si="6"/>
        <v>17.532734740834719</v>
      </c>
      <c r="U63" s="35">
        <f t="shared" si="7"/>
        <v>517.900991402626</v>
      </c>
      <c r="V63" s="35">
        <f t="shared" si="8"/>
        <v>267.94171131054708</v>
      </c>
      <c r="W63" s="35">
        <f t="shared" si="9"/>
        <v>0</v>
      </c>
      <c r="X63" s="35">
        <f t="shared" si="10"/>
        <v>3294.0506523028266</v>
      </c>
      <c r="Y63" s="51">
        <v>9900</v>
      </c>
      <c r="Z63" s="51">
        <v>4150</v>
      </c>
      <c r="AA63" s="35">
        <f t="shared" si="11"/>
        <v>583</v>
      </c>
      <c r="AB63" s="35">
        <f t="shared" si="12"/>
        <v>430</v>
      </c>
      <c r="AC63" s="35">
        <f t="shared" si="13"/>
        <v>584.42449136115727</v>
      </c>
      <c r="AD63" s="35">
        <f t="shared" si="14"/>
        <v>271.36312570873901</v>
      </c>
      <c r="AE63" s="35">
        <f t="shared" si="15"/>
        <v>140.392664806569</v>
      </c>
      <c r="AF63" s="35">
        <f t="shared" si="16"/>
        <v>302.49439828121479</v>
      </c>
      <c r="AG63" s="35">
        <f t="shared" si="17"/>
        <v>17.532734740834719</v>
      </c>
      <c r="AH63" s="35">
        <f t="shared" si="18"/>
        <v>517.900991402626</v>
      </c>
      <c r="AI63" s="35">
        <f t="shared" si="19"/>
        <v>267.94171131054708</v>
      </c>
      <c r="AJ63" s="35">
        <f t="shared" si="20"/>
        <v>0</v>
      </c>
      <c r="AK63" s="36">
        <f t="shared" si="21"/>
        <v>3294.0506523028266</v>
      </c>
    </row>
    <row r="64" spans="1:37" x14ac:dyDescent="0.25">
      <c r="A64" s="5">
        <v>4183</v>
      </c>
      <c r="B64" s="5">
        <v>294642.88802051544</v>
      </c>
      <c r="C64" s="5">
        <v>520869.68648609519</v>
      </c>
      <c r="D64" s="5">
        <v>18652.350000000002</v>
      </c>
      <c r="E64" s="5">
        <v>60.504250000000006</v>
      </c>
      <c r="F64" s="32">
        <v>0.02</v>
      </c>
      <c r="G64" s="32">
        <v>0.02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583</v>
      </c>
      <c r="O64" s="35">
        <f t="shared" si="1"/>
        <v>430</v>
      </c>
      <c r="P64" s="35">
        <f t="shared" si="2"/>
        <v>584.42449136115727</v>
      </c>
      <c r="Q64" s="35">
        <f t="shared" si="3"/>
        <v>271.36312570873901</v>
      </c>
      <c r="R64" s="35">
        <f t="shared" si="4"/>
        <v>140.392664806569</v>
      </c>
      <c r="S64" s="35">
        <f t="shared" si="5"/>
        <v>302.49439828121479</v>
      </c>
      <c r="T64" s="35">
        <f t="shared" si="6"/>
        <v>17.532734740834719</v>
      </c>
      <c r="U64" s="35">
        <f t="shared" si="7"/>
        <v>517.900991402626</v>
      </c>
      <c r="V64" s="35">
        <f t="shared" si="8"/>
        <v>267.94171131054708</v>
      </c>
      <c r="W64" s="35">
        <f t="shared" si="9"/>
        <v>0</v>
      </c>
      <c r="X64" s="35">
        <f t="shared" si="10"/>
        <v>3294.0506523028266</v>
      </c>
      <c r="Y64" s="51">
        <v>9900</v>
      </c>
      <c r="Z64" s="51">
        <v>4150</v>
      </c>
      <c r="AA64" s="35">
        <f t="shared" si="11"/>
        <v>583</v>
      </c>
      <c r="AB64" s="35">
        <f t="shared" si="12"/>
        <v>430</v>
      </c>
      <c r="AC64" s="35">
        <f t="shared" si="13"/>
        <v>584.42449136115727</v>
      </c>
      <c r="AD64" s="35">
        <f t="shared" si="14"/>
        <v>271.36312570873901</v>
      </c>
      <c r="AE64" s="35">
        <f t="shared" si="15"/>
        <v>140.392664806569</v>
      </c>
      <c r="AF64" s="35">
        <f t="shared" si="16"/>
        <v>302.49439828121479</v>
      </c>
      <c r="AG64" s="35">
        <f t="shared" si="17"/>
        <v>17.532734740834719</v>
      </c>
      <c r="AH64" s="35">
        <f t="shared" si="18"/>
        <v>517.900991402626</v>
      </c>
      <c r="AI64" s="35">
        <f t="shared" si="19"/>
        <v>267.94171131054708</v>
      </c>
      <c r="AJ64" s="35">
        <f t="shared" si="20"/>
        <v>0</v>
      </c>
      <c r="AK64" s="36">
        <f t="shared" si="21"/>
        <v>3294.0506523028266</v>
      </c>
    </row>
    <row r="65" spans="1:37" x14ac:dyDescent="0.25">
      <c r="A65" s="5">
        <v>4184</v>
      </c>
      <c r="B65" s="5">
        <v>295135.24701929092</v>
      </c>
      <c r="C65" s="5">
        <v>521740.07870590687</v>
      </c>
      <c r="D65" s="5">
        <v>18653.8</v>
      </c>
      <c r="E65" s="5">
        <v>60.504250000000006</v>
      </c>
      <c r="F65" s="32">
        <v>0.02</v>
      </c>
      <c r="G65" s="32">
        <v>0.02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583</v>
      </c>
      <c r="O65" s="35">
        <f t="shared" si="1"/>
        <v>430</v>
      </c>
      <c r="P65" s="35">
        <f t="shared" si="2"/>
        <v>584.42449136115727</v>
      </c>
      <c r="Q65" s="35">
        <f t="shared" si="3"/>
        <v>271.36312570873901</v>
      </c>
      <c r="R65" s="35">
        <f t="shared" si="4"/>
        <v>140.392664806569</v>
      </c>
      <c r="S65" s="35">
        <f t="shared" si="5"/>
        <v>302.49439828121479</v>
      </c>
      <c r="T65" s="35">
        <f t="shared" si="6"/>
        <v>17.532734740834719</v>
      </c>
      <c r="U65" s="35">
        <f t="shared" si="7"/>
        <v>517.900991402626</v>
      </c>
      <c r="V65" s="35">
        <f t="shared" si="8"/>
        <v>267.94171131054708</v>
      </c>
      <c r="W65" s="35">
        <f t="shared" si="9"/>
        <v>0</v>
      </c>
      <c r="X65" s="35">
        <f t="shared" si="10"/>
        <v>3294.0506523028266</v>
      </c>
      <c r="Y65" s="51">
        <v>9900</v>
      </c>
      <c r="Z65" s="51">
        <v>4150</v>
      </c>
      <c r="AA65" s="35">
        <f t="shared" si="11"/>
        <v>583</v>
      </c>
      <c r="AB65" s="35">
        <f t="shared" si="12"/>
        <v>430</v>
      </c>
      <c r="AC65" s="35">
        <f t="shared" si="13"/>
        <v>584.42449136115727</v>
      </c>
      <c r="AD65" s="35">
        <f t="shared" si="14"/>
        <v>271.36312570873901</v>
      </c>
      <c r="AE65" s="35">
        <f t="shared" si="15"/>
        <v>140.392664806569</v>
      </c>
      <c r="AF65" s="35">
        <f t="shared" si="16"/>
        <v>302.49439828121479</v>
      </c>
      <c r="AG65" s="35">
        <f t="shared" si="17"/>
        <v>17.532734740834719</v>
      </c>
      <c r="AH65" s="35">
        <f t="shared" si="18"/>
        <v>517.900991402626</v>
      </c>
      <c r="AI65" s="35">
        <f t="shared" si="19"/>
        <v>267.94171131054708</v>
      </c>
      <c r="AJ65" s="35">
        <f t="shared" si="20"/>
        <v>0</v>
      </c>
      <c r="AK65" s="36">
        <f t="shared" si="21"/>
        <v>3294.0506523028266</v>
      </c>
    </row>
    <row r="66" spans="1:37" x14ac:dyDescent="0.25">
      <c r="A66" s="5">
        <v>4185</v>
      </c>
      <c r="B66" s="5">
        <v>295627.60601806641</v>
      </c>
      <c r="C66" s="5">
        <v>522610.47092571855</v>
      </c>
      <c r="D66" s="5">
        <v>18655.250000000004</v>
      </c>
      <c r="E66" s="5">
        <v>60.504250000000006</v>
      </c>
      <c r="F66" s="32">
        <v>0.02</v>
      </c>
      <c r="G66" s="32">
        <v>0.02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583</v>
      </c>
      <c r="O66" s="35">
        <f t="shared" si="1"/>
        <v>430</v>
      </c>
      <c r="P66" s="35">
        <f t="shared" si="2"/>
        <v>584.42449136115727</v>
      </c>
      <c r="Q66" s="35">
        <f t="shared" si="3"/>
        <v>271.36312570873901</v>
      </c>
      <c r="R66" s="35">
        <f t="shared" si="4"/>
        <v>140.392664806569</v>
      </c>
      <c r="S66" s="35">
        <f t="shared" si="5"/>
        <v>302.49439828121479</v>
      </c>
      <c r="T66" s="35">
        <f t="shared" si="6"/>
        <v>17.532734740834719</v>
      </c>
      <c r="U66" s="35">
        <f t="shared" si="7"/>
        <v>517.900991402626</v>
      </c>
      <c r="V66" s="35">
        <f t="shared" si="8"/>
        <v>267.94171131054708</v>
      </c>
      <c r="W66" s="35">
        <f t="shared" si="9"/>
        <v>0</v>
      </c>
      <c r="X66" s="35">
        <f t="shared" si="10"/>
        <v>3294.0506523028266</v>
      </c>
      <c r="Y66" s="51">
        <v>9900</v>
      </c>
      <c r="Z66" s="51">
        <v>4150</v>
      </c>
      <c r="AA66" s="35">
        <f t="shared" si="11"/>
        <v>583</v>
      </c>
      <c r="AB66" s="35">
        <f t="shared" si="12"/>
        <v>430</v>
      </c>
      <c r="AC66" s="35">
        <f t="shared" si="13"/>
        <v>584.42449136115727</v>
      </c>
      <c r="AD66" s="35">
        <f t="shared" si="14"/>
        <v>271.36312570873901</v>
      </c>
      <c r="AE66" s="35">
        <f t="shared" si="15"/>
        <v>140.392664806569</v>
      </c>
      <c r="AF66" s="35">
        <f t="shared" si="16"/>
        <v>302.49439828121479</v>
      </c>
      <c r="AG66" s="35">
        <f t="shared" si="17"/>
        <v>17.532734740834719</v>
      </c>
      <c r="AH66" s="35">
        <f t="shared" si="18"/>
        <v>517.900991402626</v>
      </c>
      <c r="AI66" s="35">
        <f t="shared" si="19"/>
        <v>267.94171131054708</v>
      </c>
      <c r="AJ66" s="35">
        <f t="shared" si="20"/>
        <v>0</v>
      </c>
      <c r="AK66" s="36">
        <f t="shared" si="21"/>
        <v>3294.0506523028266</v>
      </c>
    </row>
    <row r="67" spans="1:37" x14ac:dyDescent="0.25">
      <c r="A67" s="5">
        <v>4186</v>
      </c>
      <c r="B67" s="5">
        <v>296119.96501684189</v>
      </c>
      <c r="C67" s="5">
        <v>523480.86314553022</v>
      </c>
      <c r="D67" s="5">
        <v>18656.7</v>
      </c>
      <c r="E67" s="5">
        <v>60.504250000000006</v>
      </c>
      <c r="F67" s="32">
        <v>0.02</v>
      </c>
      <c r="G67" s="32">
        <v>0.02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0"/>
        <v>583</v>
      </c>
      <c r="O67" s="35">
        <f t="shared" si="1"/>
        <v>430</v>
      </c>
      <c r="P67" s="35">
        <f t="shared" si="2"/>
        <v>584.42449136115727</v>
      </c>
      <c r="Q67" s="35">
        <f t="shared" si="3"/>
        <v>271.36312570873901</v>
      </c>
      <c r="R67" s="35">
        <f t="shared" si="4"/>
        <v>140.392664806569</v>
      </c>
      <c r="S67" s="35">
        <f t="shared" si="5"/>
        <v>302.49439828121479</v>
      </c>
      <c r="T67" s="35">
        <f t="shared" si="6"/>
        <v>17.532734740834719</v>
      </c>
      <c r="U67" s="35">
        <f t="shared" si="7"/>
        <v>517.900991402626</v>
      </c>
      <c r="V67" s="35">
        <f t="shared" si="8"/>
        <v>267.94171131054708</v>
      </c>
      <c r="W67" s="35">
        <f t="shared" si="9"/>
        <v>0</v>
      </c>
      <c r="X67" s="35">
        <f t="shared" si="10"/>
        <v>3294.0506523028266</v>
      </c>
      <c r="Y67" s="51">
        <v>9900</v>
      </c>
      <c r="Z67" s="51">
        <v>4150</v>
      </c>
      <c r="AA67" s="35">
        <f t="shared" si="11"/>
        <v>583</v>
      </c>
      <c r="AB67" s="35">
        <f t="shared" si="12"/>
        <v>430</v>
      </c>
      <c r="AC67" s="35">
        <f t="shared" si="13"/>
        <v>584.42449136115727</v>
      </c>
      <c r="AD67" s="35">
        <f t="shared" si="14"/>
        <v>271.36312570873901</v>
      </c>
      <c r="AE67" s="35">
        <f t="shared" si="15"/>
        <v>140.392664806569</v>
      </c>
      <c r="AF67" s="35">
        <f t="shared" si="16"/>
        <v>302.49439828121479</v>
      </c>
      <c r="AG67" s="35">
        <f t="shared" si="17"/>
        <v>17.532734740834719</v>
      </c>
      <c r="AH67" s="35">
        <f t="shared" si="18"/>
        <v>517.900991402626</v>
      </c>
      <c r="AI67" s="35">
        <f t="shared" si="19"/>
        <v>267.94171131054708</v>
      </c>
      <c r="AJ67" s="35">
        <f t="shared" si="20"/>
        <v>0</v>
      </c>
      <c r="AK67" s="36">
        <f t="shared" si="21"/>
        <v>3294.0506523028266</v>
      </c>
    </row>
    <row r="68" spans="1:37" x14ac:dyDescent="0.25">
      <c r="A68" s="5">
        <v>4187</v>
      </c>
      <c r="B68" s="5">
        <v>296612.32401561737</v>
      </c>
      <c r="C68" s="5">
        <v>524351.2553653121</v>
      </c>
      <c r="D68" s="5">
        <v>18658.149999999998</v>
      </c>
      <c r="E68" s="5">
        <v>60.504250000000006</v>
      </c>
      <c r="F68" s="32">
        <v>0.02</v>
      </c>
      <c r="G68" s="32">
        <v>0.02</v>
      </c>
      <c r="H68" s="45">
        <v>0.5</v>
      </c>
      <c r="I68" s="45">
        <v>0.5</v>
      </c>
      <c r="J68" s="45">
        <v>500</v>
      </c>
      <c r="K68" s="50">
        <v>2800</v>
      </c>
      <c r="L68" s="51">
        <v>9900</v>
      </c>
      <c r="M68" s="51">
        <v>4150</v>
      </c>
      <c r="N68" s="35">
        <f t="shared" ref="N68:N73" si="22">M68*F68+J68</f>
        <v>583</v>
      </c>
      <c r="O68" s="35">
        <f t="shared" ref="O68:O73" si="23">(L68-400-500)*F68+250</f>
        <v>430</v>
      </c>
      <c r="P68" s="35">
        <f t="shared" ref="P68:P73" si="24">(1000*SIN(PI()/2-(PI()/2+ATAN(H68)+ATAN(250/(L68-M68-400-250)))/2)/SIN((PI()/2+ATAN(H68)+ATAN(250/(L68-M68-400-250)))/2))*COS(ATAN((N68-O68)/(L68-M68-400-250)))</f>
        <v>584.42449136115727</v>
      </c>
      <c r="Q68" s="35">
        <f t="shared" ref="Q68:Q73" si="25">(1000*SIN(PI()/2-(PI()/2+ATAN(H68)+ATAN(250/(L68-M68-400-250)))/2)/SIN((PI()/2+ATAN(H68)+ATAN(250/(L68-M68-400-250)))/2))*SIN(ATAN(H68)+ATAN(250/(L68-M68-400-250))-ATAN((N68-O68)/(L68-M68-400-250)))</f>
        <v>271.36312570873901</v>
      </c>
      <c r="R68" s="35">
        <f t="shared" ref="R68:R73" si="26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140.392664806569</v>
      </c>
      <c r="S68" s="35">
        <f t="shared" ref="S68:S73" si="27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302.49439828121479</v>
      </c>
      <c r="T68" s="35">
        <f t="shared" ref="T68:T73" si="28">(1000*SIN(PI()/2-(PI()/2+ATAN(H68)+ATAN(250/(L68-M68-400-250)))/2)/SIN((PI()/2+ATAN(H68)+ATAN(250/(L68-M68-400-250)))/2))*SIN(ATAN((N68-O68)/(L68-M68-400-250)))</f>
        <v>17.532734740834719</v>
      </c>
      <c r="U68" s="35">
        <f t="shared" ref="U68:U73" si="29">(1000*SIN(PI()/2-(PI()/2+ATAN(H68)+ATAN(250/(L68-M68-400-250)))/2)/SIN((PI()/2+ATAN(H68)+ATAN(250/(L68-M68-400-250)))/2))*COS(ATAN(H68)+ATAN(250/(L68-M68-400-250))-ATAN((N68-O68)/(L68-M68-400-250)))</f>
        <v>517.900991402626</v>
      </c>
      <c r="V68" s="35">
        <f t="shared" ref="V68:V73" si="30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267.94171131054708</v>
      </c>
      <c r="W68" s="35">
        <f t="shared" ref="W68:W73" si="31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0</v>
      </c>
      <c r="X68" s="35">
        <f t="shared" ref="X68:X73" si="32">M68+400-((K68-250-(N68-O68))/TAN(PI()/2-(ATAN(H68)+ATAN(250/(L68-M68-400-250))-ATAN((N68-O68)/(L68-M68-400-250)))))</f>
        <v>3294.0506523028266</v>
      </c>
      <c r="Y68" s="51">
        <v>9900</v>
      </c>
      <c r="Z68" s="51">
        <v>4150</v>
      </c>
      <c r="AA68" s="35">
        <f t="shared" ref="AA68:AA73" si="33">Z68*G68+J68</f>
        <v>583</v>
      </c>
      <c r="AB68" s="35">
        <f t="shared" ref="AB68:AB73" si="34">(Y68-400-500)*G68+250</f>
        <v>430</v>
      </c>
      <c r="AC68" s="35">
        <f t="shared" ref="AC68:AC73" si="35">(1000*SIN(PI()/2-(PI()/2+ATAN(I68)+ATAN(250/(Y68-Z68-400-250)))/2)/SIN((PI()/2+ATAN(I68)+ATAN(250/(Y68-Z68-400-250)))/2))*COS(ATAN((AA68-AB68)/(Y68-Z68-400-250)))</f>
        <v>584.42449136115727</v>
      </c>
      <c r="AD68" s="35">
        <f t="shared" ref="AD68:AD73" si="36">(1000*SIN(PI()/2-(PI()/2+ATAN(I68)+ATAN(250/(Y68-Z68-400-250)))/2)/SIN((PI()/2+ATAN(I68)+ATAN(250/(Y68-Z68-400-250)))/2))*SIN(ATAN(I68)+ATAN(250/(Y68-Z68-400-250))-(ATAN((AA68-AB68)/(Y68-Z68-400-250))))</f>
        <v>271.36312570873901</v>
      </c>
      <c r="AE68" s="35">
        <f t="shared" ref="AE68:AE73" si="37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140.392664806569</v>
      </c>
      <c r="AF68" s="35">
        <f t="shared" ref="AF68:AF73" si="38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302.49439828121479</v>
      </c>
      <c r="AG68" s="35">
        <f t="shared" ref="AG68:AG73" si="39">(1000*SIN(PI()/2-(PI()/2+ATAN(I68)+ATAN(250/(Y68-Z68-400-250)))/2)/SIN((PI()/2+ATAN(I68)+ATAN(250/(Y68-Z68-400-250)))/2))*SIN(ATAN((AA68-AB68)/(Y68-Z68-400-250)))</f>
        <v>17.532734740834719</v>
      </c>
      <c r="AH68" s="35">
        <f t="shared" ref="AH68:AH73" si="40">(1000*SIN(PI()/2-(PI()/2+ATAN(I68)+ATAN(250/(Y68-Z68-400-250)))/2)/SIN((PI()/2+ATAN(I68)+ATAN(250/(Y68-Z68-400-250)))/2))*COS(ATAN(I68)+ATAN(250/(Y68-Z68-400-250))-(ATAN((AA68-AB68)/(Y68-Z68-400-250))))</f>
        <v>517.900991402626</v>
      </c>
      <c r="AI68" s="35">
        <f t="shared" ref="AI68:AI73" si="41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267.94171131054708</v>
      </c>
      <c r="AJ68" s="35">
        <f t="shared" ref="AJ68:AJ73" si="42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0</v>
      </c>
      <c r="AK68" s="36">
        <f t="shared" ref="AK68:AK73" si="43">Z68+400-((K68-250-(AA68-AB68))/TAN(PI()/2-(ATAN(I68)+ATAN(250/(Y68-Z68-400-250))-(ATAN((AA68-AB68)/(Y68-Z68-400-250))))))</f>
        <v>3294.0506523028266</v>
      </c>
    </row>
    <row r="69" spans="1:37" x14ac:dyDescent="0.25">
      <c r="A69" s="5">
        <v>4187.2</v>
      </c>
      <c r="B69" s="5">
        <v>296710.79581546783</v>
      </c>
      <c r="C69" s="5">
        <v>524525.33380928636</v>
      </c>
      <c r="D69" s="5">
        <v>18658.439999999999</v>
      </c>
      <c r="E69" s="5">
        <v>60.504250000000006</v>
      </c>
      <c r="F69" s="32">
        <v>0.02</v>
      </c>
      <c r="G69" s="32">
        <v>0.02</v>
      </c>
      <c r="H69" s="45">
        <v>0.5</v>
      </c>
      <c r="I69" s="45">
        <v>0.5</v>
      </c>
      <c r="J69" s="45">
        <v>500</v>
      </c>
      <c r="K69" s="50">
        <v>2800</v>
      </c>
      <c r="L69" s="51">
        <v>9900</v>
      </c>
      <c r="M69" s="51">
        <v>4150</v>
      </c>
      <c r="N69" s="35">
        <f t="shared" si="22"/>
        <v>583</v>
      </c>
      <c r="O69" s="35">
        <f t="shared" si="23"/>
        <v>430</v>
      </c>
      <c r="P69" s="35">
        <f t="shared" si="24"/>
        <v>584.42449136115727</v>
      </c>
      <c r="Q69" s="35">
        <f t="shared" si="25"/>
        <v>271.36312570873901</v>
      </c>
      <c r="R69" s="35">
        <f t="shared" si="26"/>
        <v>140.392664806569</v>
      </c>
      <c r="S69" s="35">
        <f t="shared" si="27"/>
        <v>302.49439828121479</v>
      </c>
      <c r="T69" s="35">
        <f t="shared" si="28"/>
        <v>17.532734740834719</v>
      </c>
      <c r="U69" s="35">
        <f t="shared" si="29"/>
        <v>517.900991402626</v>
      </c>
      <c r="V69" s="35">
        <f t="shared" si="30"/>
        <v>267.94171131054708</v>
      </c>
      <c r="W69" s="35">
        <f t="shared" si="31"/>
        <v>0</v>
      </c>
      <c r="X69" s="35">
        <f t="shared" si="32"/>
        <v>3294.0506523028266</v>
      </c>
      <c r="Y69" s="51">
        <v>9900</v>
      </c>
      <c r="Z69" s="51">
        <v>4150</v>
      </c>
      <c r="AA69" s="35">
        <f t="shared" si="33"/>
        <v>583</v>
      </c>
      <c r="AB69" s="35">
        <f t="shared" si="34"/>
        <v>430</v>
      </c>
      <c r="AC69" s="35">
        <f t="shared" si="35"/>
        <v>584.42449136115727</v>
      </c>
      <c r="AD69" s="35">
        <f t="shared" si="36"/>
        <v>271.36312570873901</v>
      </c>
      <c r="AE69" s="35">
        <f t="shared" si="37"/>
        <v>140.392664806569</v>
      </c>
      <c r="AF69" s="35">
        <f t="shared" si="38"/>
        <v>302.49439828121479</v>
      </c>
      <c r="AG69" s="35">
        <f t="shared" si="39"/>
        <v>17.532734740834719</v>
      </c>
      <c r="AH69" s="35">
        <f t="shared" si="40"/>
        <v>517.900991402626</v>
      </c>
      <c r="AI69" s="35">
        <f t="shared" si="41"/>
        <v>267.94171131054708</v>
      </c>
      <c r="AJ69" s="35">
        <f t="shared" si="42"/>
        <v>0</v>
      </c>
      <c r="AK69" s="36">
        <f t="shared" si="43"/>
        <v>3294.0506523028266</v>
      </c>
    </row>
    <row r="70" spans="1:37" x14ac:dyDescent="0.25">
      <c r="A70" s="5">
        <v>4187.8</v>
      </c>
      <c r="B70" s="5">
        <v>297006.21121454239</v>
      </c>
      <c r="C70" s="5">
        <v>525047.56914114952</v>
      </c>
      <c r="D70" s="5">
        <v>18659.310000000001</v>
      </c>
      <c r="E70" s="5">
        <v>60.504250000000006</v>
      </c>
      <c r="F70" s="32">
        <v>0.02</v>
      </c>
      <c r="G70" s="32">
        <v>0.02</v>
      </c>
      <c r="H70" s="45">
        <v>0.5</v>
      </c>
      <c r="I70" s="45">
        <v>0.5</v>
      </c>
      <c r="J70" s="45">
        <v>500</v>
      </c>
      <c r="K70" s="50">
        <v>2800</v>
      </c>
      <c r="L70" s="51">
        <v>9900</v>
      </c>
      <c r="M70" s="51">
        <v>4150</v>
      </c>
      <c r="N70" s="35">
        <f t="shared" si="22"/>
        <v>583</v>
      </c>
      <c r="O70" s="35">
        <f t="shared" si="23"/>
        <v>430</v>
      </c>
      <c r="P70" s="35">
        <f t="shared" si="24"/>
        <v>584.42449136115727</v>
      </c>
      <c r="Q70" s="35">
        <f t="shared" si="25"/>
        <v>271.36312570873901</v>
      </c>
      <c r="R70" s="35">
        <f t="shared" si="26"/>
        <v>140.392664806569</v>
      </c>
      <c r="S70" s="35">
        <f t="shared" si="27"/>
        <v>302.49439828121479</v>
      </c>
      <c r="T70" s="35">
        <f t="shared" si="28"/>
        <v>17.532734740834719</v>
      </c>
      <c r="U70" s="35">
        <f t="shared" si="29"/>
        <v>517.900991402626</v>
      </c>
      <c r="V70" s="35">
        <f t="shared" si="30"/>
        <v>267.94171131054708</v>
      </c>
      <c r="W70" s="35">
        <f t="shared" si="31"/>
        <v>0</v>
      </c>
      <c r="X70" s="35">
        <f t="shared" si="32"/>
        <v>3294.0506523028266</v>
      </c>
      <c r="Y70" s="51">
        <v>9900</v>
      </c>
      <c r="Z70" s="51">
        <v>4150</v>
      </c>
      <c r="AA70" s="35">
        <f t="shared" si="33"/>
        <v>583</v>
      </c>
      <c r="AB70" s="35">
        <f t="shared" si="34"/>
        <v>430</v>
      </c>
      <c r="AC70" s="35">
        <f t="shared" si="35"/>
        <v>584.42449136115727</v>
      </c>
      <c r="AD70" s="35">
        <f t="shared" si="36"/>
        <v>271.36312570873901</v>
      </c>
      <c r="AE70" s="35">
        <f t="shared" si="37"/>
        <v>140.392664806569</v>
      </c>
      <c r="AF70" s="35">
        <f t="shared" si="38"/>
        <v>302.49439828121479</v>
      </c>
      <c r="AG70" s="35">
        <f t="shared" si="39"/>
        <v>17.532734740834719</v>
      </c>
      <c r="AH70" s="35">
        <f t="shared" si="40"/>
        <v>517.900991402626</v>
      </c>
      <c r="AI70" s="35">
        <f t="shared" si="41"/>
        <v>267.94171131054708</v>
      </c>
      <c r="AJ70" s="35">
        <f t="shared" si="42"/>
        <v>0</v>
      </c>
      <c r="AK70" s="36">
        <f t="shared" si="43"/>
        <v>3294.0506523028266</v>
      </c>
    </row>
    <row r="71" spans="1:37" x14ac:dyDescent="0.25">
      <c r="A71" s="5">
        <v>4188</v>
      </c>
      <c r="B71" s="5">
        <v>297104.68301439285</v>
      </c>
      <c r="C71" s="5">
        <v>525221.64758509398</v>
      </c>
      <c r="D71" s="5">
        <v>18659.600000000002</v>
      </c>
      <c r="E71" s="5">
        <v>60.504250000000006</v>
      </c>
      <c r="F71" s="32">
        <v>0.02</v>
      </c>
      <c r="G71" s="32">
        <v>0.02</v>
      </c>
      <c r="H71" s="45">
        <v>0.5</v>
      </c>
      <c r="I71" s="45">
        <v>0.5</v>
      </c>
      <c r="J71" s="45">
        <v>500</v>
      </c>
      <c r="K71" s="50">
        <v>2800</v>
      </c>
      <c r="L71" s="51">
        <v>9900</v>
      </c>
      <c r="M71" s="51">
        <v>4150</v>
      </c>
      <c r="N71" s="35">
        <f t="shared" si="22"/>
        <v>583</v>
      </c>
      <c r="O71" s="35">
        <f t="shared" si="23"/>
        <v>430</v>
      </c>
      <c r="P71" s="35">
        <f t="shared" si="24"/>
        <v>584.42449136115727</v>
      </c>
      <c r="Q71" s="35">
        <f t="shared" si="25"/>
        <v>271.36312570873901</v>
      </c>
      <c r="R71" s="35">
        <f t="shared" si="26"/>
        <v>140.392664806569</v>
      </c>
      <c r="S71" s="35">
        <f t="shared" si="27"/>
        <v>302.49439828121479</v>
      </c>
      <c r="T71" s="35">
        <f t="shared" si="28"/>
        <v>17.532734740834719</v>
      </c>
      <c r="U71" s="35">
        <f t="shared" si="29"/>
        <v>517.900991402626</v>
      </c>
      <c r="V71" s="35">
        <f t="shared" si="30"/>
        <v>267.94171131054708</v>
      </c>
      <c r="W71" s="35">
        <f t="shared" si="31"/>
        <v>0</v>
      </c>
      <c r="X71" s="35">
        <f t="shared" si="32"/>
        <v>3294.0506523028266</v>
      </c>
      <c r="Y71" s="51">
        <v>9900</v>
      </c>
      <c r="Z71" s="51">
        <v>4150</v>
      </c>
      <c r="AA71" s="35">
        <f t="shared" si="33"/>
        <v>583</v>
      </c>
      <c r="AB71" s="35">
        <f t="shared" si="34"/>
        <v>430</v>
      </c>
      <c r="AC71" s="35">
        <f t="shared" si="35"/>
        <v>584.42449136115727</v>
      </c>
      <c r="AD71" s="35">
        <f t="shared" si="36"/>
        <v>271.36312570873901</v>
      </c>
      <c r="AE71" s="35">
        <f t="shared" si="37"/>
        <v>140.392664806569</v>
      </c>
      <c r="AF71" s="35">
        <f t="shared" si="38"/>
        <v>302.49439828121479</v>
      </c>
      <c r="AG71" s="35">
        <f t="shared" si="39"/>
        <v>17.532734740834719</v>
      </c>
      <c r="AH71" s="35">
        <f t="shared" si="40"/>
        <v>517.900991402626</v>
      </c>
      <c r="AI71" s="35">
        <f t="shared" si="41"/>
        <v>267.94171131054708</v>
      </c>
      <c r="AJ71" s="35">
        <f t="shared" si="42"/>
        <v>0</v>
      </c>
      <c r="AK71" s="36">
        <f t="shared" si="43"/>
        <v>3294.0506523028266</v>
      </c>
    </row>
    <row r="72" spans="1:37" x14ac:dyDescent="0.25">
      <c r="A72" s="5">
        <v>4189</v>
      </c>
      <c r="B72" s="5">
        <v>297597.04201316833</v>
      </c>
      <c r="C72" s="5">
        <v>526092.03980490565</v>
      </c>
      <c r="D72" s="5">
        <v>18661.05</v>
      </c>
      <c r="E72" s="5">
        <v>60.504250000000006</v>
      </c>
      <c r="F72" s="32">
        <v>0.02</v>
      </c>
      <c r="G72" s="32">
        <v>0.02</v>
      </c>
      <c r="H72" s="45">
        <v>0.5</v>
      </c>
      <c r="I72" s="45">
        <v>0.5</v>
      </c>
      <c r="J72" s="45">
        <v>500</v>
      </c>
      <c r="K72" s="50">
        <v>2800</v>
      </c>
      <c r="L72" s="51">
        <v>9900</v>
      </c>
      <c r="M72" s="51">
        <v>4150</v>
      </c>
      <c r="N72" s="35">
        <f t="shared" si="22"/>
        <v>583</v>
      </c>
      <c r="O72" s="35">
        <f t="shared" si="23"/>
        <v>430</v>
      </c>
      <c r="P72" s="35">
        <f t="shared" si="24"/>
        <v>584.42449136115727</v>
      </c>
      <c r="Q72" s="35">
        <f t="shared" si="25"/>
        <v>271.36312570873901</v>
      </c>
      <c r="R72" s="35">
        <f t="shared" si="26"/>
        <v>140.392664806569</v>
      </c>
      <c r="S72" s="35">
        <f t="shared" si="27"/>
        <v>302.49439828121479</v>
      </c>
      <c r="T72" s="35">
        <f t="shared" si="28"/>
        <v>17.532734740834719</v>
      </c>
      <c r="U72" s="35">
        <f t="shared" si="29"/>
        <v>517.900991402626</v>
      </c>
      <c r="V72" s="35">
        <f t="shared" si="30"/>
        <v>267.94171131054708</v>
      </c>
      <c r="W72" s="35">
        <f t="shared" si="31"/>
        <v>0</v>
      </c>
      <c r="X72" s="35">
        <f t="shared" si="32"/>
        <v>3294.0506523028266</v>
      </c>
      <c r="Y72" s="51">
        <v>9900</v>
      </c>
      <c r="Z72" s="51">
        <v>4150</v>
      </c>
      <c r="AA72" s="35">
        <f t="shared" si="33"/>
        <v>583</v>
      </c>
      <c r="AB72" s="35">
        <f t="shared" si="34"/>
        <v>430</v>
      </c>
      <c r="AC72" s="35">
        <f t="shared" si="35"/>
        <v>584.42449136115727</v>
      </c>
      <c r="AD72" s="35">
        <f t="shared" si="36"/>
        <v>271.36312570873901</v>
      </c>
      <c r="AE72" s="35">
        <f t="shared" si="37"/>
        <v>140.392664806569</v>
      </c>
      <c r="AF72" s="35">
        <f t="shared" si="38"/>
        <v>302.49439828121479</v>
      </c>
      <c r="AG72" s="35">
        <f t="shared" si="39"/>
        <v>17.532734740834719</v>
      </c>
      <c r="AH72" s="35">
        <f t="shared" si="40"/>
        <v>517.900991402626</v>
      </c>
      <c r="AI72" s="35">
        <f t="shared" si="41"/>
        <v>267.94171131054708</v>
      </c>
      <c r="AJ72" s="35">
        <f t="shared" si="42"/>
        <v>0</v>
      </c>
      <c r="AK72" s="36">
        <f t="shared" si="43"/>
        <v>3294.0506523028266</v>
      </c>
    </row>
    <row r="73" spans="1:37" x14ac:dyDescent="0.25">
      <c r="A73" s="5">
        <v>4190</v>
      </c>
      <c r="B73" s="5">
        <v>298089.40101194382</v>
      </c>
      <c r="C73" s="5">
        <v>526962.43202471733</v>
      </c>
      <c r="D73" s="5">
        <v>18662.5</v>
      </c>
      <c r="E73" s="5">
        <v>60.504250000000006</v>
      </c>
      <c r="F73" s="32">
        <v>0.02</v>
      </c>
      <c r="G73" s="32">
        <v>0.02</v>
      </c>
      <c r="H73" s="45">
        <v>0.5</v>
      </c>
      <c r="I73" s="45">
        <v>0.5</v>
      </c>
      <c r="J73" s="45">
        <v>500</v>
      </c>
      <c r="K73" s="50">
        <v>2800</v>
      </c>
      <c r="L73" s="51">
        <v>9900</v>
      </c>
      <c r="M73" s="51">
        <v>4150</v>
      </c>
      <c r="N73" s="35">
        <f t="shared" si="22"/>
        <v>583</v>
      </c>
      <c r="O73" s="35">
        <f t="shared" si="23"/>
        <v>430</v>
      </c>
      <c r="P73" s="35">
        <f t="shared" si="24"/>
        <v>584.42449136115727</v>
      </c>
      <c r="Q73" s="35">
        <f t="shared" si="25"/>
        <v>271.36312570873901</v>
      </c>
      <c r="R73" s="35">
        <f t="shared" si="26"/>
        <v>140.392664806569</v>
      </c>
      <c r="S73" s="35">
        <f t="shared" si="27"/>
        <v>302.49439828121479</v>
      </c>
      <c r="T73" s="35">
        <f t="shared" si="28"/>
        <v>17.532734740834719</v>
      </c>
      <c r="U73" s="35">
        <f t="shared" si="29"/>
        <v>517.900991402626</v>
      </c>
      <c r="V73" s="35">
        <f t="shared" si="30"/>
        <v>267.94171131054708</v>
      </c>
      <c r="W73" s="35">
        <f t="shared" si="31"/>
        <v>0</v>
      </c>
      <c r="X73" s="35">
        <f t="shared" si="32"/>
        <v>3294.0506523028266</v>
      </c>
      <c r="Y73" s="51">
        <v>9900</v>
      </c>
      <c r="Z73" s="51">
        <v>4150</v>
      </c>
      <c r="AA73" s="35">
        <f t="shared" si="33"/>
        <v>583</v>
      </c>
      <c r="AB73" s="35">
        <f t="shared" si="34"/>
        <v>430</v>
      </c>
      <c r="AC73" s="35">
        <f t="shared" si="35"/>
        <v>584.42449136115727</v>
      </c>
      <c r="AD73" s="35">
        <f t="shared" si="36"/>
        <v>271.36312570873901</v>
      </c>
      <c r="AE73" s="35">
        <f t="shared" si="37"/>
        <v>140.392664806569</v>
      </c>
      <c r="AF73" s="35">
        <f t="shared" si="38"/>
        <v>302.49439828121479</v>
      </c>
      <c r="AG73" s="35">
        <f t="shared" si="39"/>
        <v>17.532734740834719</v>
      </c>
      <c r="AH73" s="35">
        <f t="shared" si="40"/>
        <v>517.900991402626</v>
      </c>
      <c r="AI73" s="35">
        <f t="shared" si="41"/>
        <v>267.94171131054708</v>
      </c>
      <c r="AJ73" s="35">
        <f t="shared" si="42"/>
        <v>0</v>
      </c>
      <c r="AK73" s="36">
        <f t="shared" si="43"/>
        <v>3294.0506523028266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80"/>
  <sheetViews>
    <sheetView topLeftCell="H46" zoomScale="85" zoomScaleNormal="85" workbookViewId="0">
      <selection activeCell="A2" sqref="A2:AK80"/>
    </sheetView>
  </sheetViews>
  <sheetFormatPr defaultRowHeight="13.8" x14ac:dyDescent="0.25"/>
  <sheetData>
    <row r="1" spans="1:37" x14ac:dyDescent="0.25">
      <c r="A1" s="73" t="s">
        <v>53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4190</v>
      </c>
      <c r="B3" s="5">
        <v>298089.40101194382</v>
      </c>
      <c r="C3" s="5">
        <v>526962.43202471733</v>
      </c>
      <c r="D3" s="5">
        <v>18662.5</v>
      </c>
      <c r="E3" s="5">
        <v>60.504250000000006</v>
      </c>
      <c r="F3" s="45">
        <v>0.02</v>
      </c>
      <c r="G3" s="45">
        <v>0.02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583</v>
      </c>
      <c r="O3" s="35">
        <f>(L3-400-500)*F3+250</f>
        <v>430</v>
      </c>
      <c r="P3" s="35">
        <f>(1000*SIN(PI()/2-(PI()/2+ATAN(H3)+ATAN(250/(L3-M3-400-250)))/2)/SIN((PI()/2+ATAN(H3)+ATAN(250/(L3-M3-400-250)))/2))*COS(ATAN((N3-O3)/(L3-M3-400-250)))</f>
        <v>584.42449136115727</v>
      </c>
      <c r="Q3" s="35">
        <f>(1000*SIN(PI()/2-(PI()/2+ATAN(H3)+ATAN(250/(L3-M3-400-250)))/2)/SIN((PI()/2+ATAN(H3)+ATAN(250/(L3-M3-400-250)))/2))*SIN(ATAN(H3)+ATAN(250/(L3-M3-400-250))-ATAN((N3-O3)/(L3-M3-400-250)))</f>
        <v>271.36312570873901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140.392664806569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302.49439828121479</v>
      </c>
      <c r="T3" s="35">
        <f>(1000*SIN(PI()/2-(PI()/2+ATAN(H3)+ATAN(250/(L3-M3-400-250)))/2)/SIN((PI()/2+ATAN(H3)+ATAN(250/(L3-M3-400-250)))/2))*SIN(ATAN((N3-O3)/(L3-M3-400-250)))</f>
        <v>17.532734740834719</v>
      </c>
      <c r="U3" s="35">
        <f>(1000*SIN(PI()/2-(PI()/2+ATAN(H3)+ATAN(250/(L3-M3-400-250)))/2)/SIN((PI()/2+ATAN(H3)+ATAN(250/(L3-M3-400-250)))/2))*COS(ATAN(H3)+ATAN(250/(L3-M3-400-250))-ATAN((N3-O3)/(L3-M3-400-250)))</f>
        <v>517.900991402626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267.94171131054708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0</v>
      </c>
      <c r="X3" s="35">
        <f>M3+400-((K3-250-(N3-O3))/TAN(PI()/2-(ATAN(H3)+ATAN(250/(L3-M3-400-250))-ATAN((N3-O3)/(L3-M3-400-250)))))</f>
        <v>3294.0506523028266</v>
      </c>
      <c r="Y3" s="51">
        <v>9900</v>
      </c>
      <c r="Z3" s="51">
        <v>4150</v>
      </c>
      <c r="AA3" s="35">
        <f>Z3*G3+J3</f>
        <v>583</v>
      </c>
      <c r="AB3" s="35">
        <f>(Y3-400-500)*G3+250</f>
        <v>430</v>
      </c>
      <c r="AC3" s="35">
        <f>(1000*SIN(PI()/2-(PI()/2+ATAN(I3)+ATAN(250/(Y3-Z3-400-250)))/2)/SIN((PI()/2+ATAN(I3)+ATAN(250/(Y3-Z3-400-250)))/2))*COS(ATAN((AA3-AB3)/(Y3-Z3-400-250)))</f>
        <v>584.42449136115727</v>
      </c>
      <c r="AD3" s="35">
        <f>(1000*SIN(PI()/2-(PI()/2+ATAN(I3)+ATAN(250/(Y3-Z3-400-250)))/2)/SIN((PI()/2+ATAN(I3)+ATAN(250/(Y3-Z3-400-250)))/2))*SIN(ATAN(I3)+ATAN(250/(Y3-Z3-400-250))-(ATAN((AA3-AB3)/(Y3-Z3-400-250))))</f>
        <v>271.36312570873901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140.392664806569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302.49439828121479</v>
      </c>
      <c r="AG3" s="35">
        <f>(1000*SIN(PI()/2-(PI()/2+ATAN(I3)+ATAN(250/(Y3-Z3-400-250)))/2)/SIN((PI()/2+ATAN(I3)+ATAN(250/(Y3-Z3-400-250)))/2))*SIN(ATAN((AA3-AB3)/(Y3-Z3-400-250)))</f>
        <v>17.532734740834719</v>
      </c>
      <c r="AH3" s="35">
        <f>(1000*SIN(PI()/2-(PI()/2+ATAN(I3)+ATAN(250/(Y3-Z3-400-250)))/2)/SIN((PI()/2+ATAN(I3)+ATAN(250/(Y3-Z3-400-250)))/2))*COS(ATAN(I3)+ATAN(250/(Y3-Z3-400-250))-(ATAN((AA3-AB3)/(Y3-Z3-400-250))))</f>
        <v>517.900991402626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267.94171131054708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0</v>
      </c>
      <c r="AK3" s="36">
        <f>Z3+400-((K3-250-(AA3-AB3))/TAN(PI()/2-(ATAN(I3)+ATAN(250/(Y3-Z3-400-250))-(ATAN((AA3-AB3)/(Y3-Z3-400-250))))))</f>
        <v>3294.0506523028266</v>
      </c>
    </row>
    <row r="4" spans="1:37" x14ac:dyDescent="0.25">
      <c r="A4" s="5">
        <v>4191</v>
      </c>
      <c r="B4" s="5">
        <v>298581.7600107193</v>
      </c>
      <c r="C4" s="5">
        <v>527832.82424449921</v>
      </c>
      <c r="D4" s="5">
        <v>18663.95</v>
      </c>
      <c r="E4" s="5">
        <v>60.504250000000006</v>
      </c>
      <c r="F4" s="32">
        <v>0.02</v>
      </c>
      <c r="G4" s="32">
        <v>0.02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0">M4*F4+J4</f>
        <v>583</v>
      </c>
      <c r="O4" s="35">
        <f t="shared" ref="O4:O67" si="1">(L4-400-500)*F4+250</f>
        <v>430</v>
      </c>
      <c r="P4" s="35">
        <f t="shared" ref="P4:P67" si="2">(1000*SIN(PI()/2-(PI()/2+ATAN(H4)+ATAN(250/(L4-M4-400-250)))/2)/SIN((PI()/2+ATAN(H4)+ATAN(250/(L4-M4-400-250)))/2))*COS(ATAN((N4-O4)/(L4-M4-400-250)))</f>
        <v>584.42449136115727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271.36312570873901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140.392664806569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302.49439828121479</v>
      </c>
      <c r="T4" s="35">
        <f t="shared" ref="T4:T67" si="6">(1000*SIN(PI()/2-(PI()/2+ATAN(H4)+ATAN(250/(L4-M4-400-250)))/2)/SIN((PI()/2+ATAN(H4)+ATAN(250/(L4-M4-400-250)))/2))*SIN(ATAN((N4-O4)/(L4-M4-400-250)))</f>
        <v>17.532734740834719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517.900991402626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267.94171131054708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0</v>
      </c>
      <c r="X4" s="35">
        <f t="shared" ref="X4:X67" si="10">M4+400-((K4-250-(N4-O4))/TAN(PI()/2-(ATAN(H4)+ATAN(250/(L4-M4-400-250))-ATAN((N4-O4)/(L4-M4-400-250)))))</f>
        <v>3294.0506523028266</v>
      </c>
      <c r="Y4" s="51">
        <v>9900</v>
      </c>
      <c r="Z4" s="51">
        <v>4150</v>
      </c>
      <c r="AA4" s="35">
        <f t="shared" ref="AA4:AA67" si="11">Z4*G4+J4</f>
        <v>583</v>
      </c>
      <c r="AB4" s="35">
        <f t="shared" ref="AB4:AB67" si="12">(Y4-400-500)*G4+250</f>
        <v>430</v>
      </c>
      <c r="AC4" s="35">
        <f t="shared" ref="AC4:AC67" si="13">(1000*SIN(PI()/2-(PI()/2+ATAN(I4)+ATAN(250/(Y4-Z4-400-250)))/2)/SIN((PI()/2+ATAN(I4)+ATAN(250/(Y4-Z4-400-250)))/2))*COS(ATAN((AA4-AB4)/(Y4-Z4-400-250)))</f>
        <v>584.42449136115727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271.36312570873901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140.392664806569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302.49439828121479</v>
      </c>
      <c r="AG4" s="35">
        <f t="shared" ref="AG4:AG67" si="17">(1000*SIN(PI()/2-(PI()/2+ATAN(I4)+ATAN(250/(Y4-Z4-400-250)))/2)/SIN((PI()/2+ATAN(I4)+ATAN(250/(Y4-Z4-400-250)))/2))*SIN(ATAN((AA4-AB4)/(Y4-Z4-400-250)))</f>
        <v>17.532734740834719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517.900991402626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267.94171131054708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0</v>
      </c>
      <c r="AK4" s="36">
        <f t="shared" ref="AK4:AK67" si="21">Z4+400-((K4-250-(AA4-AB4))/TAN(PI()/2-(ATAN(I4)+ATAN(250/(Y4-Z4-400-250))-(ATAN((AA4-AB4)/(Y4-Z4-400-250))))))</f>
        <v>3294.0506523028266</v>
      </c>
    </row>
    <row r="5" spans="1:37" x14ac:dyDescent="0.25">
      <c r="A5" s="5">
        <v>4192</v>
      </c>
      <c r="B5" s="5">
        <v>299074.11900997162</v>
      </c>
      <c r="C5" s="5">
        <v>528703.21646431088</v>
      </c>
      <c r="D5" s="5">
        <v>18665.400000000001</v>
      </c>
      <c r="E5" s="5">
        <v>60.504250000000006</v>
      </c>
      <c r="F5" s="32">
        <v>0.02</v>
      </c>
      <c r="G5" s="32">
        <v>0.02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583</v>
      </c>
      <c r="O5" s="35">
        <f t="shared" si="1"/>
        <v>430</v>
      </c>
      <c r="P5" s="35">
        <f t="shared" si="2"/>
        <v>584.42449136115727</v>
      </c>
      <c r="Q5" s="35">
        <f t="shared" si="3"/>
        <v>271.36312570873901</v>
      </c>
      <c r="R5" s="35">
        <f t="shared" si="4"/>
        <v>140.392664806569</v>
      </c>
      <c r="S5" s="35">
        <f t="shared" si="5"/>
        <v>302.49439828121479</v>
      </c>
      <c r="T5" s="35">
        <f t="shared" si="6"/>
        <v>17.532734740834719</v>
      </c>
      <c r="U5" s="35">
        <f t="shared" si="7"/>
        <v>517.900991402626</v>
      </c>
      <c r="V5" s="35">
        <f t="shared" si="8"/>
        <v>267.94171131054708</v>
      </c>
      <c r="W5" s="35">
        <f t="shared" si="9"/>
        <v>0</v>
      </c>
      <c r="X5" s="35">
        <f t="shared" si="10"/>
        <v>3294.0506523028266</v>
      </c>
      <c r="Y5" s="51">
        <v>9900</v>
      </c>
      <c r="Z5" s="51">
        <v>4150</v>
      </c>
      <c r="AA5" s="35">
        <f t="shared" si="11"/>
        <v>583</v>
      </c>
      <c r="AB5" s="35">
        <f t="shared" si="12"/>
        <v>430</v>
      </c>
      <c r="AC5" s="35">
        <f t="shared" si="13"/>
        <v>584.42449136115727</v>
      </c>
      <c r="AD5" s="35">
        <f t="shared" si="14"/>
        <v>271.36312570873901</v>
      </c>
      <c r="AE5" s="35">
        <f t="shared" si="15"/>
        <v>140.392664806569</v>
      </c>
      <c r="AF5" s="35">
        <f t="shared" si="16"/>
        <v>302.49439828121479</v>
      </c>
      <c r="AG5" s="35">
        <f t="shared" si="17"/>
        <v>17.532734740834719</v>
      </c>
      <c r="AH5" s="35">
        <f t="shared" si="18"/>
        <v>517.900991402626</v>
      </c>
      <c r="AI5" s="35">
        <f t="shared" si="19"/>
        <v>267.94171131054708</v>
      </c>
      <c r="AJ5" s="35">
        <f t="shared" si="20"/>
        <v>0</v>
      </c>
      <c r="AK5" s="36">
        <f t="shared" si="21"/>
        <v>3294.0506523028266</v>
      </c>
    </row>
    <row r="6" spans="1:37" x14ac:dyDescent="0.25">
      <c r="A6" s="5">
        <v>4192.2</v>
      </c>
      <c r="B6" s="5">
        <v>299172.59080982208</v>
      </c>
      <c r="C6" s="5">
        <v>528877.29490828514</v>
      </c>
      <c r="D6" s="5">
        <v>18665.690000000002</v>
      </c>
      <c r="E6" s="5">
        <v>60.504250000000006</v>
      </c>
      <c r="F6" s="32">
        <v>0.02</v>
      </c>
      <c r="G6" s="32">
        <v>0.02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583</v>
      </c>
      <c r="O6" s="35">
        <f t="shared" si="1"/>
        <v>430</v>
      </c>
      <c r="P6" s="35">
        <f t="shared" si="2"/>
        <v>584.42449136115727</v>
      </c>
      <c r="Q6" s="35">
        <f t="shared" si="3"/>
        <v>271.36312570873901</v>
      </c>
      <c r="R6" s="35">
        <f t="shared" si="4"/>
        <v>140.392664806569</v>
      </c>
      <c r="S6" s="35">
        <f t="shared" si="5"/>
        <v>302.49439828121479</v>
      </c>
      <c r="T6" s="35">
        <f t="shared" si="6"/>
        <v>17.532734740834719</v>
      </c>
      <c r="U6" s="35">
        <f t="shared" si="7"/>
        <v>517.900991402626</v>
      </c>
      <c r="V6" s="35">
        <f t="shared" si="8"/>
        <v>267.94171131054708</v>
      </c>
      <c r="W6" s="35">
        <f t="shared" si="9"/>
        <v>0</v>
      </c>
      <c r="X6" s="35">
        <f t="shared" si="10"/>
        <v>3294.0506523028266</v>
      </c>
      <c r="Y6" s="51">
        <v>9900</v>
      </c>
      <c r="Z6" s="51">
        <v>4150</v>
      </c>
      <c r="AA6" s="35">
        <f t="shared" si="11"/>
        <v>583</v>
      </c>
      <c r="AB6" s="35">
        <f t="shared" si="12"/>
        <v>430</v>
      </c>
      <c r="AC6" s="35">
        <f t="shared" si="13"/>
        <v>584.42449136115727</v>
      </c>
      <c r="AD6" s="35">
        <f t="shared" si="14"/>
        <v>271.36312570873901</v>
      </c>
      <c r="AE6" s="35">
        <f t="shared" si="15"/>
        <v>140.392664806569</v>
      </c>
      <c r="AF6" s="35">
        <f t="shared" si="16"/>
        <v>302.49439828121479</v>
      </c>
      <c r="AG6" s="35">
        <f t="shared" si="17"/>
        <v>17.532734740834719</v>
      </c>
      <c r="AH6" s="35">
        <f t="shared" si="18"/>
        <v>517.900991402626</v>
      </c>
      <c r="AI6" s="35">
        <f t="shared" si="19"/>
        <v>267.94171131054708</v>
      </c>
      <c r="AJ6" s="35">
        <f t="shared" si="20"/>
        <v>0</v>
      </c>
      <c r="AK6" s="36">
        <f t="shared" si="21"/>
        <v>3294.0506523028266</v>
      </c>
    </row>
    <row r="7" spans="1:37" x14ac:dyDescent="0.25">
      <c r="A7" s="5">
        <v>4192.8</v>
      </c>
      <c r="B7" s="5">
        <v>299468.00620889664</v>
      </c>
      <c r="C7" s="5">
        <v>529399.53024014831</v>
      </c>
      <c r="D7" s="5">
        <v>18666.560000000001</v>
      </c>
      <c r="E7" s="5">
        <v>60.504250000000006</v>
      </c>
      <c r="F7" s="32">
        <v>0.02</v>
      </c>
      <c r="G7" s="32">
        <v>0.02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583</v>
      </c>
      <c r="O7" s="35">
        <f t="shared" si="1"/>
        <v>430</v>
      </c>
      <c r="P7" s="35">
        <f t="shared" si="2"/>
        <v>584.42449136115727</v>
      </c>
      <c r="Q7" s="35">
        <f t="shared" si="3"/>
        <v>271.36312570873901</v>
      </c>
      <c r="R7" s="35">
        <f t="shared" si="4"/>
        <v>140.392664806569</v>
      </c>
      <c r="S7" s="35">
        <f t="shared" si="5"/>
        <v>302.49439828121479</v>
      </c>
      <c r="T7" s="35">
        <f t="shared" si="6"/>
        <v>17.532734740834719</v>
      </c>
      <c r="U7" s="35">
        <f t="shared" si="7"/>
        <v>517.900991402626</v>
      </c>
      <c r="V7" s="35">
        <f t="shared" si="8"/>
        <v>267.94171131054708</v>
      </c>
      <c r="W7" s="35">
        <f t="shared" si="9"/>
        <v>0</v>
      </c>
      <c r="X7" s="35">
        <f t="shared" si="10"/>
        <v>3294.0506523028266</v>
      </c>
      <c r="Y7" s="51">
        <v>9900</v>
      </c>
      <c r="Z7" s="51">
        <v>4150</v>
      </c>
      <c r="AA7" s="35">
        <f t="shared" si="11"/>
        <v>583</v>
      </c>
      <c r="AB7" s="35">
        <f t="shared" si="12"/>
        <v>430</v>
      </c>
      <c r="AC7" s="35">
        <f t="shared" si="13"/>
        <v>584.42449136115727</v>
      </c>
      <c r="AD7" s="35">
        <f t="shared" si="14"/>
        <v>271.36312570873901</v>
      </c>
      <c r="AE7" s="35">
        <f t="shared" si="15"/>
        <v>140.392664806569</v>
      </c>
      <c r="AF7" s="35">
        <f t="shared" si="16"/>
        <v>302.49439828121479</v>
      </c>
      <c r="AG7" s="35">
        <f t="shared" si="17"/>
        <v>17.532734740834719</v>
      </c>
      <c r="AH7" s="35">
        <f t="shared" si="18"/>
        <v>517.900991402626</v>
      </c>
      <c r="AI7" s="35">
        <f t="shared" si="19"/>
        <v>267.94171131054708</v>
      </c>
      <c r="AJ7" s="35">
        <f t="shared" si="20"/>
        <v>0</v>
      </c>
      <c r="AK7" s="36">
        <f t="shared" si="21"/>
        <v>3294.0506523028266</v>
      </c>
    </row>
    <row r="8" spans="1:37" x14ac:dyDescent="0.25">
      <c r="A8" s="5">
        <v>4193</v>
      </c>
      <c r="B8" s="5">
        <v>299566.4780087471</v>
      </c>
      <c r="C8" s="5">
        <v>529573.60868412256</v>
      </c>
      <c r="D8" s="5">
        <v>18666.849999999999</v>
      </c>
      <c r="E8" s="5">
        <v>60.504250000000006</v>
      </c>
      <c r="F8" s="32">
        <v>0.02</v>
      </c>
      <c r="G8" s="32">
        <v>0.02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583</v>
      </c>
      <c r="O8" s="35">
        <f t="shared" si="1"/>
        <v>430</v>
      </c>
      <c r="P8" s="35">
        <f t="shared" si="2"/>
        <v>584.42449136115727</v>
      </c>
      <c r="Q8" s="35">
        <f t="shared" si="3"/>
        <v>271.36312570873901</v>
      </c>
      <c r="R8" s="35">
        <f t="shared" si="4"/>
        <v>140.392664806569</v>
      </c>
      <c r="S8" s="35">
        <f t="shared" si="5"/>
        <v>302.49439828121479</v>
      </c>
      <c r="T8" s="35">
        <f t="shared" si="6"/>
        <v>17.532734740834719</v>
      </c>
      <c r="U8" s="35">
        <f t="shared" si="7"/>
        <v>517.900991402626</v>
      </c>
      <c r="V8" s="35">
        <f t="shared" si="8"/>
        <v>267.94171131054708</v>
      </c>
      <c r="W8" s="35">
        <f t="shared" si="9"/>
        <v>0</v>
      </c>
      <c r="X8" s="35">
        <f t="shared" si="10"/>
        <v>3294.0506523028266</v>
      </c>
      <c r="Y8" s="51">
        <v>9900</v>
      </c>
      <c r="Z8" s="51">
        <v>4150</v>
      </c>
      <c r="AA8" s="35">
        <f t="shared" si="11"/>
        <v>583</v>
      </c>
      <c r="AB8" s="35">
        <f t="shared" si="12"/>
        <v>430</v>
      </c>
      <c r="AC8" s="35">
        <f t="shared" si="13"/>
        <v>584.42449136115727</v>
      </c>
      <c r="AD8" s="35">
        <f t="shared" si="14"/>
        <v>271.36312570873901</v>
      </c>
      <c r="AE8" s="35">
        <f t="shared" si="15"/>
        <v>140.392664806569</v>
      </c>
      <c r="AF8" s="35">
        <f t="shared" si="16"/>
        <v>302.49439828121479</v>
      </c>
      <c r="AG8" s="35">
        <f t="shared" si="17"/>
        <v>17.532734740834719</v>
      </c>
      <c r="AH8" s="35">
        <f t="shared" si="18"/>
        <v>517.900991402626</v>
      </c>
      <c r="AI8" s="35">
        <f t="shared" si="19"/>
        <v>267.94171131054708</v>
      </c>
      <c r="AJ8" s="35">
        <f t="shared" si="20"/>
        <v>0</v>
      </c>
      <c r="AK8" s="36">
        <f t="shared" si="21"/>
        <v>3294.0506523028266</v>
      </c>
    </row>
    <row r="9" spans="1:37" x14ac:dyDescent="0.25">
      <c r="A9" s="5">
        <v>4194</v>
      </c>
      <c r="B9" s="5">
        <v>300058.83700752258</v>
      </c>
      <c r="C9" s="5">
        <v>530444.00090387464</v>
      </c>
      <c r="D9" s="5">
        <v>18668.300000000003</v>
      </c>
      <c r="E9" s="5">
        <v>60.504250000000006</v>
      </c>
      <c r="F9" s="32">
        <v>0.02</v>
      </c>
      <c r="G9" s="32">
        <v>0.02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583</v>
      </c>
      <c r="O9" s="35">
        <f t="shared" si="1"/>
        <v>430</v>
      </c>
      <c r="P9" s="35">
        <f t="shared" si="2"/>
        <v>584.42449136115727</v>
      </c>
      <c r="Q9" s="35">
        <f t="shared" si="3"/>
        <v>271.36312570873901</v>
      </c>
      <c r="R9" s="35">
        <f t="shared" si="4"/>
        <v>140.392664806569</v>
      </c>
      <c r="S9" s="35">
        <f t="shared" si="5"/>
        <v>302.49439828121479</v>
      </c>
      <c r="T9" s="35">
        <f t="shared" si="6"/>
        <v>17.532734740834719</v>
      </c>
      <c r="U9" s="35">
        <f t="shared" si="7"/>
        <v>517.900991402626</v>
      </c>
      <c r="V9" s="35">
        <f t="shared" si="8"/>
        <v>267.94171131054708</v>
      </c>
      <c r="W9" s="35">
        <f t="shared" si="9"/>
        <v>0</v>
      </c>
      <c r="X9" s="35">
        <f t="shared" si="10"/>
        <v>3294.0506523028266</v>
      </c>
      <c r="Y9" s="51">
        <v>9900</v>
      </c>
      <c r="Z9" s="51">
        <v>4150</v>
      </c>
      <c r="AA9" s="35">
        <f t="shared" si="11"/>
        <v>583</v>
      </c>
      <c r="AB9" s="35">
        <f t="shared" si="12"/>
        <v>430</v>
      </c>
      <c r="AC9" s="35">
        <f t="shared" si="13"/>
        <v>584.42449136115727</v>
      </c>
      <c r="AD9" s="35">
        <f t="shared" si="14"/>
        <v>271.36312570873901</v>
      </c>
      <c r="AE9" s="35">
        <f t="shared" si="15"/>
        <v>140.392664806569</v>
      </c>
      <c r="AF9" s="35">
        <f t="shared" si="16"/>
        <v>302.49439828121479</v>
      </c>
      <c r="AG9" s="35">
        <f t="shared" si="17"/>
        <v>17.532734740834719</v>
      </c>
      <c r="AH9" s="35">
        <f t="shared" si="18"/>
        <v>517.900991402626</v>
      </c>
      <c r="AI9" s="35">
        <f t="shared" si="19"/>
        <v>267.94171131054708</v>
      </c>
      <c r="AJ9" s="35">
        <f t="shared" si="20"/>
        <v>0</v>
      </c>
      <c r="AK9" s="36">
        <f t="shared" si="21"/>
        <v>3294.0506523028266</v>
      </c>
    </row>
    <row r="10" spans="1:37" x14ac:dyDescent="0.25">
      <c r="A10" s="5">
        <v>4195</v>
      </c>
      <c r="B10" s="5">
        <v>300551.19600629807</v>
      </c>
      <c r="C10" s="5">
        <v>531314.39312368631</v>
      </c>
      <c r="D10" s="5">
        <v>18669.75</v>
      </c>
      <c r="E10" s="5">
        <v>60.504250000000006</v>
      </c>
      <c r="F10" s="32">
        <v>0.02</v>
      </c>
      <c r="G10" s="32">
        <v>0.02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583</v>
      </c>
      <c r="O10" s="35">
        <f t="shared" si="1"/>
        <v>430</v>
      </c>
      <c r="P10" s="35">
        <f t="shared" si="2"/>
        <v>584.42449136115727</v>
      </c>
      <c r="Q10" s="35">
        <f t="shared" si="3"/>
        <v>271.36312570873901</v>
      </c>
      <c r="R10" s="35">
        <f t="shared" si="4"/>
        <v>140.392664806569</v>
      </c>
      <c r="S10" s="35">
        <f t="shared" si="5"/>
        <v>302.49439828121479</v>
      </c>
      <c r="T10" s="35">
        <f t="shared" si="6"/>
        <v>17.532734740834719</v>
      </c>
      <c r="U10" s="35">
        <f t="shared" si="7"/>
        <v>517.900991402626</v>
      </c>
      <c r="V10" s="35">
        <f t="shared" si="8"/>
        <v>267.94171131054708</v>
      </c>
      <c r="W10" s="35">
        <f t="shared" si="9"/>
        <v>0</v>
      </c>
      <c r="X10" s="35">
        <f t="shared" si="10"/>
        <v>3294.0506523028266</v>
      </c>
      <c r="Y10" s="51">
        <v>9900</v>
      </c>
      <c r="Z10" s="51">
        <v>4150</v>
      </c>
      <c r="AA10" s="35">
        <f t="shared" si="11"/>
        <v>583</v>
      </c>
      <c r="AB10" s="35">
        <f t="shared" si="12"/>
        <v>430</v>
      </c>
      <c r="AC10" s="35">
        <f t="shared" si="13"/>
        <v>584.42449136115727</v>
      </c>
      <c r="AD10" s="35">
        <f t="shared" si="14"/>
        <v>271.36312570873901</v>
      </c>
      <c r="AE10" s="35">
        <f t="shared" si="15"/>
        <v>140.392664806569</v>
      </c>
      <c r="AF10" s="35">
        <f t="shared" si="16"/>
        <v>302.49439828121479</v>
      </c>
      <c r="AG10" s="35">
        <f t="shared" si="17"/>
        <v>17.532734740834719</v>
      </c>
      <c r="AH10" s="35">
        <f t="shared" si="18"/>
        <v>517.900991402626</v>
      </c>
      <c r="AI10" s="35">
        <f t="shared" si="19"/>
        <v>267.94171131054708</v>
      </c>
      <c r="AJ10" s="35">
        <f t="shared" si="20"/>
        <v>0</v>
      </c>
      <c r="AK10" s="36">
        <f t="shared" si="21"/>
        <v>3294.0506523028266</v>
      </c>
    </row>
    <row r="11" spans="1:37" x14ac:dyDescent="0.25">
      <c r="A11" s="5">
        <v>4196</v>
      </c>
      <c r="B11" s="5">
        <v>301043.55500459671</v>
      </c>
      <c r="C11" s="5">
        <v>532184.78534349799</v>
      </c>
      <c r="D11" s="5">
        <v>18671.199999999997</v>
      </c>
      <c r="E11" s="5">
        <v>60.504250000000006</v>
      </c>
      <c r="F11" s="32">
        <v>0.02</v>
      </c>
      <c r="G11" s="32">
        <v>0.02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583</v>
      </c>
      <c r="O11" s="35">
        <f t="shared" si="1"/>
        <v>430</v>
      </c>
      <c r="P11" s="35">
        <f t="shared" si="2"/>
        <v>584.42449136115727</v>
      </c>
      <c r="Q11" s="35">
        <f t="shared" si="3"/>
        <v>271.36312570873901</v>
      </c>
      <c r="R11" s="35">
        <f t="shared" si="4"/>
        <v>140.392664806569</v>
      </c>
      <c r="S11" s="35">
        <f t="shared" si="5"/>
        <v>302.49439828121479</v>
      </c>
      <c r="T11" s="35">
        <f t="shared" si="6"/>
        <v>17.532734740834719</v>
      </c>
      <c r="U11" s="35">
        <f t="shared" si="7"/>
        <v>517.900991402626</v>
      </c>
      <c r="V11" s="35">
        <f t="shared" si="8"/>
        <v>267.94171131054708</v>
      </c>
      <c r="W11" s="35">
        <f t="shared" si="9"/>
        <v>0</v>
      </c>
      <c r="X11" s="35">
        <f t="shared" si="10"/>
        <v>3294.0506523028266</v>
      </c>
      <c r="Y11" s="51">
        <v>9900</v>
      </c>
      <c r="Z11" s="51">
        <v>4150</v>
      </c>
      <c r="AA11" s="35">
        <f t="shared" si="11"/>
        <v>583</v>
      </c>
      <c r="AB11" s="35">
        <f t="shared" si="12"/>
        <v>430</v>
      </c>
      <c r="AC11" s="35">
        <f t="shared" si="13"/>
        <v>584.42449136115727</v>
      </c>
      <c r="AD11" s="35">
        <f t="shared" si="14"/>
        <v>271.36312570873901</v>
      </c>
      <c r="AE11" s="35">
        <f t="shared" si="15"/>
        <v>140.392664806569</v>
      </c>
      <c r="AF11" s="35">
        <f t="shared" si="16"/>
        <v>302.49439828121479</v>
      </c>
      <c r="AG11" s="35">
        <f t="shared" si="17"/>
        <v>17.532734740834719</v>
      </c>
      <c r="AH11" s="35">
        <f t="shared" si="18"/>
        <v>517.900991402626</v>
      </c>
      <c r="AI11" s="35">
        <f t="shared" si="19"/>
        <v>267.94171131054708</v>
      </c>
      <c r="AJ11" s="35">
        <f t="shared" si="20"/>
        <v>0</v>
      </c>
      <c r="AK11" s="36">
        <f t="shared" si="21"/>
        <v>3294.0506523028266</v>
      </c>
    </row>
    <row r="12" spans="1:37" x14ac:dyDescent="0.25">
      <c r="A12" s="5">
        <v>4197</v>
      </c>
      <c r="B12" s="5">
        <v>301535.91400384903</v>
      </c>
      <c r="C12" s="5">
        <v>533055.17756330967</v>
      </c>
      <c r="D12" s="5">
        <v>18672.650000000001</v>
      </c>
      <c r="E12" s="5">
        <v>60.504250000000006</v>
      </c>
      <c r="F12" s="32">
        <v>0.02</v>
      </c>
      <c r="G12" s="32">
        <v>0.02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583</v>
      </c>
      <c r="O12" s="35">
        <f t="shared" si="1"/>
        <v>430</v>
      </c>
      <c r="P12" s="35">
        <f t="shared" si="2"/>
        <v>584.42449136115727</v>
      </c>
      <c r="Q12" s="35">
        <f t="shared" si="3"/>
        <v>271.36312570873901</v>
      </c>
      <c r="R12" s="35">
        <f t="shared" si="4"/>
        <v>140.392664806569</v>
      </c>
      <c r="S12" s="35">
        <f t="shared" si="5"/>
        <v>302.49439828121479</v>
      </c>
      <c r="T12" s="35">
        <f t="shared" si="6"/>
        <v>17.532734740834719</v>
      </c>
      <c r="U12" s="35">
        <f t="shared" si="7"/>
        <v>517.900991402626</v>
      </c>
      <c r="V12" s="35">
        <f t="shared" si="8"/>
        <v>267.94171131054708</v>
      </c>
      <c r="W12" s="35">
        <f t="shared" si="9"/>
        <v>0</v>
      </c>
      <c r="X12" s="35">
        <f t="shared" si="10"/>
        <v>3294.0506523028266</v>
      </c>
      <c r="Y12" s="51">
        <v>9900</v>
      </c>
      <c r="Z12" s="51">
        <v>4150</v>
      </c>
      <c r="AA12" s="35">
        <f t="shared" si="11"/>
        <v>583</v>
      </c>
      <c r="AB12" s="35">
        <f t="shared" si="12"/>
        <v>430</v>
      </c>
      <c r="AC12" s="35">
        <f t="shared" si="13"/>
        <v>584.42449136115727</v>
      </c>
      <c r="AD12" s="35">
        <f t="shared" si="14"/>
        <v>271.36312570873901</v>
      </c>
      <c r="AE12" s="35">
        <f t="shared" si="15"/>
        <v>140.392664806569</v>
      </c>
      <c r="AF12" s="35">
        <f t="shared" si="16"/>
        <v>302.49439828121479</v>
      </c>
      <c r="AG12" s="35">
        <f t="shared" si="17"/>
        <v>17.532734740834719</v>
      </c>
      <c r="AH12" s="35">
        <f t="shared" si="18"/>
        <v>517.900991402626</v>
      </c>
      <c r="AI12" s="35">
        <f t="shared" si="19"/>
        <v>267.94171131054708</v>
      </c>
      <c r="AJ12" s="35">
        <f t="shared" si="20"/>
        <v>0</v>
      </c>
      <c r="AK12" s="36">
        <f t="shared" si="21"/>
        <v>3294.0506523028266</v>
      </c>
    </row>
    <row r="13" spans="1:37" x14ac:dyDescent="0.25">
      <c r="A13" s="5">
        <v>4197.2</v>
      </c>
      <c r="B13" s="5">
        <v>301634.38580369949</v>
      </c>
      <c r="C13" s="5">
        <v>533229.25600725412</v>
      </c>
      <c r="D13" s="5">
        <v>18672.940000000002</v>
      </c>
      <c r="E13" s="5">
        <v>60.504250000000006</v>
      </c>
      <c r="F13" s="32">
        <v>0.02</v>
      </c>
      <c r="G13" s="32">
        <v>0.02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583</v>
      </c>
      <c r="O13" s="35">
        <f t="shared" si="1"/>
        <v>430</v>
      </c>
      <c r="P13" s="35">
        <f t="shared" si="2"/>
        <v>584.42449136115727</v>
      </c>
      <c r="Q13" s="35">
        <f t="shared" si="3"/>
        <v>271.36312570873901</v>
      </c>
      <c r="R13" s="35">
        <f t="shared" si="4"/>
        <v>140.392664806569</v>
      </c>
      <c r="S13" s="35">
        <f t="shared" si="5"/>
        <v>302.49439828121479</v>
      </c>
      <c r="T13" s="35">
        <f t="shared" si="6"/>
        <v>17.532734740834719</v>
      </c>
      <c r="U13" s="35">
        <f t="shared" si="7"/>
        <v>517.900991402626</v>
      </c>
      <c r="V13" s="35">
        <f t="shared" si="8"/>
        <v>267.94171131054708</v>
      </c>
      <c r="W13" s="35">
        <f t="shared" si="9"/>
        <v>0</v>
      </c>
      <c r="X13" s="35">
        <f t="shared" si="10"/>
        <v>3294.0506523028266</v>
      </c>
      <c r="Y13" s="51">
        <v>9900</v>
      </c>
      <c r="Z13" s="51">
        <v>4150</v>
      </c>
      <c r="AA13" s="35">
        <f t="shared" si="11"/>
        <v>583</v>
      </c>
      <c r="AB13" s="35">
        <f t="shared" si="12"/>
        <v>430</v>
      </c>
      <c r="AC13" s="35">
        <f t="shared" si="13"/>
        <v>584.42449136115727</v>
      </c>
      <c r="AD13" s="35">
        <f t="shared" si="14"/>
        <v>271.36312570873901</v>
      </c>
      <c r="AE13" s="35">
        <f t="shared" si="15"/>
        <v>140.392664806569</v>
      </c>
      <c r="AF13" s="35">
        <f t="shared" si="16"/>
        <v>302.49439828121479</v>
      </c>
      <c r="AG13" s="35">
        <f t="shared" si="17"/>
        <v>17.532734740834719</v>
      </c>
      <c r="AH13" s="35">
        <f t="shared" si="18"/>
        <v>517.900991402626</v>
      </c>
      <c r="AI13" s="35">
        <f t="shared" si="19"/>
        <v>267.94171131054708</v>
      </c>
      <c r="AJ13" s="35">
        <f t="shared" si="20"/>
        <v>0</v>
      </c>
      <c r="AK13" s="36">
        <f t="shared" si="21"/>
        <v>3294.0506523028266</v>
      </c>
    </row>
    <row r="14" spans="1:37" x14ac:dyDescent="0.25">
      <c r="A14" s="5">
        <v>4197.8</v>
      </c>
      <c r="B14" s="5">
        <v>301929.80120277405</v>
      </c>
      <c r="C14" s="5">
        <v>533751.49133914709</v>
      </c>
      <c r="D14" s="5">
        <v>18673.810000000005</v>
      </c>
      <c r="E14" s="5">
        <v>60.504250000000006</v>
      </c>
      <c r="F14" s="32">
        <v>0.02</v>
      </c>
      <c r="G14" s="32">
        <v>0.02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583</v>
      </c>
      <c r="O14" s="35">
        <f t="shared" si="1"/>
        <v>430</v>
      </c>
      <c r="P14" s="35">
        <f t="shared" si="2"/>
        <v>584.42449136115727</v>
      </c>
      <c r="Q14" s="35">
        <f t="shared" si="3"/>
        <v>271.36312570873901</v>
      </c>
      <c r="R14" s="35">
        <f t="shared" si="4"/>
        <v>140.392664806569</v>
      </c>
      <c r="S14" s="35">
        <f t="shared" si="5"/>
        <v>302.49439828121479</v>
      </c>
      <c r="T14" s="35">
        <f t="shared" si="6"/>
        <v>17.532734740834719</v>
      </c>
      <c r="U14" s="35">
        <f t="shared" si="7"/>
        <v>517.900991402626</v>
      </c>
      <c r="V14" s="35">
        <f t="shared" si="8"/>
        <v>267.94171131054708</v>
      </c>
      <c r="W14" s="35">
        <f t="shared" si="9"/>
        <v>0</v>
      </c>
      <c r="X14" s="35">
        <f t="shared" si="10"/>
        <v>3294.0506523028266</v>
      </c>
      <c r="Y14" s="51">
        <v>9900</v>
      </c>
      <c r="Z14" s="51">
        <v>4150</v>
      </c>
      <c r="AA14" s="35">
        <f t="shared" si="11"/>
        <v>583</v>
      </c>
      <c r="AB14" s="35">
        <f t="shared" si="12"/>
        <v>430</v>
      </c>
      <c r="AC14" s="35">
        <f t="shared" si="13"/>
        <v>584.42449136115727</v>
      </c>
      <c r="AD14" s="35">
        <f t="shared" si="14"/>
        <v>271.36312570873901</v>
      </c>
      <c r="AE14" s="35">
        <f t="shared" si="15"/>
        <v>140.392664806569</v>
      </c>
      <c r="AF14" s="35">
        <f t="shared" si="16"/>
        <v>302.49439828121479</v>
      </c>
      <c r="AG14" s="35">
        <f t="shared" si="17"/>
        <v>17.532734740834719</v>
      </c>
      <c r="AH14" s="35">
        <f t="shared" si="18"/>
        <v>517.900991402626</v>
      </c>
      <c r="AI14" s="35">
        <f t="shared" si="19"/>
        <v>267.94171131054708</v>
      </c>
      <c r="AJ14" s="35">
        <f t="shared" si="20"/>
        <v>0</v>
      </c>
      <c r="AK14" s="36">
        <f t="shared" si="21"/>
        <v>3294.0506523028266</v>
      </c>
    </row>
    <row r="15" spans="1:37" x14ac:dyDescent="0.25">
      <c r="A15" s="5">
        <v>4198</v>
      </c>
      <c r="B15" s="5">
        <v>302028.27300262451</v>
      </c>
      <c r="C15" s="5">
        <v>533925.56978309155</v>
      </c>
      <c r="D15" s="5">
        <v>18674.100000000002</v>
      </c>
      <c r="E15" s="5">
        <v>60.504250000000006</v>
      </c>
      <c r="F15" s="32">
        <v>0.02</v>
      </c>
      <c r="G15" s="32">
        <v>0.02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583</v>
      </c>
      <c r="O15" s="35">
        <f t="shared" si="1"/>
        <v>430</v>
      </c>
      <c r="P15" s="35">
        <f t="shared" si="2"/>
        <v>584.42449136115727</v>
      </c>
      <c r="Q15" s="35">
        <f t="shared" si="3"/>
        <v>271.36312570873901</v>
      </c>
      <c r="R15" s="35">
        <f t="shared" si="4"/>
        <v>140.392664806569</v>
      </c>
      <c r="S15" s="35">
        <f t="shared" si="5"/>
        <v>302.49439828121479</v>
      </c>
      <c r="T15" s="35">
        <f t="shared" si="6"/>
        <v>17.532734740834719</v>
      </c>
      <c r="U15" s="35">
        <f t="shared" si="7"/>
        <v>517.900991402626</v>
      </c>
      <c r="V15" s="35">
        <f t="shared" si="8"/>
        <v>267.94171131054708</v>
      </c>
      <c r="W15" s="35">
        <f t="shared" si="9"/>
        <v>0</v>
      </c>
      <c r="X15" s="35">
        <f t="shared" si="10"/>
        <v>3294.0506523028266</v>
      </c>
      <c r="Y15" s="51">
        <v>9900</v>
      </c>
      <c r="Z15" s="51">
        <v>4150</v>
      </c>
      <c r="AA15" s="35">
        <f t="shared" si="11"/>
        <v>583</v>
      </c>
      <c r="AB15" s="35">
        <f t="shared" si="12"/>
        <v>430</v>
      </c>
      <c r="AC15" s="35">
        <f t="shared" si="13"/>
        <v>584.42449136115727</v>
      </c>
      <c r="AD15" s="35">
        <f t="shared" si="14"/>
        <v>271.36312570873901</v>
      </c>
      <c r="AE15" s="35">
        <f t="shared" si="15"/>
        <v>140.392664806569</v>
      </c>
      <c r="AF15" s="35">
        <f t="shared" si="16"/>
        <v>302.49439828121479</v>
      </c>
      <c r="AG15" s="35">
        <f t="shared" si="17"/>
        <v>17.532734740834719</v>
      </c>
      <c r="AH15" s="35">
        <f t="shared" si="18"/>
        <v>517.900991402626</v>
      </c>
      <c r="AI15" s="35">
        <f t="shared" si="19"/>
        <v>267.94171131054708</v>
      </c>
      <c r="AJ15" s="35">
        <f t="shared" si="20"/>
        <v>0</v>
      </c>
      <c r="AK15" s="36">
        <f t="shared" si="21"/>
        <v>3294.0506523028266</v>
      </c>
    </row>
    <row r="16" spans="1:37" x14ac:dyDescent="0.25">
      <c r="A16" s="5">
        <v>4199</v>
      </c>
      <c r="B16" s="5">
        <v>302520.63200139999</v>
      </c>
      <c r="C16" s="5">
        <v>534795.96200287342</v>
      </c>
      <c r="D16" s="5">
        <v>18675.550000000003</v>
      </c>
      <c r="E16" s="5">
        <v>60.504250000000006</v>
      </c>
      <c r="F16" s="32">
        <v>0.02</v>
      </c>
      <c r="G16" s="32">
        <v>0.02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583</v>
      </c>
      <c r="O16" s="35">
        <f t="shared" si="1"/>
        <v>430</v>
      </c>
      <c r="P16" s="35">
        <f t="shared" si="2"/>
        <v>584.42449136115727</v>
      </c>
      <c r="Q16" s="35">
        <f t="shared" si="3"/>
        <v>271.36312570873901</v>
      </c>
      <c r="R16" s="35">
        <f t="shared" si="4"/>
        <v>140.392664806569</v>
      </c>
      <c r="S16" s="35">
        <f t="shared" si="5"/>
        <v>302.49439828121479</v>
      </c>
      <c r="T16" s="35">
        <f t="shared" si="6"/>
        <v>17.532734740834719</v>
      </c>
      <c r="U16" s="35">
        <f t="shared" si="7"/>
        <v>517.900991402626</v>
      </c>
      <c r="V16" s="35">
        <f t="shared" si="8"/>
        <v>267.94171131054708</v>
      </c>
      <c r="W16" s="35">
        <f t="shared" si="9"/>
        <v>0</v>
      </c>
      <c r="X16" s="35">
        <f t="shared" si="10"/>
        <v>3294.0506523028266</v>
      </c>
      <c r="Y16" s="51">
        <v>9900</v>
      </c>
      <c r="Z16" s="51">
        <v>4150</v>
      </c>
      <c r="AA16" s="35">
        <f t="shared" si="11"/>
        <v>583</v>
      </c>
      <c r="AB16" s="35">
        <f t="shared" si="12"/>
        <v>430</v>
      </c>
      <c r="AC16" s="35">
        <f t="shared" si="13"/>
        <v>584.42449136115727</v>
      </c>
      <c r="AD16" s="35">
        <f t="shared" si="14"/>
        <v>271.36312570873901</v>
      </c>
      <c r="AE16" s="35">
        <f t="shared" si="15"/>
        <v>140.392664806569</v>
      </c>
      <c r="AF16" s="35">
        <f t="shared" si="16"/>
        <v>302.49439828121479</v>
      </c>
      <c r="AG16" s="35">
        <f t="shared" si="17"/>
        <v>17.532734740834719</v>
      </c>
      <c r="AH16" s="35">
        <f t="shared" si="18"/>
        <v>517.900991402626</v>
      </c>
      <c r="AI16" s="35">
        <f t="shared" si="19"/>
        <v>267.94171131054708</v>
      </c>
      <c r="AJ16" s="35">
        <f t="shared" si="20"/>
        <v>0</v>
      </c>
      <c r="AK16" s="36">
        <f t="shared" si="21"/>
        <v>3294.0506523028266</v>
      </c>
    </row>
    <row r="17" spans="1:37" x14ac:dyDescent="0.25">
      <c r="A17" s="5">
        <v>4200</v>
      </c>
      <c r="B17" s="5">
        <v>303012.99100017548</v>
      </c>
      <c r="C17" s="5">
        <v>535666.3542226851</v>
      </c>
      <c r="D17" s="5">
        <v>18677</v>
      </c>
      <c r="E17" s="5">
        <v>60.504250000000006</v>
      </c>
      <c r="F17" s="32">
        <v>0.02</v>
      </c>
      <c r="G17" s="32">
        <v>0.02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583</v>
      </c>
      <c r="O17" s="35">
        <f t="shared" si="1"/>
        <v>430</v>
      </c>
      <c r="P17" s="35">
        <f t="shared" si="2"/>
        <v>584.42449136115727</v>
      </c>
      <c r="Q17" s="35">
        <f t="shared" si="3"/>
        <v>271.36312570873901</v>
      </c>
      <c r="R17" s="35">
        <f t="shared" si="4"/>
        <v>140.392664806569</v>
      </c>
      <c r="S17" s="35">
        <f t="shared" si="5"/>
        <v>302.49439828121479</v>
      </c>
      <c r="T17" s="35">
        <f t="shared" si="6"/>
        <v>17.532734740834719</v>
      </c>
      <c r="U17" s="35">
        <f t="shared" si="7"/>
        <v>517.900991402626</v>
      </c>
      <c r="V17" s="35">
        <f t="shared" si="8"/>
        <v>267.94171131054708</v>
      </c>
      <c r="W17" s="35">
        <f t="shared" si="9"/>
        <v>0</v>
      </c>
      <c r="X17" s="35">
        <f t="shared" si="10"/>
        <v>3294.0506523028266</v>
      </c>
      <c r="Y17" s="51">
        <v>9900</v>
      </c>
      <c r="Z17" s="51">
        <v>4150</v>
      </c>
      <c r="AA17" s="35">
        <f t="shared" si="11"/>
        <v>583</v>
      </c>
      <c r="AB17" s="35">
        <f t="shared" si="12"/>
        <v>430</v>
      </c>
      <c r="AC17" s="35">
        <f t="shared" si="13"/>
        <v>584.42449136115727</v>
      </c>
      <c r="AD17" s="35">
        <f t="shared" si="14"/>
        <v>271.36312570873901</v>
      </c>
      <c r="AE17" s="35">
        <f t="shared" si="15"/>
        <v>140.392664806569</v>
      </c>
      <c r="AF17" s="35">
        <f t="shared" si="16"/>
        <v>302.49439828121479</v>
      </c>
      <c r="AG17" s="35">
        <f t="shared" si="17"/>
        <v>17.532734740834719</v>
      </c>
      <c r="AH17" s="35">
        <f t="shared" si="18"/>
        <v>517.900991402626</v>
      </c>
      <c r="AI17" s="35">
        <f t="shared" si="19"/>
        <v>267.94171131054708</v>
      </c>
      <c r="AJ17" s="35">
        <f t="shared" si="20"/>
        <v>0</v>
      </c>
      <c r="AK17" s="36">
        <f t="shared" si="21"/>
        <v>3294.0506523028266</v>
      </c>
    </row>
    <row r="18" spans="1:37" x14ac:dyDescent="0.25">
      <c r="A18" s="5">
        <v>4201</v>
      </c>
      <c r="B18" s="5">
        <v>303505.34999895096</v>
      </c>
      <c r="C18" s="5">
        <v>536536.74644249678</v>
      </c>
      <c r="D18" s="5">
        <v>18678.45</v>
      </c>
      <c r="E18" s="5">
        <v>60.504250000000006</v>
      </c>
      <c r="F18" s="32">
        <v>0.02</v>
      </c>
      <c r="G18" s="32">
        <v>0.02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583</v>
      </c>
      <c r="O18" s="35">
        <f t="shared" si="1"/>
        <v>430</v>
      </c>
      <c r="P18" s="35">
        <f t="shared" si="2"/>
        <v>584.42449136115727</v>
      </c>
      <c r="Q18" s="35">
        <f t="shared" si="3"/>
        <v>271.36312570873901</v>
      </c>
      <c r="R18" s="35">
        <f t="shared" si="4"/>
        <v>140.392664806569</v>
      </c>
      <c r="S18" s="35">
        <f t="shared" si="5"/>
        <v>302.49439828121479</v>
      </c>
      <c r="T18" s="35">
        <f t="shared" si="6"/>
        <v>17.532734740834719</v>
      </c>
      <c r="U18" s="35">
        <f t="shared" si="7"/>
        <v>517.900991402626</v>
      </c>
      <c r="V18" s="35">
        <f t="shared" si="8"/>
        <v>267.94171131054708</v>
      </c>
      <c r="W18" s="35">
        <f t="shared" si="9"/>
        <v>0</v>
      </c>
      <c r="X18" s="35">
        <f t="shared" si="10"/>
        <v>3294.0506523028266</v>
      </c>
      <c r="Y18" s="51">
        <v>9900</v>
      </c>
      <c r="Z18" s="51">
        <v>4150</v>
      </c>
      <c r="AA18" s="35">
        <f t="shared" si="11"/>
        <v>583</v>
      </c>
      <c r="AB18" s="35">
        <f t="shared" si="12"/>
        <v>430</v>
      </c>
      <c r="AC18" s="35">
        <f t="shared" si="13"/>
        <v>584.42449136115727</v>
      </c>
      <c r="AD18" s="35">
        <f t="shared" si="14"/>
        <v>271.36312570873901</v>
      </c>
      <c r="AE18" s="35">
        <f t="shared" si="15"/>
        <v>140.392664806569</v>
      </c>
      <c r="AF18" s="35">
        <f t="shared" si="16"/>
        <v>302.49439828121479</v>
      </c>
      <c r="AG18" s="35">
        <f t="shared" si="17"/>
        <v>17.532734740834719</v>
      </c>
      <c r="AH18" s="35">
        <f t="shared" si="18"/>
        <v>517.900991402626</v>
      </c>
      <c r="AI18" s="35">
        <f t="shared" si="19"/>
        <v>267.94171131054708</v>
      </c>
      <c r="AJ18" s="35">
        <f t="shared" si="20"/>
        <v>0</v>
      </c>
      <c r="AK18" s="36">
        <f t="shared" si="21"/>
        <v>3294.0506523028266</v>
      </c>
    </row>
    <row r="19" spans="1:37" x14ac:dyDescent="0.25">
      <c r="A19" s="5">
        <v>4202</v>
      </c>
      <c r="B19" s="5">
        <v>303997.70899772644</v>
      </c>
      <c r="C19" s="5">
        <v>537407.13866227865</v>
      </c>
      <c r="D19" s="5">
        <v>18679.900000000001</v>
      </c>
      <c r="E19" s="5">
        <v>60.504250000000006</v>
      </c>
      <c r="F19" s="32">
        <v>0.02</v>
      </c>
      <c r="G19" s="32">
        <v>0.02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583</v>
      </c>
      <c r="O19" s="35">
        <f t="shared" si="1"/>
        <v>430</v>
      </c>
      <c r="P19" s="35">
        <f t="shared" si="2"/>
        <v>584.42449136115727</v>
      </c>
      <c r="Q19" s="35">
        <f t="shared" si="3"/>
        <v>271.36312570873901</v>
      </c>
      <c r="R19" s="35">
        <f t="shared" si="4"/>
        <v>140.392664806569</v>
      </c>
      <c r="S19" s="35">
        <f t="shared" si="5"/>
        <v>302.49439828121479</v>
      </c>
      <c r="T19" s="35">
        <f t="shared" si="6"/>
        <v>17.532734740834719</v>
      </c>
      <c r="U19" s="35">
        <f t="shared" si="7"/>
        <v>517.900991402626</v>
      </c>
      <c r="V19" s="35">
        <f t="shared" si="8"/>
        <v>267.94171131054708</v>
      </c>
      <c r="W19" s="35">
        <f t="shared" si="9"/>
        <v>0</v>
      </c>
      <c r="X19" s="35">
        <f t="shared" si="10"/>
        <v>3294.0506523028266</v>
      </c>
      <c r="Y19" s="51">
        <v>9900</v>
      </c>
      <c r="Z19" s="51">
        <v>4150</v>
      </c>
      <c r="AA19" s="35">
        <f t="shared" si="11"/>
        <v>583</v>
      </c>
      <c r="AB19" s="35">
        <f t="shared" si="12"/>
        <v>430</v>
      </c>
      <c r="AC19" s="35">
        <f t="shared" si="13"/>
        <v>584.42449136115727</v>
      </c>
      <c r="AD19" s="35">
        <f t="shared" si="14"/>
        <v>271.36312570873901</v>
      </c>
      <c r="AE19" s="35">
        <f t="shared" si="15"/>
        <v>140.392664806569</v>
      </c>
      <c r="AF19" s="35">
        <f t="shared" si="16"/>
        <v>302.49439828121479</v>
      </c>
      <c r="AG19" s="35">
        <f t="shared" si="17"/>
        <v>17.532734740834719</v>
      </c>
      <c r="AH19" s="35">
        <f t="shared" si="18"/>
        <v>517.900991402626</v>
      </c>
      <c r="AI19" s="35">
        <f t="shared" si="19"/>
        <v>267.94171131054708</v>
      </c>
      <c r="AJ19" s="35">
        <f t="shared" si="20"/>
        <v>0</v>
      </c>
      <c r="AK19" s="36">
        <f t="shared" si="21"/>
        <v>3294.0506523028266</v>
      </c>
    </row>
    <row r="20" spans="1:37" x14ac:dyDescent="0.25">
      <c r="A20" s="5">
        <v>4202.2</v>
      </c>
      <c r="B20" s="5">
        <v>304096.1807975769</v>
      </c>
      <c r="C20" s="5">
        <v>537581.21710625291</v>
      </c>
      <c r="D20" s="5">
        <v>18680.189999999999</v>
      </c>
      <c r="E20" s="5">
        <v>60.504250000000006</v>
      </c>
      <c r="F20" s="32">
        <v>0.02</v>
      </c>
      <c r="G20" s="32">
        <v>0.02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583</v>
      </c>
      <c r="O20" s="35">
        <f t="shared" si="1"/>
        <v>430</v>
      </c>
      <c r="P20" s="35">
        <f t="shared" si="2"/>
        <v>584.42449136115727</v>
      </c>
      <c r="Q20" s="35">
        <f t="shared" si="3"/>
        <v>271.36312570873901</v>
      </c>
      <c r="R20" s="35">
        <f t="shared" si="4"/>
        <v>140.392664806569</v>
      </c>
      <c r="S20" s="35">
        <f t="shared" si="5"/>
        <v>302.49439828121479</v>
      </c>
      <c r="T20" s="35">
        <f t="shared" si="6"/>
        <v>17.532734740834719</v>
      </c>
      <c r="U20" s="35">
        <f t="shared" si="7"/>
        <v>517.900991402626</v>
      </c>
      <c r="V20" s="35">
        <f t="shared" si="8"/>
        <v>267.94171131054708</v>
      </c>
      <c r="W20" s="35">
        <f t="shared" si="9"/>
        <v>0</v>
      </c>
      <c r="X20" s="35">
        <f t="shared" si="10"/>
        <v>3294.0506523028266</v>
      </c>
      <c r="Y20" s="51">
        <v>9900</v>
      </c>
      <c r="Z20" s="51">
        <v>4150</v>
      </c>
      <c r="AA20" s="35">
        <f t="shared" si="11"/>
        <v>583</v>
      </c>
      <c r="AB20" s="35">
        <f t="shared" si="12"/>
        <v>430</v>
      </c>
      <c r="AC20" s="35">
        <f t="shared" si="13"/>
        <v>584.42449136115727</v>
      </c>
      <c r="AD20" s="35">
        <f t="shared" si="14"/>
        <v>271.36312570873901</v>
      </c>
      <c r="AE20" s="35">
        <f t="shared" si="15"/>
        <v>140.392664806569</v>
      </c>
      <c r="AF20" s="35">
        <f t="shared" si="16"/>
        <v>302.49439828121479</v>
      </c>
      <c r="AG20" s="35">
        <f t="shared" si="17"/>
        <v>17.532734740834719</v>
      </c>
      <c r="AH20" s="35">
        <f t="shared" si="18"/>
        <v>517.900991402626</v>
      </c>
      <c r="AI20" s="35">
        <f t="shared" si="19"/>
        <v>267.94171131054708</v>
      </c>
      <c r="AJ20" s="35">
        <f t="shared" si="20"/>
        <v>0</v>
      </c>
      <c r="AK20" s="36">
        <f t="shared" si="21"/>
        <v>3294.0506523028266</v>
      </c>
    </row>
    <row r="21" spans="1:37" x14ac:dyDescent="0.25">
      <c r="A21" s="5">
        <v>4202.8</v>
      </c>
      <c r="B21" s="5">
        <v>304391.5961971283</v>
      </c>
      <c r="C21" s="5">
        <v>538103.45243814588</v>
      </c>
      <c r="D21" s="5">
        <v>18681.060000000001</v>
      </c>
      <c r="E21" s="5">
        <v>60.504250000000006</v>
      </c>
      <c r="F21" s="32">
        <v>0.02</v>
      </c>
      <c r="G21" s="32">
        <v>0.02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583</v>
      </c>
      <c r="O21" s="35">
        <f t="shared" si="1"/>
        <v>430</v>
      </c>
      <c r="P21" s="35">
        <f t="shared" si="2"/>
        <v>584.42449136115727</v>
      </c>
      <c r="Q21" s="35">
        <f t="shared" si="3"/>
        <v>271.36312570873901</v>
      </c>
      <c r="R21" s="35">
        <f t="shared" si="4"/>
        <v>140.392664806569</v>
      </c>
      <c r="S21" s="35">
        <f t="shared" si="5"/>
        <v>302.49439828121479</v>
      </c>
      <c r="T21" s="35">
        <f t="shared" si="6"/>
        <v>17.532734740834719</v>
      </c>
      <c r="U21" s="35">
        <f t="shared" si="7"/>
        <v>517.900991402626</v>
      </c>
      <c r="V21" s="35">
        <f t="shared" si="8"/>
        <v>267.94171131054708</v>
      </c>
      <c r="W21" s="35">
        <f t="shared" si="9"/>
        <v>0</v>
      </c>
      <c r="X21" s="35">
        <f t="shared" si="10"/>
        <v>3294.0506523028266</v>
      </c>
      <c r="Y21" s="51">
        <v>9900</v>
      </c>
      <c r="Z21" s="51">
        <v>4150</v>
      </c>
      <c r="AA21" s="35">
        <f t="shared" si="11"/>
        <v>583</v>
      </c>
      <c r="AB21" s="35">
        <f t="shared" si="12"/>
        <v>430</v>
      </c>
      <c r="AC21" s="35">
        <f t="shared" si="13"/>
        <v>584.42449136115727</v>
      </c>
      <c r="AD21" s="35">
        <f t="shared" si="14"/>
        <v>271.36312570873901</v>
      </c>
      <c r="AE21" s="35">
        <f t="shared" si="15"/>
        <v>140.392664806569</v>
      </c>
      <c r="AF21" s="35">
        <f t="shared" si="16"/>
        <v>302.49439828121479</v>
      </c>
      <c r="AG21" s="35">
        <f t="shared" si="17"/>
        <v>17.532734740834719</v>
      </c>
      <c r="AH21" s="35">
        <f t="shared" si="18"/>
        <v>517.900991402626</v>
      </c>
      <c r="AI21" s="35">
        <f t="shared" si="19"/>
        <v>267.94171131054708</v>
      </c>
      <c r="AJ21" s="35">
        <f t="shared" si="20"/>
        <v>0</v>
      </c>
      <c r="AK21" s="36">
        <f t="shared" si="21"/>
        <v>3294.0506523028266</v>
      </c>
    </row>
    <row r="22" spans="1:37" x14ac:dyDescent="0.25">
      <c r="A22" s="5">
        <v>4203</v>
      </c>
      <c r="B22" s="5">
        <v>304490.06799697876</v>
      </c>
      <c r="C22" s="5">
        <v>538277.53088209033</v>
      </c>
      <c r="D22" s="5">
        <v>18681.350000000002</v>
      </c>
      <c r="E22" s="5">
        <v>60.504250000000006</v>
      </c>
      <c r="F22" s="32">
        <v>0.02</v>
      </c>
      <c r="G22" s="32">
        <v>0.02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583</v>
      </c>
      <c r="O22" s="35">
        <f t="shared" si="1"/>
        <v>430</v>
      </c>
      <c r="P22" s="35">
        <f t="shared" si="2"/>
        <v>584.42449136115727</v>
      </c>
      <c r="Q22" s="35">
        <f t="shared" si="3"/>
        <v>271.36312570873901</v>
      </c>
      <c r="R22" s="35">
        <f t="shared" si="4"/>
        <v>140.392664806569</v>
      </c>
      <c r="S22" s="35">
        <f t="shared" si="5"/>
        <v>302.49439828121479</v>
      </c>
      <c r="T22" s="35">
        <f t="shared" si="6"/>
        <v>17.532734740834719</v>
      </c>
      <c r="U22" s="35">
        <f t="shared" si="7"/>
        <v>517.900991402626</v>
      </c>
      <c r="V22" s="35">
        <f t="shared" si="8"/>
        <v>267.94171131054708</v>
      </c>
      <c r="W22" s="35">
        <f t="shared" si="9"/>
        <v>0</v>
      </c>
      <c r="X22" s="35">
        <f t="shared" si="10"/>
        <v>3294.0506523028266</v>
      </c>
      <c r="Y22" s="51">
        <v>9900</v>
      </c>
      <c r="Z22" s="51">
        <v>4150</v>
      </c>
      <c r="AA22" s="35">
        <f t="shared" si="11"/>
        <v>583</v>
      </c>
      <c r="AB22" s="35">
        <f t="shared" si="12"/>
        <v>430</v>
      </c>
      <c r="AC22" s="35">
        <f t="shared" si="13"/>
        <v>584.42449136115727</v>
      </c>
      <c r="AD22" s="35">
        <f t="shared" si="14"/>
        <v>271.36312570873901</v>
      </c>
      <c r="AE22" s="35">
        <f t="shared" si="15"/>
        <v>140.392664806569</v>
      </c>
      <c r="AF22" s="35">
        <f t="shared" si="16"/>
        <v>302.49439828121479</v>
      </c>
      <c r="AG22" s="35">
        <f t="shared" si="17"/>
        <v>17.532734740834719</v>
      </c>
      <c r="AH22" s="35">
        <f t="shared" si="18"/>
        <v>517.900991402626</v>
      </c>
      <c r="AI22" s="35">
        <f t="shared" si="19"/>
        <v>267.94171131054708</v>
      </c>
      <c r="AJ22" s="35">
        <f t="shared" si="20"/>
        <v>0</v>
      </c>
      <c r="AK22" s="36">
        <f t="shared" si="21"/>
        <v>3294.0506523028266</v>
      </c>
    </row>
    <row r="23" spans="1:37" x14ac:dyDescent="0.25">
      <c r="A23" s="5">
        <v>4204</v>
      </c>
      <c r="B23" s="5">
        <v>304982.42699575424</v>
      </c>
      <c r="C23" s="5">
        <v>539147.92310190201</v>
      </c>
      <c r="D23" s="5">
        <v>18682.8</v>
      </c>
      <c r="E23" s="5">
        <v>60.504250000000006</v>
      </c>
      <c r="F23" s="32">
        <v>0.02</v>
      </c>
      <c r="G23" s="32">
        <v>0.02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583</v>
      </c>
      <c r="O23" s="35">
        <f t="shared" si="1"/>
        <v>430</v>
      </c>
      <c r="P23" s="35">
        <f t="shared" si="2"/>
        <v>584.42449136115727</v>
      </c>
      <c r="Q23" s="35">
        <f t="shared" si="3"/>
        <v>271.36312570873901</v>
      </c>
      <c r="R23" s="35">
        <f t="shared" si="4"/>
        <v>140.392664806569</v>
      </c>
      <c r="S23" s="35">
        <f t="shared" si="5"/>
        <v>302.49439828121479</v>
      </c>
      <c r="T23" s="35">
        <f t="shared" si="6"/>
        <v>17.532734740834719</v>
      </c>
      <c r="U23" s="35">
        <f t="shared" si="7"/>
        <v>517.900991402626</v>
      </c>
      <c r="V23" s="35">
        <f t="shared" si="8"/>
        <v>267.94171131054708</v>
      </c>
      <c r="W23" s="35">
        <f t="shared" si="9"/>
        <v>0</v>
      </c>
      <c r="X23" s="35">
        <f t="shared" si="10"/>
        <v>3294.0506523028266</v>
      </c>
      <c r="Y23" s="51">
        <v>9900</v>
      </c>
      <c r="Z23" s="51">
        <v>4150</v>
      </c>
      <c r="AA23" s="35">
        <f t="shared" si="11"/>
        <v>583</v>
      </c>
      <c r="AB23" s="35">
        <f t="shared" si="12"/>
        <v>430</v>
      </c>
      <c r="AC23" s="35">
        <f t="shared" si="13"/>
        <v>584.42449136115727</v>
      </c>
      <c r="AD23" s="35">
        <f t="shared" si="14"/>
        <v>271.36312570873901</v>
      </c>
      <c r="AE23" s="35">
        <f t="shared" si="15"/>
        <v>140.392664806569</v>
      </c>
      <c r="AF23" s="35">
        <f t="shared" si="16"/>
        <v>302.49439828121479</v>
      </c>
      <c r="AG23" s="35">
        <f t="shared" si="17"/>
        <v>17.532734740834719</v>
      </c>
      <c r="AH23" s="35">
        <f t="shared" si="18"/>
        <v>517.900991402626</v>
      </c>
      <c r="AI23" s="35">
        <f t="shared" si="19"/>
        <v>267.94171131054708</v>
      </c>
      <c r="AJ23" s="35">
        <f t="shared" si="20"/>
        <v>0</v>
      </c>
      <c r="AK23" s="36">
        <f t="shared" si="21"/>
        <v>3294.0506523028266</v>
      </c>
    </row>
    <row r="24" spans="1:37" x14ac:dyDescent="0.25">
      <c r="A24" s="5">
        <v>4205</v>
      </c>
      <c r="B24" s="5">
        <v>305474.78599452972</v>
      </c>
      <c r="C24" s="5">
        <v>540018.31532168388</v>
      </c>
      <c r="D24" s="5">
        <v>18684.25</v>
      </c>
      <c r="E24" s="5">
        <v>60.504250000000006</v>
      </c>
      <c r="F24" s="32">
        <v>0.02</v>
      </c>
      <c r="G24" s="32">
        <v>0.02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583</v>
      </c>
      <c r="O24" s="35">
        <f t="shared" si="1"/>
        <v>430</v>
      </c>
      <c r="P24" s="35">
        <f t="shared" si="2"/>
        <v>584.42449136115727</v>
      </c>
      <c r="Q24" s="35">
        <f t="shared" si="3"/>
        <v>271.36312570873901</v>
      </c>
      <c r="R24" s="35">
        <f t="shared" si="4"/>
        <v>140.392664806569</v>
      </c>
      <c r="S24" s="35">
        <f t="shared" si="5"/>
        <v>302.49439828121479</v>
      </c>
      <c r="T24" s="35">
        <f t="shared" si="6"/>
        <v>17.532734740834719</v>
      </c>
      <c r="U24" s="35">
        <f t="shared" si="7"/>
        <v>517.900991402626</v>
      </c>
      <c r="V24" s="35">
        <f t="shared" si="8"/>
        <v>267.94171131054708</v>
      </c>
      <c r="W24" s="35">
        <f t="shared" si="9"/>
        <v>0</v>
      </c>
      <c r="X24" s="35">
        <f t="shared" si="10"/>
        <v>3294.0506523028266</v>
      </c>
      <c r="Y24" s="51">
        <v>9900</v>
      </c>
      <c r="Z24" s="51">
        <v>4150</v>
      </c>
      <c r="AA24" s="35">
        <f t="shared" si="11"/>
        <v>583</v>
      </c>
      <c r="AB24" s="35">
        <f t="shared" si="12"/>
        <v>430</v>
      </c>
      <c r="AC24" s="35">
        <f t="shared" si="13"/>
        <v>584.42449136115727</v>
      </c>
      <c r="AD24" s="35">
        <f t="shared" si="14"/>
        <v>271.36312570873901</v>
      </c>
      <c r="AE24" s="35">
        <f t="shared" si="15"/>
        <v>140.392664806569</v>
      </c>
      <c r="AF24" s="35">
        <f t="shared" si="16"/>
        <v>302.49439828121479</v>
      </c>
      <c r="AG24" s="35">
        <f t="shared" si="17"/>
        <v>17.532734740834719</v>
      </c>
      <c r="AH24" s="35">
        <f t="shared" si="18"/>
        <v>517.900991402626</v>
      </c>
      <c r="AI24" s="35">
        <f t="shared" si="19"/>
        <v>267.94171131054708</v>
      </c>
      <c r="AJ24" s="35">
        <f t="shared" si="20"/>
        <v>0</v>
      </c>
      <c r="AK24" s="36">
        <f t="shared" si="21"/>
        <v>3294.0506523028266</v>
      </c>
    </row>
    <row r="25" spans="1:37" x14ac:dyDescent="0.25">
      <c r="A25" s="5">
        <v>4206</v>
      </c>
      <c r="B25" s="5">
        <v>305967.14499282837</v>
      </c>
      <c r="C25" s="5">
        <v>540888.70754146576</v>
      </c>
      <c r="D25" s="5">
        <v>18685.7</v>
      </c>
      <c r="E25" s="5">
        <v>60.504250000000006</v>
      </c>
      <c r="F25" s="32">
        <v>0.02</v>
      </c>
      <c r="G25" s="32">
        <v>0.02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583</v>
      </c>
      <c r="O25" s="35">
        <f t="shared" si="1"/>
        <v>430</v>
      </c>
      <c r="P25" s="35">
        <f t="shared" si="2"/>
        <v>584.42449136115727</v>
      </c>
      <c r="Q25" s="35">
        <f t="shared" si="3"/>
        <v>271.36312570873901</v>
      </c>
      <c r="R25" s="35">
        <f t="shared" si="4"/>
        <v>140.392664806569</v>
      </c>
      <c r="S25" s="35">
        <f t="shared" si="5"/>
        <v>302.49439828121479</v>
      </c>
      <c r="T25" s="35">
        <f t="shared" si="6"/>
        <v>17.532734740834719</v>
      </c>
      <c r="U25" s="35">
        <f t="shared" si="7"/>
        <v>517.900991402626</v>
      </c>
      <c r="V25" s="35">
        <f t="shared" si="8"/>
        <v>267.94171131054708</v>
      </c>
      <c r="W25" s="35">
        <f t="shared" si="9"/>
        <v>0</v>
      </c>
      <c r="X25" s="35">
        <f t="shared" si="10"/>
        <v>3294.0506523028266</v>
      </c>
      <c r="Y25" s="51">
        <v>9900</v>
      </c>
      <c r="Z25" s="51">
        <v>4150</v>
      </c>
      <c r="AA25" s="35">
        <f t="shared" si="11"/>
        <v>583</v>
      </c>
      <c r="AB25" s="35">
        <f t="shared" si="12"/>
        <v>430</v>
      </c>
      <c r="AC25" s="35">
        <f t="shared" si="13"/>
        <v>584.42449136115727</v>
      </c>
      <c r="AD25" s="35">
        <f t="shared" si="14"/>
        <v>271.36312570873901</v>
      </c>
      <c r="AE25" s="35">
        <f t="shared" si="15"/>
        <v>140.392664806569</v>
      </c>
      <c r="AF25" s="35">
        <f t="shared" si="16"/>
        <v>302.49439828121479</v>
      </c>
      <c r="AG25" s="35">
        <f t="shared" si="17"/>
        <v>17.532734740834719</v>
      </c>
      <c r="AH25" s="35">
        <f t="shared" si="18"/>
        <v>517.900991402626</v>
      </c>
      <c r="AI25" s="35">
        <f t="shared" si="19"/>
        <v>267.94171131054708</v>
      </c>
      <c r="AJ25" s="35">
        <f t="shared" si="20"/>
        <v>0</v>
      </c>
      <c r="AK25" s="36">
        <f t="shared" si="21"/>
        <v>3294.0506523028266</v>
      </c>
    </row>
    <row r="26" spans="1:37" x14ac:dyDescent="0.25">
      <c r="A26" s="5">
        <v>4207</v>
      </c>
      <c r="B26" s="5">
        <v>306459.50399160385</v>
      </c>
      <c r="C26" s="5">
        <v>541759.09976127744</v>
      </c>
      <c r="D26" s="5">
        <v>18687.150000000001</v>
      </c>
      <c r="E26" s="5">
        <v>60.504250000000006</v>
      </c>
      <c r="F26" s="32">
        <v>0.02</v>
      </c>
      <c r="G26" s="32">
        <v>0.02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583</v>
      </c>
      <c r="O26" s="35">
        <f t="shared" si="1"/>
        <v>430</v>
      </c>
      <c r="P26" s="35">
        <f t="shared" si="2"/>
        <v>584.42449136115727</v>
      </c>
      <c r="Q26" s="35">
        <f t="shared" si="3"/>
        <v>271.36312570873901</v>
      </c>
      <c r="R26" s="35">
        <f t="shared" si="4"/>
        <v>140.392664806569</v>
      </c>
      <c r="S26" s="35">
        <f t="shared" si="5"/>
        <v>302.49439828121479</v>
      </c>
      <c r="T26" s="35">
        <f t="shared" si="6"/>
        <v>17.532734740834719</v>
      </c>
      <c r="U26" s="35">
        <f t="shared" si="7"/>
        <v>517.900991402626</v>
      </c>
      <c r="V26" s="35">
        <f t="shared" si="8"/>
        <v>267.94171131054708</v>
      </c>
      <c r="W26" s="35">
        <f t="shared" si="9"/>
        <v>0</v>
      </c>
      <c r="X26" s="35">
        <f t="shared" si="10"/>
        <v>3294.0506523028266</v>
      </c>
      <c r="Y26" s="51">
        <v>9900</v>
      </c>
      <c r="Z26" s="51">
        <v>4150</v>
      </c>
      <c r="AA26" s="35">
        <f t="shared" si="11"/>
        <v>583</v>
      </c>
      <c r="AB26" s="35">
        <f t="shared" si="12"/>
        <v>430</v>
      </c>
      <c r="AC26" s="35">
        <f t="shared" si="13"/>
        <v>584.42449136115727</v>
      </c>
      <c r="AD26" s="35">
        <f t="shared" si="14"/>
        <v>271.36312570873901</v>
      </c>
      <c r="AE26" s="35">
        <f t="shared" si="15"/>
        <v>140.392664806569</v>
      </c>
      <c r="AF26" s="35">
        <f t="shared" si="16"/>
        <v>302.49439828121479</v>
      </c>
      <c r="AG26" s="35">
        <f t="shared" si="17"/>
        <v>17.532734740834719</v>
      </c>
      <c r="AH26" s="35">
        <f t="shared" si="18"/>
        <v>517.900991402626</v>
      </c>
      <c r="AI26" s="35">
        <f t="shared" si="19"/>
        <v>267.94171131054708</v>
      </c>
      <c r="AJ26" s="35">
        <f t="shared" si="20"/>
        <v>0</v>
      </c>
      <c r="AK26" s="36">
        <f t="shared" si="21"/>
        <v>3294.0506523028266</v>
      </c>
    </row>
    <row r="27" spans="1:37" x14ac:dyDescent="0.25">
      <c r="A27" s="5">
        <v>4207.2</v>
      </c>
      <c r="B27" s="5">
        <v>306557.97579145432</v>
      </c>
      <c r="C27" s="5">
        <v>541933.17820525169</v>
      </c>
      <c r="D27" s="5">
        <v>18687.440000000002</v>
      </c>
      <c r="E27" s="5">
        <v>60.504250000000006</v>
      </c>
      <c r="F27" s="32">
        <v>0.02</v>
      </c>
      <c r="G27" s="32">
        <v>0.02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583</v>
      </c>
      <c r="O27" s="35">
        <f t="shared" si="1"/>
        <v>430</v>
      </c>
      <c r="P27" s="35">
        <f t="shared" si="2"/>
        <v>584.42449136115727</v>
      </c>
      <c r="Q27" s="35">
        <f t="shared" si="3"/>
        <v>271.36312570873901</v>
      </c>
      <c r="R27" s="35">
        <f t="shared" si="4"/>
        <v>140.392664806569</v>
      </c>
      <c r="S27" s="35">
        <f t="shared" si="5"/>
        <v>302.49439828121479</v>
      </c>
      <c r="T27" s="35">
        <f t="shared" si="6"/>
        <v>17.532734740834719</v>
      </c>
      <c r="U27" s="35">
        <f t="shared" si="7"/>
        <v>517.900991402626</v>
      </c>
      <c r="V27" s="35">
        <f t="shared" si="8"/>
        <v>267.94171131054708</v>
      </c>
      <c r="W27" s="35">
        <f t="shared" si="9"/>
        <v>0</v>
      </c>
      <c r="X27" s="35">
        <f t="shared" si="10"/>
        <v>3294.0506523028266</v>
      </c>
      <c r="Y27" s="51">
        <v>9900</v>
      </c>
      <c r="Z27" s="51">
        <v>4150</v>
      </c>
      <c r="AA27" s="35">
        <f t="shared" si="11"/>
        <v>583</v>
      </c>
      <c r="AB27" s="35">
        <f t="shared" si="12"/>
        <v>430</v>
      </c>
      <c r="AC27" s="35">
        <f t="shared" si="13"/>
        <v>584.42449136115727</v>
      </c>
      <c r="AD27" s="35">
        <f t="shared" si="14"/>
        <v>271.36312570873901</v>
      </c>
      <c r="AE27" s="35">
        <f t="shared" si="15"/>
        <v>140.392664806569</v>
      </c>
      <c r="AF27" s="35">
        <f t="shared" si="16"/>
        <v>302.49439828121479</v>
      </c>
      <c r="AG27" s="35">
        <f t="shared" si="17"/>
        <v>17.532734740834719</v>
      </c>
      <c r="AH27" s="35">
        <f t="shared" si="18"/>
        <v>517.900991402626</v>
      </c>
      <c r="AI27" s="35">
        <f t="shared" si="19"/>
        <v>267.94171131054708</v>
      </c>
      <c r="AJ27" s="35">
        <f t="shared" si="20"/>
        <v>0</v>
      </c>
      <c r="AK27" s="36">
        <f t="shared" si="21"/>
        <v>3294.0506523028266</v>
      </c>
    </row>
    <row r="28" spans="1:37" x14ac:dyDescent="0.25">
      <c r="A28" s="5">
        <v>4207.8</v>
      </c>
      <c r="B28" s="5">
        <v>306853.39119100571</v>
      </c>
      <c r="C28" s="5">
        <v>542455.41353711486</v>
      </c>
      <c r="D28" s="5">
        <v>18688.310000000001</v>
      </c>
      <c r="E28" s="5">
        <v>60.504250000000006</v>
      </c>
      <c r="F28" s="32">
        <v>0.02</v>
      </c>
      <c r="G28" s="32">
        <v>0.02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583</v>
      </c>
      <c r="O28" s="35">
        <f t="shared" si="1"/>
        <v>430</v>
      </c>
      <c r="P28" s="35">
        <f t="shared" si="2"/>
        <v>584.42449136115727</v>
      </c>
      <c r="Q28" s="35">
        <f t="shared" si="3"/>
        <v>271.36312570873901</v>
      </c>
      <c r="R28" s="35">
        <f t="shared" si="4"/>
        <v>140.392664806569</v>
      </c>
      <c r="S28" s="35">
        <f t="shared" si="5"/>
        <v>302.49439828121479</v>
      </c>
      <c r="T28" s="35">
        <f t="shared" si="6"/>
        <v>17.532734740834719</v>
      </c>
      <c r="U28" s="35">
        <f t="shared" si="7"/>
        <v>517.900991402626</v>
      </c>
      <c r="V28" s="35">
        <f t="shared" si="8"/>
        <v>267.94171131054708</v>
      </c>
      <c r="W28" s="35">
        <f t="shared" si="9"/>
        <v>0</v>
      </c>
      <c r="X28" s="35">
        <f t="shared" si="10"/>
        <v>3294.0506523028266</v>
      </c>
      <c r="Y28" s="51">
        <v>9900</v>
      </c>
      <c r="Z28" s="51">
        <v>4150</v>
      </c>
      <c r="AA28" s="35">
        <f t="shared" si="11"/>
        <v>583</v>
      </c>
      <c r="AB28" s="35">
        <f t="shared" si="12"/>
        <v>430</v>
      </c>
      <c r="AC28" s="35">
        <f t="shared" si="13"/>
        <v>584.42449136115727</v>
      </c>
      <c r="AD28" s="35">
        <f t="shared" si="14"/>
        <v>271.36312570873901</v>
      </c>
      <c r="AE28" s="35">
        <f t="shared" si="15"/>
        <v>140.392664806569</v>
      </c>
      <c r="AF28" s="35">
        <f t="shared" si="16"/>
        <v>302.49439828121479</v>
      </c>
      <c r="AG28" s="35">
        <f t="shared" si="17"/>
        <v>17.532734740834719</v>
      </c>
      <c r="AH28" s="35">
        <f t="shared" si="18"/>
        <v>517.900991402626</v>
      </c>
      <c r="AI28" s="35">
        <f t="shared" si="19"/>
        <v>267.94171131054708</v>
      </c>
      <c r="AJ28" s="35">
        <f t="shared" si="20"/>
        <v>0</v>
      </c>
      <c r="AK28" s="36">
        <f t="shared" si="21"/>
        <v>3294.0506523028266</v>
      </c>
    </row>
    <row r="29" spans="1:37" x14ac:dyDescent="0.25">
      <c r="A29" s="5">
        <v>4208</v>
      </c>
      <c r="B29" s="5">
        <v>306951.86299085617</v>
      </c>
      <c r="C29" s="5">
        <v>542629.49198108912</v>
      </c>
      <c r="D29" s="5">
        <v>18688.600000000002</v>
      </c>
      <c r="E29" s="5">
        <v>60.504250000000006</v>
      </c>
      <c r="F29" s="32">
        <v>0.02</v>
      </c>
      <c r="G29" s="32">
        <v>0.02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583</v>
      </c>
      <c r="O29" s="35">
        <f t="shared" si="1"/>
        <v>430</v>
      </c>
      <c r="P29" s="35">
        <f t="shared" si="2"/>
        <v>584.42449136115727</v>
      </c>
      <c r="Q29" s="35">
        <f t="shared" si="3"/>
        <v>271.36312570873901</v>
      </c>
      <c r="R29" s="35">
        <f t="shared" si="4"/>
        <v>140.392664806569</v>
      </c>
      <c r="S29" s="35">
        <f t="shared" si="5"/>
        <v>302.49439828121479</v>
      </c>
      <c r="T29" s="35">
        <f t="shared" si="6"/>
        <v>17.532734740834719</v>
      </c>
      <c r="U29" s="35">
        <f t="shared" si="7"/>
        <v>517.900991402626</v>
      </c>
      <c r="V29" s="35">
        <f t="shared" si="8"/>
        <v>267.94171131054708</v>
      </c>
      <c r="W29" s="35">
        <f t="shared" si="9"/>
        <v>0</v>
      </c>
      <c r="X29" s="35">
        <f t="shared" si="10"/>
        <v>3294.0506523028266</v>
      </c>
      <c r="Y29" s="51">
        <v>9900</v>
      </c>
      <c r="Z29" s="51">
        <v>4150</v>
      </c>
      <c r="AA29" s="35">
        <f t="shared" si="11"/>
        <v>583</v>
      </c>
      <c r="AB29" s="35">
        <f t="shared" si="12"/>
        <v>430</v>
      </c>
      <c r="AC29" s="35">
        <f t="shared" si="13"/>
        <v>584.42449136115727</v>
      </c>
      <c r="AD29" s="35">
        <f t="shared" si="14"/>
        <v>271.36312570873901</v>
      </c>
      <c r="AE29" s="35">
        <f t="shared" si="15"/>
        <v>140.392664806569</v>
      </c>
      <c r="AF29" s="35">
        <f t="shared" si="16"/>
        <v>302.49439828121479</v>
      </c>
      <c r="AG29" s="35">
        <f t="shared" si="17"/>
        <v>17.532734740834719</v>
      </c>
      <c r="AH29" s="35">
        <f t="shared" si="18"/>
        <v>517.900991402626</v>
      </c>
      <c r="AI29" s="35">
        <f t="shared" si="19"/>
        <v>267.94171131054708</v>
      </c>
      <c r="AJ29" s="35">
        <f t="shared" si="20"/>
        <v>0</v>
      </c>
      <c r="AK29" s="36">
        <f t="shared" si="21"/>
        <v>3294.0506523028266</v>
      </c>
    </row>
    <row r="30" spans="1:37" x14ac:dyDescent="0.25">
      <c r="A30" s="5">
        <v>4209</v>
      </c>
      <c r="B30" s="5">
        <v>307444.22198963165</v>
      </c>
      <c r="C30" s="5">
        <v>543499.88420090079</v>
      </c>
      <c r="D30" s="5">
        <v>18690.05</v>
      </c>
      <c r="E30" s="5">
        <v>60.504250000000006</v>
      </c>
      <c r="F30" s="32">
        <v>0.02</v>
      </c>
      <c r="G30" s="32">
        <v>0.02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583</v>
      </c>
      <c r="O30" s="35">
        <f t="shared" si="1"/>
        <v>430</v>
      </c>
      <c r="P30" s="35">
        <f t="shared" si="2"/>
        <v>584.42449136115727</v>
      </c>
      <c r="Q30" s="35">
        <f t="shared" si="3"/>
        <v>271.36312570873901</v>
      </c>
      <c r="R30" s="35">
        <f t="shared" si="4"/>
        <v>140.392664806569</v>
      </c>
      <c r="S30" s="35">
        <f t="shared" si="5"/>
        <v>302.49439828121479</v>
      </c>
      <c r="T30" s="35">
        <f t="shared" si="6"/>
        <v>17.532734740834719</v>
      </c>
      <c r="U30" s="35">
        <f t="shared" si="7"/>
        <v>517.900991402626</v>
      </c>
      <c r="V30" s="35">
        <f t="shared" si="8"/>
        <v>267.94171131054708</v>
      </c>
      <c r="W30" s="35">
        <f t="shared" si="9"/>
        <v>0</v>
      </c>
      <c r="X30" s="35">
        <f t="shared" si="10"/>
        <v>3294.0506523028266</v>
      </c>
      <c r="Y30" s="51">
        <v>9900</v>
      </c>
      <c r="Z30" s="51">
        <v>4150</v>
      </c>
      <c r="AA30" s="35">
        <f t="shared" si="11"/>
        <v>583</v>
      </c>
      <c r="AB30" s="35">
        <f t="shared" si="12"/>
        <v>430</v>
      </c>
      <c r="AC30" s="35">
        <f t="shared" si="13"/>
        <v>584.42449136115727</v>
      </c>
      <c r="AD30" s="35">
        <f t="shared" si="14"/>
        <v>271.36312570873901</v>
      </c>
      <c r="AE30" s="35">
        <f t="shared" si="15"/>
        <v>140.392664806569</v>
      </c>
      <c r="AF30" s="35">
        <f t="shared" si="16"/>
        <v>302.49439828121479</v>
      </c>
      <c r="AG30" s="35">
        <f t="shared" si="17"/>
        <v>17.532734740834719</v>
      </c>
      <c r="AH30" s="35">
        <f t="shared" si="18"/>
        <v>517.900991402626</v>
      </c>
      <c r="AI30" s="35">
        <f t="shared" si="19"/>
        <v>267.94171131054708</v>
      </c>
      <c r="AJ30" s="35">
        <f t="shared" si="20"/>
        <v>0</v>
      </c>
      <c r="AK30" s="36">
        <f t="shared" si="21"/>
        <v>3294.0506523028266</v>
      </c>
    </row>
    <row r="31" spans="1:37" x14ac:dyDescent="0.25">
      <c r="A31" s="5">
        <v>4210</v>
      </c>
      <c r="B31" s="5">
        <v>307936.58098840714</v>
      </c>
      <c r="C31" s="5">
        <v>544370.27642065287</v>
      </c>
      <c r="D31" s="5">
        <v>18691.5</v>
      </c>
      <c r="E31" s="5">
        <v>60.504250000000006</v>
      </c>
      <c r="F31" s="32">
        <v>0.02</v>
      </c>
      <c r="G31" s="32">
        <v>0.02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583</v>
      </c>
      <c r="O31" s="35">
        <f t="shared" si="1"/>
        <v>430</v>
      </c>
      <c r="P31" s="35">
        <f t="shared" si="2"/>
        <v>584.42449136115727</v>
      </c>
      <c r="Q31" s="35">
        <f t="shared" si="3"/>
        <v>271.36312570873901</v>
      </c>
      <c r="R31" s="35">
        <f t="shared" si="4"/>
        <v>140.392664806569</v>
      </c>
      <c r="S31" s="35">
        <f t="shared" si="5"/>
        <v>302.49439828121479</v>
      </c>
      <c r="T31" s="35">
        <f t="shared" si="6"/>
        <v>17.532734740834719</v>
      </c>
      <c r="U31" s="35">
        <f t="shared" si="7"/>
        <v>517.900991402626</v>
      </c>
      <c r="V31" s="35">
        <f t="shared" si="8"/>
        <v>267.94171131054708</v>
      </c>
      <c r="W31" s="35">
        <f t="shared" si="9"/>
        <v>0</v>
      </c>
      <c r="X31" s="35">
        <f t="shared" si="10"/>
        <v>3294.0506523028266</v>
      </c>
      <c r="Y31" s="51">
        <v>9900</v>
      </c>
      <c r="Z31" s="51">
        <v>4150</v>
      </c>
      <c r="AA31" s="35">
        <f t="shared" si="11"/>
        <v>583</v>
      </c>
      <c r="AB31" s="35">
        <f t="shared" si="12"/>
        <v>430</v>
      </c>
      <c r="AC31" s="35">
        <f t="shared" si="13"/>
        <v>584.42449136115727</v>
      </c>
      <c r="AD31" s="35">
        <f t="shared" si="14"/>
        <v>271.36312570873901</v>
      </c>
      <c r="AE31" s="35">
        <f t="shared" si="15"/>
        <v>140.392664806569</v>
      </c>
      <c r="AF31" s="35">
        <f t="shared" si="16"/>
        <v>302.49439828121479</v>
      </c>
      <c r="AG31" s="35">
        <f t="shared" si="17"/>
        <v>17.532734740834719</v>
      </c>
      <c r="AH31" s="35">
        <f t="shared" si="18"/>
        <v>517.900991402626</v>
      </c>
      <c r="AI31" s="35">
        <f t="shared" si="19"/>
        <v>267.94171131054708</v>
      </c>
      <c r="AJ31" s="35">
        <f t="shared" si="20"/>
        <v>0</v>
      </c>
      <c r="AK31" s="36">
        <f t="shared" si="21"/>
        <v>3294.0506523028266</v>
      </c>
    </row>
    <row r="32" spans="1:37" x14ac:dyDescent="0.25">
      <c r="A32" s="5">
        <v>4211</v>
      </c>
      <c r="B32" s="5">
        <v>308428.93998718262</v>
      </c>
      <c r="C32" s="5">
        <v>545240.66864046454</v>
      </c>
      <c r="D32" s="5">
        <v>18692.95</v>
      </c>
      <c r="E32" s="5">
        <v>60.504250000000006</v>
      </c>
      <c r="F32" s="32">
        <v>0.02</v>
      </c>
      <c r="G32" s="32">
        <v>0.02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583</v>
      </c>
      <c r="O32" s="35">
        <f t="shared" si="1"/>
        <v>430</v>
      </c>
      <c r="P32" s="35">
        <f t="shared" si="2"/>
        <v>584.42449136115727</v>
      </c>
      <c r="Q32" s="35">
        <f t="shared" si="3"/>
        <v>271.36312570873901</v>
      </c>
      <c r="R32" s="35">
        <f t="shared" si="4"/>
        <v>140.392664806569</v>
      </c>
      <c r="S32" s="35">
        <f t="shared" si="5"/>
        <v>302.49439828121479</v>
      </c>
      <c r="T32" s="35">
        <f t="shared" si="6"/>
        <v>17.532734740834719</v>
      </c>
      <c r="U32" s="35">
        <f t="shared" si="7"/>
        <v>517.900991402626</v>
      </c>
      <c r="V32" s="35">
        <f t="shared" si="8"/>
        <v>267.94171131054708</v>
      </c>
      <c r="W32" s="35">
        <f t="shared" si="9"/>
        <v>0</v>
      </c>
      <c r="X32" s="35">
        <f t="shared" si="10"/>
        <v>3294.0506523028266</v>
      </c>
      <c r="Y32" s="51">
        <v>9900</v>
      </c>
      <c r="Z32" s="51">
        <v>4150</v>
      </c>
      <c r="AA32" s="35">
        <f t="shared" si="11"/>
        <v>583</v>
      </c>
      <c r="AB32" s="35">
        <f t="shared" si="12"/>
        <v>430</v>
      </c>
      <c r="AC32" s="35">
        <f t="shared" si="13"/>
        <v>584.42449136115727</v>
      </c>
      <c r="AD32" s="35">
        <f t="shared" si="14"/>
        <v>271.36312570873901</v>
      </c>
      <c r="AE32" s="35">
        <f t="shared" si="15"/>
        <v>140.392664806569</v>
      </c>
      <c r="AF32" s="35">
        <f t="shared" si="16"/>
        <v>302.49439828121479</v>
      </c>
      <c r="AG32" s="35">
        <f t="shared" si="17"/>
        <v>17.532734740834719</v>
      </c>
      <c r="AH32" s="35">
        <f t="shared" si="18"/>
        <v>517.900991402626</v>
      </c>
      <c r="AI32" s="35">
        <f t="shared" si="19"/>
        <v>267.94171131054708</v>
      </c>
      <c r="AJ32" s="35">
        <f t="shared" si="20"/>
        <v>0</v>
      </c>
      <c r="AK32" s="36">
        <f t="shared" si="21"/>
        <v>3294.0506523028266</v>
      </c>
    </row>
    <row r="33" spans="1:37" x14ac:dyDescent="0.25">
      <c r="A33" s="5">
        <v>4212</v>
      </c>
      <c r="B33" s="5">
        <v>308921.2989859581</v>
      </c>
      <c r="C33" s="5">
        <v>546111.06086027622</v>
      </c>
      <c r="D33" s="5">
        <v>18694.400000000001</v>
      </c>
      <c r="E33" s="5">
        <v>60.504250000000006</v>
      </c>
      <c r="F33" s="32">
        <v>0.02</v>
      </c>
      <c r="G33" s="32">
        <v>0.02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583</v>
      </c>
      <c r="O33" s="35">
        <f t="shared" si="1"/>
        <v>430</v>
      </c>
      <c r="P33" s="35">
        <f t="shared" si="2"/>
        <v>584.42449136115727</v>
      </c>
      <c r="Q33" s="35">
        <f t="shared" si="3"/>
        <v>271.36312570873901</v>
      </c>
      <c r="R33" s="35">
        <f t="shared" si="4"/>
        <v>140.392664806569</v>
      </c>
      <c r="S33" s="35">
        <f t="shared" si="5"/>
        <v>302.49439828121479</v>
      </c>
      <c r="T33" s="35">
        <f t="shared" si="6"/>
        <v>17.532734740834719</v>
      </c>
      <c r="U33" s="35">
        <f t="shared" si="7"/>
        <v>517.900991402626</v>
      </c>
      <c r="V33" s="35">
        <f t="shared" si="8"/>
        <v>267.94171131054708</v>
      </c>
      <c r="W33" s="35">
        <f t="shared" si="9"/>
        <v>0</v>
      </c>
      <c r="X33" s="35">
        <f t="shared" si="10"/>
        <v>3294.0506523028266</v>
      </c>
      <c r="Y33" s="51">
        <v>9900</v>
      </c>
      <c r="Z33" s="51">
        <v>4150</v>
      </c>
      <c r="AA33" s="35">
        <f t="shared" si="11"/>
        <v>583</v>
      </c>
      <c r="AB33" s="35">
        <f t="shared" si="12"/>
        <v>430</v>
      </c>
      <c r="AC33" s="35">
        <f t="shared" si="13"/>
        <v>584.42449136115727</v>
      </c>
      <c r="AD33" s="35">
        <f t="shared" si="14"/>
        <v>271.36312570873901</v>
      </c>
      <c r="AE33" s="35">
        <f t="shared" si="15"/>
        <v>140.392664806569</v>
      </c>
      <c r="AF33" s="35">
        <f t="shared" si="16"/>
        <v>302.49439828121479</v>
      </c>
      <c r="AG33" s="35">
        <f t="shared" si="17"/>
        <v>17.532734740834719</v>
      </c>
      <c r="AH33" s="35">
        <f t="shared" si="18"/>
        <v>517.900991402626</v>
      </c>
      <c r="AI33" s="35">
        <f t="shared" si="19"/>
        <v>267.94171131054708</v>
      </c>
      <c r="AJ33" s="35">
        <f t="shared" si="20"/>
        <v>0</v>
      </c>
      <c r="AK33" s="36">
        <f t="shared" si="21"/>
        <v>3294.0506523028266</v>
      </c>
    </row>
    <row r="34" spans="1:37" x14ac:dyDescent="0.25">
      <c r="A34" s="5">
        <v>4212.2</v>
      </c>
      <c r="B34" s="5">
        <v>309019.77078580856</v>
      </c>
      <c r="C34" s="5">
        <v>546285.13930422068</v>
      </c>
      <c r="D34" s="5">
        <v>18694.690000000002</v>
      </c>
      <c r="E34" s="5">
        <v>60.504250000000006</v>
      </c>
      <c r="F34" s="32">
        <v>0.02</v>
      </c>
      <c r="G34" s="32">
        <v>0.02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583</v>
      </c>
      <c r="O34" s="35">
        <f t="shared" si="1"/>
        <v>430</v>
      </c>
      <c r="P34" s="35">
        <f t="shared" si="2"/>
        <v>584.42449136115727</v>
      </c>
      <c r="Q34" s="35">
        <f t="shared" si="3"/>
        <v>271.36312570873901</v>
      </c>
      <c r="R34" s="35">
        <f t="shared" si="4"/>
        <v>140.392664806569</v>
      </c>
      <c r="S34" s="35">
        <f t="shared" si="5"/>
        <v>302.49439828121479</v>
      </c>
      <c r="T34" s="35">
        <f t="shared" si="6"/>
        <v>17.532734740834719</v>
      </c>
      <c r="U34" s="35">
        <f t="shared" si="7"/>
        <v>517.900991402626</v>
      </c>
      <c r="V34" s="35">
        <f t="shared" si="8"/>
        <v>267.94171131054708</v>
      </c>
      <c r="W34" s="35">
        <f t="shared" si="9"/>
        <v>0</v>
      </c>
      <c r="X34" s="35">
        <f t="shared" si="10"/>
        <v>3294.0506523028266</v>
      </c>
      <c r="Y34" s="51">
        <v>9900</v>
      </c>
      <c r="Z34" s="51">
        <v>4150</v>
      </c>
      <c r="AA34" s="35">
        <f t="shared" si="11"/>
        <v>583</v>
      </c>
      <c r="AB34" s="35">
        <f t="shared" si="12"/>
        <v>430</v>
      </c>
      <c r="AC34" s="35">
        <f t="shared" si="13"/>
        <v>584.42449136115727</v>
      </c>
      <c r="AD34" s="35">
        <f t="shared" si="14"/>
        <v>271.36312570873901</v>
      </c>
      <c r="AE34" s="35">
        <f t="shared" si="15"/>
        <v>140.392664806569</v>
      </c>
      <c r="AF34" s="35">
        <f t="shared" si="16"/>
        <v>302.49439828121479</v>
      </c>
      <c r="AG34" s="35">
        <f t="shared" si="17"/>
        <v>17.532734740834719</v>
      </c>
      <c r="AH34" s="35">
        <f t="shared" si="18"/>
        <v>517.900991402626</v>
      </c>
      <c r="AI34" s="35">
        <f t="shared" si="19"/>
        <v>267.94171131054708</v>
      </c>
      <c r="AJ34" s="35">
        <f t="shared" si="20"/>
        <v>0</v>
      </c>
      <c r="AK34" s="36">
        <f t="shared" si="21"/>
        <v>3294.0506523028266</v>
      </c>
    </row>
    <row r="35" spans="1:37" x14ac:dyDescent="0.25">
      <c r="A35" s="5">
        <v>4212.8</v>
      </c>
      <c r="B35" s="5">
        <v>309315.18618488312</v>
      </c>
      <c r="C35" s="5">
        <v>546807.37463611364</v>
      </c>
      <c r="D35" s="5">
        <v>18695.560000000001</v>
      </c>
      <c r="E35" s="5">
        <v>60.504250000000006</v>
      </c>
      <c r="F35" s="32">
        <v>0.02</v>
      </c>
      <c r="G35" s="32">
        <v>0.02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583</v>
      </c>
      <c r="O35" s="35">
        <f t="shared" si="1"/>
        <v>430</v>
      </c>
      <c r="P35" s="35">
        <f t="shared" si="2"/>
        <v>584.42449136115727</v>
      </c>
      <c r="Q35" s="35">
        <f t="shared" si="3"/>
        <v>271.36312570873901</v>
      </c>
      <c r="R35" s="35">
        <f t="shared" si="4"/>
        <v>140.392664806569</v>
      </c>
      <c r="S35" s="35">
        <f t="shared" si="5"/>
        <v>302.49439828121479</v>
      </c>
      <c r="T35" s="35">
        <f t="shared" si="6"/>
        <v>17.532734740834719</v>
      </c>
      <c r="U35" s="35">
        <f t="shared" si="7"/>
        <v>517.900991402626</v>
      </c>
      <c r="V35" s="35">
        <f t="shared" si="8"/>
        <v>267.94171131054708</v>
      </c>
      <c r="W35" s="35">
        <f t="shared" si="9"/>
        <v>0</v>
      </c>
      <c r="X35" s="35">
        <f t="shared" si="10"/>
        <v>3294.0506523028266</v>
      </c>
      <c r="Y35" s="51">
        <v>9900</v>
      </c>
      <c r="Z35" s="51">
        <v>4150</v>
      </c>
      <c r="AA35" s="35">
        <f t="shared" si="11"/>
        <v>583</v>
      </c>
      <c r="AB35" s="35">
        <f t="shared" si="12"/>
        <v>430</v>
      </c>
      <c r="AC35" s="35">
        <f t="shared" si="13"/>
        <v>584.42449136115727</v>
      </c>
      <c r="AD35" s="35">
        <f t="shared" si="14"/>
        <v>271.36312570873901</v>
      </c>
      <c r="AE35" s="35">
        <f t="shared" si="15"/>
        <v>140.392664806569</v>
      </c>
      <c r="AF35" s="35">
        <f t="shared" si="16"/>
        <v>302.49439828121479</v>
      </c>
      <c r="AG35" s="35">
        <f t="shared" si="17"/>
        <v>17.532734740834719</v>
      </c>
      <c r="AH35" s="35">
        <f t="shared" si="18"/>
        <v>517.900991402626</v>
      </c>
      <c r="AI35" s="35">
        <f t="shared" si="19"/>
        <v>267.94171131054708</v>
      </c>
      <c r="AJ35" s="35">
        <f t="shared" si="20"/>
        <v>0</v>
      </c>
      <c r="AK35" s="36">
        <f t="shared" si="21"/>
        <v>3294.0506523028266</v>
      </c>
    </row>
    <row r="36" spans="1:37" x14ac:dyDescent="0.25">
      <c r="A36" s="5">
        <v>4213</v>
      </c>
      <c r="B36" s="5">
        <v>309413.65798473358</v>
      </c>
      <c r="C36" s="5">
        <v>546981.4530800879</v>
      </c>
      <c r="D36" s="5">
        <v>18695.849999999999</v>
      </c>
      <c r="E36" s="5">
        <v>60.504250000000006</v>
      </c>
      <c r="F36" s="32">
        <v>0.02</v>
      </c>
      <c r="G36" s="32">
        <v>0.02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583</v>
      </c>
      <c r="O36" s="35">
        <f t="shared" si="1"/>
        <v>430</v>
      </c>
      <c r="P36" s="35">
        <f t="shared" si="2"/>
        <v>584.42449136115727</v>
      </c>
      <c r="Q36" s="35">
        <f t="shared" si="3"/>
        <v>271.36312570873901</v>
      </c>
      <c r="R36" s="35">
        <f t="shared" si="4"/>
        <v>140.392664806569</v>
      </c>
      <c r="S36" s="35">
        <f t="shared" si="5"/>
        <v>302.49439828121479</v>
      </c>
      <c r="T36" s="35">
        <f t="shared" si="6"/>
        <v>17.532734740834719</v>
      </c>
      <c r="U36" s="35">
        <f t="shared" si="7"/>
        <v>517.900991402626</v>
      </c>
      <c r="V36" s="35">
        <f t="shared" si="8"/>
        <v>267.94171131054708</v>
      </c>
      <c r="W36" s="35">
        <f t="shared" si="9"/>
        <v>0</v>
      </c>
      <c r="X36" s="35">
        <f t="shared" si="10"/>
        <v>3294.0506523028266</v>
      </c>
      <c r="Y36" s="51">
        <v>9900</v>
      </c>
      <c r="Z36" s="51">
        <v>4150</v>
      </c>
      <c r="AA36" s="35">
        <f t="shared" si="11"/>
        <v>583</v>
      </c>
      <c r="AB36" s="35">
        <f t="shared" si="12"/>
        <v>430</v>
      </c>
      <c r="AC36" s="35">
        <f t="shared" si="13"/>
        <v>584.42449136115727</v>
      </c>
      <c r="AD36" s="35">
        <f t="shared" si="14"/>
        <v>271.36312570873901</v>
      </c>
      <c r="AE36" s="35">
        <f t="shared" si="15"/>
        <v>140.392664806569</v>
      </c>
      <c r="AF36" s="35">
        <f t="shared" si="16"/>
        <v>302.49439828121479</v>
      </c>
      <c r="AG36" s="35">
        <f t="shared" si="17"/>
        <v>17.532734740834719</v>
      </c>
      <c r="AH36" s="35">
        <f t="shared" si="18"/>
        <v>517.900991402626</v>
      </c>
      <c r="AI36" s="35">
        <f t="shared" si="19"/>
        <v>267.94171131054708</v>
      </c>
      <c r="AJ36" s="35">
        <f t="shared" si="20"/>
        <v>0</v>
      </c>
      <c r="AK36" s="36">
        <f t="shared" si="21"/>
        <v>3294.0506523028266</v>
      </c>
    </row>
    <row r="37" spans="1:37" x14ac:dyDescent="0.25">
      <c r="A37" s="5">
        <v>4214</v>
      </c>
      <c r="B37" s="5">
        <v>309906.0169839859</v>
      </c>
      <c r="C37" s="5">
        <v>547851.84529986978</v>
      </c>
      <c r="D37" s="5">
        <v>18697.3</v>
      </c>
      <c r="E37" s="5">
        <v>60.504250000000006</v>
      </c>
      <c r="F37" s="32">
        <v>0.02</v>
      </c>
      <c r="G37" s="32">
        <v>0.02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583</v>
      </c>
      <c r="O37" s="35">
        <f t="shared" si="1"/>
        <v>430</v>
      </c>
      <c r="P37" s="35">
        <f t="shared" si="2"/>
        <v>584.42449136115727</v>
      </c>
      <c r="Q37" s="35">
        <f t="shared" si="3"/>
        <v>271.36312570873901</v>
      </c>
      <c r="R37" s="35">
        <f t="shared" si="4"/>
        <v>140.392664806569</v>
      </c>
      <c r="S37" s="35">
        <f t="shared" si="5"/>
        <v>302.49439828121479</v>
      </c>
      <c r="T37" s="35">
        <f t="shared" si="6"/>
        <v>17.532734740834719</v>
      </c>
      <c r="U37" s="35">
        <f t="shared" si="7"/>
        <v>517.900991402626</v>
      </c>
      <c r="V37" s="35">
        <f t="shared" si="8"/>
        <v>267.94171131054708</v>
      </c>
      <c r="W37" s="35">
        <f t="shared" si="9"/>
        <v>0</v>
      </c>
      <c r="X37" s="35">
        <f t="shared" si="10"/>
        <v>3294.0506523028266</v>
      </c>
      <c r="Y37" s="51">
        <v>9900</v>
      </c>
      <c r="Z37" s="51">
        <v>4150</v>
      </c>
      <c r="AA37" s="35">
        <f t="shared" si="11"/>
        <v>583</v>
      </c>
      <c r="AB37" s="35">
        <f t="shared" si="12"/>
        <v>430</v>
      </c>
      <c r="AC37" s="35">
        <f t="shared" si="13"/>
        <v>584.42449136115727</v>
      </c>
      <c r="AD37" s="35">
        <f t="shared" si="14"/>
        <v>271.36312570873901</v>
      </c>
      <c r="AE37" s="35">
        <f t="shared" si="15"/>
        <v>140.392664806569</v>
      </c>
      <c r="AF37" s="35">
        <f t="shared" si="16"/>
        <v>302.49439828121479</v>
      </c>
      <c r="AG37" s="35">
        <f t="shared" si="17"/>
        <v>17.532734740834719</v>
      </c>
      <c r="AH37" s="35">
        <f t="shared" si="18"/>
        <v>517.900991402626</v>
      </c>
      <c r="AI37" s="35">
        <f t="shared" si="19"/>
        <v>267.94171131054708</v>
      </c>
      <c r="AJ37" s="35">
        <f t="shared" si="20"/>
        <v>0</v>
      </c>
      <c r="AK37" s="36">
        <f t="shared" si="21"/>
        <v>3294.0506523028266</v>
      </c>
    </row>
    <row r="38" spans="1:37" x14ac:dyDescent="0.25">
      <c r="A38" s="5">
        <v>4215</v>
      </c>
      <c r="B38" s="5">
        <v>310398.37598276138</v>
      </c>
      <c r="C38" s="5">
        <v>548722.23751965165</v>
      </c>
      <c r="D38" s="5">
        <v>18698.75</v>
      </c>
      <c r="E38" s="5">
        <v>60.504250000000006</v>
      </c>
      <c r="F38" s="32">
        <v>0.02</v>
      </c>
      <c r="G38" s="32">
        <v>0.02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583</v>
      </c>
      <c r="O38" s="35">
        <f t="shared" si="1"/>
        <v>430</v>
      </c>
      <c r="P38" s="35">
        <f t="shared" si="2"/>
        <v>584.42449136115727</v>
      </c>
      <c r="Q38" s="35">
        <f t="shared" si="3"/>
        <v>271.36312570873901</v>
      </c>
      <c r="R38" s="35">
        <f t="shared" si="4"/>
        <v>140.392664806569</v>
      </c>
      <c r="S38" s="35">
        <f t="shared" si="5"/>
        <v>302.49439828121479</v>
      </c>
      <c r="T38" s="35">
        <f t="shared" si="6"/>
        <v>17.532734740834719</v>
      </c>
      <c r="U38" s="35">
        <f t="shared" si="7"/>
        <v>517.900991402626</v>
      </c>
      <c r="V38" s="35">
        <f t="shared" si="8"/>
        <v>267.94171131054708</v>
      </c>
      <c r="W38" s="35">
        <f t="shared" si="9"/>
        <v>0</v>
      </c>
      <c r="X38" s="35">
        <f t="shared" si="10"/>
        <v>3294.0506523028266</v>
      </c>
      <c r="Y38" s="51">
        <v>9900</v>
      </c>
      <c r="Z38" s="51">
        <v>4150</v>
      </c>
      <c r="AA38" s="35">
        <f t="shared" si="11"/>
        <v>583</v>
      </c>
      <c r="AB38" s="35">
        <f t="shared" si="12"/>
        <v>430</v>
      </c>
      <c r="AC38" s="35">
        <f t="shared" si="13"/>
        <v>584.42449136115727</v>
      </c>
      <c r="AD38" s="35">
        <f t="shared" si="14"/>
        <v>271.36312570873901</v>
      </c>
      <c r="AE38" s="35">
        <f t="shared" si="15"/>
        <v>140.392664806569</v>
      </c>
      <c r="AF38" s="35">
        <f t="shared" si="16"/>
        <v>302.49439828121479</v>
      </c>
      <c r="AG38" s="35">
        <f t="shared" si="17"/>
        <v>17.532734740834719</v>
      </c>
      <c r="AH38" s="35">
        <f t="shared" si="18"/>
        <v>517.900991402626</v>
      </c>
      <c r="AI38" s="35">
        <f t="shared" si="19"/>
        <v>267.94171131054708</v>
      </c>
      <c r="AJ38" s="35">
        <f t="shared" si="20"/>
        <v>0</v>
      </c>
      <c r="AK38" s="36">
        <f t="shared" si="21"/>
        <v>3294.0506523028266</v>
      </c>
    </row>
    <row r="39" spans="1:37" x14ac:dyDescent="0.25">
      <c r="A39" s="5">
        <v>4216</v>
      </c>
      <c r="B39" s="5">
        <v>310890.73498106003</v>
      </c>
      <c r="C39" s="5">
        <v>549592.62973946333</v>
      </c>
      <c r="D39" s="5">
        <v>18700.2</v>
      </c>
      <c r="E39" s="5">
        <v>60.504250000000006</v>
      </c>
      <c r="F39" s="32">
        <v>0.02</v>
      </c>
      <c r="G39" s="32">
        <v>0.02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583</v>
      </c>
      <c r="O39" s="35">
        <f t="shared" si="1"/>
        <v>430</v>
      </c>
      <c r="P39" s="35">
        <f t="shared" si="2"/>
        <v>584.42449136115727</v>
      </c>
      <c r="Q39" s="35">
        <f t="shared" si="3"/>
        <v>271.36312570873901</v>
      </c>
      <c r="R39" s="35">
        <f t="shared" si="4"/>
        <v>140.392664806569</v>
      </c>
      <c r="S39" s="35">
        <f t="shared" si="5"/>
        <v>302.49439828121479</v>
      </c>
      <c r="T39" s="35">
        <f t="shared" si="6"/>
        <v>17.532734740834719</v>
      </c>
      <c r="U39" s="35">
        <f t="shared" si="7"/>
        <v>517.900991402626</v>
      </c>
      <c r="V39" s="35">
        <f t="shared" si="8"/>
        <v>267.94171131054708</v>
      </c>
      <c r="W39" s="35">
        <f t="shared" si="9"/>
        <v>0</v>
      </c>
      <c r="X39" s="35">
        <f t="shared" si="10"/>
        <v>3294.0506523028266</v>
      </c>
      <c r="Y39" s="51">
        <v>9900</v>
      </c>
      <c r="Z39" s="51">
        <v>4150</v>
      </c>
      <c r="AA39" s="35">
        <f t="shared" si="11"/>
        <v>583</v>
      </c>
      <c r="AB39" s="35">
        <f t="shared" si="12"/>
        <v>430</v>
      </c>
      <c r="AC39" s="35">
        <f t="shared" si="13"/>
        <v>584.42449136115727</v>
      </c>
      <c r="AD39" s="35">
        <f t="shared" si="14"/>
        <v>271.36312570873901</v>
      </c>
      <c r="AE39" s="35">
        <f t="shared" si="15"/>
        <v>140.392664806569</v>
      </c>
      <c r="AF39" s="35">
        <f t="shared" si="16"/>
        <v>302.49439828121479</v>
      </c>
      <c r="AG39" s="35">
        <f t="shared" si="17"/>
        <v>17.532734740834719</v>
      </c>
      <c r="AH39" s="35">
        <f t="shared" si="18"/>
        <v>517.900991402626</v>
      </c>
      <c r="AI39" s="35">
        <f t="shared" si="19"/>
        <v>267.94171131054708</v>
      </c>
      <c r="AJ39" s="35">
        <f t="shared" si="20"/>
        <v>0</v>
      </c>
      <c r="AK39" s="36">
        <f t="shared" si="21"/>
        <v>3294.0506523028266</v>
      </c>
    </row>
    <row r="40" spans="1:37" x14ac:dyDescent="0.25">
      <c r="A40" s="5">
        <v>4217</v>
      </c>
      <c r="B40" s="5">
        <v>311383.09397983551</v>
      </c>
      <c r="C40" s="5">
        <v>550463.0219592452</v>
      </c>
      <c r="D40" s="5">
        <v>18701.650000000001</v>
      </c>
      <c r="E40" s="5">
        <v>60.504250000000006</v>
      </c>
      <c r="F40" s="32">
        <v>0.02</v>
      </c>
      <c r="G40" s="32">
        <v>0.02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583</v>
      </c>
      <c r="O40" s="35">
        <f t="shared" si="1"/>
        <v>430</v>
      </c>
      <c r="P40" s="35">
        <f t="shared" si="2"/>
        <v>584.42449136115727</v>
      </c>
      <c r="Q40" s="35">
        <f t="shared" si="3"/>
        <v>271.36312570873901</v>
      </c>
      <c r="R40" s="35">
        <f t="shared" si="4"/>
        <v>140.392664806569</v>
      </c>
      <c r="S40" s="35">
        <f t="shared" si="5"/>
        <v>302.49439828121479</v>
      </c>
      <c r="T40" s="35">
        <f t="shared" si="6"/>
        <v>17.532734740834719</v>
      </c>
      <c r="U40" s="35">
        <f t="shared" si="7"/>
        <v>517.900991402626</v>
      </c>
      <c r="V40" s="35">
        <f t="shared" si="8"/>
        <v>267.94171131054708</v>
      </c>
      <c r="W40" s="35">
        <f t="shared" si="9"/>
        <v>0</v>
      </c>
      <c r="X40" s="35">
        <f t="shared" si="10"/>
        <v>3294.0506523028266</v>
      </c>
      <c r="Y40" s="51">
        <v>9900</v>
      </c>
      <c r="Z40" s="51">
        <v>4150</v>
      </c>
      <c r="AA40" s="35">
        <f t="shared" si="11"/>
        <v>583</v>
      </c>
      <c r="AB40" s="35">
        <f t="shared" si="12"/>
        <v>430</v>
      </c>
      <c r="AC40" s="35">
        <f t="shared" si="13"/>
        <v>584.42449136115727</v>
      </c>
      <c r="AD40" s="35">
        <f t="shared" si="14"/>
        <v>271.36312570873901</v>
      </c>
      <c r="AE40" s="35">
        <f t="shared" si="15"/>
        <v>140.392664806569</v>
      </c>
      <c r="AF40" s="35">
        <f t="shared" si="16"/>
        <v>302.49439828121479</v>
      </c>
      <c r="AG40" s="35">
        <f t="shared" si="17"/>
        <v>17.532734740834719</v>
      </c>
      <c r="AH40" s="35">
        <f t="shared" si="18"/>
        <v>517.900991402626</v>
      </c>
      <c r="AI40" s="35">
        <f t="shared" si="19"/>
        <v>267.94171131054708</v>
      </c>
      <c r="AJ40" s="35">
        <f t="shared" si="20"/>
        <v>0</v>
      </c>
      <c r="AK40" s="36">
        <f t="shared" si="21"/>
        <v>3294.0506523028266</v>
      </c>
    </row>
    <row r="41" spans="1:37" x14ac:dyDescent="0.25">
      <c r="A41" s="5">
        <v>4217.2</v>
      </c>
      <c r="B41" s="5">
        <v>311481.56577968597</v>
      </c>
      <c r="C41" s="5">
        <v>550637.10040321946</v>
      </c>
      <c r="D41" s="5">
        <v>18701.939999999999</v>
      </c>
      <c r="E41" s="5">
        <v>60.504250000000006</v>
      </c>
      <c r="F41" s="32">
        <v>0.02</v>
      </c>
      <c r="G41" s="32">
        <v>0.02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583</v>
      </c>
      <c r="O41" s="35">
        <f t="shared" si="1"/>
        <v>430</v>
      </c>
      <c r="P41" s="35">
        <f t="shared" si="2"/>
        <v>584.42449136115727</v>
      </c>
      <c r="Q41" s="35">
        <f t="shared" si="3"/>
        <v>271.36312570873901</v>
      </c>
      <c r="R41" s="35">
        <f t="shared" si="4"/>
        <v>140.392664806569</v>
      </c>
      <c r="S41" s="35">
        <f t="shared" si="5"/>
        <v>302.49439828121479</v>
      </c>
      <c r="T41" s="35">
        <f t="shared" si="6"/>
        <v>17.532734740834719</v>
      </c>
      <c r="U41" s="35">
        <f t="shared" si="7"/>
        <v>517.900991402626</v>
      </c>
      <c r="V41" s="35">
        <f t="shared" si="8"/>
        <v>267.94171131054708</v>
      </c>
      <c r="W41" s="35">
        <f t="shared" si="9"/>
        <v>0</v>
      </c>
      <c r="X41" s="35">
        <f t="shared" si="10"/>
        <v>3294.0506523028266</v>
      </c>
      <c r="Y41" s="51">
        <v>9900</v>
      </c>
      <c r="Z41" s="51">
        <v>4150</v>
      </c>
      <c r="AA41" s="35">
        <f t="shared" si="11"/>
        <v>583</v>
      </c>
      <c r="AB41" s="35">
        <f t="shared" si="12"/>
        <v>430</v>
      </c>
      <c r="AC41" s="35">
        <f t="shared" si="13"/>
        <v>584.42449136115727</v>
      </c>
      <c r="AD41" s="35">
        <f t="shared" si="14"/>
        <v>271.36312570873901</v>
      </c>
      <c r="AE41" s="35">
        <f t="shared" si="15"/>
        <v>140.392664806569</v>
      </c>
      <c r="AF41" s="35">
        <f t="shared" si="16"/>
        <v>302.49439828121479</v>
      </c>
      <c r="AG41" s="35">
        <f t="shared" si="17"/>
        <v>17.532734740834719</v>
      </c>
      <c r="AH41" s="35">
        <f t="shared" si="18"/>
        <v>517.900991402626</v>
      </c>
      <c r="AI41" s="35">
        <f t="shared" si="19"/>
        <v>267.94171131054708</v>
      </c>
      <c r="AJ41" s="35">
        <f t="shared" si="20"/>
        <v>0</v>
      </c>
      <c r="AK41" s="36">
        <f t="shared" si="21"/>
        <v>3294.0506523028266</v>
      </c>
    </row>
    <row r="42" spans="1:37" x14ac:dyDescent="0.25">
      <c r="A42" s="5">
        <v>4217.8</v>
      </c>
      <c r="B42" s="5">
        <v>311776.98117923737</v>
      </c>
      <c r="C42" s="5">
        <v>551159.33573511243</v>
      </c>
      <c r="D42" s="5">
        <v>18702.809999999998</v>
      </c>
      <c r="E42" s="5">
        <v>60.504250000000006</v>
      </c>
      <c r="F42" s="32">
        <v>0.02</v>
      </c>
      <c r="G42" s="32">
        <v>0.02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583</v>
      </c>
      <c r="O42" s="35">
        <f t="shared" si="1"/>
        <v>430</v>
      </c>
      <c r="P42" s="35">
        <f t="shared" si="2"/>
        <v>584.42449136115727</v>
      </c>
      <c r="Q42" s="35">
        <f t="shared" si="3"/>
        <v>271.36312570873901</v>
      </c>
      <c r="R42" s="35">
        <f t="shared" si="4"/>
        <v>140.392664806569</v>
      </c>
      <c r="S42" s="35">
        <f t="shared" si="5"/>
        <v>302.49439828121479</v>
      </c>
      <c r="T42" s="35">
        <f t="shared" si="6"/>
        <v>17.532734740834719</v>
      </c>
      <c r="U42" s="35">
        <f t="shared" si="7"/>
        <v>517.900991402626</v>
      </c>
      <c r="V42" s="35">
        <f t="shared" si="8"/>
        <v>267.94171131054708</v>
      </c>
      <c r="W42" s="35">
        <f t="shared" si="9"/>
        <v>0</v>
      </c>
      <c r="X42" s="35">
        <f t="shared" si="10"/>
        <v>3294.0506523028266</v>
      </c>
      <c r="Y42" s="51">
        <v>9900</v>
      </c>
      <c r="Z42" s="51">
        <v>4150</v>
      </c>
      <c r="AA42" s="35">
        <f t="shared" si="11"/>
        <v>583</v>
      </c>
      <c r="AB42" s="35">
        <f t="shared" si="12"/>
        <v>430</v>
      </c>
      <c r="AC42" s="35">
        <f t="shared" si="13"/>
        <v>584.42449136115727</v>
      </c>
      <c r="AD42" s="35">
        <f t="shared" si="14"/>
        <v>271.36312570873901</v>
      </c>
      <c r="AE42" s="35">
        <f t="shared" si="15"/>
        <v>140.392664806569</v>
      </c>
      <c r="AF42" s="35">
        <f t="shared" si="16"/>
        <v>302.49439828121479</v>
      </c>
      <c r="AG42" s="35">
        <f t="shared" si="17"/>
        <v>17.532734740834719</v>
      </c>
      <c r="AH42" s="35">
        <f t="shared" si="18"/>
        <v>517.900991402626</v>
      </c>
      <c r="AI42" s="35">
        <f t="shared" si="19"/>
        <v>267.94171131054708</v>
      </c>
      <c r="AJ42" s="35">
        <f t="shared" si="20"/>
        <v>0</v>
      </c>
      <c r="AK42" s="36">
        <f t="shared" si="21"/>
        <v>3294.0506523028266</v>
      </c>
    </row>
    <row r="43" spans="1:37" x14ac:dyDescent="0.25">
      <c r="A43" s="5">
        <v>4218</v>
      </c>
      <c r="B43" s="5">
        <v>311875.45297861099</v>
      </c>
      <c r="C43" s="5">
        <v>551333.41417905688</v>
      </c>
      <c r="D43" s="5">
        <v>18703.099999999999</v>
      </c>
      <c r="E43" s="5">
        <v>60.504250000000006</v>
      </c>
      <c r="F43" s="32">
        <v>0.02</v>
      </c>
      <c r="G43" s="32">
        <v>0.02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583</v>
      </c>
      <c r="O43" s="35">
        <f t="shared" si="1"/>
        <v>430</v>
      </c>
      <c r="P43" s="35">
        <f t="shared" si="2"/>
        <v>584.42449136115727</v>
      </c>
      <c r="Q43" s="35">
        <f t="shared" si="3"/>
        <v>271.36312570873901</v>
      </c>
      <c r="R43" s="35">
        <f t="shared" si="4"/>
        <v>140.392664806569</v>
      </c>
      <c r="S43" s="35">
        <f t="shared" si="5"/>
        <v>302.49439828121479</v>
      </c>
      <c r="T43" s="35">
        <f t="shared" si="6"/>
        <v>17.532734740834719</v>
      </c>
      <c r="U43" s="35">
        <f t="shared" si="7"/>
        <v>517.900991402626</v>
      </c>
      <c r="V43" s="35">
        <f t="shared" si="8"/>
        <v>267.94171131054708</v>
      </c>
      <c r="W43" s="35">
        <f t="shared" si="9"/>
        <v>0</v>
      </c>
      <c r="X43" s="35">
        <f t="shared" si="10"/>
        <v>3294.0506523028266</v>
      </c>
      <c r="Y43" s="51">
        <v>9900</v>
      </c>
      <c r="Z43" s="51">
        <v>4150</v>
      </c>
      <c r="AA43" s="35">
        <f t="shared" si="11"/>
        <v>583</v>
      </c>
      <c r="AB43" s="35">
        <f t="shared" si="12"/>
        <v>430</v>
      </c>
      <c r="AC43" s="35">
        <f t="shared" si="13"/>
        <v>584.42449136115727</v>
      </c>
      <c r="AD43" s="35">
        <f t="shared" si="14"/>
        <v>271.36312570873901</v>
      </c>
      <c r="AE43" s="35">
        <f t="shared" si="15"/>
        <v>140.392664806569</v>
      </c>
      <c r="AF43" s="35">
        <f t="shared" si="16"/>
        <v>302.49439828121479</v>
      </c>
      <c r="AG43" s="35">
        <f t="shared" si="17"/>
        <v>17.532734740834719</v>
      </c>
      <c r="AH43" s="35">
        <f t="shared" si="18"/>
        <v>517.900991402626</v>
      </c>
      <c r="AI43" s="35">
        <f t="shared" si="19"/>
        <v>267.94171131054708</v>
      </c>
      <c r="AJ43" s="35">
        <f t="shared" si="20"/>
        <v>0</v>
      </c>
      <c r="AK43" s="36">
        <f t="shared" si="21"/>
        <v>3294.0506523028266</v>
      </c>
    </row>
    <row r="44" spans="1:37" x14ac:dyDescent="0.25">
      <c r="A44" s="5">
        <v>4219</v>
      </c>
      <c r="B44" s="5">
        <v>312367.81197786331</v>
      </c>
      <c r="C44" s="5">
        <v>552203.80639886856</v>
      </c>
      <c r="D44" s="5">
        <v>18704.550000000003</v>
      </c>
      <c r="E44" s="5">
        <v>60.504250000000006</v>
      </c>
      <c r="F44" s="32">
        <v>0.02</v>
      </c>
      <c r="G44" s="32">
        <v>0.02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583</v>
      </c>
      <c r="O44" s="35">
        <f t="shared" si="1"/>
        <v>430</v>
      </c>
      <c r="P44" s="35">
        <f t="shared" si="2"/>
        <v>584.42449136115727</v>
      </c>
      <c r="Q44" s="35">
        <f t="shared" si="3"/>
        <v>271.36312570873901</v>
      </c>
      <c r="R44" s="35">
        <f t="shared" si="4"/>
        <v>140.392664806569</v>
      </c>
      <c r="S44" s="35">
        <f t="shared" si="5"/>
        <v>302.49439828121479</v>
      </c>
      <c r="T44" s="35">
        <f t="shared" si="6"/>
        <v>17.532734740834719</v>
      </c>
      <c r="U44" s="35">
        <f t="shared" si="7"/>
        <v>517.900991402626</v>
      </c>
      <c r="V44" s="35">
        <f t="shared" si="8"/>
        <v>267.94171131054708</v>
      </c>
      <c r="W44" s="35">
        <f t="shared" si="9"/>
        <v>0</v>
      </c>
      <c r="X44" s="35">
        <f t="shared" si="10"/>
        <v>3294.0506523028266</v>
      </c>
      <c r="Y44" s="51">
        <v>9900</v>
      </c>
      <c r="Z44" s="51">
        <v>4150</v>
      </c>
      <c r="AA44" s="35">
        <f t="shared" si="11"/>
        <v>583</v>
      </c>
      <c r="AB44" s="35">
        <f t="shared" si="12"/>
        <v>430</v>
      </c>
      <c r="AC44" s="35">
        <f t="shared" si="13"/>
        <v>584.42449136115727</v>
      </c>
      <c r="AD44" s="35">
        <f t="shared" si="14"/>
        <v>271.36312570873901</v>
      </c>
      <c r="AE44" s="35">
        <f t="shared" si="15"/>
        <v>140.392664806569</v>
      </c>
      <c r="AF44" s="35">
        <f t="shared" si="16"/>
        <v>302.49439828121479</v>
      </c>
      <c r="AG44" s="35">
        <f t="shared" si="17"/>
        <v>17.532734740834719</v>
      </c>
      <c r="AH44" s="35">
        <f t="shared" si="18"/>
        <v>517.900991402626</v>
      </c>
      <c r="AI44" s="35">
        <f t="shared" si="19"/>
        <v>267.94171131054708</v>
      </c>
      <c r="AJ44" s="35">
        <f t="shared" si="20"/>
        <v>0</v>
      </c>
      <c r="AK44" s="36">
        <f t="shared" si="21"/>
        <v>3294.0506523028266</v>
      </c>
    </row>
    <row r="45" spans="1:37" x14ac:dyDescent="0.25">
      <c r="A45" s="5">
        <v>4220</v>
      </c>
      <c r="B45" s="5">
        <v>312860.17097663879</v>
      </c>
      <c r="C45" s="5">
        <v>553074.19861868024</v>
      </c>
      <c r="D45" s="5">
        <v>18706</v>
      </c>
      <c r="E45" s="5">
        <v>60.504250000000006</v>
      </c>
      <c r="F45" s="32">
        <v>0.02</v>
      </c>
      <c r="G45" s="32">
        <v>0.02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583</v>
      </c>
      <c r="O45" s="35">
        <f t="shared" si="1"/>
        <v>430</v>
      </c>
      <c r="P45" s="35">
        <f t="shared" si="2"/>
        <v>584.42449136115727</v>
      </c>
      <c r="Q45" s="35">
        <f t="shared" si="3"/>
        <v>271.36312570873901</v>
      </c>
      <c r="R45" s="35">
        <f t="shared" si="4"/>
        <v>140.392664806569</v>
      </c>
      <c r="S45" s="35">
        <f t="shared" si="5"/>
        <v>302.49439828121479</v>
      </c>
      <c r="T45" s="35">
        <f t="shared" si="6"/>
        <v>17.532734740834719</v>
      </c>
      <c r="U45" s="35">
        <f t="shared" si="7"/>
        <v>517.900991402626</v>
      </c>
      <c r="V45" s="35">
        <f t="shared" si="8"/>
        <v>267.94171131054708</v>
      </c>
      <c r="W45" s="35">
        <f t="shared" si="9"/>
        <v>0</v>
      </c>
      <c r="X45" s="35">
        <f t="shared" si="10"/>
        <v>3294.0506523028266</v>
      </c>
      <c r="Y45" s="51">
        <v>9900</v>
      </c>
      <c r="Z45" s="51">
        <v>4150</v>
      </c>
      <c r="AA45" s="35">
        <f t="shared" si="11"/>
        <v>583</v>
      </c>
      <c r="AB45" s="35">
        <f t="shared" si="12"/>
        <v>430</v>
      </c>
      <c r="AC45" s="35">
        <f t="shared" si="13"/>
        <v>584.42449136115727</v>
      </c>
      <c r="AD45" s="35">
        <f t="shared" si="14"/>
        <v>271.36312570873901</v>
      </c>
      <c r="AE45" s="35">
        <f t="shared" si="15"/>
        <v>140.392664806569</v>
      </c>
      <c r="AF45" s="35">
        <f t="shared" si="16"/>
        <v>302.49439828121479</v>
      </c>
      <c r="AG45" s="35">
        <f t="shared" si="17"/>
        <v>17.532734740834719</v>
      </c>
      <c r="AH45" s="35">
        <f t="shared" si="18"/>
        <v>517.900991402626</v>
      </c>
      <c r="AI45" s="35">
        <f t="shared" si="19"/>
        <v>267.94171131054708</v>
      </c>
      <c r="AJ45" s="35">
        <f t="shared" si="20"/>
        <v>0</v>
      </c>
      <c r="AK45" s="36">
        <f t="shared" si="21"/>
        <v>3294.0506523028266</v>
      </c>
    </row>
    <row r="46" spans="1:37" x14ac:dyDescent="0.25">
      <c r="A46" s="5">
        <v>4221</v>
      </c>
      <c r="B46" s="5">
        <v>313352.52997541428</v>
      </c>
      <c r="C46" s="5">
        <v>553944.59083843231</v>
      </c>
      <c r="D46" s="5">
        <v>18707.45</v>
      </c>
      <c r="E46" s="5">
        <v>60.504250000000006</v>
      </c>
      <c r="F46" s="32">
        <v>0.02</v>
      </c>
      <c r="G46" s="32">
        <v>0.02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583</v>
      </c>
      <c r="O46" s="35">
        <f t="shared" si="1"/>
        <v>430</v>
      </c>
      <c r="P46" s="35">
        <f t="shared" si="2"/>
        <v>584.42449136115727</v>
      </c>
      <c r="Q46" s="35">
        <f t="shared" si="3"/>
        <v>271.36312570873901</v>
      </c>
      <c r="R46" s="35">
        <f t="shared" si="4"/>
        <v>140.392664806569</v>
      </c>
      <c r="S46" s="35">
        <f t="shared" si="5"/>
        <v>302.49439828121479</v>
      </c>
      <c r="T46" s="35">
        <f t="shared" si="6"/>
        <v>17.532734740834719</v>
      </c>
      <c r="U46" s="35">
        <f t="shared" si="7"/>
        <v>517.900991402626</v>
      </c>
      <c r="V46" s="35">
        <f t="shared" si="8"/>
        <v>267.94171131054708</v>
      </c>
      <c r="W46" s="35">
        <f t="shared" si="9"/>
        <v>0</v>
      </c>
      <c r="X46" s="35">
        <f t="shared" si="10"/>
        <v>3294.0506523028266</v>
      </c>
      <c r="Y46" s="51">
        <v>9900</v>
      </c>
      <c r="Z46" s="51">
        <v>4150</v>
      </c>
      <c r="AA46" s="35">
        <f t="shared" si="11"/>
        <v>583</v>
      </c>
      <c r="AB46" s="35">
        <f t="shared" si="12"/>
        <v>430</v>
      </c>
      <c r="AC46" s="35">
        <f t="shared" si="13"/>
        <v>584.42449136115727</v>
      </c>
      <c r="AD46" s="35">
        <f t="shared" si="14"/>
        <v>271.36312570873901</v>
      </c>
      <c r="AE46" s="35">
        <f t="shared" si="15"/>
        <v>140.392664806569</v>
      </c>
      <c r="AF46" s="35">
        <f t="shared" si="16"/>
        <v>302.49439828121479</v>
      </c>
      <c r="AG46" s="35">
        <f t="shared" si="17"/>
        <v>17.532734740834719</v>
      </c>
      <c r="AH46" s="35">
        <f t="shared" si="18"/>
        <v>517.900991402626</v>
      </c>
      <c r="AI46" s="35">
        <f t="shared" si="19"/>
        <v>267.94171131054708</v>
      </c>
      <c r="AJ46" s="35">
        <f t="shared" si="20"/>
        <v>0</v>
      </c>
      <c r="AK46" s="36">
        <f t="shared" si="21"/>
        <v>3294.0506523028266</v>
      </c>
    </row>
    <row r="47" spans="1:37" x14ac:dyDescent="0.25">
      <c r="A47" s="5">
        <v>4222</v>
      </c>
      <c r="B47" s="5">
        <v>313844.88897418976</v>
      </c>
      <c r="C47" s="5">
        <v>554814.98305824399</v>
      </c>
      <c r="D47" s="5">
        <v>18708.900000000001</v>
      </c>
      <c r="E47" s="5">
        <v>60.504250000000006</v>
      </c>
      <c r="F47" s="32">
        <v>0.02</v>
      </c>
      <c r="G47" s="32">
        <v>0.02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583</v>
      </c>
      <c r="O47" s="35">
        <f t="shared" si="1"/>
        <v>430</v>
      </c>
      <c r="P47" s="35">
        <f t="shared" si="2"/>
        <v>584.42449136115727</v>
      </c>
      <c r="Q47" s="35">
        <f t="shared" si="3"/>
        <v>271.36312570873901</v>
      </c>
      <c r="R47" s="35">
        <f t="shared" si="4"/>
        <v>140.392664806569</v>
      </c>
      <c r="S47" s="35">
        <f t="shared" si="5"/>
        <v>302.49439828121479</v>
      </c>
      <c r="T47" s="35">
        <f t="shared" si="6"/>
        <v>17.532734740834719</v>
      </c>
      <c r="U47" s="35">
        <f t="shared" si="7"/>
        <v>517.900991402626</v>
      </c>
      <c r="V47" s="35">
        <f t="shared" si="8"/>
        <v>267.94171131054708</v>
      </c>
      <c r="W47" s="35">
        <f t="shared" si="9"/>
        <v>0</v>
      </c>
      <c r="X47" s="35">
        <f t="shared" si="10"/>
        <v>3294.0506523028266</v>
      </c>
      <c r="Y47" s="51">
        <v>9900</v>
      </c>
      <c r="Z47" s="51">
        <v>4150</v>
      </c>
      <c r="AA47" s="35">
        <f t="shared" si="11"/>
        <v>583</v>
      </c>
      <c r="AB47" s="35">
        <f t="shared" si="12"/>
        <v>430</v>
      </c>
      <c r="AC47" s="35">
        <f t="shared" si="13"/>
        <v>584.42449136115727</v>
      </c>
      <c r="AD47" s="35">
        <f t="shared" si="14"/>
        <v>271.36312570873901</v>
      </c>
      <c r="AE47" s="35">
        <f t="shared" si="15"/>
        <v>140.392664806569</v>
      </c>
      <c r="AF47" s="35">
        <f t="shared" si="16"/>
        <v>302.49439828121479</v>
      </c>
      <c r="AG47" s="35">
        <f t="shared" si="17"/>
        <v>17.532734740834719</v>
      </c>
      <c r="AH47" s="35">
        <f t="shared" si="18"/>
        <v>517.900991402626</v>
      </c>
      <c r="AI47" s="35">
        <f t="shared" si="19"/>
        <v>267.94171131054708</v>
      </c>
      <c r="AJ47" s="35">
        <f t="shared" si="20"/>
        <v>0</v>
      </c>
      <c r="AK47" s="36">
        <f t="shared" si="21"/>
        <v>3294.0506523028266</v>
      </c>
    </row>
    <row r="48" spans="1:37" x14ac:dyDescent="0.25">
      <c r="A48" s="5">
        <v>4222.2</v>
      </c>
      <c r="B48" s="5">
        <v>313943.36077404022</v>
      </c>
      <c r="C48" s="5">
        <v>554989.06150221825</v>
      </c>
      <c r="D48" s="5">
        <v>18709.189999999999</v>
      </c>
      <c r="E48" s="5">
        <v>60.504250000000006</v>
      </c>
      <c r="F48" s="32">
        <v>0.02</v>
      </c>
      <c r="G48" s="32">
        <v>0.02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583</v>
      </c>
      <c r="O48" s="35">
        <f t="shared" si="1"/>
        <v>430</v>
      </c>
      <c r="P48" s="35">
        <f t="shared" si="2"/>
        <v>584.42449136115727</v>
      </c>
      <c r="Q48" s="35">
        <f t="shared" si="3"/>
        <v>271.36312570873901</v>
      </c>
      <c r="R48" s="35">
        <f t="shared" si="4"/>
        <v>140.392664806569</v>
      </c>
      <c r="S48" s="35">
        <f t="shared" si="5"/>
        <v>302.49439828121479</v>
      </c>
      <c r="T48" s="35">
        <f t="shared" si="6"/>
        <v>17.532734740834719</v>
      </c>
      <c r="U48" s="35">
        <f t="shared" si="7"/>
        <v>517.900991402626</v>
      </c>
      <c r="V48" s="35">
        <f t="shared" si="8"/>
        <v>267.94171131054708</v>
      </c>
      <c r="W48" s="35">
        <f t="shared" si="9"/>
        <v>0</v>
      </c>
      <c r="X48" s="35">
        <f t="shared" si="10"/>
        <v>3294.0506523028266</v>
      </c>
      <c r="Y48" s="51">
        <v>9900</v>
      </c>
      <c r="Z48" s="51">
        <v>4150</v>
      </c>
      <c r="AA48" s="35">
        <f t="shared" si="11"/>
        <v>583</v>
      </c>
      <c r="AB48" s="35">
        <f t="shared" si="12"/>
        <v>430</v>
      </c>
      <c r="AC48" s="35">
        <f t="shared" si="13"/>
        <v>584.42449136115727</v>
      </c>
      <c r="AD48" s="35">
        <f t="shared" si="14"/>
        <v>271.36312570873901</v>
      </c>
      <c r="AE48" s="35">
        <f t="shared" si="15"/>
        <v>140.392664806569</v>
      </c>
      <c r="AF48" s="35">
        <f t="shared" si="16"/>
        <v>302.49439828121479</v>
      </c>
      <c r="AG48" s="35">
        <f t="shared" si="17"/>
        <v>17.532734740834719</v>
      </c>
      <c r="AH48" s="35">
        <f t="shared" si="18"/>
        <v>517.900991402626</v>
      </c>
      <c r="AI48" s="35">
        <f t="shared" si="19"/>
        <v>267.94171131054708</v>
      </c>
      <c r="AJ48" s="35">
        <f t="shared" si="20"/>
        <v>0</v>
      </c>
      <c r="AK48" s="36">
        <f t="shared" si="21"/>
        <v>3294.0506523028266</v>
      </c>
    </row>
    <row r="49" spans="1:37" x14ac:dyDescent="0.25">
      <c r="A49" s="5">
        <v>4222.8</v>
      </c>
      <c r="B49" s="5">
        <v>314238.77617311478</v>
      </c>
      <c r="C49" s="5">
        <v>555511.29683408141</v>
      </c>
      <c r="D49" s="5">
        <v>18710.060000000001</v>
      </c>
      <c r="E49" s="5">
        <v>60.504250000000006</v>
      </c>
      <c r="F49" s="32">
        <v>0.02</v>
      </c>
      <c r="G49" s="32">
        <v>0.02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583</v>
      </c>
      <c r="O49" s="35">
        <f t="shared" si="1"/>
        <v>430</v>
      </c>
      <c r="P49" s="35">
        <f t="shared" si="2"/>
        <v>584.42449136115727</v>
      </c>
      <c r="Q49" s="35">
        <f t="shared" si="3"/>
        <v>271.36312570873901</v>
      </c>
      <c r="R49" s="35">
        <f t="shared" si="4"/>
        <v>140.392664806569</v>
      </c>
      <c r="S49" s="35">
        <f t="shared" si="5"/>
        <v>302.49439828121479</v>
      </c>
      <c r="T49" s="35">
        <f t="shared" si="6"/>
        <v>17.532734740834719</v>
      </c>
      <c r="U49" s="35">
        <f t="shared" si="7"/>
        <v>517.900991402626</v>
      </c>
      <c r="V49" s="35">
        <f t="shared" si="8"/>
        <v>267.94171131054708</v>
      </c>
      <c r="W49" s="35">
        <f t="shared" si="9"/>
        <v>0</v>
      </c>
      <c r="X49" s="35">
        <f t="shared" si="10"/>
        <v>3294.0506523028266</v>
      </c>
      <c r="Y49" s="51">
        <v>9900</v>
      </c>
      <c r="Z49" s="51">
        <v>4150</v>
      </c>
      <c r="AA49" s="35">
        <f t="shared" si="11"/>
        <v>583</v>
      </c>
      <c r="AB49" s="35">
        <f t="shared" si="12"/>
        <v>430</v>
      </c>
      <c r="AC49" s="35">
        <f t="shared" si="13"/>
        <v>584.42449136115727</v>
      </c>
      <c r="AD49" s="35">
        <f t="shared" si="14"/>
        <v>271.36312570873901</v>
      </c>
      <c r="AE49" s="35">
        <f t="shared" si="15"/>
        <v>140.392664806569</v>
      </c>
      <c r="AF49" s="35">
        <f t="shared" si="16"/>
        <v>302.49439828121479</v>
      </c>
      <c r="AG49" s="35">
        <f t="shared" si="17"/>
        <v>17.532734740834719</v>
      </c>
      <c r="AH49" s="35">
        <f t="shared" si="18"/>
        <v>517.900991402626</v>
      </c>
      <c r="AI49" s="35">
        <f t="shared" si="19"/>
        <v>267.94171131054708</v>
      </c>
      <c r="AJ49" s="35">
        <f t="shared" si="20"/>
        <v>0</v>
      </c>
      <c r="AK49" s="36">
        <f t="shared" si="21"/>
        <v>3294.0506523028266</v>
      </c>
    </row>
    <row r="50" spans="1:37" x14ac:dyDescent="0.25">
      <c r="A50" s="5">
        <v>4223</v>
      </c>
      <c r="B50" s="5">
        <v>314337.24797296524</v>
      </c>
      <c r="C50" s="5">
        <v>555685.37527805567</v>
      </c>
      <c r="D50" s="5">
        <v>18710.350000000002</v>
      </c>
      <c r="E50" s="5">
        <v>60.504250000000006</v>
      </c>
      <c r="F50" s="32">
        <v>0.02</v>
      </c>
      <c r="G50" s="32">
        <v>0.02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583</v>
      </c>
      <c r="O50" s="35">
        <f t="shared" si="1"/>
        <v>430</v>
      </c>
      <c r="P50" s="35">
        <f t="shared" si="2"/>
        <v>584.42449136115727</v>
      </c>
      <c r="Q50" s="35">
        <f t="shared" si="3"/>
        <v>271.36312570873901</v>
      </c>
      <c r="R50" s="35">
        <f t="shared" si="4"/>
        <v>140.392664806569</v>
      </c>
      <c r="S50" s="35">
        <f t="shared" si="5"/>
        <v>302.49439828121479</v>
      </c>
      <c r="T50" s="35">
        <f t="shared" si="6"/>
        <v>17.532734740834719</v>
      </c>
      <c r="U50" s="35">
        <f t="shared" si="7"/>
        <v>517.900991402626</v>
      </c>
      <c r="V50" s="35">
        <f t="shared" si="8"/>
        <v>267.94171131054708</v>
      </c>
      <c r="W50" s="35">
        <f t="shared" si="9"/>
        <v>0</v>
      </c>
      <c r="X50" s="35">
        <f t="shared" si="10"/>
        <v>3294.0506523028266</v>
      </c>
      <c r="Y50" s="51">
        <v>9900</v>
      </c>
      <c r="Z50" s="51">
        <v>4150</v>
      </c>
      <c r="AA50" s="35">
        <f t="shared" si="11"/>
        <v>583</v>
      </c>
      <c r="AB50" s="35">
        <f t="shared" si="12"/>
        <v>430</v>
      </c>
      <c r="AC50" s="35">
        <f t="shared" si="13"/>
        <v>584.42449136115727</v>
      </c>
      <c r="AD50" s="35">
        <f t="shared" si="14"/>
        <v>271.36312570873901</v>
      </c>
      <c r="AE50" s="35">
        <f t="shared" si="15"/>
        <v>140.392664806569</v>
      </c>
      <c r="AF50" s="35">
        <f t="shared" si="16"/>
        <v>302.49439828121479</v>
      </c>
      <c r="AG50" s="35">
        <f t="shared" si="17"/>
        <v>17.532734740834719</v>
      </c>
      <c r="AH50" s="35">
        <f t="shared" si="18"/>
        <v>517.900991402626</v>
      </c>
      <c r="AI50" s="35">
        <f t="shared" si="19"/>
        <v>267.94171131054708</v>
      </c>
      <c r="AJ50" s="35">
        <f t="shared" si="20"/>
        <v>0</v>
      </c>
      <c r="AK50" s="36">
        <f t="shared" si="21"/>
        <v>3294.0506523028266</v>
      </c>
    </row>
    <row r="51" spans="1:37" x14ac:dyDescent="0.25">
      <c r="A51" s="5">
        <v>4224</v>
      </c>
      <c r="B51" s="5">
        <v>314829.60697174072</v>
      </c>
      <c r="C51" s="5">
        <v>556555.76749786735</v>
      </c>
      <c r="D51" s="5">
        <v>18711.8</v>
      </c>
      <c r="E51" s="5">
        <v>60.504250000000006</v>
      </c>
      <c r="F51" s="32">
        <v>0.02</v>
      </c>
      <c r="G51" s="32">
        <v>0.02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583</v>
      </c>
      <c r="O51" s="35">
        <f t="shared" si="1"/>
        <v>430</v>
      </c>
      <c r="P51" s="35">
        <f t="shared" si="2"/>
        <v>584.42449136115727</v>
      </c>
      <c r="Q51" s="35">
        <f t="shared" si="3"/>
        <v>271.36312570873901</v>
      </c>
      <c r="R51" s="35">
        <f t="shared" si="4"/>
        <v>140.392664806569</v>
      </c>
      <c r="S51" s="35">
        <f t="shared" si="5"/>
        <v>302.49439828121479</v>
      </c>
      <c r="T51" s="35">
        <f t="shared" si="6"/>
        <v>17.532734740834719</v>
      </c>
      <c r="U51" s="35">
        <f t="shared" si="7"/>
        <v>517.900991402626</v>
      </c>
      <c r="V51" s="35">
        <f t="shared" si="8"/>
        <v>267.94171131054708</v>
      </c>
      <c r="W51" s="35">
        <f t="shared" si="9"/>
        <v>0</v>
      </c>
      <c r="X51" s="35">
        <f t="shared" si="10"/>
        <v>3294.0506523028266</v>
      </c>
      <c r="Y51" s="51">
        <v>9900</v>
      </c>
      <c r="Z51" s="51">
        <v>4150</v>
      </c>
      <c r="AA51" s="35">
        <f t="shared" si="11"/>
        <v>583</v>
      </c>
      <c r="AB51" s="35">
        <f t="shared" si="12"/>
        <v>430</v>
      </c>
      <c r="AC51" s="35">
        <f t="shared" si="13"/>
        <v>584.42449136115727</v>
      </c>
      <c r="AD51" s="35">
        <f t="shared" si="14"/>
        <v>271.36312570873901</v>
      </c>
      <c r="AE51" s="35">
        <f t="shared" si="15"/>
        <v>140.392664806569</v>
      </c>
      <c r="AF51" s="35">
        <f t="shared" si="16"/>
        <v>302.49439828121479</v>
      </c>
      <c r="AG51" s="35">
        <f t="shared" si="17"/>
        <v>17.532734740834719</v>
      </c>
      <c r="AH51" s="35">
        <f t="shared" si="18"/>
        <v>517.900991402626</v>
      </c>
      <c r="AI51" s="35">
        <f t="shared" si="19"/>
        <v>267.94171131054708</v>
      </c>
      <c r="AJ51" s="35">
        <f t="shared" si="20"/>
        <v>0</v>
      </c>
      <c r="AK51" s="36">
        <f t="shared" si="21"/>
        <v>3294.0506523028266</v>
      </c>
    </row>
    <row r="52" spans="1:37" x14ac:dyDescent="0.25">
      <c r="A52" s="5">
        <v>4225</v>
      </c>
      <c r="B52" s="5">
        <v>315321.96597099304</v>
      </c>
      <c r="C52" s="5">
        <v>557426.15971764922</v>
      </c>
      <c r="D52" s="5">
        <v>18713.250000000004</v>
      </c>
      <c r="E52" s="5">
        <v>60.504250000000006</v>
      </c>
      <c r="F52" s="32">
        <v>0.02</v>
      </c>
      <c r="G52" s="32">
        <v>0.02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583</v>
      </c>
      <c r="O52" s="35">
        <f t="shared" si="1"/>
        <v>430</v>
      </c>
      <c r="P52" s="35">
        <f t="shared" si="2"/>
        <v>584.42449136115727</v>
      </c>
      <c r="Q52" s="35">
        <f t="shared" si="3"/>
        <v>271.36312570873901</v>
      </c>
      <c r="R52" s="35">
        <f t="shared" si="4"/>
        <v>140.392664806569</v>
      </c>
      <c r="S52" s="35">
        <f t="shared" si="5"/>
        <v>302.49439828121479</v>
      </c>
      <c r="T52" s="35">
        <f t="shared" si="6"/>
        <v>17.532734740834719</v>
      </c>
      <c r="U52" s="35">
        <f t="shared" si="7"/>
        <v>517.900991402626</v>
      </c>
      <c r="V52" s="35">
        <f t="shared" si="8"/>
        <v>267.94171131054708</v>
      </c>
      <c r="W52" s="35">
        <f t="shared" si="9"/>
        <v>0</v>
      </c>
      <c r="X52" s="35">
        <f t="shared" si="10"/>
        <v>3294.0506523028266</v>
      </c>
      <c r="Y52" s="51">
        <v>9900</v>
      </c>
      <c r="Z52" s="51">
        <v>4150</v>
      </c>
      <c r="AA52" s="35">
        <f t="shared" si="11"/>
        <v>583</v>
      </c>
      <c r="AB52" s="35">
        <f t="shared" si="12"/>
        <v>430</v>
      </c>
      <c r="AC52" s="35">
        <f t="shared" si="13"/>
        <v>584.42449136115727</v>
      </c>
      <c r="AD52" s="35">
        <f t="shared" si="14"/>
        <v>271.36312570873901</v>
      </c>
      <c r="AE52" s="35">
        <f t="shared" si="15"/>
        <v>140.392664806569</v>
      </c>
      <c r="AF52" s="35">
        <f t="shared" si="16"/>
        <v>302.49439828121479</v>
      </c>
      <c r="AG52" s="35">
        <f t="shared" si="17"/>
        <v>17.532734740834719</v>
      </c>
      <c r="AH52" s="35">
        <f t="shared" si="18"/>
        <v>517.900991402626</v>
      </c>
      <c r="AI52" s="35">
        <f t="shared" si="19"/>
        <v>267.94171131054708</v>
      </c>
      <c r="AJ52" s="35">
        <f t="shared" si="20"/>
        <v>0</v>
      </c>
      <c r="AK52" s="36">
        <f t="shared" si="21"/>
        <v>3294.0506523028266</v>
      </c>
    </row>
    <row r="53" spans="1:37" x14ac:dyDescent="0.25">
      <c r="A53" s="5">
        <v>4226</v>
      </c>
      <c r="B53" s="5">
        <v>315814.32496976852</v>
      </c>
      <c r="C53" s="5">
        <v>558296.5519374311</v>
      </c>
      <c r="D53" s="5">
        <v>18714.7</v>
      </c>
      <c r="E53" s="5">
        <v>60.504250000000006</v>
      </c>
      <c r="F53" s="32">
        <v>0.02</v>
      </c>
      <c r="G53" s="32">
        <v>0.02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583</v>
      </c>
      <c r="O53" s="35">
        <f t="shared" si="1"/>
        <v>430</v>
      </c>
      <c r="P53" s="35">
        <f t="shared" si="2"/>
        <v>584.42449136115727</v>
      </c>
      <c r="Q53" s="35">
        <f t="shared" si="3"/>
        <v>271.36312570873901</v>
      </c>
      <c r="R53" s="35">
        <f t="shared" si="4"/>
        <v>140.392664806569</v>
      </c>
      <c r="S53" s="35">
        <f t="shared" si="5"/>
        <v>302.49439828121479</v>
      </c>
      <c r="T53" s="35">
        <f t="shared" si="6"/>
        <v>17.532734740834719</v>
      </c>
      <c r="U53" s="35">
        <f t="shared" si="7"/>
        <v>517.900991402626</v>
      </c>
      <c r="V53" s="35">
        <f t="shared" si="8"/>
        <v>267.94171131054708</v>
      </c>
      <c r="W53" s="35">
        <f t="shared" si="9"/>
        <v>0</v>
      </c>
      <c r="X53" s="35">
        <f t="shared" si="10"/>
        <v>3294.0506523028266</v>
      </c>
      <c r="Y53" s="51">
        <v>9900</v>
      </c>
      <c r="Z53" s="51">
        <v>4150</v>
      </c>
      <c r="AA53" s="35">
        <f t="shared" si="11"/>
        <v>583</v>
      </c>
      <c r="AB53" s="35">
        <f t="shared" si="12"/>
        <v>430</v>
      </c>
      <c r="AC53" s="35">
        <f t="shared" si="13"/>
        <v>584.42449136115727</v>
      </c>
      <c r="AD53" s="35">
        <f t="shared" si="14"/>
        <v>271.36312570873901</v>
      </c>
      <c r="AE53" s="35">
        <f t="shared" si="15"/>
        <v>140.392664806569</v>
      </c>
      <c r="AF53" s="35">
        <f t="shared" si="16"/>
        <v>302.49439828121479</v>
      </c>
      <c r="AG53" s="35">
        <f t="shared" si="17"/>
        <v>17.532734740834719</v>
      </c>
      <c r="AH53" s="35">
        <f t="shared" si="18"/>
        <v>517.900991402626</v>
      </c>
      <c r="AI53" s="35">
        <f t="shared" si="19"/>
        <v>267.94171131054708</v>
      </c>
      <c r="AJ53" s="35">
        <f t="shared" si="20"/>
        <v>0</v>
      </c>
      <c r="AK53" s="36">
        <f t="shared" si="21"/>
        <v>3294.0506523028266</v>
      </c>
    </row>
    <row r="54" spans="1:37" x14ac:dyDescent="0.25">
      <c r="A54" s="5">
        <v>4227</v>
      </c>
      <c r="B54" s="5">
        <v>316306.68396806717</v>
      </c>
      <c r="C54" s="5">
        <v>559166.94415724277</v>
      </c>
      <c r="D54" s="5">
        <v>18716.149999999998</v>
      </c>
      <c r="E54" s="5">
        <v>60.504250000000006</v>
      </c>
      <c r="F54" s="32">
        <v>0.02</v>
      </c>
      <c r="G54" s="32">
        <v>0.02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583</v>
      </c>
      <c r="O54" s="35">
        <f t="shared" si="1"/>
        <v>430</v>
      </c>
      <c r="P54" s="35">
        <f t="shared" si="2"/>
        <v>584.42449136115727</v>
      </c>
      <c r="Q54" s="35">
        <f t="shared" si="3"/>
        <v>271.36312570873901</v>
      </c>
      <c r="R54" s="35">
        <f t="shared" si="4"/>
        <v>140.392664806569</v>
      </c>
      <c r="S54" s="35">
        <f t="shared" si="5"/>
        <v>302.49439828121479</v>
      </c>
      <c r="T54" s="35">
        <f t="shared" si="6"/>
        <v>17.532734740834719</v>
      </c>
      <c r="U54" s="35">
        <f t="shared" si="7"/>
        <v>517.900991402626</v>
      </c>
      <c r="V54" s="35">
        <f t="shared" si="8"/>
        <v>267.94171131054708</v>
      </c>
      <c r="W54" s="35">
        <f t="shared" si="9"/>
        <v>0</v>
      </c>
      <c r="X54" s="35">
        <f t="shared" si="10"/>
        <v>3294.0506523028266</v>
      </c>
      <c r="Y54" s="51">
        <v>9900</v>
      </c>
      <c r="Z54" s="51">
        <v>4150</v>
      </c>
      <c r="AA54" s="35">
        <f t="shared" si="11"/>
        <v>583</v>
      </c>
      <c r="AB54" s="35">
        <f t="shared" si="12"/>
        <v>430</v>
      </c>
      <c r="AC54" s="35">
        <f t="shared" si="13"/>
        <v>584.42449136115727</v>
      </c>
      <c r="AD54" s="35">
        <f t="shared" si="14"/>
        <v>271.36312570873901</v>
      </c>
      <c r="AE54" s="35">
        <f t="shared" si="15"/>
        <v>140.392664806569</v>
      </c>
      <c r="AF54" s="35">
        <f t="shared" si="16"/>
        <v>302.49439828121479</v>
      </c>
      <c r="AG54" s="35">
        <f t="shared" si="17"/>
        <v>17.532734740834719</v>
      </c>
      <c r="AH54" s="35">
        <f t="shared" si="18"/>
        <v>517.900991402626</v>
      </c>
      <c r="AI54" s="35">
        <f t="shared" si="19"/>
        <v>267.94171131054708</v>
      </c>
      <c r="AJ54" s="35">
        <f t="shared" si="20"/>
        <v>0</v>
      </c>
      <c r="AK54" s="36">
        <f t="shared" si="21"/>
        <v>3294.0506523028266</v>
      </c>
    </row>
    <row r="55" spans="1:37" x14ac:dyDescent="0.25">
      <c r="A55" s="5">
        <v>4227.2</v>
      </c>
      <c r="B55" s="5">
        <v>316405.15576791763</v>
      </c>
      <c r="C55" s="5">
        <v>559341.02260118723</v>
      </c>
      <c r="D55" s="5">
        <v>18716.439999999999</v>
      </c>
      <c r="E55" s="5">
        <v>60.504250000000006</v>
      </c>
      <c r="F55" s="32">
        <v>0.02</v>
      </c>
      <c r="G55" s="32">
        <v>0.02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583</v>
      </c>
      <c r="O55" s="35">
        <f t="shared" si="1"/>
        <v>430</v>
      </c>
      <c r="P55" s="35">
        <f t="shared" si="2"/>
        <v>584.42449136115727</v>
      </c>
      <c r="Q55" s="35">
        <f t="shared" si="3"/>
        <v>271.36312570873901</v>
      </c>
      <c r="R55" s="35">
        <f t="shared" si="4"/>
        <v>140.392664806569</v>
      </c>
      <c r="S55" s="35">
        <f t="shared" si="5"/>
        <v>302.49439828121479</v>
      </c>
      <c r="T55" s="35">
        <f t="shared" si="6"/>
        <v>17.532734740834719</v>
      </c>
      <c r="U55" s="35">
        <f t="shared" si="7"/>
        <v>517.900991402626</v>
      </c>
      <c r="V55" s="35">
        <f t="shared" si="8"/>
        <v>267.94171131054708</v>
      </c>
      <c r="W55" s="35">
        <f t="shared" si="9"/>
        <v>0</v>
      </c>
      <c r="X55" s="35">
        <f t="shared" si="10"/>
        <v>3294.0506523028266</v>
      </c>
      <c r="Y55" s="51">
        <v>9900</v>
      </c>
      <c r="Z55" s="51">
        <v>4150</v>
      </c>
      <c r="AA55" s="35">
        <f t="shared" si="11"/>
        <v>583</v>
      </c>
      <c r="AB55" s="35">
        <f t="shared" si="12"/>
        <v>430</v>
      </c>
      <c r="AC55" s="35">
        <f t="shared" si="13"/>
        <v>584.42449136115727</v>
      </c>
      <c r="AD55" s="35">
        <f t="shared" si="14"/>
        <v>271.36312570873901</v>
      </c>
      <c r="AE55" s="35">
        <f t="shared" si="15"/>
        <v>140.392664806569</v>
      </c>
      <c r="AF55" s="35">
        <f t="shared" si="16"/>
        <v>302.49439828121479</v>
      </c>
      <c r="AG55" s="35">
        <f t="shared" si="17"/>
        <v>17.532734740834719</v>
      </c>
      <c r="AH55" s="35">
        <f t="shared" si="18"/>
        <v>517.900991402626</v>
      </c>
      <c r="AI55" s="35">
        <f t="shared" si="19"/>
        <v>267.94171131054708</v>
      </c>
      <c r="AJ55" s="35">
        <f t="shared" si="20"/>
        <v>0</v>
      </c>
      <c r="AK55" s="36">
        <f t="shared" si="21"/>
        <v>3294.0506523028266</v>
      </c>
    </row>
    <row r="56" spans="1:37" x14ac:dyDescent="0.25">
      <c r="A56" s="5">
        <v>4227.8</v>
      </c>
      <c r="B56" s="5">
        <v>316700.57116746902</v>
      </c>
      <c r="C56" s="5">
        <v>559863.2579330802</v>
      </c>
      <c r="D56" s="5">
        <v>18717.310000000001</v>
      </c>
      <c r="E56" s="5">
        <v>60.504250000000006</v>
      </c>
      <c r="F56" s="32">
        <v>0.02</v>
      </c>
      <c r="G56" s="32">
        <v>0.02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583</v>
      </c>
      <c r="O56" s="35">
        <f t="shared" si="1"/>
        <v>430</v>
      </c>
      <c r="P56" s="35">
        <f t="shared" si="2"/>
        <v>584.42449136115727</v>
      </c>
      <c r="Q56" s="35">
        <f t="shared" si="3"/>
        <v>271.36312570873901</v>
      </c>
      <c r="R56" s="35">
        <f t="shared" si="4"/>
        <v>140.392664806569</v>
      </c>
      <c r="S56" s="35">
        <f t="shared" si="5"/>
        <v>302.49439828121479</v>
      </c>
      <c r="T56" s="35">
        <f t="shared" si="6"/>
        <v>17.532734740834719</v>
      </c>
      <c r="U56" s="35">
        <f t="shared" si="7"/>
        <v>517.900991402626</v>
      </c>
      <c r="V56" s="35">
        <f t="shared" si="8"/>
        <v>267.94171131054708</v>
      </c>
      <c r="W56" s="35">
        <f t="shared" si="9"/>
        <v>0</v>
      </c>
      <c r="X56" s="35">
        <f t="shared" si="10"/>
        <v>3294.0506523028266</v>
      </c>
      <c r="Y56" s="51">
        <v>9900</v>
      </c>
      <c r="Z56" s="51">
        <v>4150</v>
      </c>
      <c r="AA56" s="35">
        <f t="shared" si="11"/>
        <v>583</v>
      </c>
      <c r="AB56" s="35">
        <f t="shared" si="12"/>
        <v>430</v>
      </c>
      <c r="AC56" s="35">
        <f t="shared" si="13"/>
        <v>584.42449136115727</v>
      </c>
      <c r="AD56" s="35">
        <f t="shared" si="14"/>
        <v>271.36312570873901</v>
      </c>
      <c r="AE56" s="35">
        <f t="shared" si="15"/>
        <v>140.392664806569</v>
      </c>
      <c r="AF56" s="35">
        <f t="shared" si="16"/>
        <v>302.49439828121479</v>
      </c>
      <c r="AG56" s="35">
        <f t="shared" si="17"/>
        <v>17.532734740834719</v>
      </c>
      <c r="AH56" s="35">
        <f t="shared" si="18"/>
        <v>517.900991402626</v>
      </c>
      <c r="AI56" s="35">
        <f t="shared" si="19"/>
        <v>267.94171131054708</v>
      </c>
      <c r="AJ56" s="35">
        <f t="shared" si="20"/>
        <v>0</v>
      </c>
      <c r="AK56" s="36">
        <f t="shared" si="21"/>
        <v>3294.0506523028266</v>
      </c>
    </row>
    <row r="57" spans="1:37" x14ac:dyDescent="0.25">
      <c r="A57" s="5">
        <v>4228</v>
      </c>
      <c r="B57" s="5">
        <v>316799.04296684265</v>
      </c>
      <c r="C57" s="5">
        <v>560037.33637705445</v>
      </c>
      <c r="D57" s="5">
        <v>18717.600000000002</v>
      </c>
      <c r="E57" s="5">
        <v>60.504250000000006</v>
      </c>
      <c r="F57" s="32">
        <v>0.02</v>
      </c>
      <c r="G57" s="32">
        <v>0.02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583</v>
      </c>
      <c r="O57" s="35">
        <f t="shared" si="1"/>
        <v>430</v>
      </c>
      <c r="P57" s="35">
        <f t="shared" si="2"/>
        <v>584.42449136115727</v>
      </c>
      <c r="Q57" s="35">
        <f t="shared" si="3"/>
        <v>271.36312570873901</v>
      </c>
      <c r="R57" s="35">
        <f t="shared" si="4"/>
        <v>140.392664806569</v>
      </c>
      <c r="S57" s="35">
        <f t="shared" si="5"/>
        <v>302.49439828121479</v>
      </c>
      <c r="T57" s="35">
        <f t="shared" si="6"/>
        <v>17.532734740834719</v>
      </c>
      <c r="U57" s="35">
        <f t="shared" si="7"/>
        <v>517.900991402626</v>
      </c>
      <c r="V57" s="35">
        <f t="shared" si="8"/>
        <v>267.94171131054708</v>
      </c>
      <c r="W57" s="35">
        <f t="shared" si="9"/>
        <v>0</v>
      </c>
      <c r="X57" s="35">
        <f t="shared" si="10"/>
        <v>3294.0506523028266</v>
      </c>
      <c r="Y57" s="51">
        <v>9900</v>
      </c>
      <c r="Z57" s="51">
        <v>4150</v>
      </c>
      <c r="AA57" s="35">
        <f t="shared" si="11"/>
        <v>583</v>
      </c>
      <c r="AB57" s="35">
        <f t="shared" si="12"/>
        <v>430</v>
      </c>
      <c r="AC57" s="35">
        <f t="shared" si="13"/>
        <v>584.42449136115727</v>
      </c>
      <c r="AD57" s="35">
        <f t="shared" si="14"/>
        <v>271.36312570873901</v>
      </c>
      <c r="AE57" s="35">
        <f t="shared" si="15"/>
        <v>140.392664806569</v>
      </c>
      <c r="AF57" s="35">
        <f t="shared" si="16"/>
        <v>302.49439828121479</v>
      </c>
      <c r="AG57" s="35">
        <f t="shared" si="17"/>
        <v>17.532734740834719</v>
      </c>
      <c r="AH57" s="35">
        <f t="shared" si="18"/>
        <v>517.900991402626</v>
      </c>
      <c r="AI57" s="35">
        <f t="shared" si="19"/>
        <v>267.94171131054708</v>
      </c>
      <c r="AJ57" s="35">
        <f t="shared" si="20"/>
        <v>0</v>
      </c>
      <c r="AK57" s="36">
        <f t="shared" si="21"/>
        <v>3294.0506523028266</v>
      </c>
    </row>
    <row r="58" spans="1:37" x14ac:dyDescent="0.25">
      <c r="A58" s="5">
        <v>4229</v>
      </c>
      <c r="B58" s="5">
        <v>317291.40196561813</v>
      </c>
      <c r="C58" s="5">
        <v>560907.72859683633</v>
      </c>
      <c r="D58" s="5">
        <v>18719.05</v>
      </c>
      <c r="E58" s="5">
        <v>60.504250000000006</v>
      </c>
      <c r="F58" s="32">
        <v>0.02</v>
      </c>
      <c r="G58" s="32">
        <v>0.02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583</v>
      </c>
      <c r="O58" s="35">
        <f t="shared" si="1"/>
        <v>430</v>
      </c>
      <c r="P58" s="35">
        <f t="shared" si="2"/>
        <v>584.42449136115727</v>
      </c>
      <c r="Q58" s="35">
        <f t="shared" si="3"/>
        <v>271.36312570873901</v>
      </c>
      <c r="R58" s="35">
        <f t="shared" si="4"/>
        <v>140.392664806569</v>
      </c>
      <c r="S58" s="35">
        <f t="shared" si="5"/>
        <v>302.49439828121479</v>
      </c>
      <c r="T58" s="35">
        <f t="shared" si="6"/>
        <v>17.532734740834719</v>
      </c>
      <c r="U58" s="35">
        <f t="shared" si="7"/>
        <v>517.900991402626</v>
      </c>
      <c r="V58" s="35">
        <f t="shared" si="8"/>
        <v>267.94171131054708</v>
      </c>
      <c r="W58" s="35">
        <f t="shared" si="9"/>
        <v>0</v>
      </c>
      <c r="X58" s="35">
        <f t="shared" si="10"/>
        <v>3294.0506523028266</v>
      </c>
      <c r="Y58" s="51">
        <v>9900</v>
      </c>
      <c r="Z58" s="51">
        <v>4150</v>
      </c>
      <c r="AA58" s="35">
        <f t="shared" si="11"/>
        <v>583</v>
      </c>
      <c r="AB58" s="35">
        <f t="shared" si="12"/>
        <v>430</v>
      </c>
      <c r="AC58" s="35">
        <f t="shared" si="13"/>
        <v>584.42449136115727</v>
      </c>
      <c r="AD58" s="35">
        <f t="shared" si="14"/>
        <v>271.36312570873901</v>
      </c>
      <c r="AE58" s="35">
        <f t="shared" si="15"/>
        <v>140.392664806569</v>
      </c>
      <c r="AF58" s="35">
        <f t="shared" si="16"/>
        <v>302.49439828121479</v>
      </c>
      <c r="AG58" s="35">
        <f t="shared" si="17"/>
        <v>17.532734740834719</v>
      </c>
      <c r="AH58" s="35">
        <f t="shared" si="18"/>
        <v>517.900991402626</v>
      </c>
      <c r="AI58" s="35">
        <f t="shared" si="19"/>
        <v>267.94171131054708</v>
      </c>
      <c r="AJ58" s="35">
        <f t="shared" si="20"/>
        <v>0</v>
      </c>
      <c r="AK58" s="36">
        <f t="shared" si="21"/>
        <v>3294.0506523028266</v>
      </c>
    </row>
    <row r="59" spans="1:37" x14ac:dyDescent="0.25">
      <c r="A59" s="5">
        <v>4230</v>
      </c>
      <c r="B59" s="5">
        <v>317783.76096487045</v>
      </c>
      <c r="C59" s="5">
        <v>561778.12081664801</v>
      </c>
      <c r="D59" s="5">
        <v>18720.5</v>
      </c>
      <c r="E59" s="5">
        <v>60.504250000000006</v>
      </c>
      <c r="F59" s="32">
        <v>0.02</v>
      </c>
      <c r="G59" s="32">
        <v>0.02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583</v>
      </c>
      <c r="O59" s="35">
        <f t="shared" si="1"/>
        <v>430</v>
      </c>
      <c r="P59" s="35">
        <f t="shared" si="2"/>
        <v>584.42449136115727</v>
      </c>
      <c r="Q59" s="35">
        <f t="shared" si="3"/>
        <v>271.36312570873901</v>
      </c>
      <c r="R59" s="35">
        <f t="shared" si="4"/>
        <v>140.392664806569</v>
      </c>
      <c r="S59" s="35">
        <f t="shared" si="5"/>
        <v>302.49439828121479</v>
      </c>
      <c r="T59" s="35">
        <f t="shared" si="6"/>
        <v>17.532734740834719</v>
      </c>
      <c r="U59" s="35">
        <f t="shared" si="7"/>
        <v>517.900991402626</v>
      </c>
      <c r="V59" s="35">
        <f t="shared" si="8"/>
        <v>267.94171131054708</v>
      </c>
      <c r="W59" s="35">
        <f t="shared" si="9"/>
        <v>0</v>
      </c>
      <c r="X59" s="35">
        <f t="shared" si="10"/>
        <v>3294.0506523028266</v>
      </c>
      <c r="Y59" s="51">
        <v>9900</v>
      </c>
      <c r="Z59" s="51">
        <v>4150</v>
      </c>
      <c r="AA59" s="35">
        <f t="shared" si="11"/>
        <v>583</v>
      </c>
      <c r="AB59" s="35">
        <f t="shared" si="12"/>
        <v>430</v>
      </c>
      <c r="AC59" s="35">
        <f t="shared" si="13"/>
        <v>584.42449136115727</v>
      </c>
      <c r="AD59" s="35">
        <f t="shared" si="14"/>
        <v>271.36312570873901</v>
      </c>
      <c r="AE59" s="35">
        <f t="shared" si="15"/>
        <v>140.392664806569</v>
      </c>
      <c r="AF59" s="35">
        <f t="shared" si="16"/>
        <v>302.49439828121479</v>
      </c>
      <c r="AG59" s="35">
        <f t="shared" si="17"/>
        <v>17.532734740834719</v>
      </c>
      <c r="AH59" s="35">
        <f t="shared" si="18"/>
        <v>517.900991402626</v>
      </c>
      <c r="AI59" s="35">
        <f t="shared" si="19"/>
        <v>267.94171131054708</v>
      </c>
      <c r="AJ59" s="35">
        <f t="shared" si="20"/>
        <v>0</v>
      </c>
      <c r="AK59" s="36">
        <f t="shared" si="21"/>
        <v>3294.0506523028266</v>
      </c>
    </row>
    <row r="60" spans="1:37" x14ac:dyDescent="0.25">
      <c r="A60" s="5">
        <v>4231</v>
      </c>
      <c r="B60" s="5">
        <v>318276.11996364594</v>
      </c>
      <c r="C60" s="5">
        <v>562648.51303642988</v>
      </c>
      <c r="D60" s="5">
        <v>18721.95</v>
      </c>
      <c r="E60" s="5">
        <v>60.504250000000006</v>
      </c>
      <c r="F60" s="32">
        <v>0.02</v>
      </c>
      <c r="G60" s="32">
        <v>0.02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583</v>
      </c>
      <c r="O60" s="35">
        <f t="shared" si="1"/>
        <v>430</v>
      </c>
      <c r="P60" s="35">
        <f t="shared" si="2"/>
        <v>584.42449136115727</v>
      </c>
      <c r="Q60" s="35">
        <f t="shared" si="3"/>
        <v>271.36312570873901</v>
      </c>
      <c r="R60" s="35">
        <f t="shared" si="4"/>
        <v>140.392664806569</v>
      </c>
      <c r="S60" s="35">
        <f t="shared" si="5"/>
        <v>302.49439828121479</v>
      </c>
      <c r="T60" s="35">
        <f t="shared" si="6"/>
        <v>17.532734740834719</v>
      </c>
      <c r="U60" s="35">
        <f t="shared" si="7"/>
        <v>517.900991402626</v>
      </c>
      <c r="V60" s="35">
        <f t="shared" si="8"/>
        <v>267.94171131054708</v>
      </c>
      <c r="W60" s="35">
        <f t="shared" si="9"/>
        <v>0</v>
      </c>
      <c r="X60" s="35">
        <f t="shared" si="10"/>
        <v>3294.0506523028266</v>
      </c>
      <c r="Y60" s="51">
        <v>9900</v>
      </c>
      <c r="Z60" s="51">
        <v>4150</v>
      </c>
      <c r="AA60" s="35">
        <f t="shared" si="11"/>
        <v>583</v>
      </c>
      <c r="AB60" s="35">
        <f t="shared" si="12"/>
        <v>430</v>
      </c>
      <c r="AC60" s="35">
        <f t="shared" si="13"/>
        <v>584.42449136115727</v>
      </c>
      <c r="AD60" s="35">
        <f t="shared" si="14"/>
        <v>271.36312570873901</v>
      </c>
      <c r="AE60" s="35">
        <f t="shared" si="15"/>
        <v>140.392664806569</v>
      </c>
      <c r="AF60" s="35">
        <f t="shared" si="16"/>
        <v>302.49439828121479</v>
      </c>
      <c r="AG60" s="35">
        <f t="shared" si="17"/>
        <v>17.532734740834719</v>
      </c>
      <c r="AH60" s="35">
        <f t="shared" si="18"/>
        <v>517.900991402626</v>
      </c>
      <c r="AI60" s="35">
        <f t="shared" si="19"/>
        <v>267.94171131054708</v>
      </c>
      <c r="AJ60" s="35">
        <f t="shared" si="20"/>
        <v>0</v>
      </c>
      <c r="AK60" s="36">
        <f t="shared" si="21"/>
        <v>3294.0506523028266</v>
      </c>
    </row>
    <row r="61" spans="1:37" x14ac:dyDescent="0.25">
      <c r="A61" s="5">
        <v>4232</v>
      </c>
      <c r="B61" s="5">
        <v>318768.47896242142</v>
      </c>
      <c r="C61" s="5">
        <v>563518.90525624156</v>
      </c>
      <c r="D61" s="5">
        <v>18723.400000000001</v>
      </c>
      <c r="E61" s="5">
        <v>60.504250000000006</v>
      </c>
      <c r="F61" s="32">
        <v>0.02</v>
      </c>
      <c r="G61" s="32">
        <v>0.02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583</v>
      </c>
      <c r="O61" s="35">
        <f t="shared" si="1"/>
        <v>430</v>
      </c>
      <c r="P61" s="35">
        <f t="shared" si="2"/>
        <v>584.42449136115727</v>
      </c>
      <c r="Q61" s="35">
        <f t="shared" si="3"/>
        <v>271.36312570873901</v>
      </c>
      <c r="R61" s="35">
        <f t="shared" si="4"/>
        <v>140.392664806569</v>
      </c>
      <c r="S61" s="35">
        <f t="shared" si="5"/>
        <v>302.49439828121479</v>
      </c>
      <c r="T61" s="35">
        <f t="shared" si="6"/>
        <v>17.532734740834719</v>
      </c>
      <c r="U61" s="35">
        <f t="shared" si="7"/>
        <v>517.900991402626</v>
      </c>
      <c r="V61" s="35">
        <f t="shared" si="8"/>
        <v>267.94171131054708</v>
      </c>
      <c r="W61" s="35">
        <f t="shared" si="9"/>
        <v>0</v>
      </c>
      <c r="X61" s="35">
        <f t="shared" si="10"/>
        <v>3294.0506523028266</v>
      </c>
      <c r="Y61" s="51">
        <v>9900</v>
      </c>
      <c r="Z61" s="51">
        <v>4150</v>
      </c>
      <c r="AA61" s="35">
        <f t="shared" si="11"/>
        <v>583</v>
      </c>
      <c r="AB61" s="35">
        <f t="shared" si="12"/>
        <v>430</v>
      </c>
      <c r="AC61" s="35">
        <f t="shared" si="13"/>
        <v>584.42449136115727</v>
      </c>
      <c r="AD61" s="35">
        <f t="shared" si="14"/>
        <v>271.36312570873901</v>
      </c>
      <c r="AE61" s="35">
        <f t="shared" si="15"/>
        <v>140.392664806569</v>
      </c>
      <c r="AF61" s="35">
        <f t="shared" si="16"/>
        <v>302.49439828121479</v>
      </c>
      <c r="AG61" s="35">
        <f t="shared" si="17"/>
        <v>17.532734740834719</v>
      </c>
      <c r="AH61" s="35">
        <f t="shared" si="18"/>
        <v>517.900991402626</v>
      </c>
      <c r="AI61" s="35">
        <f t="shared" si="19"/>
        <v>267.94171131054708</v>
      </c>
      <c r="AJ61" s="35">
        <f t="shared" si="20"/>
        <v>0</v>
      </c>
      <c r="AK61" s="36">
        <f t="shared" si="21"/>
        <v>3294.0506523028266</v>
      </c>
    </row>
    <row r="62" spans="1:37" x14ac:dyDescent="0.25">
      <c r="A62" s="5">
        <v>4232.2</v>
      </c>
      <c r="B62" s="5">
        <v>318866.95076227188</v>
      </c>
      <c r="C62" s="5">
        <v>563692.98370018601</v>
      </c>
      <c r="D62" s="5">
        <v>18723.690000000002</v>
      </c>
      <c r="E62" s="5">
        <v>60.504250000000006</v>
      </c>
      <c r="F62" s="32">
        <v>0.02</v>
      </c>
      <c r="G62" s="32">
        <v>0.02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583</v>
      </c>
      <c r="O62" s="35">
        <f t="shared" si="1"/>
        <v>430</v>
      </c>
      <c r="P62" s="35">
        <f t="shared" si="2"/>
        <v>584.42449136115727</v>
      </c>
      <c r="Q62" s="35">
        <f t="shared" si="3"/>
        <v>271.36312570873901</v>
      </c>
      <c r="R62" s="35">
        <f t="shared" si="4"/>
        <v>140.392664806569</v>
      </c>
      <c r="S62" s="35">
        <f t="shared" si="5"/>
        <v>302.49439828121479</v>
      </c>
      <c r="T62" s="35">
        <f t="shared" si="6"/>
        <v>17.532734740834719</v>
      </c>
      <c r="U62" s="35">
        <f t="shared" si="7"/>
        <v>517.900991402626</v>
      </c>
      <c r="V62" s="35">
        <f t="shared" si="8"/>
        <v>267.94171131054708</v>
      </c>
      <c r="W62" s="35">
        <f t="shared" si="9"/>
        <v>0</v>
      </c>
      <c r="X62" s="35">
        <f t="shared" si="10"/>
        <v>3294.0506523028266</v>
      </c>
      <c r="Y62" s="51">
        <v>9900</v>
      </c>
      <c r="Z62" s="51">
        <v>4150</v>
      </c>
      <c r="AA62" s="35">
        <f t="shared" si="11"/>
        <v>583</v>
      </c>
      <c r="AB62" s="35">
        <f t="shared" si="12"/>
        <v>430</v>
      </c>
      <c r="AC62" s="35">
        <f t="shared" si="13"/>
        <v>584.42449136115727</v>
      </c>
      <c r="AD62" s="35">
        <f t="shared" si="14"/>
        <v>271.36312570873901</v>
      </c>
      <c r="AE62" s="35">
        <f t="shared" si="15"/>
        <v>140.392664806569</v>
      </c>
      <c r="AF62" s="35">
        <f t="shared" si="16"/>
        <v>302.49439828121479</v>
      </c>
      <c r="AG62" s="35">
        <f t="shared" si="17"/>
        <v>17.532734740834719</v>
      </c>
      <c r="AH62" s="35">
        <f t="shared" si="18"/>
        <v>517.900991402626</v>
      </c>
      <c r="AI62" s="35">
        <f t="shared" si="19"/>
        <v>267.94171131054708</v>
      </c>
      <c r="AJ62" s="35">
        <f t="shared" si="20"/>
        <v>0</v>
      </c>
      <c r="AK62" s="36">
        <f t="shared" si="21"/>
        <v>3294.0506523028266</v>
      </c>
    </row>
    <row r="63" spans="1:37" x14ac:dyDescent="0.25">
      <c r="A63" s="5">
        <v>4232.8</v>
      </c>
      <c r="B63" s="5">
        <v>319162.36616134644</v>
      </c>
      <c r="C63" s="5">
        <v>564215.21903207898</v>
      </c>
      <c r="D63" s="5">
        <v>18724.560000000001</v>
      </c>
      <c r="E63" s="5">
        <v>60.504250000000006</v>
      </c>
      <c r="F63" s="32">
        <v>0.02</v>
      </c>
      <c r="G63" s="32">
        <v>0.02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583</v>
      </c>
      <c r="O63" s="35">
        <f t="shared" si="1"/>
        <v>430</v>
      </c>
      <c r="P63" s="35">
        <f t="shared" si="2"/>
        <v>584.42449136115727</v>
      </c>
      <c r="Q63" s="35">
        <f t="shared" si="3"/>
        <v>271.36312570873901</v>
      </c>
      <c r="R63" s="35">
        <f t="shared" si="4"/>
        <v>140.392664806569</v>
      </c>
      <c r="S63" s="35">
        <f t="shared" si="5"/>
        <v>302.49439828121479</v>
      </c>
      <c r="T63" s="35">
        <f t="shared" si="6"/>
        <v>17.532734740834719</v>
      </c>
      <c r="U63" s="35">
        <f t="shared" si="7"/>
        <v>517.900991402626</v>
      </c>
      <c r="V63" s="35">
        <f t="shared" si="8"/>
        <v>267.94171131054708</v>
      </c>
      <c r="W63" s="35">
        <f t="shared" si="9"/>
        <v>0</v>
      </c>
      <c r="X63" s="35">
        <f t="shared" si="10"/>
        <v>3294.0506523028266</v>
      </c>
      <c r="Y63" s="51">
        <v>9900</v>
      </c>
      <c r="Z63" s="51">
        <v>4150</v>
      </c>
      <c r="AA63" s="35">
        <f t="shared" si="11"/>
        <v>583</v>
      </c>
      <c r="AB63" s="35">
        <f t="shared" si="12"/>
        <v>430</v>
      </c>
      <c r="AC63" s="35">
        <f t="shared" si="13"/>
        <v>584.42449136115727</v>
      </c>
      <c r="AD63" s="35">
        <f t="shared" si="14"/>
        <v>271.36312570873901</v>
      </c>
      <c r="AE63" s="35">
        <f t="shared" si="15"/>
        <v>140.392664806569</v>
      </c>
      <c r="AF63" s="35">
        <f t="shared" si="16"/>
        <v>302.49439828121479</v>
      </c>
      <c r="AG63" s="35">
        <f t="shared" si="17"/>
        <v>17.532734740834719</v>
      </c>
      <c r="AH63" s="35">
        <f t="shared" si="18"/>
        <v>517.900991402626</v>
      </c>
      <c r="AI63" s="35">
        <f t="shared" si="19"/>
        <v>267.94171131054708</v>
      </c>
      <c r="AJ63" s="35">
        <f t="shared" si="20"/>
        <v>0</v>
      </c>
      <c r="AK63" s="36">
        <f t="shared" si="21"/>
        <v>3294.0506523028266</v>
      </c>
    </row>
    <row r="64" spans="1:37" x14ac:dyDescent="0.25">
      <c r="A64" s="5">
        <v>4233</v>
      </c>
      <c r="B64" s="5">
        <v>319260.8379611969</v>
      </c>
      <c r="C64" s="5">
        <v>564389.29747602344</v>
      </c>
      <c r="D64" s="5">
        <v>18724.849999999999</v>
      </c>
      <c r="E64" s="5">
        <v>60.504250000000006</v>
      </c>
      <c r="F64" s="32">
        <v>0.02</v>
      </c>
      <c r="G64" s="32">
        <v>0.02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583</v>
      </c>
      <c r="O64" s="35">
        <f t="shared" si="1"/>
        <v>430</v>
      </c>
      <c r="P64" s="35">
        <f t="shared" si="2"/>
        <v>584.42449136115727</v>
      </c>
      <c r="Q64" s="35">
        <f t="shared" si="3"/>
        <v>271.36312570873901</v>
      </c>
      <c r="R64" s="35">
        <f t="shared" si="4"/>
        <v>140.392664806569</v>
      </c>
      <c r="S64" s="35">
        <f t="shared" si="5"/>
        <v>302.49439828121479</v>
      </c>
      <c r="T64" s="35">
        <f t="shared" si="6"/>
        <v>17.532734740834719</v>
      </c>
      <c r="U64" s="35">
        <f t="shared" si="7"/>
        <v>517.900991402626</v>
      </c>
      <c r="V64" s="35">
        <f t="shared" si="8"/>
        <v>267.94171131054708</v>
      </c>
      <c r="W64" s="35">
        <f t="shared" si="9"/>
        <v>0</v>
      </c>
      <c r="X64" s="35">
        <f t="shared" si="10"/>
        <v>3294.0506523028266</v>
      </c>
      <c r="Y64" s="51">
        <v>9900</v>
      </c>
      <c r="Z64" s="51">
        <v>4150</v>
      </c>
      <c r="AA64" s="35">
        <f t="shared" si="11"/>
        <v>583</v>
      </c>
      <c r="AB64" s="35">
        <f t="shared" si="12"/>
        <v>430</v>
      </c>
      <c r="AC64" s="35">
        <f t="shared" si="13"/>
        <v>584.42449136115727</v>
      </c>
      <c r="AD64" s="35">
        <f t="shared" si="14"/>
        <v>271.36312570873901</v>
      </c>
      <c r="AE64" s="35">
        <f t="shared" si="15"/>
        <v>140.392664806569</v>
      </c>
      <c r="AF64" s="35">
        <f t="shared" si="16"/>
        <v>302.49439828121479</v>
      </c>
      <c r="AG64" s="35">
        <f t="shared" si="17"/>
        <v>17.532734740834719</v>
      </c>
      <c r="AH64" s="35">
        <f t="shared" si="18"/>
        <v>517.900991402626</v>
      </c>
      <c r="AI64" s="35">
        <f t="shared" si="19"/>
        <v>267.94171131054708</v>
      </c>
      <c r="AJ64" s="35">
        <f t="shared" si="20"/>
        <v>0</v>
      </c>
      <c r="AK64" s="36">
        <f t="shared" si="21"/>
        <v>3294.0506523028266</v>
      </c>
    </row>
    <row r="65" spans="1:37" x14ac:dyDescent="0.25">
      <c r="A65" s="5">
        <v>4234</v>
      </c>
      <c r="B65" s="5">
        <v>319753.19695997238</v>
      </c>
      <c r="C65" s="5">
        <v>565259.68969583511</v>
      </c>
      <c r="D65" s="5">
        <v>18726.300000000003</v>
      </c>
      <c r="E65" s="5">
        <v>60.504250000000006</v>
      </c>
      <c r="F65" s="32">
        <v>0.02</v>
      </c>
      <c r="G65" s="32">
        <v>0.02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583</v>
      </c>
      <c r="O65" s="35">
        <f t="shared" si="1"/>
        <v>430</v>
      </c>
      <c r="P65" s="35">
        <f t="shared" si="2"/>
        <v>584.42449136115727</v>
      </c>
      <c r="Q65" s="35">
        <f t="shared" si="3"/>
        <v>271.36312570873901</v>
      </c>
      <c r="R65" s="35">
        <f t="shared" si="4"/>
        <v>140.392664806569</v>
      </c>
      <c r="S65" s="35">
        <f t="shared" si="5"/>
        <v>302.49439828121479</v>
      </c>
      <c r="T65" s="35">
        <f t="shared" si="6"/>
        <v>17.532734740834719</v>
      </c>
      <c r="U65" s="35">
        <f t="shared" si="7"/>
        <v>517.900991402626</v>
      </c>
      <c r="V65" s="35">
        <f t="shared" si="8"/>
        <v>267.94171131054708</v>
      </c>
      <c r="W65" s="35">
        <f t="shared" si="9"/>
        <v>0</v>
      </c>
      <c r="X65" s="35">
        <f t="shared" si="10"/>
        <v>3294.0506523028266</v>
      </c>
      <c r="Y65" s="51">
        <v>9900</v>
      </c>
      <c r="Z65" s="51">
        <v>4150</v>
      </c>
      <c r="AA65" s="35">
        <f t="shared" si="11"/>
        <v>583</v>
      </c>
      <c r="AB65" s="35">
        <f t="shared" si="12"/>
        <v>430</v>
      </c>
      <c r="AC65" s="35">
        <f t="shared" si="13"/>
        <v>584.42449136115727</v>
      </c>
      <c r="AD65" s="35">
        <f t="shared" si="14"/>
        <v>271.36312570873901</v>
      </c>
      <c r="AE65" s="35">
        <f t="shared" si="15"/>
        <v>140.392664806569</v>
      </c>
      <c r="AF65" s="35">
        <f t="shared" si="16"/>
        <v>302.49439828121479</v>
      </c>
      <c r="AG65" s="35">
        <f t="shared" si="17"/>
        <v>17.532734740834719</v>
      </c>
      <c r="AH65" s="35">
        <f t="shared" si="18"/>
        <v>517.900991402626</v>
      </c>
      <c r="AI65" s="35">
        <f t="shared" si="19"/>
        <v>267.94171131054708</v>
      </c>
      <c r="AJ65" s="35">
        <f t="shared" si="20"/>
        <v>0</v>
      </c>
      <c r="AK65" s="36">
        <f t="shared" si="21"/>
        <v>3294.0506523028266</v>
      </c>
    </row>
    <row r="66" spans="1:37" x14ac:dyDescent="0.25">
      <c r="A66" s="5">
        <v>4235</v>
      </c>
      <c r="B66" s="5">
        <v>320245.55595874786</v>
      </c>
      <c r="C66" s="5">
        <v>566130.08191564679</v>
      </c>
      <c r="D66" s="5">
        <v>18727.75</v>
      </c>
      <c r="E66" s="5">
        <v>60.504250000000006</v>
      </c>
      <c r="F66" s="32">
        <v>0.02</v>
      </c>
      <c r="G66" s="32">
        <v>0.02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583</v>
      </c>
      <c r="O66" s="35">
        <f t="shared" si="1"/>
        <v>430</v>
      </c>
      <c r="P66" s="35">
        <f t="shared" si="2"/>
        <v>584.42449136115727</v>
      </c>
      <c r="Q66" s="35">
        <f t="shared" si="3"/>
        <v>271.36312570873901</v>
      </c>
      <c r="R66" s="35">
        <f t="shared" si="4"/>
        <v>140.392664806569</v>
      </c>
      <c r="S66" s="35">
        <f t="shared" si="5"/>
        <v>302.49439828121479</v>
      </c>
      <c r="T66" s="35">
        <f t="shared" si="6"/>
        <v>17.532734740834719</v>
      </c>
      <c r="U66" s="35">
        <f t="shared" si="7"/>
        <v>517.900991402626</v>
      </c>
      <c r="V66" s="35">
        <f t="shared" si="8"/>
        <v>267.94171131054708</v>
      </c>
      <c r="W66" s="35">
        <f t="shared" si="9"/>
        <v>0</v>
      </c>
      <c r="X66" s="35">
        <f t="shared" si="10"/>
        <v>3294.0506523028266</v>
      </c>
      <c r="Y66" s="51">
        <v>9900</v>
      </c>
      <c r="Z66" s="51">
        <v>4150</v>
      </c>
      <c r="AA66" s="35">
        <f t="shared" si="11"/>
        <v>583</v>
      </c>
      <c r="AB66" s="35">
        <f t="shared" si="12"/>
        <v>430</v>
      </c>
      <c r="AC66" s="35">
        <f t="shared" si="13"/>
        <v>584.42449136115727</v>
      </c>
      <c r="AD66" s="35">
        <f t="shared" si="14"/>
        <v>271.36312570873901</v>
      </c>
      <c r="AE66" s="35">
        <f t="shared" si="15"/>
        <v>140.392664806569</v>
      </c>
      <c r="AF66" s="35">
        <f t="shared" si="16"/>
        <v>302.49439828121479</v>
      </c>
      <c r="AG66" s="35">
        <f t="shared" si="17"/>
        <v>17.532734740834719</v>
      </c>
      <c r="AH66" s="35">
        <f t="shared" si="18"/>
        <v>517.900991402626</v>
      </c>
      <c r="AI66" s="35">
        <f t="shared" si="19"/>
        <v>267.94171131054708</v>
      </c>
      <c r="AJ66" s="35">
        <f t="shared" si="20"/>
        <v>0</v>
      </c>
      <c r="AK66" s="36">
        <f t="shared" si="21"/>
        <v>3294.0506523028266</v>
      </c>
    </row>
    <row r="67" spans="1:37" x14ac:dyDescent="0.25">
      <c r="A67" s="5">
        <v>4236</v>
      </c>
      <c r="B67" s="5">
        <v>320737.91495800018</v>
      </c>
      <c r="C67" s="5">
        <v>567000.47413542867</v>
      </c>
      <c r="D67" s="5">
        <v>18729.199999999997</v>
      </c>
      <c r="E67" s="5">
        <v>60.504250000000006</v>
      </c>
      <c r="F67" s="32">
        <v>0.02</v>
      </c>
      <c r="G67" s="32">
        <v>0.02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0"/>
        <v>583</v>
      </c>
      <c r="O67" s="35">
        <f t="shared" si="1"/>
        <v>430</v>
      </c>
      <c r="P67" s="35">
        <f t="shared" si="2"/>
        <v>584.42449136115727</v>
      </c>
      <c r="Q67" s="35">
        <f t="shared" si="3"/>
        <v>271.36312570873901</v>
      </c>
      <c r="R67" s="35">
        <f t="shared" si="4"/>
        <v>140.392664806569</v>
      </c>
      <c r="S67" s="35">
        <f t="shared" si="5"/>
        <v>302.49439828121479</v>
      </c>
      <c r="T67" s="35">
        <f t="shared" si="6"/>
        <v>17.532734740834719</v>
      </c>
      <c r="U67" s="35">
        <f t="shared" si="7"/>
        <v>517.900991402626</v>
      </c>
      <c r="V67" s="35">
        <f t="shared" si="8"/>
        <v>267.94171131054708</v>
      </c>
      <c r="W67" s="35">
        <f t="shared" si="9"/>
        <v>0</v>
      </c>
      <c r="X67" s="35">
        <f t="shared" si="10"/>
        <v>3294.0506523028266</v>
      </c>
      <c r="Y67" s="51">
        <v>9900</v>
      </c>
      <c r="Z67" s="51">
        <v>4150</v>
      </c>
      <c r="AA67" s="35">
        <f t="shared" si="11"/>
        <v>583</v>
      </c>
      <c r="AB67" s="35">
        <f t="shared" si="12"/>
        <v>430</v>
      </c>
      <c r="AC67" s="35">
        <f t="shared" si="13"/>
        <v>584.42449136115727</v>
      </c>
      <c r="AD67" s="35">
        <f t="shared" si="14"/>
        <v>271.36312570873901</v>
      </c>
      <c r="AE67" s="35">
        <f t="shared" si="15"/>
        <v>140.392664806569</v>
      </c>
      <c r="AF67" s="35">
        <f t="shared" si="16"/>
        <v>302.49439828121479</v>
      </c>
      <c r="AG67" s="35">
        <f t="shared" si="17"/>
        <v>17.532734740834719</v>
      </c>
      <c r="AH67" s="35">
        <f t="shared" si="18"/>
        <v>517.900991402626</v>
      </c>
      <c r="AI67" s="35">
        <f t="shared" si="19"/>
        <v>267.94171131054708</v>
      </c>
      <c r="AJ67" s="35">
        <f t="shared" si="20"/>
        <v>0</v>
      </c>
      <c r="AK67" s="36">
        <f t="shared" si="21"/>
        <v>3294.0506523028266</v>
      </c>
    </row>
    <row r="68" spans="1:37" x14ac:dyDescent="0.25">
      <c r="A68" s="5">
        <v>4237</v>
      </c>
      <c r="B68" s="5">
        <v>321230.27395629883</v>
      </c>
      <c r="C68" s="5">
        <v>567870.86635521054</v>
      </c>
      <c r="D68" s="5">
        <v>18730.650000000001</v>
      </c>
      <c r="E68" s="5">
        <v>60.504250000000006</v>
      </c>
      <c r="F68" s="32">
        <v>0.02</v>
      </c>
      <c r="G68" s="32">
        <v>0.02</v>
      </c>
      <c r="H68" s="45">
        <v>0.5</v>
      </c>
      <c r="I68" s="45">
        <v>0.5</v>
      </c>
      <c r="J68" s="45">
        <v>500</v>
      </c>
      <c r="K68" s="50">
        <v>2800</v>
      </c>
      <c r="L68" s="51">
        <v>9900</v>
      </c>
      <c r="M68" s="51">
        <v>4150</v>
      </c>
      <c r="N68" s="35">
        <f t="shared" ref="N68:N80" si="22">M68*F68+J68</f>
        <v>583</v>
      </c>
      <c r="O68" s="35">
        <f t="shared" ref="O68:O80" si="23">(L68-400-500)*F68+250</f>
        <v>430</v>
      </c>
      <c r="P68" s="35">
        <f t="shared" ref="P68:P80" si="24">(1000*SIN(PI()/2-(PI()/2+ATAN(H68)+ATAN(250/(L68-M68-400-250)))/2)/SIN((PI()/2+ATAN(H68)+ATAN(250/(L68-M68-400-250)))/2))*COS(ATAN((N68-O68)/(L68-M68-400-250)))</f>
        <v>584.42449136115727</v>
      </c>
      <c r="Q68" s="35">
        <f t="shared" ref="Q68:Q80" si="25">(1000*SIN(PI()/2-(PI()/2+ATAN(H68)+ATAN(250/(L68-M68-400-250)))/2)/SIN((PI()/2+ATAN(H68)+ATAN(250/(L68-M68-400-250)))/2))*SIN(ATAN(H68)+ATAN(250/(L68-M68-400-250))-ATAN((N68-O68)/(L68-M68-400-250)))</f>
        <v>271.36312570873901</v>
      </c>
      <c r="R68" s="35">
        <f t="shared" ref="R68:R80" si="26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140.392664806569</v>
      </c>
      <c r="S68" s="35">
        <f t="shared" ref="S68:S80" si="27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302.49439828121479</v>
      </c>
      <c r="T68" s="35">
        <f t="shared" ref="T68:T80" si="28">(1000*SIN(PI()/2-(PI()/2+ATAN(H68)+ATAN(250/(L68-M68-400-250)))/2)/SIN((PI()/2+ATAN(H68)+ATAN(250/(L68-M68-400-250)))/2))*SIN(ATAN((N68-O68)/(L68-M68-400-250)))</f>
        <v>17.532734740834719</v>
      </c>
      <c r="U68" s="35">
        <f t="shared" ref="U68:U80" si="29">(1000*SIN(PI()/2-(PI()/2+ATAN(H68)+ATAN(250/(L68-M68-400-250)))/2)/SIN((PI()/2+ATAN(H68)+ATAN(250/(L68-M68-400-250)))/2))*COS(ATAN(H68)+ATAN(250/(L68-M68-400-250))-ATAN((N68-O68)/(L68-M68-400-250)))</f>
        <v>517.900991402626</v>
      </c>
      <c r="V68" s="35">
        <f t="shared" ref="V68:V80" si="30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267.94171131054708</v>
      </c>
      <c r="W68" s="35">
        <f t="shared" ref="W68:W80" si="31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0</v>
      </c>
      <c r="X68" s="35">
        <f t="shared" ref="X68:X80" si="32">M68+400-((K68-250-(N68-O68))/TAN(PI()/2-(ATAN(H68)+ATAN(250/(L68-M68-400-250))-ATAN((N68-O68)/(L68-M68-400-250)))))</f>
        <v>3294.0506523028266</v>
      </c>
      <c r="Y68" s="51">
        <v>9900</v>
      </c>
      <c r="Z68" s="51">
        <v>4150</v>
      </c>
      <c r="AA68" s="35">
        <f t="shared" ref="AA68:AA80" si="33">Z68*G68+J68</f>
        <v>583</v>
      </c>
      <c r="AB68" s="35">
        <f t="shared" ref="AB68:AB80" si="34">(Y68-400-500)*G68+250</f>
        <v>430</v>
      </c>
      <c r="AC68" s="35">
        <f t="shared" ref="AC68:AC80" si="35">(1000*SIN(PI()/2-(PI()/2+ATAN(I68)+ATAN(250/(Y68-Z68-400-250)))/2)/SIN((PI()/2+ATAN(I68)+ATAN(250/(Y68-Z68-400-250)))/2))*COS(ATAN((AA68-AB68)/(Y68-Z68-400-250)))</f>
        <v>584.42449136115727</v>
      </c>
      <c r="AD68" s="35">
        <f t="shared" ref="AD68:AD80" si="36">(1000*SIN(PI()/2-(PI()/2+ATAN(I68)+ATAN(250/(Y68-Z68-400-250)))/2)/SIN((PI()/2+ATAN(I68)+ATAN(250/(Y68-Z68-400-250)))/2))*SIN(ATAN(I68)+ATAN(250/(Y68-Z68-400-250))-(ATAN((AA68-AB68)/(Y68-Z68-400-250))))</f>
        <v>271.36312570873901</v>
      </c>
      <c r="AE68" s="35">
        <f t="shared" ref="AE68:AE80" si="37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140.392664806569</v>
      </c>
      <c r="AF68" s="35">
        <f t="shared" ref="AF68:AF80" si="38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302.49439828121479</v>
      </c>
      <c r="AG68" s="35">
        <f t="shared" ref="AG68:AG80" si="39">(1000*SIN(PI()/2-(PI()/2+ATAN(I68)+ATAN(250/(Y68-Z68-400-250)))/2)/SIN((PI()/2+ATAN(I68)+ATAN(250/(Y68-Z68-400-250)))/2))*SIN(ATAN((AA68-AB68)/(Y68-Z68-400-250)))</f>
        <v>17.532734740834719</v>
      </c>
      <c r="AH68" s="35">
        <f t="shared" ref="AH68:AH80" si="40">(1000*SIN(PI()/2-(PI()/2+ATAN(I68)+ATAN(250/(Y68-Z68-400-250)))/2)/SIN((PI()/2+ATAN(I68)+ATAN(250/(Y68-Z68-400-250)))/2))*COS(ATAN(I68)+ATAN(250/(Y68-Z68-400-250))-(ATAN((AA68-AB68)/(Y68-Z68-400-250))))</f>
        <v>517.900991402626</v>
      </c>
      <c r="AI68" s="35">
        <f t="shared" ref="AI68:AI80" si="41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267.94171131054708</v>
      </c>
      <c r="AJ68" s="35">
        <f t="shared" ref="AJ68:AJ80" si="42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0</v>
      </c>
      <c r="AK68" s="36">
        <f t="shared" ref="AK68:AK80" si="43">Z68+400-((K68-250-(AA68-AB68))/TAN(PI()/2-(ATAN(I68)+ATAN(250/(Y68-Z68-400-250))-(ATAN((AA68-AB68)/(Y68-Z68-400-250))))))</f>
        <v>3294.0506523028266</v>
      </c>
    </row>
    <row r="69" spans="1:37" x14ac:dyDescent="0.25">
      <c r="A69" s="5">
        <v>4237.2</v>
      </c>
      <c r="B69" s="5">
        <v>321328.74575614929</v>
      </c>
      <c r="C69" s="5">
        <v>568044.9447991848</v>
      </c>
      <c r="D69" s="5">
        <v>18730.939999999999</v>
      </c>
      <c r="E69" s="5">
        <v>60.504250000000006</v>
      </c>
      <c r="F69" s="32">
        <v>0.02</v>
      </c>
      <c r="G69" s="32">
        <v>0.02</v>
      </c>
      <c r="H69" s="45">
        <v>0.5</v>
      </c>
      <c r="I69" s="45">
        <v>0.5</v>
      </c>
      <c r="J69" s="45">
        <v>500</v>
      </c>
      <c r="K69" s="50">
        <v>2800</v>
      </c>
      <c r="L69" s="51">
        <v>9900</v>
      </c>
      <c r="M69" s="51">
        <v>4150</v>
      </c>
      <c r="N69" s="35">
        <f t="shared" si="22"/>
        <v>583</v>
      </c>
      <c r="O69" s="35">
        <f t="shared" si="23"/>
        <v>430</v>
      </c>
      <c r="P69" s="35">
        <f t="shared" si="24"/>
        <v>584.42449136115727</v>
      </c>
      <c r="Q69" s="35">
        <f t="shared" si="25"/>
        <v>271.36312570873901</v>
      </c>
      <c r="R69" s="35">
        <f t="shared" si="26"/>
        <v>140.392664806569</v>
      </c>
      <c r="S69" s="35">
        <f t="shared" si="27"/>
        <v>302.49439828121479</v>
      </c>
      <c r="T69" s="35">
        <f t="shared" si="28"/>
        <v>17.532734740834719</v>
      </c>
      <c r="U69" s="35">
        <f t="shared" si="29"/>
        <v>517.900991402626</v>
      </c>
      <c r="V69" s="35">
        <f t="shared" si="30"/>
        <v>267.94171131054708</v>
      </c>
      <c r="W69" s="35">
        <f t="shared" si="31"/>
        <v>0</v>
      </c>
      <c r="X69" s="35">
        <f t="shared" si="32"/>
        <v>3294.0506523028266</v>
      </c>
      <c r="Y69" s="51">
        <v>9900</v>
      </c>
      <c r="Z69" s="51">
        <v>4150</v>
      </c>
      <c r="AA69" s="35">
        <f t="shared" si="33"/>
        <v>583</v>
      </c>
      <c r="AB69" s="35">
        <f t="shared" si="34"/>
        <v>430</v>
      </c>
      <c r="AC69" s="35">
        <f t="shared" si="35"/>
        <v>584.42449136115727</v>
      </c>
      <c r="AD69" s="35">
        <f t="shared" si="36"/>
        <v>271.36312570873901</v>
      </c>
      <c r="AE69" s="35">
        <f t="shared" si="37"/>
        <v>140.392664806569</v>
      </c>
      <c r="AF69" s="35">
        <f t="shared" si="38"/>
        <v>302.49439828121479</v>
      </c>
      <c r="AG69" s="35">
        <f t="shared" si="39"/>
        <v>17.532734740834719</v>
      </c>
      <c r="AH69" s="35">
        <f t="shared" si="40"/>
        <v>517.900991402626</v>
      </c>
      <c r="AI69" s="35">
        <f t="shared" si="41"/>
        <v>267.94171131054708</v>
      </c>
      <c r="AJ69" s="35">
        <f t="shared" si="42"/>
        <v>0</v>
      </c>
      <c r="AK69" s="36">
        <f t="shared" si="43"/>
        <v>3294.0506523028266</v>
      </c>
    </row>
    <row r="70" spans="1:37" x14ac:dyDescent="0.25">
      <c r="A70" s="5">
        <v>4237.8</v>
      </c>
      <c r="B70" s="5">
        <v>321624.16115570068</v>
      </c>
      <c r="C70" s="5">
        <v>568567.18013104796</v>
      </c>
      <c r="D70" s="5">
        <v>18731.810000000001</v>
      </c>
      <c r="E70" s="5">
        <v>60.504250000000006</v>
      </c>
      <c r="F70" s="32">
        <v>0.02</v>
      </c>
      <c r="G70" s="32">
        <v>0.02</v>
      </c>
      <c r="H70" s="45">
        <v>0.5</v>
      </c>
      <c r="I70" s="45">
        <v>0.5</v>
      </c>
      <c r="J70" s="45">
        <v>500</v>
      </c>
      <c r="K70" s="50">
        <v>2800</v>
      </c>
      <c r="L70" s="51">
        <v>9900</v>
      </c>
      <c r="M70" s="51">
        <v>4150</v>
      </c>
      <c r="N70" s="35">
        <f t="shared" si="22"/>
        <v>583</v>
      </c>
      <c r="O70" s="35">
        <f t="shared" si="23"/>
        <v>430</v>
      </c>
      <c r="P70" s="35">
        <f t="shared" si="24"/>
        <v>584.42449136115727</v>
      </c>
      <c r="Q70" s="35">
        <f t="shared" si="25"/>
        <v>271.36312570873901</v>
      </c>
      <c r="R70" s="35">
        <f t="shared" si="26"/>
        <v>140.392664806569</v>
      </c>
      <c r="S70" s="35">
        <f t="shared" si="27"/>
        <v>302.49439828121479</v>
      </c>
      <c r="T70" s="35">
        <f t="shared" si="28"/>
        <v>17.532734740834719</v>
      </c>
      <c r="U70" s="35">
        <f t="shared" si="29"/>
        <v>517.900991402626</v>
      </c>
      <c r="V70" s="35">
        <f t="shared" si="30"/>
        <v>267.94171131054708</v>
      </c>
      <c r="W70" s="35">
        <f t="shared" si="31"/>
        <v>0</v>
      </c>
      <c r="X70" s="35">
        <f t="shared" si="32"/>
        <v>3294.0506523028266</v>
      </c>
      <c r="Y70" s="51">
        <v>9900</v>
      </c>
      <c r="Z70" s="51">
        <v>4150</v>
      </c>
      <c r="AA70" s="35">
        <f t="shared" si="33"/>
        <v>583</v>
      </c>
      <c r="AB70" s="35">
        <f t="shared" si="34"/>
        <v>430</v>
      </c>
      <c r="AC70" s="35">
        <f t="shared" si="35"/>
        <v>584.42449136115727</v>
      </c>
      <c r="AD70" s="35">
        <f t="shared" si="36"/>
        <v>271.36312570873901</v>
      </c>
      <c r="AE70" s="35">
        <f t="shared" si="37"/>
        <v>140.392664806569</v>
      </c>
      <c r="AF70" s="35">
        <f t="shared" si="38"/>
        <v>302.49439828121479</v>
      </c>
      <c r="AG70" s="35">
        <f t="shared" si="39"/>
        <v>17.532734740834719</v>
      </c>
      <c r="AH70" s="35">
        <f t="shared" si="40"/>
        <v>517.900991402626</v>
      </c>
      <c r="AI70" s="35">
        <f t="shared" si="41"/>
        <v>267.94171131054708</v>
      </c>
      <c r="AJ70" s="35">
        <f t="shared" si="42"/>
        <v>0</v>
      </c>
      <c r="AK70" s="36">
        <f t="shared" si="43"/>
        <v>3294.0506523028266</v>
      </c>
    </row>
    <row r="71" spans="1:37" x14ac:dyDescent="0.25">
      <c r="A71" s="5">
        <v>4238</v>
      </c>
      <c r="B71" s="5">
        <v>321722.63295507431</v>
      </c>
      <c r="C71" s="5">
        <v>568741.25857502222</v>
      </c>
      <c r="D71" s="5">
        <v>18732.100000000002</v>
      </c>
      <c r="E71" s="5">
        <v>60.504250000000006</v>
      </c>
      <c r="F71" s="32">
        <v>0.02</v>
      </c>
      <c r="G71" s="32">
        <v>0.02</v>
      </c>
      <c r="H71" s="45">
        <v>0.5</v>
      </c>
      <c r="I71" s="45">
        <v>0.5</v>
      </c>
      <c r="J71" s="45">
        <v>500</v>
      </c>
      <c r="K71" s="50">
        <v>2800</v>
      </c>
      <c r="L71" s="51">
        <v>9900</v>
      </c>
      <c r="M71" s="51">
        <v>4150</v>
      </c>
      <c r="N71" s="35">
        <f t="shared" si="22"/>
        <v>583</v>
      </c>
      <c r="O71" s="35">
        <f t="shared" si="23"/>
        <v>430</v>
      </c>
      <c r="P71" s="35">
        <f t="shared" si="24"/>
        <v>584.42449136115727</v>
      </c>
      <c r="Q71" s="35">
        <f t="shared" si="25"/>
        <v>271.36312570873901</v>
      </c>
      <c r="R71" s="35">
        <f t="shared" si="26"/>
        <v>140.392664806569</v>
      </c>
      <c r="S71" s="35">
        <f t="shared" si="27"/>
        <v>302.49439828121479</v>
      </c>
      <c r="T71" s="35">
        <f t="shared" si="28"/>
        <v>17.532734740834719</v>
      </c>
      <c r="U71" s="35">
        <f t="shared" si="29"/>
        <v>517.900991402626</v>
      </c>
      <c r="V71" s="35">
        <f t="shared" si="30"/>
        <v>267.94171131054708</v>
      </c>
      <c r="W71" s="35">
        <f t="shared" si="31"/>
        <v>0</v>
      </c>
      <c r="X71" s="35">
        <f t="shared" si="32"/>
        <v>3294.0506523028266</v>
      </c>
      <c r="Y71" s="51">
        <v>9900</v>
      </c>
      <c r="Z71" s="51">
        <v>4150</v>
      </c>
      <c r="AA71" s="35">
        <f t="shared" si="33"/>
        <v>583</v>
      </c>
      <c r="AB71" s="35">
        <f t="shared" si="34"/>
        <v>430</v>
      </c>
      <c r="AC71" s="35">
        <f t="shared" si="35"/>
        <v>584.42449136115727</v>
      </c>
      <c r="AD71" s="35">
        <f t="shared" si="36"/>
        <v>271.36312570873901</v>
      </c>
      <c r="AE71" s="35">
        <f t="shared" si="37"/>
        <v>140.392664806569</v>
      </c>
      <c r="AF71" s="35">
        <f t="shared" si="38"/>
        <v>302.49439828121479</v>
      </c>
      <c r="AG71" s="35">
        <f t="shared" si="39"/>
        <v>17.532734740834719</v>
      </c>
      <c r="AH71" s="35">
        <f t="shared" si="40"/>
        <v>517.900991402626</v>
      </c>
      <c r="AI71" s="35">
        <f t="shared" si="41"/>
        <v>267.94171131054708</v>
      </c>
      <c r="AJ71" s="35">
        <f t="shared" si="42"/>
        <v>0</v>
      </c>
      <c r="AK71" s="36">
        <f t="shared" si="43"/>
        <v>3294.0506523028266</v>
      </c>
    </row>
    <row r="72" spans="1:37" x14ac:dyDescent="0.25">
      <c r="A72" s="5">
        <v>4239</v>
      </c>
      <c r="B72" s="5">
        <v>322214.99195384979</v>
      </c>
      <c r="C72" s="5">
        <v>569611.6507948339</v>
      </c>
      <c r="D72" s="5">
        <v>18733.55</v>
      </c>
      <c r="E72" s="5">
        <v>60.504250000000006</v>
      </c>
      <c r="F72" s="32">
        <v>0.02</v>
      </c>
      <c r="G72" s="32">
        <v>0.02</v>
      </c>
      <c r="H72" s="45">
        <v>0.5</v>
      </c>
      <c r="I72" s="45">
        <v>0.5</v>
      </c>
      <c r="J72" s="45">
        <v>500</v>
      </c>
      <c r="K72" s="50">
        <v>2800</v>
      </c>
      <c r="L72" s="51">
        <v>9900</v>
      </c>
      <c r="M72" s="51">
        <v>4150</v>
      </c>
      <c r="N72" s="35">
        <f t="shared" si="22"/>
        <v>583</v>
      </c>
      <c r="O72" s="35">
        <f t="shared" si="23"/>
        <v>430</v>
      </c>
      <c r="P72" s="35">
        <f t="shared" si="24"/>
        <v>584.42449136115727</v>
      </c>
      <c r="Q72" s="35">
        <f t="shared" si="25"/>
        <v>271.36312570873901</v>
      </c>
      <c r="R72" s="35">
        <f t="shared" si="26"/>
        <v>140.392664806569</v>
      </c>
      <c r="S72" s="35">
        <f t="shared" si="27"/>
        <v>302.49439828121479</v>
      </c>
      <c r="T72" s="35">
        <f t="shared" si="28"/>
        <v>17.532734740834719</v>
      </c>
      <c r="U72" s="35">
        <f t="shared" si="29"/>
        <v>517.900991402626</v>
      </c>
      <c r="V72" s="35">
        <f t="shared" si="30"/>
        <v>267.94171131054708</v>
      </c>
      <c r="W72" s="35">
        <f t="shared" si="31"/>
        <v>0</v>
      </c>
      <c r="X72" s="35">
        <f t="shared" si="32"/>
        <v>3294.0506523028266</v>
      </c>
      <c r="Y72" s="51">
        <v>9900</v>
      </c>
      <c r="Z72" s="51">
        <v>4150</v>
      </c>
      <c r="AA72" s="35">
        <f t="shared" si="33"/>
        <v>583</v>
      </c>
      <c r="AB72" s="35">
        <f t="shared" si="34"/>
        <v>430</v>
      </c>
      <c r="AC72" s="35">
        <f t="shared" si="35"/>
        <v>584.42449136115727</v>
      </c>
      <c r="AD72" s="35">
        <f t="shared" si="36"/>
        <v>271.36312570873901</v>
      </c>
      <c r="AE72" s="35">
        <f t="shared" si="37"/>
        <v>140.392664806569</v>
      </c>
      <c r="AF72" s="35">
        <f t="shared" si="38"/>
        <v>302.49439828121479</v>
      </c>
      <c r="AG72" s="35">
        <f t="shared" si="39"/>
        <v>17.532734740834719</v>
      </c>
      <c r="AH72" s="35">
        <f t="shared" si="40"/>
        <v>517.900991402626</v>
      </c>
      <c r="AI72" s="35">
        <f t="shared" si="41"/>
        <v>267.94171131054708</v>
      </c>
      <c r="AJ72" s="35">
        <f t="shared" si="42"/>
        <v>0</v>
      </c>
      <c r="AK72" s="36">
        <f t="shared" si="43"/>
        <v>3294.0506523028266</v>
      </c>
    </row>
    <row r="73" spans="1:37" x14ac:dyDescent="0.25">
      <c r="A73" s="5">
        <v>4240</v>
      </c>
      <c r="B73" s="5">
        <v>322707.35095262527</v>
      </c>
      <c r="C73" s="5">
        <v>570482.04301461577</v>
      </c>
      <c r="D73" s="5">
        <v>18735</v>
      </c>
      <c r="E73" s="5">
        <v>60.504250000000006</v>
      </c>
      <c r="F73" s="32">
        <v>0.02</v>
      </c>
      <c r="G73" s="32">
        <v>0.02</v>
      </c>
      <c r="H73" s="45">
        <v>0.5</v>
      </c>
      <c r="I73" s="45">
        <v>0.5</v>
      </c>
      <c r="J73" s="45">
        <v>500</v>
      </c>
      <c r="K73" s="50">
        <v>2800</v>
      </c>
      <c r="L73" s="51">
        <v>9900</v>
      </c>
      <c r="M73" s="51">
        <v>4150</v>
      </c>
      <c r="N73" s="35">
        <f t="shared" si="22"/>
        <v>583</v>
      </c>
      <c r="O73" s="35">
        <f t="shared" si="23"/>
        <v>430</v>
      </c>
      <c r="P73" s="35">
        <f t="shared" si="24"/>
        <v>584.42449136115727</v>
      </c>
      <c r="Q73" s="35">
        <f t="shared" si="25"/>
        <v>271.36312570873901</v>
      </c>
      <c r="R73" s="35">
        <f t="shared" si="26"/>
        <v>140.392664806569</v>
      </c>
      <c r="S73" s="35">
        <f t="shared" si="27"/>
        <v>302.49439828121479</v>
      </c>
      <c r="T73" s="35">
        <f t="shared" si="28"/>
        <v>17.532734740834719</v>
      </c>
      <c r="U73" s="35">
        <f t="shared" si="29"/>
        <v>517.900991402626</v>
      </c>
      <c r="V73" s="35">
        <f t="shared" si="30"/>
        <v>267.94171131054708</v>
      </c>
      <c r="W73" s="35">
        <f t="shared" si="31"/>
        <v>0</v>
      </c>
      <c r="X73" s="35">
        <f t="shared" si="32"/>
        <v>3294.0506523028266</v>
      </c>
      <c r="Y73" s="51">
        <v>9900</v>
      </c>
      <c r="Z73" s="51">
        <v>4150</v>
      </c>
      <c r="AA73" s="35">
        <f t="shared" si="33"/>
        <v>583</v>
      </c>
      <c r="AB73" s="35">
        <f t="shared" si="34"/>
        <v>430</v>
      </c>
      <c r="AC73" s="35">
        <f t="shared" si="35"/>
        <v>584.42449136115727</v>
      </c>
      <c r="AD73" s="35">
        <f t="shared" si="36"/>
        <v>271.36312570873901</v>
      </c>
      <c r="AE73" s="35">
        <f t="shared" si="37"/>
        <v>140.392664806569</v>
      </c>
      <c r="AF73" s="35">
        <f t="shared" si="38"/>
        <v>302.49439828121479</v>
      </c>
      <c r="AG73" s="35">
        <f t="shared" si="39"/>
        <v>17.532734740834719</v>
      </c>
      <c r="AH73" s="35">
        <f t="shared" si="40"/>
        <v>517.900991402626</v>
      </c>
      <c r="AI73" s="35">
        <f t="shared" si="41"/>
        <v>267.94171131054708</v>
      </c>
      <c r="AJ73" s="35">
        <f t="shared" si="42"/>
        <v>0</v>
      </c>
      <c r="AK73" s="36">
        <f t="shared" si="43"/>
        <v>3294.0506523028266</v>
      </c>
    </row>
    <row r="74" spans="1:37" x14ac:dyDescent="0.25">
      <c r="A74" s="5">
        <v>4241</v>
      </c>
      <c r="B74" s="5">
        <v>323199.70995187759</v>
      </c>
      <c r="C74" s="5">
        <v>571352.43523442745</v>
      </c>
      <c r="D74" s="5">
        <v>18736.45</v>
      </c>
      <c r="E74" s="5">
        <v>60.504250000000006</v>
      </c>
      <c r="F74" s="32">
        <v>0.02</v>
      </c>
      <c r="G74" s="32">
        <v>0.02</v>
      </c>
      <c r="H74" s="45">
        <v>0.5</v>
      </c>
      <c r="I74" s="45">
        <v>0.5</v>
      </c>
      <c r="J74" s="45">
        <v>500</v>
      </c>
      <c r="K74" s="50">
        <v>2800</v>
      </c>
      <c r="L74" s="51">
        <v>9900</v>
      </c>
      <c r="M74" s="51">
        <v>4150</v>
      </c>
      <c r="N74" s="35">
        <f t="shared" si="22"/>
        <v>583</v>
      </c>
      <c r="O74" s="35">
        <f t="shared" si="23"/>
        <v>430</v>
      </c>
      <c r="P74" s="35">
        <f t="shared" si="24"/>
        <v>584.42449136115727</v>
      </c>
      <c r="Q74" s="35">
        <f t="shared" si="25"/>
        <v>271.36312570873901</v>
      </c>
      <c r="R74" s="35">
        <f t="shared" si="26"/>
        <v>140.392664806569</v>
      </c>
      <c r="S74" s="35">
        <f t="shared" si="27"/>
        <v>302.49439828121479</v>
      </c>
      <c r="T74" s="35">
        <f t="shared" si="28"/>
        <v>17.532734740834719</v>
      </c>
      <c r="U74" s="35">
        <f t="shared" si="29"/>
        <v>517.900991402626</v>
      </c>
      <c r="V74" s="35">
        <f t="shared" si="30"/>
        <v>267.94171131054708</v>
      </c>
      <c r="W74" s="35">
        <f t="shared" si="31"/>
        <v>0</v>
      </c>
      <c r="X74" s="35">
        <f t="shared" si="32"/>
        <v>3294.0506523028266</v>
      </c>
      <c r="Y74" s="51">
        <v>9900</v>
      </c>
      <c r="Z74" s="51">
        <v>4150</v>
      </c>
      <c r="AA74" s="35">
        <f t="shared" si="33"/>
        <v>583</v>
      </c>
      <c r="AB74" s="35">
        <f t="shared" si="34"/>
        <v>430</v>
      </c>
      <c r="AC74" s="35">
        <f t="shared" si="35"/>
        <v>584.42449136115727</v>
      </c>
      <c r="AD74" s="35">
        <f t="shared" si="36"/>
        <v>271.36312570873901</v>
      </c>
      <c r="AE74" s="35">
        <f t="shared" si="37"/>
        <v>140.392664806569</v>
      </c>
      <c r="AF74" s="35">
        <f t="shared" si="38"/>
        <v>302.49439828121479</v>
      </c>
      <c r="AG74" s="35">
        <f t="shared" si="39"/>
        <v>17.532734740834719</v>
      </c>
      <c r="AH74" s="35">
        <f t="shared" si="40"/>
        <v>517.900991402626</v>
      </c>
      <c r="AI74" s="35">
        <f t="shared" si="41"/>
        <v>267.94171131054708</v>
      </c>
      <c r="AJ74" s="35">
        <f t="shared" si="42"/>
        <v>0</v>
      </c>
      <c r="AK74" s="36">
        <f t="shared" si="43"/>
        <v>3294.0506523028266</v>
      </c>
    </row>
    <row r="75" spans="1:37" x14ac:dyDescent="0.25">
      <c r="A75" s="5">
        <v>4242</v>
      </c>
      <c r="B75" s="5">
        <v>323692.06895065308</v>
      </c>
      <c r="C75" s="5">
        <v>572222.82745420933</v>
      </c>
      <c r="D75" s="5">
        <v>18737.900000000001</v>
      </c>
      <c r="E75" s="5">
        <v>60.504250000000006</v>
      </c>
      <c r="F75" s="32">
        <v>0.02</v>
      </c>
      <c r="G75" s="32">
        <v>0.02</v>
      </c>
      <c r="H75" s="45">
        <v>0.5</v>
      </c>
      <c r="I75" s="45">
        <v>0.5</v>
      </c>
      <c r="J75" s="45">
        <v>500</v>
      </c>
      <c r="K75" s="50">
        <v>2800</v>
      </c>
      <c r="L75" s="51">
        <v>9900</v>
      </c>
      <c r="M75" s="51">
        <v>4150</v>
      </c>
      <c r="N75" s="35">
        <f t="shared" si="22"/>
        <v>583</v>
      </c>
      <c r="O75" s="35">
        <f t="shared" si="23"/>
        <v>430</v>
      </c>
      <c r="P75" s="35">
        <f t="shared" si="24"/>
        <v>584.42449136115727</v>
      </c>
      <c r="Q75" s="35">
        <f t="shared" si="25"/>
        <v>271.36312570873901</v>
      </c>
      <c r="R75" s="35">
        <f t="shared" si="26"/>
        <v>140.392664806569</v>
      </c>
      <c r="S75" s="35">
        <f t="shared" si="27"/>
        <v>302.49439828121479</v>
      </c>
      <c r="T75" s="35">
        <f t="shared" si="28"/>
        <v>17.532734740834719</v>
      </c>
      <c r="U75" s="35">
        <f t="shared" si="29"/>
        <v>517.900991402626</v>
      </c>
      <c r="V75" s="35">
        <f t="shared" si="30"/>
        <v>267.94171131054708</v>
      </c>
      <c r="W75" s="35">
        <f t="shared" si="31"/>
        <v>0</v>
      </c>
      <c r="X75" s="35">
        <f t="shared" si="32"/>
        <v>3294.0506523028266</v>
      </c>
      <c r="Y75" s="51">
        <v>9900</v>
      </c>
      <c r="Z75" s="51">
        <v>4150</v>
      </c>
      <c r="AA75" s="35">
        <f t="shared" si="33"/>
        <v>583</v>
      </c>
      <c r="AB75" s="35">
        <f t="shared" si="34"/>
        <v>430</v>
      </c>
      <c r="AC75" s="35">
        <f t="shared" si="35"/>
        <v>584.42449136115727</v>
      </c>
      <c r="AD75" s="35">
        <f t="shared" si="36"/>
        <v>271.36312570873901</v>
      </c>
      <c r="AE75" s="35">
        <f t="shared" si="37"/>
        <v>140.392664806569</v>
      </c>
      <c r="AF75" s="35">
        <f t="shared" si="38"/>
        <v>302.49439828121479</v>
      </c>
      <c r="AG75" s="35">
        <f t="shared" si="39"/>
        <v>17.532734740834719</v>
      </c>
      <c r="AH75" s="35">
        <f t="shared" si="40"/>
        <v>517.900991402626</v>
      </c>
      <c r="AI75" s="35">
        <f t="shared" si="41"/>
        <v>267.94171131054708</v>
      </c>
      <c r="AJ75" s="35">
        <f t="shared" si="42"/>
        <v>0</v>
      </c>
      <c r="AK75" s="36">
        <f t="shared" si="43"/>
        <v>3294.0506523028266</v>
      </c>
    </row>
    <row r="76" spans="1:37" x14ac:dyDescent="0.25">
      <c r="A76" s="5">
        <v>4242.2</v>
      </c>
      <c r="B76" s="5">
        <v>323790.54075050354</v>
      </c>
      <c r="C76" s="5">
        <v>572396.90589815378</v>
      </c>
      <c r="D76" s="5">
        <v>18738.189999999999</v>
      </c>
      <c r="E76" s="5">
        <v>60.504250000000006</v>
      </c>
      <c r="F76" s="32">
        <v>0.02</v>
      </c>
      <c r="G76" s="32">
        <v>0.02</v>
      </c>
      <c r="H76" s="45">
        <v>0.5</v>
      </c>
      <c r="I76" s="45">
        <v>0.5</v>
      </c>
      <c r="J76" s="45">
        <v>500</v>
      </c>
      <c r="K76" s="50">
        <v>2800</v>
      </c>
      <c r="L76" s="51">
        <v>9900</v>
      </c>
      <c r="M76" s="51">
        <v>4150</v>
      </c>
      <c r="N76" s="35">
        <f t="shared" si="22"/>
        <v>583</v>
      </c>
      <c r="O76" s="35">
        <f t="shared" si="23"/>
        <v>430</v>
      </c>
      <c r="P76" s="35">
        <f t="shared" si="24"/>
        <v>584.42449136115727</v>
      </c>
      <c r="Q76" s="35">
        <f t="shared" si="25"/>
        <v>271.36312570873901</v>
      </c>
      <c r="R76" s="35">
        <f t="shared" si="26"/>
        <v>140.392664806569</v>
      </c>
      <c r="S76" s="35">
        <f t="shared" si="27"/>
        <v>302.49439828121479</v>
      </c>
      <c r="T76" s="35">
        <f t="shared" si="28"/>
        <v>17.532734740834719</v>
      </c>
      <c r="U76" s="35">
        <f t="shared" si="29"/>
        <v>517.900991402626</v>
      </c>
      <c r="V76" s="35">
        <f t="shared" si="30"/>
        <v>267.94171131054708</v>
      </c>
      <c r="W76" s="35">
        <f t="shared" si="31"/>
        <v>0</v>
      </c>
      <c r="X76" s="35">
        <f t="shared" si="32"/>
        <v>3294.0506523028266</v>
      </c>
      <c r="Y76" s="51">
        <v>9900</v>
      </c>
      <c r="Z76" s="51">
        <v>4150</v>
      </c>
      <c r="AA76" s="35">
        <f t="shared" si="33"/>
        <v>583</v>
      </c>
      <c r="AB76" s="35">
        <f t="shared" si="34"/>
        <v>430</v>
      </c>
      <c r="AC76" s="35">
        <f t="shared" si="35"/>
        <v>584.42449136115727</v>
      </c>
      <c r="AD76" s="35">
        <f t="shared" si="36"/>
        <v>271.36312570873901</v>
      </c>
      <c r="AE76" s="35">
        <f t="shared" si="37"/>
        <v>140.392664806569</v>
      </c>
      <c r="AF76" s="35">
        <f t="shared" si="38"/>
        <v>302.49439828121479</v>
      </c>
      <c r="AG76" s="35">
        <f t="shared" si="39"/>
        <v>17.532734740834719</v>
      </c>
      <c r="AH76" s="35">
        <f t="shared" si="40"/>
        <v>517.900991402626</v>
      </c>
      <c r="AI76" s="35">
        <f t="shared" si="41"/>
        <v>267.94171131054708</v>
      </c>
      <c r="AJ76" s="35">
        <f t="shared" si="42"/>
        <v>0</v>
      </c>
      <c r="AK76" s="36">
        <f t="shared" si="43"/>
        <v>3294.0506523028266</v>
      </c>
    </row>
    <row r="77" spans="1:37" x14ac:dyDescent="0.25">
      <c r="A77" s="5">
        <v>4242.8</v>
      </c>
      <c r="B77" s="5">
        <v>324085.95614957809</v>
      </c>
      <c r="C77" s="5">
        <v>572919.14123004675</v>
      </c>
      <c r="D77" s="5">
        <v>18739.060000000001</v>
      </c>
      <c r="E77" s="5">
        <v>60.504250000000006</v>
      </c>
      <c r="F77" s="32">
        <v>0.02</v>
      </c>
      <c r="G77" s="32">
        <v>0.02</v>
      </c>
      <c r="H77" s="45">
        <v>0.5</v>
      </c>
      <c r="I77" s="45">
        <v>0.5</v>
      </c>
      <c r="J77" s="45">
        <v>500</v>
      </c>
      <c r="K77" s="50">
        <v>2800</v>
      </c>
      <c r="L77" s="51">
        <v>9900</v>
      </c>
      <c r="M77" s="51">
        <v>4150</v>
      </c>
      <c r="N77" s="35">
        <f t="shared" si="22"/>
        <v>583</v>
      </c>
      <c r="O77" s="35">
        <f t="shared" si="23"/>
        <v>430</v>
      </c>
      <c r="P77" s="35">
        <f t="shared" si="24"/>
        <v>584.42449136115727</v>
      </c>
      <c r="Q77" s="35">
        <f t="shared" si="25"/>
        <v>271.36312570873901</v>
      </c>
      <c r="R77" s="35">
        <f t="shared" si="26"/>
        <v>140.392664806569</v>
      </c>
      <c r="S77" s="35">
        <f t="shared" si="27"/>
        <v>302.49439828121479</v>
      </c>
      <c r="T77" s="35">
        <f t="shared" si="28"/>
        <v>17.532734740834719</v>
      </c>
      <c r="U77" s="35">
        <f t="shared" si="29"/>
        <v>517.900991402626</v>
      </c>
      <c r="V77" s="35">
        <f t="shared" si="30"/>
        <v>267.94171131054708</v>
      </c>
      <c r="W77" s="35">
        <f t="shared" si="31"/>
        <v>0</v>
      </c>
      <c r="X77" s="35">
        <f t="shared" si="32"/>
        <v>3294.0506523028266</v>
      </c>
      <c r="Y77" s="51">
        <v>9900</v>
      </c>
      <c r="Z77" s="51">
        <v>4150</v>
      </c>
      <c r="AA77" s="35">
        <f t="shared" si="33"/>
        <v>583</v>
      </c>
      <c r="AB77" s="35">
        <f t="shared" si="34"/>
        <v>430</v>
      </c>
      <c r="AC77" s="35">
        <f t="shared" si="35"/>
        <v>584.42449136115727</v>
      </c>
      <c r="AD77" s="35">
        <f t="shared" si="36"/>
        <v>271.36312570873901</v>
      </c>
      <c r="AE77" s="35">
        <f t="shared" si="37"/>
        <v>140.392664806569</v>
      </c>
      <c r="AF77" s="35">
        <f t="shared" si="38"/>
        <v>302.49439828121479</v>
      </c>
      <c r="AG77" s="35">
        <f t="shared" si="39"/>
        <v>17.532734740834719</v>
      </c>
      <c r="AH77" s="35">
        <f t="shared" si="40"/>
        <v>517.900991402626</v>
      </c>
      <c r="AI77" s="35">
        <f t="shared" si="41"/>
        <v>267.94171131054708</v>
      </c>
      <c r="AJ77" s="35">
        <f t="shared" si="42"/>
        <v>0</v>
      </c>
      <c r="AK77" s="36">
        <f t="shared" si="43"/>
        <v>3294.0506523028266</v>
      </c>
    </row>
    <row r="78" spans="1:37" x14ac:dyDescent="0.25">
      <c r="A78" s="5">
        <v>4243</v>
      </c>
      <c r="B78" s="5">
        <v>324184.42794942856</v>
      </c>
      <c r="C78" s="5">
        <v>573093.21967402101</v>
      </c>
      <c r="D78" s="5">
        <v>18739.350000000002</v>
      </c>
      <c r="E78" s="5">
        <v>60.504250000000006</v>
      </c>
      <c r="F78" s="32">
        <v>0.02</v>
      </c>
      <c r="G78" s="32">
        <v>0.02</v>
      </c>
      <c r="H78" s="45">
        <v>0.5</v>
      </c>
      <c r="I78" s="45">
        <v>0.5</v>
      </c>
      <c r="J78" s="45">
        <v>500</v>
      </c>
      <c r="K78" s="50">
        <v>2800</v>
      </c>
      <c r="L78" s="51">
        <v>9900</v>
      </c>
      <c r="M78" s="51">
        <v>4150</v>
      </c>
      <c r="N78" s="35">
        <f t="shared" si="22"/>
        <v>583</v>
      </c>
      <c r="O78" s="35">
        <f t="shared" si="23"/>
        <v>430</v>
      </c>
      <c r="P78" s="35">
        <f t="shared" si="24"/>
        <v>584.42449136115727</v>
      </c>
      <c r="Q78" s="35">
        <f t="shared" si="25"/>
        <v>271.36312570873901</v>
      </c>
      <c r="R78" s="35">
        <f t="shared" si="26"/>
        <v>140.392664806569</v>
      </c>
      <c r="S78" s="35">
        <f t="shared" si="27"/>
        <v>302.49439828121479</v>
      </c>
      <c r="T78" s="35">
        <f t="shared" si="28"/>
        <v>17.532734740834719</v>
      </c>
      <c r="U78" s="35">
        <f t="shared" si="29"/>
        <v>517.900991402626</v>
      </c>
      <c r="V78" s="35">
        <f t="shared" si="30"/>
        <v>267.94171131054708</v>
      </c>
      <c r="W78" s="35">
        <f t="shared" si="31"/>
        <v>0</v>
      </c>
      <c r="X78" s="35">
        <f t="shared" si="32"/>
        <v>3294.0506523028266</v>
      </c>
      <c r="Y78" s="51">
        <v>9900</v>
      </c>
      <c r="Z78" s="51">
        <v>4150</v>
      </c>
      <c r="AA78" s="35">
        <f t="shared" si="33"/>
        <v>583</v>
      </c>
      <c r="AB78" s="35">
        <f t="shared" si="34"/>
        <v>430</v>
      </c>
      <c r="AC78" s="35">
        <f t="shared" si="35"/>
        <v>584.42449136115727</v>
      </c>
      <c r="AD78" s="35">
        <f t="shared" si="36"/>
        <v>271.36312570873901</v>
      </c>
      <c r="AE78" s="35">
        <f t="shared" si="37"/>
        <v>140.392664806569</v>
      </c>
      <c r="AF78" s="35">
        <f t="shared" si="38"/>
        <v>302.49439828121479</v>
      </c>
      <c r="AG78" s="35">
        <f t="shared" si="39"/>
        <v>17.532734740834719</v>
      </c>
      <c r="AH78" s="35">
        <f t="shared" si="40"/>
        <v>517.900991402626</v>
      </c>
      <c r="AI78" s="35">
        <f t="shared" si="41"/>
        <v>267.94171131054708</v>
      </c>
      <c r="AJ78" s="35">
        <f t="shared" si="42"/>
        <v>0</v>
      </c>
      <c r="AK78" s="36">
        <f t="shared" si="43"/>
        <v>3294.0506523028266</v>
      </c>
    </row>
    <row r="79" spans="1:37" x14ac:dyDescent="0.25">
      <c r="A79" s="5">
        <v>4244</v>
      </c>
      <c r="B79" s="5">
        <v>324676.78694820404</v>
      </c>
      <c r="C79" s="5">
        <v>573963.61189380288</v>
      </c>
      <c r="D79" s="5">
        <v>18740.8</v>
      </c>
      <c r="E79" s="5">
        <v>60.504250000000006</v>
      </c>
      <c r="F79" s="32">
        <v>0.02</v>
      </c>
      <c r="G79" s="32">
        <v>0.02</v>
      </c>
      <c r="H79" s="45">
        <v>0.5</v>
      </c>
      <c r="I79" s="45">
        <v>0.5</v>
      </c>
      <c r="J79" s="45">
        <v>500</v>
      </c>
      <c r="K79" s="50">
        <v>2800</v>
      </c>
      <c r="L79" s="51">
        <v>9900</v>
      </c>
      <c r="M79" s="51">
        <v>4150</v>
      </c>
      <c r="N79" s="35">
        <f t="shared" si="22"/>
        <v>583</v>
      </c>
      <c r="O79" s="35">
        <f t="shared" si="23"/>
        <v>430</v>
      </c>
      <c r="P79" s="35">
        <f t="shared" si="24"/>
        <v>584.42449136115727</v>
      </c>
      <c r="Q79" s="35">
        <f t="shared" si="25"/>
        <v>271.36312570873901</v>
      </c>
      <c r="R79" s="35">
        <f t="shared" si="26"/>
        <v>140.392664806569</v>
      </c>
      <c r="S79" s="35">
        <f t="shared" si="27"/>
        <v>302.49439828121479</v>
      </c>
      <c r="T79" s="35">
        <f t="shared" si="28"/>
        <v>17.532734740834719</v>
      </c>
      <c r="U79" s="35">
        <f t="shared" si="29"/>
        <v>517.900991402626</v>
      </c>
      <c r="V79" s="35">
        <f t="shared" si="30"/>
        <v>267.94171131054708</v>
      </c>
      <c r="W79" s="35">
        <f t="shared" si="31"/>
        <v>0</v>
      </c>
      <c r="X79" s="35">
        <f t="shared" si="32"/>
        <v>3294.0506523028266</v>
      </c>
      <c r="Y79" s="51">
        <v>9900</v>
      </c>
      <c r="Z79" s="51">
        <v>4150</v>
      </c>
      <c r="AA79" s="35">
        <f t="shared" si="33"/>
        <v>583</v>
      </c>
      <c r="AB79" s="35">
        <f t="shared" si="34"/>
        <v>430</v>
      </c>
      <c r="AC79" s="35">
        <f t="shared" si="35"/>
        <v>584.42449136115727</v>
      </c>
      <c r="AD79" s="35">
        <f t="shared" si="36"/>
        <v>271.36312570873901</v>
      </c>
      <c r="AE79" s="35">
        <f t="shared" si="37"/>
        <v>140.392664806569</v>
      </c>
      <c r="AF79" s="35">
        <f t="shared" si="38"/>
        <v>302.49439828121479</v>
      </c>
      <c r="AG79" s="35">
        <f t="shared" si="39"/>
        <v>17.532734740834719</v>
      </c>
      <c r="AH79" s="35">
        <f t="shared" si="40"/>
        <v>517.900991402626</v>
      </c>
      <c r="AI79" s="35">
        <f t="shared" si="41"/>
        <v>267.94171131054708</v>
      </c>
      <c r="AJ79" s="35">
        <f t="shared" si="42"/>
        <v>0</v>
      </c>
      <c r="AK79" s="36">
        <f t="shared" si="43"/>
        <v>3294.0506523028266</v>
      </c>
    </row>
    <row r="80" spans="1:37" x14ac:dyDescent="0.25">
      <c r="A80" s="5">
        <v>4245</v>
      </c>
      <c r="B80" s="5">
        <v>325169.14594697952</v>
      </c>
      <c r="C80" s="5">
        <v>574834.00411361456</v>
      </c>
      <c r="D80" s="5">
        <v>18742.25</v>
      </c>
      <c r="E80" s="5">
        <v>60.504250000000006</v>
      </c>
      <c r="F80" s="32">
        <v>0.02</v>
      </c>
      <c r="G80" s="32">
        <v>0.02</v>
      </c>
      <c r="H80" s="45">
        <v>0.5</v>
      </c>
      <c r="I80" s="45">
        <v>0.5</v>
      </c>
      <c r="J80" s="45">
        <v>500</v>
      </c>
      <c r="K80" s="50">
        <v>2800</v>
      </c>
      <c r="L80" s="51">
        <v>9900</v>
      </c>
      <c r="M80" s="51">
        <v>4150</v>
      </c>
      <c r="N80" s="35">
        <f t="shared" si="22"/>
        <v>583</v>
      </c>
      <c r="O80" s="35">
        <f t="shared" si="23"/>
        <v>430</v>
      </c>
      <c r="P80" s="35">
        <f t="shared" si="24"/>
        <v>584.42449136115727</v>
      </c>
      <c r="Q80" s="35">
        <f t="shared" si="25"/>
        <v>271.36312570873901</v>
      </c>
      <c r="R80" s="35">
        <f t="shared" si="26"/>
        <v>140.392664806569</v>
      </c>
      <c r="S80" s="35">
        <f t="shared" si="27"/>
        <v>302.49439828121479</v>
      </c>
      <c r="T80" s="35">
        <f t="shared" si="28"/>
        <v>17.532734740834719</v>
      </c>
      <c r="U80" s="35">
        <f t="shared" si="29"/>
        <v>517.900991402626</v>
      </c>
      <c r="V80" s="35">
        <f t="shared" si="30"/>
        <v>267.94171131054708</v>
      </c>
      <c r="W80" s="35">
        <f t="shared" si="31"/>
        <v>0</v>
      </c>
      <c r="X80" s="35">
        <f t="shared" si="32"/>
        <v>3294.0506523028266</v>
      </c>
      <c r="Y80" s="51">
        <v>9900</v>
      </c>
      <c r="Z80" s="51">
        <v>4150</v>
      </c>
      <c r="AA80" s="35">
        <f t="shared" si="33"/>
        <v>583</v>
      </c>
      <c r="AB80" s="35">
        <f t="shared" si="34"/>
        <v>430</v>
      </c>
      <c r="AC80" s="35">
        <f t="shared" si="35"/>
        <v>584.42449136115727</v>
      </c>
      <c r="AD80" s="35">
        <f t="shared" si="36"/>
        <v>271.36312570873901</v>
      </c>
      <c r="AE80" s="35">
        <f t="shared" si="37"/>
        <v>140.392664806569</v>
      </c>
      <c r="AF80" s="35">
        <f t="shared" si="38"/>
        <v>302.49439828121479</v>
      </c>
      <c r="AG80" s="35">
        <f t="shared" si="39"/>
        <v>17.532734740834719</v>
      </c>
      <c r="AH80" s="35">
        <f t="shared" si="40"/>
        <v>517.900991402626</v>
      </c>
      <c r="AI80" s="35">
        <f t="shared" si="41"/>
        <v>267.94171131054708</v>
      </c>
      <c r="AJ80" s="35">
        <f t="shared" si="42"/>
        <v>0</v>
      </c>
      <c r="AK80" s="36">
        <f t="shared" si="43"/>
        <v>3294.0506523028266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74"/>
  <sheetViews>
    <sheetView topLeftCell="H40" zoomScale="85" zoomScaleNormal="85" workbookViewId="0">
      <selection activeCell="A2" sqref="A2:AK74"/>
    </sheetView>
  </sheetViews>
  <sheetFormatPr defaultRowHeight="13.8" x14ac:dyDescent="0.25"/>
  <sheetData>
    <row r="1" spans="1:37" x14ac:dyDescent="0.25">
      <c r="A1" s="73" t="s">
        <v>52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4245</v>
      </c>
      <c r="B3" s="5">
        <v>325169.14594697952</v>
      </c>
      <c r="C3" s="5">
        <v>574834.00411361456</v>
      </c>
      <c r="D3" s="5">
        <v>18742.25</v>
      </c>
      <c r="E3" s="5">
        <v>60.504250000000006</v>
      </c>
      <c r="F3" s="45">
        <v>0.02</v>
      </c>
      <c r="G3" s="45">
        <v>0.02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583</v>
      </c>
      <c r="O3" s="35">
        <f>(L3-400-500)*F3+250</f>
        <v>430</v>
      </c>
      <c r="P3" s="35">
        <f>(1000*SIN(PI()/2-(PI()/2+ATAN(H3)+ATAN(250/(L3-M3-400-250)))/2)/SIN((PI()/2+ATAN(H3)+ATAN(250/(L3-M3-400-250)))/2))*COS(ATAN((N3-O3)/(L3-M3-400-250)))</f>
        <v>584.42449136115727</v>
      </c>
      <c r="Q3" s="35">
        <f>(1000*SIN(PI()/2-(PI()/2+ATAN(H3)+ATAN(250/(L3-M3-400-250)))/2)/SIN((PI()/2+ATAN(H3)+ATAN(250/(L3-M3-400-250)))/2))*SIN(ATAN(H3)+ATAN(250/(L3-M3-400-250))-ATAN((N3-O3)/(L3-M3-400-250)))</f>
        <v>271.36312570873901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140.392664806569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302.49439828121479</v>
      </c>
      <c r="T3" s="35">
        <f>(1000*SIN(PI()/2-(PI()/2+ATAN(H3)+ATAN(250/(L3-M3-400-250)))/2)/SIN((PI()/2+ATAN(H3)+ATAN(250/(L3-M3-400-250)))/2))*SIN(ATAN((N3-O3)/(L3-M3-400-250)))</f>
        <v>17.532734740834719</v>
      </c>
      <c r="U3" s="35">
        <f>(1000*SIN(PI()/2-(PI()/2+ATAN(H3)+ATAN(250/(L3-M3-400-250)))/2)/SIN((PI()/2+ATAN(H3)+ATAN(250/(L3-M3-400-250)))/2))*COS(ATAN(H3)+ATAN(250/(L3-M3-400-250))-ATAN((N3-O3)/(L3-M3-400-250)))</f>
        <v>517.900991402626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267.94171131054708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0</v>
      </c>
      <c r="X3" s="35">
        <f>M3+400-((K3-250-(N3-O3))/TAN(PI()/2-(ATAN(H3)+ATAN(250/(L3-M3-400-250))-ATAN((N3-O3)/(L3-M3-400-250)))))</f>
        <v>3294.0506523028266</v>
      </c>
      <c r="Y3" s="51">
        <v>9900</v>
      </c>
      <c r="Z3" s="51">
        <v>4150</v>
      </c>
      <c r="AA3" s="35">
        <f>Z3*G3+J3</f>
        <v>583</v>
      </c>
      <c r="AB3" s="35">
        <f>(Y3-400-500)*G3+250</f>
        <v>430</v>
      </c>
      <c r="AC3" s="35">
        <f>(1000*SIN(PI()/2-(PI()/2+ATAN(I3)+ATAN(250/(Y3-Z3-400-250)))/2)/SIN((PI()/2+ATAN(I3)+ATAN(250/(Y3-Z3-400-250)))/2))*COS(ATAN((AA3-AB3)/(Y3-Z3-400-250)))</f>
        <v>584.42449136115727</v>
      </c>
      <c r="AD3" s="35">
        <f>(1000*SIN(PI()/2-(PI()/2+ATAN(I3)+ATAN(250/(Y3-Z3-400-250)))/2)/SIN((PI()/2+ATAN(I3)+ATAN(250/(Y3-Z3-400-250)))/2))*SIN(ATAN(I3)+ATAN(250/(Y3-Z3-400-250))-(ATAN((AA3-AB3)/(Y3-Z3-400-250))))</f>
        <v>271.36312570873901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140.392664806569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302.49439828121479</v>
      </c>
      <c r="AG3" s="35">
        <f>(1000*SIN(PI()/2-(PI()/2+ATAN(I3)+ATAN(250/(Y3-Z3-400-250)))/2)/SIN((PI()/2+ATAN(I3)+ATAN(250/(Y3-Z3-400-250)))/2))*SIN(ATAN((AA3-AB3)/(Y3-Z3-400-250)))</f>
        <v>17.532734740834719</v>
      </c>
      <c r="AH3" s="35">
        <f>(1000*SIN(PI()/2-(PI()/2+ATAN(I3)+ATAN(250/(Y3-Z3-400-250)))/2)/SIN((PI()/2+ATAN(I3)+ATAN(250/(Y3-Z3-400-250)))/2))*COS(ATAN(I3)+ATAN(250/(Y3-Z3-400-250))-(ATAN((AA3-AB3)/(Y3-Z3-400-250))))</f>
        <v>517.900991402626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267.94171131054708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0</v>
      </c>
      <c r="AK3" s="36">
        <f>Z3+400-((K3-250-(AA3-AB3))/TAN(PI()/2-(ATAN(I3)+ATAN(250/(Y3-Z3-400-250))-(ATAN((AA3-AB3)/(Y3-Z3-400-250))))))</f>
        <v>3294.0506523028266</v>
      </c>
    </row>
    <row r="4" spans="1:37" x14ac:dyDescent="0.25">
      <c r="A4" s="5">
        <v>4246</v>
      </c>
      <c r="B4" s="5">
        <v>325661.504945755</v>
      </c>
      <c r="C4" s="5">
        <v>575704.39633342624</v>
      </c>
      <c r="D4" s="5">
        <v>18743.7</v>
      </c>
      <c r="E4" s="5">
        <v>60.504250000000006</v>
      </c>
      <c r="F4" s="32">
        <v>0.02</v>
      </c>
      <c r="G4" s="32">
        <v>0.02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0">M4*F4+J4</f>
        <v>583</v>
      </c>
      <c r="O4" s="35">
        <f t="shared" ref="O4:O67" si="1">(L4-400-500)*F4+250</f>
        <v>430</v>
      </c>
      <c r="P4" s="35">
        <f t="shared" ref="P4:P67" si="2">(1000*SIN(PI()/2-(PI()/2+ATAN(H4)+ATAN(250/(L4-M4-400-250)))/2)/SIN((PI()/2+ATAN(H4)+ATAN(250/(L4-M4-400-250)))/2))*COS(ATAN((N4-O4)/(L4-M4-400-250)))</f>
        <v>584.42449136115727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271.36312570873901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140.392664806569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302.49439828121479</v>
      </c>
      <c r="T4" s="35">
        <f t="shared" ref="T4:T67" si="6">(1000*SIN(PI()/2-(PI()/2+ATAN(H4)+ATAN(250/(L4-M4-400-250)))/2)/SIN((PI()/2+ATAN(H4)+ATAN(250/(L4-M4-400-250)))/2))*SIN(ATAN((N4-O4)/(L4-M4-400-250)))</f>
        <v>17.532734740834719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517.900991402626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267.94171131054708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0</v>
      </c>
      <c r="X4" s="35">
        <f t="shared" ref="X4:X67" si="10">M4+400-((K4-250-(N4-O4))/TAN(PI()/2-(ATAN(H4)+ATAN(250/(L4-M4-400-250))-ATAN((N4-O4)/(L4-M4-400-250)))))</f>
        <v>3294.0506523028266</v>
      </c>
      <c r="Y4" s="51">
        <v>9900</v>
      </c>
      <c r="Z4" s="51">
        <v>4150</v>
      </c>
      <c r="AA4" s="35">
        <f t="shared" ref="AA4:AA67" si="11">Z4*G4+J4</f>
        <v>583</v>
      </c>
      <c r="AB4" s="35">
        <f t="shared" ref="AB4:AB67" si="12">(Y4-400-500)*G4+250</f>
        <v>430</v>
      </c>
      <c r="AC4" s="35">
        <f t="shared" ref="AC4:AC67" si="13">(1000*SIN(PI()/2-(PI()/2+ATAN(I4)+ATAN(250/(Y4-Z4-400-250)))/2)/SIN((PI()/2+ATAN(I4)+ATAN(250/(Y4-Z4-400-250)))/2))*COS(ATAN((AA4-AB4)/(Y4-Z4-400-250)))</f>
        <v>584.42449136115727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271.36312570873901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140.392664806569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302.49439828121479</v>
      </c>
      <c r="AG4" s="35">
        <f t="shared" ref="AG4:AG67" si="17">(1000*SIN(PI()/2-(PI()/2+ATAN(I4)+ATAN(250/(Y4-Z4-400-250)))/2)/SIN((PI()/2+ATAN(I4)+ATAN(250/(Y4-Z4-400-250)))/2))*SIN(ATAN((AA4-AB4)/(Y4-Z4-400-250)))</f>
        <v>17.532734740834719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517.900991402626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267.94171131054708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0</v>
      </c>
      <c r="AK4" s="36">
        <f t="shared" ref="AK4:AK67" si="21">Z4+400-((K4-250-(AA4-AB4))/TAN(PI()/2-(ATAN(I4)+ATAN(250/(Y4-Z4-400-250))-(ATAN((AA4-AB4)/(Y4-Z4-400-250))))))</f>
        <v>3294.0506523028266</v>
      </c>
    </row>
    <row r="5" spans="1:37" x14ac:dyDescent="0.25">
      <c r="A5" s="5">
        <v>4247</v>
      </c>
      <c r="B5" s="5">
        <v>326153.86394453049</v>
      </c>
      <c r="C5" s="5">
        <v>576574.78855320811</v>
      </c>
      <c r="D5" s="5">
        <v>18745.150000000001</v>
      </c>
      <c r="E5" s="5">
        <v>60.504250000000006</v>
      </c>
      <c r="F5" s="32">
        <v>0.02</v>
      </c>
      <c r="G5" s="32">
        <v>0.02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583</v>
      </c>
      <c r="O5" s="35">
        <f t="shared" si="1"/>
        <v>430</v>
      </c>
      <c r="P5" s="35">
        <f t="shared" si="2"/>
        <v>584.42449136115727</v>
      </c>
      <c r="Q5" s="35">
        <f t="shared" si="3"/>
        <v>271.36312570873901</v>
      </c>
      <c r="R5" s="35">
        <f t="shared" si="4"/>
        <v>140.392664806569</v>
      </c>
      <c r="S5" s="35">
        <f t="shared" si="5"/>
        <v>302.49439828121479</v>
      </c>
      <c r="T5" s="35">
        <f t="shared" si="6"/>
        <v>17.532734740834719</v>
      </c>
      <c r="U5" s="35">
        <f t="shared" si="7"/>
        <v>517.900991402626</v>
      </c>
      <c r="V5" s="35">
        <f t="shared" si="8"/>
        <v>267.94171131054708</v>
      </c>
      <c r="W5" s="35">
        <f t="shared" si="9"/>
        <v>0</v>
      </c>
      <c r="X5" s="35">
        <f t="shared" si="10"/>
        <v>3294.0506523028266</v>
      </c>
      <c r="Y5" s="51">
        <v>9900</v>
      </c>
      <c r="Z5" s="51">
        <v>4150</v>
      </c>
      <c r="AA5" s="35">
        <f t="shared" si="11"/>
        <v>583</v>
      </c>
      <c r="AB5" s="35">
        <f t="shared" si="12"/>
        <v>430</v>
      </c>
      <c r="AC5" s="35">
        <f t="shared" si="13"/>
        <v>584.42449136115727</v>
      </c>
      <c r="AD5" s="35">
        <f t="shared" si="14"/>
        <v>271.36312570873901</v>
      </c>
      <c r="AE5" s="35">
        <f t="shared" si="15"/>
        <v>140.392664806569</v>
      </c>
      <c r="AF5" s="35">
        <f t="shared" si="16"/>
        <v>302.49439828121479</v>
      </c>
      <c r="AG5" s="35">
        <f t="shared" si="17"/>
        <v>17.532734740834719</v>
      </c>
      <c r="AH5" s="35">
        <f t="shared" si="18"/>
        <v>517.900991402626</v>
      </c>
      <c r="AI5" s="35">
        <f t="shared" si="19"/>
        <v>267.94171131054708</v>
      </c>
      <c r="AJ5" s="35">
        <f t="shared" si="20"/>
        <v>0</v>
      </c>
      <c r="AK5" s="36">
        <f t="shared" si="21"/>
        <v>3294.0506523028266</v>
      </c>
    </row>
    <row r="6" spans="1:37" x14ac:dyDescent="0.25">
      <c r="A6" s="5">
        <v>4247.2</v>
      </c>
      <c r="B6" s="5">
        <v>326252.33574438095</v>
      </c>
      <c r="C6" s="5">
        <v>576748.86699715257</v>
      </c>
      <c r="D6" s="5">
        <v>18745.440000000002</v>
      </c>
      <c r="E6" s="5">
        <v>60.504250000000006</v>
      </c>
      <c r="F6" s="32">
        <v>0.02</v>
      </c>
      <c r="G6" s="32">
        <v>0.02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583</v>
      </c>
      <c r="O6" s="35">
        <f t="shared" si="1"/>
        <v>430</v>
      </c>
      <c r="P6" s="35">
        <f t="shared" si="2"/>
        <v>584.42449136115727</v>
      </c>
      <c r="Q6" s="35">
        <f t="shared" si="3"/>
        <v>271.36312570873901</v>
      </c>
      <c r="R6" s="35">
        <f t="shared" si="4"/>
        <v>140.392664806569</v>
      </c>
      <c r="S6" s="35">
        <f t="shared" si="5"/>
        <v>302.49439828121479</v>
      </c>
      <c r="T6" s="35">
        <f t="shared" si="6"/>
        <v>17.532734740834719</v>
      </c>
      <c r="U6" s="35">
        <f t="shared" si="7"/>
        <v>517.900991402626</v>
      </c>
      <c r="V6" s="35">
        <f t="shared" si="8"/>
        <v>267.94171131054708</v>
      </c>
      <c r="W6" s="35">
        <f t="shared" si="9"/>
        <v>0</v>
      </c>
      <c r="X6" s="35">
        <f t="shared" si="10"/>
        <v>3294.0506523028266</v>
      </c>
      <c r="Y6" s="51">
        <v>9900</v>
      </c>
      <c r="Z6" s="51">
        <v>4150</v>
      </c>
      <c r="AA6" s="35">
        <f t="shared" si="11"/>
        <v>583</v>
      </c>
      <c r="AB6" s="35">
        <f t="shared" si="12"/>
        <v>430</v>
      </c>
      <c r="AC6" s="35">
        <f t="shared" si="13"/>
        <v>584.42449136115727</v>
      </c>
      <c r="AD6" s="35">
        <f t="shared" si="14"/>
        <v>271.36312570873901</v>
      </c>
      <c r="AE6" s="35">
        <f t="shared" si="15"/>
        <v>140.392664806569</v>
      </c>
      <c r="AF6" s="35">
        <f t="shared" si="16"/>
        <v>302.49439828121479</v>
      </c>
      <c r="AG6" s="35">
        <f t="shared" si="17"/>
        <v>17.532734740834719</v>
      </c>
      <c r="AH6" s="35">
        <f t="shared" si="18"/>
        <v>517.900991402626</v>
      </c>
      <c r="AI6" s="35">
        <f t="shared" si="19"/>
        <v>267.94171131054708</v>
      </c>
      <c r="AJ6" s="35">
        <f t="shared" si="20"/>
        <v>0</v>
      </c>
      <c r="AK6" s="36">
        <f t="shared" si="21"/>
        <v>3294.0506523028266</v>
      </c>
    </row>
    <row r="7" spans="1:37" x14ac:dyDescent="0.25">
      <c r="A7" s="5">
        <v>4247.8</v>
      </c>
      <c r="B7" s="5">
        <v>326547.75114393234</v>
      </c>
      <c r="C7" s="5">
        <v>577271.10232904553</v>
      </c>
      <c r="D7" s="5">
        <v>18746.310000000001</v>
      </c>
      <c r="E7" s="5">
        <v>60.504250000000006</v>
      </c>
      <c r="F7" s="32">
        <v>0.02</v>
      </c>
      <c r="G7" s="32">
        <v>0.02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583</v>
      </c>
      <c r="O7" s="35">
        <f t="shared" si="1"/>
        <v>430</v>
      </c>
      <c r="P7" s="35">
        <f t="shared" si="2"/>
        <v>584.42449136115727</v>
      </c>
      <c r="Q7" s="35">
        <f t="shared" si="3"/>
        <v>271.36312570873901</v>
      </c>
      <c r="R7" s="35">
        <f t="shared" si="4"/>
        <v>140.392664806569</v>
      </c>
      <c r="S7" s="35">
        <f t="shared" si="5"/>
        <v>302.49439828121479</v>
      </c>
      <c r="T7" s="35">
        <f t="shared" si="6"/>
        <v>17.532734740834719</v>
      </c>
      <c r="U7" s="35">
        <f t="shared" si="7"/>
        <v>517.900991402626</v>
      </c>
      <c r="V7" s="35">
        <f t="shared" si="8"/>
        <v>267.94171131054708</v>
      </c>
      <c r="W7" s="35">
        <f t="shared" si="9"/>
        <v>0</v>
      </c>
      <c r="X7" s="35">
        <f t="shared" si="10"/>
        <v>3294.0506523028266</v>
      </c>
      <c r="Y7" s="51">
        <v>9900</v>
      </c>
      <c r="Z7" s="51">
        <v>4150</v>
      </c>
      <c r="AA7" s="35">
        <f t="shared" si="11"/>
        <v>583</v>
      </c>
      <c r="AB7" s="35">
        <f t="shared" si="12"/>
        <v>430</v>
      </c>
      <c r="AC7" s="35">
        <f t="shared" si="13"/>
        <v>584.42449136115727</v>
      </c>
      <c r="AD7" s="35">
        <f t="shared" si="14"/>
        <v>271.36312570873901</v>
      </c>
      <c r="AE7" s="35">
        <f t="shared" si="15"/>
        <v>140.392664806569</v>
      </c>
      <c r="AF7" s="35">
        <f t="shared" si="16"/>
        <v>302.49439828121479</v>
      </c>
      <c r="AG7" s="35">
        <f t="shared" si="17"/>
        <v>17.532734740834719</v>
      </c>
      <c r="AH7" s="35">
        <f t="shared" si="18"/>
        <v>517.900991402626</v>
      </c>
      <c r="AI7" s="35">
        <f t="shared" si="19"/>
        <v>267.94171131054708</v>
      </c>
      <c r="AJ7" s="35">
        <f t="shared" si="20"/>
        <v>0</v>
      </c>
      <c r="AK7" s="36">
        <f t="shared" si="21"/>
        <v>3294.0506523028266</v>
      </c>
    </row>
    <row r="8" spans="1:37" x14ac:dyDescent="0.25">
      <c r="A8" s="5">
        <v>4248</v>
      </c>
      <c r="B8" s="5">
        <v>326646.22294330597</v>
      </c>
      <c r="C8" s="5">
        <v>577445.18077298999</v>
      </c>
      <c r="D8" s="5">
        <v>18746.600000000002</v>
      </c>
      <c r="E8" s="5">
        <v>60.504250000000006</v>
      </c>
      <c r="F8" s="32">
        <v>0.02</v>
      </c>
      <c r="G8" s="32">
        <v>0.02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583</v>
      </c>
      <c r="O8" s="35">
        <f t="shared" si="1"/>
        <v>430</v>
      </c>
      <c r="P8" s="35">
        <f t="shared" si="2"/>
        <v>584.42449136115727</v>
      </c>
      <c r="Q8" s="35">
        <f t="shared" si="3"/>
        <v>271.36312570873901</v>
      </c>
      <c r="R8" s="35">
        <f t="shared" si="4"/>
        <v>140.392664806569</v>
      </c>
      <c r="S8" s="35">
        <f t="shared" si="5"/>
        <v>302.49439828121479</v>
      </c>
      <c r="T8" s="35">
        <f t="shared" si="6"/>
        <v>17.532734740834719</v>
      </c>
      <c r="U8" s="35">
        <f t="shared" si="7"/>
        <v>517.900991402626</v>
      </c>
      <c r="V8" s="35">
        <f t="shared" si="8"/>
        <v>267.94171131054708</v>
      </c>
      <c r="W8" s="35">
        <f t="shared" si="9"/>
        <v>0</v>
      </c>
      <c r="X8" s="35">
        <f t="shared" si="10"/>
        <v>3294.0506523028266</v>
      </c>
      <c r="Y8" s="51">
        <v>9900</v>
      </c>
      <c r="Z8" s="51">
        <v>4150</v>
      </c>
      <c r="AA8" s="35">
        <f t="shared" si="11"/>
        <v>583</v>
      </c>
      <c r="AB8" s="35">
        <f t="shared" si="12"/>
        <v>430</v>
      </c>
      <c r="AC8" s="35">
        <f t="shared" si="13"/>
        <v>584.42449136115727</v>
      </c>
      <c r="AD8" s="35">
        <f t="shared" si="14"/>
        <v>271.36312570873901</v>
      </c>
      <c r="AE8" s="35">
        <f t="shared" si="15"/>
        <v>140.392664806569</v>
      </c>
      <c r="AF8" s="35">
        <f t="shared" si="16"/>
        <v>302.49439828121479</v>
      </c>
      <c r="AG8" s="35">
        <f t="shared" si="17"/>
        <v>17.532734740834719</v>
      </c>
      <c r="AH8" s="35">
        <f t="shared" si="18"/>
        <v>517.900991402626</v>
      </c>
      <c r="AI8" s="35">
        <f t="shared" si="19"/>
        <v>267.94171131054708</v>
      </c>
      <c r="AJ8" s="35">
        <f t="shared" si="20"/>
        <v>0</v>
      </c>
      <c r="AK8" s="36">
        <f t="shared" si="21"/>
        <v>3294.0506523028266</v>
      </c>
    </row>
    <row r="9" spans="1:37" x14ac:dyDescent="0.25">
      <c r="A9" s="5">
        <v>4249</v>
      </c>
      <c r="B9" s="5">
        <v>327138.58194208145</v>
      </c>
      <c r="C9" s="5">
        <v>578315.57299280167</v>
      </c>
      <c r="D9" s="5">
        <v>18748.05</v>
      </c>
      <c r="E9" s="5">
        <v>60.504250000000006</v>
      </c>
      <c r="F9" s="32">
        <v>0.02</v>
      </c>
      <c r="G9" s="32">
        <v>0.02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583</v>
      </c>
      <c r="O9" s="35">
        <f t="shared" si="1"/>
        <v>430</v>
      </c>
      <c r="P9" s="35">
        <f t="shared" si="2"/>
        <v>584.42449136115727</v>
      </c>
      <c r="Q9" s="35">
        <f t="shared" si="3"/>
        <v>271.36312570873901</v>
      </c>
      <c r="R9" s="35">
        <f t="shared" si="4"/>
        <v>140.392664806569</v>
      </c>
      <c r="S9" s="35">
        <f t="shared" si="5"/>
        <v>302.49439828121479</v>
      </c>
      <c r="T9" s="35">
        <f t="shared" si="6"/>
        <v>17.532734740834719</v>
      </c>
      <c r="U9" s="35">
        <f t="shared" si="7"/>
        <v>517.900991402626</v>
      </c>
      <c r="V9" s="35">
        <f t="shared" si="8"/>
        <v>267.94171131054708</v>
      </c>
      <c r="W9" s="35">
        <f t="shared" si="9"/>
        <v>0</v>
      </c>
      <c r="X9" s="35">
        <f t="shared" si="10"/>
        <v>3294.0506523028266</v>
      </c>
      <c r="Y9" s="51">
        <v>9900</v>
      </c>
      <c r="Z9" s="51">
        <v>4150</v>
      </c>
      <c r="AA9" s="35">
        <f t="shared" si="11"/>
        <v>583</v>
      </c>
      <c r="AB9" s="35">
        <f t="shared" si="12"/>
        <v>430</v>
      </c>
      <c r="AC9" s="35">
        <f t="shared" si="13"/>
        <v>584.42449136115727</v>
      </c>
      <c r="AD9" s="35">
        <f t="shared" si="14"/>
        <v>271.36312570873901</v>
      </c>
      <c r="AE9" s="35">
        <f t="shared" si="15"/>
        <v>140.392664806569</v>
      </c>
      <c r="AF9" s="35">
        <f t="shared" si="16"/>
        <v>302.49439828121479</v>
      </c>
      <c r="AG9" s="35">
        <f t="shared" si="17"/>
        <v>17.532734740834719</v>
      </c>
      <c r="AH9" s="35">
        <f t="shared" si="18"/>
        <v>517.900991402626</v>
      </c>
      <c r="AI9" s="35">
        <f t="shared" si="19"/>
        <v>267.94171131054708</v>
      </c>
      <c r="AJ9" s="35">
        <f t="shared" si="20"/>
        <v>0</v>
      </c>
      <c r="AK9" s="36">
        <f t="shared" si="21"/>
        <v>3294.0506523028266</v>
      </c>
    </row>
    <row r="10" spans="1:37" x14ac:dyDescent="0.25">
      <c r="A10" s="5">
        <v>4250</v>
      </c>
      <c r="B10" s="5">
        <v>327630.94094085693</v>
      </c>
      <c r="C10" s="5">
        <v>579185.96521261334</v>
      </c>
      <c r="D10" s="5">
        <v>18749.5</v>
      </c>
      <c r="E10" s="5">
        <v>60.504250000000006</v>
      </c>
      <c r="F10" s="32">
        <v>0.02</v>
      </c>
      <c r="G10" s="32">
        <v>0.02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583</v>
      </c>
      <c r="O10" s="35">
        <f t="shared" si="1"/>
        <v>430</v>
      </c>
      <c r="P10" s="35">
        <f t="shared" si="2"/>
        <v>584.42449136115727</v>
      </c>
      <c r="Q10" s="35">
        <f t="shared" si="3"/>
        <v>271.36312570873901</v>
      </c>
      <c r="R10" s="35">
        <f t="shared" si="4"/>
        <v>140.392664806569</v>
      </c>
      <c r="S10" s="35">
        <f t="shared" si="5"/>
        <v>302.49439828121479</v>
      </c>
      <c r="T10" s="35">
        <f t="shared" si="6"/>
        <v>17.532734740834719</v>
      </c>
      <c r="U10" s="35">
        <f t="shared" si="7"/>
        <v>517.900991402626</v>
      </c>
      <c r="V10" s="35">
        <f t="shared" si="8"/>
        <v>267.94171131054708</v>
      </c>
      <c r="W10" s="35">
        <f t="shared" si="9"/>
        <v>0</v>
      </c>
      <c r="X10" s="35">
        <f t="shared" si="10"/>
        <v>3294.0506523028266</v>
      </c>
      <c r="Y10" s="51">
        <v>9900</v>
      </c>
      <c r="Z10" s="51">
        <v>4150</v>
      </c>
      <c r="AA10" s="35">
        <f t="shared" si="11"/>
        <v>583</v>
      </c>
      <c r="AB10" s="35">
        <f t="shared" si="12"/>
        <v>430</v>
      </c>
      <c r="AC10" s="35">
        <f t="shared" si="13"/>
        <v>584.42449136115727</v>
      </c>
      <c r="AD10" s="35">
        <f t="shared" si="14"/>
        <v>271.36312570873901</v>
      </c>
      <c r="AE10" s="35">
        <f t="shared" si="15"/>
        <v>140.392664806569</v>
      </c>
      <c r="AF10" s="35">
        <f t="shared" si="16"/>
        <v>302.49439828121479</v>
      </c>
      <c r="AG10" s="35">
        <f t="shared" si="17"/>
        <v>17.532734740834719</v>
      </c>
      <c r="AH10" s="35">
        <f t="shared" si="18"/>
        <v>517.900991402626</v>
      </c>
      <c r="AI10" s="35">
        <f t="shared" si="19"/>
        <v>267.94171131054708</v>
      </c>
      <c r="AJ10" s="35">
        <f t="shared" si="20"/>
        <v>0</v>
      </c>
      <c r="AK10" s="36">
        <f t="shared" si="21"/>
        <v>3294.0506523028266</v>
      </c>
    </row>
    <row r="11" spans="1:37" x14ac:dyDescent="0.25">
      <c r="A11" s="5">
        <v>4251</v>
      </c>
      <c r="B11" s="5">
        <v>328123.29993963242</v>
      </c>
      <c r="C11" s="5">
        <v>580056.35743242502</v>
      </c>
      <c r="D11" s="5">
        <v>18750.95</v>
      </c>
      <c r="E11" s="5">
        <v>60.504250000000006</v>
      </c>
      <c r="F11" s="32">
        <v>0.02</v>
      </c>
      <c r="G11" s="32">
        <v>0.02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583</v>
      </c>
      <c r="O11" s="35">
        <f t="shared" si="1"/>
        <v>430</v>
      </c>
      <c r="P11" s="35">
        <f t="shared" si="2"/>
        <v>584.42449136115727</v>
      </c>
      <c r="Q11" s="35">
        <f t="shared" si="3"/>
        <v>271.36312570873901</v>
      </c>
      <c r="R11" s="35">
        <f t="shared" si="4"/>
        <v>140.392664806569</v>
      </c>
      <c r="S11" s="35">
        <f t="shared" si="5"/>
        <v>302.49439828121479</v>
      </c>
      <c r="T11" s="35">
        <f t="shared" si="6"/>
        <v>17.532734740834719</v>
      </c>
      <c r="U11" s="35">
        <f t="shared" si="7"/>
        <v>517.900991402626</v>
      </c>
      <c r="V11" s="35">
        <f t="shared" si="8"/>
        <v>267.94171131054708</v>
      </c>
      <c r="W11" s="35">
        <f t="shared" si="9"/>
        <v>0</v>
      </c>
      <c r="X11" s="35">
        <f t="shared" si="10"/>
        <v>3294.0506523028266</v>
      </c>
      <c r="Y11" s="51">
        <v>9900</v>
      </c>
      <c r="Z11" s="51">
        <v>4150</v>
      </c>
      <c r="AA11" s="35">
        <f t="shared" si="11"/>
        <v>583</v>
      </c>
      <c r="AB11" s="35">
        <f t="shared" si="12"/>
        <v>430</v>
      </c>
      <c r="AC11" s="35">
        <f t="shared" si="13"/>
        <v>584.42449136115727</v>
      </c>
      <c r="AD11" s="35">
        <f t="shared" si="14"/>
        <v>271.36312570873901</v>
      </c>
      <c r="AE11" s="35">
        <f t="shared" si="15"/>
        <v>140.392664806569</v>
      </c>
      <c r="AF11" s="35">
        <f t="shared" si="16"/>
        <v>302.49439828121479</v>
      </c>
      <c r="AG11" s="35">
        <f t="shared" si="17"/>
        <v>17.532734740834719</v>
      </c>
      <c r="AH11" s="35">
        <f t="shared" si="18"/>
        <v>517.900991402626</v>
      </c>
      <c r="AI11" s="35">
        <f t="shared" si="19"/>
        <v>267.94171131054708</v>
      </c>
      <c r="AJ11" s="35">
        <f t="shared" si="20"/>
        <v>0</v>
      </c>
      <c r="AK11" s="36">
        <f t="shared" si="21"/>
        <v>3294.0506523028266</v>
      </c>
    </row>
    <row r="12" spans="1:37" x14ac:dyDescent="0.25">
      <c r="A12" s="5">
        <v>4251.2</v>
      </c>
      <c r="B12" s="5">
        <v>328221.77173948288</v>
      </c>
      <c r="C12" s="5">
        <v>580230.43587636948</v>
      </c>
      <c r="D12" s="5">
        <v>18751.239999999998</v>
      </c>
      <c r="E12" s="5">
        <v>60.504250000000006</v>
      </c>
      <c r="F12" s="32">
        <v>0.02</v>
      </c>
      <c r="G12" s="32">
        <v>0.02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583</v>
      </c>
      <c r="O12" s="35">
        <f t="shared" si="1"/>
        <v>430</v>
      </c>
      <c r="P12" s="35">
        <f t="shared" si="2"/>
        <v>584.42449136115727</v>
      </c>
      <c r="Q12" s="35">
        <f t="shared" si="3"/>
        <v>271.36312570873901</v>
      </c>
      <c r="R12" s="35">
        <f t="shared" si="4"/>
        <v>140.392664806569</v>
      </c>
      <c r="S12" s="35">
        <f t="shared" si="5"/>
        <v>302.49439828121479</v>
      </c>
      <c r="T12" s="35">
        <f t="shared" si="6"/>
        <v>17.532734740834719</v>
      </c>
      <c r="U12" s="35">
        <f t="shared" si="7"/>
        <v>517.900991402626</v>
      </c>
      <c r="V12" s="35">
        <f t="shared" si="8"/>
        <v>267.94171131054708</v>
      </c>
      <c r="W12" s="35">
        <f t="shared" si="9"/>
        <v>0</v>
      </c>
      <c r="X12" s="35">
        <f t="shared" si="10"/>
        <v>3294.0506523028266</v>
      </c>
      <c r="Y12" s="51">
        <v>9900</v>
      </c>
      <c r="Z12" s="51">
        <v>4150</v>
      </c>
      <c r="AA12" s="35">
        <f t="shared" si="11"/>
        <v>583</v>
      </c>
      <c r="AB12" s="35">
        <f t="shared" si="12"/>
        <v>430</v>
      </c>
      <c r="AC12" s="35">
        <f t="shared" si="13"/>
        <v>584.42449136115727</v>
      </c>
      <c r="AD12" s="35">
        <f t="shared" si="14"/>
        <v>271.36312570873901</v>
      </c>
      <c r="AE12" s="35">
        <f t="shared" si="15"/>
        <v>140.392664806569</v>
      </c>
      <c r="AF12" s="35">
        <f t="shared" si="16"/>
        <v>302.49439828121479</v>
      </c>
      <c r="AG12" s="35">
        <f t="shared" si="17"/>
        <v>17.532734740834719</v>
      </c>
      <c r="AH12" s="35">
        <f t="shared" si="18"/>
        <v>517.900991402626</v>
      </c>
      <c r="AI12" s="35">
        <f t="shared" si="19"/>
        <v>267.94171131054708</v>
      </c>
      <c r="AJ12" s="35">
        <f t="shared" si="20"/>
        <v>0</v>
      </c>
      <c r="AK12" s="36">
        <f t="shared" si="21"/>
        <v>3294.0506523028266</v>
      </c>
    </row>
    <row r="13" spans="1:37" x14ac:dyDescent="0.25">
      <c r="A13" s="5">
        <v>4251.8</v>
      </c>
      <c r="B13" s="5">
        <v>328517.18713855743</v>
      </c>
      <c r="C13" s="5">
        <v>580752.67120826244</v>
      </c>
      <c r="D13" s="5">
        <v>18752.11</v>
      </c>
      <c r="E13" s="5">
        <v>60.504250000000006</v>
      </c>
      <c r="F13" s="32">
        <v>0.02</v>
      </c>
      <c r="G13" s="32">
        <v>0.02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583</v>
      </c>
      <c r="O13" s="35">
        <f t="shared" si="1"/>
        <v>430</v>
      </c>
      <c r="P13" s="35">
        <f t="shared" si="2"/>
        <v>584.42449136115727</v>
      </c>
      <c r="Q13" s="35">
        <f t="shared" si="3"/>
        <v>271.36312570873901</v>
      </c>
      <c r="R13" s="35">
        <f t="shared" si="4"/>
        <v>140.392664806569</v>
      </c>
      <c r="S13" s="35">
        <f t="shared" si="5"/>
        <v>302.49439828121479</v>
      </c>
      <c r="T13" s="35">
        <f t="shared" si="6"/>
        <v>17.532734740834719</v>
      </c>
      <c r="U13" s="35">
        <f t="shared" si="7"/>
        <v>517.900991402626</v>
      </c>
      <c r="V13" s="35">
        <f t="shared" si="8"/>
        <v>267.94171131054708</v>
      </c>
      <c r="W13" s="35">
        <f t="shared" si="9"/>
        <v>0</v>
      </c>
      <c r="X13" s="35">
        <f t="shared" si="10"/>
        <v>3294.0506523028266</v>
      </c>
      <c r="Y13" s="51">
        <v>9900</v>
      </c>
      <c r="Z13" s="51">
        <v>4150</v>
      </c>
      <c r="AA13" s="35">
        <f t="shared" si="11"/>
        <v>583</v>
      </c>
      <c r="AB13" s="35">
        <f t="shared" si="12"/>
        <v>430</v>
      </c>
      <c r="AC13" s="35">
        <f t="shared" si="13"/>
        <v>584.42449136115727</v>
      </c>
      <c r="AD13" s="35">
        <f t="shared" si="14"/>
        <v>271.36312570873901</v>
      </c>
      <c r="AE13" s="35">
        <f t="shared" si="15"/>
        <v>140.392664806569</v>
      </c>
      <c r="AF13" s="35">
        <f t="shared" si="16"/>
        <v>302.49439828121479</v>
      </c>
      <c r="AG13" s="35">
        <f t="shared" si="17"/>
        <v>17.532734740834719</v>
      </c>
      <c r="AH13" s="35">
        <f t="shared" si="18"/>
        <v>517.900991402626</v>
      </c>
      <c r="AI13" s="35">
        <f t="shared" si="19"/>
        <v>267.94171131054708</v>
      </c>
      <c r="AJ13" s="35">
        <f t="shared" si="20"/>
        <v>0</v>
      </c>
      <c r="AK13" s="36">
        <f t="shared" si="21"/>
        <v>3294.0506523028266</v>
      </c>
    </row>
    <row r="14" spans="1:37" x14ac:dyDescent="0.25">
      <c r="A14" s="5">
        <v>4252</v>
      </c>
      <c r="B14" s="5">
        <v>328615.65893888474</v>
      </c>
      <c r="C14" s="5">
        <v>580926.7496522069</v>
      </c>
      <c r="D14" s="5">
        <v>18752.400000000001</v>
      </c>
      <c r="E14" s="5">
        <v>60.504250000000006</v>
      </c>
      <c r="F14" s="32">
        <v>0.02</v>
      </c>
      <c r="G14" s="32">
        <v>0.02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583</v>
      </c>
      <c r="O14" s="35">
        <f t="shared" si="1"/>
        <v>430</v>
      </c>
      <c r="P14" s="35">
        <f t="shared" si="2"/>
        <v>584.42449136115727</v>
      </c>
      <c r="Q14" s="35">
        <f t="shared" si="3"/>
        <v>271.36312570873901</v>
      </c>
      <c r="R14" s="35">
        <f t="shared" si="4"/>
        <v>140.392664806569</v>
      </c>
      <c r="S14" s="35">
        <f t="shared" si="5"/>
        <v>302.49439828121479</v>
      </c>
      <c r="T14" s="35">
        <f t="shared" si="6"/>
        <v>17.532734740834719</v>
      </c>
      <c r="U14" s="35">
        <f t="shared" si="7"/>
        <v>517.900991402626</v>
      </c>
      <c r="V14" s="35">
        <f t="shared" si="8"/>
        <v>267.94171131054708</v>
      </c>
      <c r="W14" s="35">
        <f t="shared" si="9"/>
        <v>0</v>
      </c>
      <c r="X14" s="35">
        <f t="shared" si="10"/>
        <v>3294.0506523028266</v>
      </c>
      <c r="Y14" s="51">
        <v>9900</v>
      </c>
      <c r="Z14" s="51">
        <v>4150</v>
      </c>
      <c r="AA14" s="35">
        <f t="shared" si="11"/>
        <v>583</v>
      </c>
      <c r="AB14" s="35">
        <f t="shared" si="12"/>
        <v>430</v>
      </c>
      <c r="AC14" s="35">
        <f t="shared" si="13"/>
        <v>584.42449136115727</v>
      </c>
      <c r="AD14" s="35">
        <f t="shared" si="14"/>
        <v>271.36312570873901</v>
      </c>
      <c r="AE14" s="35">
        <f t="shared" si="15"/>
        <v>140.392664806569</v>
      </c>
      <c r="AF14" s="35">
        <f t="shared" si="16"/>
        <v>302.49439828121479</v>
      </c>
      <c r="AG14" s="35">
        <f t="shared" si="17"/>
        <v>17.532734740834719</v>
      </c>
      <c r="AH14" s="35">
        <f t="shared" si="18"/>
        <v>517.900991402626</v>
      </c>
      <c r="AI14" s="35">
        <f t="shared" si="19"/>
        <v>267.94171131054708</v>
      </c>
      <c r="AJ14" s="35">
        <f t="shared" si="20"/>
        <v>0</v>
      </c>
      <c r="AK14" s="36">
        <f t="shared" si="21"/>
        <v>3294.0506523028266</v>
      </c>
    </row>
    <row r="15" spans="1:37" x14ac:dyDescent="0.25">
      <c r="A15" s="5">
        <v>4253</v>
      </c>
      <c r="B15" s="5">
        <v>329108.01793766022</v>
      </c>
      <c r="C15" s="5">
        <v>581797.14187198877</v>
      </c>
      <c r="D15" s="5">
        <v>18753.849999999999</v>
      </c>
      <c r="E15" s="5">
        <v>60.504250000000006</v>
      </c>
      <c r="F15" s="32">
        <v>0.02</v>
      </c>
      <c r="G15" s="32">
        <v>0.02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583</v>
      </c>
      <c r="O15" s="35">
        <f t="shared" si="1"/>
        <v>430</v>
      </c>
      <c r="P15" s="35">
        <f t="shared" si="2"/>
        <v>584.42449136115727</v>
      </c>
      <c r="Q15" s="35">
        <f t="shared" si="3"/>
        <v>271.36312570873901</v>
      </c>
      <c r="R15" s="35">
        <f t="shared" si="4"/>
        <v>140.392664806569</v>
      </c>
      <c r="S15" s="35">
        <f t="shared" si="5"/>
        <v>302.49439828121479</v>
      </c>
      <c r="T15" s="35">
        <f t="shared" si="6"/>
        <v>17.532734740834719</v>
      </c>
      <c r="U15" s="35">
        <f t="shared" si="7"/>
        <v>517.900991402626</v>
      </c>
      <c r="V15" s="35">
        <f t="shared" si="8"/>
        <v>267.94171131054708</v>
      </c>
      <c r="W15" s="35">
        <f t="shared" si="9"/>
        <v>0</v>
      </c>
      <c r="X15" s="35">
        <f t="shared" si="10"/>
        <v>3294.0506523028266</v>
      </c>
      <c r="Y15" s="51">
        <v>9900</v>
      </c>
      <c r="Z15" s="51">
        <v>4150</v>
      </c>
      <c r="AA15" s="35">
        <f t="shared" si="11"/>
        <v>583</v>
      </c>
      <c r="AB15" s="35">
        <f t="shared" si="12"/>
        <v>430</v>
      </c>
      <c r="AC15" s="35">
        <f t="shared" si="13"/>
        <v>584.42449136115727</v>
      </c>
      <c r="AD15" s="35">
        <f t="shared" si="14"/>
        <v>271.36312570873901</v>
      </c>
      <c r="AE15" s="35">
        <f t="shared" si="15"/>
        <v>140.392664806569</v>
      </c>
      <c r="AF15" s="35">
        <f t="shared" si="16"/>
        <v>302.49439828121479</v>
      </c>
      <c r="AG15" s="35">
        <f t="shared" si="17"/>
        <v>17.532734740834719</v>
      </c>
      <c r="AH15" s="35">
        <f t="shared" si="18"/>
        <v>517.900991402626</v>
      </c>
      <c r="AI15" s="35">
        <f t="shared" si="19"/>
        <v>267.94171131054708</v>
      </c>
      <c r="AJ15" s="35">
        <f t="shared" si="20"/>
        <v>0</v>
      </c>
      <c r="AK15" s="36">
        <f t="shared" si="21"/>
        <v>3294.0506523028266</v>
      </c>
    </row>
    <row r="16" spans="1:37" x14ac:dyDescent="0.25">
      <c r="A16" s="5">
        <v>4254</v>
      </c>
      <c r="B16" s="5">
        <v>329600.3769364357</v>
      </c>
      <c r="C16" s="5">
        <v>582667.53409180045</v>
      </c>
      <c r="D16" s="5">
        <v>18755.3</v>
      </c>
      <c r="E16" s="5">
        <v>60.504250000000006</v>
      </c>
      <c r="F16" s="32">
        <v>0.02</v>
      </c>
      <c r="G16" s="32">
        <v>0.02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583</v>
      </c>
      <c r="O16" s="35">
        <f t="shared" si="1"/>
        <v>430</v>
      </c>
      <c r="P16" s="35">
        <f t="shared" si="2"/>
        <v>584.42449136115727</v>
      </c>
      <c r="Q16" s="35">
        <f t="shared" si="3"/>
        <v>271.36312570873901</v>
      </c>
      <c r="R16" s="35">
        <f t="shared" si="4"/>
        <v>140.392664806569</v>
      </c>
      <c r="S16" s="35">
        <f t="shared" si="5"/>
        <v>302.49439828121479</v>
      </c>
      <c r="T16" s="35">
        <f t="shared" si="6"/>
        <v>17.532734740834719</v>
      </c>
      <c r="U16" s="35">
        <f t="shared" si="7"/>
        <v>517.900991402626</v>
      </c>
      <c r="V16" s="35">
        <f t="shared" si="8"/>
        <v>267.94171131054708</v>
      </c>
      <c r="W16" s="35">
        <f t="shared" si="9"/>
        <v>0</v>
      </c>
      <c r="X16" s="35">
        <f t="shared" si="10"/>
        <v>3294.0506523028266</v>
      </c>
      <c r="Y16" s="51">
        <v>9900</v>
      </c>
      <c r="Z16" s="51">
        <v>4150</v>
      </c>
      <c r="AA16" s="35">
        <f t="shared" si="11"/>
        <v>583</v>
      </c>
      <c r="AB16" s="35">
        <f t="shared" si="12"/>
        <v>430</v>
      </c>
      <c r="AC16" s="35">
        <f t="shared" si="13"/>
        <v>584.42449136115727</v>
      </c>
      <c r="AD16" s="35">
        <f t="shared" si="14"/>
        <v>271.36312570873901</v>
      </c>
      <c r="AE16" s="35">
        <f t="shared" si="15"/>
        <v>140.392664806569</v>
      </c>
      <c r="AF16" s="35">
        <f t="shared" si="16"/>
        <v>302.49439828121479</v>
      </c>
      <c r="AG16" s="35">
        <f t="shared" si="17"/>
        <v>17.532734740834719</v>
      </c>
      <c r="AH16" s="35">
        <f t="shared" si="18"/>
        <v>517.900991402626</v>
      </c>
      <c r="AI16" s="35">
        <f t="shared" si="19"/>
        <v>267.94171131054708</v>
      </c>
      <c r="AJ16" s="35">
        <f t="shared" si="20"/>
        <v>0</v>
      </c>
      <c r="AK16" s="36">
        <f t="shared" si="21"/>
        <v>3294.0506523028266</v>
      </c>
    </row>
    <row r="17" spans="1:37" x14ac:dyDescent="0.25">
      <c r="A17" s="5">
        <v>4255</v>
      </c>
      <c r="B17" s="5">
        <v>330092.73593521118</v>
      </c>
      <c r="C17" s="5">
        <v>583537.92631161213</v>
      </c>
      <c r="D17" s="5">
        <v>18756.75</v>
      </c>
      <c r="E17" s="5">
        <v>60.504250000000006</v>
      </c>
      <c r="F17" s="32">
        <v>0.02</v>
      </c>
      <c r="G17" s="32">
        <v>0.02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583</v>
      </c>
      <c r="O17" s="35">
        <f t="shared" si="1"/>
        <v>430</v>
      </c>
      <c r="P17" s="35">
        <f t="shared" si="2"/>
        <v>584.42449136115727</v>
      </c>
      <c r="Q17" s="35">
        <f t="shared" si="3"/>
        <v>271.36312570873901</v>
      </c>
      <c r="R17" s="35">
        <f t="shared" si="4"/>
        <v>140.392664806569</v>
      </c>
      <c r="S17" s="35">
        <f t="shared" si="5"/>
        <v>302.49439828121479</v>
      </c>
      <c r="T17" s="35">
        <f t="shared" si="6"/>
        <v>17.532734740834719</v>
      </c>
      <c r="U17" s="35">
        <f t="shared" si="7"/>
        <v>517.900991402626</v>
      </c>
      <c r="V17" s="35">
        <f t="shared" si="8"/>
        <v>267.94171131054708</v>
      </c>
      <c r="W17" s="35">
        <f t="shared" si="9"/>
        <v>0</v>
      </c>
      <c r="X17" s="35">
        <f t="shared" si="10"/>
        <v>3294.0506523028266</v>
      </c>
      <c r="Y17" s="51">
        <v>9900</v>
      </c>
      <c r="Z17" s="51">
        <v>4150</v>
      </c>
      <c r="AA17" s="35">
        <f t="shared" si="11"/>
        <v>583</v>
      </c>
      <c r="AB17" s="35">
        <f t="shared" si="12"/>
        <v>430</v>
      </c>
      <c r="AC17" s="35">
        <f t="shared" si="13"/>
        <v>584.42449136115727</v>
      </c>
      <c r="AD17" s="35">
        <f t="shared" si="14"/>
        <v>271.36312570873901</v>
      </c>
      <c r="AE17" s="35">
        <f t="shared" si="15"/>
        <v>140.392664806569</v>
      </c>
      <c r="AF17" s="35">
        <f t="shared" si="16"/>
        <v>302.49439828121479</v>
      </c>
      <c r="AG17" s="35">
        <f t="shared" si="17"/>
        <v>17.532734740834719</v>
      </c>
      <c r="AH17" s="35">
        <f t="shared" si="18"/>
        <v>517.900991402626</v>
      </c>
      <c r="AI17" s="35">
        <f t="shared" si="19"/>
        <v>267.94171131054708</v>
      </c>
      <c r="AJ17" s="35">
        <f t="shared" si="20"/>
        <v>0</v>
      </c>
      <c r="AK17" s="36">
        <f t="shared" si="21"/>
        <v>3294.0506523028266</v>
      </c>
    </row>
    <row r="18" spans="1:37" x14ac:dyDescent="0.25">
      <c r="A18" s="5">
        <v>4256</v>
      </c>
      <c r="B18" s="5">
        <v>330585.09493398666</v>
      </c>
      <c r="C18" s="5">
        <v>584408.318531394</v>
      </c>
      <c r="D18" s="5">
        <v>18758.2</v>
      </c>
      <c r="E18" s="5">
        <v>60.504250000000006</v>
      </c>
      <c r="F18" s="32">
        <v>0.02</v>
      </c>
      <c r="G18" s="32">
        <v>0.02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583</v>
      </c>
      <c r="O18" s="35">
        <f t="shared" si="1"/>
        <v>430</v>
      </c>
      <c r="P18" s="35">
        <f t="shared" si="2"/>
        <v>584.42449136115727</v>
      </c>
      <c r="Q18" s="35">
        <f t="shared" si="3"/>
        <v>271.36312570873901</v>
      </c>
      <c r="R18" s="35">
        <f t="shared" si="4"/>
        <v>140.392664806569</v>
      </c>
      <c r="S18" s="35">
        <f t="shared" si="5"/>
        <v>302.49439828121479</v>
      </c>
      <c r="T18" s="35">
        <f t="shared" si="6"/>
        <v>17.532734740834719</v>
      </c>
      <c r="U18" s="35">
        <f t="shared" si="7"/>
        <v>517.900991402626</v>
      </c>
      <c r="V18" s="35">
        <f t="shared" si="8"/>
        <v>267.94171131054708</v>
      </c>
      <c r="W18" s="35">
        <f t="shared" si="9"/>
        <v>0</v>
      </c>
      <c r="X18" s="35">
        <f t="shared" si="10"/>
        <v>3294.0506523028266</v>
      </c>
      <c r="Y18" s="51">
        <v>9900</v>
      </c>
      <c r="Z18" s="51">
        <v>4150</v>
      </c>
      <c r="AA18" s="35">
        <f t="shared" si="11"/>
        <v>583</v>
      </c>
      <c r="AB18" s="35">
        <f t="shared" si="12"/>
        <v>430</v>
      </c>
      <c r="AC18" s="35">
        <f t="shared" si="13"/>
        <v>584.42449136115727</v>
      </c>
      <c r="AD18" s="35">
        <f t="shared" si="14"/>
        <v>271.36312570873901</v>
      </c>
      <c r="AE18" s="35">
        <f t="shared" si="15"/>
        <v>140.392664806569</v>
      </c>
      <c r="AF18" s="35">
        <f t="shared" si="16"/>
        <v>302.49439828121479</v>
      </c>
      <c r="AG18" s="35">
        <f t="shared" si="17"/>
        <v>17.532734740834719</v>
      </c>
      <c r="AH18" s="35">
        <f t="shared" si="18"/>
        <v>517.900991402626</v>
      </c>
      <c r="AI18" s="35">
        <f t="shared" si="19"/>
        <v>267.94171131054708</v>
      </c>
      <c r="AJ18" s="35">
        <f t="shared" si="20"/>
        <v>0</v>
      </c>
      <c r="AK18" s="36">
        <f t="shared" si="21"/>
        <v>3294.0506523028266</v>
      </c>
    </row>
    <row r="19" spans="1:37" x14ac:dyDescent="0.25">
      <c r="A19" s="5">
        <v>4256.2</v>
      </c>
      <c r="B19" s="5">
        <v>330683.56673336029</v>
      </c>
      <c r="C19" s="5">
        <v>584582.39697536826</v>
      </c>
      <c r="D19" s="5">
        <v>18758.490000000002</v>
      </c>
      <c r="E19" s="5">
        <v>60.504250000000006</v>
      </c>
      <c r="F19" s="32">
        <v>0.02</v>
      </c>
      <c r="G19" s="32">
        <v>0.02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583</v>
      </c>
      <c r="O19" s="35">
        <f t="shared" si="1"/>
        <v>430</v>
      </c>
      <c r="P19" s="35">
        <f t="shared" si="2"/>
        <v>584.42449136115727</v>
      </c>
      <c r="Q19" s="35">
        <f t="shared" si="3"/>
        <v>271.36312570873901</v>
      </c>
      <c r="R19" s="35">
        <f t="shared" si="4"/>
        <v>140.392664806569</v>
      </c>
      <c r="S19" s="35">
        <f t="shared" si="5"/>
        <v>302.49439828121479</v>
      </c>
      <c r="T19" s="35">
        <f t="shared" si="6"/>
        <v>17.532734740834719</v>
      </c>
      <c r="U19" s="35">
        <f t="shared" si="7"/>
        <v>517.900991402626</v>
      </c>
      <c r="V19" s="35">
        <f t="shared" si="8"/>
        <v>267.94171131054708</v>
      </c>
      <c r="W19" s="35">
        <f t="shared" si="9"/>
        <v>0</v>
      </c>
      <c r="X19" s="35">
        <f t="shared" si="10"/>
        <v>3294.0506523028266</v>
      </c>
      <c r="Y19" s="51">
        <v>9900</v>
      </c>
      <c r="Z19" s="51">
        <v>4150</v>
      </c>
      <c r="AA19" s="35">
        <f t="shared" si="11"/>
        <v>583</v>
      </c>
      <c r="AB19" s="35">
        <f t="shared" si="12"/>
        <v>430</v>
      </c>
      <c r="AC19" s="35">
        <f t="shared" si="13"/>
        <v>584.42449136115727</v>
      </c>
      <c r="AD19" s="35">
        <f t="shared" si="14"/>
        <v>271.36312570873901</v>
      </c>
      <c r="AE19" s="35">
        <f t="shared" si="15"/>
        <v>140.392664806569</v>
      </c>
      <c r="AF19" s="35">
        <f t="shared" si="16"/>
        <v>302.49439828121479</v>
      </c>
      <c r="AG19" s="35">
        <f t="shared" si="17"/>
        <v>17.532734740834719</v>
      </c>
      <c r="AH19" s="35">
        <f t="shared" si="18"/>
        <v>517.900991402626</v>
      </c>
      <c r="AI19" s="35">
        <f t="shared" si="19"/>
        <v>267.94171131054708</v>
      </c>
      <c r="AJ19" s="35">
        <f t="shared" si="20"/>
        <v>0</v>
      </c>
      <c r="AK19" s="36">
        <f t="shared" si="21"/>
        <v>3294.0506523028266</v>
      </c>
    </row>
    <row r="20" spans="1:37" x14ac:dyDescent="0.25">
      <c r="A20" s="5">
        <v>4256.8</v>
      </c>
      <c r="B20" s="5">
        <v>330978.98213291168</v>
      </c>
      <c r="C20" s="5">
        <v>585104.63230723143</v>
      </c>
      <c r="D20" s="5">
        <v>18759.36</v>
      </c>
      <c r="E20" s="5">
        <v>60.504250000000006</v>
      </c>
      <c r="F20" s="32">
        <v>0.02</v>
      </c>
      <c r="G20" s="32">
        <v>0.02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583</v>
      </c>
      <c r="O20" s="35">
        <f t="shared" si="1"/>
        <v>430</v>
      </c>
      <c r="P20" s="35">
        <f t="shared" si="2"/>
        <v>584.42449136115727</v>
      </c>
      <c r="Q20" s="35">
        <f t="shared" si="3"/>
        <v>271.36312570873901</v>
      </c>
      <c r="R20" s="35">
        <f t="shared" si="4"/>
        <v>140.392664806569</v>
      </c>
      <c r="S20" s="35">
        <f t="shared" si="5"/>
        <v>302.49439828121479</v>
      </c>
      <c r="T20" s="35">
        <f t="shared" si="6"/>
        <v>17.532734740834719</v>
      </c>
      <c r="U20" s="35">
        <f t="shared" si="7"/>
        <v>517.900991402626</v>
      </c>
      <c r="V20" s="35">
        <f t="shared" si="8"/>
        <v>267.94171131054708</v>
      </c>
      <c r="W20" s="35">
        <f t="shared" si="9"/>
        <v>0</v>
      </c>
      <c r="X20" s="35">
        <f t="shared" si="10"/>
        <v>3294.0506523028266</v>
      </c>
      <c r="Y20" s="51">
        <v>9900</v>
      </c>
      <c r="Z20" s="51">
        <v>4150</v>
      </c>
      <c r="AA20" s="35">
        <f t="shared" si="11"/>
        <v>583</v>
      </c>
      <c r="AB20" s="35">
        <f t="shared" si="12"/>
        <v>430</v>
      </c>
      <c r="AC20" s="35">
        <f t="shared" si="13"/>
        <v>584.42449136115727</v>
      </c>
      <c r="AD20" s="35">
        <f t="shared" si="14"/>
        <v>271.36312570873901</v>
      </c>
      <c r="AE20" s="35">
        <f t="shared" si="15"/>
        <v>140.392664806569</v>
      </c>
      <c r="AF20" s="35">
        <f t="shared" si="16"/>
        <v>302.49439828121479</v>
      </c>
      <c r="AG20" s="35">
        <f t="shared" si="17"/>
        <v>17.532734740834719</v>
      </c>
      <c r="AH20" s="35">
        <f t="shared" si="18"/>
        <v>517.900991402626</v>
      </c>
      <c r="AI20" s="35">
        <f t="shared" si="19"/>
        <v>267.94171131054708</v>
      </c>
      <c r="AJ20" s="35">
        <f t="shared" si="20"/>
        <v>0</v>
      </c>
      <c r="AK20" s="36">
        <f t="shared" si="21"/>
        <v>3294.0506523028266</v>
      </c>
    </row>
    <row r="21" spans="1:37" x14ac:dyDescent="0.25">
      <c r="A21" s="5">
        <v>4257</v>
      </c>
      <c r="B21" s="5">
        <v>331077.45393228531</v>
      </c>
      <c r="C21" s="5">
        <v>585278.71075120568</v>
      </c>
      <c r="D21" s="5">
        <v>18759.650000000001</v>
      </c>
      <c r="E21" s="5">
        <v>60.504250000000006</v>
      </c>
      <c r="F21" s="32">
        <v>0.02</v>
      </c>
      <c r="G21" s="32">
        <v>0.02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583</v>
      </c>
      <c r="O21" s="35">
        <f t="shared" si="1"/>
        <v>430</v>
      </c>
      <c r="P21" s="35">
        <f t="shared" si="2"/>
        <v>584.42449136115727</v>
      </c>
      <c r="Q21" s="35">
        <f t="shared" si="3"/>
        <v>271.36312570873901</v>
      </c>
      <c r="R21" s="35">
        <f t="shared" si="4"/>
        <v>140.392664806569</v>
      </c>
      <c r="S21" s="35">
        <f t="shared" si="5"/>
        <v>302.49439828121479</v>
      </c>
      <c r="T21" s="35">
        <f t="shared" si="6"/>
        <v>17.532734740834719</v>
      </c>
      <c r="U21" s="35">
        <f t="shared" si="7"/>
        <v>517.900991402626</v>
      </c>
      <c r="V21" s="35">
        <f t="shared" si="8"/>
        <v>267.94171131054708</v>
      </c>
      <c r="W21" s="35">
        <f t="shared" si="9"/>
        <v>0</v>
      </c>
      <c r="X21" s="35">
        <f t="shared" si="10"/>
        <v>3294.0506523028266</v>
      </c>
      <c r="Y21" s="51">
        <v>9900</v>
      </c>
      <c r="Z21" s="51">
        <v>4150</v>
      </c>
      <c r="AA21" s="35">
        <f t="shared" si="11"/>
        <v>583</v>
      </c>
      <c r="AB21" s="35">
        <f t="shared" si="12"/>
        <v>430</v>
      </c>
      <c r="AC21" s="35">
        <f t="shared" si="13"/>
        <v>584.42449136115727</v>
      </c>
      <c r="AD21" s="35">
        <f t="shared" si="14"/>
        <v>271.36312570873901</v>
      </c>
      <c r="AE21" s="35">
        <f t="shared" si="15"/>
        <v>140.392664806569</v>
      </c>
      <c r="AF21" s="35">
        <f t="shared" si="16"/>
        <v>302.49439828121479</v>
      </c>
      <c r="AG21" s="35">
        <f t="shared" si="17"/>
        <v>17.532734740834719</v>
      </c>
      <c r="AH21" s="35">
        <f t="shared" si="18"/>
        <v>517.900991402626</v>
      </c>
      <c r="AI21" s="35">
        <f t="shared" si="19"/>
        <v>267.94171131054708</v>
      </c>
      <c r="AJ21" s="35">
        <f t="shared" si="20"/>
        <v>0</v>
      </c>
      <c r="AK21" s="36">
        <f t="shared" si="21"/>
        <v>3294.0506523028266</v>
      </c>
    </row>
    <row r="22" spans="1:37" x14ac:dyDescent="0.25">
      <c r="A22" s="5">
        <v>4258</v>
      </c>
      <c r="B22" s="5">
        <v>331569.81293153763</v>
      </c>
      <c r="C22" s="5">
        <v>586149.10297098756</v>
      </c>
      <c r="D22" s="5">
        <v>18761.099999999999</v>
      </c>
      <c r="E22" s="5">
        <v>60.504250000000006</v>
      </c>
      <c r="F22" s="32">
        <v>0.02</v>
      </c>
      <c r="G22" s="32">
        <v>0.02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583</v>
      </c>
      <c r="O22" s="35">
        <f t="shared" si="1"/>
        <v>430</v>
      </c>
      <c r="P22" s="35">
        <f t="shared" si="2"/>
        <v>584.42449136115727</v>
      </c>
      <c r="Q22" s="35">
        <f t="shared" si="3"/>
        <v>271.36312570873901</v>
      </c>
      <c r="R22" s="35">
        <f t="shared" si="4"/>
        <v>140.392664806569</v>
      </c>
      <c r="S22" s="35">
        <f t="shared" si="5"/>
        <v>302.49439828121479</v>
      </c>
      <c r="T22" s="35">
        <f t="shared" si="6"/>
        <v>17.532734740834719</v>
      </c>
      <c r="U22" s="35">
        <f t="shared" si="7"/>
        <v>517.900991402626</v>
      </c>
      <c r="V22" s="35">
        <f t="shared" si="8"/>
        <v>267.94171131054708</v>
      </c>
      <c r="W22" s="35">
        <f t="shared" si="9"/>
        <v>0</v>
      </c>
      <c r="X22" s="35">
        <f t="shared" si="10"/>
        <v>3294.0506523028266</v>
      </c>
      <c r="Y22" s="51">
        <v>9900</v>
      </c>
      <c r="Z22" s="51">
        <v>4150</v>
      </c>
      <c r="AA22" s="35">
        <f t="shared" si="11"/>
        <v>583</v>
      </c>
      <c r="AB22" s="35">
        <f t="shared" si="12"/>
        <v>430</v>
      </c>
      <c r="AC22" s="35">
        <f t="shared" si="13"/>
        <v>584.42449136115727</v>
      </c>
      <c r="AD22" s="35">
        <f t="shared" si="14"/>
        <v>271.36312570873901</v>
      </c>
      <c r="AE22" s="35">
        <f t="shared" si="15"/>
        <v>140.392664806569</v>
      </c>
      <c r="AF22" s="35">
        <f t="shared" si="16"/>
        <v>302.49439828121479</v>
      </c>
      <c r="AG22" s="35">
        <f t="shared" si="17"/>
        <v>17.532734740834719</v>
      </c>
      <c r="AH22" s="35">
        <f t="shared" si="18"/>
        <v>517.900991402626</v>
      </c>
      <c r="AI22" s="35">
        <f t="shared" si="19"/>
        <v>267.94171131054708</v>
      </c>
      <c r="AJ22" s="35">
        <f t="shared" si="20"/>
        <v>0</v>
      </c>
      <c r="AK22" s="36">
        <f t="shared" si="21"/>
        <v>3294.0506523028266</v>
      </c>
    </row>
    <row r="23" spans="1:37" x14ac:dyDescent="0.25">
      <c r="A23" s="5">
        <v>4259</v>
      </c>
      <c r="B23" s="5">
        <v>332062.17193031311</v>
      </c>
      <c r="C23" s="5">
        <v>587019.49519076943</v>
      </c>
      <c r="D23" s="5">
        <v>18762.55</v>
      </c>
      <c r="E23" s="5">
        <v>60.504250000000006</v>
      </c>
      <c r="F23" s="32">
        <v>0.02</v>
      </c>
      <c r="G23" s="32">
        <v>0.02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583</v>
      </c>
      <c r="O23" s="35">
        <f t="shared" si="1"/>
        <v>430</v>
      </c>
      <c r="P23" s="35">
        <f t="shared" si="2"/>
        <v>584.42449136115727</v>
      </c>
      <c r="Q23" s="35">
        <f t="shared" si="3"/>
        <v>271.36312570873901</v>
      </c>
      <c r="R23" s="35">
        <f t="shared" si="4"/>
        <v>140.392664806569</v>
      </c>
      <c r="S23" s="35">
        <f t="shared" si="5"/>
        <v>302.49439828121479</v>
      </c>
      <c r="T23" s="35">
        <f t="shared" si="6"/>
        <v>17.532734740834719</v>
      </c>
      <c r="U23" s="35">
        <f t="shared" si="7"/>
        <v>517.900991402626</v>
      </c>
      <c r="V23" s="35">
        <f t="shared" si="8"/>
        <v>267.94171131054708</v>
      </c>
      <c r="W23" s="35">
        <f t="shared" si="9"/>
        <v>0</v>
      </c>
      <c r="X23" s="35">
        <f t="shared" si="10"/>
        <v>3294.0506523028266</v>
      </c>
      <c r="Y23" s="51">
        <v>9900</v>
      </c>
      <c r="Z23" s="51">
        <v>4150</v>
      </c>
      <c r="AA23" s="35">
        <f t="shared" si="11"/>
        <v>583</v>
      </c>
      <c r="AB23" s="35">
        <f t="shared" si="12"/>
        <v>430</v>
      </c>
      <c r="AC23" s="35">
        <f t="shared" si="13"/>
        <v>584.42449136115727</v>
      </c>
      <c r="AD23" s="35">
        <f t="shared" si="14"/>
        <v>271.36312570873901</v>
      </c>
      <c r="AE23" s="35">
        <f t="shared" si="15"/>
        <v>140.392664806569</v>
      </c>
      <c r="AF23" s="35">
        <f t="shared" si="16"/>
        <v>302.49439828121479</v>
      </c>
      <c r="AG23" s="35">
        <f t="shared" si="17"/>
        <v>17.532734740834719</v>
      </c>
      <c r="AH23" s="35">
        <f t="shared" si="18"/>
        <v>517.900991402626</v>
      </c>
      <c r="AI23" s="35">
        <f t="shared" si="19"/>
        <v>267.94171131054708</v>
      </c>
      <c r="AJ23" s="35">
        <f t="shared" si="20"/>
        <v>0</v>
      </c>
      <c r="AK23" s="36">
        <f t="shared" si="21"/>
        <v>3294.0506523028266</v>
      </c>
    </row>
    <row r="24" spans="1:37" x14ac:dyDescent="0.25">
      <c r="A24" s="5">
        <v>4260</v>
      </c>
      <c r="B24" s="5">
        <v>332554.53092908859</v>
      </c>
      <c r="C24" s="5">
        <v>587889.88741058111</v>
      </c>
      <c r="D24" s="5">
        <v>18764</v>
      </c>
      <c r="E24" s="5">
        <v>60.504250000000006</v>
      </c>
      <c r="F24" s="32">
        <v>0.02</v>
      </c>
      <c r="G24" s="32">
        <v>0.02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583</v>
      </c>
      <c r="O24" s="35">
        <f t="shared" si="1"/>
        <v>430</v>
      </c>
      <c r="P24" s="35">
        <f t="shared" si="2"/>
        <v>584.42449136115727</v>
      </c>
      <c r="Q24" s="35">
        <f t="shared" si="3"/>
        <v>271.36312570873901</v>
      </c>
      <c r="R24" s="35">
        <f t="shared" si="4"/>
        <v>140.392664806569</v>
      </c>
      <c r="S24" s="35">
        <f t="shared" si="5"/>
        <v>302.49439828121479</v>
      </c>
      <c r="T24" s="35">
        <f t="shared" si="6"/>
        <v>17.532734740834719</v>
      </c>
      <c r="U24" s="35">
        <f t="shared" si="7"/>
        <v>517.900991402626</v>
      </c>
      <c r="V24" s="35">
        <f t="shared" si="8"/>
        <v>267.94171131054708</v>
      </c>
      <c r="W24" s="35">
        <f t="shared" si="9"/>
        <v>0</v>
      </c>
      <c r="X24" s="35">
        <f t="shared" si="10"/>
        <v>3294.0506523028266</v>
      </c>
      <c r="Y24" s="51">
        <v>9900</v>
      </c>
      <c r="Z24" s="51">
        <v>4150</v>
      </c>
      <c r="AA24" s="35">
        <f t="shared" si="11"/>
        <v>583</v>
      </c>
      <c r="AB24" s="35">
        <f t="shared" si="12"/>
        <v>430</v>
      </c>
      <c r="AC24" s="35">
        <f t="shared" si="13"/>
        <v>584.42449136115727</v>
      </c>
      <c r="AD24" s="35">
        <f t="shared" si="14"/>
        <v>271.36312570873901</v>
      </c>
      <c r="AE24" s="35">
        <f t="shared" si="15"/>
        <v>140.392664806569</v>
      </c>
      <c r="AF24" s="35">
        <f t="shared" si="16"/>
        <v>302.49439828121479</v>
      </c>
      <c r="AG24" s="35">
        <f t="shared" si="17"/>
        <v>17.532734740834719</v>
      </c>
      <c r="AH24" s="35">
        <f t="shared" si="18"/>
        <v>517.900991402626</v>
      </c>
      <c r="AI24" s="35">
        <f t="shared" si="19"/>
        <v>267.94171131054708</v>
      </c>
      <c r="AJ24" s="35">
        <f t="shared" si="20"/>
        <v>0</v>
      </c>
      <c r="AK24" s="36">
        <f t="shared" si="21"/>
        <v>3294.0506523028266</v>
      </c>
    </row>
    <row r="25" spans="1:37" x14ac:dyDescent="0.25">
      <c r="A25" s="5">
        <v>4261</v>
      </c>
      <c r="B25" s="5">
        <v>333046.88992786407</v>
      </c>
      <c r="C25" s="5">
        <v>588760.27963039279</v>
      </c>
      <c r="D25" s="5">
        <v>18765.45</v>
      </c>
      <c r="E25" s="5">
        <v>60.504250000000006</v>
      </c>
      <c r="F25" s="32">
        <v>0.02</v>
      </c>
      <c r="G25" s="32">
        <v>0.02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583</v>
      </c>
      <c r="O25" s="35">
        <f t="shared" si="1"/>
        <v>430</v>
      </c>
      <c r="P25" s="35">
        <f t="shared" si="2"/>
        <v>584.42449136115727</v>
      </c>
      <c r="Q25" s="35">
        <f t="shared" si="3"/>
        <v>271.36312570873901</v>
      </c>
      <c r="R25" s="35">
        <f t="shared" si="4"/>
        <v>140.392664806569</v>
      </c>
      <c r="S25" s="35">
        <f t="shared" si="5"/>
        <v>302.49439828121479</v>
      </c>
      <c r="T25" s="35">
        <f t="shared" si="6"/>
        <v>17.532734740834719</v>
      </c>
      <c r="U25" s="35">
        <f t="shared" si="7"/>
        <v>517.900991402626</v>
      </c>
      <c r="V25" s="35">
        <f t="shared" si="8"/>
        <v>267.94171131054708</v>
      </c>
      <c r="W25" s="35">
        <f t="shared" si="9"/>
        <v>0</v>
      </c>
      <c r="X25" s="35">
        <f t="shared" si="10"/>
        <v>3294.0506523028266</v>
      </c>
      <c r="Y25" s="51">
        <v>9900</v>
      </c>
      <c r="Z25" s="51">
        <v>4150</v>
      </c>
      <c r="AA25" s="35">
        <f t="shared" si="11"/>
        <v>583</v>
      </c>
      <c r="AB25" s="35">
        <f t="shared" si="12"/>
        <v>430</v>
      </c>
      <c r="AC25" s="35">
        <f t="shared" si="13"/>
        <v>584.42449136115727</v>
      </c>
      <c r="AD25" s="35">
        <f t="shared" si="14"/>
        <v>271.36312570873901</v>
      </c>
      <c r="AE25" s="35">
        <f t="shared" si="15"/>
        <v>140.392664806569</v>
      </c>
      <c r="AF25" s="35">
        <f t="shared" si="16"/>
        <v>302.49439828121479</v>
      </c>
      <c r="AG25" s="35">
        <f t="shared" si="17"/>
        <v>17.532734740834719</v>
      </c>
      <c r="AH25" s="35">
        <f t="shared" si="18"/>
        <v>517.900991402626</v>
      </c>
      <c r="AI25" s="35">
        <f t="shared" si="19"/>
        <v>267.94171131054708</v>
      </c>
      <c r="AJ25" s="35">
        <f t="shared" si="20"/>
        <v>0</v>
      </c>
      <c r="AK25" s="36">
        <f t="shared" si="21"/>
        <v>3294.0506523028266</v>
      </c>
    </row>
    <row r="26" spans="1:37" x14ac:dyDescent="0.25">
      <c r="A26" s="5">
        <v>4261.2</v>
      </c>
      <c r="B26" s="5">
        <v>333145.36172771454</v>
      </c>
      <c r="C26" s="5">
        <v>588934.35807436705</v>
      </c>
      <c r="D26" s="5">
        <v>18765.740000000002</v>
      </c>
      <c r="E26" s="5">
        <v>60.504250000000006</v>
      </c>
      <c r="F26" s="32">
        <v>0.02</v>
      </c>
      <c r="G26" s="32">
        <v>0.02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583</v>
      </c>
      <c r="O26" s="35">
        <f t="shared" si="1"/>
        <v>430</v>
      </c>
      <c r="P26" s="35">
        <f t="shared" si="2"/>
        <v>584.42449136115727</v>
      </c>
      <c r="Q26" s="35">
        <f t="shared" si="3"/>
        <v>271.36312570873901</v>
      </c>
      <c r="R26" s="35">
        <f t="shared" si="4"/>
        <v>140.392664806569</v>
      </c>
      <c r="S26" s="35">
        <f t="shared" si="5"/>
        <v>302.49439828121479</v>
      </c>
      <c r="T26" s="35">
        <f t="shared" si="6"/>
        <v>17.532734740834719</v>
      </c>
      <c r="U26" s="35">
        <f t="shared" si="7"/>
        <v>517.900991402626</v>
      </c>
      <c r="V26" s="35">
        <f t="shared" si="8"/>
        <v>267.94171131054708</v>
      </c>
      <c r="W26" s="35">
        <f t="shared" si="9"/>
        <v>0</v>
      </c>
      <c r="X26" s="35">
        <f t="shared" si="10"/>
        <v>3294.0506523028266</v>
      </c>
      <c r="Y26" s="51">
        <v>9900</v>
      </c>
      <c r="Z26" s="51">
        <v>4150</v>
      </c>
      <c r="AA26" s="35">
        <f t="shared" si="11"/>
        <v>583</v>
      </c>
      <c r="AB26" s="35">
        <f t="shared" si="12"/>
        <v>430</v>
      </c>
      <c r="AC26" s="35">
        <f t="shared" si="13"/>
        <v>584.42449136115727</v>
      </c>
      <c r="AD26" s="35">
        <f t="shared" si="14"/>
        <v>271.36312570873901</v>
      </c>
      <c r="AE26" s="35">
        <f t="shared" si="15"/>
        <v>140.392664806569</v>
      </c>
      <c r="AF26" s="35">
        <f t="shared" si="16"/>
        <v>302.49439828121479</v>
      </c>
      <c r="AG26" s="35">
        <f t="shared" si="17"/>
        <v>17.532734740834719</v>
      </c>
      <c r="AH26" s="35">
        <f t="shared" si="18"/>
        <v>517.900991402626</v>
      </c>
      <c r="AI26" s="35">
        <f t="shared" si="19"/>
        <v>267.94171131054708</v>
      </c>
      <c r="AJ26" s="35">
        <f t="shared" si="20"/>
        <v>0</v>
      </c>
      <c r="AK26" s="36">
        <f t="shared" si="21"/>
        <v>3294.0506523028266</v>
      </c>
    </row>
    <row r="27" spans="1:37" x14ac:dyDescent="0.25">
      <c r="A27" s="5">
        <v>4261.8</v>
      </c>
      <c r="B27" s="5">
        <v>333440.77712678909</v>
      </c>
      <c r="C27" s="5">
        <v>589456.59340623021</v>
      </c>
      <c r="D27" s="5">
        <v>18766.61</v>
      </c>
      <c r="E27" s="5">
        <v>60.504250000000006</v>
      </c>
      <c r="F27" s="32">
        <v>0.02</v>
      </c>
      <c r="G27" s="32">
        <v>0.02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583</v>
      </c>
      <c r="O27" s="35">
        <f t="shared" si="1"/>
        <v>430</v>
      </c>
      <c r="P27" s="35">
        <f t="shared" si="2"/>
        <v>584.42449136115727</v>
      </c>
      <c r="Q27" s="35">
        <f t="shared" si="3"/>
        <v>271.36312570873901</v>
      </c>
      <c r="R27" s="35">
        <f t="shared" si="4"/>
        <v>140.392664806569</v>
      </c>
      <c r="S27" s="35">
        <f t="shared" si="5"/>
        <v>302.49439828121479</v>
      </c>
      <c r="T27" s="35">
        <f t="shared" si="6"/>
        <v>17.532734740834719</v>
      </c>
      <c r="U27" s="35">
        <f t="shared" si="7"/>
        <v>517.900991402626</v>
      </c>
      <c r="V27" s="35">
        <f t="shared" si="8"/>
        <v>267.94171131054708</v>
      </c>
      <c r="W27" s="35">
        <f t="shared" si="9"/>
        <v>0</v>
      </c>
      <c r="X27" s="35">
        <f t="shared" si="10"/>
        <v>3294.0506523028266</v>
      </c>
      <c r="Y27" s="51">
        <v>9900</v>
      </c>
      <c r="Z27" s="51">
        <v>4150</v>
      </c>
      <c r="AA27" s="35">
        <f t="shared" si="11"/>
        <v>583</v>
      </c>
      <c r="AB27" s="35">
        <f t="shared" si="12"/>
        <v>430</v>
      </c>
      <c r="AC27" s="35">
        <f t="shared" si="13"/>
        <v>584.42449136115727</v>
      </c>
      <c r="AD27" s="35">
        <f t="shared" si="14"/>
        <v>271.36312570873901</v>
      </c>
      <c r="AE27" s="35">
        <f t="shared" si="15"/>
        <v>140.392664806569</v>
      </c>
      <c r="AF27" s="35">
        <f t="shared" si="16"/>
        <v>302.49439828121479</v>
      </c>
      <c r="AG27" s="35">
        <f t="shared" si="17"/>
        <v>17.532734740834719</v>
      </c>
      <c r="AH27" s="35">
        <f t="shared" si="18"/>
        <v>517.900991402626</v>
      </c>
      <c r="AI27" s="35">
        <f t="shared" si="19"/>
        <v>267.94171131054708</v>
      </c>
      <c r="AJ27" s="35">
        <f t="shared" si="20"/>
        <v>0</v>
      </c>
      <c r="AK27" s="36">
        <f t="shared" si="21"/>
        <v>3294.0506523028266</v>
      </c>
    </row>
    <row r="28" spans="1:37" x14ac:dyDescent="0.25">
      <c r="A28" s="5">
        <v>4262</v>
      </c>
      <c r="B28" s="5">
        <v>333539.24892663956</v>
      </c>
      <c r="C28" s="5">
        <v>589630.67185020447</v>
      </c>
      <c r="D28" s="5">
        <v>18766.900000000001</v>
      </c>
      <c r="E28" s="5">
        <v>60.504250000000006</v>
      </c>
      <c r="F28" s="32">
        <v>0.02</v>
      </c>
      <c r="G28" s="32">
        <v>0.02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583</v>
      </c>
      <c r="O28" s="35">
        <f t="shared" si="1"/>
        <v>430</v>
      </c>
      <c r="P28" s="35">
        <f t="shared" si="2"/>
        <v>584.42449136115727</v>
      </c>
      <c r="Q28" s="35">
        <f t="shared" si="3"/>
        <v>271.36312570873901</v>
      </c>
      <c r="R28" s="35">
        <f t="shared" si="4"/>
        <v>140.392664806569</v>
      </c>
      <c r="S28" s="35">
        <f t="shared" si="5"/>
        <v>302.49439828121479</v>
      </c>
      <c r="T28" s="35">
        <f t="shared" si="6"/>
        <v>17.532734740834719</v>
      </c>
      <c r="U28" s="35">
        <f t="shared" si="7"/>
        <v>517.900991402626</v>
      </c>
      <c r="V28" s="35">
        <f t="shared" si="8"/>
        <v>267.94171131054708</v>
      </c>
      <c r="W28" s="35">
        <f t="shared" si="9"/>
        <v>0</v>
      </c>
      <c r="X28" s="35">
        <f t="shared" si="10"/>
        <v>3294.0506523028266</v>
      </c>
      <c r="Y28" s="51">
        <v>9900</v>
      </c>
      <c r="Z28" s="51">
        <v>4150</v>
      </c>
      <c r="AA28" s="35">
        <f t="shared" si="11"/>
        <v>583</v>
      </c>
      <c r="AB28" s="35">
        <f t="shared" si="12"/>
        <v>430</v>
      </c>
      <c r="AC28" s="35">
        <f t="shared" si="13"/>
        <v>584.42449136115727</v>
      </c>
      <c r="AD28" s="35">
        <f t="shared" si="14"/>
        <v>271.36312570873901</v>
      </c>
      <c r="AE28" s="35">
        <f t="shared" si="15"/>
        <v>140.392664806569</v>
      </c>
      <c r="AF28" s="35">
        <f t="shared" si="16"/>
        <v>302.49439828121479</v>
      </c>
      <c r="AG28" s="35">
        <f t="shared" si="17"/>
        <v>17.532734740834719</v>
      </c>
      <c r="AH28" s="35">
        <f t="shared" si="18"/>
        <v>517.900991402626</v>
      </c>
      <c r="AI28" s="35">
        <f t="shared" si="19"/>
        <v>267.94171131054708</v>
      </c>
      <c r="AJ28" s="35">
        <f t="shared" si="20"/>
        <v>0</v>
      </c>
      <c r="AK28" s="36">
        <f t="shared" si="21"/>
        <v>3294.0506523028266</v>
      </c>
    </row>
    <row r="29" spans="1:37" x14ac:dyDescent="0.25">
      <c r="A29" s="5">
        <v>4263</v>
      </c>
      <c r="B29" s="5">
        <v>334031.60792589188</v>
      </c>
      <c r="C29" s="5">
        <v>590501.06406995654</v>
      </c>
      <c r="D29" s="5">
        <v>18768.350000000002</v>
      </c>
      <c r="E29" s="5">
        <v>60.504250000000006</v>
      </c>
      <c r="F29" s="32">
        <v>0.02</v>
      </c>
      <c r="G29" s="32">
        <v>0.02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583</v>
      </c>
      <c r="O29" s="35">
        <f t="shared" si="1"/>
        <v>430</v>
      </c>
      <c r="P29" s="35">
        <f t="shared" si="2"/>
        <v>584.42449136115727</v>
      </c>
      <c r="Q29" s="35">
        <f t="shared" si="3"/>
        <v>271.36312570873901</v>
      </c>
      <c r="R29" s="35">
        <f t="shared" si="4"/>
        <v>140.392664806569</v>
      </c>
      <c r="S29" s="35">
        <f t="shared" si="5"/>
        <v>302.49439828121479</v>
      </c>
      <c r="T29" s="35">
        <f t="shared" si="6"/>
        <v>17.532734740834719</v>
      </c>
      <c r="U29" s="35">
        <f t="shared" si="7"/>
        <v>517.900991402626</v>
      </c>
      <c r="V29" s="35">
        <f t="shared" si="8"/>
        <v>267.94171131054708</v>
      </c>
      <c r="W29" s="35">
        <f t="shared" si="9"/>
        <v>0</v>
      </c>
      <c r="X29" s="35">
        <f t="shared" si="10"/>
        <v>3294.0506523028266</v>
      </c>
      <c r="Y29" s="51">
        <v>9900</v>
      </c>
      <c r="Z29" s="51">
        <v>4150</v>
      </c>
      <c r="AA29" s="35">
        <f t="shared" si="11"/>
        <v>583</v>
      </c>
      <c r="AB29" s="35">
        <f t="shared" si="12"/>
        <v>430</v>
      </c>
      <c r="AC29" s="35">
        <f t="shared" si="13"/>
        <v>584.42449136115727</v>
      </c>
      <c r="AD29" s="35">
        <f t="shared" si="14"/>
        <v>271.36312570873901</v>
      </c>
      <c r="AE29" s="35">
        <f t="shared" si="15"/>
        <v>140.392664806569</v>
      </c>
      <c r="AF29" s="35">
        <f t="shared" si="16"/>
        <v>302.49439828121479</v>
      </c>
      <c r="AG29" s="35">
        <f t="shared" si="17"/>
        <v>17.532734740834719</v>
      </c>
      <c r="AH29" s="35">
        <f t="shared" si="18"/>
        <v>517.900991402626</v>
      </c>
      <c r="AI29" s="35">
        <f t="shared" si="19"/>
        <v>267.94171131054708</v>
      </c>
      <c r="AJ29" s="35">
        <f t="shared" si="20"/>
        <v>0</v>
      </c>
      <c r="AK29" s="36">
        <f t="shared" si="21"/>
        <v>3294.0506523028266</v>
      </c>
    </row>
    <row r="30" spans="1:37" x14ac:dyDescent="0.25">
      <c r="A30" s="5">
        <v>4264</v>
      </c>
      <c r="B30" s="5">
        <v>334523.96692466736</v>
      </c>
      <c r="C30" s="5">
        <v>591371.45628976822</v>
      </c>
      <c r="D30" s="5">
        <v>18769.8</v>
      </c>
      <c r="E30" s="5">
        <v>60.504250000000006</v>
      </c>
      <c r="F30" s="32">
        <v>0.02</v>
      </c>
      <c r="G30" s="32">
        <v>0.02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583</v>
      </c>
      <c r="O30" s="35">
        <f t="shared" si="1"/>
        <v>430</v>
      </c>
      <c r="P30" s="35">
        <f t="shared" si="2"/>
        <v>584.42449136115727</v>
      </c>
      <c r="Q30" s="35">
        <f t="shared" si="3"/>
        <v>271.36312570873901</v>
      </c>
      <c r="R30" s="35">
        <f t="shared" si="4"/>
        <v>140.392664806569</v>
      </c>
      <c r="S30" s="35">
        <f t="shared" si="5"/>
        <v>302.49439828121479</v>
      </c>
      <c r="T30" s="35">
        <f t="shared" si="6"/>
        <v>17.532734740834719</v>
      </c>
      <c r="U30" s="35">
        <f t="shared" si="7"/>
        <v>517.900991402626</v>
      </c>
      <c r="V30" s="35">
        <f t="shared" si="8"/>
        <v>267.94171131054708</v>
      </c>
      <c r="W30" s="35">
        <f t="shared" si="9"/>
        <v>0</v>
      </c>
      <c r="X30" s="35">
        <f t="shared" si="10"/>
        <v>3294.0506523028266</v>
      </c>
      <c r="Y30" s="51">
        <v>9900</v>
      </c>
      <c r="Z30" s="51">
        <v>4150</v>
      </c>
      <c r="AA30" s="35">
        <f t="shared" si="11"/>
        <v>583</v>
      </c>
      <c r="AB30" s="35">
        <f t="shared" si="12"/>
        <v>430</v>
      </c>
      <c r="AC30" s="35">
        <f t="shared" si="13"/>
        <v>584.42449136115727</v>
      </c>
      <c r="AD30" s="35">
        <f t="shared" si="14"/>
        <v>271.36312570873901</v>
      </c>
      <c r="AE30" s="35">
        <f t="shared" si="15"/>
        <v>140.392664806569</v>
      </c>
      <c r="AF30" s="35">
        <f t="shared" si="16"/>
        <v>302.49439828121479</v>
      </c>
      <c r="AG30" s="35">
        <f t="shared" si="17"/>
        <v>17.532734740834719</v>
      </c>
      <c r="AH30" s="35">
        <f t="shared" si="18"/>
        <v>517.900991402626</v>
      </c>
      <c r="AI30" s="35">
        <f t="shared" si="19"/>
        <v>267.94171131054708</v>
      </c>
      <c r="AJ30" s="35">
        <f t="shared" si="20"/>
        <v>0</v>
      </c>
      <c r="AK30" s="36">
        <f t="shared" si="21"/>
        <v>3294.0506523028266</v>
      </c>
    </row>
    <row r="31" spans="1:37" x14ac:dyDescent="0.25">
      <c r="A31" s="5">
        <v>4265</v>
      </c>
      <c r="B31" s="5">
        <v>335016.32592344284</v>
      </c>
      <c r="C31" s="5">
        <v>592241.8485095799</v>
      </c>
      <c r="D31" s="5">
        <v>18771.250000000004</v>
      </c>
      <c r="E31" s="5">
        <v>60.504250000000006</v>
      </c>
      <c r="F31" s="32">
        <v>0.02</v>
      </c>
      <c r="G31" s="32">
        <v>0.02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583</v>
      </c>
      <c r="O31" s="35">
        <f t="shared" si="1"/>
        <v>430</v>
      </c>
      <c r="P31" s="35">
        <f t="shared" si="2"/>
        <v>584.42449136115727</v>
      </c>
      <c r="Q31" s="35">
        <f t="shared" si="3"/>
        <v>271.36312570873901</v>
      </c>
      <c r="R31" s="35">
        <f t="shared" si="4"/>
        <v>140.392664806569</v>
      </c>
      <c r="S31" s="35">
        <f t="shared" si="5"/>
        <v>302.49439828121479</v>
      </c>
      <c r="T31" s="35">
        <f t="shared" si="6"/>
        <v>17.532734740834719</v>
      </c>
      <c r="U31" s="35">
        <f t="shared" si="7"/>
        <v>517.900991402626</v>
      </c>
      <c r="V31" s="35">
        <f t="shared" si="8"/>
        <v>267.94171131054708</v>
      </c>
      <c r="W31" s="35">
        <f t="shared" si="9"/>
        <v>0</v>
      </c>
      <c r="X31" s="35">
        <f t="shared" si="10"/>
        <v>3294.0506523028266</v>
      </c>
      <c r="Y31" s="51">
        <v>9900</v>
      </c>
      <c r="Z31" s="51">
        <v>4150</v>
      </c>
      <c r="AA31" s="35">
        <f t="shared" si="11"/>
        <v>583</v>
      </c>
      <c r="AB31" s="35">
        <f t="shared" si="12"/>
        <v>430</v>
      </c>
      <c r="AC31" s="35">
        <f t="shared" si="13"/>
        <v>584.42449136115727</v>
      </c>
      <c r="AD31" s="35">
        <f t="shared" si="14"/>
        <v>271.36312570873901</v>
      </c>
      <c r="AE31" s="35">
        <f t="shared" si="15"/>
        <v>140.392664806569</v>
      </c>
      <c r="AF31" s="35">
        <f t="shared" si="16"/>
        <v>302.49439828121479</v>
      </c>
      <c r="AG31" s="35">
        <f t="shared" si="17"/>
        <v>17.532734740834719</v>
      </c>
      <c r="AH31" s="35">
        <f t="shared" si="18"/>
        <v>517.900991402626</v>
      </c>
      <c r="AI31" s="35">
        <f t="shared" si="19"/>
        <v>267.94171131054708</v>
      </c>
      <c r="AJ31" s="35">
        <f t="shared" si="20"/>
        <v>0</v>
      </c>
      <c r="AK31" s="36">
        <f t="shared" si="21"/>
        <v>3294.0506523028266</v>
      </c>
    </row>
    <row r="32" spans="1:37" x14ac:dyDescent="0.25">
      <c r="A32" s="5">
        <v>4266</v>
      </c>
      <c r="B32" s="5">
        <v>335508.68492221832</v>
      </c>
      <c r="C32" s="5">
        <v>593112.24072939157</v>
      </c>
      <c r="D32" s="5">
        <v>18772.7</v>
      </c>
      <c r="E32" s="5">
        <v>60.504250000000006</v>
      </c>
      <c r="F32" s="32">
        <v>0.02</v>
      </c>
      <c r="G32" s="32">
        <v>0.02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583</v>
      </c>
      <c r="O32" s="35">
        <f t="shared" si="1"/>
        <v>430</v>
      </c>
      <c r="P32" s="35">
        <f t="shared" si="2"/>
        <v>584.42449136115727</v>
      </c>
      <c r="Q32" s="35">
        <f t="shared" si="3"/>
        <v>271.36312570873901</v>
      </c>
      <c r="R32" s="35">
        <f t="shared" si="4"/>
        <v>140.392664806569</v>
      </c>
      <c r="S32" s="35">
        <f t="shared" si="5"/>
        <v>302.49439828121479</v>
      </c>
      <c r="T32" s="35">
        <f t="shared" si="6"/>
        <v>17.532734740834719</v>
      </c>
      <c r="U32" s="35">
        <f t="shared" si="7"/>
        <v>517.900991402626</v>
      </c>
      <c r="V32" s="35">
        <f t="shared" si="8"/>
        <v>267.94171131054708</v>
      </c>
      <c r="W32" s="35">
        <f t="shared" si="9"/>
        <v>0</v>
      </c>
      <c r="X32" s="35">
        <f t="shared" si="10"/>
        <v>3294.0506523028266</v>
      </c>
      <c r="Y32" s="51">
        <v>9900</v>
      </c>
      <c r="Z32" s="51">
        <v>4150</v>
      </c>
      <c r="AA32" s="35">
        <f t="shared" si="11"/>
        <v>583</v>
      </c>
      <c r="AB32" s="35">
        <f t="shared" si="12"/>
        <v>430</v>
      </c>
      <c r="AC32" s="35">
        <f t="shared" si="13"/>
        <v>584.42449136115727</v>
      </c>
      <c r="AD32" s="35">
        <f t="shared" si="14"/>
        <v>271.36312570873901</v>
      </c>
      <c r="AE32" s="35">
        <f t="shared" si="15"/>
        <v>140.392664806569</v>
      </c>
      <c r="AF32" s="35">
        <f t="shared" si="16"/>
        <v>302.49439828121479</v>
      </c>
      <c r="AG32" s="35">
        <f t="shared" si="17"/>
        <v>17.532734740834719</v>
      </c>
      <c r="AH32" s="35">
        <f t="shared" si="18"/>
        <v>517.900991402626</v>
      </c>
      <c r="AI32" s="35">
        <f t="shared" si="19"/>
        <v>267.94171131054708</v>
      </c>
      <c r="AJ32" s="35">
        <f t="shared" si="20"/>
        <v>0</v>
      </c>
      <c r="AK32" s="36">
        <f t="shared" si="21"/>
        <v>3294.0506523028266</v>
      </c>
    </row>
    <row r="33" spans="1:37" x14ac:dyDescent="0.25">
      <c r="A33" s="5">
        <v>4266.2</v>
      </c>
      <c r="B33" s="5">
        <v>335607.15672159195</v>
      </c>
      <c r="C33" s="5">
        <v>593286.31917333603</v>
      </c>
      <c r="D33" s="5">
        <v>18772.990000000002</v>
      </c>
      <c r="E33" s="5">
        <v>60.504250000000006</v>
      </c>
      <c r="F33" s="32">
        <v>0.02</v>
      </c>
      <c r="G33" s="32">
        <v>0.02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583</v>
      </c>
      <c r="O33" s="35">
        <f t="shared" si="1"/>
        <v>430</v>
      </c>
      <c r="P33" s="35">
        <f t="shared" si="2"/>
        <v>584.42449136115727</v>
      </c>
      <c r="Q33" s="35">
        <f t="shared" si="3"/>
        <v>271.36312570873901</v>
      </c>
      <c r="R33" s="35">
        <f t="shared" si="4"/>
        <v>140.392664806569</v>
      </c>
      <c r="S33" s="35">
        <f t="shared" si="5"/>
        <v>302.49439828121479</v>
      </c>
      <c r="T33" s="35">
        <f t="shared" si="6"/>
        <v>17.532734740834719</v>
      </c>
      <c r="U33" s="35">
        <f t="shared" si="7"/>
        <v>517.900991402626</v>
      </c>
      <c r="V33" s="35">
        <f t="shared" si="8"/>
        <v>267.94171131054708</v>
      </c>
      <c r="W33" s="35">
        <f t="shared" si="9"/>
        <v>0</v>
      </c>
      <c r="X33" s="35">
        <f t="shared" si="10"/>
        <v>3294.0506523028266</v>
      </c>
      <c r="Y33" s="51">
        <v>9900</v>
      </c>
      <c r="Z33" s="51">
        <v>4150</v>
      </c>
      <c r="AA33" s="35">
        <f t="shared" si="11"/>
        <v>583</v>
      </c>
      <c r="AB33" s="35">
        <f t="shared" si="12"/>
        <v>430</v>
      </c>
      <c r="AC33" s="35">
        <f t="shared" si="13"/>
        <v>584.42449136115727</v>
      </c>
      <c r="AD33" s="35">
        <f t="shared" si="14"/>
        <v>271.36312570873901</v>
      </c>
      <c r="AE33" s="35">
        <f t="shared" si="15"/>
        <v>140.392664806569</v>
      </c>
      <c r="AF33" s="35">
        <f t="shared" si="16"/>
        <v>302.49439828121479</v>
      </c>
      <c r="AG33" s="35">
        <f t="shared" si="17"/>
        <v>17.532734740834719</v>
      </c>
      <c r="AH33" s="35">
        <f t="shared" si="18"/>
        <v>517.900991402626</v>
      </c>
      <c r="AI33" s="35">
        <f t="shared" si="19"/>
        <v>267.94171131054708</v>
      </c>
      <c r="AJ33" s="35">
        <f t="shared" si="20"/>
        <v>0</v>
      </c>
      <c r="AK33" s="36">
        <f t="shared" si="21"/>
        <v>3294.0506523028266</v>
      </c>
    </row>
    <row r="34" spans="1:37" x14ac:dyDescent="0.25">
      <c r="A34" s="5">
        <v>4266.8</v>
      </c>
      <c r="B34" s="5">
        <v>335902.57212114334</v>
      </c>
      <c r="C34" s="5">
        <v>593808.554505229</v>
      </c>
      <c r="D34" s="5">
        <v>18773.86</v>
      </c>
      <c r="E34" s="5">
        <v>60.504250000000006</v>
      </c>
      <c r="F34" s="32">
        <v>0.02</v>
      </c>
      <c r="G34" s="32">
        <v>0.02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583</v>
      </c>
      <c r="O34" s="35">
        <f t="shared" si="1"/>
        <v>430</v>
      </c>
      <c r="P34" s="35">
        <f t="shared" si="2"/>
        <v>584.42449136115727</v>
      </c>
      <c r="Q34" s="35">
        <f t="shared" si="3"/>
        <v>271.36312570873901</v>
      </c>
      <c r="R34" s="35">
        <f t="shared" si="4"/>
        <v>140.392664806569</v>
      </c>
      <c r="S34" s="35">
        <f t="shared" si="5"/>
        <v>302.49439828121479</v>
      </c>
      <c r="T34" s="35">
        <f t="shared" si="6"/>
        <v>17.532734740834719</v>
      </c>
      <c r="U34" s="35">
        <f t="shared" si="7"/>
        <v>517.900991402626</v>
      </c>
      <c r="V34" s="35">
        <f t="shared" si="8"/>
        <v>267.94171131054708</v>
      </c>
      <c r="W34" s="35">
        <f t="shared" si="9"/>
        <v>0</v>
      </c>
      <c r="X34" s="35">
        <f t="shared" si="10"/>
        <v>3294.0506523028266</v>
      </c>
      <c r="Y34" s="51">
        <v>9900</v>
      </c>
      <c r="Z34" s="51">
        <v>4150</v>
      </c>
      <c r="AA34" s="35">
        <f t="shared" si="11"/>
        <v>583</v>
      </c>
      <c r="AB34" s="35">
        <f t="shared" si="12"/>
        <v>430</v>
      </c>
      <c r="AC34" s="35">
        <f t="shared" si="13"/>
        <v>584.42449136115727</v>
      </c>
      <c r="AD34" s="35">
        <f t="shared" si="14"/>
        <v>271.36312570873901</v>
      </c>
      <c r="AE34" s="35">
        <f t="shared" si="15"/>
        <v>140.392664806569</v>
      </c>
      <c r="AF34" s="35">
        <f t="shared" si="16"/>
        <v>302.49439828121479</v>
      </c>
      <c r="AG34" s="35">
        <f t="shared" si="17"/>
        <v>17.532734740834719</v>
      </c>
      <c r="AH34" s="35">
        <f t="shared" si="18"/>
        <v>517.900991402626</v>
      </c>
      <c r="AI34" s="35">
        <f t="shared" si="19"/>
        <v>267.94171131054708</v>
      </c>
      <c r="AJ34" s="35">
        <f t="shared" si="20"/>
        <v>0</v>
      </c>
      <c r="AK34" s="36">
        <f t="shared" si="21"/>
        <v>3294.0506523028266</v>
      </c>
    </row>
    <row r="35" spans="1:37" x14ac:dyDescent="0.25">
      <c r="A35" s="5">
        <v>4267</v>
      </c>
      <c r="B35" s="5">
        <v>336001.04392051697</v>
      </c>
      <c r="C35" s="5">
        <v>593982.63294917345</v>
      </c>
      <c r="D35" s="5">
        <v>18774.149999999998</v>
      </c>
      <c r="E35" s="5">
        <v>60.504250000000006</v>
      </c>
      <c r="F35" s="32">
        <v>0.02</v>
      </c>
      <c r="G35" s="32">
        <v>0.02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583</v>
      </c>
      <c r="O35" s="35">
        <f t="shared" si="1"/>
        <v>430</v>
      </c>
      <c r="P35" s="35">
        <f t="shared" si="2"/>
        <v>584.42449136115727</v>
      </c>
      <c r="Q35" s="35">
        <f t="shared" si="3"/>
        <v>271.36312570873901</v>
      </c>
      <c r="R35" s="35">
        <f t="shared" si="4"/>
        <v>140.392664806569</v>
      </c>
      <c r="S35" s="35">
        <f t="shared" si="5"/>
        <v>302.49439828121479</v>
      </c>
      <c r="T35" s="35">
        <f t="shared" si="6"/>
        <v>17.532734740834719</v>
      </c>
      <c r="U35" s="35">
        <f t="shared" si="7"/>
        <v>517.900991402626</v>
      </c>
      <c r="V35" s="35">
        <f t="shared" si="8"/>
        <v>267.94171131054708</v>
      </c>
      <c r="W35" s="35">
        <f t="shared" si="9"/>
        <v>0</v>
      </c>
      <c r="X35" s="35">
        <f t="shared" si="10"/>
        <v>3294.0506523028266</v>
      </c>
      <c r="Y35" s="51">
        <v>9900</v>
      </c>
      <c r="Z35" s="51">
        <v>4150</v>
      </c>
      <c r="AA35" s="35">
        <f t="shared" si="11"/>
        <v>583</v>
      </c>
      <c r="AB35" s="35">
        <f t="shared" si="12"/>
        <v>430</v>
      </c>
      <c r="AC35" s="35">
        <f t="shared" si="13"/>
        <v>584.42449136115727</v>
      </c>
      <c r="AD35" s="35">
        <f t="shared" si="14"/>
        <v>271.36312570873901</v>
      </c>
      <c r="AE35" s="35">
        <f t="shared" si="15"/>
        <v>140.392664806569</v>
      </c>
      <c r="AF35" s="35">
        <f t="shared" si="16"/>
        <v>302.49439828121479</v>
      </c>
      <c r="AG35" s="35">
        <f t="shared" si="17"/>
        <v>17.532734740834719</v>
      </c>
      <c r="AH35" s="35">
        <f t="shared" si="18"/>
        <v>517.900991402626</v>
      </c>
      <c r="AI35" s="35">
        <f t="shared" si="19"/>
        <v>267.94171131054708</v>
      </c>
      <c r="AJ35" s="35">
        <f t="shared" si="20"/>
        <v>0</v>
      </c>
      <c r="AK35" s="36">
        <f t="shared" si="21"/>
        <v>3294.0506523028266</v>
      </c>
    </row>
    <row r="36" spans="1:37" x14ac:dyDescent="0.25">
      <c r="A36" s="5">
        <v>4268</v>
      </c>
      <c r="B36" s="5">
        <v>336493.40291929245</v>
      </c>
      <c r="C36" s="5">
        <v>594853.02516898513</v>
      </c>
      <c r="D36" s="5">
        <v>18775.600000000002</v>
      </c>
      <c r="E36" s="5">
        <v>60.504250000000006</v>
      </c>
      <c r="F36" s="32">
        <v>0.02</v>
      </c>
      <c r="G36" s="32">
        <v>0.02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583</v>
      </c>
      <c r="O36" s="35">
        <f t="shared" si="1"/>
        <v>430</v>
      </c>
      <c r="P36" s="35">
        <f t="shared" si="2"/>
        <v>584.42449136115727</v>
      </c>
      <c r="Q36" s="35">
        <f t="shared" si="3"/>
        <v>271.36312570873901</v>
      </c>
      <c r="R36" s="35">
        <f t="shared" si="4"/>
        <v>140.392664806569</v>
      </c>
      <c r="S36" s="35">
        <f t="shared" si="5"/>
        <v>302.49439828121479</v>
      </c>
      <c r="T36" s="35">
        <f t="shared" si="6"/>
        <v>17.532734740834719</v>
      </c>
      <c r="U36" s="35">
        <f t="shared" si="7"/>
        <v>517.900991402626</v>
      </c>
      <c r="V36" s="35">
        <f t="shared" si="8"/>
        <v>267.94171131054708</v>
      </c>
      <c r="W36" s="35">
        <f t="shared" si="9"/>
        <v>0</v>
      </c>
      <c r="X36" s="35">
        <f t="shared" si="10"/>
        <v>3294.0506523028266</v>
      </c>
      <c r="Y36" s="51">
        <v>9900</v>
      </c>
      <c r="Z36" s="51">
        <v>4150</v>
      </c>
      <c r="AA36" s="35">
        <f t="shared" si="11"/>
        <v>583</v>
      </c>
      <c r="AB36" s="35">
        <f t="shared" si="12"/>
        <v>430</v>
      </c>
      <c r="AC36" s="35">
        <f t="shared" si="13"/>
        <v>584.42449136115727</v>
      </c>
      <c r="AD36" s="35">
        <f t="shared" si="14"/>
        <v>271.36312570873901</v>
      </c>
      <c r="AE36" s="35">
        <f t="shared" si="15"/>
        <v>140.392664806569</v>
      </c>
      <c r="AF36" s="35">
        <f t="shared" si="16"/>
        <v>302.49439828121479</v>
      </c>
      <c r="AG36" s="35">
        <f t="shared" si="17"/>
        <v>17.532734740834719</v>
      </c>
      <c r="AH36" s="35">
        <f t="shared" si="18"/>
        <v>517.900991402626</v>
      </c>
      <c r="AI36" s="35">
        <f t="shared" si="19"/>
        <v>267.94171131054708</v>
      </c>
      <c r="AJ36" s="35">
        <f t="shared" si="20"/>
        <v>0</v>
      </c>
      <c r="AK36" s="36">
        <f t="shared" si="21"/>
        <v>3294.0506523028266</v>
      </c>
    </row>
    <row r="37" spans="1:37" x14ac:dyDescent="0.25">
      <c r="A37" s="5">
        <v>4269</v>
      </c>
      <c r="B37" s="5">
        <v>336985.76191854477</v>
      </c>
      <c r="C37" s="5">
        <v>595723.417388767</v>
      </c>
      <c r="D37" s="5">
        <v>18777.05</v>
      </c>
      <c r="E37" s="5">
        <v>60.504250000000006</v>
      </c>
      <c r="F37" s="32">
        <v>0.02</v>
      </c>
      <c r="G37" s="32">
        <v>0.02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583</v>
      </c>
      <c r="O37" s="35">
        <f t="shared" si="1"/>
        <v>430</v>
      </c>
      <c r="P37" s="35">
        <f t="shared" si="2"/>
        <v>584.42449136115727</v>
      </c>
      <c r="Q37" s="35">
        <f t="shared" si="3"/>
        <v>271.36312570873901</v>
      </c>
      <c r="R37" s="35">
        <f t="shared" si="4"/>
        <v>140.392664806569</v>
      </c>
      <c r="S37" s="35">
        <f t="shared" si="5"/>
        <v>302.49439828121479</v>
      </c>
      <c r="T37" s="35">
        <f t="shared" si="6"/>
        <v>17.532734740834719</v>
      </c>
      <c r="U37" s="35">
        <f t="shared" si="7"/>
        <v>517.900991402626</v>
      </c>
      <c r="V37" s="35">
        <f t="shared" si="8"/>
        <v>267.94171131054708</v>
      </c>
      <c r="W37" s="35">
        <f t="shared" si="9"/>
        <v>0</v>
      </c>
      <c r="X37" s="35">
        <f t="shared" si="10"/>
        <v>3294.0506523028266</v>
      </c>
      <c r="Y37" s="51">
        <v>9900</v>
      </c>
      <c r="Z37" s="51">
        <v>4150</v>
      </c>
      <c r="AA37" s="35">
        <f t="shared" si="11"/>
        <v>583</v>
      </c>
      <c r="AB37" s="35">
        <f t="shared" si="12"/>
        <v>430</v>
      </c>
      <c r="AC37" s="35">
        <f t="shared" si="13"/>
        <v>584.42449136115727</v>
      </c>
      <c r="AD37" s="35">
        <f t="shared" si="14"/>
        <v>271.36312570873901</v>
      </c>
      <c r="AE37" s="35">
        <f t="shared" si="15"/>
        <v>140.392664806569</v>
      </c>
      <c r="AF37" s="35">
        <f t="shared" si="16"/>
        <v>302.49439828121479</v>
      </c>
      <c r="AG37" s="35">
        <f t="shared" si="17"/>
        <v>17.532734740834719</v>
      </c>
      <c r="AH37" s="35">
        <f t="shared" si="18"/>
        <v>517.900991402626</v>
      </c>
      <c r="AI37" s="35">
        <f t="shared" si="19"/>
        <v>267.94171131054708</v>
      </c>
      <c r="AJ37" s="35">
        <f t="shared" si="20"/>
        <v>0</v>
      </c>
      <c r="AK37" s="36">
        <f t="shared" si="21"/>
        <v>3294.0506523028266</v>
      </c>
    </row>
    <row r="38" spans="1:37" x14ac:dyDescent="0.25">
      <c r="A38" s="5">
        <v>4270</v>
      </c>
      <c r="B38" s="5">
        <v>337478.12091732025</v>
      </c>
      <c r="C38" s="5">
        <v>596593.80960857868</v>
      </c>
      <c r="D38" s="5">
        <v>18778.5</v>
      </c>
      <c r="E38" s="5">
        <v>60.504250000000006</v>
      </c>
      <c r="F38" s="32">
        <v>0.02</v>
      </c>
      <c r="G38" s="32">
        <v>0.02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583</v>
      </c>
      <c r="O38" s="35">
        <f t="shared" si="1"/>
        <v>430</v>
      </c>
      <c r="P38" s="35">
        <f t="shared" si="2"/>
        <v>584.42449136115727</v>
      </c>
      <c r="Q38" s="35">
        <f t="shared" si="3"/>
        <v>271.36312570873901</v>
      </c>
      <c r="R38" s="35">
        <f t="shared" si="4"/>
        <v>140.392664806569</v>
      </c>
      <c r="S38" s="35">
        <f t="shared" si="5"/>
        <v>302.49439828121479</v>
      </c>
      <c r="T38" s="35">
        <f t="shared" si="6"/>
        <v>17.532734740834719</v>
      </c>
      <c r="U38" s="35">
        <f t="shared" si="7"/>
        <v>517.900991402626</v>
      </c>
      <c r="V38" s="35">
        <f t="shared" si="8"/>
        <v>267.94171131054708</v>
      </c>
      <c r="W38" s="35">
        <f t="shared" si="9"/>
        <v>0</v>
      </c>
      <c r="X38" s="35">
        <f t="shared" si="10"/>
        <v>3294.0506523028266</v>
      </c>
      <c r="Y38" s="51">
        <v>9900</v>
      </c>
      <c r="Z38" s="51">
        <v>4150</v>
      </c>
      <c r="AA38" s="35">
        <f t="shared" si="11"/>
        <v>583</v>
      </c>
      <c r="AB38" s="35">
        <f t="shared" si="12"/>
        <v>430</v>
      </c>
      <c r="AC38" s="35">
        <f t="shared" si="13"/>
        <v>584.42449136115727</v>
      </c>
      <c r="AD38" s="35">
        <f t="shared" si="14"/>
        <v>271.36312570873901</v>
      </c>
      <c r="AE38" s="35">
        <f t="shared" si="15"/>
        <v>140.392664806569</v>
      </c>
      <c r="AF38" s="35">
        <f t="shared" si="16"/>
        <v>302.49439828121479</v>
      </c>
      <c r="AG38" s="35">
        <f t="shared" si="17"/>
        <v>17.532734740834719</v>
      </c>
      <c r="AH38" s="35">
        <f t="shared" si="18"/>
        <v>517.900991402626</v>
      </c>
      <c r="AI38" s="35">
        <f t="shared" si="19"/>
        <v>267.94171131054708</v>
      </c>
      <c r="AJ38" s="35">
        <f t="shared" si="20"/>
        <v>0</v>
      </c>
      <c r="AK38" s="36">
        <f t="shared" si="21"/>
        <v>3294.0506523028266</v>
      </c>
    </row>
    <row r="39" spans="1:37" x14ac:dyDescent="0.25">
      <c r="A39" s="5">
        <v>4271</v>
      </c>
      <c r="B39" s="5">
        <v>337970.47991609573</v>
      </c>
      <c r="C39" s="5">
        <v>597464.20182836056</v>
      </c>
      <c r="D39" s="5">
        <v>18779.95</v>
      </c>
      <c r="E39" s="5">
        <v>60.504250000000006</v>
      </c>
      <c r="F39" s="32">
        <v>0.02</v>
      </c>
      <c r="G39" s="32">
        <v>0.02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583</v>
      </c>
      <c r="O39" s="35">
        <f t="shared" si="1"/>
        <v>430</v>
      </c>
      <c r="P39" s="35">
        <f t="shared" si="2"/>
        <v>584.42449136115727</v>
      </c>
      <c r="Q39" s="35">
        <f t="shared" si="3"/>
        <v>271.36312570873901</v>
      </c>
      <c r="R39" s="35">
        <f t="shared" si="4"/>
        <v>140.392664806569</v>
      </c>
      <c r="S39" s="35">
        <f t="shared" si="5"/>
        <v>302.49439828121479</v>
      </c>
      <c r="T39" s="35">
        <f t="shared" si="6"/>
        <v>17.532734740834719</v>
      </c>
      <c r="U39" s="35">
        <f t="shared" si="7"/>
        <v>517.900991402626</v>
      </c>
      <c r="V39" s="35">
        <f t="shared" si="8"/>
        <v>267.94171131054708</v>
      </c>
      <c r="W39" s="35">
        <f t="shared" si="9"/>
        <v>0</v>
      </c>
      <c r="X39" s="35">
        <f t="shared" si="10"/>
        <v>3294.0506523028266</v>
      </c>
      <c r="Y39" s="51">
        <v>9900</v>
      </c>
      <c r="Z39" s="51">
        <v>4150</v>
      </c>
      <c r="AA39" s="35">
        <f t="shared" si="11"/>
        <v>583</v>
      </c>
      <c r="AB39" s="35">
        <f t="shared" si="12"/>
        <v>430</v>
      </c>
      <c r="AC39" s="35">
        <f t="shared" si="13"/>
        <v>584.42449136115727</v>
      </c>
      <c r="AD39" s="35">
        <f t="shared" si="14"/>
        <v>271.36312570873901</v>
      </c>
      <c r="AE39" s="35">
        <f t="shared" si="15"/>
        <v>140.392664806569</v>
      </c>
      <c r="AF39" s="35">
        <f t="shared" si="16"/>
        <v>302.49439828121479</v>
      </c>
      <c r="AG39" s="35">
        <f t="shared" si="17"/>
        <v>17.532734740834719</v>
      </c>
      <c r="AH39" s="35">
        <f t="shared" si="18"/>
        <v>517.900991402626</v>
      </c>
      <c r="AI39" s="35">
        <f t="shared" si="19"/>
        <v>267.94171131054708</v>
      </c>
      <c r="AJ39" s="35">
        <f t="shared" si="20"/>
        <v>0</v>
      </c>
      <c r="AK39" s="36">
        <f t="shared" si="21"/>
        <v>3294.0506523028266</v>
      </c>
    </row>
    <row r="40" spans="1:37" x14ac:dyDescent="0.25">
      <c r="A40" s="5">
        <v>4271.2</v>
      </c>
      <c r="B40" s="5">
        <v>338068.9517159462</v>
      </c>
      <c r="C40" s="5">
        <v>597638.28027233481</v>
      </c>
      <c r="D40" s="5">
        <v>18780.239999999998</v>
      </c>
      <c r="E40" s="5">
        <v>60.504250000000006</v>
      </c>
      <c r="F40" s="32">
        <v>0.02</v>
      </c>
      <c r="G40" s="32">
        <v>0.02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583</v>
      </c>
      <c r="O40" s="35">
        <f t="shared" si="1"/>
        <v>430</v>
      </c>
      <c r="P40" s="35">
        <f t="shared" si="2"/>
        <v>584.42449136115727</v>
      </c>
      <c r="Q40" s="35">
        <f t="shared" si="3"/>
        <v>271.36312570873901</v>
      </c>
      <c r="R40" s="35">
        <f t="shared" si="4"/>
        <v>140.392664806569</v>
      </c>
      <c r="S40" s="35">
        <f t="shared" si="5"/>
        <v>302.49439828121479</v>
      </c>
      <c r="T40" s="35">
        <f t="shared" si="6"/>
        <v>17.532734740834719</v>
      </c>
      <c r="U40" s="35">
        <f t="shared" si="7"/>
        <v>517.900991402626</v>
      </c>
      <c r="V40" s="35">
        <f t="shared" si="8"/>
        <v>267.94171131054708</v>
      </c>
      <c r="W40" s="35">
        <f t="shared" si="9"/>
        <v>0</v>
      </c>
      <c r="X40" s="35">
        <f t="shared" si="10"/>
        <v>3294.0506523028266</v>
      </c>
      <c r="Y40" s="51">
        <v>9900</v>
      </c>
      <c r="Z40" s="51">
        <v>4150</v>
      </c>
      <c r="AA40" s="35">
        <f t="shared" si="11"/>
        <v>583</v>
      </c>
      <c r="AB40" s="35">
        <f t="shared" si="12"/>
        <v>430</v>
      </c>
      <c r="AC40" s="35">
        <f t="shared" si="13"/>
        <v>584.42449136115727</v>
      </c>
      <c r="AD40" s="35">
        <f t="shared" si="14"/>
        <v>271.36312570873901</v>
      </c>
      <c r="AE40" s="35">
        <f t="shared" si="15"/>
        <v>140.392664806569</v>
      </c>
      <c r="AF40" s="35">
        <f t="shared" si="16"/>
        <v>302.49439828121479</v>
      </c>
      <c r="AG40" s="35">
        <f t="shared" si="17"/>
        <v>17.532734740834719</v>
      </c>
      <c r="AH40" s="35">
        <f t="shared" si="18"/>
        <v>517.900991402626</v>
      </c>
      <c r="AI40" s="35">
        <f t="shared" si="19"/>
        <v>267.94171131054708</v>
      </c>
      <c r="AJ40" s="35">
        <f t="shared" si="20"/>
        <v>0</v>
      </c>
      <c r="AK40" s="36">
        <f t="shared" si="21"/>
        <v>3294.0506523028266</v>
      </c>
    </row>
    <row r="41" spans="1:37" x14ac:dyDescent="0.25">
      <c r="A41" s="5">
        <v>4271.8</v>
      </c>
      <c r="B41" s="5">
        <v>338364.36711502075</v>
      </c>
      <c r="C41" s="5">
        <v>598160.51560422778</v>
      </c>
      <c r="D41" s="5">
        <v>18781.11</v>
      </c>
      <c r="E41" s="5">
        <v>60.504250000000006</v>
      </c>
      <c r="F41" s="32">
        <v>0.02</v>
      </c>
      <c r="G41" s="32">
        <v>0.02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583</v>
      </c>
      <c r="O41" s="35">
        <f t="shared" si="1"/>
        <v>430</v>
      </c>
      <c r="P41" s="35">
        <f t="shared" si="2"/>
        <v>584.42449136115727</v>
      </c>
      <c r="Q41" s="35">
        <f t="shared" si="3"/>
        <v>271.36312570873901</v>
      </c>
      <c r="R41" s="35">
        <f t="shared" si="4"/>
        <v>140.392664806569</v>
      </c>
      <c r="S41" s="35">
        <f t="shared" si="5"/>
        <v>302.49439828121479</v>
      </c>
      <c r="T41" s="35">
        <f t="shared" si="6"/>
        <v>17.532734740834719</v>
      </c>
      <c r="U41" s="35">
        <f t="shared" si="7"/>
        <v>517.900991402626</v>
      </c>
      <c r="V41" s="35">
        <f t="shared" si="8"/>
        <v>267.94171131054708</v>
      </c>
      <c r="W41" s="35">
        <f t="shared" si="9"/>
        <v>0</v>
      </c>
      <c r="X41" s="35">
        <f t="shared" si="10"/>
        <v>3294.0506523028266</v>
      </c>
      <c r="Y41" s="51">
        <v>9900</v>
      </c>
      <c r="Z41" s="51">
        <v>4150</v>
      </c>
      <c r="AA41" s="35">
        <f t="shared" si="11"/>
        <v>583</v>
      </c>
      <c r="AB41" s="35">
        <f t="shared" si="12"/>
        <v>430</v>
      </c>
      <c r="AC41" s="35">
        <f t="shared" si="13"/>
        <v>584.42449136115727</v>
      </c>
      <c r="AD41" s="35">
        <f t="shared" si="14"/>
        <v>271.36312570873901</v>
      </c>
      <c r="AE41" s="35">
        <f t="shared" si="15"/>
        <v>140.392664806569</v>
      </c>
      <c r="AF41" s="35">
        <f t="shared" si="16"/>
        <v>302.49439828121479</v>
      </c>
      <c r="AG41" s="35">
        <f t="shared" si="17"/>
        <v>17.532734740834719</v>
      </c>
      <c r="AH41" s="35">
        <f t="shared" si="18"/>
        <v>517.900991402626</v>
      </c>
      <c r="AI41" s="35">
        <f t="shared" si="19"/>
        <v>267.94171131054708</v>
      </c>
      <c r="AJ41" s="35">
        <f t="shared" si="20"/>
        <v>0</v>
      </c>
      <c r="AK41" s="36">
        <f t="shared" si="21"/>
        <v>3294.0506523028266</v>
      </c>
    </row>
    <row r="42" spans="1:37" x14ac:dyDescent="0.25">
      <c r="A42" s="5">
        <v>4272</v>
      </c>
      <c r="B42" s="5">
        <v>338462.83891487122</v>
      </c>
      <c r="C42" s="5">
        <v>598334.59404817224</v>
      </c>
      <c r="D42" s="5">
        <v>18781.400000000001</v>
      </c>
      <c r="E42" s="5">
        <v>60.504250000000006</v>
      </c>
      <c r="F42" s="32">
        <v>0.02</v>
      </c>
      <c r="G42" s="32">
        <v>0.02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583</v>
      </c>
      <c r="O42" s="35">
        <f t="shared" si="1"/>
        <v>430</v>
      </c>
      <c r="P42" s="35">
        <f t="shared" si="2"/>
        <v>584.42449136115727</v>
      </c>
      <c r="Q42" s="35">
        <f t="shared" si="3"/>
        <v>271.36312570873901</v>
      </c>
      <c r="R42" s="35">
        <f t="shared" si="4"/>
        <v>140.392664806569</v>
      </c>
      <c r="S42" s="35">
        <f t="shared" si="5"/>
        <v>302.49439828121479</v>
      </c>
      <c r="T42" s="35">
        <f t="shared" si="6"/>
        <v>17.532734740834719</v>
      </c>
      <c r="U42" s="35">
        <f t="shared" si="7"/>
        <v>517.900991402626</v>
      </c>
      <c r="V42" s="35">
        <f t="shared" si="8"/>
        <v>267.94171131054708</v>
      </c>
      <c r="W42" s="35">
        <f t="shared" si="9"/>
        <v>0</v>
      </c>
      <c r="X42" s="35">
        <f t="shared" si="10"/>
        <v>3294.0506523028266</v>
      </c>
      <c r="Y42" s="51">
        <v>9900</v>
      </c>
      <c r="Z42" s="51">
        <v>4150</v>
      </c>
      <c r="AA42" s="35">
        <f t="shared" si="11"/>
        <v>583</v>
      </c>
      <c r="AB42" s="35">
        <f t="shared" si="12"/>
        <v>430</v>
      </c>
      <c r="AC42" s="35">
        <f t="shared" si="13"/>
        <v>584.42449136115727</v>
      </c>
      <c r="AD42" s="35">
        <f t="shared" si="14"/>
        <v>271.36312570873901</v>
      </c>
      <c r="AE42" s="35">
        <f t="shared" si="15"/>
        <v>140.392664806569</v>
      </c>
      <c r="AF42" s="35">
        <f t="shared" si="16"/>
        <v>302.49439828121479</v>
      </c>
      <c r="AG42" s="35">
        <f t="shared" si="17"/>
        <v>17.532734740834719</v>
      </c>
      <c r="AH42" s="35">
        <f t="shared" si="18"/>
        <v>517.900991402626</v>
      </c>
      <c r="AI42" s="35">
        <f t="shared" si="19"/>
        <v>267.94171131054708</v>
      </c>
      <c r="AJ42" s="35">
        <f t="shared" si="20"/>
        <v>0</v>
      </c>
      <c r="AK42" s="36">
        <f t="shared" si="21"/>
        <v>3294.0506523028266</v>
      </c>
    </row>
    <row r="43" spans="1:37" x14ac:dyDescent="0.25">
      <c r="A43" s="5">
        <v>4273</v>
      </c>
      <c r="B43" s="5">
        <v>338955.1979136467</v>
      </c>
      <c r="C43" s="5">
        <v>599204.98626798391</v>
      </c>
      <c r="D43" s="5">
        <v>18782.849999999999</v>
      </c>
      <c r="E43" s="5">
        <v>60.504250000000006</v>
      </c>
      <c r="F43" s="32">
        <v>0.02</v>
      </c>
      <c r="G43" s="32">
        <v>0.02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583</v>
      </c>
      <c r="O43" s="35">
        <f t="shared" si="1"/>
        <v>430</v>
      </c>
      <c r="P43" s="35">
        <f t="shared" si="2"/>
        <v>584.42449136115727</v>
      </c>
      <c r="Q43" s="35">
        <f t="shared" si="3"/>
        <v>271.36312570873901</v>
      </c>
      <c r="R43" s="35">
        <f t="shared" si="4"/>
        <v>140.392664806569</v>
      </c>
      <c r="S43" s="35">
        <f t="shared" si="5"/>
        <v>302.49439828121479</v>
      </c>
      <c r="T43" s="35">
        <f t="shared" si="6"/>
        <v>17.532734740834719</v>
      </c>
      <c r="U43" s="35">
        <f t="shared" si="7"/>
        <v>517.900991402626</v>
      </c>
      <c r="V43" s="35">
        <f t="shared" si="8"/>
        <v>267.94171131054708</v>
      </c>
      <c r="W43" s="35">
        <f t="shared" si="9"/>
        <v>0</v>
      </c>
      <c r="X43" s="35">
        <f t="shared" si="10"/>
        <v>3294.0506523028266</v>
      </c>
      <c r="Y43" s="51">
        <v>9900</v>
      </c>
      <c r="Z43" s="51">
        <v>4150</v>
      </c>
      <c r="AA43" s="35">
        <f t="shared" si="11"/>
        <v>583</v>
      </c>
      <c r="AB43" s="35">
        <f t="shared" si="12"/>
        <v>430</v>
      </c>
      <c r="AC43" s="35">
        <f t="shared" si="13"/>
        <v>584.42449136115727</v>
      </c>
      <c r="AD43" s="35">
        <f t="shared" si="14"/>
        <v>271.36312570873901</v>
      </c>
      <c r="AE43" s="35">
        <f t="shared" si="15"/>
        <v>140.392664806569</v>
      </c>
      <c r="AF43" s="35">
        <f t="shared" si="16"/>
        <v>302.49439828121479</v>
      </c>
      <c r="AG43" s="35">
        <f t="shared" si="17"/>
        <v>17.532734740834719</v>
      </c>
      <c r="AH43" s="35">
        <f t="shared" si="18"/>
        <v>517.900991402626</v>
      </c>
      <c r="AI43" s="35">
        <f t="shared" si="19"/>
        <v>267.94171131054708</v>
      </c>
      <c r="AJ43" s="35">
        <f t="shared" si="20"/>
        <v>0</v>
      </c>
      <c r="AK43" s="36">
        <f t="shared" si="21"/>
        <v>3294.0506523028266</v>
      </c>
    </row>
    <row r="44" spans="1:37" x14ac:dyDescent="0.25">
      <c r="A44" s="5">
        <v>4274</v>
      </c>
      <c r="B44" s="5">
        <v>339447.55691289902</v>
      </c>
      <c r="C44" s="5">
        <v>600075.37848776579</v>
      </c>
      <c r="D44" s="5">
        <v>18784.300000000003</v>
      </c>
      <c r="E44" s="5">
        <v>60.504250000000006</v>
      </c>
      <c r="F44" s="32">
        <v>0.02</v>
      </c>
      <c r="G44" s="32">
        <v>0.02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583</v>
      </c>
      <c r="O44" s="35">
        <f t="shared" si="1"/>
        <v>430</v>
      </c>
      <c r="P44" s="35">
        <f t="shared" si="2"/>
        <v>584.42449136115727</v>
      </c>
      <c r="Q44" s="35">
        <f t="shared" si="3"/>
        <v>271.36312570873901</v>
      </c>
      <c r="R44" s="35">
        <f t="shared" si="4"/>
        <v>140.392664806569</v>
      </c>
      <c r="S44" s="35">
        <f t="shared" si="5"/>
        <v>302.49439828121479</v>
      </c>
      <c r="T44" s="35">
        <f t="shared" si="6"/>
        <v>17.532734740834719</v>
      </c>
      <c r="U44" s="35">
        <f t="shared" si="7"/>
        <v>517.900991402626</v>
      </c>
      <c r="V44" s="35">
        <f t="shared" si="8"/>
        <v>267.94171131054708</v>
      </c>
      <c r="W44" s="35">
        <f t="shared" si="9"/>
        <v>0</v>
      </c>
      <c r="X44" s="35">
        <f t="shared" si="10"/>
        <v>3294.0506523028266</v>
      </c>
      <c r="Y44" s="51">
        <v>9900</v>
      </c>
      <c r="Z44" s="51">
        <v>4150</v>
      </c>
      <c r="AA44" s="35">
        <f t="shared" si="11"/>
        <v>583</v>
      </c>
      <c r="AB44" s="35">
        <f t="shared" si="12"/>
        <v>430</v>
      </c>
      <c r="AC44" s="35">
        <f t="shared" si="13"/>
        <v>584.42449136115727</v>
      </c>
      <c r="AD44" s="35">
        <f t="shared" si="14"/>
        <v>271.36312570873901</v>
      </c>
      <c r="AE44" s="35">
        <f t="shared" si="15"/>
        <v>140.392664806569</v>
      </c>
      <c r="AF44" s="35">
        <f t="shared" si="16"/>
        <v>302.49439828121479</v>
      </c>
      <c r="AG44" s="35">
        <f t="shared" si="17"/>
        <v>17.532734740834719</v>
      </c>
      <c r="AH44" s="35">
        <f t="shared" si="18"/>
        <v>517.900991402626</v>
      </c>
      <c r="AI44" s="35">
        <f t="shared" si="19"/>
        <v>267.94171131054708</v>
      </c>
      <c r="AJ44" s="35">
        <f t="shared" si="20"/>
        <v>0</v>
      </c>
      <c r="AK44" s="36">
        <f t="shared" si="21"/>
        <v>3294.0506523028266</v>
      </c>
    </row>
    <row r="45" spans="1:37" x14ac:dyDescent="0.25">
      <c r="A45" s="5">
        <v>4275</v>
      </c>
      <c r="B45" s="5">
        <v>339939.9159116745</v>
      </c>
      <c r="C45" s="5">
        <v>600945.77070754766</v>
      </c>
      <c r="D45" s="5">
        <v>18785.75</v>
      </c>
      <c r="E45" s="5">
        <v>60.504250000000006</v>
      </c>
      <c r="F45" s="32">
        <v>0.02</v>
      </c>
      <c r="G45" s="32">
        <v>0.02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583</v>
      </c>
      <c r="O45" s="35">
        <f t="shared" si="1"/>
        <v>430</v>
      </c>
      <c r="P45" s="35">
        <f t="shared" si="2"/>
        <v>584.42449136115727</v>
      </c>
      <c r="Q45" s="35">
        <f t="shared" si="3"/>
        <v>271.36312570873901</v>
      </c>
      <c r="R45" s="35">
        <f t="shared" si="4"/>
        <v>140.392664806569</v>
      </c>
      <c r="S45" s="35">
        <f t="shared" si="5"/>
        <v>302.49439828121479</v>
      </c>
      <c r="T45" s="35">
        <f t="shared" si="6"/>
        <v>17.532734740834719</v>
      </c>
      <c r="U45" s="35">
        <f t="shared" si="7"/>
        <v>517.900991402626</v>
      </c>
      <c r="V45" s="35">
        <f t="shared" si="8"/>
        <v>267.94171131054708</v>
      </c>
      <c r="W45" s="35">
        <f t="shared" si="9"/>
        <v>0</v>
      </c>
      <c r="X45" s="35">
        <f t="shared" si="10"/>
        <v>3294.0506523028266</v>
      </c>
      <c r="Y45" s="51">
        <v>9900</v>
      </c>
      <c r="Z45" s="51">
        <v>4150</v>
      </c>
      <c r="AA45" s="35">
        <f t="shared" si="11"/>
        <v>583</v>
      </c>
      <c r="AB45" s="35">
        <f t="shared" si="12"/>
        <v>430</v>
      </c>
      <c r="AC45" s="35">
        <f t="shared" si="13"/>
        <v>584.42449136115727</v>
      </c>
      <c r="AD45" s="35">
        <f t="shared" si="14"/>
        <v>271.36312570873901</v>
      </c>
      <c r="AE45" s="35">
        <f t="shared" si="15"/>
        <v>140.392664806569</v>
      </c>
      <c r="AF45" s="35">
        <f t="shared" si="16"/>
        <v>302.49439828121479</v>
      </c>
      <c r="AG45" s="35">
        <f t="shared" si="17"/>
        <v>17.532734740834719</v>
      </c>
      <c r="AH45" s="35">
        <f t="shared" si="18"/>
        <v>517.900991402626</v>
      </c>
      <c r="AI45" s="35">
        <f t="shared" si="19"/>
        <v>267.94171131054708</v>
      </c>
      <c r="AJ45" s="35">
        <f t="shared" si="20"/>
        <v>0</v>
      </c>
      <c r="AK45" s="36">
        <f t="shared" si="21"/>
        <v>3294.0506523028266</v>
      </c>
    </row>
    <row r="46" spans="1:37" x14ac:dyDescent="0.25">
      <c r="A46" s="5">
        <v>4276</v>
      </c>
      <c r="B46" s="5">
        <v>340432.27491044998</v>
      </c>
      <c r="C46" s="5">
        <v>601816.16292735934</v>
      </c>
      <c r="D46" s="5">
        <v>18787.199999999997</v>
      </c>
      <c r="E46" s="5">
        <v>60.504250000000006</v>
      </c>
      <c r="F46" s="32">
        <v>0.02</v>
      </c>
      <c r="G46" s="32">
        <v>0.02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583</v>
      </c>
      <c r="O46" s="35">
        <f t="shared" si="1"/>
        <v>430</v>
      </c>
      <c r="P46" s="35">
        <f t="shared" si="2"/>
        <v>584.42449136115727</v>
      </c>
      <c r="Q46" s="35">
        <f t="shared" si="3"/>
        <v>271.36312570873901</v>
      </c>
      <c r="R46" s="35">
        <f t="shared" si="4"/>
        <v>140.392664806569</v>
      </c>
      <c r="S46" s="35">
        <f t="shared" si="5"/>
        <v>302.49439828121479</v>
      </c>
      <c r="T46" s="35">
        <f t="shared" si="6"/>
        <v>17.532734740834719</v>
      </c>
      <c r="U46" s="35">
        <f t="shared" si="7"/>
        <v>517.900991402626</v>
      </c>
      <c r="V46" s="35">
        <f t="shared" si="8"/>
        <v>267.94171131054708</v>
      </c>
      <c r="W46" s="35">
        <f t="shared" si="9"/>
        <v>0</v>
      </c>
      <c r="X46" s="35">
        <f t="shared" si="10"/>
        <v>3294.0506523028266</v>
      </c>
      <c r="Y46" s="51">
        <v>9900</v>
      </c>
      <c r="Z46" s="51">
        <v>4150</v>
      </c>
      <c r="AA46" s="35">
        <f t="shared" si="11"/>
        <v>583</v>
      </c>
      <c r="AB46" s="35">
        <f t="shared" si="12"/>
        <v>430</v>
      </c>
      <c r="AC46" s="35">
        <f t="shared" si="13"/>
        <v>584.42449136115727</v>
      </c>
      <c r="AD46" s="35">
        <f t="shared" si="14"/>
        <v>271.36312570873901</v>
      </c>
      <c r="AE46" s="35">
        <f t="shared" si="15"/>
        <v>140.392664806569</v>
      </c>
      <c r="AF46" s="35">
        <f t="shared" si="16"/>
        <v>302.49439828121479</v>
      </c>
      <c r="AG46" s="35">
        <f t="shared" si="17"/>
        <v>17.532734740834719</v>
      </c>
      <c r="AH46" s="35">
        <f t="shared" si="18"/>
        <v>517.900991402626</v>
      </c>
      <c r="AI46" s="35">
        <f t="shared" si="19"/>
        <v>267.94171131054708</v>
      </c>
      <c r="AJ46" s="35">
        <f t="shared" si="20"/>
        <v>0</v>
      </c>
      <c r="AK46" s="36">
        <f t="shared" si="21"/>
        <v>3294.0506523028266</v>
      </c>
    </row>
    <row r="47" spans="1:37" x14ac:dyDescent="0.25">
      <c r="A47" s="5">
        <v>4276.2</v>
      </c>
      <c r="B47" s="5">
        <v>340530.74670982361</v>
      </c>
      <c r="C47" s="5">
        <v>601990.2413713336</v>
      </c>
      <c r="D47" s="5">
        <v>18787.489999999998</v>
      </c>
      <c r="E47" s="5">
        <v>60.504250000000006</v>
      </c>
      <c r="F47" s="32">
        <v>0.02</v>
      </c>
      <c r="G47" s="32">
        <v>0.02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583</v>
      </c>
      <c r="O47" s="35">
        <f t="shared" si="1"/>
        <v>430</v>
      </c>
      <c r="P47" s="35">
        <f t="shared" si="2"/>
        <v>584.42449136115727</v>
      </c>
      <c r="Q47" s="35">
        <f t="shared" si="3"/>
        <v>271.36312570873901</v>
      </c>
      <c r="R47" s="35">
        <f t="shared" si="4"/>
        <v>140.392664806569</v>
      </c>
      <c r="S47" s="35">
        <f t="shared" si="5"/>
        <v>302.49439828121479</v>
      </c>
      <c r="T47" s="35">
        <f t="shared" si="6"/>
        <v>17.532734740834719</v>
      </c>
      <c r="U47" s="35">
        <f t="shared" si="7"/>
        <v>517.900991402626</v>
      </c>
      <c r="V47" s="35">
        <f t="shared" si="8"/>
        <v>267.94171131054708</v>
      </c>
      <c r="W47" s="35">
        <f t="shared" si="9"/>
        <v>0</v>
      </c>
      <c r="X47" s="35">
        <f t="shared" si="10"/>
        <v>3294.0506523028266</v>
      </c>
      <c r="Y47" s="51">
        <v>9900</v>
      </c>
      <c r="Z47" s="51">
        <v>4150</v>
      </c>
      <c r="AA47" s="35">
        <f t="shared" si="11"/>
        <v>583</v>
      </c>
      <c r="AB47" s="35">
        <f t="shared" si="12"/>
        <v>430</v>
      </c>
      <c r="AC47" s="35">
        <f t="shared" si="13"/>
        <v>584.42449136115727</v>
      </c>
      <c r="AD47" s="35">
        <f t="shared" si="14"/>
        <v>271.36312570873901</v>
      </c>
      <c r="AE47" s="35">
        <f t="shared" si="15"/>
        <v>140.392664806569</v>
      </c>
      <c r="AF47" s="35">
        <f t="shared" si="16"/>
        <v>302.49439828121479</v>
      </c>
      <c r="AG47" s="35">
        <f t="shared" si="17"/>
        <v>17.532734740834719</v>
      </c>
      <c r="AH47" s="35">
        <f t="shared" si="18"/>
        <v>517.900991402626</v>
      </c>
      <c r="AI47" s="35">
        <f t="shared" si="19"/>
        <v>267.94171131054708</v>
      </c>
      <c r="AJ47" s="35">
        <f t="shared" si="20"/>
        <v>0</v>
      </c>
      <c r="AK47" s="36">
        <f t="shared" si="21"/>
        <v>3294.0506523028266</v>
      </c>
    </row>
    <row r="48" spans="1:37" x14ac:dyDescent="0.25">
      <c r="A48" s="5">
        <v>4276.8</v>
      </c>
      <c r="B48" s="5">
        <v>340826.162109375</v>
      </c>
      <c r="C48" s="5">
        <v>602512.47670319676</v>
      </c>
      <c r="D48" s="5">
        <v>18788.36</v>
      </c>
      <c r="E48" s="5">
        <v>60.504250000000006</v>
      </c>
      <c r="F48" s="32">
        <v>0.02</v>
      </c>
      <c r="G48" s="32">
        <v>0.02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583</v>
      </c>
      <c r="O48" s="35">
        <f t="shared" si="1"/>
        <v>430</v>
      </c>
      <c r="P48" s="35">
        <f t="shared" si="2"/>
        <v>584.42449136115727</v>
      </c>
      <c r="Q48" s="35">
        <f t="shared" si="3"/>
        <v>271.36312570873901</v>
      </c>
      <c r="R48" s="35">
        <f t="shared" si="4"/>
        <v>140.392664806569</v>
      </c>
      <c r="S48" s="35">
        <f t="shared" si="5"/>
        <v>302.49439828121479</v>
      </c>
      <c r="T48" s="35">
        <f t="shared" si="6"/>
        <v>17.532734740834719</v>
      </c>
      <c r="U48" s="35">
        <f t="shared" si="7"/>
        <v>517.900991402626</v>
      </c>
      <c r="V48" s="35">
        <f t="shared" si="8"/>
        <v>267.94171131054708</v>
      </c>
      <c r="W48" s="35">
        <f t="shared" si="9"/>
        <v>0</v>
      </c>
      <c r="X48" s="35">
        <f t="shared" si="10"/>
        <v>3294.0506523028266</v>
      </c>
      <c r="Y48" s="51">
        <v>9900</v>
      </c>
      <c r="Z48" s="51">
        <v>4150</v>
      </c>
      <c r="AA48" s="35">
        <f t="shared" si="11"/>
        <v>583</v>
      </c>
      <c r="AB48" s="35">
        <f t="shared" si="12"/>
        <v>430</v>
      </c>
      <c r="AC48" s="35">
        <f t="shared" si="13"/>
        <v>584.42449136115727</v>
      </c>
      <c r="AD48" s="35">
        <f t="shared" si="14"/>
        <v>271.36312570873901</v>
      </c>
      <c r="AE48" s="35">
        <f t="shared" si="15"/>
        <v>140.392664806569</v>
      </c>
      <c r="AF48" s="35">
        <f t="shared" si="16"/>
        <v>302.49439828121479</v>
      </c>
      <c r="AG48" s="35">
        <f t="shared" si="17"/>
        <v>17.532734740834719</v>
      </c>
      <c r="AH48" s="35">
        <f t="shared" si="18"/>
        <v>517.900991402626</v>
      </c>
      <c r="AI48" s="35">
        <f t="shared" si="19"/>
        <v>267.94171131054708</v>
      </c>
      <c r="AJ48" s="35">
        <f t="shared" si="20"/>
        <v>0</v>
      </c>
      <c r="AK48" s="36">
        <f t="shared" si="21"/>
        <v>3294.0506523028266</v>
      </c>
    </row>
    <row r="49" spans="1:37" x14ac:dyDescent="0.25">
      <c r="A49" s="5">
        <v>4277</v>
      </c>
      <c r="B49" s="5">
        <v>340924.63390922546</v>
      </c>
      <c r="C49" s="5">
        <v>602686.55514717102</v>
      </c>
      <c r="D49" s="5">
        <v>18788.650000000001</v>
      </c>
      <c r="E49" s="5">
        <v>60.504250000000006</v>
      </c>
      <c r="F49" s="32">
        <v>0.02</v>
      </c>
      <c r="G49" s="32">
        <v>0.02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583</v>
      </c>
      <c r="O49" s="35">
        <f t="shared" si="1"/>
        <v>430</v>
      </c>
      <c r="P49" s="35">
        <f t="shared" si="2"/>
        <v>584.42449136115727</v>
      </c>
      <c r="Q49" s="35">
        <f t="shared" si="3"/>
        <v>271.36312570873901</v>
      </c>
      <c r="R49" s="35">
        <f t="shared" si="4"/>
        <v>140.392664806569</v>
      </c>
      <c r="S49" s="35">
        <f t="shared" si="5"/>
        <v>302.49439828121479</v>
      </c>
      <c r="T49" s="35">
        <f t="shared" si="6"/>
        <v>17.532734740834719</v>
      </c>
      <c r="U49" s="35">
        <f t="shared" si="7"/>
        <v>517.900991402626</v>
      </c>
      <c r="V49" s="35">
        <f t="shared" si="8"/>
        <v>267.94171131054708</v>
      </c>
      <c r="W49" s="35">
        <f t="shared" si="9"/>
        <v>0</v>
      </c>
      <c r="X49" s="35">
        <f t="shared" si="10"/>
        <v>3294.0506523028266</v>
      </c>
      <c r="Y49" s="51">
        <v>9900</v>
      </c>
      <c r="Z49" s="51">
        <v>4150</v>
      </c>
      <c r="AA49" s="35">
        <f t="shared" si="11"/>
        <v>583</v>
      </c>
      <c r="AB49" s="35">
        <f t="shared" si="12"/>
        <v>430</v>
      </c>
      <c r="AC49" s="35">
        <f t="shared" si="13"/>
        <v>584.42449136115727</v>
      </c>
      <c r="AD49" s="35">
        <f t="shared" si="14"/>
        <v>271.36312570873901</v>
      </c>
      <c r="AE49" s="35">
        <f t="shared" si="15"/>
        <v>140.392664806569</v>
      </c>
      <c r="AF49" s="35">
        <f t="shared" si="16"/>
        <v>302.49439828121479</v>
      </c>
      <c r="AG49" s="35">
        <f t="shared" si="17"/>
        <v>17.532734740834719</v>
      </c>
      <c r="AH49" s="35">
        <f t="shared" si="18"/>
        <v>517.900991402626</v>
      </c>
      <c r="AI49" s="35">
        <f t="shared" si="19"/>
        <v>267.94171131054708</v>
      </c>
      <c r="AJ49" s="35">
        <f t="shared" si="20"/>
        <v>0</v>
      </c>
      <c r="AK49" s="36">
        <f t="shared" si="21"/>
        <v>3294.0506523028266</v>
      </c>
    </row>
    <row r="50" spans="1:37" x14ac:dyDescent="0.25">
      <c r="A50" s="5">
        <v>4278</v>
      </c>
      <c r="B50" s="5">
        <v>341416.99290752411</v>
      </c>
      <c r="C50" s="5">
        <v>603556.9473669827</v>
      </c>
      <c r="D50" s="5">
        <v>18790.100000000002</v>
      </c>
      <c r="E50" s="5">
        <v>60.504250000000006</v>
      </c>
      <c r="F50" s="32">
        <v>0.02</v>
      </c>
      <c r="G50" s="32">
        <v>0.02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583</v>
      </c>
      <c r="O50" s="35">
        <f t="shared" si="1"/>
        <v>430</v>
      </c>
      <c r="P50" s="35">
        <f t="shared" si="2"/>
        <v>584.42449136115727</v>
      </c>
      <c r="Q50" s="35">
        <f t="shared" si="3"/>
        <v>271.36312570873901</v>
      </c>
      <c r="R50" s="35">
        <f t="shared" si="4"/>
        <v>140.392664806569</v>
      </c>
      <c r="S50" s="35">
        <f t="shared" si="5"/>
        <v>302.49439828121479</v>
      </c>
      <c r="T50" s="35">
        <f t="shared" si="6"/>
        <v>17.532734740834719</v>
      </c>
      <c r="U50" s="35">
        <f t="shared" si="7"/>
        <v>517.900991402626</v>
      </c>
      <c r="V50" s="35">
        <f t="shared" si="8"/>
        <v>267.94171131054708</v>
      </c>
      <c r="W50" s="35">
        <f t="shared" si="9"/>
        <v>0</v>
      </c>
      <c r="X50" s="35">
        <f t="shared" si="10"/>
        <v>3294.0506523028266</v>
      </c>
      <c r="Y50" s="51">
        <v>9900</v>
      </c>
      <c r="Z50" s="51">
        <v>4150</v>
      </c>
      <c r="AA50" s="35">
        <f t="shared" si="11"/>
        <v>583</v>
      </c>
      <c r="AB50" s="35">
        <f t="shared" si="12"/>
        <v>430</v>
      </c>
      <c r="AC50" s="35">
        <f t="shared" si="13"/>
        <v>584.42449136115727</v>
      </c>
      <c r="AD50" s="35">
        <f t="shared" si="14"/>
        <v>271.36312570873901</v>
      </c>
      <c r="AE50" s="35">
        <f t="shared" si="15"/>
        <v>140.392664806569</v>
      </c>
      <c r="AF50" s="35">
        <f t="shared" si="16"/>
        <v>302.49439828121479</v>
      </c>
      <c r="AG50" s="35">
        <f t="shared" si="17"/>
        <v>17.532734740834719</v>
      </c>
      <c r="AH50" s="35">
        <f t="shared" si="18"/>
        <v>517.900991402626</v>
      </c>
      <c r="AI50" s="35">
        <f t="shared" si="19"/>
        <v>267.94171131054708</v>
      </c>
      <c r="AJ50" s="35">
        <f t="shared" si="20"/>
        <v>0</v>
      </c>
      <c r="AK50" s="36">
        <f t="shared" si="21"/>
        <v>3294.0506523028266</v>
      </c>
    </row>
    <row r="51" spans="1:37" x14ac:dyDescent="0.25">
      <c r="A51" s="5">
        <v>4279</v>
      </c>
      <c r="B51" s="5">
        <v>341909.35190629959</v>
      </c>
      <c r="C51" s="5">
        <v>604427.33958673477</v>
      </c>
      <c r="D51" s="5">
        <v>18791.55</v>
      </c>
      <c r="E51" s="5">
        <v>60.504250000000006</v>
      </c>
      <c r="F51" s="32">
        <v>0.02</v>
      </c>
      <c r="G51" s="32">
        <v>0.02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583</v>
      </c>
      <c r="O51" s="35">
        <f t="shared" si="1"/>
        <v>430</v>
      </c>
      <c r="P51" s="35">
        <f t="shared" si="2"/>
        <v>584.42449136115727</v>
      </c>
      <c r="Q51" s="35">
        <f t="shared" si="3"/>
        <v>271.36312570873901</v>
      </c>
      <c r="R51" s="35">
        <f t="shared" si="4"/>
        <v>140.392664806569</v>
      </c>
      <c r="S51" s="35">
        <f t="shared" si="5"/>
        <v>302.49439828121479</v>
      </c>
      <c r="T51" s="35">
        <f t="shared" si="6"/>
        <v>17.532734740834719</v>
      </c>
      <c r="U51" s="35">
        <f t="shared" si="7"/>
        <v>517.900991402626</v>
      </c>
      <c r="V51" s="35">
        <f t="shared" si="8"/>
        <v>267.94171131054708</v>
      </c>
      <c r="W51" s="35">
        <f t="shared" si="9"/>
        <v>0</v>
      </c>
      <c r="X51" s="35">
        <f t="shared" si="10"/>
        <v>3294.0506523028266</v>
      </c>
      <c r="Y51" s="51">
        <v>9900</v>
      </c>
      <c r="Z51" s="51">
        <v>4150</v>
      </c>
      <c r="AA51" s="35">
        <f t="shared" si="11"/>
        <v>583</v>
      </c>
      <c r="AB51" s="35">
        <f t="shared" si="12"/>
        <v>430</v>
      </c>
      <c r="AC51" s="35">
        <f t="shared" si="13"/>
        <v>584.42449136115727</v>
      </c>
      <c r="AD51" s="35">
        <f t="shared" si="14"/>
        <v>271.36312570873901</v>
      </c>
      <c r="AE51" s="35">
        <f t="shared" si="15"/>
        <v>140.392664806569</v>
      </c>
      <c r="AF51" s="35">
        <f t="shared" si="16"/>
        <v>302.49439828121479</v>
      </c>
      <c r="AG51" s="35">
        <f t="shared" si="17"/>
        <v>17.532734740834719</v>
      </c>
      <c r="AH51" s="35">
        <f t="shared" si="18"/>
        <v>517.900991402626</v>
      </c>
      <c r="AI51" s="35">
        <f t="shared" si="19"/>
        <v>267.94171131054708</v>
      </c>
      <c r="AJ51" s="35">
        <f t="shared" si="20"/>
        <v>0</v>
      </c>
      <c r="AK51" s="36">
        <f t="shared" si="21"/>
        <v>3294.0506523028266</v>
      </c>
    </row>
    <row r="52" spans="1:37" x14ac:dyDescent="0.25">
      <c r="A52" s="5">
        <v>4280</v>
      </c>
      <c r="B52" s="5">
        <v>342401.71090555191</v>
      </c>
      <c r="C52" s="5">
        <v>605297.73180654645</v>
      </c>
      <c r="D52" s="5">
        <v>18793</v>
      </c>
      <c r="E52" s="5">
        <v>60.504250000000006</v>
      </c>
      <c r="F52" s="32">
        <v>0.02</v>
      </c>
      <c r="G52" s="32">
        <v>0.02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583</v>
      </c>
      <c r="O52" s="35">
        <f t="shared" si="1"/>
        <v>430</v>
      </c>
      <c r="P52" s="35">
        <f t="shared" si="2"/>
        <v>584.42449136115727</v>
      </c>
      <c r="Q52" s="35">
        <f t="shared" si="3"/>
        <v>271.36312570873901</v>
      </c>
      <c r="R52" s="35">
        <f t="shared" si="4"/>
        <v>140.392664806569</v>
      </c>
      <c r="S52" s="35">
        <f t="shared" si="5"/>
        <v>302.49439828121479</v>
      </c>
      <c r="T52" s="35">
        <f t="shared" si="6"/>
        <v>17.532734740834719</v>
      </c>
      <c r="U52" s="35">
        <f t="shared" si="7"/>
        <v>517.900991402626</v>
      </c>
      <c r="V52" s="35">
        <f t="shared" si="8"/>
        <v>267.94171131054708</v>
      </c>
      <c r="W52" s="35">
        <f t="shared" si="9"/>
        <v>0</v>
      </c>
      <c r="X52" s="35">
        <f t="shared" si="10"/>
        <v>3294.0506523028266</v>
      </c>
      <c r="Y52" s="51">
        <v>9900</v>
      </c>
      <c r="Z52" s="51">
        <v>4150</v>
      </c>
      <c r="AA52" s="35">
        <f t="shared" si="11"/>
        <v>583</v>
      </c>
      <c r="AB52" s="35">
        <f t="shared" si="12"/>
        <v>430</v>
      </c>
      <c r="AC52" s="35">
        <f t="shared" si="13"/>
        <v>584.42449136115727</v>
      </c>
      <c r="AD52" s="35">
        <f t="shared" si="14"/>
        <v>271.36312570873901</v>
      </c>
      <c r="AE52" s="35">
        <f t="shared" si="15"/>
        <v>140.392664806569</v>
      </c>
      <c r="AF52" s="35">
        <f t="shared" si="16"/>
        <v>302.49439828121479</v>
      </c>
      <c r="AG52" s="35">
        <f t="shared" si="17"/>
        <v>17.532734740834719</v>
      </c>
      <c r="AH52" s="35">
        <f t="shared" si="18"/>
        <v>517.900991402626</v>
      </c>
      <c r="AI52" s="35">
        <f t="shared" si="19"/>
        <v>267.94171131054708</v>
      </c>
      <c r="AJ52" s="35">
        <f t="shared" si="20"/>
        <v>0</v>
      </c>
      <c r="AK52" s="36">
        <f t="shared" si="21"/>
        <v>3294.0506523028266</v>
      </c>
    </row>
    <row r="53" spans="1:37" x14ac:dyDescent="0.25">
      <c r="A53" s="5">
        <v>4281</v>
      </c>
      <c r="B53" s="5">
        <v>342894.06990432739</v>
      </c>
      <c r="C53" s="5">
        <v>606168.12402635813</v>
      </c>
      <c r="D53" s="5">
        <v>18794.45</v>
      </c>
      <c r="E53" s="5">
        <v>60.504250000000006</v>
      </c>
      <c r="F53" s="32">
        <v>0.02</v>
      </c>
      <c r="G53" s="32">
        <v>0.02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583</v>
      </c>
      <c r="O53" s="35">
        <f t="shared" si="1"/>
        <v>430</v>
      </c>
      <c r="P53" s="35">
        <f t="shared" si="2"/>
        <v>584.42449136115727</v>
      </c>
      <c r="Q53" s="35">
        <f t="shared" si="3"/>
        <v>271.36312570873901</v>
      </c>
      <c r="R53" s="35">
        <f t="shared" si="4"/>
        <v>140.392664806569</v>
      </c>
      <c r="S53" s="35">
        <f t="shared" si="5"/>
        <v>302.49439828121479</v>
      </c>
      <c r="T53" s="35">
        <f t="shared" si="6"/>
        <v>17.532734740834719</v>
      </c>
      <c r="U53" s="35">
        <f t="shared" si="7"/>
        <v>517.900991402626</v>
      </c>
      <c r="V53" s="35">
        <f t="shared" si="8"/>
        <v>267.94171131054708</v>
      </c>
      <c r="W53" s="35">
        <f t="shared" si="9"/>
        <v>0</v>
      </c>
      <c r="X53" s="35">
        <f t="shared" si="10"/>
        <v>3294.0506523028266</v>
      </c>
      <c r="Y53" s="51">
        <v>9900</v>
      </c>
      <c r="Z53" s="51">
        <v>4150</v>
      </c>
      <c r="AA53" s="35">
        <f t="shared" si="11"/>
        <v>583</v>
      </c>
      <c r="AB53" s="35">
        <f t="shared" si="12"/>
        <v>430</v>
      </c>
      <c r="AC53" s="35">
        <f t="shared" si="13"/>
        <v>584.42449136115727</v>
      </c>
      <c r="AD53" s="35">
        <f t="shared" si="14"/>
        <v>271.36312570873901</v>
      </c>
      <c r="AE53" s="35">
        <f t="shared" si="15"/>
        <v>140.392664806569</v>
      </c>
      <c r="AF53" s="35">
        <f t="shared" si="16"/>
        <v>302.49439828121479</v>
      </c>
      <c r="AG53" s="35">
        <f t="shared" si="17"/>
        <v>17.532734740834719</v>
      </c>
      <c r="AH53" s="35">
        <f t="shared" si="18"/>
        <v>517.900991402626</v>
      </c>
      <c r="AI53" s="35">
        <f t="shared" si="19"/>
        <v>267.94171131054708</v>
      </c>
      <c r="AJ53" s="35">
        <f t="shared" si="20"/>
        <v>0</v>
      </c>
      <c r="AK53" s="36">
        <f t="shared" si="21"/>
        <v>3294.0506523028266</v>
      </c>
    </row>
    <row r="54" spans="1:37" x14ac:dyDescent="0.25">
      <c r="A54" s="5">
        <v>4281.2</v>
      </c>
      <c r="B54" s="5">
        <v>342992.54170417786</v>
      </c>
      <c r="C54" s="5">
        <v>606342.20247030258</v>
      </c>
      <c r="D54" s="5">
        <v>18794.740000000002</v>
      </c>
      <c r="E54" s="5">
        <v>60.504250000000006</v>
      </c>
      <c r="F54" s="32">
        <v>0.02</v>
      </c>
      <c r="G54" s="32">
        <v>0.02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583</v>
      </c>
      <c r="O54" s="35">
        <f t="shared" si="1"/>
        <v>430</v>
      </c>
      <c r="P54" s="35">
        <f t="shared" si="2"/>
        <v>584.42449136115727</v>
      </c>
      <c r="Q54" s="35">
        <f t="shared" si="3"/>
        <v>271.36312570873901</v>
      </c>
      <c r="R54" s="35">
        <f t="shared" si="4"/>
        <v>140.392664806569</v>
      </c>
      <c r="S54" s="35">
        <f t="shared" si="5"/>
        <v>302.49439828121479</v>
      </c>
      <c r="T54" s="35">
        <f t="shared" si="6"/>
        <v>17.532734740834719</v>
      </c>
      <c r="U54" s="35">
        <f t="shared" si="7"/>
        <v>517.900991402626</v>
      </c>
      <c r="V54" s="35">
        <f t="shared" si="8"/>
        <v>267.94171131054708</v>
      </c>
      <c r="W54" s="35">
        <f t="shared" si="9"/>
        <v>0</v>
      </c>
      <c r="X54" s="35">
        <f t="shared" si="10"/>
        <v>3294.0506523028266</v>
      </c>
      <c r="Y54" s="51">
        <v>9900</v>
      </c>
      <c r="Z54" s="51">
        <v>4150</v>
      </c>
      <c r="AA54" s="35">
        <f t="shared" si="11"/>
        <v>583</v>
      </c>
      <c r="AB54" s="35">
        <f t="shared" si="12"/>
        <v>430</v>
      </c>
      <c r="AC54" s="35">
        <f t="shared" si="13"/>
        <v>584.42449136115727</v>
      </c>
      <c r="AD54" s="35">
        <f t="shared" si="14"/>
        <v>271.36312570873901</v>
      </c>
      <c r="AE54" s="35">
        <f t="shared" si="15"/>
        <v>140.392664806569</v>
      </c>
      <c r="AF54" s="35">
        <f t="shared" si="16"/>
        <v>302.49439828121479</v>
      </c>
      <c r="AG54" s="35">
        <f t="shared" si="17"/>
        <v>17.532734740834719</v>
      </c>
      <c r="AH54" s="35">
        <f t="shared" si="18"/>
        <v>517.900991402626</v>
      </c>
      <c r="AI54" s="35">
        <f t="shared" si="19"/>
        <v>267.94171131054708</v>
      </c>
      <c r="AJ54" s="35">
        <f t="shared" si="20"/>
        <v>0</v>
      </c>
      <c r="AK54" s="36">
        <f t="shared" si="21"/>
        <v>3294.0506523028266</v>
      </c>
    </row>
    <row r="55" spans="1:37" x14ac:dyDescent="0.25">
      <c r="A55" s="5">
        <v>4281.8</v>
      </c>
      <c r="B55" s="5">
        <v>343287.95710325241</v>
      </c>
      <c r="C55" s="5">
        <v>606864.43780219555</v>
      </c>
      <c r="D55" s="5">
        <v>18795.61</v>
      </c>
      <c r="E55" s="5">
        <v>60.504250000000006</v>
      </c>
      <c r="F55" s="32">
        <v>0.02</v>
      </c>
      <c r="G55" s="32">
        <v>0.02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583</v>
      </c>
      <c r="O55" s="35">
        <f t="shared" si="1"/>
        <v>430</v>
      </c>
      <c r="P55" s="35">
        <f t="shared" si="2"/>
        <v>584.42449136115727</v>
      </c>
      <c r="Q55" s="35">
        <f t="shared" si="3"/>
        <v>271.36312570873901</v>
      </c>
      <c r="R55" s="35">
        <f t="shared" si="4"/>
        <v>140.392664806569</v>
      </c>
      <c r="S55" s="35">
        <f t="shared" si="5"/>
        <v>302.49439828121479</v>
      </c>
      <c r="T55" s="35">
        <f t="shared" si="6"/>
        <v>17.532734740834719</v>
      </c>
      <c r="U55" s="35">
        <f t="shared" si="7"/>
        <v>517.900991402626</v>
      </c>
      <c r="V55" s="35">
        <f t="shared" si="8"/>
        <v>267.94171131054708</v>
      </c>
      <c r="W55" s="35">
        <f t="shared" si="9"/>
        <v>0</v>
      </c>
      <c r="X55" s="35">
        <f t="shared" si="10"/>
        <v>3294.0506523028266</v>
      </c>
      <c r="Y55" s="51">
        <v>9900</v>
      </c>
      <c r="Z55" s="51">
        <v>4150</v>
      </c>
      <c r="AA55" s="35">
        <f t="shared" si="11"/>
        <v>583</v>
      </c>
      <c r="AB55" s="35">
        <f t="shared" si="12"/>
        <v>430</v>
      </c>
      <c r="AC55" s="35">
        <f t="shared" si="13"/>
        <v>584.42449136115727</v>
      </c>
      <c r="AD55" s="35">
        <f t="shared" si="14"/>
        <v>271.36312570873901</v>
      </c>
      <c r="AE55" s="35">
        <f t="shared" si="15"/>
        <v>140.392664806569</v>
      </c>
      <c r="AF55" s="35">
        <f t="shared" si="16"/>
        <v>302.49439828121479</v>
      </c>
      <c r="AG55" s="35">
        <f t="shared" si="17"/>
        <v>17.532734740834719</v>
      </c>
      <c r="AH55" s="35">
        <f t="shared" si="18"/>
        <v>517.900991402626</v>
      </c>
      <c r="AI55" s="35">
        <f t="shared" si="19"/>
        <v>267.94171131054708</v>
      </c>
      <c r="AJ55" s="35">
        <f t="shared" si="20"/>
        <v>0</v>
      </c>
      <c r="AK55" s="36">
        <f t="shared" si="21"/>
        <v>3294.0506523028266</v>
      </c>
    </row>
    <row r="56" spans="1:37" x14ac:dyDescent="0.25">
      <c r="A56" s="5">
        <v>4282</v>
      </c>
      <c r="B56" s="5">
        <v>343386.42890310287</v>
      </c>
      <c r="C56" s="5">
        <v>607038.51624614</v>
      </c>
      <c r="D56" s="5">
        <v>18795.899999999998</v>
      </c>
      <c r="E56" s="5">
        <v>60.504250000000006</v>
      </c>
      <c r="F56" s="32">
        <v>0.02</v>
      </c>
      <c r="G56" s="32">
        <v>0.02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583</v>
      </c>
      <c r="O56" s="35">
        <f t="shared" si="1"/>
        <v>430</v>
      </c>
      <c r="P56" s="35">
        <f t="shared" si="2"/>
        <v>584.42449136115727</v>
      </c>
      <c r="Q56" s="35">
        <f t="shared" si="3"/>
        <v>271.36312570873901</v>
      </c>
      <c r="R56" s="35">
        <f t="shared" si="4"/>
        <v>140.392664806569</v>
      </c>
      <c r="S56" s="35">
        <f t="shared" si="5"/>
        <v>302.49439828121479</v>
      </c>
      <c r="T56" s="35">
        <f t="shared" si="6"/>
        <v>17.532734740834719</v>
      </c>
      <c r="U56" s="35">
        <f t="shared" si="7"/>
        <v>517.900991402626</v>
      </c>
      <c r="V56" s="35">
        <f t="shared" si="8"/>
        <v>267.94171131054708</v>
      </c>
      <c r="W56" s="35">
        <f t="shared" si="9"/>
        <v>0</v>
      </c>
      <c r="X56" s="35">
        <f t="shared" si="10"/>
        <v>3294.0506523028266</v>
      </c>
      <c r="Y56" s="51">
        <v>9900</v>
      </c>
      <c r="Z56" s="51">
        <v>4150</v>
      </c>
      <c r="AA56" s="35">
        <f t="shared" si="11"/>
        <v>583</v>
      </c>
      <c r="AB56" s="35">
        <f t="shared" si="12"/>
        <v>430</v>
      </c>
      <c r="AC56" s="35">
        <f t="shared" si="13"/>
        <v>584.42449136115727</v>
      </c>
      <c r="AD56" s="35">
        <f t="shared" si="14"/>
        <v>271.36312570873901</v>
      </c>
      <c r="AE56" s="35">
        <f t="shared" si="15"/>
        <v>140.392664806569</v>
      </c>
      <c r="AF56" s="35">
        <f t="shared" si="16"/>
        <v>302.49439828121479</v>
      </c>
      <c r="AG56" s="35">
        <f t="shared" si="17"/>
        <v>17.532734740834719</v>
      </c>
      <c r="AH56" s="35">
        <f t="shared" si="18"/>
        <v>517.900991402626</v>
      </c>
      <c r="AI56" s="35">
        <f t="shared" si="19"/>
        <v>267.94171131054708</v>
      </c>
      <c r="AJ56" s="35">
        <f t="shared" si="20"/>
        <v>0</v>
      </c>
      <c r="AK56" s="36">
        <f t="shared" si="21"/>
        <v>3294.0506523028266</v>
      </c>
    </row>
    <row r="57" spans="1:37" x14ac:dyDescent="0.25">
      <c r="A57" s="5">
        <v>4283</v>
      </c>
      <c r="B57" s="5">
        <v>343878.78790187836</v>
      </c>
      <c r="C57" s="5">
        <v>607908.90846595168</v>
      </c>
      <c r="D57" s="5">
        <v>18797.350000000002</v>
      </c>
      <c r="E57" s="5">
        <v>60.504250000000006</v>
      </c>
      <c r="F57" s="32">
        <v>0.02</v>
      </c>
      <c r="G57" s="32">
        <v>0.02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583</v>
      </c>
      <c r="O57" s="35">
        <f t="shared" si="1"/>
        <v>430</v>
      </c>
      <c r="P57" s="35">
        <f t="shared" si="2"/>
        <v>584.42449136115727</v>
      </c>
      <c r="Q57" s="35">
        <f t="shared" si="3"/>
        <v>271.36312570873901</v>
      </c>
      <c r="R57" s="35">
        <f t="shared" si="4"/>
        <v>140.392664806569</v>
      </c>
      <c r="S57" s="35">
        <f t="shared" si="5"/>
        <v>302.49439828121479</v>
      </c>
      <c r="T57" s="35">
        <f t="shared" si="6"/>
        <v>17.532734740834719</v>
      </c>
      <c r="U57" s="35">
        <f t="shared" si="7"/>
        <v>517.900991402626</v>
      </c>
      <c r="V57" s="35">
        <f t="shared" si="8"/>
        <v>267.94171131054708</v>
      </c>
      <c r="W57" s="35">
        <f t="shared" si="9"/>
        <v>0</v>
      </c>
      <c r="X57" s="35">
        <f t="shared" si="10"/>
        <v>3294.0506523028266</v>
      </c>
      <c r="Y57" s="51">
        <v>9900</v>
      </c>
      <c r="Z57" s="51">
        <v>4150</v>
      </c>
      <c r="AA57" s="35">
        <f t="shared" si="11"/>
        <v>583</v>
      </c>
      <c r="AB57" s="35">
        <f t="shared" si="12"/>
        <v>430</v>
      </c>
      <c r="AC57" s="35">
        <f t="shared" si="13"/>
        <v>584.42449136115727</v>
      </c>
      <c r="AD57" s="35">
        <f t="shared" si="14"/>
        <v>271.36312570873901</v>
      </c>
      <c r="AE57" s="35">
        <f t="shared" si="15"/>
        <v>140.392664806569</v>
      </c>
      <c r="AF57" s="35">
        <f t="shared" si="16"/>
        <v>302.49439828121479</v>
      </c>
      <c r="AG57" s="35">
        <f t="shared" si="17"/>
        <v>17.532734740834719</v>
      </c>
      <c r="AH57" s="35">
        <f t="shared" si="18"/>
        <v>517.900991402626</v>
      </c>
      <c r="AI57" s="35">
        <f t="shared" si="19"/>
        <v>267.94171131054708</v>
      </c>
      <c r="AJ57" s="35">
        <f t="shared" si="20"/>
        <v>0</v>
      </c>
      <c r="AK57" s="36">
        <f t="shared" si="21"/>
        <v>3294.0506523028266</v>
      </c>
    </row>
    <row r="58" spans="1:37" x14ac:dyDescent="0.25">
      <c r="A58" s="5">
        <v>4284</v>
      </c>
      <c r="B58" s="5">
        <v>344371.14690065384</v>
      </c>
      <c r="C58" s="5">
        <v>608779.30068576336</v>
      </c>
      <c r="D58" s="5">
        <v>18798.8</v>
      </c>
      <c r="E58" s="5">
        <v>60.504250000000006</v>
      </c>
      <c r="F58" s="32">
        <v>0.02</v>
      </c>
      <c r="G58" s="32">
        <v>0.02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583</v>
      </c>
      <c r="O58" s="35">
        <f t="shared" si="1"/>
        <v>430</v>
      </c>
      <c r="P58" s="35">
        <f t="shared" si="2"/>
        <v>584.42449136115727</v>
      </c>
      <c r="Q58" s="35">
        <f t="shared" si="3"/>
        <v>271.36312570873901</v>
      </c>
      <c r="R58" s="35">
        <f t="shared" si="4"/>
        <v>140.392664806569</v>
      </c>
      <c r="S58" s="35">
        <f t="shared" si="5"/>
        <v>302.49439828121479</v>
      </c>
      <c r="T58" s="35">
        <f t="shared" si="6"/>
        <v>17.532734740834719</v>
      </c>
      <c r="U58" s="35">
        <f t="shared" si="7"/>
        <v>517.900991402626</v>
      </c>
      <c r="V58" s="35">
        <f t="shared" si="8"/>
        <v>267.94171131054708</v>
      </c>
      <c r="W58" s="35">
        <f t="shared" si="9"/>
        <v>0</v>
      </c>
      <c r="X58" s="35">
        <f t="shared" si="10"/>
        <v>3294.0506523028266</v>
      </c>
      <c r="Y58" s="51">
        <v>9900</v>
      </c>
      <c r="Z58" s="51">
        <v>4150</v>
      </c>
      <c r="AA58" s="35">
        <f t="shared" si="11"/>
        <v>583</v>
      </c>
      <c r="AB58" s="35">
        <f t="shared" si="12"/>
        <v>430</v>
      </c>
      <c r="AC58" s="35">
        <f t="shared" si="13"/>
        <v>584.42449136115727</v>
      </c>
      <c r="AD58" s="35">
        <f t="shared" si="14"/>
        <v>271.36312570873901</v>
      </c>
      <c r="AE58" s="35">
        <f t="shared" si="15"/>
        <v>140.392664806569</v>
      </c>
      <c r="AF58" s="35">
        <f t="shared" si="16"/>
        <v>302.49439828121479</v>
      </c>
      <c r="AG58" s="35">
        <f t="shared" si="17"/>
        <v>17.532734740834719</v>
      </c>
      <c r="AH58" s="35">
        <f t="shared" si="18"/>
        <v>517.900991402626</v>
      </c>
      <c r="AI58" s="35">
        <f t="shared" si="19"/>
        <v>267.94171131054708</v>
      </c>
      <c r="AJ58" s="35">
        <f t="shared" si="20"/>
        <v>0</v>
      </c>
      <c r="AK58" s="36">
        <f t="shared" si="21"/>
        <v>3294.0506523028266</v>
      </c>
    </row>
    <row r="59" spans="1:37" x14ac:dyDescent="0.25">
      <c r="A59" s="5">
        <v>4285</v>
      </c>
      <c r="B59" s="5">
        <v>344863.50589990616</v>
      </c>
      <c r="C59" s="5">
        <v>609649.69290554523</v>
      </c>
      <c r="D59" s="5">
        <v>18800.25</v>
      </c>
      <c r="E59" s="5">
        <v>60.504250000000006</v>
      </c>
      <c r="F59" s="32">
        <v>0.02</v>
      </c>
      <c r="G59" s="32">
        <v>0.02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583</v>
      </c>
      <c r="O59" s="35">
        <f t="shared" si="1"/>
        <v>430</v>
      </c>
      <c r="P59" s="35">
        <f t="shared" si="2"/>
        <v>584.42449136115727</v>
      </c>
      <c r="Q59" s="35">
        <f t="shared" si="3"/>
        <v>271.36312570873901</v>
      </c>
      <c r="R59" s="35">
        <f t="shared" si="4"/>
        <v>140.392664806569</v>
      </c>
      <c r="S59" s="35">
        <f t="shared" si="5"/>
        <v>302.49439828121479</v>
      </c>
      <c r="T59" s="35">
        <f t="shared" si="6"/>
        <v>17.532734740834719</v>
      </c>
      <c r="U59" s="35">
        <f t="shared" si="7"/>
        <v>517.900991402626</v>
      </c>
      <c r="V59" s="35">
        <f t="shared" si="8"/>
        <v>267.94171131054708</v>
      </c>
      <c r="W59" s="35">
        <f t="shared" si="9"/>
        <v>0</v>
      </c>
      <c r="X59" s="35">
        <f t="shared" si="10"/>
        <v>3294.0506523028266</v>
      </c>
      <c r="Y59" s="51">
        <v>9900</v>
      </c>
      <c r="Z59" s="51">
        <v>4150</v>
      </c>
      <c r="AA59" s="35">
        <f t="shared" si="11"/>
        <v>583</v>
      </c>
      <c r="AB59" s="35">
        <f t="shared" si="12"/>
        <v>430</v>
      </c>
      <c r="AC59" s="35">
        <f t="shared" si="13"/>
        <v>584.42449136115727</v>
      </c>
      <c r="AD59" s="35">
        <f t="shared" si="14"/>
        <v>271.36312570873901</v>
      </c>
      <c r="AE59" s="35">
        <f t="shared" si="15"/>
        <v>140.392664806569</v>
      </c>
      <c r="AF59" s="35">
        <f t="shared" si="16"/>
        <v>302.49439828121479</v>
      </c>
      <c r="AG59" s="35">
        <f t="shared" si="17"/>
        <v>17.532734740834719</v>
      </c>
      <c r="AH59" s="35">
        <f t="shared" si="18"/>
        <v>517.900991402626</v>
      </c>
      <c r="AI59" s="35">
        <f t="shared" si="19"/>
        <v>267.94171131054708</v>
      </c>
      <c r="AJ59" s="35">
        <f t="shared" si="20"/>
        <v>0</v>
      </c>
      <c r="AK59" s="36">
        <f t="shared" si="21"/>
        <v>3294.0506523028266</v>
      </c>
    </row>
    <row r="60" spans="1:37" x14ac:dyDescent="0.25">
      <c r="A60" s="5">
        <v>4286</v>
      </c>
      <c r="B60" s="5">
        <v>345355.86489868164</v>
      </c>
      <c r="C60" s="5">
        <v>610520.08512532711</v>
      </c>
      <c r="D60" s="5">
        <v>18801.7</v>
      </c>
      <c r="E60" s="5">
        <v>60.504250000000006</v>
      </c>
      <c r="F60" s="32">
        <v>0.02</v>
      </c>
      <c r="G60" s="32">
        <v>0.02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583</v>
      </c>
      <c r="O60" s="35">
        <f t="shared" si="1"/>
        <v>430</v>
      </c>
      <c r="P60" s="35">
        <f t="shared" si="2"/>
        <v>584.42449136115727</v>
      </c>
      <c r="Q60" s="35">
        <f t="shared" si="3"/>
        <v>271.36312570873901</v>
      </c>
      <c r="R60" s="35">
        <f t="shared" si="4"/>
        <v>140.392664806569</v>
      </c>
      <c r="S60" s="35">
        <f t="shared" si="5"/>
        <v>302.49439828121479</v>
      </c>
      <c r="T60" s="35">
        <f t="shared" si="6"/>
        <v>17.532734740834719</v>
      </c>
      <c r="U60" s="35">
        <f t="shared" si="7"/>
        <v>517.900991402626</v>
      </c>
      <c r="V60" s="35">
        <f t="shared" si="8"/>
        <v>267.94171131054708</v>
      </c>
      <c r="W60" s="35">
        <f t="shared" si="9"/>
        <v>0</v>
      </c>
      <c r="X60" s="35">
        <f t="shared" si="10"/>
        <v>3294.0506523028266</v>
      </c>
      <c r="Y60" s="51">
        <v>9900</v>
      </c>
      <c r="Z60" s="51">
        <v>4150</v>
      </c>
      <c r="AA60" s="35">
        <f t="shared" si="11"/>
        <v>583</v>
      </c>
      <c r="AB60" s="35">
        <f t="shared" si="12"/>
        <v>430</v>
      </c>
      <c r="AC60" s="35">
        <f t="shared" si="13"/>
        <v>584.42449136115727</v>
      </c>
      <c r="AD60" s="35">
        <f t="shared" si="14"/>
        <v>271.36312570873901</v>
      </c>
      <c r="AE60" s="35">
        <f t="shared" si="15"/>
        <v>140.392664806569</v>
      </c>
      <c r="AF60" s="35">
        <f t="shared" si="16"/>
        <v>302.49439828121479</v>
      </c>
      <c r="AG60" s="35">
        <f t="shared" si="17"/>
        <v>17.532734740834719</v>
      </c>
      <c r="AH60" s="35">
        <f t="shared" si="18"/>
        <v>517.900991402626</v>
      </c>
      <c r="AI60" s="35">
        <f t="shared" si="19"/>
        <v>267.94171131054708</v>
      </c>
      <c r="AJ60" s="35">
        <f t="shared" si="20"/>
        <v>0</v>
      </c>
      <c r="AK60" s="36">
        <f t="shared" si="21"/>
        <v>3294.0506523028266</v>
      </c>
    </row>
    <row r="61" spans="1:37" x14ac:dyDescent="0.25">
      <c r="A61" s="5">
        <v>4286.2</v>
      </c>
      <c r="B61" s="5">
        <v>345454.33669805527</v>
      </c>
      <c r="C61" s="5">
        <v>610694.16356930137</v>
      </c>
      <c r="D61" s="5">
        <v>18801.990000000002</v>
      </c>
      <c r="E61" s="5">
        <v>60.504250000000006</v>
      </c>
      <c r="F61" s="32">
        <v>0.02</v>
      </c>
      <c r="G61" s="32">
        <v>0.02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583</v>
      </c>
      <c r="O61" s="35">
        <f t="shared" si="1"/>
        <v>430</v>
      </c>
      <c r="P61" s="35">
        <f t="shared" si="2"/>
        <v>584.42449136115727</v>
      </c>
      <c r="Q61" s="35">
        <f t="shared" si="3"/>
        <v>271.36312570873901</v>
      </c>
      <c r="R61" s="35">
        <f t="shared" si="4"/>
        <v>140.392664806569</v>
      </c>
      <c r="S61" s="35">
        <f t="shared" si="5"/>
        <v>302.49439828121479</v>
      </c>
      <c r="T61" s="35">
        <f t="shared" si="6"/>
        <v>17.532734740834719</v>
      </c>
      <c r="U61" s="35">
        <f t="shared" si="7"/>
        <v>517.900991402626</v>
      </c>
      <c r="V61" s="35">
        <f t="shared" si="8"/>
        <v>267.94171131054708</v>
      </c>
      <c r="W61" s="35">
        <f t="shared" si="9"/>
        <v>0</v>
      </c>
      <c r="X61" s="35">
        <f t="shared" si="10"/>
        <v>3294.0506523028266</v>
      </c>
      <c r="Y61" s="51">
        <v>9900</v>
      </c>
      <c r="Z61" s="51">
        <v>4150</v>
      </c>
      <c r="AA61" s="35">
        <f t="shared" si="11"/>
        <v>583</v>
      </c>
      <c r="AB61" s="35">
        <f t="shared" si="12"/>
        <v>430</v>
      </c>
      <c r="AC61" s="35">
        <f t="shared" si="13"/>
        <v>584.42449136115727</v>
      </c>
      <c r="AD61" s="35">
        <f t="shared" si="14"/>
        <v>271.36312570873901</v>
      </c>
      <c r="AE61" s="35">
        <f t="shared" si="15"/>
        <v>140.392664806569</v>
      </c>
      <c r="AF61" s="35">
        <f t="shared" si="16"/>
        <v>302.49439828121479</v>
      </c>
      <c r="AG61" s="35">
        <f t="shared" si="17"/>
        <v>17.532734740834719</v>
      </c>
      <c r="AH61" s="35">
        <f t="shared" si="18"/>
        <v>517.900991402626</v>
      </c>
      <c r="AI61" s="35">
        <f t="shared" si="19"/>
        <v>267.94171131054708</v>
      </c>
      <c r="AJ61" s="35">
        <f t="shared" si="20"/>
        <v>0</v>
      </c>
      <c r="AK61" s="36">
        <f t="shared" si="21"/>
        <v>3294.0506523028266</v>
      </c>
    </row>
    <row r="62" spans="1:37" x14ac:dyDescent="0.25">
      <c r="A62" s="5">
        <v>4286.8</v>
      </c>
      <c r="B62" s="5">
        <v>345749.75209760666</v>
      </c>
      <c r="C62" s="5">
        <v>611216.39890119433</v>
      </c>
      <c r="D62" s="5">
        <v>18802.860000000004</v>
      </c>
      <c r="E62" s="5">
        <v>60.504250000000006</v>
      </c>
      <c r="F62" s="32">
        <v>0.02</v>
      </c>
      <c r="G62" s="32">
        <v>0.02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583</v>
      </c>
      <c r="O62" s="35">
        <f t="shared" si="1"/>
        <v>430</v>
      </c>
      <c r="P62" s="35">
        <f t="shared" si="2"/>
        <v>584.42449136115727</v>
      </c>
      <c r="Q62" s="35">
        <f t="shared" si="3"/>
        <v>271.36312570873901</v>
      </c>
      <c r="R62" s="35">
        <f t="shared" si="4"/>
        <v>140.392664806569</v>
      </c>
      <c r="S62" s="35">
        <f t="shared" si="5"/>
        <v>302.49439828121479</v>
      </c>
      <c r="T62" s="35">
        <f t="shared" si="6"/>
        <v>17.532734740834719</v>
      </c>
      <c r="U62" s="35">
        <f t="shared" si="7"/>
        <v>517.900991402626</v>
      </c>
      <c r="V62" s="35">
        <f t="shared" si="8"/>
        <v>267.94171131054708</v>
      </c>
      <c r="W62" s="35">
        <f t="shared" si="9"/>
        <v>0</v>
      </c>
      <c r="X62" s="35">
        <f t="shared" si="10"/>
        <v>3294.0506523028266</v>
      </c>
      <c r="Y62" s="51">
        <v>9900</v>
      </c>
      <c r="Z62" s="51">
        <v>4150</v>
      </c>
      <c r="AA62" s="35">
        <f t="shared" si="11"/>
        <v>583</v>
      </c>
      <c r="AB62" s="35">
        <f t="shared" si="12"/>
        <v>430</v>
      </c>
      <c r="AC62" s="35">
        <f t="shared" si="13"/>
        <v>584.42449136115727</v>
      </c>
      <c r="AD62" s="35">
        <f t="shared" si="14"/>
        <v>271.36312570873901</v>
      </c>
      <c r="AE62" s="35">
        <f t="shared" si="15"/>
        <v>140.392664806569</v>
      </c>
      <c r="AF62" s="35">
        <f t="shared" si="16"/>
        <v>302.49439828121479</v>
      </c>
      <c r="AG62" s="35">
        <f t="shared" si="17"/>
        <v>17.532734740834719</v>
      </c>
      <c r="AH62" s="35">
        <f t="shared" si="18"/>
        <v>517.900991402626</v>
      </c>
      <c r="AI62" s="35">
        <f t="shared" si="19"/>
        <v>267.94171131054708</v>
      </c>
      <c r="AJ62" s="35">
        <f t="shared" si="20"/>
        <v>0</v>
      </c>
      <c r="AK62" s="36">
        <f t="shared" si="21"/>
        <v>3294.0506523028266</v>
      </c>
    </row>
    <row r="63" spans="1:37" x14ac:dyDescent="0.25">
      <c r="A63" s="5">
        <v>4287</v>
      </c>
      <c r="B63" s="5">
        <v>345848.22389745712</v>
      </c>
      <c r="C63" s="5">
        <v>611390.47734513879</v>
      </c>
      <c r="D63" s="5">
        <v>18803.150000000001</v>
      </c>
      <c r="E63" s="5">
        <v>60.504250000000006</v>
      </c>
      <c r="F63" s="32">
        <v>0.02</v>
      </c>
      <c r="G63" s="32">
        <v>0.02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583</v>
      </c>
      <c r="O63" s="35">
        <f t="shared" si="1"/>
        <v>430</v>
      </c>
      <c r="P63" s="35">
        <f t="shared" si="2"/>
        <v>584.42449136115727</v>
      </c>
      <c r="Q63" s="35">
        <f t="shared" si="3"/>
        <v>271.36312570873901</v>
      </c>
      <c r="R63" s="35">
        <f t="shared" si="4"/>
        <v>140.392664806569</v>
      </c>
      <c r="S63" s="35">
        <f t="shared" si="5"/>
        <v>302.49439828121479</v>
      </c>
      <c r="T63" s="35">
        <f t="shared" si="6"/>
        <v>17.532734740834719</v>
      </c>
      <c r="U63" s="35">
        <f t="shared" si="7"/>
        <v>517.900991402626</v>
      </c>
      <c r="V63" s="35">
        <f t="shared" si="8"/>
        <v>267.94171131054708</v>
      </c>
      <c r="W63" s="35">
        <f t="shared" si="9"/>
        <v>0</v>
      </c>
      <c r="X63" s="35">
        <f t="shared" si="10"/>
        <v>3294.0506523028266</v>
      </c>
      <c r="Y63" s="51">
        <v>9900</v>
      </c>
      <c r="Z63" s="51">
        <v>4150</v>
      </c>
      <c r="AA63" s="35">
        <f t="shared" si="11"/>
        <v>583</v>
      </c>
      <c r="AB63" s="35">
        <f t="shared" si="12"/>
        <v>430</v>
      </c>
      <c r="AC63" s="35">
        <f t="shared" si="13"/>
        <v>584.42449136115727</v>
      </c>
      <c r="AD63" s="35">
        <f t="shared" si="14"/>
        <v>271.36312570873901</v>
      </c>
      <c r="AE63" s="35">
        <f t="shared" si="15"/>
        <v>140.392664806569</v>
      </c>
      <c r="AF63" s="35">
        <f t="shared" si="16"/>
        <v>302.49439828121479</v>
      </c>
      <c r="AG63" s="35">
        <f t="shared" si="17"/>
        <v>17.532734740834719</v>
      </c>
      <c r="AH63" s="35">
        <f t="shared" si="18"/>
        <v>517.900991402626</v>
      </c>
      <c r="AI63" s="35">
        <f t="shared" si="19"/>
        <v>267.94171131054708</v>
      </c>
      <c r="AJ63" s="35">
        <f t="shared" si="20"/>
        <v>0</v>
      </c>
      <c r="AK63" s="36">
        <f t="shared" si="21"/>
        <v>3294.0506523028266</v>
      </c>
    </row>
    <row r="64" spans="1:37" x14ac:dyDescent="0.25">
      <c r="A64" s="5">
        <v>4288</v>
      </c>
      <c r="B64" s="5">
        <v>346340.58289575577</v>
      </c>
      <c r="C64" s="5">
        <v>612260.86956495047</v>
      </c>
      <c r="D64" s="5">
        <v>18804.600000000002</v>
      </c>
      <c r="E64" s="5">
        <v>60.504250000000006</v>
      </c>
      <c r="F64" s="32">
        <v>0.02</v>
      </c>
      <c r="G64" s="32">
        <v>0.02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583</v>
      </c>
      <c r="O64" s="35">
        <f t="shared" si="1"/>
        <v>430</v>
      </c>
      <c r="P64" s="35">
        <f t="shared" si="2"/>
        <v>584.42449136115727</v>
      </c>
      <c r="Q64" s="35">
        <f t="shared" si="3"/>
        <v>271.36312570873901</v>
      </c>
      <c r="R64" s="35">
        <f t="shared" si="4"/>
        <v>140.392664806569</v>
      </c>
      <c r="S64" s="35">
        <f t="shared" si="5"/>
        <v>302.49439828121479</v>
      </c>
      <c r="T64" s="35">
        <f t="shared" si="6"/>
        <v>17.532734740834719</v>
      </c>
      <c r="U64" s="35">
        <f t="shared" si="7"/>
        <v>517.900991402626</v>
      </c>
      <c r="V64" s="35">
        <f t="shared" si="8"/>
        <v>267.94171131054708</v>
      </c>
      <c r="W64" s="35">
        <f t="shared" si="9"/>
        <v>0</v>
      </c>
      <c r="X64" s="35">
        <f t="shared" si="10"/>
        <v>3294.0506523028266</v>
      </c>
      <c r="Y64" s="51">
        <v>9900</v>
      </c>
      <c r="Z64" s="51">
        <v>4150</v>
      </c>
      <c r="AA64" s="35">
        <f t="shared" si="11"/>
        <v>583</v>
      </c>
      <c r="AB64" s="35">
        <f t="shared" si="12"/>
        <v>430</v>
      </c>
      <c r="AC64" s="35">
        <f t="shared" si="13"/>
        <v>584.42449136115727</v>
      </c>
      <c r="AD64" s="35">
        <f t="shared" si="14"/>
        <v>271.36312570873901</v>
      </c>
      <c r="AE64" s="35">
        <f t="shared" si="15"/>
        <v>140.392664806569</v>
      </c>
      <c r="AF64" s="35">
        <f t="shared" si="16"/>
        <v>302.49439828121479</v>
      </c>
      <c r="AG64" s="35">
        <f t="shared" si="17"/>
        <v>17.532734740834719</v>
      </c>
      <c r="AH64" s="35">
        <f t="shared" si="18"/>
        <v>517.900991402626</v>
      </c>
      <c r="AI64" s="35">
        <f t="shared" si="19"/>
        <v>267.94171131054708</v>
      </c>
      <c r="AJ64" s="35">
        <f t="shared" si="20"/>
        <v>0</v>
      </c>
      <c r="AK64" s="36">
        <f t="shared" si="21"/>
        <v>3294.0506523028266</v>
      </c>
    </row>
    <row r="65" spans="1:37" x14ac:dyDescent="0.25">
      <c r="A65" s="5">
        <v>4289</v>
      </c>
      <c r="B65" s="5">
        <v>346832.94189453125</v>
      </c>
      <c r="C65" s="5">
        <v>613131.26178476214</v>
      </c>
      <c r="D65" s="5">
        <v>18806.05</v>
      </c>
      <c r="E65" s="5">
        <v>60.504250000000006</v>
      </c>
      <c r="F65" s="32">
        <v>0.02</v>
      </c>
      <c r="G65" s="32">
        <v>0.02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583</v>
      </c>
      <c r="O65" s="35">
        <f t="shared" si="1"/>
        <v>430</v>
      </c>
      <c r="P65" s="35">
        <f t="shared" si="2"/>
        <v>584.42449136115727</v>
      </c>
      <c r="Q65" s="35">
        <f t="shared" si="3"/>
        <v>271.36312570873901</v>
      </c>
      <c r="R65" s="35">
        <f t="shared" si="4"/>
        <v>140.392664806569</v>
      </c>
      <c r="S65" s="35">
        <f t="shared" si="5"/>
        <v>302.49439828121479</v>
      </c>
      <c r="T65" s="35">
        <f t="shared" si="6"/>
        <v>17.532734740834719</v>
      </c>
      <c r="U65" s="35">
        <f t="shared" si="7"/>
        <v>517.900991402626</v>
      </c>
      <c r="V65" s="35">
        <f t="shared" si="8"/>
        <v>267.94171131054708</v>
      </c>
      <c r="W65" s="35">
        <f t="shared" si="9"/>
        <v>0</v>
      </c>
      <c r="X65" s="35">
        <f t="shared" si="10"/>
        <v>3294.0506523028266</v>
      </c>
      <c r="Y65" s="51">
        <v>9900</v>
      </c>
      <c r="Z65" s="51">
        <v>4150</v>
      </c>
      <c r="AA65" s="35">
        <f t="shared" si="11"/>
        <v>583</v>
      </c>
      <c r="AB65" s="35">
        <f t="shared" si="12"/>
        <v>430</v>
      </c>
      <c r="AC65" s="35">
        <f t="shared" si="13"/>
        <v>584.42449136115727</v>
      </c>
      <c r="AD65" s="35">
        <f t="shared" si="14"/>
        <v>271.36312570873901</v>
      </c>
      <c r="AE65" s="35">
        <f t="shared" si="15"/>
        <v>140.392664806569</v>
      </c>
      <c r="AF65" s="35">
        <f t="shared" si="16"/>
        <v>302.49439828121479</v>
      </c>
      <c r="AG65" s="35">
        <f t="shared" si="17"/>
        <v>17.532734740834719</v>
      </c>
      <c r="AH65" s="35">
        <f t="shared" si="18"/>
        <v>517.900991402626</v>
      </c>
      <c r="AI65" s="35">
        <f t="shared" si="19"/>
        <v>267.94171131054708</v>
      </c>
      <c r="AJ65" s="35">
        <f t="shared" si="20"/>
        <v>0</v>
      </c>
      <c r="AK65" s="36">
        <f t="shared" si="21"/>
        <v>3294.0506523028266</v>
      </c>
    </row>
    <row r="66" spans="1:37" x14ac:dyDescent="0.25">
      <c r="A66" s="5">
        <v>4290</v>
      </c>
      <c r="B66" s="5">
        <v>347325.30089330673</v>
      </c>
      <c r="C66" s="5">
        <v>614001.65400451422</v>
      </c>
      <c r="D66" s="5">
        <v>18807.5</v>
      </c>
      <c r="E66" s="5">
        <v>60.504250000000006</v>
      </c>
      <c r="F66" s="32">
        <v>0.02</v>
      </c>
      <c r="G66" s="32">
        <v>0.02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583</v>
      </c>
      <c r="O66" s="35">
        <f t="shared" si="1"/>
        <v>430</v>
      </c>
      <c r="P66" s="35">
        <f t="shared" si="2"/>
        <v>584.42449136115727</v>
      </c>
      <c r="Q66" s="35">
        <f t="shared" si="3"/>
        <v>271.36312570873901</v>
      </c>
      <c r="R66" s="35">
        <f t="shared" si="4"/>
        <v>140.392664806569</v>
      </c>
      <c r="S66" s="35">
        <f t="shared" si="5"/>
        <v>302.49439828121479</v>
      </c>
      <c r="T66" s="35">
        <f t="shared" si="6"/>
        <v>17.532734740834719</v>
      </c>
      <c r="U66" s="35">
        <f t="shared" si="7"/>
        <v>517.900991402626</v>
      </c>
      <c r="V66" s="35">
        <f t="shared" si="8"/>
        <v>267.94171131054708</v>
      </c>
      <c r="W66" s="35">
        <f t="shared" si="9"/>
        <v>0</v>
      </c>
      <c r="X66" s="35">
        <f t="shared" si="10"/>
        <v>3294.0506523028266</v>
      </c>
      <c r="Y66" s="51">
        <v>9900</v>
      </c>
      <c r="Z66" s="51">
        <v>4150</v>
      </c>
      <c r="AA66" s="35">
        <f t="shared" si="11"/>
        <v>583</v>
      </c>
      <c r="AB66" s="35">
        <f t="shared" si="12"/>
        <v>430</v>
      </c>
      <c r="AC66" s="35">
        <f t="shared" si="13"/>
        <v>584.42449136115727</v>
      </c>
      <c r="AD66" s="35">
        <f t="shared" si="14"/>
        <v>271.36312570873901</v>
      </c>
      <c r="AE66" s="35">
        <f t="shared" si="15"/>
        <v>140.392664806569</v>
      </c>
      <c r="AF66" s="35">
        <f t="shared" si="16"/>
        <v>302.49439828121479</v>
      </c>
      <c r="AG66" s="35">
        <f t="shared" si="17"/>
        <v>17.532734740834719</v>
      </c>
      <c r="AH66" s="35">
        <f t="shared" si="18"/>
        <v>517.900991402626</v>
      </c>
      <c r="AI66" s="35">
        <f t="shared" si="19"/>
        <v>267.94171131054708</v>
      </c>
      <c r="AJ66" s="35">
        <f t="shared" si="20"/>
        <v>0</v>
      </c>
      <c r="AK66" s="36">
        <f t="shared" si="21"/>
        <v>3294.0506523028266</v>
      </c>
    </row>
    <row r="67" spans="1:37" x14ac:dyDescent="0.25">
      <c r="A67" s="5">
        <v>4290.2</v>
      </c>
      <c r="B67" s="5">
        <v>347423.7726931572</v>
      </c>
      <c r="C67" s="5">
        <v>614175.73244848847</v>
      </c>
      <c r="D67" s="5">
        <v>18807.79</v>
      </c>
      <c r="E67" s="5">
        <v>60.504250000000006</v>
      </c>
      <c r="F67" s="32">
        <v>0.02</v>
      </c>
      <c r="G67" s="32">
        <v>0.02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0"/>
        <v>583</v>
      </c>
      <c r="O67" s="35">
        <f t="shared" si="1"/>
        <v>430</v>
      </c>
      <c r="P67" s="35">
        <f t="shared" si="2"/>
        <v>584.42449136115727</v>
      </c>
      <c r="Q67" s="35">
        <f t="shared" si="3"/>
        <v>271.36312570873901</v>
      </c>
      <c r="R67" s="35">
        <f t="shared" si="4"/>
        <v>140.392664806569</v>
      </c>
      <c r="S67" s="35">
        <f t="shared" si="5"/>
        <v>302.49439828121479</v>
      </c>
      <c r="T67" s="35">
        <f t="shared" si="6"/>
        <v>17.532734740834719</v>
      </c>
      <c r="U67" s="35">
        <f t="shared" si="7"/>
        <v>517.900991402626</v>
      </c>
      <c r="V67" s="35">
        <f t="shared" si="8"/>
        <v>267.94171131054708</v>
      </c>
      <c r="W67" s="35">
        <f t="shared" si="9"/>
        <v>0</v>
      </c>
      <c r="X67" s="35">
        <f t="shared" si="10"/>
        <v>3294.0506523028266</v>
      </c>
      <c r="Y67" s="51">
        <v>9900</v>
      </c>
      <c r="Z67" s="51">
        <v>4150</v>
      </c>
      <c r="AA67" s="35">
        <f t="shared" si="11"/>
        <v>583</v>
      </c>
      <c r="AB67" s="35">
        <f t="shared" si="12"/>
        <v>430</v>
      </c>
      <c r="AC67" s="35">
        <f t="shared" si="13"/>
        <v>584.42449136115727</v>
      </c>
      <c r="AD67" s="35">
        <f t="shared" si="14"/>
        <v>271.36312570873901</v>
      </c>
      <c r="AE67" s="35">
        <f t="shared" si="15"/>
        <v>140.392664806569</v>
      </c>
      <c r="AF67" s="35">
        <f t="shared" si="16"/>
        <v>302.49439828121479</v>
      </c>
      <c r="AG67" s="35">
        <f t="shared" si="17"/>
        <v>17.532734740834719</v>
      </c>
      <c r="AH67" s="35">
        <f t="shared" si="18"/>
        <v>517.900991402626</v>
      </c>
      <c r="AI67" s="35">
        <f t="shared" si="19"/>
        <v>267.94171131054708</v>
      </c>
      <c r="AJ67" s="35">
        <f t="shared" si="20"/>
        <v>0</v>
      </c>
      <c r="AK67" s="36">
        <f t="shared" si="21"/>
        <v>3294.0506523028266</v>
      </c>
    </row>
    <row r="68" spans="1:37" x14ac:dyDescent="0.25">
      <c r="A68" s="5">
        <v>4290.8</v>
      </c>
      <c r="B68" s="5">
        <v>347719.18809270859</v>
      </c>
      <c r="C68" s="5">
        <v>614697.96778038144</v>
      </c>
      <c r="D68" s="5">
        <v>18808.66</v>
      </c>
      <c r="E68" s="5">
        <v>60.504250000000006</v>
      </c>
      <c r="F68" s="32">
        <v>0.02</v>
      </c>
      <c r="G68" s="32">
        <v>0.02</v>
      </c>
      <c r="H68" s="45">
        <v>0.5</v>
      </c>
      <c r="I68" s="45">
        <v>0.5</v>
      </c>
      <c r="J68" s="45">
        <v>500</v>
      </c>
      <c r="K68" s="50">
        <v>2800</v>
      </c>
      <c r="L68" s="51">
        <v>9900</v>
      </c>
      <c r="M68" s="51">
        <v>4150</v>
      </c>
      <c r="N68" s="35">
        <f t="shared" ref="N68:N74" si="22">M68*F68+J68</f>
        <v>583</v>
      </c>
      <c r="O68" s="35">
        <f t="shared" ref="O68:O74" si="23">(L68-400-500)*F68+250</f>
        <v>430</v>
      </c>
      <c r="P68" s="35">
        <f t="shared" ref="P68:P74" si="24">(1000*SIN(PI()/2-(PI()/2+ATAN(H68)+ATAN(250/(L68-M68-400-250)))/2)/SIN((PI()/2+ATAN(H68)+ATAN(250/(L68-M68-400-250)))/2))*COS(ATAN((N68-O68)/(L68-M68-400-250)))</f>
        <v>584.42449136115727</v>
      </c>
      <c r="Q68" s="35">
        <f t="shared" ref="Q68:Q74" si="25">(1000*SIN(PI()/2-(PI()/2+ATAN(H68)+ATAN(250/(L68-M68-400-250)))/2)/SIN((PI()/2+ATAN(H68)+ATAN(250/(L68-M68-400-250)))/2))*SIN(ATAN(H68)+ATAN(250/(L68-M68-400-250))-ATAN((N68-O68)/(L68-M68-400-250)))</f>
        <v>271.36312570873901</v>
      </c>
      <c r="R68" s="35">
        <f t="shared" ref="R68:R74" si="26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140.392664806569</v>
      </c>
      <c r="S68" s="35">
        <f t="shared" ref="S68:S74" si="27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302.49439828121479</v>
      </c>
      <c r="T68" s="35">
        <f t="shared" ref="T68:T74" si="28">(1000*SIN(PI()/2-(PI()/2+ATAN(H68)+ATAN(250/(L68-M68-400-250)))/2)/SIN((PI()/2+ATAN(H68)+ATAN(250/(L68-M68-400-250)))/2))*SIN(ATAN((N68-O68)/(L68-M68-400-250)))</f>
        <v>17.532734740834719</v>
      </c>
      <c r="U68" s="35">
        <f t="shared" ref="U68:U74" si="29">(1000*SIN(PI()/2-(PI()/2+ATAN(H68)+ATAN(250/(L68-M68-400-250)))/2)/SIN((PI()/2+ATAN(H68)+ATAN(250/(L68-M68-400-250)))/2))*COS(ATAN(H68)+ATAN(250/(L68-M68-400-250))-ATAN((N68-O68)/(L68-M68-400-250)))</f>
        <v>517.900991402626</v>
      </c>
      <c r="V68" s="35">
        <f t="shared" ref="V68:V74" si="30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267.94171131054708</v>
      </c>
      <c r="W68" s="35">
        <f t="shared" ref="W68:W74" si="31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0</v>
      </c>
      <c r="X68" s="35">
        <f t="shared" ref="X68:X74" si="32">M68+400-((K68-250-(N68-O68))/TAN(PI()/2-(ATAN(H68)+ATAN(250/(L68-M68-400-250))-ATAN((N68-O68)/(L68-M68-400-250)))))</f>
        <v>3294.0506523028266</v>
      </c>
      <c r="Y68" s="51">
        <v>9900</v>
      </c>
      <c r="Z68" s="51">
        <v>4150</v>
      </c>
      <c r="AA68" s="35">
        <f t="shared" ref="AA68:AA74" si="33">Z68*G68+J68</f>
        <v>583</v>
      </c>
      <c r="AB68" s="35">
        <f t="shared" ref="AB68:AB74" si="34">(Y68-400-500)*G68+250</f>
        <v>430</v>
      </c>
      <c r="AC68" s="35">
        <f t="shared" ref="AC68:AC74" si="35">(1000*SIN(PI()/2-(PI()/2+ATAN(I68)+ATAN(250/(Y68-Z68-400-250)))/2)/SIN((PI()/2+ATAN(I68)+ATAN(250/(Y68-Z68-400-250)))/2))*COS(ATAN((AA68-AB68)/(Y68-Z68-400-250)))</f>
        <v>584.42449136115727</v>
      </c>
      <c r="AD68" s="35">
        <f t="shared" ref="AD68:AD74" si="36">(1000*SIN(PI()/2-(PI()/2+ATAN(I68)+ATAN(250/(Y68-Z68-400-250)))/2)/SIN((PI()/2+ATAN(I68)+ATAN(250/(Y68-Z68-400-250)))/2))*SIN(ATAN(I68)+ATAN(250/(Y68-Z68-400-250))-(ATAN((AA68-AB68)/(Y68-Z68-400-250))))</f>
        <v>271.36312570873901</v>
      </c>
      <c r="AE68" s="35">
        <f t="shared" ref="AE68:AE74" si="37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140.392664806569</v>
      </c>
      <c r="AF68" s="35">
        <f t="shared" ref="AF68:AF74" si="38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302.49439828121479</v>
      </c>
      <c r="AG68" s="35">
        <f t="shared" ref="AG68:AG74" si="39">(1000*SIN(PI()/2-(PI()/2+ATAN(I68)+ATAN(250/(Y68-Z68-400-250)))/2)/SIN((PI()/2+ATAN(I68)+ATAN(250/(Y68-Z68-400-250)))/2))*SIN(ATAN((AA68-AB68)/(Y68-Z68-400-250)))</f>
        <v>17.532734740834719</v>
      </c>
      <c r="AH68" s="35">
        <f t="shared" ref="AH68:AH74" si="40">(1000*SIN(PI()/2-(PI()/2+ATAN(I68)+ATAN(250/(Y68-Z68-400-250)))/2)/SIN((PI()/2+ATAN(I68)+ATAN(250/(Y68-Z68-400-250)))/2))*COS(ATAN(I68)+ATAN(250/(Y68-Z68-400-250))-(ATAN((AA68-AB68)/(Y68-Z68-400-250))))</f>
        <v>517.900991402626</v>
      </c>
      <c r="AI68" s="35">
        <f t="shared" ref="AI68:AI74" si="41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267.94171131054708</v>
      </c>
      <c r="AJ68" s="35">
        <f t="shared" ref="AJ68:AJ74" si="42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0</v>
      </c>
      <c r="AK68" s="36">
        <f t="shared" ref="AK68:AK74" si="43">Z68+400-((K68-250-(AA68-AB68))/TAN(PI()/2-(ATAN(I68)+ATAN(250/(Y68-Z68-400-250))-(ATAN((AA68-AB68)/(Y68-Z68-400-250))))))</f>
        <v>3294.0506523028266</v>
      </c>
    </row>
    <row r="69" spans="1:37" x14ac:dyDescent="0.25">
      <c r="A69" s="5">
        <v>4291</v>
      </c>
      <c r="B69" s="5">
        <v>347817.65989255905</v>
      </c>
      <c r="C69" s="5">
        <v>614872.0462243259</v>
      </c>
      <c r="D69" s="5">
        <v>18808.95</v>
      </c>
      <c r="E69" s="5">
        <v>60.504250000000006</v>
      </c>
      <c r="F69" s="32">
        <v>0.02</v>
      </c>
      <c r="G69" s="32">
        <v>0.02</v>
      </c>
      <c r="H69" s="45">
        <v>0.5</v>
      </c>
      <c r="I69" s="45">
        <v>0.5</v>
      </c>
      <c r="J69" s="45">
        <v>500</v>
      </c>
      <c r="K69" s="50">
        <v>2800</v>
      </c>
      <c r="L69" s="51">
        <v>9900</v>
      </c>
      <c r="M69" s="51">
        <v>4150</v>
      </c>
      <c r="N69" s="35">
        <f t="shared" si="22"/>
        <v>583</v>
      </c>
      <c r="O69" s="35">
        <f t="shared" si="23"/>
        <v>430</v>
      </c>
      <c r="P69" s="35">
        <f t="shared" si="24"/>
        <v>584.42449136115727</v>
      </c>
      <c r="Q69" s="35">
        <f t="shared" si="25"/>
        <v>271.36312570873901</v>
      </c>
      <c r="R69" s="35">
        <f t="shared" si="26"/>
        <v>140.392664806569</v>
      </c>
      <c r="S69" s="35">
        <f t="shared" si="27"/>
        <v>302.49439828121479</v>
      </c>
      <c r="T69" s="35">
        <f t="shared" si="28"/>
        <v>17.532734740834719</v>
      </c>
      <c r="U69" s="35">
        <f t="shared" si="29"/>
        <v>517.900991402626</v>
      </c>
      <c r="V69" s="35">
        <f t="shared" si="30"/>
        <v>267.94171131054708</v>
      </c>
      <c r="W69" s="35">
        <f t="shared" si="31"/>
        <v>0</v>
      </c>
      <c r="X69" s="35">
        <f t="shared" si="32"/>
        <v>3294.0506523028266</v>
      </c>
      <c r="Y69" s="51">
        <v>9900</v>
      </c>
      <c r="Z69" s="51">
        <v>4150</v>
      </c>
      <c r="AA69" s="35">
        <f t="shared" si="33"/>
        <v>583</v>
      </c>
      <c r="AB69" s="35">
        <f t="shared" si="34"/>
        <v>430</v>
      </c>
      <c r="AC69" s="35">
        <f t="shared" si="35"/>
        <v>584.42449136115727</v>
      </c>
      <c r="AD69" s="35">
        <f t="shared" si="36"/>
        <v>271.36312570873901</v>
      </c>
      <c r="AE69" s="35">
        <f t="shared" si="37"/>
        <v>140.392664806569</v>
      </c>
      <c r="AF69" s="35">
        <f t="shared" si="38"/>
        <v>302.49439828121479</v>
      </c>
      <c r="AG69" s="35">
        <f t="shared" si="39"/>
        <v>17.532734740834719</v>
      </c>
      <c r="AH69" s="35">
        <f t="shared" si="40"/>
        <v>517.900991402626</v>
      </c>
      <c r="AI69" s="35">
        <f t="shared" si="41"/>
        <v>267.94171131054708</v>
      </c>
      <c r="AJ69" s="35">
        <f t="shared" si="42"/>
        <v>0</v>
      </c>
      <c r="AK69" s="36">
        <f t="shared" si="43"/>
        <v>3294.0506523028266</v>
      </c>
    </row>
    <row r="70" spans="1:37" x14ac:dyDescent="0.25">
      <c r="A70" s="5">
        <v>4292</v>
      </c>
      <c r="B70" s="5">
        <v>348310.01889133453</v>
      </c>
      <c r="C70" s="5">
        <v>615742.43844413757</v>
      </c>
      <c r="D70" s="5">
        <v>18810.400000000001</v>
      </c>
      <c r="E70" s="5">
        <v>60.504250000000006</v>
      </c>
      <c r="F70" s="32">
        <v>0.02</v>
      </c>
      <c r="G70" s="32">
        <v>0.02</v>
      </c>
      <c r="H70" s="45">
        <v>0.5</v>
      </c>
      <c r="I70" s="45">
        <v>0.5</v>
      </c>
      <c r="J70" s="45">
        <v>500</v>
      </c>
      <c r="K70" s="50">
        <v>2800</v>
      </c>
      <c r="L70" s="51">
        <v>9900</v>
      </c>
      <c r="M70" s="51">
        <v>4150</v>
      </c>
      <c r="N70" s="35">
        <f t="shared" si="22"/>
        <v>583</v>
      </c>
      <c r="O70" s="35">
        <f t="shared" si="23"/>
        <v>430</v>
      </c>
      <c r="P70" s="35">
        <f t="shared" si="24"/>
        <v>584.42449136115727</v>
      </c>
      <c r="Q70" s="35">
        <f t="shared" si="25"/>
        <v>271.36312570873901</v>
      </c>
      <c r="R70" s="35">
        <f t="shared" si="26"/>
        <v>140.392664806569</v>
      </c>
      <c r="S70" s="35">
        <f t="shared" si="27"/>
        <v>302.49439828121479</v>
      </c>
      <c r="T70" s="35">
        <f t="shared" si="28"/>
        <v>17.532734740834719</v>
      </c>
      <c r="U70" s="35">
        <f t="shared" si="29"/>
        <v>517.900991402626</v>
      </c>
      <c r="V70" s="35">
        <f t="shared" si="30"/>
        <v>267.94171131054708</v>
      </c>
      <c r="W70" s="35">
        <f t="shared" si="31"/>
        <v>0</v>
      </c>
      <c r="X70" s="35">
        <f t="shared" si="32"/>
        <v>3294.0506523028266</v>
      </c>
      <c r="Y70" s="51">
        <v>9900</v>
      </c>
      <c r="Z70" s="51">
        <v>4150</v>
      </c>
      <c r="AA70" s="35">
        <f t="shared" si="33"/>
        <v>583</v>
      </c>
      <c r="AB70" s="35">
        <f t="shared" si="34"/>
        <v>430</v>
      </c>
      <c r="AC70" s="35">
        <f t="shared" si="35"/>
        <v>584.42449136115727</v>
      </c>
      <c r="AD70" s="35">
        <f t="shared" si="36"/>
        <v>271.36312570873901</v>
      </c>
      <c r="AE70" s="35">
        <f t="shared" si="37"/>
        <v>140.392664806569</v>
      </c>
      <c r="AF70" s="35">
        <f t="shared" si="38"/>
        <v>302.49439828121479</v>
      </c>
      <c r="AG70" s="35">
        <f t="shared" si="39"/>
        <v>17.532734740834719</v>
      </c>
      <c r="AH70" s="35">
        <f t="shared" si="40"/>
        <v>517.900991402626</v>
      </c>
      <c r="AI70" s="35">
        <f t="shared" si="41"/>
        <v>267.94171131054708</v>
      </c>
      <c r="AJ70" s="35">
        <f t="shared" si="42"/>
        <v>0</v>
      </c>
      <c r="AK70" s="36">
        <f t="shared" si="43"/>
        <v>3294.0506523028266</v>
      </c>
    </row>
    <row r="71" spans="1:37" x14ac:dyDescent="0.25">
      <c r="A71" s="5">
        <v>4293</v>
      </c>
      <c r="B71" s="5">
        <v>348802.37789011002</v>
      </c>
      <c r="C71" s="5">
        <v>616612.83066394925</v>
      </c>
      <c r="D71" s="5">
        <v>18811.849999999999</v>
      </c>
      <c r="E71" s="5">
        <v>60.504250000000006</v>
      </c>
      <c r="F71" s="32">
        <v>0.02</v>
      </c>
      <c r="G71" s="32">
        <v>0.02</v>
      </c>
      <c r="H71" s="45">
        <v>0.5</v>
      </c>
      <c r="I71" s="45">
        <v>0.5</v>
      </c>
      <c r="J71" s="45">
        <v>500</v>
      </c>
      <c r="K71" s="50">
        <v>2800</v>
      </c>
      <c r="L71" s="51">
        <v>9900</v>
      </c>
      <c r="M71" s="51">
        <v>4150</v>
      </c>
      <c r="N71" s="35">
        <f t="shared" si="22"/>
        <v>583</v>
      </c>
      <c r="O71" s="35">
        <f t="shared" si="23"/>
        <v>430</v>
      </c>
      <c r="P71" s="35">
        <f t="shared" si="24"/>
        <v>584.42449136115727</v>
      </c>
      <c r="Q71" s="35">
        <f t="shared" si="25"/>
        <v>271.36312570873901</v>
      </c>
      <c r="R71" s="35">
        <f t="shared" si="26"/>
        <v>140.392664806569</v>
      </c>
      <c r="S71" s="35">
        <f t="shared" si="27"/>
        <v>302.49439828121479</v>
      </c>
      <c r="T71" s="35">
        <f t="shared" si="28"/>
        <v>17.532734740834719</v>
      </c>
      <c r="U71" s="35">
        <f t="shared" si="29"/>
        <v>517.900991402626</v>
      </c>
      <c r="V71" s="35">
        <f t="shared" si="30"/>
        <v>267.94171131054708</v>
      </c>
      <c r="W71" s="35">
        <f t="shared" si="31"/>
        <v>0</v>
      </c>
      <c r="X71" s="35">
        <f t="shared" si="32"/>
        <v>3294.0506523028266</v>
      </c>
      <c r="Y71" s="51">
        <v>9900</v>
      </c>
      <c r="Z71" s="51">
        <v>4150</v>
      </c>
      <c r="AA71" s="35">
        <f t="shared" si="33"/>
        <v>583</v>
      </c>
      <c r="AB71" s="35">
        <f t="shared" si="34"/>
        <v>430</v>
      </c>
      <c r="AC71" s="35">
        <f t="shared" si="35"/>
        <v>584.42449136115727</v>
      </c>
      <c r="AD71" s="35">
        <f t="shared" si="36"/>
        <v>271.36312570873901</v>
      </c>
      <c r="AE71" s="35">
        <f t="shared" si="37"/>
        <v>140.392664806569</v>
      </c>
      <c r="AF71" s="35">
        <f t="shared" si="38"/>
        <v>302.49439828121479</v>
      </c>
      <c r="AG71" s="35">
        <f t="shared" si="39"/>
        <v>17.532734740834719</v>
      </c>
      <c r="AH71" s="35">
        <f t="shared" si="40"/>
        <v>517.900991402626</v>
      </c>
      <c r="AI71" s="35">
        <f t="shared" si="41"/>
        <v>267.94171131054708</v>
      </c>
      <c r="AJ71" s="35">
        <f t="shared" si="42"/>
        <v>0</v>
      </c>
      <c r="AK71" s="36">
        <f t="shared" si="43"/>
        <v>3294.0506523028266</v>
      </c>
    </row>
    <row r="72" spans="1:37" x14ac:dyDescent="0.25">
      <c r="A72" s="5">
        <v>4294</v>
      </c>
      <c r="B72" s="5">
        <v>349294.7368888855</v>
      </c>
      <c r="C72" s="5">
        <v>617483.22288373113</v>
      </c>
      <c r="D72" s="5">
        <v>18813.3</v>
      </c>
      <c r="E72" s="5">
        <v>60.504250000000006</v>
      </c>
      <c r="F72" s="32">
        <v>0.02</v>
      </c>
      <c r="G72" s="32">
        <v>0.02</v>
      </c>
      <c r="H72" s="45">
        <v>0.5</v>
      </c>
      <c r="I72" s="45">
        <v>0.5</v>
      </c>
      <c r="J72" s="45">
        <v>500</v>
      </c>
      <c r="K72" s="50">
        <v>2800</v>
      </c>
      <c r="L72" s="51">
        <v>9900</v>
      </c>
      <c r="M72" s="51">
        <v>4150</v>
      </c>
      <c r="N72" s="35">
        <f t="shared" si="22"/>
        <v>583</v>
      </c>
      <c r="O72" s="35">
        <f t="shared" si="23"/>
        <v>430</v>
      </c>
      <c r="P72" s="35">
        <f t="shared" si="24"/>
        <v>584.42449136115727</v>
      </c>
      <c r="Q72" s="35">
        <f t="shared" si="25"/>
        <v>271.36312570873901</v>
      </c>
      <c r="R72" s="35">
        <f t="shared" si="26"/>
        <v>140.392664806569</v>
      </c>
      <c r="S72" s="35">
        <f t="shared" si="27"/>
        <v>302.49439828121479</v>
      </c>
      <c r="T72" s="35">
        <f t="shared" si="28"/>
        <v>17.532734740834719</v>
      </c>
      <c r="U72" s="35">
        <f t="shared" si="29"/>
        <v>517.900991402626</v>
      </c>
      <c r="V72" s="35">
        <f t="shared" si="30"/>
        <v>267.94171131054708</v>
      </c>
      <c r="W72" s="35">
        <f t="shared" si="31"/>
        <v>0</v>
      </c>
      <c r="X72" s="35">
        <f t="shared" si="32"/>
        <v>3294.0506523028266</v>
      </c>
      <c r="Y72" s="51">
        <v>9900</v>
      </c>
      <c r="Z72" s="51">
        <v>4150</v>
      </c>
      <c r="AA72" s="35">
        <f t="shared" si="33"/>
        <v>583</v>
      </c>
      <c r="AB72" s="35">
        <f t="shared" si="34"/>
        <v>430</v>
      </c>
      <c r="AC72" s="35">
        <f t="shared" si="35"/>
        <v>584.42449136115727</v>
      </c>
      <c r="AD72" s="35">
        <f t="shared" si="36"/>
        <v>271.36312570873901</v>
      </c>
      <c r="AE72" s="35">
        <f t="shared" si="37"/>
        <v>140.392664806569</v>
      </c>
      <c r="AF72" s="35">
        <f t="shared" si="38"/>
        <v>302.49439828121479</v>
      </c>
      <c r="AG72" s="35">
        <f t="shared" si="39"/>
        <v>17.532734740834719</v>
      </c>
      <c r="AH72" s="35">
        <f t="shared" si="40"/>
        <v>517.900991402626</v>
      </c>
      <c r="AI72" s="35">
        <f t="shared" si="41"/>
        <v>267.94171131054708</v>
      </c>
      <c r="AJ72" s="35">
        <f t="shared" si="42"/>
        <v>0</v>
      </c>
      <c r="AK72" s="36">
        <f t="shared" si="43"/>
        <v>3294.0506523028266</v>
      </c>
    </row>
    <row r="73" spans="1:37" x14ac:dyDescent="0.25">
      <c r="A73" s="5">
        <v>4294.28</v>
      </c>
      <c r="B73" s="5">
        <v>349432.59740877151</v>
      </c>
      <c r="C73" s="5">
        <v>617726.93270528316</v>
      </c>
      <c r="D73" s="5">
        <v>18813.705999999998</v>
      </c>
      <c r="E73" s="5">
        <v>60.504250000000006</v>
      </c>
      <c r="F73" s="32">
        <v>0.02</v>
      </c>
      <c r="G73" s="32">
        <v>0.02</v>
      </c>
      <c r="H73" s="45">
        <v>0.5</v>
      </c>
      <c r="I73" s="45">
        <v>0.5</v>
      </c>
      <c r="J73" s="45">
        <v>500</v>
      </c>
      <c r="K73" s="50">
        <v>2800</v>
      </c>
      <c r="L73" s="51">
        <v>9900</v>
      </c>
      <c r="M73" s="51">
        <v>4150</v>
      </c>
      <c r="N73" s="35">
        <f t="shared" si="22"/>
        <v>583</v>
      </c>
      <c r="O73" s="35">
        <f t="shared" si="23"/>
        <v>430</v>
      </c>
      <c r="P73" s="35">
        <f t="shared" si="24"/>
        <v>584.42449136115727</v>
      </c>
      <c r="Q73" s="35">
        <f t="shared" si="25"/>
        <v>271.36312570873901</v>
      </c>
      <c r="R73" s="35">
        <f t="shared" si="26"/>
        <v>140.392664806569</v>
      </c>
      <c r="S73" s="35">
        <f t="shared" si="27"/>
        <v>302.49439828121479</v>
      </c>
      <c r="T73" s="35">
        <f t="shared" si="28"/>
        <v>17.532734740834719</v>
      </c>
      <c r="U73" s="35">
        <f t="shared" si="29"/>
        <v>517.900991402626</v>
      </c>
      <c r="V73" s="35">
        <f t="shared" si="30"/>
        <v>267.94171131054708</v>
      </c>
      <c r="W73" s="35">
        <f t="shared" si="31"/>
        <v>0</v>
      </c>
      <c r="X73" s="35">
        <f t="shared" si="32"/>
        <v>3294.0506523028266</v>
      </c>
      <c r="Y73" s="51">
        <v>9900</v>
      </c>
      <c r="Z73" s="51">
        <v>4150</v>
      </c>
      <c r="AA73" s="35">
        <f t="shared" si="33"/>
        <v>583</v>
      </c>
      <c r="AB73" s="35">
        <f t="shared" si="34"/>
        <v>430</v>
      </c>
      <c r="AC73" s="35">
        <f t="shared" si="35"/>
        <v>584.42449136115727</v>
      </c>
      <c r="AD73" s="35">
        <f t="shared" si="36"/>
        <v>271.36312570873901</v>
      </c>
      <c r="AE73" s="35">
        <f t="shared" si="37"/>
        <v>140.392664806569</v>
      </c>
      <c r="AF73" s="35">
        <f t="shared" si="38"/>
        <v>302.49439828121479</v>
      </c>
      <c r="AG73" s="35">
        <f t="shared" si="39"/>
        <v>17.532734740834719</v>
      </c>
      <c r="AH73" s="35">
        <f t="shared" si="40"/>
        <v>517.900991402626</v>
      </c>
      <c r="AI73" s="35">
        <f t="shared" si="41"/>
        <v>267.94171131054708</v>
      </c>
      <c r="AJ73" s="35">
        <f t="shared" si="42"/>
        <v>0</v>
      </c>
      <c r="AK73" s="36">
        <f t="shared" si="43"/>
        <v>3294.0506523028266</v>
      </c>
    </row>
    <row r="74" spans="1:37" x14ac:dyDescent="0.25">
      <c r="A74" s="5">
        <v>4294.95</v>
      </c>
      <c r="B74" s="5">
        <v>349762.47793769836</v>
      </c>
      <c r="C74" s="5">
        <v>618310.09549254179</v>
      </c>
      <c r="D74" s="5">
        <v>18814.677500000002</v>
      </c>
      <c r="E74" s="5">
        <v>60.504250000000006</v>
      </c>
      <c r="F74" s="32">
        <v>0.02</v>
      </c>
      <c r="G74" s="32">
        <v>0.02</v>
      </c>
      <c r="H74" s="45">
        <v>0.5</v>
      </c>
      <c r="I74" s="45">
        <v>0.5</v>
      </c>
      <c r="J74" s="45">
        <v>500</v>
      </c>
      <c r="K74" s="50">
        <v>2800</v>
      </c>
      <c r="L74" s="51">
        <v>9900</v>
      </c>
      <c r="M74" s="51">
        <v>4150</v>
      </c>
      <c r="N74" s="35">
        <f t="shared" si="22"/>
        <v>583</v>
      </c>
      <c r="O74" s="35">
        <f t="shared" si="23"/>
        <v>430</v>
      </c>
      <c r="P74" s="35">
        <f t="shared" si="24"/>
        <v>584.42449136115727</v>
      </c>
      <c r="Q74" s="35">
        <f t="shared" si="25"/>
        <v>271.36312570873901</v>
      </c>
      <c r="R74" s="35">
        <f t="shared" si="26"/>
        <v>140.392664806569</v>
      </c>
      <c r="S74" s="35">
        <f t="shared" si="27"/>
        <v>302.49439828121479</v>
      </c>
      <c r="T74" s="35">
        <f t="shared" si="28"/>
        <v>17.532734740834719</v>
      </c>
      <c r="U74" s="35">
        <f t="shared" si="29"/>
        <v>517.900991402626</v>
      </c>
      <c r="V74" s="35">
        <f t="shared" si="30"/>
        <v>267.94171131054708</v>
      </c>
      <c r="W74" s="35">
        <f t="shared" si="31"/>
        <v>0</v>
      </c>
      <c r="X74" s="35">
        <f t="shared" si="32"/>
        <v>3294.0506523028266</v>
      </c>
      <c r="Y74" s="51">
        <v>9900</v>
      </c>
      <c r="Z74" s="51">
        <v>4150</v>
      </c>
      <c r="AA74" s="35">
        <f t="shared" si="33"/>
        <v>583</v>
      </c>
      <c r="AB74" s="35">
        <f t="shared" si="34"/>
        <v>430</v>
      </c>
      <c r="AC74" s="35">
        <f t="shared" si="35"/>
        <v>584.42449136115727</v>
      </c>
      <c r="AD74" s="35">
        <f t="shared" si="36"/>
        <v>271.36312570873901</v>
      </c>
      <c r="AE74" s="35">
        <f t="shared" si="37"/>
        <v>140.392664806569</v>
      </c>
      <c r="AF74" s="35">
        <f t="shared" si="38"/>
        <v>302.49439828121479</v>
      </c>
      <c r="AG74" s="35">
        <f t="shared" si="39"/>
        <v>17.532734740834719</v>
      </c>
      <c r="AH74" s="35">
        <f t="shared" si="40"/>
        <v>517.900991402626</v>
      </c>
      <c r="AI74" s="35">
        <f t="shared" si="41"/>
        <v>267.94171131054708</v>
      </c>
      <c r="AJ74" s="35">
        <f t="shared" si="42"/>
        <v>0</v>
      </c>
      <c r="AK74" s="36">
        <f t="shared" si="43"/>
        <v>3294.0506523028266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67"/>
  <sheetViews>
    <sheetView topLeftCell="H33" zoomScale="85" zoomScaleNormal="85" workbookViewId="0">
      <selection activeCell="A2" sqref="A2:AK67"/>
    </sheetView>
  </sheetViews>
  <sheetFormatPr defaultRowHeight="13.8" x14ac:dyDescent="0.25"/>
  <sheetData>
    <row r="1" spans="1:37" x14ac:dyDescent="0.25">
      <c r="A1" s="73" t="s">
        <v>55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4295.05</v>
      </c>
      <c r="B3" s="5">
        <v>349811.7138376236</v>
      </c>
      <c r="C3" s="5">
        <v>618397.13471451402</v>
      </c>
      <c r="D3" s="5">
        <v>18814.822500000002</v>
      </c>
      <c r="E3" s="5">
        <v>60.504250000000006</v>
      </c>
      <c r="F3" s="45">
        <v>0.02</v>
      </c>
      <c r="G3" s="45">
        <v>0.02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583</v>
      </c>
      <c r="O3" s="35">
        <f>(L3-400-500)*F3+250</f>
        <v>430</v>
      </c>
      <c r="P3" s="35">
        <f>(1000*SIN(PI()/2-(PI()/2+ATAN(H3)+ATAN(250/(L3-M3-400-250)))/2)/SIN((PI()/2+ATAN(H3)+ATAN(250/(L3-M3-400-250)))/2))*COS(ATAN((N3-O3)/(L3-M3-400-250)))</f>
        <v>584.42449136115727</v>
      </c>
      <c r="Q3" s="35">
        <f>(1000*SIN(PI()/2-(PI()/2+ATAN(H3)+ATAN(250/(L3-M3-400-250)))/2)/SIN((PI()/2+ATAN(H3)+ATAN(250/(L3-M3-400-250)))/2))*SIN(ATAN(H3)+ATAN(250/(L3-M3-400-250))-ATAN((N3-O3)/(L3-M3-400-250)))</f>
        <v>271.36312570873901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140.392664806569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302.49439828121479</v>
      </c>
      <c r="T3" s="35">
        <f>(1000*SIN(PI()/2-(PI()/2+ATAN(H3)+ATAN(250/(L3-M3-400-250)))/2)/SIN((PI()/2+ATAN(H3)+ATAN(250/(L3-M3-400-250)))/2))*SIN(ATAN((N3-O3)/(L3-M3-400-250)))</f>
        <v>17.532734740834719</v>
      </c>
      <c r="U3" s="35">
        <f>(1000*SIN(PI()/2-(PI()/2+ATAN(H3)+ATAN(250/(L3-M3-400-250)))/2)/SIN((PI()/2+ATAN(H3)+ATAN(250/(L3-M3-400-250)))/2))*COS(ATAN(H3)+ATAN(250/(L3-M3-400-250))-ATAN((N3-O3)/(L3-M3-400-250)))</f>
        <v>517.900991402626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267.94171131054708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0</v>
      </c>
      <c r="X3" s="35">
        <f>M3+400-((K3-250-(N3-O3))/TAN(PI()/2-(ATAN(H3)+ATAN(250/(L3-M3-400-250))-ATAN((N3-O3)/(L3-M3-400-250)))))</f>
        <v>3294.0506523028266</v>
      </c>
      <c r="Y3" s="51">
        <v>9900</v>
      </c>
      <c r="Z3" s="51">
        <v>4150</v>
      </c>
      <c r="AA3" s="35">
        <f>Z3*G3+J3</f>
        <v>583</v>
      </c>
      <c r="AB3" s="35">
        <f>(Y3-400-500)*G3+250</f>
        <v>430</v>
      </c>
      <c r="AC3" s="35">
        <f>(1000*SIN(PI()/2-(PI()/2+ATAN(I3)+ATAN(250/(Y3-Z3-400-250)))/2)/SIN((PI()/2+ATAN(I3)+ATAN(250/(Y3-Z3-400-250)))/2))*COS(ATAN((AA3-AB3)/(Y3-Z3-400-250)))</f>
        <v>584.42449136115727</v>
      </c>
      <c r="AD3" s="35">
        <f>(1000*SIN(PI()/2-(PI()/2+ATAN(I3)+ATAN(250/(Y3-Z3-400-250)))/2)/SIN((PI()/2+ATAN(I3)+ATAN(250/(Y3-Z3-400-250)))/2))*SIN(ATAN(I3)+ATAN(250/(Y3-Z3-400-250))-(ATAN((AA3-AB3)/(Y3-Z3-400-250))))</f>
        <v>271.36312570873901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140.392664806569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302.49439828121479</v>
      </c>
      <c r="AG3" s="35">
        <f>(1000*SIN(PI()/2-(PI()/2+ATAN(I3)+ATAN(250/(Y3-Z3-400-250)))/2)/SIN((PI()/2+ATAN(I3)+ATAN(250/(Y3-Z3-400-250)))/2))*SIN(ATAN((AA3-AB3)/(Y3-Z3-400-250)))</f>
        <v>17.532734740834719</v>
      </c>
      <c r="AH3" s="35">
        <f>(1000*SIN(PI()/2-(PI()/2+ATAN(I3)+ATAN(250/(Y3-Z3-400-250)))/2)/SIN((PI()/2+ATAN(I3)+ATAN(250/(Y3-Z3-400-250)))/2))*COS(ATAN(I3)+ATAN(250/(Y3-Z3-400-250))-(ATAN((AA3-AB3)/(Y3-Z3-400-250))))</f>
        <v>517.900991402626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267.94171131054708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0</v>
      </c>
      <c r="AK3" s="36">
        <f>Z3+400-((K3-250-(AA3-AB3))/TAN(PI()/2-(ATAN(I3)+ATAN(250/(Y3-Z3-400-250))-(ATAN((AA3-AB3)/(Y3-Z3-400-250))))))</f>
        <v>3294.0506523028266</v>
      </c>
    </row>
    <row r="4" spans="1:37" x14ac:dyDescent="0.25">
      <c r="A4" s="5">
        <v>4295.72</v>
      </c>
      <c r="B4" s="5">
        <v>350141.59436702728</v>
      </c>
      <c r="C4" s="5">
        <v>618980.29750177264</v>
      </c>
      <c r="D4" s="5">
        <v>18815.794000000002</v>
      </c>
      <c r="E4" s="5">
        <v>60.504250000000006</v>
      </c>
      <c r="F4" s="32">
        <v>0.02</v>
      </c>
      <c r="G4" s="32">
        <v>0.02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0">M4*F4+J4</f>
        <v>583</v>
      </c>
      <c r="O4" s="35">
        <f t="shared" ref="O4:O67" si="1">(L4-400-500)*F4+250</f>
        <v>430</v>
      </c>
      <c r="P4" s="35">
        <f t="shared" ref="P4:P67" si="2">(1000*SIN(PI()/2-(PI()/2+ATAN(H4)+ATAN(250/(L4-M4-400-250)))/2)/SIN((PI()/2+ATAN(H4)+ATAN(250/(L4-M4-400-250)))/2))*COS(ATAN((N4-O4)/(L4-M4-400-250)))</f>
        <v>584.42449136115727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271.36312570873901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140.392664806569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302.49439828121479</v>
      </c>
      <c r="T4" s="35">
        <f t="shared" ref="T4:T67" si="6">(1000*SIN(PI()/2-(PI()/2+ATAN(H4)+ATAN(250/(L4-M4-400-250)))/2)/SIN((PI()/2+ATAN(H4)+ATAN(250/(L4-M4-400-250)))/2))*SIN(ATAN((N4-O4)/(L4-M4-400-250)))</f>
        <v>17.532734740834719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517.900991402626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267.94171131054708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0</v>
      </c>
      <c r="X4" s="35">
        <f t="shared" ref="X4:X67" si="10">M4+400-((K4-250-(N4-O4))/TAN(PI()/2-(ATAN(H4)+ATAN(250/(L4-M4-400-250))-ATAN((N4-O4)/(L4-M4-400-250)))))</f>
        <v>3294.0506523028266</v>
      </c>
      <c r="Y4" s="51">
        <v>9900</v>
      </c>
      <c r="Z4" s="51">
        <v>4150</v>
      </c>
      <c r="AA4" s="35">
        <f t="shared" ref="AA4:AA67" si="11">Z4*G4+J4</f>
        <v>583</v>
      </c>
      <c r="AB4" s="35">
        <f t="shared" ref="AB4:AB67" si="12">(Y4-400-500)*G4+250</f>
        <v>430</v>
      </c>
      <c r="AC4" s="35">
        <f t="shared" ref="AC4:AC67" si="13">(1000*SIN(PI()/2-(PI()/2+ATAN(I4)+ATAN(250/(Y4-Z4-400-250)))/2)/SIN((PI()/2+ATAN(I4)+ATAN(250/(Y4-Z4-400-250)))/2))*COS(ATAN((AA4-AB4)/(Y4-Z4-400-250)))</f>
        <v>584.42449136115727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271.36312570873901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140.392664806569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302.49439828121479</v>
      </c>
      <c r="AG4" s="35">
        <f t="shared" ref="AG4:AG67" si="17">(1000*SIN(PI()/2-(PI()/2+ATAN(I4)+ATAN(250/(Y4-Z4-400-250)))/2)/SIN((PI()/2+ATAN(I4)+ATAN(250/(Y4-Z4-400-250)))/2))*SIN(ATAN((AA4-AB4)/(Y4-Z4-400-250)))</f>
        <v>17.532734740834719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517.900991402626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267.94171131054708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0</v>
      </c>
      <c r="AK4" s="36">
        <f t="shared" ref="AK4:AK67" si="21">Z4+400-((K4-250-(AA4-AB4))/TAN(PI()/2-(ATAN(I4)+ATAN(250/(Y4-Z4-400-250))-(ATAN((AA4-AB4)/(Y4-Z4-400-250))))))</f>
        <v>3294.0506523028266</v>
      </c>
    </row>
    <row r="5" spans="1:37" x14ac:dyDescent="0.25">
      <c r="A5" s="5">
        <v>4296</v>
      </c>
      <c r="B5" s="5">
        <v>350279.4548869133</v>
      </c>
      <c r="C5" s="5">
        <v>619224.00732332468</v>
      </c>
      <c r="D5" s="5">
        <v>18816.2</v>
      </c>
      <c r="E5" s="5">
        <v>60.504250000000006</v>
      </c>
      <c r="F5" s="32">
        <v>0.02</v>
      </c>
      <c r="G5" s="32">
        <v>0.02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583</v>
      </c>
      <c r="O5" s="35">
        <f t="shared" si="1"/>
        <v>430</v>
      </c>
      <c r="P5" s="35">
        <f t="shared" si="2"/>
        <v>584.42449136115727</v>
      </c>
      <c r="Q5" s="35">
        <f t="shared" si="3"/>
        <v>271.36312570873901</v>
      </c>
      <c r="R5" s="35">
        <f t="shared" si="4"/>
        <v>140.392664806569</v>
      </c>
      <c r="S5" s="35">
        <f t="shared" si="5"/>
        <v>302.49439828121479</v>
      </c>
      <c r="T5" s="35">
        <f t="shared" si="6"/>
        <v>17.532734740834719</v>
      </c>
      <c r="U5" s="35">
        <f t="shared" si="7"/>
        <v>517.900991402626</v>
      </c>
      <c r="V5" s="35">
        <f t="shared" si="8"/>
        <v>267.94171131054708</v>
      </c>
      <c r="W5" s="35">
        <f t="shared" si="9"/>
        <v>0</v>
      </c>
      <c r="X5" s="35">
        <f t="shared" si="10"/>
        <v>3294.0506523028266</v>
      </c>
      <c r="Y5" s="51">
        <v>9900</v>
      </c>
      <c r="Z5" s="51">
        <v>4150</v>
      </c>
      <c r="AA5" s="35">
        <f t="shared" si="11"/>
        <v>583</v>
      </c>
      <c r="AB5" s="35">
        <f t="shared" si="12"/>
        <v>430</v>
      </c>
      <c r="AC5" s="35">
        <f t="shared" si="13"/>
        <v>584.42449136115727</v>
      </c>
      <c r="AD5" s="35">
        <f t="shared" si="14"/>
        <v>271.36312570873901</v>
      </c>
      <c r="AE5" s="35">
        <f t="shared" si="15"/>
        <v>140.392664806569</v>
      </c>
      <c r="AF5" s="35">
        <f t="shared" si="16"/>
        <v>302.49439828121479</v>
      </c>
      <c r="AG5" s="35">
        <f t="shared" si="17"/>
        <v>17.532734740834719</v>
      </c>
      <c r="AH5" s="35">
        <f t="shared" si="18"/>
        <v>517.900991402626</v>
      </c>
      <c r="AI5" s="35">
        <f t="shared" si="19"/>
        <v>267.94171131054708</v>
      </c>
      <c r="AJ5" s="35">
        <f t="shared" si="20"/>
        <v>0</v>
      </c>
      <c r="AK5" s="36">
        <f t="shared" si="21"/>
        <v>3294.0506523028266</v>
      </c>
    </row>
    <row r="6" spans="1:37" x14ac:dyDescent="0.25">
      <c r="A6" s="5">
        <v>4297</v>
      </c>
      <c r="B6" s="5">
        <v>350771.81388568878</v>
      </c>
      <c r="C6" s="5">
        <v>620094.39954313636</v>
      </c>
      <c r="D6" s="5">
        <v>18817.650000000001</v>
      </c>
      <c r="E6" s="5">
        <v>60.504250000000006</v>
      </c>
      <c r="F6" s="32">
        <v>0.02</v>
      </c>
      <c r="G6" s="32">
        <v>0.02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583</v>
      </c>
      <c r="O6" s="35">
        <f t="shared" si="1"/>
        <v>430</v>
      </c>
      <c r="P6" s="35">
        <f t="shared" si="2"/>
        <v>584.42449136115727</v>
      </c>
      <c r="Q6" s="35">
        <f t="shared" si="3"/>
        <v>271.36312570873901</v>
      </c>
      <c r="R6" s="35">
        <f t="shared" si="4"/>
        <v>140.392664806569</v>
      </c>
      <c r="S6" s="35">
        <f t="shared" si="5"/>
        <v>302.49439828121479</v>
      </c>
      <c r="T6" s="35">
        <f t="shared" si="6"/>
        <v>17.532734740834719</v>
      </c>
      <c r="U6" s="35">
        <f t="shared" si="7"/>
        <v>517.900991402626</v>
      </c>
      <c r="V6" s="35">
        <f t="shared" si="8"/>
        <v>267.94171131054708</v>
      </c>
      <c r="W6" s="35">
        <f t="shared" si="9"/>
        <v>0</v>
      </c>
      <c r="X6" s="35">
        <f t="shared" si="10"/>
        <v>3294.0506523028266</v>
      </c>
      <c r="Y6" s="51">
        <v>9900</v>
      </c>
      <c r="Z6" s="51">
        <v>4150</v>
      </c>
      <c r="AA6" s="35">
        <f t="shared" si="11"/>
        <v>583</v>
      </c>
      <c r="AB6" s="35">
        <f t="shared" si="12"/>
        <v>430</v>
      </c>
      <c r="AC6" s="35">
        <f t="shared" si="13"/>
        <v>584.42449136115727</v>
      </c>
      <c r="AD6" s="35">
        <f t="shared" si="14"/>
        <v>271.36312570873901</v>
      </c>
      <c r="AE6" s="35">
        <f t="shared" si="15"/>
        <v>140.392664806569</v>
      </c>
      <c r="AF6" s="35">
        <f t="shared" si="16"/>
        <v>302.49439828121479</v>
      </c>
      <c r="AG6" s="35">
        <f t="shared" si="17"/>
        <v>17.532734740834719</v>
      </c>
      <c r="AH6" s="35">
        <f t="shared" si="18"/>
        <v>517.900991402626</v>
      </c>
      <c r="AI6" s="35">
        <f t="shared" si="19"/>
        <v>267.94171131054708</v>
      </c>
      <c r="AJ6" s="35">
        <f t="shared" si="20"/>
        <v>0</v>
      </c>
      <c r="AK6" s="36">
        <f t="shared" si="21"/>
        <v>3294.0506523028266</v>
      </c>
    </row>
    <row r="7" spans="1:37" x14ac:dyDescent="0.25">
      <c r="A7" s="5">
        <v>4298</v>
      </c>
      <c r="B7" s="5">
        <v>351264.17288398743</v>
      </c>
      <c r="C7" s="5">
        <v>620964.79176291823</v>
      </c>
      <c r="D7" s="5">
        <v>18819.099999999999</v>
      </c>
      <c r="E7" s="5">
        <v>60.504250000000006</v>
      </c>
      <c r="F7" s="32">
        <v>0.02</v>
      </c>
      <c r="G7" s="32">
        <v>0.02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583</v>
      </c>
      <c r="O7" s="35">
        <f t="shared" si="1"/>
        <v>430</v>
      </c>
      <c r="P7" s="35">
        <f t="shared" si="2"/>
        <v>584.42449136115727</v>
      </c>
      <c r="Q7" s="35">
        <f t="shared" si="3"/>
        <v>271.36312570873901</v>
      </c>
      <c r="R7" s="35">
        <f t="shared" si="4"/>
        <v>140.392664806569</v>
      </c>
      <c r="S7" s="35">
        <f t="shared" si="5"/>
        <v>302.49439828121479</v>
      </c>
      <c r="T7" s="35">
        <f t="shared" si="6"/>
        <v>17.532734740834719</v>
      </c>
      <c r="U7" s="35">
        <f t="shared" si="7"/>
        <v>517.900991402626</v>
      </c>
      <c r="V7" s="35">
        <f t="shared" si="8"/>
        <v>267.94171131054708</v>
      </c>
      <c r="W7" s="35">
        <f t="shared" si="9"/>
        <v>0</v>
      </c>
      <c r="X7" s="35">
        <f t="shared" si="10"/>
        <v>3294.0506523028266</v>
      </c>
      <c r="Y7" s="51">
        <v>9900</v>
      </c>
      <c r="Z7" s="51">
        <v>4150</v>
      </c>
      <c r="AA7" s="35">
        <f t="shared" si="11"/>
        <v>583</v>
      </c>
      <c r="AB7" s="35">
        <f t="shared" si="12"/>
        <v>430</v>
      </c>
      <c r="AC7" s="35">
        <f t="shared" si="13"/>
        <v>584.42449136115727</v>
      </c>
      <c r="AD7" s="35">
        <f t="shared" si="14"/>
        <v>271.36312570873901</v>
      </c>
      <c r="AE7" s="35">
        <f t="shared" si="15"/>
        <v>140.392664806569</v>
      </c>
      <c r="AF7" s="35">
        <f t="shared" si="16"/>
        <v>302.49439828121479</v>
      </c>
      <c r="AG7" s="35">
        <f t="shared" si="17"/>
        <v>17.532734740834719</v>
      </c>
      <c r="AH7" s="35">
        <f t="shared" si="18"/>
        <v>517.900991402626</v>
      </c>
      <c r="AI7" s="35">
        <f t="shared" si="19"/>
        <v>267.94171131054708</v>
      </c>
      <c r="AJ7" s="35">
        <f t="shared" si="20"/>
        <v>0</v>
      </c>
      <c r="AK7" s="36">
        <f t="shared" si="21"/>
        <v>3294.0506523028266</v>
      </c>
    </row>
    <row r="8" spans="1:37" x14ac:dyDescent="0.25">
      <c r="A8" s="5">
        <v>4299</v>
      </c>
      <c r="B8" s="5">
        <v>351756.53188276291</v>
      </c>
      <c r="C8" s="5">
        <v>621835.18398272991</v>
      </c>
      <c r="D8" s="5">
        <v>18820.55</v>
      </c>
      <c r="E8" s="5">
        <v>60.504250000000006</v>
      </c>
      <c r="F8" s="32">
        <v>0.02</v>
      </c>
      <c r="G8" s="32">
        <v>0.02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583</v>
      </c>
      <c r="O8" s="35">
        <f t="shared" si="1"/>
        <v>430</v>
      </c>
      <c r="P8" s="35">
        <f t="shared" si="2"/>
        <v>584.42449136115727</v>
      </c>
      <c r="Q8" s="35">
        <f t="shared" si="3"/>
        <v>271.36312570873901</v>
      </c>
      <c r="R8" s="35">
        <f t="shared" si="4"/>
        <v>140.392664806569</v>
      </c>
      <c r="S8" s="35">
        <f t="shared" si="5"/>
        <v>302.49439828121479</v>
      </c>
      <c r="T8" s="35">
        <f t="shared" si="6"/>
        <v>17.532734740834719</v>
      </c>
      <c r="U8" s="35">
        <f t="shared" si="7"/>
        <v>517.900991402626</v>
      </c>
      <c r="V8" s="35">
        <f t="shared" si="8"/>
        <v>267.94171131054708</v>
      </c>
      <c r="W8" s="35">
        <f t="shared" si="9"/>
        <v>0</v>
      </c>
      <c r="X8" s="35">
        <f t="shared" si="10"/>
        <v>3294.0506523028266</v>
      </c>
      <c r="Y8" s="51">
        <v>9900</v>
      </c>
      <c r="Z8" s="51">
        <v>4150</v>
      </c>
      <c r="AA8" s="35">
        <f t="shared" si="11"/>
        <v>583</v>
      </c>
      <c r="AB8" s="35">
        <f t="shared" si="12"/>
        <v>430</v>
      </c>
      <c r="AC8" s="35">
        <f t="shared" si="13"/>
        <v>584.42449136115727</v>
      </c>
      <c r="AD8" s="35">
        <f t="shared" si="14"/>
        <v>271.36312570873901</v>
      </c>
      <c r="AE8" s="35">
        <f t="shared" si="15"/>
        <v>140.392664806569</v>
      </c>
      <c r="AF8" s="35">
        <f t="shared" si="16"/>
        <v>302.49439828121479</v>
      </c>
      <c r="AG8" s="35">
        <f t="shared" si="17"/>
        <v>17.532734740834719</v>
      </c>
      <c r="AH8" s="35">
        <f t="shared" si="18"/>
        <v>517.900991402626</v>
      </c>
      <c r="AI8" s="35">
        <f t="shared" si="19"/>
        <v>267.94171131054708</v>
      </c>
      <c r="AJ8" s="35">
        <f t="shared" si="20"/>
        <v>0</v>
      </c>
      <c r="AK8" s="36">
        <f t="shared" si="21"/>
        <v>3294.0506523028266</v>
      </c>
    </row>
    <row r="9" spans="1:37" x14ac:dyDescent="0.25">
      <c r="A9" s="5">
        <v>4299.2</v>
      </c>
      <c r="B9" s="5">
        <v>351855.00368261337</v>
      </c>
      <c r="C9" s="5">
        <v>622009.26242670417</v>
      </c>
      <c r="D9" s="5">
        <v>18820.84</v>
      </c>
      <c r="E9" s="5">
        <v>60.504250000000006</v>
      </c>
      <c r="F9" s="32">
        <v>0.02</v>
      </c>
      <c r="G9" s="32">
        <v>0.02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583</v>
      </c>
      <c r="O9" s="35">
        <f t="shared" si="1"/>
        <v>430</v>
      </c>
      <c r="P9" s="35">
        <f t="shared" si="2"/>
        <v>584.42449136115727</v>
      </c>
      <c r="Q9" s="35">
        <f t="shared" si="3"/>
        <v>271.36312570873901</v>
      </c>
      <c r="R9" s="35">
        <f t="shared" si="4"/>
        <v>140.392664806569</v>
      </c>
      <c r="S9" s="35">
        <f t="shared" si="5"/>
        <v>302.49439828121479</v>
      </c>
      <c r="T9" s="35">
        <f t="shared" si="6"/>
        <v>17.532734740834719</v>
      </c>
      <c r="U9" s="35">
        <f t="shared" si="7"/>
        <v>517.900991402626</v>
      </c>
      <c r="V9" s="35">
        <f t="shared" si="8"/>
        <v>267.94171131054708</v>
      </c>
      <c r="W9" s="35">
        <f t="shared" si="9"/>
        <v>0</v>
      </c>
      <c r="X9" s="35">
        <f t="shared" si="10"/>
        <v>3294.0506523028266</v>
      </c>
      <c r="Y9" s="51">
        <v>9900</v>
      </c>
      <c r="Z9" s="51">
        <v>4150</v>
      </c>
      <c r="AA9" s="35">
        <f t="shared" si="11"/>
        <v>583</v>
      </c>
      <c r="AB9" s="35">
        <f t="shared" si="12"/>
        <v>430</v>
      </c>
      <c r="AC9" s="35">
        <f t="shared" si="13"/>
        <v>584.42449136115727</v>
      </c>
      <c r="AD9" s="35">
        <f t="shared" si="14"/>
        <v>271.36312570873901</v>
      </c>
      <c r="AE9" s="35">
        <f t="shared" si="15"/>
        <v>140.392664806569</v>
      </c>
      <c r="AF9" s="35">
        <f t="shared" si="16"/>
        <v>302.49439828121479</v>
      </c>
      <c r="AG9" s="35">
        <f t="shared" si="17"/>
        <v>17.532734740834719</v>
      </c>
      <c r="AH9" s="35">
        <f t="shared" si="18"/>
        <v>517.900991402626</v>
      </c>
      <c r="AI9" s="35">
        <f t="shared" si="19"/>
        <v>267.94171131054708</v>
      </c>
      <c r="AJ9" s="35">
        <f t="shared" si="20"/>
        <v>0</v>
      </c>
      <c r="AK9" s="36">
        <f t="shared" si="21"/>
        <v>3294.0506523028266</v>
      </c>
    </row>
    <row r="10" spans="1:37" x14ac:dyDescent="0.25">
      <c r="A10" s="5">
        <v>4299.8</v>
      </c>
      <c r="B10" s="5">
        <v>352150.41908168793</v>
      </c>
      <c r="C10" s="5">
        <v>622531.49775856733</v>
      </c>
      <c r="D10" s="5">
        <v>18821.71</v>
      </c>
      <c r="E10" s="5">
        <v>60.504250000000006</v>
      </c>
      <c r="F10" s="32">
        <v>0.02</v>
      </c>
      <c r="G10" s="32">
        <v>0.02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583</v>
      </c>
      <c r="O10" s="35">
        <f t="shared" si="1"/>
        <v>430</v>
      </c>
      <c r="P10" s="35">
        <f t="shared" si="2"/>
        <v>584.42449136115727</v>
      </c>
      <c r="Q10" s="35">
        <f t="shared" si="3"/>
        <v>271.36312570873901</v>
      </c>
      <c r="R10" s="35">
        <f t="shared" si="4"/>
        <v>140.392664806569</v>
      </c>
      <c r="S10" s="35">
        <f t="shared" si="5"/>
        <v>302.49439828121479</v>
      </c>
      <c r="T10" s="35">
        <f t="shared" si="6"/>
        <v>17.532734740834719</v>
      </c>
      <c r="U10" s="35">
        <f t="shared" si="7"/>
        <v>517.900991402626</v>
      </c>
      <c r="V10" s="35">
        <f t="shared" si="8"/>
        <v>267.94171131054708</v>
      </c>
      <c r="W10" s="35">
        <f t="shared" si="9"/>
        <v>0</v>
      </c>
      <c r="X10" s="35">
        <f t="shared" si="10"/>
        <v>3294.0506523028266</v>
      </c>
      <c r="Y10" s="51">
        <v>9900</v>
      </c>
      <c r="Z10" s="51">
        <v>4150</v>
      </c>
      <c r="AA10" s="35">
        <f t="shared" si="11"/>
        <v>583</v>
      </c>
      <c r="AB10" s="35">
        <f t="shared" si="12"/>
        <v>430</v>
      </c>
      <c r="AC10" s="35">
        <f t="shared" si="13"/>
        <v>584.42449136115727</v>
      </c>
      <c r="AD10" s="35">
        <f t="shared" si="14"/>
        <v>271.36312570873901</v>
      </c>
      <c r="AE10" s="35">
        <f t="shared" si="15"/>
        <v>140.392664806569</v>
      </c>
      <c r="AF10" s="35">
        <f t="shared" si="16"/>
        <v>302.49439828121479</v>
      </c>
      <c r="AG10" s="35">
        <f t="shared" si="17"/>
        <v>17.532734740834719</v>
      </c>
      <c r="AH10" s="35">
        <f t="shared" si="18"/>
        <v>517.900991402626</v>
      </c>
      <c r="AI10" s="35">
        <f t="shared" si="19"/>
        <v>267.94171131054708</v>
      </c>
      <c r="AJ10" s="35">
        <f t="shared" si="20"/>
        <v>0</v>
      </c>
      <c r="AK10" s="36">
        <f t="shared" si="21"/>
        <v>3294.0506523028266</v>
      </c>
    </row>
    <row r="11" spans="1:37" x14ac:dyDescent="0.25">
      <c r="A11" s="5">
        <v>4300</v>
      </c>
      <c r="B11" s="5">
        <v>352248.89088153839</v>
      </c>
      <c r="C11" s="5">
        <v>622705.57620254159</v>
      </c>
      <c r="D11" s="5">
        <v>18822</v>
      </c>
      <c r="E11" s="5">
        <v>60.504250000000006</v>
      </c>
      <c r="F11" s="32">
        <v>0.02</v>
      </c>
      <c r="G11" s="32">
        <v>0.02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583</v>
      </c>
      <c r="O11" s="35">
        <f t="shared" si="1"/>
        <v>430</v>
      </c>
      <c r="P11" s="35">
        <f t="shared" si="2"/>
        <v>584.42449136115727</v>
      </c>
      <c r="Q11" s="35">
        <f t="shared" si="3"/>
        <v>271.36312570873901</v>
      </c>
      <c r="R11" s="35">
        <f t="shared" si="4"/>
        <v>140.392664806569</v>
      </c>
      <c r="S11" s="35">
        <f t="shared" si="5"/>
        <v>302.49439828121479</v>
      </c>
      <c r="T11" s="35">
        <f t="shared" si="6"/>
        <v>17.532734740834719</v>
      </c>
      <c r="U11" s="35">
        <f t="shared" si="7"/>
        <v>517.900991402626</v>
      </c>
      <c r="V11" s="35">
        <f t="shared" si="8"/>
        <v>267.94171131054708</v>
      </c>
      <c r="W11" s="35">
        <f t="shared" si="9"/>
        <v>0</v>
      </c>
      <c r="X11" s="35">
        <f t="shared" si="10"/>
        <v>3294.0506523028266</v>
      </c>
      <c r="Y11" s="51">
        <v>9900</v>
      </c>
      <c r="Z11" s="51">
        <v>4150</v>
      </c>
      <c r="AA11" s="35">
        <f t="shared" si="11"/>
        <v>583</v>
      </c>
      <c r="AB11" s="35">
        <f t="shared" si="12"/>
        <v>430</v>
      </c>
      <c r="AC11" s="35">
        <f t="shared" si="13"/>
        <v>584.42449136115727</v>
      </c>
      <c r="AD11" s="35">
        <f t="shared" si="14"/>
        <v>271.36312570873901</v>
      </c>
      <c r="AE11" s="35">
        <f t="shared" si="15"/>
        <v>140.392664806569</v>
      </c>
      <c r="AF11" s="35">
        <f t="shared" si="16"/>
        <v>302.49439828121479</v>
      </c>
      <c r="AG11" s="35">
        <f t="shared" si="17"/>
        <v>17.532734740834719</v>
      </c>
      <c r="AH11" s="35">
        <f t="shared" si="18"/>
        <v>517.900991402626</v>
      </c>
      <c r="AI11" s="35">
        <f t="shared" si="19"/>
        <v>267.94171131054708</v>
      </c>
      <c r="AJ11" s="35">
        <f t="shared" si="20"/>
        <v>0</v>
      </c>
      <c r="AK11" s="36">
        <f t="shared" si="21"/>
        <v>3294.0506523028266</v>
      </c>
    </row>
    <row r="12" spans="1:37" x14ac:dyDescent="0.25">
      <c r="A12" s="5">
        <v>4301</v>
      </c>
      <c r="B12" s="5">
        <v>352741.24988031387</v>
      </c>
      <c r="C12" s="5">
        <v>623575.96842232347</v>
      </c>
      <c r="D12" s="5">
        <v>18823.45</v>
      </c>
      <c r="E12" s="5">
        <v>60.504250000000006</v>
      </c>
      <c r="F12" s="32">
        <v>0.02</v>
      </c>
      <c r="G12" s="32">
        <v>0.02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583</v>
      </c>
      <c r="O12" s="35">
        <f t="shared" si="1"/>
        <v>430</v>
      </c>
      <c r="P12" s="35">
        <f t="shared" si="2"/>
        <v>584.42449136115727</v>
      </c>
      <c r="Q12" s="35">
        <f t="shared" si="3"/>
        <v>271.36312570873901</v>
      </c>
      <c r="R12" s="35">
        <f t="shared" si="4"/>
        <v>140.392664806569</v>
      </c>
      <c r="S12" s="35">
        <f t="shared" si="5"/>
        <v>302.49439828121479</v>
      </c>
      <c r="T12" s="35">
        <f t="shared" si="6"/>
        <v>17.532734740834719</v>
      </c>
      <c r="U12" s="35">
        <f t="shared" si="7"/>
        <v>517.900991402626</v>
      </c>
      <c r="V12" s="35">
        <f t="shared" si="8"/>
        <v>267.94171131054708</v>
      </c>
      <c r="W12" s="35">
        <f t="shared" si="9"/>
        <v>0</v>
      </c>
      <c r="X12" s="35">
        <f t="shared" si="10"/>
        <v>3294.0506523028266</v>
      </c>
      <c r="Y12" s="51">
        <v>9900</v>
      </c>
      <c r="Z12" s="51">
        <v>4150</v>
      </c>
      <c r="AA12" s="35">
        <f t="shared" si="11"/>
        <v>583</v>
      </c>
      <c r="AB12" s="35">
        <f t="shared" si="12"/>
        <v>430</v>
      </c>
      <c r="AC12" s="35">
        <f t="shared" si="13"/>
        <v>584.42449136115727</v>
      </c>
      <c r="AD12" s="35">
        <f t="shared" si="14"/>
        <v>271.36312570873901</v>
      </c>
      <c r="AE12" s="35">
        <f t="shared" si="15"/>
        <v>140.392664806569</v>
      </c>
      <c r="AF12" s="35">
        <f t="shared" si="16"/>
        <v>302.49439828121479</v>
      </c>
      <c r="AG12" s="35">
        <f t="shared" si="17"/>
        <v>17.532734740834719</v>
      </c>
      <c r="AH12" s="35">
        <f t="shared" si="18"/>
        <v>517.900991402626</v>
      </c>
      <c r="AI12" s="35">
        <f t="shared" si="19"/>
        <v>267.94171131054708</v>
      </c>
      <c r="AJ12" s="35">
        <f t="shared" si="20"/>
        <v>0</v>
      </c>
      <c r="AK12" s="36">
        <f t="shared" si="21"/>
        <v>3294.0506523028266</v>
      </c>
    </row>
    <row r="13" spans="1:37" x14ac:dyDescent="0.25">
      <c r="A13" s="5">
        <v>4302</v>
      </c>
      <c r="B13" s="5">
        <v>353233.60887956619</v>
      </c>
      <c r="C13" s="5">
        <v>624446.36064210534</v>
      </c>
      <c r="D13" s="5">
        <v>18824.899999999998</v>
      </c>
      <c r="E13" s="5">
        <v>60.504250000000006</v>
      </c>
      <c r="F13" s="32">
        <v>0.02</v>
      </c>
      <c r="G13" s="32">
        <v>0.02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583</v>
      </c>
      <c r="O13" s="35">
        <f t="shared" si="1"/>
        <v>430</v>
      </c>
      <c r="P13" s="35">
        <f t="shared" si="2"/>
        <v>584.42449136115727</v>
      </c>
      <c r="Q13" s="35">
        <f t="shared" si="3"/>
        <v>271.36312570873901</v>
      </c>
      <c r="R13" s="35">
        <f t="shared" si="4"/>
        <v>140.392664806569</v>
      </c>
      <c r="S13" s="35">
        <f t="shared" si="5"/>
        <v>302.49439828121479</v>
      </c>
      <c r="T13" s="35">
        <f t="shared" si="6"/>
        <v>17.532734740834719</v>
      </c>
      <c r="U13" s="35">
        <f t="shared" si="7"/>
        <v>517.900991402626</v>
      </c>
      <c r="V13" s="35">
        <f t="shared" si="8"/>
        <v>267.94171131054708</v>
      </c>
      <c r="W13" s="35">
        <f t="shared" si="9"/>
        <v>0</v>
      </c>
      <c r="X13" s="35">
        <f t="shared" si="10"/>
        <v>3294.0506523028266</v>
      </c>
      <c r="Y13" s="51">
        <v>9900</v>
      </c>
      <c r="Z13" s="51">
        <v>4150</v>
      </c>
      <c r="AA13" s="35">
        <f t="shared" si="11"/>
        <v>583</v>
      </c>
      <c r="AB13" s="35">
        <f t="shared" si="12"/>
        <v>430</v>
      </c>
      <c r="AC13" s="35">
        <f t="shared" si="13"/>
        <v>584.42449136115727</v>
      </c>
      <c r="AD13" s="35">
        <f t="shared" si="14"/>
        <v>271.36312570873901</v>
      </c>
      <c r="AE13" s="35">
        <f t="shared" si="15"/>
        <v>140.392664806569</v>
      </c>
      <c r="AF13" s="35">
        <f t="shared" si="16"/>
        <v>302.49439828121479</v>
      </c>
      <c r="AG13" s="35">
        <f t="shared" si="17"/>
        <v>17.532734740834719</v>
      </c>
      <c r="AH13" s="35">
        <f t="shared" si="18"/>
        <v>517.900991402626</v>
      </c>
      <c r="AI13" s="35">
        <f t="shared" si="19"/>
        <v>267.94171131054708</v>
      </c>
      <c r="AJ13" s="35">
        <f t="shared" si="20"/>
        <v>0</v>
      </c>
      <c r="AK13" s="36">
        <f t="shared" si="21"/>
        <v>3294.0506523028266</v>
      </c>
    </row>
    <row r="14" spans="1:37" x14ac:dyDescent="0.25">
      <c r="A14" s="5">
        <v>4303</v>
      </c>
      <c r="B14" s="5">
        <v>353725.96787834167</v>
      </c>
      <c r="C14" s="5">
        <v>625316.75286191702</v>
      </c>
      <c r="D14" s="5">
        <v>18826.350000000002</v>
      </c>
      <c r="E14" s="5">
        <v>60.504250000000006</v>
      </c>
      <c r="F14" s="32">
        <v>0.02</v>
      </c>
      <c r="G14" s="32">
        <v>0.02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583</v>
      </c>
      <c r="O14" s="35">
        <f t="shared" si="1"/>
        <v>430</v>
      </c>
      <c r="P14" s="35">
        <f t="shared" si="2"/>
        <v>584.42449136115727</v>
      </c>
      <c r="Q14" s="35">
        <f t="shared" si="3"/>
        <v>271.36312570873901</v>
      </c>
      <c r="R14" s="35">
        <f t="shared" si="4"/>
        <v>140.392664806569</v>
      </c>
      <c r="S14" s="35">
        <f t="shared" si="5"/>
        <v>302.49439828121479</v>
      </c>
      <c r="T14" s="35">
        <f t="shared" si="6"/>
        <v>17.532734740834719</v>
      </c>
      <c r="U14" s="35">
        <f t="shared" si="7"/>
        <v>517.900991402626</v>
      </c>
      <c r="V14" s="35">
        <f t="shared" si="8"/>
        <v>267.94171131054708</v>
      </c>
      <c r="W14" s="35">
        <f t="shared" si="9"/>
        <v>0</v>
      </c>
      <c r="X14" s="35">
        <f t="shared" si="10"/>
        <v>3294.0506523028266</v>
      </c>
      <c r="Y14" s="51">
        <v>9900</v>
      </c>
      <c r="Z14" s="51">
        <v>4150</v>
      </c>
      <c r="AA14" s="35">
        <f t="shared" si="11"/>
        <v>583</v>
      </c>
      <c r="AB14" s="35">
        <f t="shared" si="12"/>
        <v>430</v>
      </c>
      <c r="AC14" s="35">
        <f t="shared" si="13"/>
        <v>584.42449136115727</v>
      </c>
      <c r="AD14" s="35">
        <f t="shared" si="14"/>
        <v>271.36312570873901</v>
      </c>
      <c r="AE14" s="35">
        <f t="shared" si="15"/>
        <v>140.392664806569</v>
      </c>
      <c r="AF14" s="35">
        <f t="shared" si="16"/>
        <v>302.49439828121479</v>
      </c>
      <c r="AG14" s="35">
        <f t="shared" si="17"/>
        <v>17.532734740834719</v>
      </c>
      <c r="AH14" s="35">
        <f t="shared" si="18"/>
        <v>517.900991402626</v>
      </c>
      <c r="AI14" s="35">
        <f t="shared" si="19"/>
        <v>267.94171131054708</v>
      </c>
      <c r="AJ14" s="35">
        <f t="shared" si="20"/>
        <v>0</v>
      </c>
      <c r="AK14" s="36">
        <f t="shared" si="21"/>
        <v>3294.0506523028266</v>
      </c>
    </row>
    <row r="15" spans="1:37" x14ac:dyDescent="0.25">
      <c r="A15" s="5">
        <v>4303.2</v>
      </c>
      <c r="B15" s="5">
        <v>353824.43967819214</v>
      </c>
      <c r="C15" s="5">
        <v>625490.83130589128</v>
      </c>
      <c r="D15" s="5">
        <v>18826.64</v>
      </c>
      <c r="E15" s="5">
        <v>60.504250000000006</v>
      </c>
      <c r="F15" s="32">
        <v>0.02</v>
      </c>
      <c r="G15" s="32">
        <v>0.02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583</v>
      </c>
      <c r="O15" s="35">
        <f t="shared" si="1"/>
        <v>430</v>
      </c>
      <c r="P15" s="35">
        <f t="shared" si="2"/>
        <v>584.42449136115727</v>
      </c>
      <c r="Q15" s="35">
        <f t="shared" si="3"/>
        <v>271.36312570873901</v>
      </c>
      <c r="R15" s="35">
        <f t="shared" si="4"/>
        <v>140.392664806569</v>
      </c>
      <c r="S15" s="35">
        <f t="shared" si="5"/>
        <v>302.49439828121479</v>
      </c>
      <c r="T15" s="35">
        <f t="shared" si="6"/>
        <v>17.532734740834719</v>
      </c>
      <c r="U15" s="35">
        <f t="shared" si="7"/>
        <v>517.900991402626</v>
      </c>
      <c r="V15" s="35">
        <f t="shared" si="8"/>
        <v>267.94171131054708</v>
      </c>
      <c r="W15" s="35">
        <f t="shared" si="9"/>
        <v>0</v>
      </c>
      <c r="X15" s="35">
        <f t="shared" si="10"/>
        <v>3294.0506523028266</v>
      </c>
      <c r="Y15" s="51">
        <v>9900</v>
      </c>
      <c r="Z15" s="51">
        <v>4150</v>
      </c>
      <c r="AA15" s="35">
        <f t="shared" si="11"/>
        <v>583</v>
      </c>
      <c r="AB15" s="35">
        <f t="shared" si="12"/>
        <v>430</v>
      </c>
      <c r="AC15" s="35">
        <f t="shared" si="13"/>
        <v>584.42449136115727</v>
      </c>
      <c r="AD15" s="35">
        <f t="shared" si="14"/>
        <v>271.36312570873901</v>
      </c>
      <c r="AE15" s="35">
        <f t="shared" si="15"/>
        <v>140.392664806569</v>
      </c>
      <c r="AF15" s="35">
        <f t="shared" si="16"/>
        <v>302.49439828121479</v>
      </c>
      <c r="AG15" s="35">
        <f t="shared" si="17"/>
        <v>17.532734740834719</v>
      </c>
      <c r="AH15" s="35">
        <f t="shared" si="18"/>
        <v>517.900991402626</v>
      </c>
      <c r="AI15" s="35">
        <f t="shared" si="19"/>
        <v>267.94171131054708</v>
      </c>
      <c r="AJ15" s="35">
        <f t="shared" si="20"/>
        <v>0</v>
      </c>
      <c r="AK15" s="36">
        <f t="shared" si="21"/>
        <v>3294.0506523028266</v>
      </c>
    </row>
    <row r="16" spans="1:37" x14ac:dyDescent="0.25">
      <c r="A16" s="5">
        <v>4303.8</v>
      </c>
      <c r="B16" s="5">
        <v>354119.85507726669</v>
      </c>
      <c r="C16" s="5">
        <v>626013.06663775444</v>
      </c>
      <c r="D16" s="5">
        <v>18827.509999999998</v>
      </c>
      <c r="E16" s="5">
        <v>60.504250000000006</v>
      </c>
      <c r="F16" s="32">
        <v>0.02</v>
      </c>
      <c r="G16" s="32">
        <v>0.02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583</v>
      </c>
      <c r="O16" s="35">
        <f t="shared" si="1"/>
        <v>430</v>
      </c>
      <c r="P16" s="35">
        <f t="shared" si="2"/>
        <v>584.42449136115727</v>
      </c>
      <c r="Q16" s="35">
        <f t="shared" si="3"/>
        <v>271.36312570873901</v>
      </c>
      <c r="R16" s="35">
        <f t="shared" si="4"/>
        <v>140.392664806569</v>
      </c>
      <c r="S16" s="35">
        <f t="shared" si="5"/>
        <v>302.49439828121479</v>
      </c>
      <c r="T16" s="35">
        <f t="shared" si="6"/>
        <v>17.532734740834719</v>
      </c>
      <c r="U16" s="35">
        <f t="shared" si="7"/>
        <v>517.900991402626</v>
      </c>
      <c r="V16" s="35">
        <f t="shared" si="8"/>
        <v>267.94171131054708</v>
      </c>
      <c r="W16" s="35">
        <f t="shared" si="9"/>
        <v>0</v>
      </c>
      <c r="X16" s="35">
        <f t="shared" si="10"/>
        <v>3294.0506523028266</v>
      </c>
      <c r="Y16" s="51">
        <v>9900</v>
      </c>
      <c r="Z16" s="51">
        <v>4150</v>
      </c>
      <c r="AA16" s="35">
        <f t="shared" si="11"/>
        <v>583</v>
      </c>
      <c r="AB16" s="35">
        <f t="shared" si="12"/>
        <v>430</v>
      </c>
      <c r="AC16" s="35">
        <f t="shared" si="13"/>
        <v>584.42449136115727</v>
      </c>
      <c r="AD16" s="35">
        <f t="shared" si="14"/>
        <v>271.36312570873901</v>
      </c>
      <c r="AE16" s="35">
        <f t="shared" si="15"/>
        <v>140.392664806569</v>
      </c>
      <c r="AF16" s="35">
        <f t="shared" si="16"/>
        <v>302.49439828121479</v>
      </c>
      <c r="AG16" s="35">
        <f t="shared" si="17"/>
        <v>17.532734740834719</v>
      </c>
      <c r="AH16" s="35">
        <f t="shared" si="18"/>
        <v>517.900991402626</v>
      </c>
      <c r="AI16" s="35">
        <f t="shared" si="19"/>
        <v>267.94171131054708</v>
      </c>
      <c r="AJ16" s="35">
        <f t="shared" si="20"/>
        <v>0</v>
      </c>
      <c r="AK16" s="36">
        <f t="shared" si="21"/>
        <v>3294.0506523028266</v>
      </c>
    </row>
    <row r="17" spans="1:37" x14ac:dyDescent="0.25">
      <c r="A17" s="5">
        <v>4304</v>
      </c>
      <c r="B17" s="5">
        <v>354218.32687711716</v>
      </c>
      <c r="C17" s="5">
        <v>626187.1450817287</v>
      </c>
      <c r="D17" s="5">
        <v>18827.8</v>
      </c>
      <c r="E17" s="5">
        <v>60.504250000000006</v>
      </c>
      <c r="F17" s="32">
        <v>0.02</v>
      </c>
      <c r="G17" s="32">
        <v>0.02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583</v>
      </c>
      <c r="O17" s="35">
        <f t="shared" si="1"/>
        <v>430</v>
      </c>
      <c r="P17" s="35">
        <f t="shared" si="2"/>
        <v>584.42449136115727</v>
      </c>
      <c r="Q17" s="35">
        <f t="shared" si="3"/>
        <v>271.36312570873901</v>
      </c>
      <c r="R17" s="35">
        <f t="shared" si="4"/>
        <v>140.392664806569</v>
      </c>
      <c r="S17" s="35">
        <f t="shared" si="5"/>
        <v>302.49439828121479</v>
      </c>
      <c r="T17" s="35">
        <f t="shared" si="6"/>
        <v>17.532734740834719</v>
      </c>
      <c r="U17" s="35">
        <f t="shared" si="7"/>
        <v>517.900991402626</v>
      </c>
      <c r="V17" s="35">
        <f t="shared" si="8"/>
        <v>267.94171131054708</v>
      </c>
      <c r="W17" s="35">
        <f t="shared" si="9"/>
        <v>0</v>
      </c>
      <c r="X17" s="35">
        <f t="shared" si="10"/>
        <v>3294.0506523028266</v>
      </c>
      <c r="Y17" s="51">
        <v>9900</v>
      </c>
      <c r="Z17" s="51">
        <v>4150</v>
      </c>
      <c r="AA17" s="35">
        <f t="shared" si="11"/>
        <v>583</v>
      </c>
      <c r="AB17" s="35">
        <f t="shared" si="12"/>
        <v>430</v>
      </c>
      <c r="AC17" s="35">
        <f t="shared" si="13"/>
        <v>584.42449136115727</v>
      </c>
      <c r="AD17" s="35">
        <f t="shared" si="14"/>
        <v>271.36312570873901</v>
      </c>
      <c r="AE17" s="35">
        <f t="shared" si="15"/>
        <v>140.392664806569</v>
      </c>
      <c r="AF17" s="35">
        <f t="shared" si="16"/>
        <v>302.49439828121479</v>
      </c>
      <c r="AG17" s="35">
        <f t="shared" si="17"/>
        <v>17.532734740834719</v>
      </c>
      <c r="AH17" s="35">
        <f t="shared" si="18"/>
        <v>517.900991402626</v>
      </c>
      <c r="AI17" s="35">
        <f t="shared" si="19"/>
        <v>267.94171131054708</v>
      </c>
      <c r="AJ17" s="35">
        <f t="shared" si="20"/>
        <v>0</v>
      </c>
      <c r="AK17" s="36">
        <f t="shared" si="21"/>
        <v>3294.0506523028266</v>
      </c>
    </row>
    <row r="18" spans="1:37" x14ac:dyDescent="0.25">
      <c r="A18" s="5">
        <v>4305</v>
      </c>
      <c r="B18" s="5">
        <v>354710.68587589264</v>
      </c>
      <c r="C18" s="5">
        <v>627057.53730151057</v>
      </c>
      <c r="D18" s="5">
        <v>18829.25</v>
      </c>
      <c r="E18" s="5">
        <v>60.504250000000006</v>
      </c>
      <c r="F18" s="32">
        <v>0.02</v>
      </c>
      <c r="G18" s="32">
        <v>0.02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583</v>
      </c>
      <c r="O18" s="35">
        <f t="shared" si="1"/>
        <v>430</v>
      </c>
      <c r="P18" s="35">
        <f t="shared" si="2"/>
        <v>584.42449136115727</v>
      </c>
      <c r="Q18" s="35">
        <f t="shared" si="3"/>
        <v>271.36312570873901</v>
      </c>
      <c r="R18" s="35">
        <f t="shared" si="4"/>
        <v>140.392664806569</v>
      </c>
      <c r="S18" s="35">
        <f t="shared" si="5"/>
        <v>302.49439828121479</v>
      </c>
      <c r="T18" s="35">
        <f t="shared" si="6"/>
        <v>17.532734740834719</v>
      </c>
      <c r="U18" s="35">
        <f t="shared" si="7"/>
        <v>517.900991402626</v>
      </c>
      <c r="V18" s="35">
        <f t="shared" si="8"/>
        <v>267.94171131054708</v>
      </c>
      <c r="W18" s="35">
        <f t="shared" si="9"/>
        <v>0</v>
      </c>
      <c r="X18" s="35">
        <f t="shared" si="10"/>
        <v>3294.0506523028266</v>
      </c>
      <c r="Y18" s="51">
        <v>9900</v>
      </c>
      <c r="Z18" s="51">
        <v>4150</v>
      </c>
      <c r="AA18" s="35">
        <f t="shared" si="11"/>
        <v>583</v>
      </c>
      <c r="AB18" s="35">
        <f t="shared" si="12"/>
        <v>430</v>
      </c>
      <c r="AC18" s="35">
        <f t="shared" si="13"/>
        <v>584.42449136115727</v>
      </c>
      <c r="AD18" s="35">
        <f t="shared" si="14"/>
        <v>271.36312570873901</v>
      </c>
      <c r="AE18" s="35">
        <f t="shared" si="15"/>
        <v>140.392664806569</v>
      </c>
      <c r="AF18" s="35">
        <f t="shared" si="16"/>
        <v>302.49439828121479</v>
      </c>
      <c r="AG18" s="35">
        <f t="shared" si="17"/>
        <v>17.532734740834719</v>
      </c>
      <c r="AH18" s="35">
        <f t="shared" si="18"/>
        <v>517.900991402626</v>
      </c>
      <c r="AI18" s="35">
        <f t="shared" si="19"/>
        <v>267.94171131054708</v>
      </c>
      <c r="AJ18" s="35">
        <f t="shared" si="20"/>
        <v>0</v>
      </c>
      <c r="AK18" s="36">
        <f t="shared" si="21"/>
        <v>3294.0506523028266</v>
      </c>
    </row>
    <row r="19" spans="1:37" x14ac:dyDescent="0.25">
      <c r="A19" s="5">
        <v>4306</v>
      </c>
      <c r="B19" s="5">
        <v>355203.04487466812</v>
      </c>
      <c r="C19" s="5">
        <v>627927.92952129245</v>
      </c>
      <c r="D19" s="5">
        <v>18830.7</v>
      </c>
      <c r="E19" s="5">
        <v>60.504250000000006</v>
      </c>
      <c r="F19" s="32">
        <v>0.02</v>
      </c>
      <c r="G19" s="32">
        <v>0.02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583</v>
      </c>
      <c r="O19" s="35">
        <f t="shared" si="1"/>
        <v>430</v>
      </c>
      <c r="P19" s="35">
        <f t="shared" si="2"/>
        <v>584.42449136115727</v>
      </c>
      <c r="Q19" s="35">
        <f t="shared" si="3"/>
        <v>271.36312570873901</v>
      </c>
      <c r="R19" s="35">
        <f t="shared" si="4"/>
        <v>140.392664806569</v>
      </c>
      <c r="S19" s="35">
        <f t="shared" si="5"/>
        <v>302.49439828121479</v>
      </c>
      <c r="T19" s="35">
        <f t="shared" si="6"/>
        <v>17.532734740834719</v>
      </c>
      <c r="U19" s="35">
        <f t="shared" si="7"/>
        <v>517.900991402626</v>
      </c>
      <c r="V19" s="35">
        <f t="shared" si="8"/>
        <v>267.94171131054708</v>
      </c>
      <c r="W19" s="35">
        <f t="shared" si="9"/>
        <v>0</v>
      </c>
      <c r="X19" s="35">
        <f t="shared" si="10"/>
        <v>3294.0506523028266</v>
      </c>
      <c r="Y19" s="51">
        <v>9900</v>
      </c>
      <c r="Z19" s="51">
        <v>4150</v>
      </c>
      <c r="AA19" s="35">
        <f t="shared" si="11"/>
        <v>583</v>
      </c>
      <c r="AB19" s="35">
        <f t="shared" si="12"/>
        <v>430</v>
      </c>
      <c r="AC19" s="35">
        <f t="shared" si="13"/>
        <v>584.42449136115727</v>
      </c>
      <c r="AD19" s="35">
        <f t="shared" si="14"/>
        <v>271.36312570873901</v>
      </c>
      <c r="AE19" s="35">
        <f t="shared" si="15"/>
        <v>140.392664806569</v>
      </c>
      <c r="AF19" s="35">
        <f t="shared" si="16"/>
        <v>302.49439828121479</v>
      </c>
      <c r="AG19" s="35">
        <f t="shared" si="17"/>
        <v>17.532734740834719</v>
      </c>
      <c r="AH19" s="35">
        <f t="shared" si="18"/>
        <v>517.900991402626</v>
      </c>
      <c r="AI19" s="35">
        <f t="shared" si="19"/>
        <v>267.94171131054708</v>
      </c>
      <c r="AJ19" s="35">
        <f t="shared" si="20"/>
        <v>0</v>
      </c>
      <c r="AK19" s="36">
        <f t="shared" si="21"/>
        <v>3294.0506523028266</v>
      </c>
    </row>
    <row r="20" spans="1:37" x14ac:dyDescent="0.25">
      <c r="A20" s="5">
        <v>4307</v>
      </c>
      <c r="B20" s="5">
        <v>355695.40387392044</v>
      </c>
      <c r="C20" s="5">
        <v>628798.32174110413</v>
      </c>
      <c r="D20" s="5">
        <v>18832.149999999998</v>
      </c>
      <c r="E20" s="5">
        <v>60.504250000000006</v>
      </c>
      <c r="F20" s="32">
        <v>0.02</v>
      </c>
      <c r="G20" s="32">
        <v>0.02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583</v>
      </c>
      <c r="O20" s="35">
        <f t="shared" si="1"/>
        <v>430</v>
      </c>
      <c r="P20" s="35">
        <f t="shared" si="2"/>
        <v>584.42449136115727</v>
      </c>
      <c r="Q20" s="35">
        <f t="shared" si="3"/>
        <v>271.36312570873901</v>
      </c>
      <c r="R20" s="35">
        <f t="shared" si="4"/>
        <v>140.392664806569</v>
      </c>
      <c r="S20" s="35">
        <f t="shared" si="5"/>
        <v>302.49439828121479</v>
      </c>
      <c r="T20" s="35">
        <f t="shared" si="6"/>
        <v>17.532734740834719</v>
      </c>
      <c r="U20" s="35">
        <f t="shared" si="7"/>
        <v>517.900991402626</v>
      </c>
      <c r="V20" s="35">
        <f t="shared" si="8"/>
        <v>267.94171131054708</v>
      </c>
      <c r="W20" s="35">
        <f t="shared" si="9"/>
        <v>0</v>
      </c>
      <c r="X20" s="35">
        <f t="shared" si="10"/>
        <v>3294.0506523028266</v>
      </c>
      <c r="Y20" s="51">
        <v>9900</v>
      </c>
      <c r="Z20" s="51">
        <v>4150</v>
      </c>
      <c r="AA20" s="35">
        <f t="shared" si="11"/>
        <v>583</v>
      </c>
      <c r="AB20" s="35">
        <f t="shared" si="12"/>
        <v>430</v>
      </c>
      <c r="AC20" s="35">
        <f t="shared" si="13"/>
        <v>584.42449136115727</v>
      </c>
      <c r="AD20" s="35">
        <f t="shared" si="14"/>
        <v>271.36312570873901</v>
      </c>
      <c r="AE20" s="35">
        <f t="shared" si="15"/>
        <v>140.392664806569</v>
      </c>
      <c r="AF20" s="35">
        <f t="shared" si="16"/>
        <v>302.49439828121479</v>
      </c>
      <c r="AG20" s="35">
        <f t="shared" si="17"/>
        <v>17.532734740834719</v>
      </c>
      <c r="AH20" s="35">
        <f t="shared" si="18"/>
        <v>517.900991402626</v>
      </c>
      <c r="AI20" s="35">
        <f t="shared" si="19"/>
        <v>267.94171131054708</v>
      </c>
      <c r="AJ20" s="35">
        <f t="shared" si="20"/>
        <v>0</v>
      </c>
      <c r="AK20" s="36">
        <f t="shared" si="21"/>
        <v>3294.0506523028266</v>
      </c>
    </row>
    <row r="21" spans="1:37" x14ac:dyDescent="0.25">
      <c r="A21" s="5">
        <v>4308</v>
      </c>
      <c r="B21" s="5">
        <v>356187.76287221909</v>
      </c>
      <c r="C21" s="5">
        <v>629668.7139609158</v>
      </c>
      <c r="D21" s="5">
        <v>18833.600000000002</v>
      </c>
      <c r="E21" s="5">
        <v>60.504250000000006</v>
      </c>
      <c r="F21" s="32">
        <v>0.02</v>
      </c>
      <c r="G21" s="32">
        <v>0.02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583</v>
      </c>
      <c r="O21" s="35">
        <f t="shared" si="1"/>
        <v>430</v>
      </c>
      <c r="P21" s="35">
        <f t="shared" si="2"/>
        <v>584.42449136115727</v>
      </c>
      <c r="Q21" s="35">
        <f t="shared" si="3"/>
        <v>271.36312570873901</v>
      </c>
      <c r="R21" s="35">
        <f t="shared" si="4"/>
        <v>140.392664806569</v>
      </c>
      <c r="S21" s="35">
        <f t="shared" si="5"/>
        <v>302.49439828121479</v>
      </c>
      <c r="T21" s="35">
        <f t="shared" si="6"/>
        <v>17.532734740834719</v>
      </c>
      <c r="U21" s="35">
        <f t="shared" si="7"/>
        <v>517.900991402626</v>
      </c>
      <c r="V21" s="35">
        <f t="shared" si="8"/>
        <v>267.94171131054708</v>
      </c>
      <c r="W21" s="35">
        <f t="shared" si="9"/>
        <v>0</v>
      </c>
      <c r="X21" s="35">
        <f t="shared" si="10"/>
        <v>3294.0506523028266</v>
      </c>
      <c r="Y21" s="51">
        <v>9900</v>
      </c>
      <c r="Z21" s="51">
        <v>4150</v>
      </c>
      <c r="AA21" s="35">
        <f t="shared" si="11"/>
        <v>583</v>
      </c>
      <c r="AB21" s="35">
        <f t="shared" si="12"/>
        <v>430</v>
      </c>
      <c r="AC21" s="35">
        <f t="shared" si="13"/>
        <v>584.42449136115727</v>
      </c>
      <c r="AD21" s="35">
        <f t="shared" si="14"/>
        <v>271.36312570873901</v>
      </c>
      <c r="AE21" s="35">
        <f t="shared" si="15"/>
        <v>140.392664806569</v>
      </c>
      <c r="AF21" s="35">
        <f t="shared" si="16"/>
        <v>302.49439828121479</v>
      </c>
      <c r="AG21" s="35">
        <f t="shared" si="17"/>
        <v>17.532734740834719</v>
      </c>
      <c r="AH21" s="35">
        <f t="shared" si="18"/>
        <v>517.900991402626</v>
      </c>
      <c r="AI21" s="35">
        <f t="shared" si="19"/>
        <v>267.94171131054708</v>
      </c>
      <c r="AJ21" s="35">
        <f t="shared" si="20"/>
        <v>0</v>
      </c>
      <c r="AK21" s="36">
        <f t="shared" si="21"/>
        <v>3294.0506523028266</v>
      </c>
    </row>
    <row r="22" spans="1:37" x14ac:dyDescent="0.25">
      <c r="A22" s="5">
        <v>4308.2</v>
      </c>
      <c r="B22" s="5">
        <v>356286.23467206955</v>
      </c>
      <c r="C22" s="5">
        <v>629842.79240486026</v>
      </c>
      <c r="D22" s="5">
        <v>18833.89</v>
      </c>
      <c r="E22" s="5">
        <v>60.504250000000006</v>
      </c>
      <c r="F22" s="32">
        <v>0.02</v>
      </c>
      <c r="G22" s="32">
        <v>0.02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583</v>
      </c>
      <c r="O22" s="35">
        <f t="shared" si="1"/>
        <v>430</v>
      </c>
      <c r="P22" s="35">
        <f t="shared" si="2"/>
        <v>584.42449136115727</v>
      </c>
      <c r="Q22" s="35">
        <f t="shared" si="3"/>
        <v>271.36312570873901</v>
      </c>
      <c r="R22" s="35">
        <f t="shared" si="4"/>
        <v>140.392664806569</v>
      </c>
      <c r="S22" s="35">
        <f t="shared" si="5"/>
        <v>302.49439828121479</v>
      </c>
      <c r="T22" s="35">
        <f t="shared" si="6"/>
        <v>17.532734740834719</v>
      </c>
      <c r="U22" s="35">
        <f t="shared" si="7"/>
        <v>517.900991402626</v>
      </c>
      <c r="V22" s="35">
        <f t="shared" si="8"/>
        <v>267.94171131054708</v>
      </c>
      <c r="W22" s="35">
        <f t="shared" si="9"/>
        <v>0</v>
      </c>
      <c r="X22" s="35">
        <f t="shared" si="10"/>
        <v>3294.0506523028266</v>
      </c>
      <c r="Y22" s="51">
        <v>9900</v>
      </c>
      <c r="Z22" s="51">
        <v>4150</v>
      </c>
      <c r="AA22" s="35">
        <f t="shared" si="11"/>
        <v>583</v>
      </c>
      <c r="AB22" s="35">
        <f t="shared" si="12"/>
        <v>430</v>
      </c>
      <c r="AC22" s="35">
        <f t="shared" si="13"/>
        <v>584.42449136115727</v>
      </c>
      <c r="AD22" s="35">
        <f t="shared" si="14"/>
        <v>271.36312570873901</v>
      </c>
      <c r="AE22" s="35">
        <f t="shared" si="15"/>
        <v>140.392664806569</v>
      </c>
      <c r="AF22" s="35">
        <f t="shared" si="16"/>
        <v>302.49439828121479</v>
      </c>
      <c r="AG22" s="35">
        <f t="shared" si="17"/>
        <v>17.532734740834719</v>
      </c>
      <c r="AH22" s="35">
        <f t="shared" si="18"/>
        <v>517.900991402626</v>
      </c>
      <c r="AI22" s="35">
        <f t="shared" si="19"/>
        <v>267.94171131054708</v>
      </c>
      <c r="AJ22" s="35">
        <f t="shared" si="20"/>
        <v>0</v>
      </c>
      <c r="AK22" s="36">
        <f t="shared" si="21"/>
        <v>3294.0506523028266</v>
      </c>
    </row>
    <row r="23" spans="1:37" x14ac:dyDescent="0.25">
      <c r="A23" s="5">
        <v>4308.8</v>
      </c>
      <c r="B23" s="5">
        <v>356581.65007162094</v>
      </c>
      <c r="C23" s="5">
        <v>630365.02773675323</v>
      </c>
      <c r="D23" s="5">
        <v>18834.759999999998</v>
      </c>
      <c r="E23" s="5">
        <v>60.504250000000006</v>
      </c>
      <c r="F23" s="32">
        <v>0.02</v>
      </c>
      <c r="G23" s="32">
        <v>0.02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583</v>
      </c>
      <c r="O23" s="35">
        <f t="shared" si="1"/>
        <v>430</v>
      </c>
      <c r="P23" s="35">
        <f t="shared" si="2"/>
        <v>584.42449136115727</v>
      </c>
      <c r="Q23" s="35">
        <f t="shared" si="3"/>
        <v>271.36312570873901</v>
      </c>
      <c r="R23" s="35">
        <f t="shared" si="4"/>
        <v>140.392664806569</v>
      </c>
      <c r="S23" s="35">
        <f t="shared" si="5"/>
        <v>302.49439828121479</v>
      </c>
      <c r="T23" s="35">
        <f t="shared" si="6"/>
        <v>17.532734740834719</v>
      </c>
      <c r="U23" s="35">
        <f t="shared" si="7"/>
        <v>517.900991402626</v>
      </c>
      <c r="V23" s="35">
        <f t="shared" si="8"/>
        <v>267.94171131054708</v>
      </c>
      <c r="W23" s="35">
        <f t="shared" si="9"/>
        <v>0</v>
      </c>
      <c r="X23" s="35">
        <f t="shared" si="10"/>
        <v>3294.0506523028266</v>
      </c>
      <c r="Y23" s="51">
        <v>9900</v>
      </c>
      <c r="Z23" s="51">
        <v>4150</v>
      </c>
      <c r="AA23" s="35">
        <f t="shared" si="11"/>
        <v>583</v>
      </c>
      <c r="AB23" s="35">
        <f t="shared" si="12"/>
        <v>430</v>
      </c>
      <c r="AC23" s="35">
        <f t="shared" si="13"/>
        <v>584.42449136115727</v>
      </c>
      <c r="AD23" s="35">
        <f t="shared" si="14"/>
        <v>271.36312570873901</v>
      </c>
      <c r="AE23" s="35">
        <f t="shared" si="15"/>
        <v>140.392664806569</v>
      </c>
      <c r="AF23" s="35">
        <f t="shared" si="16"/>
        <v>302.49439828121479</v>
      </c>
      <c r="AG23" s="35">
        <f t="shared" si="17"/>
        <v>17.532734740834719</v>
      </c>
      <c r="AH23" s="35">
        <f t="shared" si="18"/>
        <v>517.900991402626</v>
      </c>
      <c r="AI23" s="35">
        <f t="shared" si="19"/>
        <v>267.94171131054708</v>
      </c>
      <c r="AJ23" s="35">
        <f t="shared" si="20"/>
        <v>0</v>
      </c>
      <c r="AK23" s="36">
        <f t="shared" si="21"/>
        <v>3294.0506523028266</v>
      </c>
    </row>
    <row r="24" spans="1:37" x14ac:dyDescent="0.25">
      <c r="A24" s="5">
        <v>4309</v>
      </c>
      <c r="B24" s="5">
        <v>356680.12187099457</v>
      </c>
      <c r="C24" s="5">
        <v>630539.10618069768</v>
      </c>
      <c r="D24" s="5">
        <v>18835.05</v>
      </c>
      <c r="E24" s="5">
        <v>60.504250000000006</v>
      </c>
      <c r="F24" s="32">
        <v>0.02</v>
      </c>
      <c r="G24" s="32">
        <v>0.02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583</v>
      </c>
      <c r="O24" s="35">
        <f t="shared" si="1"/>
        <v>430</v>
      </c>
      <c r="P24" s="35">
        <f t="shared" si="2"/>
        <v>584.42449136115727</v>
      </c>
      <c r="Q24" s="35">
        <f t="shared" si="3"/>
        <v>271.36312570873901</v>
      </c>
      <c r="R24" s="35">
        <f t="shared" si="4"/>
        <v>140.392664806569</v>
      </c>
      <c r="S24" s="35">
        <f t="shared" si="5"/>
        <v>302.49439828121479</v>
      </c>
      <c r="T24" s="35">
        <f t="shared" si="6"/>
        <v>17.532734740834719</v>
      </c>
      <c r="U24" s="35">
        <f t="shared" si="7"/>
        <v>517.900991402626</v>
      </c>
      <c r="V24" s="35">
        <f t="shared" si="8"/>
        <v>267.94171131054708</v>
      </c>
      <c r="W24" s="35">
        <f t="shared" si="9"/>
        <v>0</v>
      </c>
      <c r="X24" s="35">
        <f t="shared" si="10"/>
        <v>3294.0506523028266</v>
      </c>
      <c r="Y24" s="51">
        <v>9900</v>
      </c>
      <c r="Z24" s="51">
        <v>4150</v>
      </c>
      <c r="AA24" s="35">
        <f t="shared" si="11"/>
        <v>583</v>
      </c>
      <c r="AB24" s="35">
        <f t="shared" si="12"/>
        <v>430</v>
      </c>
      <c r="AC24" s="35">
        <f t="shared" si="13"/>
        <v>584.42449136115727</v>
      </c>
      <c r="AD24" s="35">
        <f t="shared" si="14"/>
        <v>271.36312570873901</v>
      </c>
      <c r="AE24" s="35">
        <f t="shared" si="15"/>
        <v>140.392664806569</v>
      </c>
      <c r="AF24" s="35">
        <f t="shared" si="16"/>
        <v>302.49439828121479</v>
      </c>
      <c r="AG24" s="35">
        <f t="shared" si="17"/>
        <v>17.532734740834719</v>
      </c>
      <c r="AH24" s="35">
        <f t="shared" si="18"/>
        <v>517.900991402626</v>
      </c>
      <c r="AI24" s="35">
        <f t="shared" si="19"/>
        <v>267.94171131054708</v>
      </c>
      <c r="AJ24" s="35">
        <f t="shared" si="20"/>
        <v>0</v>
      </c>
      <c r="AK24" s="36">
        <f t="shared" si="21"/>
        <v>3294.0506523028266</v>
      </c>
    </row>
    <row r="25" spans="1:37" x14ac:dyDescent="0.25">
      <c r="A25" s="5">
        <v>4310</v>
      </c>
      <c r="B25" s="5">
        <v>357172.48086977005</v>
      </c>
      <c r="C25" s="5">
        <v>631409.49840050936</v>
      </c>
      <c r="D25" s="5">
        <v>18836.5</v>
      </c>
      <c r="E25" s="5">
        <v>60.504250000000006</v>
      </c>
      <c r="F25" s="32">
        <v>0.02</v>
      </c>
      <c r="G25" s="32">
        <v>0.02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583</v>
      </c>
      <c r="O25" s="35">
        <f t="shared" si="1"/>
        <v>430</v>
      </c>
      <c r="P25" s="35">
        <f t="shared" si="2"/>
        <v>584.42449136115727</v>
      </c>
      <c r="Q25" s="35">
        <f t="shared" si="3"/>
        <v>271.36312570873901</v>
      </c>
      <c r="R25" s="35">
        <f t="shared" si="4"/>
        <v>140.392664806569</v>
      </c>
      <c r="S25" s="35">
        <f t="shared" si="5"/>
        <v>302.49439828121479</v>
      </c>
      <c r="T25" s="35">
        <f t="shared" si="6"/>
        <v>17.532734740834719</v>
      </c>
      <c r="U25" s="35">
        <f t="shared" si="7"/>
        <v>517.900991402626</v>
      </c>
      <c r="V25" s="35">
        <f t="shared" si="8"/>
        <v>267.94171131054708</v>
      </c>
      <c r="W25" s="35">
        <f t="shared" si="9"/>
        <v>0</v>
      </c>
      <c r="X25" s="35">
        <f t="shared" si="10"/>
        <v>3294.0506523028266</v>
      </c>
      <c r="Y25" s="51">
        <v>9900</v>
      </c>
      <c r="Z25" s="51">
        <v>4150</v>
      </c>
      <c r="AA25" s="35">
        <f t="shared" si="11"/>
        <v>583</v>
      </c>
      <c r="AB25" s="35">
        <f t="shared" si="12"/>
        <v>430</v>
      </c>
      <c r="AC25" s="35">
        <f t="shared" si="13"/>
        <v>584.42449136115727</v>
      </c>
      <c r="AD25" s="35">
        <f t="shared" si="14"/>
        <v>271.36312570873901</v>
      </c>
      <c r="AE25" s="35">
        <f t="shared" si="15"/>
        <v>140.392664806569</v>
      </c>
      <c r="AF25" s="35">
        <f t="shared" si="16"/>
        <v>302.49439828121479</v>
      </c>
      <c r="AG25" s="35">
        <f t="shared" si="17"/>
        <v>17.532734740834719</v>
      </c>
      <c r="AH25" s="35">
        <f t="shared" si="18"/>
        <v>517.900991402626</v>
      </c>
      <c r="AI25" s="35">
        <f t="shared" si="19"/>
        <v>267.94171131054708</v>
      </c>
      <c r="AJ25" s="35">
        <f t="shared" si="20"/>
        <v>0</v>
      </c>
      <c r="AK25" s="36">
        <f t="shared" si="21"/>
        <v>3294.0506523028266</v>
      </c>
    </row>
    <row r="26" spans="1:37" x14ac:dyDescent="0.25">
      <c r="A26" s="5">
        <v>4311</v>
      </c>
      <c r="B26" s="5">
        <v>357664.83986854553</v>
      </c>
      <c r="C26" s="5">
        <v>632279.89062029123</v>
      </c>
      <c r="D26" s="5">
        <v>18837.95</v>
      </c>
      <c r="E26" s="5">
        <v>60.504250000000006</v>
      </c>
      <c r="F26" s="32">
        <v>0.02</v>
      </c>
      <c r="G26" s="32">
        <v>0.02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583</v>
      </c>
      <c r="O26" s="35">
        <f t="shared" si="1"/>
        <v>430</v>
      </c>
      <c r="P26" s="35">
        <f t="shared" si="2"/>
        <v>584.42449136115727</v>
      </c>
      <c r="Q26" s="35">
        <f t="shared" si="3"/>
        <v>271.36312570873901</v>
      </c>
      <c r="R26" s="35">
        <f t="shared" si="4"/>
        <v>140.392664806569</v>
      </c>
      <c r="S26" s="35">
        <f t="shared" si="5"/>
        <v>302.49439828121479</v>
      </c>
      <c r="T26" s="35">
        <f t="shared" si="6"/>
        <v>17.532734740834719</v>
      </c>
      <c r="U26" s="35">
        <f t="shared" si="7"/>
        <v>517.900991402626</v>
      </c>
      <c r="V26" s="35">
        <f t="shared" si="8"/>
        <v>267.94171131054708</v>
      </c>
      <c r="W26" s="35">
        <f t="shared" si="9"/>
        <v>0</v>
      </c>
      <c r="X26" s="35">
        <f t="shared" si="10"/>
        <v>3294.0506523028266</v>
      </c>
      <c r="Y26" s="51">
        <v>9900</v>
      </c>
      <c r="Z26" s="51">
        <v>4150</v>
      </c>
      <c r="AA26" s="35">
        <f t="shared" si="11"/>
        <v>583</v>
      </c>
      <c r="AB26" s="35">
        <f t="shared" si="12"/>
        <v>430</v>
      </c>
      <c r="AC26" s="35">
        <f t="shared" si="13"/>
        <v>584.42449136115727</v>
      </c>
      <c r="AD26" s="35">
        <f t="shared" si="14"/>
        <v>271.36312570873901</v>
      </c>
      <c r="AE26" s="35">
        <f t="shared" si="15"/>
        <v>140.392664806569</v>
      </c>
      <c r="AF26" s="35">
        <f t="shared" si="16"/>
        <v>302.49439828121479</v>
      </c>
      <c r="AG26" s="35">
        <f t="shared" si="17"/>
        <v>17.532734740834719</v>
      </c>
      <c r="AH26" s="35">
        <f t="shared" si="18"/>
        <v>517.900991402626</v>
      </c>
      <c r="AI26" s="35">
        <f t="shared" si="19"/>
        <v>267.94171131054708</v>
      </c>
      <c r="AJ26" s="35">
        <f t="shared" si="20"/>
        <v>0</v>
      </c>
      <c r="AK26" s="36">
        <f t="shared" si="21"/>
        <v>3294.0506523028266</v>
      </c>
    </row>
    <row r="27" spans="1:37" x14ac:dyDescent="0.25">
      <c r="A27" s="5">
        <v>4312</v>
      </c>
      <c r="B27" s="5">
        <v>358157.19886732101</v>
      </c>
      <c r="C27" s="5">
        <v>633150.28284010291</v>
      </c>
      <c r="D27" s="5">
        <v>18839.400000000001</v>
      </c>
      <c r="E27" s="5">
        <v>60.504250000000006</v>
      </c>
      <c r="F27" s="32">
        <v>0.02</v>
      </c>
      <c r="G27" s="32">
        <v>0.02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583</v>
      </c>
      <c r="O27" s="35">
        <f t="shared" si="1"/>
        <v>430</v>
      </c>
      <c r="P27" s="35">
        <f t="shared" si="2"/>
        <v>584.42449136115727</v>
      </c>
      <c r="Q27" s="35">
        <f t="shared" si="3"/>
        <v>271.36312570873901</v>
      </c>
      <c r="R27" s="35">
        <f t="shared" si="4"/>
        <v>140.392664806569</v>
      </c>
      <c r="S27" s="35">
        <f t="shared" si="5"/>
        <v>302.49439828121479</v>
      </c>
      <c r="T27" s="35">
        <f t="shared" si="6"/>
        <v>17.532734740834719</v>
      </c>
      <c r="U27" s="35">
        <f t="shared" si="7"/>
        <v>517.900991402626</v>
      </c>
      <c r="V27" s="35">
        <f t="shared" si="8"/>
        <v>267.94171131054708</v>
      </c>
      <c r="W27" s="35">
        <f t="shared" si="9"/>
        <v>0</v>
      </c>
      <c r="X27" s="35">
        <f t="shared" si="10"/>
        <v>3294.0506523028266</v>
      </c>
      <c r="Y27" s="51">
        <v>9900</v>
      </c>
      <c r="Z27" s="51">
        <v>4150</v>
      </c>
      <c r="AA27" s="35">
        <f t="shared" si="11"/>
        <v>583</v>
      </c>
      <c r="AB27" s="35">
        <f t="shared" si="12"/>
        <v>430</v>
      </c>
      <c r="AC27" s="35">
        <f t="shared" si="13"/>
        <v>584.42449136115727</v>
      </c>
      <c r="AD27" s="35">
        <f t="shared" si="14"/>
        <v>271.36312570873901</v>
      </c>
      <c r="AE27" s="35">
        <f t="shared" si="15"/>
        <v>140.392664806569</v>
      </c>
      <c r="AF27" s="35">
        <f t="shared" si="16"/>
        <v>302.49439828121479</v>
      </c>
      <c r="AG27" s="35">
        <f t="shared" si="17"/>
        <v>17.532734740834719</v>
      </c>
      <c r="AH27" s="35">
        <f t="shared" si="18"/>
        <v>517.900991402626</v>
      </c>
      <c r="AI27" s="35">
        <f t="shared" si="19"/>
        <v>267.94171131054708</v>
      </c>
      <c r="AJ27" s="35">
        <f t="shared" si="20"/>
        <v>0</v>
      </c>
      <c r="AK27" s="36">
        <f t="shared" si="21"/>
        <v>3294.0506523028266</v>
      </c>
    </row>
    <row r="28" spans="1:37" x14ac:dyDescent="0.25">
      <c r="A28" s="5">
        <v>4313</v>
      </c>
      <c r="B28" s="5">
        <v>358649.55786657333</v>
      </c>
      <c r="C28" s="5">
        <v>634020.67505988479</v>
      </c>
      <c r="D28" s="5">
        <v>18840.849999999999</v>
      </c>
      <c r="E28" s="5">
        <v>60.504250000000006</v>
      </c>
      <c r="F28" s="32">
        <v>0.02</v>
      </c>
      <c r="G28" s="32">
        <v>0.02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583</v>
      </c>
      <c r="O28" s="35">
        <f t="shared" si="1"/>
        <v>430</v>
      </c>
      <c r="P28" s="35">
        <f t="shared" si="2"/>
        <v>584.42449136115727</v>
      </c>
      <c r="Q28" s="35">
        <f t="shared" si="3"/>
        <v>271.36312570873901</v>
      </c>
      <c r="R28" s="35">
        <f t="shared" si="4"/>
        <v>140.392664806569</v>
      </c>
      <c r="S28" s="35">
        <f t="shared" si="5"/>
        <v>302.49439828121479</v>
      </c>
      <c r="T28" s="35">
        <f t="shared" si="6"/>
        <v>17.532734740834719</v>
      </c>
      <c r="U28" s="35">
        <f t="shared" si="7"/>
        <v>517.900991402626</v>
      </c>
      <c r="V28" s="35">
        <f t="shared" si="8"/>
        <v>267.94171131054708</v>
      </c>
      <c r="W28" s="35">
        <f t="shared" si="9"/>
        <v>0</v>
      </c>
      <c r="X28" s="35">
        <f t="shared" si="10"/>
        <v>3294.0506523028266</v>
      </c>
      <c r="Y28" s="51">
        <v>9900</v>
      </c>
      <c r="Z28" s="51">
        <v>4150</v>
      </c>
      <c r="AA28" s="35">
        <f t="shared" si="11"/>
        <v>583</v>
      </c>
      <c r="AB28" s="35">
        <f t="shared" si="12"/>
        <v>430</v>
      </c>
      <c r="AC28" s="35">
        <f t="shared" si="13"/>
        <v>584.42449136115727</v>
      </c>
      <c r="AD28" s="35">
        <f t="shared" si="14"/>
        <v>271.36312570873901</v>
      </c>
      <c r="AE28" s="35">
        <f t="shared" si="15"/>
        <v>140.392664806569</v>
      </c>
      <c r="AF28" s="35">
        <f t="shared" si="16"/>
        <v>302.49439828121479</v>
      </c>
      <c r="AG28" s="35">
        <f t="shared" si="17"/>
        <v>17.532734740834719</v>
      </c>
      <c r="AH28" s="35">
        <f t="shared" si="18"/>
        <v>517.900991402626</v>
      </c>
      <c r="AI28" s="35">
        <f t="shared" si="19"/>
        <v>267.94171131054708</v>
      </c>
      <c r="AJ28" s="35">
        <f t="shared" si="20"/>
        <v>0</v>
      </c>
      <c r="AK28" s="36">
        <f t="shared" si="21"/>
        <v>3294.0506523028266</v>
      </c>
    </row>
    <row r="29" spans="1:37" x14ac:dyDescent="0.25">
      <c r="A29" s="5">
        <v>4313.2</v>
      </c>
      <c r="B29" s="5">
        <v>358748.0296664238</v>
      </c>
      <c r="C29" s="5">
        <v>634194.75350385904</v>
      </c>
      <c r="D29" s="5">
        <v>18841.14</v>
      </c>
      <c r="E29" s="5">
        <v>60.504250000000006</v>
      </c>
      <c r="F29" s="32">
        <v>0.02</v>
      </c>
      <c r="G29" s="32">
        <v>0.02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583</v>
      </c>
      <c r="O29" s="35">
        <f t="shared" si="1"/>
        <v>430</v>
      </c>
      <c r="P29" s="35">
        <f t="shared" si="2"/>
        <v>584.42449136115727</v>
      </c>
      <c r="Q29" s="35">
        <f t="shared" si="3"/>
        <v>271.36312570873901</v>
      </c>
      <c r="R29" s="35">
        <f t="shared" si="4"/>
        <v>140.392664806569</v>
      </c>
      <c r="S29" s="35">
        <f t="shared" si="5"/>
        <v>302.49439828121479</v>
      </c>
      <c r="T29" s="35">
        <f t="shared" si="6"/>
        <v>17.532734740834719</v>
      </c>
      <c r="U29" s="35">
        <f t="shared" si="7"/>
        <v>517.900991402626</v>
      </c>
      <c r="V29" s="35">
        <f t="shared" si="8"/>
        <v>267.94171131054708</v>
      </c>
      <c r="W29" s="35">
        <f t="shared" si="9"/>
        <v>0</v>
      </c>
      <c r="X29" s="35">
        <f t="shared" si="10"/>
        <v>3294.0506523028266</v>
      </c>
      <c r="Y29" s="51">
        <v>9900</v>
      </c>
      <c r="Z29" s="51">
        <v>4150</v>
      </c>
      <c r="AA29" s="35">
        <f t="shared" si="11"/>
        <v>583</v>
      </c>
      <c r="AB29" s="35">
        <f t="shared" si="12"/>
        <v>430</v>
      </c>
      <c r="AC29" s="35">
        <f t="shared" si="13"/>
        <v>584.42449136115727</v>
      </c>
      <c r="AD29" s="35">
        <f t="shared" si="14"/>
        <v>271.36312570873901</v>
      </c>
      <c r="AE29" s="35">
        <f t="shared" si="15"/>
        <v>140.392664806569</v>
      </c>
      <c r="AF29" s="35">
        <f t="shared" si="16"/>
        <v>302.49439828121479</v>
      </c>
      <c r="AG29" s="35">
        <f t="shared" si="17"/>
        <v>17.532734740834719</v>
      </c>
      <c r="AH29" s="35">
        <f t="shared" si="18"/>
        <v>517.900991402626</v>
      </c>
      <c r="AI29" s="35">
        <f t="shared" si="19"/>
        <v>267.94171131054708</v>
      </c>
      <c r="AJ29" s="35">
        <f t="shared" si="20"/>
        <v>0</v>
      </c>
      <c r="AK29" s="36">
        <f t="shared" si="21"/>
        <v>3294.0506523028266</v>
      </c>
    </row>
    <row r="30" spans="1:37" x14ac:dyDescent="0.25">
      <c r="A30" s="5">
        <v>4313.8</v>
      </c>
      <c r="B30" s="5">
        <v>359043.44506549835</v>
      </c>
      <c r="C30" s="5">
        <v>634716.98883575201</v>
      </c>
      <c r="D30" s="5">
        <v>18842.010000000002</v>
      </c>
      <c r="E30" s="5">
        <v>60.504250000000006</v>
      </c>
      <c r="F30" s="32">
        <v>0.02</v>
      </c>
      <c r="G30" s="32">
        <v>0.02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583</v>
      </c>
      <c r="O30" s="35">
        <f t="shared" si="1"/>
        <v>430</v>
      </c>
      <c r="P30" s="35">
        <f t="shared" si="2"/>
        <v>584.42449136115727</v>
      </c>
      <c r="Q30" s="35">
        <f t="shared" si="3"/>
        <v>271.36312570873901</v>
      </c>
      <c r="R30" s="35">
        <f t="shared" si="4"/>
        <v>140.392664806569</v>
      </c>
      <c r="S30" s="35">
        <f t="shared" si="5"/>
        <v>302.49439828121479</v>
      </c>
      <c r="T30" s="35">
        <f t="shared" si="6"/>
        <v>17.532734740834719</v>
      </c>
      <c r="U30" s="35">
        <f t="shared" si="7"/>
        <v>517.900991402626</v>
      </c>
      <c r="V30" s="35">
        <f t="shared" si="8"/>
        <v>267.94171131054708</v>
      </c>
      <c r="W30" s="35">
        <f t="shared" si="9"/>
        <v>0</v>
      </c>
      <c r="X30" s="35">
        <f t="shared" si="10"/>
        <v>3294.0506523028266</v>
      </c>
      <c r="Y30" s="51">
        <v>9900</v>
      </c>
      <c r="Z30" s="51">
        <v>4150</v>
      </c>
      <c r="AA30" s="35">
        <f t="shared" si="11"/>
        <v>583</v>
      </c>
      <c r="AB30" s="35">
        <f t="shared" si="12"/>
        <v>430</v>
      </c>
      <c r="AC30" s="35">
        <f t="shared" si="13"/>
        <v>584.42449136115727</v>
      </c>
      <c r="AD30" s="35">
        <f t="shared" si="14"/>
        <v>271.36312570873901</v>
      </c>
      <c r="AE30" s="35">
        <f t="shared" si="15"/>
        <v>140.392664806569</v>
      </c>
      <c r="AF30" s="35">
        <f t="shared" si="16"/>
        <v>302.49439828121479</v>
      </c>
      <c r="AG30" s="35">
        <f t="shared" si="17"/>
        <v>17.532734740834719</v>
      </c>
      <c r="AH30" s="35">
        <f t="shared" si="18"/>
        <v>517.900991402626</v>
      </c>
      <c r="AI30" s="35">
        <f t="shared" si="19"/>
        <v>267.94171131054708</v>
      </c>
      <c r="AJ30" s="35">
        <f t="shared" si="20"/>
        <v>0</v>
      </c>
      <c r="AK30" s="36">
        <f t="shared" si="21"/>
        <v>3294.0506523028266</v>
      </c>
    </row>
    <row r="31" spans="1:37" x14ac:dyDescent="0.25">
      <c r="A31" s="5">
        <v>4314</v>
      </c>
      <c r="B31" s="5">
        <v>359141.91686534882</v>
      </c>
      <c r="C31" s="5">
        <v>634891.06727969646</v>
      </c>
      <c r="D31" s="5">
        <v>18842.300000000003</v>
      </c>
      <c r="E31" s="5">
        <v>60.504250000000006</v>
      </c>
      <c r="F31" s="32">
        <v>0.02</v>
      </c>
      <c r="G31" s="32">
        <v>0.02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583</v>
      </c>
      <c r="O31" s="35">
        <f t="shared" si="1"/>
        <v>430</v>
      </c>
      <c r="P31" s="35">
        <f t="shared" si="2"/>
        <v>584.42449136115727</v>
      </c>
      <c r="Q31" s="35">
        <f t="shared" si="3"/>
        <v>271.36312570873901</v>
      </c>
      <c r="R31" s="35">
        <f t="shared" si="4"/>
        <v>140.392664806569</v>
      </c>
      <c r="S31" s="35">
        <f t="shared" si="5"/>
        <v>302.49439828121479</v>
      </c>
      <c r="T31" s="35">
        <f t="shared" si="6"/>
        <v>17.532734740834719</v>
      </c>
      <c r="U31" s="35">
        <f t="shared" si="7"/>
        <v>517.900991402626</v>
      </c>
      <c r="V31" s="35">
        <f t="shared" si="8"/>
        <v>267.94171131054708</v>
      </c>
      <c r="W31" s="35">
        <f t="shared" si="9"/>
        <v>0</v>
      </c>
      <c r="X31" s="35">
        <f t="shared" si="10"/>
        <v>3294.0506523028266</v>
      </c>
      <c r="Y31" s="51">
        <v>9900</v>
      </c>
      <c r="Z31" s="51">
        <v>4150</v>
      </c>
      <c r="AA31" s="35">
        <f t="shared" si="11"/>
        <v>583</v>
      </c>
      <c r="AB31" s="35">
        <f t="shared" si="12"/>
        <v>430</v>
      </c>
      <c r="AC31" s="35">
        <f t="shared" si="13"/>
        <v>584.42449136115727</v>
      </c>
      <c r="AD31" s="35">
        <f t="shared" si="14"/>
        <v>271.36312570873901</v>
      </c>
      <c r="AE31" s="35">
        <f t="shared" si="15"/>
        <v>140.392664806569</v>
      </c>
      <c r="AF31" s="35">
        <f t="shared" si="16"/>
        <v>302.49439828121479</v>
      </c>
      <c r="AG31" s="35">
        <f t="shared" si="17"/>
        <v>17.532734740834719</v>
      </c>
      <c r="AH31" s="35">
        <f t="shared" si="18"/>
        <v>517.900991402626</v>
      </c>
      <c r="AI31" s="35">
        <f t="shared" si="19"/>
        <v>267.94171131054708</v>
      </c>
      <c r="AJ31" s="35">
        <f t="shared" si="20"/>
        <v>0</v>
      </c>
      <c r="AK31" s="36">
        <f t="shared" si="21"/>
        <v>3294.0506523028266</v>
      </c>
    </row>
    <row r="32" spans="1:37" x14ac:dyDescent="0.25">
      <c r="A32" s="5">
        <v>4315</v>
      </c>
      <c r="B32" s="5">
        <v>359634.2758641243</v>
      </c>
      <c r="C32" s="5">
        <v>635761.45949950814</v>
      </c>
      <c r="D32" s="5">
        <v>18843.75</v>
      </c>
      <c r="E32" s="5">
        <v>60.504250000000006</v>
      </c>
      <c r="F32" s="32">
        <v>0.02</v>
      </c>
      <c r="G32" s="32">
        <v>0.02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583</v>
      </c>
      <c r="O32" s="35">
        <f t="shared" si="1"/>
        <v>430</v>
      </c>
      <c r="P32" s="35">
        <f t="shared" si="2"/>
        <v>584.42449136115727</v>
      </c>
      <c r="Q32" s="35">
        <f t="shared" si="3"/>
        <v>271.36312570873901</v>
      </c>
      <c r="R32" s="35">
        <f t="shared" si="4"/>
        <v>140.392664806569</v>
      </c>
      <c r="S32" s="35">
        <f t="shared" si="5"/>
        <v>302.49439828121479</v>
      </c>
      <c r="T32" s="35">
        <f t="shared" si="6"/>
        <v>17.532734740834719</v>
      </c>
      <c r="U32" s="35">
        <f t="shared" si="7"/>
        <v>517.900991402626</v>
      </c>
      <c r="V32" s="35">
        <f t="shared" si="8"/>
        <v>267.94171131054708</v>
      </c>
      <c r="W32" s="35">
        <f t="shared" si="9"/>
        <v>0</v>
      </c>
      <c r="X32" s="35">
        <f t="shared" si="10"/>
        <v>3294.0506523028266</v>
      </c>
      <c r="Y32" s="51">
        <v>9900</v>
      </c>
      <c r="Z32" s="51">
        <v>4150</v>
      </c>
      <c r="AA32" s="35">
        <f t="shared" si="11"/>
        <v>583</v>
      </c>
      <c r="AB32" s="35">
        <f t="shared" si="12"/>
        <v>430</v>
      </c>
      <c r="AC32" s="35">
        <f t="shared" si="13"/>
        <v>584.42449136115727</v>
      </c>
      <c r="AD32" s="35">
        <f t="shared" si="14"/>
        <v>271.36312570873901</v>
      </c>
      <c r="AE32" s="35">
        <f t="shared" si="15"/>
        <v>140.392664806569</v>
      </c>
      <c r="AF32" s="35">
        <f t="shared" si="16"/>
        <v>302.49439828121479</v>
      </c>
      <c r="AG32" s="35">
        <f t="shared" si="17"/>
        <v>17.532734740834719</v>
      </c>
      <c r="AH32" s="35">
        <f t="shared" si="18"/>
        <v>517.900991402626</v>
      </c>
      <c r="AI32" s="35">
        <f t="shared" si="19"/>
        <v>267.94171131054708</v>
      </c>
      <c r="AJ32" s="35">
        <f t="shared" si="20"/>
        <v>0</v>
      </c>
      <c r="AK32" s="36">
        <f t="shared" si="21"/>
        <v>3294.0506523028266</v>
      </c>
    </row>
    <row r="33" spans="1:37" x14ac:dyDescent="0.25">
      <c r="A33" s="5">
        <v>4316</v>
      </c>
      <c r="B33" s="5">
        <v>360126.63486289978</v>
      </c>
      <c r="C33" s="5">
        <v>636631.85171931982</v>
      </c>
      <c r="D33" s="5">
        <v>18845.199999999997</v>
      </c>
      <c r="E33" s="5">
        <v>60.504250000000006</v>
      </c>
      <c r="F33" s="32">
        <v>0.02</v>
      </c>
      <c r="G33" s="32">
        <v>0.02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583</v>
      </c>
      <c r="O33" s="35">
        <f t="shared" si="1"/>
        <v>430</v>
      </c>
      <c r="P33" s="35">
        <f t="shared" si="2"/>
        <v>584.42449136115727</v>
      </c>
      <c r="Q33" s="35">
        <f t="shared" si="3"/>
        <v>271.36312570873901</v>
      </c>
      <c r="R33" s="35">
        <f t="shared" si="4"/>
        <v>140.392664806569</v>
      </c>
      <c r="S33" s="35">
        <f t="shared" si="5"/>
        <v>302.49439828121479</v>
      </c>
      <c r="T33" s="35">
        <f t="shared" si="6"/>
        <v>17.532734740834719</v>
      </c>
      <c r="U33" s="35">
        <f t="shared" si="7"/>
        <v>517.900991402626</v>
      </c>
      <c r="V33" s="35">
        <f t="shared" si="8"/>
        <v>267.94171131054708</v>
      </c>
      <c r="W33" s="35">
        <f t="shared" si="9"/>
        <v>0</v>
      </c>
      <c r="X33" s="35">
        <f t="shared" si="10"/>
        <v>3294.0506523028266</v>
      </c>
      <c r="Y33" s="51">
        <v>9900</v>
      </c>
      <c r="Z33" s="51">
        <v>4150</v>
      </c>
      <c r="AA33" s="35">
        <f t="shared" si="11"/>
        <v>583</v>
      </c>
      <c r="AB33" s="35">
        <f t="shared" si="12"/>
        <v>430</v>
      </c>
      <c r="AC33" s="35">
        <f t="shared" si="13"/>
        <v>584.42449136115727</v>
      </c>
      <c r="AD33" s="35">
        <f t="shared" si="14"/>
        <v>271.36312570873901</v>
      </c>
      <c r="AE33" s="35">
        <f t="shared" si="15"/>
        <v>140.392664806569</v>
      </c>
      <c r="AF33" s="35">
        <f t="shared" si="16"/>
        <v>302.49439828121479</v>
      </c>
      <c r="AG33" s="35">
        <f t="shared" si="17"/>
        <v>17.532734740834719</v>
      </c>
      <c r="AH33" s="35">
        <f t="shared" si="18"/>
        <v>517.900991402626</v>
      </c>
      <c r="AI33" s="35">
        <f t="shared" si="19"/>
        <v>267.94171131054708</v>
      </c>
      <c r="AJ33" s="35">
        <f t="shared" si="20"/>
        <v>0</v>
      </c>
      <c r="AK33" s="36">
        <f t="shared" si="21"/>
        <v>3294.0506523028266</v>
      </c>
    </row>
    <row r="34" spans="1:37" x14ac:dyDescent="0.25">
      <c r="A34" s="5">
        <v>4317</v>
      </c>
      <c r="B34" s="5">
        <v>360618.99386167526</v>
      </c>
      <c r="C34" s="5">
        <v>637502.24393907189</v>
      </c>
      <c r="D34" s="5">
        <v>18846.650000000001</v>
      </c>
      <c r="E34" s="5">
        <v>60.504250000000006</v>
      </c>
      <c r="F34" s="32">
        <v>0.02</v>
      </c>
      <c r="G34" s="32">
        <v>0.02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583</v>
      </c>
      <c r="O34" s="35">
        <f t="shared" si="1"/>
        <v>430</v>
      </c>
      <c r="P34" s="35">
        <f t="shared" si="2"/>
        <v>584.42449136115727</v>
      </c>
      <c r="Q34" s="35">
        <f t="shared" si="3"/>
        <v>271.36312570873901</v>
      </c>
      <c r="R34" s="35">
        <f t="shared" si="4"/>
        <v>140.392664806569</v>
      </c>
      <c r="S34" s="35">
        <f t="shared" si="5"/>
        <v>302.49439828121479</v>
      </c>
      <c r="T34" s="35">
        <f t="shared" si="6"/>
        <v>17.532734740834719</v>
      </c>
      <c r="U34" s="35">
        <f t="shared" si="7"/>
        <v>517.900991402626</v>
      </c>
      <c r="V34" s="35">
        <f t="shared" si="8"/>
        <v>267.94171131054708</v>
      </c>
      <c r="W34" s="35">
        <f t="shared" si="9"/>
        <v>0</v>
      </c>
      <c r="X34" s="35">
        <f t="shared" si="10"/>
        <v>3294.0506523028266</v>
      </c>
      <c r="Y34" s="51">
        <v>9900</v>
      </c>
      <c r="Z34" s="51">
        <v>4150</v>
      </c>
      <c r="AA34" s="35">
        <f t="shared" si="11"/>
        <v>583</v>
      </c>
      <c r="AB34" s="35">
        <f t="shared" si="12"/>
        <v>430</v>
      </c>
      <c r="AC34" s="35">
        <f t="shared" si="13"/>
        <v>584.42449136115727</v>
      </c>
      <c r="AD34" s="35">
        <f t="shared" si="14"/>
        <v>271.36312570873901</v>
      </c>
      <c r="AE34" s="35">
        <f t="shared" si="15"/>
        <v>140.392664806569</v>
      </c>
      <c r="AF34" s="35">
        <f t="shared" si="16"/>
        <v>302.49439828121479</v>
      </c>
      <c r="AG34" s="35">
        <f t="shared" si="17"/>
        <v>17.532734740834719</v>
      </c>
      <c r="AH34" s="35">
        <f t="shared" si="18"/>
        <v>517.900991402626</v>
      </c>
      <c r="AI34" s="35">
        <f t="shared" si="19"/>
        <v>267.94171131054708</v>
      </c>
      <c r="AJ34" s="35">
        <f t="shared" si="20"/>
        <v>0</v>
      </c>
      <c r="AK34" s="36">
        <f t="shared" si="21"/>
        <v>3294.0506523028266</v>
      </c>
    </row>
    <row r="35" spans="1:37" x14ac:dyDescent="0.25">
      <c r="A35" s="5">
        <v>4318</v>
      </c>
      <c r="B35" s="5">
        <v>361111.35286045074</v>
      </c>
      <c r="C35" s="5">
        <v>638372.63615888357</v>
      </c>
      <c r="D35" s="5">
        <v>18848.100000000002</v>
      </c>
      <c r="E35" s="5">
        <v>60.504250000000006</v>
      </c>
      <c r="F35" s="32">
        <v>0.02</v>
      </c>
      <c r="G35" s="32">
        <v>0.02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583</v>
      </c>
      <c r="O35" s="35">
        <f t="shared" si="1"/>
        <v>430</v>
      </c>
      <c r="P35" s="35">
        <f t="shared" si="2"/>
        <v>584.42449136115727</v>
      </c>
      <c r="Q35" s="35">
        <f t="shared" si="3"/>
        <v>271.36312570873901</v>
      </c>
      <c r="R35" s="35">
        <f t="shared" si="4"/>
        <v>140.392664806569</v>
      </c>
      <c r="S35" s="35">
        <f t="shared" si="5"/>
        <v>302.49439828121479</v>
      </c>
      <c r="T35" s="35">
        <f t="shared" si="6"/>
        <v>17.532734740834719</v>
      </c>
      <c r="U35" s="35">
        <f t="shared" si="7"/>
        <v>517.900991402626</v>
      </c>
      <c r="V35" s="35">
        <f t="shared" si="8"/>
        <v>267.94171131054708</v>
      </c>
      <c r="W35" s="35">
        <f t="shared" si="9"/>
        <v>0</v>
      </c>
      <c r="X35" s="35">
        <f t="shared" si="10"/>
        <v>3294.0506523028266</v>
      </c>
      <c r="Y35" s="51">
        <v>9900</v>
      </c>
      <c r="Z35" s="51">
        <v>4150</v>
      </c>
      <c r="AA35" s="35">
        <f t="shared" si="11"/>
        <v>583</v>
      </c>
      <c r="AB35" s="35">
        <f t="shared" si="12"/>
        <v>430</v>
      </c>
      <c r="AC35" s="35">
        <f t="shared" si="13"/>
        <v>584.42449136115727</v>
      </c>
      <c r="AD35" s="35">
        <f t="shared" si="14"/>
        <v>271.36312570873901</v>
      </c>
      <c r="AE35" s="35">
        <f t="shared" si="15"/>
        <v>140.392664806569</v>
      </c>
      <c r="AF35" s="35">
        <f t="shared" si="16"/>
        <v>302.49439828121479</v>
      </c>
      <c r="AG35" s="35">
        <f t="shared" si="17"/>
        <v>17.532734740834719</v>
      </c>
      <c r="AH35" s="35">
        <f t="shared" si="18"/>
        <v>517.900991402626</v>
      </c>
      <c r="AI35" s="35">
        <f t="shared" si="19"/>
        <v>267.94171131054708</v>
      </c>
      <c r="AJ35" s="35">
        <f t="shared" si="20"/>
        <v>0</v>
      </c>
      <c r="AK35" s="36">
        <f t="shared" si="21"/>
        <v>3294.0506523028266</v>
      </c>
    </row>
    <row r="36" spans="1:37" x14ac:dyDescent="0.25">
      <c r="A36" s="5">
        <v>4318.2</v>
      </c>
      <c r="B36" s="5">
        <v>361209.82466030121</v>
      </c>
      <c r="C36" s="5">
        <v>638546.71460285783</v>
      </c>
      <c r="D36" s="5">
        <v>18848.390000000003</v>
      </c>
      <c r="E36" s="5">
        <v>60.504250000000006</v>
      </c>
      <c r="F36" s="32">
        <v>0.02</v>
      </c>
      <c r="G36" s="32">
        <v>0.02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583</v>
      </c>
      <c r="O36" s="35">
        <f t="shared" si="1"/>
        <v>430</v>
      </c>
      <c r="P36" s="35">
        <f t="shared" si="2"/>
        <v>584.42449136115727</v>
      </c>
      <c r="Q36" s="35">
        <f t="shared" si="3"/>
        <v>271.36312570873901</v>
      </c>
      <c r="R36" s="35">
        <f t="shared" si="4"/>
        <v>140.392664806569</v>
      </c>
      <c r="S36" s="35">
        <f t="shared" si="5"/>
        <v>302.49439828121479</v>
      </c>
      <c r="T36" s="35">
        <f t="shared" si="6"/>
        <v>17.532734740834719</v>
      </c>
      <c r="U36" s="35">
        <f t="shared" si="7"/>
        <v>517.900991402626</v>
      </c>
      <c r="V36" s="35">
        <f t="shared" si="8"/>
        <v>267.94171131054708</v>
      </c>
      <c r="W36" s="35">
        <f t="shared" si="9"/>
        <v>0</v>
      </c>
      <c r="X36" s="35">
        <f t="shared" si="10"/>
        <v>3294.0506523028266</v>
      </c>
      <c r="Y36" s="51">
        <v>9900</v>
      </c>
      <c r="Z36" s="51">
        <v>4150</v>
      </c>
      <c r="AA36" s="35">
        <f t="shared" si="11"/>
        <v>583</v>
      </c>
      <c r="AB36" s="35">
        <f t="shared" si="12"/>
        <v>430</v>
      </c>
      <c r="AC36" s="35">
        <f t="shared" si="13"/>
        <v>584.42449136115727</v>
      </c>
      <c r="AD36" s="35">
        <f t="shared" si="14"/>
        <v>271.36312570873901</v>
      </c>
      <c r="AE36" s="35">
        <f t="shared" si="15"/>
        <v>140.392664806569</v>
      </c>
      <c r="AF36" s="35">
        <f t="shared" si="16"/>
        <v>302.49439828121479</v>
      </c>
      <c r="AG36" s="35">
        <f t="shared" si="17"/>
        <v>17.532734740834719</v>
      </c>
      <c r="AH36" s="35">
        <f t="shared" si="18"/>
        <v>517.900991402626</v>
      </c>
      <c r="AI36" s="35">
        <f t="shared" si="19"/>
        <v>267.94171131054708</v>
      </c>
      <c r="AJ36" s="35">
        <f t="shared" si="20"/>
        <v>0</v>
      </c>
      <c r="AK36" s="36">
        <f t="shared" si="21"/>
        <v>3294.0506523028266</v>
      </c>
    </row>
    <row r="37" spans="1:37" x14ac:dyDescent="0.25">
      <c r="A37" s="5">
        <v>4318.8</v>
      </c>
      <c r="B37" s="5">
        <v>361505.2400598526</v>
      </c>
      <c r="C37" s="5">
        <v>639068.94993472099</v>
      </c>
      <c r="D37" s="5">
        <v>18849.260000000002</v>
      </c>
      <c r="E37" s="5">
        <v>60.504250000000006</v>
      </c>
      <c r="F37" s="32">
        <v>0.02</v>
      </c>
      <c r="G37" s="32">
        <v>0.02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583</v>
      </c>
      <c r="O37" s="35">
        <f t="shared" si="1"/>
        <v>430</v>
      </c>
      <c r="P37" s="35">
        <f t="shared" si="2"/>
        <v>584.42449136115727</v>
      </c>
      <c r="Q37" s="35">
        <f t="shared" si="3"/>
        <v>271.36312570873901</v>
      </c>
      <c r="R37" s="35">
        <f t="shared" si="4"/>
        <v>140.392664806569</v>
      </c>
      <c r="S37" s="35">
        <f t="shared" si="5"/>
        <v>302.49439828121479</v>
      </c>
      <c r="T37" s="35">
        <f t="shared" si="6"/>
        <v>17.532734740834719</v>
      </c>
      <c r="U37" s="35">
        <f t="shared" si="7"/>
        <v>517.900991402626</v>
      </c>
      <c r="V37" s="35">
        <f t="shared" si="8"/>
        <v>267.94171131054708</v>
      </c>
      <c r="W37" s="35">
        <f t="shared" si="9"/>
        <v>0</v>
      </c>
      <c r="X37" s="35">
        <f t="shared" si="10"/>
        <v>3294.0506523028266</v>
      </c>
      <c r="Y37" s="51">
        <v>9900</v>
      </c>
      <c r="Z37" s="51">
        <v>4150</v>
      </c>
      <c r="AA37" s="35">
        <f t="shared" si="11"/>
        <v>583</v>
      </c>
      <c r="AB37" s="35">
        <f t="shared" si="12"/>
        <v>430</v>
      </c>
      <c r="AC37" s="35">
        <f t="shared" si="13"/>
        <v>584.42449136115727</v>
      </c>
      <c r="AD37" s="35">
        <f t="shared" si="14"/>
        <v>271.36312570873901</v>
      </c>
      <c r="AE37" s="35">
        <f t="shared" si="15"/>
        <v>140.392664806569</v>
      </c>
      <c r="AF37" s="35">
        <f t="shared" si="16"/>
        <v>302.49439828121479</v>
      </c>
      <c r="AG37" s="35">
        <f t="shared" si="17"/>
        <v>17.532734740834719</v>
      </c>
      <c r="AH37" s="35">
        <f t="shared" si="18"/>
        <v>517.900991402626</v>
      </c>
      <c r="AI37" s="35">
        <f t="shared" si="19"/>
        <v>267.94171131054708</v>
      </c>
      <c r="AJ37" s="35">
        <f t="shared" si="20"/>
        <v>0</v>
      </c>
      <c r="AK37" s="36">
        <f t="shared" si="21"/>
        <v>3294.0506523028266</v>
      </c>
    </row>
    <row r="38" spans="1:37" x14ac:dyDescent="0.25">
      <c r="A38" s="5">
        <v>4319</v>
      </c>
      <c r="B38" s="5">
        <v>361603.71185922623</v>
      </c>
      <c r="C38" s="5">
        <v>639243.02837869525</v>
      </c>
      <c r="D38" s="5">
        <v>18849.55</v>
      </c>
      <c r="E38" s="5">
        <v>60.504250000000006</v>
      </c>
      <c r="F38" s="32">
        <v>0.02</v>
      </c>
      <c r="G38" s="32">
        <v>0.02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583</v>
      </c>
      <c r="O38" s="35">
        <f t="shared" si="1"/>
        <v>430</v>
      </c>
      <c r="P38" s="35">
        <f t="shared" si="2"/>
        <v>584.42449136115727</v>
      </c>
      <c r="Q38" s="35">
        <f t="shared" si="3"/>
        <v>271.36312570873901</v>
      </c>
      <c r="R38" s="35">
        <f t="shared" si="4"/>
        <v>140.392664806569</v>
      </c>
      <c r="S38" s="35">
        <f t="shared" si="5"/>
        <v>302.49439828121479</v>
      </c>
      <c r="T38" s="35">
        <f t="shared" si="6"/>
        <v>17.532734740834719</v>
      </c>
      <c r="U38" s="35">
        <f t="shared" si="7"/>
        <v>517.900991402626</v>
      </c>
      <c r="V38" s="35">
        <f t="shared" si="8"/>
        <v>267.94171131054708</v>
      </c>
      <c r="W38" s="35">
        <f t="shared" si="9"/>
        <v>0</v>
      </c>
      <c r="X38" s="35">
        <f t="shared" si="10"/>
        <v>3294.0506523028266</v>
      </c>
      <c r="Y38" s="51">
        <v>9900</v>
      </c>
      <c r="Z38" s="51">
        <v>4150</v>
      </c>
      <c r="AA38" s="35">
        <f t="shared" si="11"/>
        <v>583</v>
      </c>
      <c r="AB38" s="35">
        <f t="shared" si="12"/>
        <v>430</v>
      </c>
      <c r="AC38" s="35">
        <f t="shared" si="13"/>
        <v>584.42449136115727</v>
      </c>
      <c r="AD38" s="35">
        <f t="shared" si="14"/>
        <v>271.36312570873901</v>
      </c>
      <c r="AE38" s="35">
        <f t="shared" si="15"/>
        <v>140.392664806569</v>
      </c>
      <c r="AF38" s="35">
        <f t="shared" si="16"/>
        <v>302.49439828121479</v>
      </c>
      <c r="AG38" s="35">
        <f t="shared" si="17"/>
        <v>17.532734740834719</v>
      </c>
      <c r="AH38" s="35">
        <f t="shared" si="18"/>
        <v>517.900991402626</v>
      </c>
      <c r="AI38" s="35">
        <f t="shared" si="19"/>
        <v>267.94171131054708</v>
      </c>
      <c r="AJ38" s="35">
        <f t="shared" si="20"/>
        <v>0</v>
      </c>
      <c r="AK38" s="36">
        <f t="shared" si="21"/>
        <v>3294.0506523028266</v>
      </c>
    </row>
    <row r="39" spans="1:37" x14ac:dyDescent="0.25">
      <c r="A39" s="5">
        <v>4320</v>
      </c>
      <c r="B39" s="5">
        <v>362096.07085800171</v>
      </c>
      <c r="C39" s="5">
        <v>640113.42059850693</v>
      </c>
      <c r="D39" s="5">
        <v>18851</v>
      </c>
      <c r="E39" s="5">
        <v>60.504250000000006</v>
      </c>
      <c r="F39" s="32">
        <v>0.02</v>
      </c>
      <c r="G39" s="32">
        <v>0.02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583</v>
      </c>
      <c r="O39" s="35">
        <f t="shared" si="1"/>
        <v>430</v>
      </c>
      <c r="P39" s="35">
        <f t="shared" si="2"/>
        <v>584.42449136115727</v>
      </c>
      <c r="Q39" s="35">
        <f t="shared" si="3"/>
        <v>271.36312570873901</v>
      </c>
      <c r="R39" s="35">
        <f t="shared" si="4"/>
        <v>140.392664806569</v>
      </c>
      <c r="S39" s="35">
        <f t="shared" si="5"/>
        <v>302.49439828121479</v>
      </c>
      <c r="T39" s="35">
        <f t="shared" si="6"/>
        <v>17.532734740834719</v>
      </c>
      <c r="U39" s="35">
        <f t="shared" si="7"/>
        <v>517.900991402626</v>
      </c>
      <c r="V39" s="35">
        <f t="shared" si="8"/>
        <v>267.94171131054708</v>
      </c>
      <c r="W39" s="35">
        <f t="shared" si="9"/>
        <v>0</v>
      </c>
      <c r="X39" s="35">
        <f t="shared" si="10"/>
        <v>3294.0506523028266</v>
      </c>
      <c r="Y39" s="51">
        <v>9900</v>
      </c>
      <c r="Z39" s="51">
        <v>4150</v>
      </c>
      <c r="AA39" s="35">
        <f t="shared" si="11"/>
        <v>583</v>
      </c>
      <c r="AB39" s="35">
        <f t="shared" si="12"/>
        <v>430</v>
      </c>
      <c r="AC39" s="35">
        <f t="shared" si="13"/>
        <v>584.42449136115727</v>
      </c>
      <c r="AD39" s="35">
        <f t="shared" si="14"/>
        <v>271.36312570873901</v>
      </c>
      <c r="AE39" s="35">
        <f t="shared" si="15"/>
        <v>140.392664806569</v>
      </c>
      <c r="AF39" s="35">
        <f t="shared" si="16"/>
        <v>302.49439828121479</v>
      </c>
      <c r="AG39" s="35">
        <f t="shared" si="17"/>
        <v>17.532734740834719</v>
      </c>
      <c r="AH39" s="35">
        <f t="shared" si="18"/>
        <v>517.900991402626</v>
      </c>
      <c r="AI39" s="35">
        <f t="shared" si="19"/>
        <v>267.94171131054708</v>
      </c>
      <c r="AJ39" s="35">
        <f t="shared" si="20"/>
        <v>0</v>
      </c>
      <c r="AK39" s="36">
        <f t="shared" si="21"/>
        <v>3294.0506523028266</v>
      </c>
    </row>
    <row r="40" spans="1:37" x14ac:dyDescent="0.25">
      <c r="A40" s="5">
        <v>4321</v>
      </c>
      <c r="B40" s="5">
        <v>362588.42985677719</v>
      </c>
      <c r="C40" s="5">
        <v>640983.8128182888</v>
      </c>
      <c r="D40" s="5">
        <v>18852.45</v>
      </c>
      <c r="E40" s="5">
        <v>60.504250000000006</v>
      </c>
      <c r="F40" s="32">
        <v>0.02</v>
      </c>
      <c r="G40" s="32">
        <v>0.02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583</v>
      </c>
      <c r="O40" s="35">
        <f t="shared" si="1"/>
        <v>430</v>
      </c>
      <c r="P40" s="35">
        <f t="shared" si="2"/>
        <v>584.42449136115727</v>
      </c>
      <c r="Q40" s="35">
        <f t="shared" si="3"/>
        <v>271.36312570873901</v>
      </c>
      <c r="R40" s="35">
        <f t="shared" si="4"/>
        <v>140.392664806569</v>
      </c>
      <c r="S40" s="35">
        <f t="shared" si="5"/>
        <v>302.49439828121479</v>
      </c>
      <c r="T40" s="35">
        <f t="shared" si="6"/>
        <v>17.532734740834719</v>
      </c>
      <c r="U40" s="35">
        <f t="shared" si="7"/>
        <v>517.900991402626</v>
      </c>
      <c r="V40" s="35">
        <f t="shared" si="8"/>
        <v>267.94171131054708</v>
      </c>
      <c r="W40" s="35">
        <f t="shared" si="9"/>
        <v>0</v>
      </c>
      <c r="X40" s="35">
        <f t="shared" si="10"/>
        <v>3294.0506523028266</v>
      </c>
      <c r="Y40" s="51">
        <v>9900</v>
      </c>
      <c r="Z40" s="51">
        <v>4150</v>
      </c>
      <c r="AA40" s="35">
        <f t="shared" si="11"/>
        <v>583</v>
      </c>
      <c r="AB40" s="35">
        <f t="shared" si="12"/>
        <v>430</v>
      </c>
      <c r="AC40" s="35">
        <f t="shared" si="13"/>
        <v>584.42449136115727</v>
      </c>
      <c r="AD40" s="35">
        <f t="shared" si="14"/>
        <v>271.36312570873901</v>
      </c>
      <c r="AE40" s="35">
        <f t="shared" si="15"/>
        <v>140.392664806569</v>
      </c>
      <c r="AF40" s="35">
        <f t="shared" si="16"/>
        <v>302.49439828121479</v>
      </c>
      <c r="AG40" s="35">
        <f t="shared" si="17"/>
        <v>17.532734740834719</v>
      </c>
      <c r="AH40" s="35">
        <f t="shared" si="18"/>
        <v>517.900991402626</v>
      </c>
      <c r="AI40" s="35">
        <f t="shared" si="19"/>
        <v>267.94171131054708</v>
      </c>
      <c r="AJ40" s="35">
        <f t="shared" si="20"/>
        <v>0</v>
      </c>
      <c r="AK40" s="36">
        <f t="shared" si="21"/>
        <v>3294.0506523028266</v>
      </c>
    </row>
    <row r="41" spans="1:37" x14ac:dyDescent="0.25">
      <c r="A41" s="5">
        <v>4322</v>
      </c>
      <c r="B41" s="5">
        <v>363080.78885555267</v>
      </c>
      <c r="C41" s="5">
        <v>641854.20503807068</v>
      </c>
      <c r="D41" s="5">
        <v>18853.899999999998</v>
      </c>
      <c r="E41" s="5">
        <v>60.504250000000006</v>
      </c>
      <c r="F41" s="32">
        <v>0.02</v>
      </c>
      <c r="G41" s="32">
        <v>0.02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583</v>
      </c>
      <c r="O41" s="35">
        <f t="shared" si="1"/>
        <v>430</v>
      </c>
      <c r="P41" s="35">
        <f t="shared" si="2"/>
        <v>584.42449136115727</v>
      </c>
      <c r="Q41" s="35">
        <f t="shared" si="3"/>
        <v>271.36312570873901</v>
      </c>
      <c r="R41" s="35">
        <f t="shared" si="4"/>
        <v>140.392664806569</v>
      </c>
      <c r="S41" s="35">
        <f t="shared" si="5"/>
        <v>302.49439828121479</v>
      </c>
      <c r="T41" s="35">
        <f t="shared" si="6"/>
        <v>17.532734740834719</v>
      </c>
      <c r="U41" s="35">
        <f t="shared" si="7"/>
        <v>517.900991402626</v>
      </c>
      <c r="V41" s="35">
        <f t="shared" si="8"/>
        <v>267.94171131054708</v>
      </c>
      <c r="W41" s="35">
        <f t="shared" si="9"/>
        <v>0</v>
      </c>
      <c r="X41" s="35">
        <f t="shared" si="10"/>
        <v>3294.0506523028266</v>
      </c>
      <c r="Y41" s="51">
        <v>9900</v>
      </c>
      <c r="Z41" s="51">
        <v>4150</v>
      </c>
      <c r="AA41" s="35">
        <f t="shared" si="11"/>
        <v>583</v>
      </c>
      <c r="AB41" s="35">
        <f t="shared" si="12"/>
        <v>430</v>
      </c>
      <c r="AC41" s="35">
        <f t="shared" si="13"/>
        <v>584.42449136115727</v>
      </c>
      <c r="AD41" s="35">
        <f t="shared" si="14"/>
        <v>271.36312570873901</v>
      </c>
      <c r="AE41" s="35">
        <f t="shared" si="15"/>
        <v>140.392664806569</v>
      </c>
      <c r="AF41" s="35">
        <f t="shared" si="16"/>
        <v>302.49439828121479</v>
      </c>
      <c r="AG41" s="35">
        <f t="shared" si="17"/>
        <v>17.532734740834719</v>
      </c>
      <c r="AH41" s="35">
        <f t="shared" si="18"/>
        <v>517.900991402626</v>
      </c>
      <c r="AI41" s="35">
        <f t="shared" si="19"/>
        <v>267.94171131054708</v>
      </c>
      <c r="AJ41" s="35">
        <f t="shared" si="20"/>
        <v>0</v>
      </c>
      <c r="AK41" s="36">
        <f t="shared" si="21"/>
        <v>3294.0506523028266</v>
      </c>
    </row>
    <row r="42" spans="1:37" x14ac:dyDescent="0.25">
      <c r="A42" s="5">
        <v>4323</v>
      </c>
      <c r="B42" s="5">
        <v>363573.14785432816</v>
      </c>
      <c r="C42" s="5">
        <v>642724.59725788236</v>
      </c>
      <c r="D42" s="5">
        <v>18855.350000000002</v>
      </c>
      <c r="E42" s="5">
        <v>60.504250000000006</v>
      </c>
      <c r="F42" s="32">
        <v>0.02</v>
      </c>
      <c r="G42" s="32">
        <v>0.02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583</v>
      </c>
      <c r="O42" s="35">
        <f t="shared" si="1"/>
        <v>430</v>
      </c>
      <c r="P42" s="35">
        <f t="shared" si="2"/>
        <v>584.42449136115727</v>
      </c>
      <c r="Q42" s="35">
        <f t="shared" si="3"/>
        <v>271.36312570873901</v>
      </c>
      <c r="R42" s="35">
        <f t="shared" si="4"/>
        <v>140.392664806569</v>
      </c>
      <c r="S42" s="35">
        <f t="shared" si="5"/>
        <v>302.49439828121479</v>
      </c>
      <c r="T42" s="35">
        <f t="shared" si="6"/>
        <v>17.532734740834719</v>
      </c>
      <c r="U42" s="35">
        <f t="shared" si="7"/>
        <v>517.900991402626</v>
      </c>
      <c r="V42" s="35">
        <f t="shared" si="8"/>
        <v>267.94171131054708</v>
      </c>
      <c r="W42" s="35">
        <f t="shared" si="9"/>
        <v>0</v>
      </c>
      <c r="X42" s="35">
        <f t="shared" si="10"/>
        <v>3294.0506523028266</v>
      </c>
      <c r="Y42" s="51">
        <v>9900</v>
      </c>
      <c r="Z42" s="51">
        <v>4150</v>
      </c>
      <c r="AA42" s="35">
        <f t="shared" si="11"/>
        <v>583</v>
      </c>
      <c r="AB42" s="35">
        <f t="shared" si="12"/>
        <v>430</v>
      </c>
      <c r="AC42" s="35">
        <f t="shared" si="13"/>
        <v>584.42449136115727</v>
      </c>
      <c r="AD42" s="35">
        <f t="shared" si="14"/>
        <v>271.36312570873901</v>
      </c>
      <c r="AE42" s="35">
        <f t="shared" si="15"/>
        <v>140.392664806569</v>
      </c>
      <c r="AF42" s="35">
        <f t="shared" si="16"/>
        <v>302.49439828121479</v>
      </c>
      <c r="AG42" s="35">
        <f t="shared" si="17"/>
        <v>17.532734740834719</v>
      </c>
      <c r="AH42" s="35">
        <f t="shared" si="18"/>
        <v>517.900991402626</v>
      </c>
      <c r="AI42" s="35">
        <f t="shared" si="19"/>
        <v>267.94171131054708</v>
      </c>
      <c r="AJ42" s="35">
        <f t="shared" si="20"/>
        <v>0</v>
      </c>
      <c r="AK42" s="36">
        <f t="shared" si="21"/>
        <v>3294.0506523028266</v>
      </c>
    </row>
    <row r="43" spans="1:37" x14ac:dyDescent="0.25">
      <c r="A43" s="5">
        <v>4323.2</v>
      </c>
      <c r="B43" s="5">
        <v>363671.61965417862</v>
      </c>
      <c r="C43" s="5">
        <v>642898.67570182681</v>
      </c>
      <c r="D43" s="5">
        <v>18855.64</v>
      </c>
      <c r="E43" s="5">
        <v>60.504250000000006</v>
      </c>
      <c r="F43" s="32">
        <v>0.02</v>
      </c>
      <c r="G43" s="32">
        <v>0.02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583</v>
      </c>
      <c r="O43" s="35">
        <f t="shared" si="1"/>
        <v>430</v>
      </c>
      <c r="P43" s="35">
        <f t="shared" si="2"/>
        <v>584.42449136115727</v>
      </c>
      <c r="Q43" s="35">
        <f t="shared" si="3"/>
        <v>271.36312570873901</v>
      </c>
      <c r="R43" s="35">
        <f t="shared" si="4"/>
        <v>140.392664806569</v>
      </c>
      <c r="S43" s="35">
        <f t="shared" si="5"/>
        <v>302.49439828121479</v>
      </c>
      <c r="T43" s="35">
        <f t="shared" si="6"/>
        <v>17.532734740834719</v>
      </c>
      <c r="U43" s="35">
        <f t="shared" si="7"/>
        <v>517.900991402626</v>
      </c>
      <c r="V43" s="35">
        <f t="shared" si="8"/>
        <v>267.94171131054708</v>
      </c>
      <c r="W43" s="35">
        <f t="shared" si="9"/>
        <v>0</v>
      </c>
      <c r="X43" s="35">
        <f t="shared" si="10"/>
        <v>3294.0506523028266</v>
      </c>
      <c r="Y43" s="51">
        <v>9900</v>
      </c>
      <c r="Z43" s="51">
        <v>4150</v>
      </c>
      <c r="AA43" s="35">
        <f t="shared" si="11"/>
        <v>583</v>
      </c>
      <c r="AB43" s="35">
        <f t="shared" si="12"/>
        <v>430</v>
      </c>
      <c r="AC43" s="35">
        <f t="shared" si="13"/>
        <v>584.42449136115727</v>
      </c>
      <c r="AD43" s="35">
        <f t="shared" si="14"/>
        <v>271.36312570873901</v>
      </c>
      <c r="AE43" s="35">
        <f t="shared" si="15"/>
        <v>140.392664806569</v>
      </c>
      <c r="AF43" s="35">
        <f t="shared" si="16"/>
        <v>302.49439828121479</v>
      </c>
      <c r="AG43" s="35">
        <f t="shared" si="17"/>
        <v>17.532734740834719</v>
      </c>
      <c r="AH43" s="35">
        <f t="shared" si="18"/>
        <v>517.900991402626</v>
      </c>
      <c r="AI43" s="35">
        <f t="shared" si="19"/>
        <v>267.94171131054708</v>
      </c>
      <c r="AJ43" s="35">
        <f t="shared" si="20"/>
        <v>0</v>
      </c>
      <c r="AK43" s="36">
        <f t="shared" si="21"/>
        <v>3294.0506523028266</v>
      </c>
    </row>
    <row r="44" spans="1:37" x14ac:dyDescent="0.25">
      <c r="A44" s="5">
        <v>4323.8</v>
      </c>
      <c r="B44" s="5">
        <v>363967.03505373001</v>
      </c>
      <c r="C44" s="5">
        <v>643420.91103371978</v>
      </c>
      <c r="D44" s="5">
        <v>18856.509999999998</v>
      </c>
      <c r="E44" s="5">
        <v>60.504250000000006</v>
      </c>
      <c r="F44" s="32">
        <v>0.02</v>
      </c>
      <c r="G44" s="32">
        <v>0.02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583</v>
      </c>
      <c r="O44" s="35">
        <f t="shared" si="1"/>
        <v>430</v>
      </c>
      <c r="P44" s="35">
        <f t="shared" si="2"/>
        <v>584.42449136115727</v>
      </c>
      <c r="Q44" s="35">
        <f t="shared" si="3"/>
        <v>271.36312570873901</v>
      </c>
      <c r="R44" s="35">
        <f t="shared" si="4"/>
        <v>140.392664806569</v>
      </c>
      <c r="S44" s="35">
        <f t="shared" si="5"/>
        <v>302.49439828121479</v>
      </c>
      <c r="T44" s="35">
        <f t="shared" si="6"/>
        <v>17.532734740834719</v>
      </c>
      <c r="U44" s="35">
        <f t="shared" si="7"/>
        <v>517.900991402626</v>
      </c>
      <c r="V44" s="35">
        <f t="shared" si="8"/>
        <v>267.94171131054708</v>
      </c>
      <c r="W44" s="35">
        <f t="shared" si="9"/>
        <v>0</v>
      </c>
      <c r="X44" s="35">
        <f t="shared" si="10"/>
        <v>3294.0506523028266</v>
      </c>
      <c r="Y44" s="51">
        <v>9900</v>
      </c>
      <c r="Z44" s="51">
        <v>4150</v>
      </c>
      <c r="AA44" s="35">
        <f t="shared" si="11"/>
        <v>583</v>
      </c>
      <c r="AB44" s="35">
        <f t="shared" si="12"/>
        <v>430</v>
      </c>
      <c r="AC44" s="35">
        <f t="shared" si="13"/>
        <v>584.42449136115727</v>
      </c>
      <c r="AD44" s="35">
        <f t="shared" si="14"/>
        <v>271.36312570873901</v>
      </c>
      <c r="AE44" s="35">
        <f t="shared" si="15"/>
        <v>140.392664806569</v>
      </c>
      <c r="AF44" s="35">
        <f t="shared" si="16"/>
        <v>302.49439828121479</v>
      </c>
      <c r="AG44" s="35">
        <f t="shared" si="17"/>
        <v>17.532734740834719</v>
      </c>
      <c r="AH44" s="35">
        <f t="shared" si="18"/>
        <v>517.900991402626</v>
      </c>
      <c r="AI44" s="35">
        <f t="shared" si="19"/>
        <v>267.94171131054708</v>
      </c>
      <c r="AJ44" s="35">
        <f t="shared" si="20"/>
        <v>0</v>
      </c>
      <c r="AK44" s="36">
        <f t="shared" si="21"/>
        <v>3294.0506523028266</v>
      </c>
    </row>
    <row r="45" spans="1:37" x14ac:dyDescent="0.25">
      <c r="A45" s="5">
        <v>4324</v>
      </c>
      <c r="B45" s="5">
        <v>364065.50685358047</v>
      </c>
      <c r="C45" s="5">
        <v>643594.98947769403</v>
      </c>
      <c r="D45" s="5">
        <v>18856.8</v>
      </c>
      <c r="E45" s="5">
        <v>60.504250000000006</v>
      </c>
      <c r="F45" s="32">
        <v>0.02</v>
      </c>
      <c r="G45" s="32">
        <v>0.02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583</v>
      </c>
      <c r="O45" s="35">
        <f t="shared" si="1"/>
        <v>430</v>
      </c>
      <c r="P45" s="35">
        <f t="shared" si="2"/>
        <v>584.42449136115727</v>
      </c>
      <c r="Q45" s="35">
        <f t="shared" si="3"/>
        <v>271.36312570873901</v>
      </c>
      <c r="R45" s="35">
        <f t="shared" si="4"/>
        <v>140.392664806569</v>
      </c>
      <c r="S45" s="35">
        <f t="shared" si="5"/>
        <v>302.49439828121479</v>
      </c>
      <c r="T45" s="35">
        <f t="shared" si="6"/>
        <v>17.532734740834719</v>
      </c>
      <c r="U45" s="35">
        <f t="shared" si="7"/>
        <v>517.900991402626</v>
      </c>
      <c r="V45" s="35">
        <f t="shared" si="8"/>
        <v>267.94171131054708</v>
      </c>
      <c r="W45" s="35">
        <f t="shared" si="9"/>
        <v>0</v>
      </c>
      <c r="X45" s="35">
        <f t="shared" si="10"/>
        <v>3294.0506523028266</v>
      </c>
      <c r="Y45" s="51">
        <v>9900</v>
      </c>
      <c r="Z45" s="51">
        <v>4150</v>
      </c>
      <c r="AA45" s="35">
        <f t="shared" si="11"/>
        <v>583</v>
      </c>
      <c r="AB45" s="35">
        <f t="shared" si="12"/>
        <v>430</v>
      </c>
      <c r="AC45" s="35">
        <f t="shared" si="13"/>
        <v>584.42449136115727</v>
      </c>
      <c r="AD45" s="35">
        <f t="shared" si="14"/>
        <v>271.36312570873901</v>
      </c>
      <c r="AE45" s="35">
        <f t="shared" si="15"/>
        <v>140.392664806569</v>
      </c>
      <c r="AF45" s="35">
        <f t="shared" si="16"/>
        <v>302.49439828121479</v>
      </c>
      <c r="AG45" s="35">
        <f t="shared" si="17"/>
        <v>17.532734740834719</v>
      </c>
      <c r="AH45" s="35">
        <f t="shared" si="18"/>
        <v>517.900991402626</v>
      </c>
      <c r="AI45" s="35">
        <f t="shared" si="19"/>
        <v>267.94171131054708</v>
      </c>
      <c r="AJ45" s="35">
        <f t="shared" si="20"/>
        <v>0</v>
      </c>
      <c r="AK45" s="36">
        <f t="shared" si="21"/>
        <v>3294.0506523028266</v>
      </c>
    </row>
    <row r="46" spans="1:37" x14ac:dyDescent="0.25">
      <c r="A46" s="5">
        <v>4325</v>
      </c>
      <c r="B46" s="5">
        <v>364557.86585235596</v>
      </c>
      <c r="C46" s="5">
        <v>644465.38169747591</v>
      </c>
      <c r="D46" s="5">
        <v>18858.25</v>
      </c>
      <c r="E46" s="5">
        <v>60.504250000000006</v>
      </c>
      <c r="F46" s="32">
        <v>0.02</v>
      </c>
      <c r="G46" s="32">
        <v>0.02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583</v>
      </c>
      <c r="O46" s="35">
        <f t="shared" si="1"/>
        <v>430</v>
      </c>
      <c r="P46" s="35">
        <f t="shared" si="2"/>
        <v>584.42449136115727</v>
      </c>
      <c r="Q46" s="35">
        <f t="shared" si="3"/>
        <v>271.36312570873901</v>
      </c>
      <c r="R46" s="35">
        <f t="shared" si="4"/>
        <v>140.392664806569</v>
      </c>
      <c r="S46" s="35">
        <f t="shared" si="5"/>
        <v>302.49439828121479</v>
      </c>
      <c r="T46" s="35">
        <f t="shared" si="6"/>
        <v>17.532734740834719</v>
      </c>
      <c r="U46" s="35">
        <f t="shared" si="7"/>
        <v>517.900991402626</v>
      </c>
      <c r="V46" s="35">
        <f t="shared" si="8"/>
        <v>267.94171131054708</v>
      </c>
      <c r="W46" s="35">
        <f t="shared" si="9"/>
        <v>0</v>
      </c>
      <c r="X46" s="35">
        <f t="shared" si="10"/>
        <v>3294.0506523028266</v>
      </c>
      <c r="Y46" s="51">
        <v>9900</v>
      </c>
      <c r="Z46" s="51">
        <v>4150</v>
      </c>
      <c r="AA46" s="35">
        <f t="shared" si="11"/>
        <v>583</v>
      </c>
      <c r="AB46" s="35">
        <f t="shared" si="12"/>
        <v>430</v>
      </c>
      <c r="AC46" s="35">
        <f t="shared" si="13"/>
        <v>584.42449136115727</v>
      </c>
      <c r="AD46" s="35">
        <f t="shared" si="14"/>
        <v>271.36312570873901</v>
      </c>
      <c r="AE46" s="35">
        <f t="shared" si="15"/>
        <v>140.392664806569</v>
      </c>
      <c r="AF46" s="35">
        <f t="shared" si="16"/>
        <v>302.49439828121479</v>
      </c>
      <c r="AG46" s="35">
        <f t="shared" si="17"/>
        <v>17.532734740834719</v>
      </c>
      <c r="AH46" s="35">
        <f t="shared" si="18"/>
        <v>517.900991402626</v>
      </c>
      <c r="AI46" s="35">
        <f t="shared" si="19"/>
        <v>267.94171131054708</v>
      </c>
      <c r="AJ46" s="35">
        <f t="shared" si="20"/>
        <v>0</v>
      </c>
      <c r="AK46" s="36">
        <f t="shared" si="21"/>
        <v>3294.0506523028266</v>
      </c>
    </row>
    <row r="47" spans="1:37" x14ac:dyDescent="0.25">
      <c r="A47" s="5">
        <v>4326</v>
      </c>
      <c r="B47" s="5">
        <v>365050.22485113144</v>
      </c>
      <c r="C47" s="5">
        <v>645335.77391728759</v>
      </c>
      <c r="D47" s="5">
        <v>18859.7</v>
      </c>
      <c r="E47" s="5">
        <v>60.504250000000006</v>
      </c>
      <c r="F47" s="32">
        <v>0.02</v>
      </c>
      <c r="G47" s="32">
        <v>0.02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583</v>
      </c>
      <c r="O47" s="35">
        <f t="shared" si="1"/>
        <v>430</v>
      </c>
      <c r="P47" s="35">
        <f t="shared" si="2"/>
        <v>584.42449136115727</v>
      </c>
      <c r="Q47" s="35">
        <f t="shared" si="3"/>
        <v>271.36312570873901</v>
      </c>
      <c r="R47" s="35">
        <f t="shared" si="4"/>
        <v>140.392664806569</v>
      </c>
      <c r="S47" s="35">
        <f t="shared" si="5"/>
        <v>302.49439828121479</v>
      </c>
      <c r="T47" s="35">
        <f t="shared" si="6"/>
        <v>17.532734740834719</v>
      </c>
      <c r="U47" s="35">
        <f t="shared" si="7"/>
        <v>517.900991402626</v>
      </c>
      <c r="V47" s="35">
        <f t="shared" si="8"/>
        <v>267.94171131054708</v>
      </c>
      <c r="W47" s="35">
        <f t="shared" si="9"/>
        <v>0</v>
      </c>
      <c r="X47" s="35">
        <f t="shared" si="10"/>
        <v>3294.0506523028266</v>
      </c>
      <c r="Y47" s="51">
        <v>9900</v>
      </c>
      <c r="Z47" s="51">
        <v>4150</v>
      </c>
      <c r="AA47" s="35">
        <f t="shared" si="11"/>
        <v>583</v>
      </c>
      <c r="AB47" s="35">
        <f t="shared" si="12"/>
        <v>430</v>
      </c>
      <c r="AC47" s="35">
        <f t="shared" si="13"/>
        <v>584.42449136115727</v>
      </c>
      <c r="AD47" s="35">
        <f t="shared" si="14"/>
        <v>271.36312570873901</v>
      </c>
      <c r="AE47" s="35">
        <f t="shared" si="15"/>
        <v>140.392664806569</v>
      </c>
      <c r="AF47" s="35">
        <f t="shared" si="16"/>
        <v>302.49439828121479</v>
      </c>
      <c r="AG47" s="35">
        <f t="shared" si="17"/>
        <v>17.532734740834719</v>
      </c>
      <c r="AH47" s="35">
        <f t="shared" si="18"/>
        <v>517.900991402626</v>
      </c>
      <c r="AI47" s="35">
        <f t="shared" si="19"/>
        <v>267.94171131054708</v>
      </c>
      <c r="AJ47" s="35">
        <f t="shared" si="20"/>
        <v>0</v>
      </c>
      <c r="AK47" s="36">
        <f t="shared" si="21"/>
        <v>3294.0506523028266</v>
      </c>
    </row>
    <row r="48" spans="1:37" x14ac:dyDescent="0.25">
      <c r="A48" s="5">
        <v>4327</v>
      </c>
      <c r="B48" s="5">
        <v>365542.58384990692</v>
      </c>
      <c r="C48" s="5">
        <v>646206.16613706946</v>
      </c>
      <c r="D48" s="5">
        <v>18861.150000000001</v>
      </c>
      <c r="E48" s="5">
        <v>60.504250000000006</v>
      </c>
      <c r="F48" s="32">
        <v>0.02</v>
      </c>
      <c r="G48" s="32">
        <v>0.02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583</v>
      </c>
      <c r="O48" s="35">
        <f t="shared" si="1"/>
        <v>430</v>
      </c>
      <c r="P48" s="35">
        <f t="shared" si="2"/>
        <v>584.42449136115727</v>
      </c>
      <c r="Q48" s="35">
        <f t="shared" si="3"/>
        <v>271.36312570873901</v>
      </c>
      <c r="R48" s="35">
        <f t="shared" si="4"/>
        <v>140.392664806569</v>
      </c>
      <c r="S48" s="35">
        <f t="shared" si="5"/>
        <v>302.49439828121479</v>
      </c>
      <c r="T48" s="35">
        <f t="shared" si="6"/>
        <v>17.532734740834719</v>
      </c>
      <c r="U48" s="35">
        <f t="shared" si="7"/>
        <v>517.900991402626</v>
      </c>
      <c r="V48" s="35">
        <f t="shared" si="8"/>
        <v>267.94171131054708</v>
      </c>
      <c r="W48" s="35">
        <f t="shared" si="9"/>
        <v>0</v>
      </c>
      <c r="X48" s="35">
        <f t="shared" si="10"/>
        <v>3294.0506523028266</v>
      </c>
      <c r="Y48" s="51">
        <v>9900</v>
      </c>
      <c r="Z48" s="51">
        <v>4150</v>
      </c>
      <c r="AA48" s="35">
        <f t="shared" si="11"/>
        <v>583</v>
      </c>
      <c r="AB48" s="35">
        <f t="shared" si="12"/>
        <v>430</v>
      </c>
      <c r="AC48" s="35">
        <f t="shared" si="13"/>
        <v>584.42449136115727</v>
      </c>
      <c r="AD48" s="35">
        <f t="shared" si="14"/>
        <v>271.36312570873901</v>
      </c>
      <c r="AE48" s="35">
        <f t="shared" si="15"/>
        <v>140.392664806569</v>
      </c>
      <c r="AF48" s="35">
        <f t="shared" si="16"/>
        <v>302.49439828121479</v>
      </c>
      <c r="AG48" s="35">
        <f t="shared" si="17"/>
        <v>17.532734740834719</v>
      </c>
      <c r="AH48" s="35">
        <f t="shared" si="18"/>
        <v>517.900991402626</v>
      </c>
      <c r="AI48" s="35">
        <f t="shared" si="19"/>
        <v>267.94171131054708</v>
      </c>
      <c r="AJ48" s="35">
        <f t="shared" si="20"/>
        <v>0</v>
      </c>
      <c r="AK48" s="36">
        <f t="shared" si="21"/>
        <v>3294.0506523028266</v>
      </c>
    </row>
    <row r="49" spans="1:37" x14ac:dyDescent="0.25">
      <c r="A49" s="5">
        <v>4328</v>
      </c>
      <c r="B49" s="5">
        <v>366034.9428486824</v>
      </c>
      <c r="C49" s="5">
        <v>647076.55835685134</v>
      </c>
      <c r="D49" s="5">
        <v>18862.600000000002</v>
      </c>
      <c r="E49" s="5">
        <v>60.504250000000006</v>
      </c>
      <c r="F49" s="32">
        <v>0.02</v>
      </c>
      <c r="G49" s="32">
        <v>0.02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583</v>
      </c>
      <c r="O49" s="35">
        <f t="shared" si="1"/>
        <v>430</v>
      </c>
      <c r="P49" s="35">
        <f t="shared" si="2"/>
        <v>584.42449136115727</v>
      </c>
      <c r="Q49" s="35">
        <f t="shared" si="3"/>
        <v>271.36312570873901</v>
      </c>
      <c r="R49" s="35">
        <f t="shared" si="4"/>
        <v>140.392664806569</v>
      </c>
      <c r="S49" s="35">
        <f t="shared" si="5"/>
        <v>302.49439828121479</v>
      </c>
      <c r="T49" s="35">
        <f t="shared" si="6"/>
        <v>17.532734740834719</v>
      </c>
      <c r="U49" s="35">
        <f t="shared" si="7"/>
        <v>517.900991402626</v>
      </c>
      <c r="V49" s="35">
        <f t="shared" si="8"/>
        <v>267.94171131054708</v>
      </c>
      <c r="W49" s="35">
        <f t="shared" si="9"/>
        <v>0</v>
      </c>
      <c r="X49" s="35">
        <f t="shared" si="10"/>
        <v>3294.0506523028266</v>
      </c>
      <c r="Y49" s="51">
        <v>9900</v>
      </c>
      <c r="Z49" s="51">
        <v>4150</v>
      </c>
      <c r="AA49" s="35">
        <f t="shared" si="11"/>
        <v>583</v>
      </c>
      <c r="AB49" s="35">
        <f t="shared" si="12"/>
        <v>430</v>
      </c>
      <c r="AC49" s="35">
        <f t="shared" si="13"/>
        <v>584.42449136115727</v>
      </c>
      <c r="AD49" s="35">
        <f t="shared" si="14"/>
        <v>271.36312570873901</v>
      </c>
      <c r="AE49" s="35">
        <f t="shared" si="15"/>
        <v>140.392664806569</v>
      </c>
      <c r="AF49" s="35">
        <f t="shared" si="16"/>
        <v>302.49439828121479</v>
      </c>
      <c r="AG49" s="35">
        <f t="shared" si="17"/>
        <v>17.532734740834719</v>
      </c>
      <c r="AH49" s="35">
        <f t="shared" si="18"/>
        <v>517.900991402626</v>
      </c>
      <c r="AI49" s="35">
        <f t="shared" si="19"/>
        <v>267.94171131054708</v>
      </c>
      <c r="AJ49" s="35">
        <f t="shared" si="20"/>
        <v>0</v>
      </c>
      <c r="AK49" s="36">
        <f t="shared" si="21"/>
        <v>3294.0506523028266</v>
      </c>
    </row>
    <row r="50" spans="1:37" x14ac:dyDescent="0.25">
      <c r="A50" s="5">
        <v>4328.2</v>
      </c>
      <c r="B50" s="5">
        <v>366133.41464805603</v>
      </c>
      <c r="C50" s="5">
        <v>647250.6368008256</v>
      </c>
      <c r="D50" s="5">
        <v>18862.89</v>
      </c>
      <c r="E50" s="5">
        <v>60.504250000000006</v>
      </c>
      <c r="F50" s="32">
        <v>0.02</v>
      </c>
      <c r="G50" s="32">
        <v>0.02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583</v>
      </c>
      <c r="O50" s="35">
        <f t="shared" si="1"/>
        <v>430</v>
      </c>
      <c r="P50" s="35">
        <f t="shared" si="2"/>
        <v>584.42449136115727</v>
      </c>
      <c r="Q50" s="35">
        <f t="shared" si="3"/>
        <v>271.36312570873901</v>
      </c>
      <c r="R50" s="35">
        <f t="shared" si="4"/>
        <v>140.392664806569</v>
      </c>
      <c r="S50" s="35">
        <f t="shared" si="5"/>
        <v>302.49439828121479</v>
      </c>
      <c r="T50" s="35">
        <f t="shared" si="6"/>
        <v>17.532734740834719</v>
      </c>
      <c r="U50" s="35">
        <f t="shared" si="7"/>
        <v>517.900991402626</v>
      </c>
      <c r="V50" s="35">
        <f t="shared" si="8"/>
        <v>267.94171131054708</v>
      </c>
      <c r="W50" s="35">
        <f t="shared" si="9"/>
        <v>0</v>
      </c>
      <c r="X50" s="35">
        <f t="shared" si="10"/>
        <v>3294.0506523028266</v>
      </c>
      <c r="Y50" s="51">
        <v>9900</v>
      </c>
      <c r="Z50" s="51">
        <v>4150</v>
      </c>
      <c r="AA50" s="35">
        <f t="shared" si="11"/>
        <v>583</v>
      </c>
      <c r="AB50" s="35">
        <f t="shared" si="12"/>
        <v>430</v>
      </c>
      <c r="AC50" s="35">
        <f t="shared" si="13"/>
        <v>584.42449136115727</v>
      </c>
      <c r="AD50" s="35">
        <f t="shared" si="14"/>
        <v>271.36312570873901</v>
      </c>
      <c r="AE50" s="35">
        <f t="shared" si="15"/>
        <v>140.392664806569</v>
      </c>
      <c r="AF50" s="35">
        <f t="shared" si="16"/>
        <v>302.49439828121479</v>
      </c>
      <c r="AG50" s="35">
        <f t="shared" si="17"/>
        <v>17.532734740834719</v>
      </c>
      <c r="AH50" s="35">
        <f t="shared" si="18"/>
        <v>517.900991402626</v>
      </c>
      <c r="AI50" s="35">
        <f t="shared" si="19"/>
        <v>267.94171131054708</v>
      </c>
      <c r="AJ50" s="35">
        <f t="shared" si="20"/>
        <v>0</v>
      </c>
      <c r="AK50" s="36">
        <f t="shared" si="21"/>
        <v>3294.0506523028266</v>
      </c>
    </row>
    <row r="51" spans="1:37" x14ac:dyDescent="0.25">
      <c r="A51" s="5">
        <v>4328.8</v>
      </c>
      <c r="B51" s="5">
        <v>366428.83004760742</v>
      </c>
      <c r="C51" s="5">
        <v>647772.87213271856</v>
      </c>
      <c r="D51" s="5">
        <v>18863.759999999998</v>
      </c>
      <c r="E51" s="5">
        <v>60.504250000000006</v>
      </c>
      <c r="F51" s="32">
        <v>0.02</v>
      </c>
      <c r="G51" s="32">
        <v>0.02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583</v>
      </c>
      <c r="O51" s="35">
        <f t="shared" si="1"/>
        <v>430</v>
      </c>
      <c r="P51" s="35">
        <f t="shared" si="2"/>
        <v>584.42449136115727</v>
      </c>
      <c r="Q51" s="35">
        <f t="shared" si="3"/>
        <v>271.36312570873901</v>
      </c>
      <c r="R51" s="35">
        <f t="shared" si="4"/>
        <v>140.392664806569</v>
      </c>
      <c r="S51" s="35">
        <f t="shared" si="5"/>
        <v>302.49439828121479</v>
      </c>
      <c r="T51" s="35">
        <f t="shared" si="6"/>
        <v>17.532734740834719</v>
      </c>
      <c r="U51" s="35">
        <f t="shared" si="7"/>
        <v>517.900991402626</v>
      </c>
      <c r="V51" s="35">
        <f t="shared" si="8"/>
        <v>267.94171131054708</v>
      </c>
      <c r="W51" s="35">
        <f t="shared" si="9"/>
        <v>0</v>
      </c>
      <c r="X51" s="35">
        <f t="shared" si="10"/>
        <v>3294.0506523028266</v>
      </c>
      <c r="Y51" s="51">
        <v>9900</v>
      </c>
      <c r="Z51" s="51">
        <v>4150</v>
      </c>
      <c r="AA51" s="35">
        <f t="shared" si="11"/>
        <v>583</v>
      </c>
      <c r="AB51" s="35">
        <f t="shared" si="12"/>
        <v>430</v>
      </c>
      <c r="AC51" s="35">
        <f t="shared" si="13"/>
        <v>584.42449136115727</v>
      </c>
      <c r="AD51" s="35">
        <f t="shared" si="14"/>
        <v>271.36312570873901</v>
      </c>
      <c r="AE51" s="35">
        <f t="shared" si="15"/>
        <v>140.392664806569</v>
      </c>
      <c r="AF51" s="35">
        <f t="shared" si="16"/>
        <v>302.49439828121479</v>
      </c>
      <c r="AG51" s="35">
        <f t="shared" si="17"/>
        <v>17.532734740834719</v>
      </c>
      <c r="AH51" s="35">
        <f t="shared" si="18"/>
        <v>517.900991402626</v>
      </c>
      <c r="AI51" s="35">
        <f t="shared" si="19"/>
        <v>267.94171131054708</v>
      </c>
      <c r="AJ51" s="35">
        <f t="shared" si="20"/>
        <v>0</v>
      </c>
      <c r="AK51" s="36">
        <f t="shared" si="21"/>
        <v>3294.0506523028266</v>
      </c>
    </row>
    <row r="52" spans="1:37" x14ac:dyDescent="0.25">
      <c r="A52" s="5">
        <v>4329</v>
      </c>
      <c r="B52" s="5">
        <v>366527.30184745789</v>
      </c>
      <c r="C52" s="5">
        <v>647946.95057666302</v>
      </c>
      <c r="D52" s="5">
        <v>18864.05</v>
      </c>
      <c r="E52" s="5">
        <v>60.504250000000006</v>
      </c>
      <c r="F52" s="32">
        <v>0.02</v>
      </c>
      <c r="G52" s="32">
        <v>0.02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583</v>
      </c>
      <c r="O52" s="35">
        <f t="shared" si="1"/>
        <v>430</v>
      </c>
      <c r="P52" s="35">
        <f t="shared" si="2"/>
        <v>584.42449136115727</v>
      </c>
      <c r="Q52" s="35">
        <f t="shared" si="3"/>
        <v>271.36312570873901</v>
      </c>
      <c r="R52" s="35">
        <f t="shared" si="4"/>
        <v>140.392664806569</v>
      </c>
      <c r="S52" s="35">
        <f t="shared" si="5"/>
        <v>302.49439828121479</v>
      </c>
      <c r="T52" s="35">
        <f t="shared" si="6"/>
        <v>17.532734740834719</v>
      </c>
      <c r="U52" s="35">
        <f t="shared" si="7"/>
        <v>517.900991402626</v>
      </c>
      <c r="V52" s="35">
        <f t="shared" si="8"/>
        <v>267.94171131054708</v>
      </c>
      <c r="W52" s="35">
        <f t="shared" si="9"/>
        <v>0</v>
      </c>
      <c r="X52" s="35">
        <f t="shared" si="10"/>
        <v>3294.0506523028266</v>
      </c>
      <c r="Y52" s="51">
        <v>9900</v>
      </c>
      <c r="Z52" s="51">
        <v>4150</v>
      </c>
      <c r="AA52" s="35">
        <f t="shared" si="11"/>
        <v>583</v>
      </c>
      <c r="AB52" s="35">
        <f t="shared" si="12"/>
        <v>430</v>
      </c>
      <c r="AC52" s="35">
        <f t="shared" si="13"/>
        <v>584.42449136115727</v>
      </c>
      <c r="AD52" s="35">
        <f t="shared" si="14"/>
        <v>271.36312570873901</v>
      </c>
      <c r="AE52" s="35">
        <f t="shared" si="15"/>
        <v>140.392664806569</v>
      </c>
      <c r="AF52" s="35">
        <f t="shared" si="16"/>
        <v>302.49439828121479</v>
      </c>
      <c r="AG52" s="35">
        <f t="shared" si="17"/>
        <v>17.532734740834719</v>
      </c>
      <c r="AH52" s="35">
        <f t="shared" si="18"/>
        <v>517.900991402626</v>
      </c>
      <c r="AI52" s="35">
        <f t="shared" si="19"/>
        <v>267.94171131054708</v>
      </c>
      <c r="AJ52" s="35">
        <f t="shared" si="20"/>
        <v>0</v>
      </c>
      <c r="AK52" s="36">
        <f t="shared" si="21"/>
        <v>3294.0506523028266</v>
      </c>
    </row>
    <row r="53" spans="1:37" x14ac:dyDescent="0.25">
      <c r="A53" s="5">
        <v>4330</v>
      </c>
      <c r="B53" s="5">
        <v>367019.66084623337</v>
      </c>
      <c r="C53" s="5">
        <v>648817.3427964747</v>
      </c>
      <c r="D53" s="5">
        <v>18865.5</v>
      </c>
      <c r="E53" s="5">
        <v>60.504250000000006</v>
      </c>
      <c r="F53" s="32">
        <v>0.02</v>
      </c>
      <c r="G53" s="32">
        <v>0.02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583</v>
      </c>
      <c r="O53" s="35">
        <f t="shared" si="1"/>
        <v>430</v>
      </c>
      <c r="P53" s="35">
        <f t="shared" si="2"/>
        <v>584.42449136115727</v>
      </c>
      <c r="Q53" s="35">
        <f t="shared" si="3"/>
        <v>271.36312570873901</v>
      </c>
      <c r="R53" s="35">
        <f t="shared" si="4"/>
        <v>140.392664806569</v>
      </c>
      <c r="S53" s="35">
        <f t="shared" si="5"/>
        <v>302.49439828121479</v>
      </c>
      <c r="T53" s="35">
        <f t="shared" si="6"/>
        <v>17.532734740834719</v>
      </c>
      <c r="U53" s="35">
        <f t="shared" si="7"/>
        <v>517.900991402626</v>
      </c>
      <c r="V53" s="35">
        <f t="shared" si="8"/>
        <v>267.94171131054708</v>
      </c>
      <c r="W53" s="35">
        <f t="shared" si="9"/>
        <v>0</v>
      </c>
      <c r="X53" s="35">
        <f t="shared" si="10"/>
        <v>3294.0506523028266</v>
      </c>
      <c r="Y53" s="51">
        <v>9900</v>
      </c>
      <c r="Z53" s="51">
        <v>4150</v>
      </c>
      <c r="AA53" s="35">
        <f t="shared" si="11"/>
        <v>583</v>
      </c>
      <c r="AB53" s="35">
        <f t="shared" si="12"/>
        <v>430</v>
      </c>
      <c r="AC53" s="35">
        <f t="shared" si="13"/>
        <v>584.42449136115727</v>
      </c>
      <c r="AD53" s="35">
        <f t="shared" si="14"/>
        <v>271.36312570873901</v>
      </c>
      <c r="AE53" s="35">
        <f t="shared" si="15"/>
        <v>140.392664806569</v>
      </c>
      <c r="AF53" s="35">
        <f t="shared" si="16"/>
        <v>302.49439828121479</v>
      </c>
      <c r="AG53" s="35">
        <f t="shared" si="17"/>
        <v>17.532734740834719</v>
      </c>
      <c r="AH53" s="35">
        <f t="shared" si="18"/>
        <v>517.900991402626</v>
      </c>
      <c r="AI53" s="35">
        <f t="shared" si="19"/>
        <v>267.94171131054708</v>
      </c>
      <c r="AJ53" s="35">
        <f t="shared" si="20"/>
        <v>0</v>
      </c>
      <c r="AK53" s="36">
        <f t="shared" si="21"/>
        <v>3294.0506523028266</v>
      </c>
    </row>
    <row r="54" spans="1:37" x14ac:dyDescent="0.25">
      <c r="A54" s="5">
        <v>4331</v>
      </c>
      <c r="B54" s="5">
        <v>367512.01984500885</v>
      </c>
      <c r="C54" s="5">
        <v>649687.73501628637</v>
      </c>
      <c r="D54" s="5">
        <v>18866.95</v>
      </c>
      <c r="E54" s="5">
        <v>60.504250000000006</v>
      </c>
      <c r="F54" s="32">
        <v>0.02</v>
      </c>
      <c r="G54" s="32">
        <v>0.02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583</v>
      </c>
      <c r="O54" s="35">
        <f t="shared" si="1"/>
        <v>430</v>
      </c>
      <c r="P54" s="35">
        <f t="shared" si="2"/>
        <v>584.42449136115727</v>
      </c>
      <c r="Q54" s="35">
        <f t="shared" si="3"/>
        <v>271.36312570873901</v>
      </c>
      <c r="R54" s="35">
        <f t="shared" si="4"/>
        <v>140.392664806569</v>
      </c>
      <c r="S54" s="35">
        <f t="shared" si="5"/>
        <v>302.49439828121479</v>
      </c>
      <c r="T54" s="35">
        <f t="shared" si="6"/>
        <v>17.532734740834719</v>
      </c>
      <c r="U54" s="35">
        <f t="shared" si="7"/>
        <v>517.900991402626</v>
      </c>
      <c r="V54" s="35">
        <f t="shared" si="8"/>
        <v>267.94171131054708</v>
      </c>
      <c r="W54" s="35">
        <f t="shared" si="9"/>
        <v>0</v>
      </c>
      <c r="X54" s="35">
        <f t="shared" si="10"/>
        <v>3294.0506523028266</v>
      </c>
      <c r="Y54" s="51">
        <v>9900</v>
      </c>
      <c r="Z54" s="51">
        <v>4150</v>
      </c>
      <c r="AA54" s="35">
        <f t="shared" si="11"/>
        <v>583</v>
      </c>
      <c r="AB54" s="35">
        <f t="shared" si="12"/>
        <v>430</v>
      </c>
      <c r="AC54" s="35">
        <f t="shared" si="13"/>
        <v>584.42449136115727</v>
      </c>
      <c r="AD54" s="35">
        <f t="shared" si="14"/>
        <v>271.36312570873901</v>
      </c>
      <c r="AE54" s="35">
        <f t="shared" si="15"/>
        <v>140.392664806569</v>
      </c>
      <c r="AF54" s="35">
        <f t="shared" si="16"/>
        <v>302.49439828121479</v>
      </c>
      <c r="AG54" s="35">
        <f t="shared" si="17"/>
        <v>17.532734740834719</v>
      </c>
      <c r="AH54" s="35">
        <f t="shared" si="18"/>
        <v>517.900991402626</v>
      </c>
      <c r="AI54" s="35">
        <f t="shared" si="19"/>
        <v>267.94171131054708</v>
      </c>
      <c r="AJ54" s="35">
        <f t="shared" si="20"/>
        <v>0</v>
      </c>
      <c r="AK54" s="36">
        <f t="shared" si="21"/>
        <v>3294.0506523028266</v>
      </c>
    </row>
    <row r="55" spans="1:37" x14ac:dyDescent="0.25">
      <c r="A55" s="5">
        <v>4332</v>
      </c>
      <c r="B55" s="5">
        <v>368004.37884378433</v>
      </c>
      <c r="C55" s="5">
        <v>650558.12723606825</v>
      </c>
      <c r="D55" s="5">
        <v>18868.400000000001</v>
      </c>
      <c r="E55" s="5">
        <v>60.504250000000006</v>
      </c>
      <c r="F55" s="32">
        <v>0.02</v>
      </c>
      <c r="G55" s="32">
        <v>0.02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583</v>
      </c>
      <c r="O55" s="35">
        <f t="shared" si="1"/>
        <v>430</v>
      </c>
      <c r="P55" s="35">
        <f t="shared" si="2"/>
        <v>584.42449136115727</v>
      </c>
      <c r="Q55" s="35">
        <f t="shared" si="3"/>
        <v>271.36312570873901</v>
      </c>
      <c r="R55" s="35">
        <f t="shared" si="4"/>
        <v>140.392664806569</v>
      </c>
      <c r="S55" s="35">
        <f t="shared" si="5"/>
        <v>302.49439828121479</v>
      </c>
      <c r="T55" s="35">
        <f t="shared" si="6"/>
        <v>17.532734740834719</v>
      </c>
      <c r="U55" s="35">
        <f t="shared" si="7"/>
        <v>517.900991402626</v>
      </c>
      <c r="V55" s="35">
        <f t="shared" si="8"/>
        <v>267.94171131054708</v>
      </c>
      <c r="W55" s="35">
        <f t="shared" si="9"/>
        <v>0</v>
      </c>
      <c r="X55" s="35">
        <f t="shared" si="10"/>
        <v>3294.0506523028266</v>
      </c>
      <c r="Y55" s="51">
        <v>9900</v>
      </c>
      <c r="Z55" s="51">
        <v>4150</v>
      </c>
      <c r="AA55" s="35">
        <f t="shared" si="11"/>
        <v>583</v>
      </c>
      <c r="AB55" s="35">
        <f t="shared" si="12"/>
        <v>430</v>
      </c>
      <c r="AC55" s="35">
        <f t="shared" si="13"/>
        <v>584.42449136115727</v>
      </c>
      <c r="AD55" s="35">
        <f t="shared" si="14"/>
        <v>271.36312570873901</v>
      </c>
      <c r="AE55" s="35">
        <f t="shared" si="15"/>
        <v>140.392664806569</v>
      </c>
      <c r="AF55" s="35">
        <f t="shared" si="16"/>
        <v>302.49439828121479</v>
      </c>
      <c r="AG55" s="35">
        <f t="shared" si="17"/>
        <v>17.532734740834719</v>
      </c>
      <c r="AH55" s="35">
        <f t="shared" si="18"/>
        <v>517.900991402626</v>
      </c>
      <c r="AI55" s="35">
        <f t="shared" si="19"/>
        <v>267.94171131054708</v>
      </c>
      <c r="AJ55" s="35">
        <f t="shared" si="20"/>
        <v>0</v>
      </c>
      <c r="AK55" s="36">
        <f t="shared" si="21"/>
        <v>3294.0506523028266</v>
      </c>
    </row>
    <row r="56" spans="1:37" x14ac:dyDescent="0.25">
      <c r="A56" s="5">
        <v>4333</v>
      </c>
      <c r="B56" s="5">
        <v>368496.73784255981</v>
      </c>
      <c r="C56" s="5">
        <v>651428.51945585012</v>
      </c>
      <c r="D56" s="5">
        <v>18869.849999999999</v>
      </c>
      <c r="E56" s="5">
        <v>60.504250000000006</v>
      </c>
      <c r="F56" s="32">
        <v>0.02</v>
      </c>
      <c r="G56" s="32">
        <v>0.02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583</v>
      </c>
      <c r="O56" s="35">
        <f t="shared" si="1"/>
        <v>430</v>
      </c>
      <c r="P56" s="35">
        <f t="shared" si="2"/>
        <v>584.42449136115727</v>
      </c>
      <c r="Q56" s="35">
        <f t="shared" si="3"/>
        <v>271.36312570873901</v>
      </c>
      <c r="R56" s="35">
        <f t="shared" si="4"/>
        <v>140.392664806569</v>
      </c>
      <c r="S56" s="35">
        <f t="shared" si="5"/>
        <v>302.49439828121479</v>
      </c>
      <c r="T56" s="35">
        <f t="shared" si="6"/>
        <v>17.532734740834719</v>
      </c>
      <c r="U56" s="35">
        <f t="shared" si="7"/>
        <v>517.900991402626</v>
      </c>
      <c r="V56" s="35">
        <f t="shared" si="8"/>
        <v>267.94171131054708</v>
      </c>
      <c r="W56" s="35">
        <f t="shared" si="9"/>
        <v>0</v>
      </c>
      <c r="X56" s="35">
        <f t="shared" si="10"/>
        <v>3294.0506523028266</v>
      </c>
      <c r="Y56" s="51">
        <v>9900</v>
      </c>
      <c r="Z56" s="51">
        <v>4150</v>
      </c>
      <c r="AA56" s="35">
        <f t="shared" si="11"/>
        <v>583</v>
      </c>
      <c r="AB56" s="35">
        <f t="shared" si="12"/>
        <v>430</v>
      </c>
      <c r="AC56" s="35">
        <f t="shared" si="13"/>
        <v>584.42449136115727</v>
      </c>
      <c r="AD56" s="35">
        <f t="shared" si="14"/>
        <v>271.36312570873901</v>
      </c>
      <c r="AE56" s="35">
        <f t="shared" si="15"/>
        <v>140.392664806569</v>
      </c>
      <c r="AF56" s="35">
        <f t="shared" si="16"/>
        <v>302.49439828121479</v>
      </c>
      <c r="AG56" s="35">
        <f t="shared" si="17"/>
        <v>17.532734740834719</v>
      </c>
      <c r="AH56" s="35">
        <f t="shared" si="18"/>
        <v>517.900991402626</v>
      </c>
      <c r="AI56" s="35">
        <f t="shared" si="19"/>
        <v>267.94171131054708</v>
      </c>
      <c r="AJ56" s="35">
        <f t="shared" si="20"/>
        <v>0</v>
      </c>
      <c r="AK56" s="36">
        <f t="shared" si="21"/>
        <v>3294.0506523028266</v>
      </c>
    </row>
    <row r="57" spans="1:37" x14ac:dyDescent="0.25">
      <c r="A57" s="5">
        <v>4333.2</v>
      </c>
      <c r="B57" s="5">
        <v>368595.20964241028</v>
      </c>
      <c r="C57" s="5">
        <v>651602.59789982438</v>
      </c>
      <c r="D57" s="5">
        <v>18870.14</v>
      </c>
      <c r="E57" s="5">
        <v>60.504250000000006</v>
      </c>
      <c r="F57" s="32">
        <v>0.02</v>
      </c>
      <c r="G57" s="32">
        <v>0.02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583</v>
      </c>
      <c r="O57" s="35">
        <f t="shared" si="1"/>
        <v>430</v>
      </c>
      <c r="P57" s="35">
        <f t="shared" si="2"/>
        <v>584.42449136115727</v>
      </c>
      <c r="Q57" s="35">
        <f t="shared" si="3"/>
        <v>271.36312570873901</v>
      </c>
      <c r="R57" s="35">
        <f t="shared" si="4"/>
        <v>140.392664806569</v>
      </c>
      <c r="S57" s="35">
        <f t="shared" si="5"/>
        <v>302.49439828121479</v>
      </c>
      <c r="T57" s="35">
        <f t="shared" si="6"/>
        <v>17.532734740834719</v>
      </c>
      <c r="U57" s="35">
        <f t="shared" si="7"/>
        <v>517.900991402626</v>
      </c>
      <c r="V57" s="35">
        <f t="shared" si="8"/>
        <v>267.94171131054708</v>
      </c>
      <c r="W57" s="35">
        <f t="shared" si="9"/>
        <v>0</v>
      </c>
      <c r="X57" s="35">
        <f t="shared" si="10"/>
        <v>3294.0506523028266</v>
      </c>
      <c r="Y57" s="51">
        <v>9900</v>
      </c>
      <c r="Z57" s="51">
        <v>4150</v>
      </c>
      <c r="AA57" s="35">
        <f t="shared" si="11"/>
        <v>583</v>
      </c>
      <c r="AB57" s="35">
        <f t="shared" si="12"/>
        <v>430</v>
      </c>
      <c r="AC57" s="35">
        <f t="shared" si="13"/>
        <v>584.42449136115727</v>
      </c>
      <c r="AD57" s="35">
        <f t="shared" si="14"/>
        <v>271.36312570873901</v>
      </c>
      <c r="AE57" s="35">
        <f t="shared" si="15"/>
        <v>140.392664806569</v>
      </c>
      <c r="AF57" s="35">
        <f t="shared" si="16"/>
        <v>302.49439828121479</v>
      </c>
      <c r="AG57" s="35">
        <f t="shared" si="17"/>
        <v>17.532734740834719</v>
      </c>
      <c r="AH57" s="35">
        <f t="shared" si="18"/>
        <v>517.900991402626</v>
      </c>
      <c r="AI57" s="35">
        <f t="shared" si="19"/>
        <v>267.94171131054708</v>
      </c>
      <c r="AJ57" s="35">
        <f t="shared" si="20"/>
        <v>0</v>
      </c>
      <c r="AK57" s="36">
        <f t="shared" si="21"/>
        <v>3294.0506523028266</v>
      </c>
    </row>
    <row r="58" spans="1:37" x14ac:dyDescent="0.25">
      <c r="A58" s="5">
        <v>4333.8</v>
      </c>
      <c r="B58" s="5">
        <v>368890.62504148483</v>
      </c>
      <c r="C58" s="5">
        <v>652124.83323168755</v>
      </c>
      <c r="D58" s="5">
        <v>18871.009999999998</v>
      </c>
      <c r="E58" s="5">
        <v>60.504250000000006</v>
      </c>
      <c r="F58" s="32">
        <v>0.02</v>
      </c>
      <c r="G58" s="32">
        <v>0.02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583</v>
      </c>
      <c r="O58" s="35">
        <f t="shared" si="1"/>
        <v>430</v>
      </c>
      <c r="P58" s="35">
        <f t="shared" si="2"/>
        <v>584.42449136115727</v>
      </c>
      <c r="Q58" s="35">
        <f t="shared" si="3"/>
        <v>271.36312570873901</v>
      </c>
      <c r="R58" s="35">
        <f t="shared" si="4"/>
        <v>140.392664806569</v>
      </c>
      <c r="S58" s="35">
        <f t="shared" si="5"/>
        <v>302.49439828121479</v>
      </c>
      <c r="T58" s="35">
        <f t="shared" si="6"/>
        <v>17.532734740834719</v>
      </c>
      <c r="U58" s="35">
        <f t="shared" si="7"/>
        <v>517.900991402626</v>
      </c>
      <c r="V58" s="35">
        <f t="shared" si="8"/>
        <v>267.94171131054708</v>
      </c>
      <c r="W58" s="35">
        <f t="shared" si="9"/>
        <v>0</v>
      </c>
      <c r="X58" s="35">
        <f t="shared" si="10"/>
        <v>3294.0506523028266</v>
      </c>
      <c r="Y58" s="51">
        <v>9900</v>
      </c>
      <c r="Z58" s="51">
        <v>4150</v>
      </c>
      <c r="AA58" s="35">
        <f t="shared" si="11"/>
        <v>583</v>
      </c>
      <c r="AB58" s="35">
        <f t="shared" si="12"/>
        <v>430</v>
      </c>
      <c r="AC58" s="35">
        <f t="shared" si="13"/>
        <v>584.42449136115727</v>
      </c>
      <c r="AD58" s="35">
        <f t="shared" si="14"/>
        <v>271.36312570873901</v>
      </c>
      <c r="AE58" s="35">
        <f t="shared" si="15"/>
        <v>140.392664806569</v>
      </c>
      <c r="AF58" s="35">
        <f t="shared" si="16"/>
        <v>302.49439828121479</v>
      </c>
      <c r="AG58" s="35">
        <f t="shared" si="17"/>
        <v>17.532734740834719</v>
      </c>
      <c r="AH58" s="35">
        <f t="shared" si="18"/>
        <v>517.900991402626</v>
      </c>
      <c r="AI58" s="35">
        <f t="shared" si="19"/>
        <v>267.94171131054708</v>
      </c>
      <c r="AJ58" s="35">
        <f t="shared" si="20"/>
        <v>0</v>
      </c>
      <c r="AK58" s="36">
        <f t="shared" si="21"/>
        <v>3294.0506523028266</v>
      </c>
    </row>
    <row r="59" spans="1:37" x14ac:dyDescent="0.25">
      <c r="A59" s="5">
        <v>4334</v>
      </c>
      <c r="B59" s="5">
        <v>368989.0968413353</v>
      </c>
      <c r="C59" s="5">
        <v>652298.9116756618</v>
      </c>
      <c r="D59" s="5">
        <v>18871.3</v>
      </c>
      <c r="E59" s="5">
        <v>60.504250000000006</v>
      </c>
      <c r="F59" s="32">
        <v>0.02</v>
      </c>
      <c r="G59" s="32">
        <v>0.02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583</v>
      </c>
      <c r="O59" s="35">
        <f t="shared" si="1"/>
        <v>430</v>
      </c>
      <c r="P59" s="35">
        <f t="shared" si="2"/>
        <v>584.42449136115727</v>
      </c>
      <c r="Q59" s="35">
        <f t="shared" si="3"/>
        <v>271.36312570873901</v>
      </c>
      <c r="R59" s="35">
        <f t="shared" si="4"/>
        <v>140.392664806569</v>
      </c>
      <c r="S59" s="35">
        <f t="shared" si="5"/>
        <v>302.49439828121479</v>
      </c>
      <c r="T59" s="35">
        <f t="shared" si="6"/>
        <v>17.532734740834719</v>
      </c>
      <c r="U59" s="35">
        <f t="shared" si="7"/>
        <v>517.900991402626</v>
      </c>
      <c r="V59" s="35">
        <f t="shared" si="8"/>
        <v>267.94171131054708</v>
      </c>
      <c r="W59" s="35">
        <f t="shared" si="9"/>
        <v>0</v>
      </c>
      <c r="X59" s="35">
        <f t="shared" si="10"/>
        <v>3294.0506523028266</v>
      </c>
      <c r="Y59" s="51">
        <v>9900</v>
      </c>
      <c r="Z59" s="51">
        <v>4150</v>
      </c>
      <c r="AA59" s="35">
        <f t="shared" si="11"/>
        <v>583</v>
      </c>
      <c r="AB59" s="35">
        <f t="shared" si="12"/>
        <v>430</v>
      </c>
      <c r="AC59" s="35">
        <f t="shared" si="13"/>
        <v>584.42449136115727</v>
      </c>
      <c r="AD59" s="35">
        <f t="shared" si="14"/>
        <v>271.36312570873901</v>
      </c>
      <c r="AE59" s="35">
        <f t="shared" si="15"/>
        <v>140.392664806569</v>
      </c>
      <c r="AF59" s="35">
        <f t="shared" si="16"/>
        <v>302.49439828121479</v>
      </c>
      <c r="AG59" s="35">
        <f t="shared" si="17"/>
        <v>17.532734740834719</v>
      </c>
      <c r="AH59" s="35">
        <f t="shared" si="18"/>
        <v>517.900991402626</v>
      </c>
      <c r="AI59" s="35">
        <f t="shared" si="19"/>
        <v>267.94171131054708</v>
      </c>
      <c r="AJ59" s="35">
        <f t="shared" si="20"/>
        <v>0</v>
      </c>
      <c r="AK59" s="36">
        <f t="shared" si="21"/>
        <v>3294.0506523028266</v>
      </c>
    </row>
    <row r="60" spans="1:37" x14ac:dyDescent="0.25">
      <c r="A60" s="5">
        <v>4335</v>
      </c>
      <c r="B60" s="5">
        <v>369481.45584058762</v>
      </c>
      <c r="C60" s="5">
        <v>653169.30389547348</v>
      </c>
      <c r="D60" s="5">
        <v>18872.75</v>
      </c>
      <c r="E60" s="5">
        <v>60.504250000000006</v>
      </c>
      <c r="F60" s="32">
        <v>0.02</v>
      </c>
      <c r="G60" s="32">
        <v>0.02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583</v>
      </c>
      <c r="O60" s="35">
        <f t="shared" si="1"/>
        <v>430</v>
      </c>
      <c r="P60" s="35">
        <f t="shared" si="2"/>
        <v>584.42449136115727</v>
      </c>
      <c r="Q60" s="35">
        <f t="shared" si="3"/>
        <v>271.36312570873901</v>
      </c>
      <c r="R60" s="35">
        <f t="shared" si="4"/>
        <v>140.392664806569</v>
      </c>
      <c r="S60" s="35">
        <f t="shared" si="5"/>
        <v>302.49439828121479</v>
      </c>
      <c r="T60" s="35">
        <f t="shared" si="6"/>
        <v>17.532734740834719</v>
      </c>
      <c r="U60" s="35">
        <f t="shared" si="7"/>
        <v>517.900991402626</v>
      </c>
      <c r="V60" s="35">
        <f t="shared" si="8"/>
        <v>267.94171131054708</v>
      </c>
      <c r="W60" s="35">
        <f t="shared" si="9"/>
        <v>0</v>
      </c>
      <c r="X60" s="35">
        <f t="shared" si="10"/>
        <v>3294.0506523028266</v>
      </c>
      <c r="Y60" s="51">
        <v>9900</v>
      </c>
      <c r="Z60" s="51">
        <v>4150</v>
      </c>
      <c r="AA60" s="35">
        <f t="shared" si="11"/>
        <v>583</v>
      </c>
      <c r="AB60" s="35">
        <f t="shared" si="12"/>
        <v>430</v>
      </c>
      <c r="AC60" s="35">
        <f t="shared" si="13"/>
        <v>584.42449136115727</v>
      </c>
      <c r="AD60" s="35">
        <f t="shared" si="14"/>
        <v>271.36312570873901</v>
      </c>
      <c r="AE60" s="35">
        <f t="shared" si="15"/>
        <v>140.392664806569</v>
      </c>
      <c r="AF60" s="35">
        <f t="shared" si="16"/>
        <v>302.49439828121479</v>
      </c>
      <c r="AG60" s="35">
        <f t="shared" si="17"/>
        <v>17.532734740834719</v>
      </c>
      <c r="AH60" s="35">
        <f t="shared" si="18"/>
        <v>517.900991402626</v>
      </c>
      <c r="AI60" s="35">
        <f t="shared" si="19"/>
        <v>267.94171131054708</v>
      </c>
      <c r="AJ60" s="35">
        <f t="shared" si="20"/>
        <v>0</v>
      </c>
      <c r="AK60" s="36">
        <f t="shared" si="21"/>
        <v>3294.0506523028266</v>
      </c>
    </row>
    <row r="61" spans="1:37" x14ac:dyDescent="0.25">
      <c r="A61" s="5">
        <v>4336</v>
      </c>
      <c r="B61" s="5">
        <v>369973.8148393631</v>
      </c>
      <c r="C61" s="5">
        <v>654039.69611525536</v>
      </c>
      <c r="D61" s="5">
        <v>18874.2</v>
      </c>
      <c r="E61" s="5">
        <v>60.504250000000006</v>
      </c>
      <c r="F61" s="32">
        <v>0.02</v>
      </c>
      <c r="G61" s="32">
        <v>0.02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583</v>
      </c>
      <c r="O61" s="35">
        <f t="shared" si="1"/>
        <v>430</v>
      </c>
      <c r="P61" s="35">
        <f t="shared" si="2"/>
        <v>584.42449136115727</v>
      </c>
      <c r="Q61" s="35">
        <f t="shared" si="3"/>
        <v>271.36312570873901</v>
      </c>
      <c r="R61" s="35">
        <f t="shared" si="4"/>
        <v>140.392664806569</v>
      </c>
      <c r="S61" s="35">
        <f t="shared" si="5"/>
        <v>302.49439828121479</v>
      </c>
      <c r="T61" s="35">
        <f t="shared" si="6"/>
        <v>17.532734740834719</v>
      </c>
      <c r="U61" s="35">
        <f t="shared" si="7"/>
        <v>517.900991402626</v>
      </c>
      <c r="V61" s="35">
        <f t="shared" si="8"/>
        <v>267.94171131054708</v>
      </c>
      <c r="W61" s="35">
        <f t="shared" si="9"/>
        <v>0</v>
      </c>
      <c r="X61" s="35">
        <f t="shared" si="10"/>
        <v>3294.0506523028266</v>
      </c>
      <c r="Y61" s="51">
        <v>9900</v>
      </c>
      <c r="Z61" s="51">
        <v>4150</v>
      </c>
      <c r="AA61" s="35">
        <f t="shared" si="11"/>
        <v>583</v>
      </c>
      <c r="AB61" s="35">
        <f t="shared" si="12"/>
        <v>430</v>
      </c>
      <c r="AC61" s="35">
        <f t="shared" si="13"/>
        <v>584.42449136115727</v>
      </c>
      <c r="AD61" s="35">
        <f t="shared" si="14"/>
        <v>271.36312570873901</v>
      </c>
      <c r="AE61" s="35">
        <f t="shared" si="15"/>
        <v>140.392664806569</v>
      </c>
      <c r="AF61" s="35">
        <f t="shared" si="16"/>
        <v>302.49439828121479</v>
      </c>
      <c r="AG61" s="35">
        <f t="shared" si="17"/>
        <v>17.532734740834719</v>
      </c>
      <c r="AH61" s="35">
        <f t="shared" si="18"/>
        <v>517.900991402626</v>
      </c>
      <c r="AI61" s="35">
        <f t="shared" si="19"/>
        <v>267.94171131054708</v>
      </c>
      <c r="AJ61" s="35">
        <f t="shared" si="20"/>
        <v>0</v>
      </c>
      <c r="AK61" s="36">
        <f t="shared" si="21"/>
        <v>3294.0506523028266</v>
      </c>
    </row>
    <row r="62" spans="1:37" x14ac:dyDescent="0.25">
      <c r="A62" s="5">
        <v>4337</v>
      </c>
      <c r="B62" s="5">
        <v>370466.17383813858</v>
      </c>
      <c r="C62" s="5">
        <v>654910.08833506703</v>
      </c>
      <c r="D62" s="5">
        <v>18875.650000000001</v>
      </c>
      <c r="E62" s="5">
        <v>60.504250000000006</v>
      </c>
      <c r="F62" s="32">
        <v>0.02</v>
      </c>
      <c r="G62" s="32">
        <v>0.02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583</v>
      </c>
      <c r="O62" s="35">
        <f t="shared" si="1"/>
        <v>430</v>
      </c>
      <c r="P62" s="35">
        <f t="shared" si="2"/>
        <v>584.42449136115727</v>
      </c>
      <c r="Q62" s="35">
        <f t="shared" si="3"/>
        <v>271.36312570873901</v>
      </c>
      <c r="R62" s="35">
        <f t="shared" si="4"/>
        <v>140.392664806569</v>
      </c>
      <c r="S62" s="35">
        <f t="shared" si="5"/>
        <v>302.49439828121479</v>
      </c>
      <c r="T62" s="35">
        <f t="shared" si="6"/>
        <v>17.532734740834719</v>
      </c>
      <c r="U62" s="35">
        <f t="shared" si="7"/>
        <v>517.900991402626</v>
      </c>
      <c r="V62" s="35">
        <f t="shared" si="8"/>
        <v>267.94171131054708</v>
      </c>
      <c r="W62" s="35">
        <f t="shared" si="9"/>
        <v>0</v>
      </c>
      <c r="X62" s="35">
        <f t="shared" si="10"/>
        <v>3294.0506523028266</v>
      </c>
      <c r="Y62" s="51">
        <v>9900</v>
      </c>
      <c r="Z62" s="51">
        <v>4150</v>
      </c>
      <c r="AA62" s="35">
        <f t="shared" si="11"/>
        <v>583</v>
      </c>
      <c r="AB62" s="35">
        <f t="shared" si="12"/>
        <v>430</v>
      </c>
      <c r="AC62" s="35">
        <f t="shared" si="13"/>
        <v>584.42449136115727</v>
      </c>
      <c r="AD62" s="35">
        <f t="shared" si="14"/>
        <v>271.36312570873901</v>
      </c>
      <c r="AE62" s="35">
        <f t="shared" si="15"/>
        <v>140.392664806569</v>
      </c>
      <c r="AF62" s="35">
        <f t="shared" si="16"/>
        <v>302.49439828121479</v>
      </c>
      <c r="AG62" s="35">
        <f t="shared" si="17"/>
        <v>17.532734740834719</v>
      </c>
      <c r="AH62" s="35">
        <f t="shared" si="18"/>
        <v>517.900991402626</v>
      </c>
      <c r="AI62" s="35">
        <f t="shared" si="19"/>
        <v>267.94171131054708</v>
      </c>
      <c r="AJ62" s="35">
        <f t="shared" si="20"/>
        <v>0</v>
      </c>
      <c r="AK62" s="36">
        <f t="shared" si="21"/>
        <v>3294.0506523028266</v>
      </c>
    </row>
    <row r="63" spans="1:37" x14ac:dyDescent="0.25">
      <c r="A63" s="5">
        <v>4337.2</v>
      </c>
      <c r="B63" s="5">
        <v>370564.64563751221</v>
      </c>
      <c r="C63" s="5">
        <v>655084.16677904129</v>
      </c>
      <c r="D63" s="5">
        <v>18875.939999999999</v>
      </c>
      <c r="E63" s="5">
        <v>60.504250000000006</v>
      </c>
      <c r="F63" s="32">
        <v>0.02</v>
      </c>
      <c r="G63" s="32">
        <v>0.02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583</v>
      </c>
      <c r="O63" s="35">
        <f t="shared" si="1"/>
        <v>430</v>
      </c>
      <c r="P63" s="35">
        <f t="shared" si="2"/>
        <v>584.42449136115727</v>
      </c>
      <c r="Q63" s="35">
        <f t="shared" si="3"/>
        <v>271.36312570873901</v>
      </c>
      <c r="R63" s="35">
        <f t="shared" si="4"/>
        <v>140.392664806569</v>
      </c>
      <c r="S63" s="35">
        <f t="shared" si="5"/>
        <v>302.49439828121479</v>
      </c>
      <c r="T63" s="35">
        <f t="shared" si="6"/>
        <v>17.532734740834719</v>
      </c>
      <c r="U63" s="35">
        <f t="shared" si="7"/>
        <v>517.900991402626</v>
      </c>
      <c r="V63" s="35">
        <f t="shared" si="8"/>
        <v>267.94171131054708</v>
      </c>
      <c r="W63" s="35">
        <f t="shared" si="9"/>
        <v>0</v>
      </c>
      <c r="X63" s="35">
        <f t="shared" si="10"/>
        <v>3294.0506523028266</v>
      </c>
      <c r="Y63" s="51">
        <v>9900</v>
      </c>
      <c r="Z63" s="51">
        <v>4150</v>
      </c>
      <c r="AA63" s="35">
        <f t="shared" si="11"/>
        <v>583</v>
      </c>
      <c r="AB63" s="35">
        <f t="shared" si="12"/>
        <v>430</v>
      </c>
      <c r="AC63" s="35">
        <f t="shared" si="13"/>
        <v>584.42449136115727</v>
      </c>
      <c r="AD63" s="35">
        <f t="shared" si="14"/>
        <v>271.36312570873901</v>
      </c>
      <c r="AE63" s="35">
        <f t="shared" si="15"/>
        <v>140.392664806569</v>
      </c>
      <c r="AF63" s="35">
        <f t="shared" si="16"/>
        <v>302.49439828121479</v>
      </c>
      <c r="AG63" s="35">
        <f t="shared" si="17"/>
        <v>17.532734740834719</v>
      </c>
      <c r="AH63" s="35">
        <f t="shared" si="18"/>
        <v>517.900991402626</v>
      </c>
      <c r="AI63" s="35">
        <f t="shared" si="19"/>
        <v>267.94171131054708</v>
      </c>
      <c r="AJ63" s="35">
        <f t="shared" si="20"/>
        <v>0</v>
      </c>
      <c r="AK63" s="36">
        <f t="shared" si="21"/>
        <v>3294.0506523028266</v>
      </c>
    </row>
    <row r="64" spans="1:37" x14ac:dyDescent="0.25">
      <c r="A64" s="5">
        <v>4337.8</v>
      </c>
      <c r="B64" s="5">
        <v>370860.0610370636</v>
      </c>
      <c r="C64" s="5">
        <v>655606.40211087465</v>
      </c>
      <c r="D64" s="5">
        <v>18876.809999999998</v>
      </c>
      <c r="E64" s="5">
        <v>60.504250000000006</v>
      </c>
      <c r="F64" s="32">
        <v>0.02</v>
      </c>
      <c r="G64" s="32">
        <v>0.02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583</v>
      </c>
      <c r="O64" s="35">
        <f t="shared" si="1"/>
        <v>430</v>
      </c>
      <c r="P64" s="35">
        <f t="shared" si="2"/>
        <v>584.42449136115727</v>
      </c>
      <c r="Q64" s="35">
        <f t="shared" si="3"/>
        <v>271.36312570873901</v>
      </c>
      <c r="R64" s="35">
        <f t="shared" si="4"/>
        <v>140.392664806569</v>
      </c>
      <c r="S64" s="35">
        <f t="shared" si="5"/>
        <v>302.49439828121479</v>
      </c>
      <c r="T64" s="35">
        <f t="shared" si="6"/>
        <v>17.532734740834719</v>
      </c>
      <c r="U64" s="35">
        <f t="shared" si="7"/>
        <v>517.900991402626</v>
      </c>
      <c r="V64" s="35">
        <f t="shared" si="8"/>
        <v>267.94171131054708</v>
      </c>
      <c r="W64" s="35">
        <f t="shared" si="9"/>
        <v>0</v>
      </c>
      <c r="X64" s="35">
        <f t="shared" si="10"/>
        <v>3294.0506523028266</v>
      </c>
      <c r="Y64" s="51">
        <v>9900</v>
      </c>
      <c r="Z64" s="51">
        <v>4150</v>
      </c>
      <c r="AA64" s="35">
        <f t="shared" si="11"/>
        <v>583</v>
      </c>
      <c r="AB64" s="35">
        <f t="shared" si="12"/>
        <v>430</v>
      </c>
      <c r="AC64" s="35">
        <f t="shared" si="13"/>
        <v>584.42449136115727</v>
      </c>
      <c r="AD64" s="35">
        <f t="shared" si="14"/>
        <v>271.36312570873901</v>
      </c>
      <c r="AE64" s="35">
        <f t="shared" si="15"/>
        <v>140.392664806569</v>
      </c>
      <c r="AF64" s="35">
        <f t="shared" si="16"/>
        <v>302.49439828121479</v>
      </c>
      <c r="AG64" s="35">
        <f t="shared" si="17"/>
        <v>17.532734740834719</v>
      </c>
      <c r="AH64" s="35">
        <f t="shared" si="18"/>
        <v>517.900991402626</v>
      </c>
      <c r="AI64" s="35">
        <f t="shared" si="19"/>
        <v>267.94171131054708</v>
      </c>
      <c r="AJ64" s="35">
        <f t="shared" si="20"/>
        <v>0</v>
      </c>
      <c r="AK64" s="36">
        <f t="shared" si="21"/>
        <v>3294.0506523028266</v>
      </c>
    </row>
    <row r="65" spans="1:37" x14ac:dyDescent="0.25">
      <c r="A65" s="5">
        <v>4338</v>
      </c>
      <c r="B65" s="5">
        <v>370958.53283691406</v>
      </c>
      <c r="C65" s="5">
        <v>655780.48055484891</v>
      </c>
      <c r="D65" s="5">
        <v>18877.099999999999</v>
      </c>
      <c r="E65" s="5">
        <v>60.504250000000006</v>
      </c>
      <c r="F65" s="32">
        <v>0.02</v>
      </c>
      <c r="G65" s="32">
        <v>0.02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583</v>
      </c>
      <c r="O65" s="35">
        <f t="shared" si="1"/>
        <v>430</v>
      </c>
      <c r="P65" s="35">
        <f t="shared" si="2"/>
        <v>584.42449136115727</v>
      </c>
      <c r="Q65" s="35">
        <f t="shared" si="3"/>
        <v>271.36312570873901</v>
      </c>
      <c r="R65" s="35">
        <f t="shared" si="4"/>
        <v>140.392664806569</v>
      </c>
      <c r="S65" s="35">
        <f t="shared" si="5"/>
        <v>302.49439828121479</v>
      </c>
      <c r="T65" s="35">
        <f t="shared" si="6"/>
        <v>17.532734740834719</v>
      </c>
      <c r="U65" s="35">
        <f t="shared" si="7"/>
        <v>517.900991402626</v>
      </c>
      <c r="V65" s="35">
        <f t="shared" si="8"/>
        <v>267.94171131054708</v>
      </c>
      <c r="W65" s="35">
        <f t="shared" si="9"/>
        <v>0</v>
      </c>
      <c r="X65" s="35">
        <f t="shared" si="10"/>
        <v>3294.0506523028266</v>
      </c>
      <c r="Y65" s="51">
        <v>9900</v>
      </c>
      <c r="Z65" s="51">
        <v>4150</v>
      </c>
      <c r="AA65" s="35">
        <f t="shared" si="11"/>
        <v>583</v>
      </c>
      <c r="AB65" s="35">
        <f t="shared" si="12"/>
        <v>430</v>
      </c>
      <c r="AC65" s="35">
        <f t="shared" si="13"/>
        <v>584.42449136115727</v>
      </c>
      <c r="AD65" s="35">
        <f t="shared" si="14"/>
        <v>271.36312570873901</v>
      </c>
      <c r="AE65" s="35">
        <f t="shared" si="15"/>
        <v>140.392664806569</v>
      </c>
      <c r="AF65" s="35">
        <f t="shared" si="16"/>
        <v>302.49439828121479</v>
      </c>
      <c r="AG65" s="35">
        <f t="shared" si="17"/>
        <v>17.532734740834719</v>
      </c>
      <c r="AH65" s="35">
        <f t="shared" si="18"/>
        <v>517.900991402626</v>
      </c>
      <c r="AI65" s="35">
        <f t="shared" si="19"/>
        <v>267.94171131054708</v>
      </c>
      <c r="AJ65" s="35">
        <f t="shared" si="20"/>
        <v>0</v>
      </c>
      <c r="AK65" s="36">
        <f t="shared" si="21"/>
        <v>3294.0506523028266</v>
      </c>
    </row>
    <row r="66" spans="1:37" x14ac:dyDescent="0.25">
      <c r="A66" s="5">
        <v>4339</v>
      </c>
      <c r="B66" s="5">
        <v>371450.89183521271</v>
      </c>
      <c r="C66" s="5">
        <v>656650.87277466059</v>
      </c>
      <c r="D66" s="5">
        <v>18878.55</v>
      </c>
      <c r="E66" s="5">
        <v>60.504250000000006</v>
      </c>
      <c r="F66" s="32">
        <v>0.02</v>
      </c>
      <c r="G66" s="32">
        <v>0.02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583</v>
      </c>
      <c r="O66" s="35">
        <f t="shared" si="1"/>
        <v>430</v>
      </c>
      <c r="P66" s="35">
        <f t="shared" si="2"/>
        <v>584.42449136115727</v>
      </c>
      <c r="Q66" s="35">
        <f t="shared" si="3"/>
        <v>271.36312570873901</v>
      </c>
      <c r="R66" s="35">
        <f t="shared" si="4"/>
        <v>140.392664806569</v>
      </c>
      <c r="S66" s="35">
        <f t="shared" si="5"/>
        <v>302.49439828121479</v>
      </c>
      <c r="T66" s="35">
        <f t="shared" si="6"/>
        <v>17.532734740834719</v>
      </c>
      <c r="U66" s="35">
        <f t="shared" si="7"/>
        <v>517.900991402626</v>
      </c>
      <c r="V66" s="35">
        <f t="shared" si="8"/>
        <v>267.94171131054708</v>
      </c>
      <c r="W66" s="35">
        <f t="shared" si="9"/>
        <v>0</v>
      </c>
      <c r="X66" s="35">
        <f t="shared" si="10"/>
        <v>3294.0506523028266</v>
      </c>
      <c r="Y66" s="51">
        <v>9900</v>
      </c>
      <c r="Z66" s="51">
        <v>4150</v>
      </c>
      <c r="AA66" s="35">
        <f t="shared" si="11"/>
        <v>583</v>
      </c>
      <c r="AB66" s="35">
        <f t="shared" si="12"/>
        <v>430</v>
      </c>
      <c r="AC66" s="35">
        <f t="shared" si="13"/>
        <v>584.42449136115727</v>
      </c>
      <c r="AD66" s="35">
        <f t="shared" si="14"/>
        <v>271.36312570873901</v>
      </c>
      <c r="AE66" s="35">
        <f t="shared" si="15"/>
        <v>140.392664806569</v>
      </c>
      <c r="AF66" s="35">
        <f t="shared" si="16"/>
        <v>302.49439828121479</v>
      </c>
      <c r="AG66" s="35">
        <f t="shared" si="17"/>
        <v>17.532734740834719</v>
      </c>
      <c r="AH66" s="35">
        <f t="shared" si="18"/>
        <v>517.900991402626</v>
      </c>
      <c r="AI66" s="35">
        <f t="shared" si="19"/>
        <v>267.94171131054708</v>
      </c>
      <c r="AJ66" s="35">
        <f t="shared" si="20"/>
        <v>0</v>
      </c>
      <c r="AK66" s="36">
        <f t="shared" si="21"/>
        <v>3294.0506523028266</v>
      </c>
    </row>
    <row r="67" spans="1:37" x14ac:dyDescent="0.25">
      <c r="A67" s="5">
        <v>4340</v>
      </c>
      <c r="B67" s="5">
        <v>371943.25083446503</v>
      </c>
      <c r="C67" s="5">
        <v>657521.26499444246</v>
      </c>
      <c r="D67" s="5">
        <v>18880</v>
      </c>
      <c r="E67" s="5">
        <v>60.504250000000006</v>
      </c>
      <c r="F67" s="32">
        <v>0.02</v>
      </c>
      <c r="G67" s="32">
        <v>0.02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0"/>
        <v>583</v>
      </c>
      <c r="O67" s="35">
        <f t="shared" si="1"/>
        <v>430</v>
      </c>
      <c r="P67" s="35">
        <f t="shared" si="2"/>
        <v>584.42449136115727</v>
      </c>
      <c r="Q67" s="35">
        <f t="shared" si="3"/>
        <v>271.36312570873901</v>
      </c>
      <c r="R67" s="35">
        <f t="shared" si="4"/>
        <v>140.392664806569</v>
      </c>
      <c r="S67" s="35">
        <f t="shared" si="5"/>
        <v>302.49439828121479</v>
      </c>
      <c r="T67" s="35">
        <f t="shared" si="6"/>
        <v>17.532734740834719</v>
      </c>
      <c r="U67" s="35">
        <f t="shared" si="7"/>
        <v>517.900991402626</v>
      </c>
      <c r="V67" s="35">
        <f t="shared" si="8"/>
        <v>267.94171131054708</v>
      </c>
      <c r="W67" s="35">
        <f t="shared" si="9"/>
        <v>0</v>
      </c>
      <c r="X67" s="35">
        <f t="shared" si="10"/>
        <v>3294.0506523028266</v>
      </c>
      <c r="Y67" s="51">
        <v>9900</v>
      </c>
      <c r="Z67" s="51">
        <v>4150</v>
      </c>
      <c r="AA67" s="35">
        <f t="shared" si="11"/>
        <v>583</v>
      </c>
      <c r="AB67" s="35">
        <f t="shared" si="12"/>
        <v>430</v>
      </c>
      <c r="AC67" s="35">
        <f t="shared" si="13"/>
        <v>584.42449136115727</v>
      </c>
      <c r="AD67" s="35">
        <f t="shared" si="14"/>
        <v>271.36312570873901</v>
      </c>
      <c r="AE67" s="35">
        <f t="shared" si="15"/>
        <v>140.392664806569</v>
      </c>
      <c r="AF67" s="35">
        <f t="shared" si="16"/>
        <v>302.49439828121479</v>
      </c>
      <c r="AG67" s="35">
        <f t="shared" si="17"/>
        <v>17.532734740834719</v>
      </c>
      <c r="AH67" s="35">
        <f t="shared" si="18"/>
        <v>517.900991402626</v>
      </c>
      <c r="AI67" s="35">
        <f t="shared" si="19"/>
        <v>267.94171131054708</v>
      </c>
      <c r="AJ67" s="35">
        <f t="shared" si="20"/>
        <v>0</v>
      </c>
      <c r="AK67" s="36">
        <f t="shared" si="21"/>
        <v>3294.0506523028266</v>
      </c>
    </row>
  </sheetData>
  <sortState ref="G2:G367">
    <sortCondition ref="G247"/>
  </sortState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73"/>
  <sheetViews>
    <sheetView topLeftCell="H39" zoomScale="85" zoomScaleNormal="85" workbookViewId="0">
      <selection activeCell="A2" sqref="A2:AK73"/>
    </sheetView>
  </sheetViews>
  <sheetFormatPr defaultRowHeight="13.8" x14ac:dyDescent="0.25"/>
  <sheetData>
    <row r="1" spans="1:37" x14ac:dyDescent="0.25">
      <c r="A1" s="73" t="s">
        <v>56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4340</v>
      </c>
      <c r="B3" s="5">
        <v>371943.25083446503</v>
      </c>
      <c r="C3" s="5">
        <v>657521.26499444246</v>
      </c>
      <c r="D3" s="5">
        <v>18880</v>
      </c>
      <c r="E3" s="5">
        <v>60.504250000000006</v>
      </c>
      <c r="F3" s="45">
        <v>0.02</v>
      </c>
      <c r="G3" s="45">
        <v>0.02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583</v>
      </c>
      <c r="O3" s="35">
        <f>(L3-400-500)*F3+250</f>
        <v>430</v>
      </c>
      <c r="P3" s="35">
        <f>(1000*SIN(PI()/2-(PI()/2+ATAN(H3)+ATAN(250/(L3-M3-400-250)))/2)/SIN((PI()/2+ATAN(H3)+ATAN(250/(L3-M3-400-250)))/2))*COS(ATAN((N3-O3)/(L3-M3-400-250)))</f>
        <v>584.42449136115727</v>
      </c>
      <c r="Q3" s="35">
        <f>(1000*SIN(PI()/2-(PI()/2+ATAN(H3)+ATAN(250/(L3-M3-400-250)))/2)/SIN((PI()/2+ATAN(H3)+ATAN(250/(L3-M3-400-250)))/2))*SIN(ATAN(H3)+ATAN(250/(L3-M3-400-250))-ATAN((N3-O3)/(L3-M3-400-250)))</f>
        <v>271.36312570873901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140.392664806569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302.49439828121479</v>
      </c>
      <c r="T3" s="35">
        <f>(1000*SIN(PI()/2-(PI()/2+ATAN(H3)+ATAN(250/(L3-M3-400-250)))/2)/SIN((PI()/2+ATAN(H3)+ATAN(250/(L3-M3-400-250)))/2))*SIN(ATAN((N3-O3)/(L3-M3-400-250)))</f>
        <v>17.532734740834719</v>
      </c>
      <c r="U3" s="35">
        <f>(1000*SIN(PI()/2-(PI()/2+ATAN(H3)+ATAN(250/(L3-M3-400-250)))/2)/SIN((PI()/2+ATAN(H3)+ATAN(250/(L3-M3-400-250)))/2))*COS(ATAN(H3)+ATAN(250/(L3-M3-400-250))-ATAN((N3-O3)/(L3-M3-400-250)))</f>
        <v>517.900991402626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267.94171131054708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0</v>
      </c>
      <c r="X3" s="35">
        <f>M3+400-((K3-250-(N3-O3))/TAN(PI()/2-(ATAN(H3)+ATAN(250/(L3-M3-400-250))-ATAN((N3-O3)/(L3-M3-400-250)))))</f>
        <v>3294.0506523028266</v>
      </c>
      <c r="Y3" s="51">
        <v>9900</v>
      </c>
      <c r="Z3" s="51">
        <v>4150</v>
      </c>
      <c r="AA3" s="35">
        <f>Z3*G3+J3</f>
        <v>583</v>
      </c>
      <c r="AB3" s="35">
        <f>(Y3-400-500)*G3+250</f>
        <v>430</v>
      </c>
      <c r="AC3" s="35">
        <f>(1000*SIN(PI()/2-(PI()/2+ATAN(I3)+ATAN(250/(Y3-Z3-400-250)))/2)/SIN((PI()/2+ATAN(I3)+ATAN(250/(Y3-Z3-400-250)))/2))*COS(ATAN((AA3-AB3)/(Y3-Z3-400-250)))</f>
        <v>584.42449136115727</v>
      </c>
      <c r="AD3" s="35">
        <f>(1000*SIN(PI()/2-(PI()/2+ATAN(I3)+ATAN(250/(Y3-Z3-400-250)))/2)/SIN((PI()/2+ATAN(I3)+ATAN(250/(Y3-Z3-400-250)))/2))*SIN(ATAN(I3)+ATAN(250/(Y3-Z3-400-250))-(ATAN((AA3-AB3)/(Y3-Z3-400-250))))</f>
        <v>271.36312570873901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140.392664806569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302.49439828121479</v>
      </c>
      <c r="AG3" s="35">
        <f>(1000*SIN(PI()/2-(PI()/2+ATAN(I3)+ATAN(250/(Y3-Z3-400-250)))/2)/SIN((PI()/2+ATAN(I3)+ATAN(250/(Y3-Z3-400-250)))/2))*SIN(ATAN((AA3-AB3)/(Y3-Z3-400-250)))</f>
        <v>17.532734740834719</v>
      </c>
      <c r="AH3" s="35">
        <f>(1000*SIN(PI()/2-(PI()/2+ATAN(I3)+ATAN(250/(Y3-Z3-400-250)))/2)/SIN((PI()/2+ATAN(I3)+ATAN(250/(Y3-Z3-400-250)))/2))*COS(ATAN(I3)+ATAN(250/(Y3-Z3-400-250))-(ATAN((AA3-AB3)/(Y3-Z3-400-250))))</f>
        <v>517.900991402626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267.94171131054708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0</v>
      </c>
      <c r="AK3" s="36">
        <f>Z3+400-((K3-250-(AA3-AB3))/TAN(PI()/2-(ATAN(I3)+ATAN(250/(Y3-Z3-400-250))-(ATAN((AA3-AB3)/(Y3-Z3-400-250))))))</f>
        <v>3294.0506523028266</v>
      </c>
    </row>
    <row r="4" spans="1:37" x14ac:dyDescent="0.25">
      <c r="A4" s="5">
        <v>4341</v>
      </c>
      <c r="B4" s="5">
        <v>372435.60983324051</v>
      </c>
      <c r="C4" s="5">
        <v>658391.65721425414</v>
      </c>
      <c r="D4" s="5">
        <v>18881.45</v>
      </c>
      <c r="E4" s="5">
        <v>60.504250000000006</v>
      </c>
      <c r="F4" s="32">
        <v>0.02</v>
      </c>
      <c r="G4" s="32">
        <v>0.02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0">M4*F4+J4</f>
        <v>583</v>
      </c>
      <c r="O4" s="35">
        <f t="shared" ref="O4:O67" si="1">(L4-400-500)*F4+250</f>
        <v>430</v>
      </c>
      <c r="P4" s="35">
        <f t="shared" ref="P4:P67" si="2">(1000*SIN(PI()/2-(PI()/2+ATAN(H4)+ATAN(250/(L4-M4-400-250)))/2)/SIN((PI()/2+ATAN(H4)+ATAN(250/(L4-M4-400-250)))/2))*COS(ATAN((N4-O4)/(L4-M4-400-250)))</f>
        <v>584.42449136115727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271.36312570873901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140.392664806569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302.49439828121479</v>
      </c>
      <c r="T4" s="35">
        <f t="shared" ref="T4:T67" si="6">(1000*SIN(PI()/2-(PI()/2+ATAN(H4)+ATAN(250/(L4-M4-400-250)))/2)/SIN((PI()/2+ATAN(H4)+ATAN(250/(L4-M4-400-250)))/2))*SIN(ATAN((N4-O4)/(L4-M4-400-250)))</f>
        <v>17.532734740834719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517.900991402626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267.94171131054708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0</v>
      </c>
      <c r="X4" s="35">
        <f t="shared" ref="X4:X67" si="10">M4+400-((K4-250-(N4-O4))/TAN(PI()/2-(ATAN(H4)+ATAN(250/(L4-M4-400-250))-ATAN((N4-O4)/(L4-M4-400-250)))))</f>
        <v>3294.0506523028266</v>
      </c>
      <c r="Y4" s="51">
        <v>9900</v>
      </c>
      <c r="Z4" s="51">
        <v>4150</v>
      </c>
      <c r="AA4" s="35">
        <f t="shared" ref="AA4:AA67" si="11">Z4*G4+J4</f>
        <v>583</v>
      </c>
      <c r="AB4" s="35">
        <f t="shared" ref="AB4:AB67" si="12">(Y4-400-500)*G4+250</f>
        <v>430</v>
      </c>
      <c r="AC4" s="35">
        <f t="shared" ref="AC4:AC67" si="13">(1000*SIN(PI()/2-(PI()/2+ATAN(I4)+ATAN(250/(Y4-Z4-400-250)))/2)/SIN((PI()/2+ATAN(I4)+ATAN(250/(Y4-Z4-400-250)))/2))*COS(ATAN((AA4-AB4)/(Y4-Z4-400-250)))</f>
        <v>584.42449136115727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271.36312570873901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140.392664806569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302.49439828121479</v>
      </c>
      <c r="AG4" s="35">
        <f t="shared" ref="AG4:AG67" si="17">(1000*SIN(PI()/2-(PI()/2+ATAN(I4)+ATAN(250/(Y4-Z4-400-250)))/2)/SIN((PI()/2+ATAN(I4)+ATAN(250/(Y4-Z4-400-250)))/2))*SIN(ATAN((AA4-AB4)/(Y4-Z4-400-250)))</f>
        <v>17.532734740834719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517.900991402626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267.94171131054708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0</v>
      </c>
      <c r="AK4" s="36">
        <f t="shared" ref="AK4:AK67" si="21">Z4+400-((K4-250-(AA4-AB4))/TAN(PI()/2-(ATAN(I4)+ATAN(250/(Y4-Z4-400-250))-(ATAN((AA4-AB4)/(Y4-Z4-400-250))))))</f>
        <v>3294.0506523028266</v>
      </c>
    </row>
    <row r="5" spans="1:37" x14ac:dyDescent="0.25">
      <c r="A5" s="5">
        <v>4342</v>
      </c>
      <c r="B5" s="5">
        <v>372927.96883201599</v>
      </c>
      <c r="C5" s="5">
        <v>659262.04943406582</v>
      </c>
      <c r="D5" s="5">
        <v>18882.899999999998</v>
      </c>
      <c r="E5" s="5">
        <v>60.504250000000006</v>
      </c>
      <c r="F5" s="32">
        <v>0.02</v>
      </c>
      <c r="G5" s="32">
        <v>0.02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583</v>
      </c>
      <c r="O5" s="35">
        <f t="shared" si="1"/>
        <v>430</v>
      </c>
      <c r="P5" s="35">
        <f t="shared" si="2"/>
        <v>584.42449136115727</v>
      </c>
      <c r="Q5" s="35">
        <f t="shared" si="3"/>
        <v>271.36312570873901</v>
      </c>
      <c r="R5" s="35">
        <f t="shared" si="4"/>
        <v>140.392664806569</v>
      </c>
      <c r="S5" s="35">
        <f t="shared" si="5"/>
        <v>302.49439828121479</v>
      </c>
      <c r="T5" s="35">
        <f t="shared" si="6"/>
        <v>17.532734740834719</v>
      </c>
      <c r="U5" s="35">
        <f t="shared" si="7"/>
        <v>517.900991402626</v>
      </c>
      <c r="V5" s="35">
        <f t="shared" si="8"/>
        <v>267.94171131054708</v>
      </c>
      <c r="W5" s="35">
        <f t="shared" si="9"/>
        <v>0</v>
      </c>
      <c r="X5" s="35">
        <f t="shared" si="10"/>
        <v>3294.0506523028266</v>
      </c>
      <c r="Y5" s="51">
        <v>9900</v>
      </c>
      <c r="Z5" s="51">
        <v>4150</v>
      </c>
      <c r="AA5" s="35">
        <f t="shared" si="11"/>
        <v>583</v>
      </c>
      <c r="AB5" s="35">
        <f t="shared" si="12"/>
        <v>430</v>
      </c>
      <c r="AC5" s="35">
        <f t="shared" si="13"/>
        <v>584.42449136115727</v>
      </c>
      <c r="AD5" s="35">
        <f t="shared" si="14"/>
        <v>271.36312570873901</v>
      </c>
      <c r="AE5" s="35">
        <f t="shared" si="15"/>
        <v>140.392664806569</v>
      </c>
      <c r="AF5" s="35">
        <f t="shared" si="16"/>
        <v>302.49439828121479</v>
      </c>
      <c r="AG5" s="35">
        <f t="shared" si="17"/>
        <v>17.532734740834719</v>
      </c>
      <c r="AH5" s="35">
        <f t="shared" si="18"/>
        <v>517.900991402626</v>
      </c>
      <c r="AI5" s="35">
        <f t="shared" si="19"/>
        <v>267.94171131054708</v>
      </c>
      <c r="AJ5" s="35">
        <f t="shared" si="20"/>
        <v>0</v>
      </c>
      <c r="AK5" s="36">
        <f t="shared" si="21"/>
        <v>3294.0506523028266</v>
      </c>
    </row>
    <row r="6" spans="1:37" x14ac:dyDescent="0.25">
      <c r="A6" s="5">
        <v>4342.2</v>
      </c>
      <c r="B6" s="5">
        <v>373026.44063186646</v>
      </c>
      <c r="C6" s="5">
        <v>659436.12787801027</v>
      </c>
      <c r="D6" s="5">
        <v>18883.189999999999</v>
      </c>
      <c r="E6" s="5">
        <v>60.504250000000006</v>
      </c>
      <c r="F6" s="32">
        <v>0.02</v>
      </c>
      <c r="G6" s="32">
        <v>0.02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583</v>
      </c>
      <c r="O6" s="35">
        <f t="shared" si="1"/>
        <v>430</v>
      </c>
      <c r="P6" s="35">
        <f t="shared" si="2"/>
        <v>584.42449136115727</v>
      </c>
      <c r="Q6" s="35">
        <f t="shared" si="3"/>
        <v>271.36312570873901</v>
      </c>
      <c r="R6" s="35">
        <f t="shared" si="4"/>
        <v>140.392664806569</v>
      </c>
      <c r="S6" s="35">
        <f t="shared" si="5"/>
        <v>302.49439828121479</v>
      </c>
      <c r="T6" s="35">
        <f t="shared" si="6"/>
        <v>17.532734740834719</v>
      </c>
      <c r="U6" s="35">
        <f t="shared" si="7"/>
        <v>517.900991402626</v>
      </c>
      <c r="V6" s="35">
        <f t="shared" si="8"/>
        <v>267.94171131054708</v>
      </c>
      <c r="W6" s="35">
        <f t="shared" si="9"/>
        <v>0</v>
      </c>
      <c r="X6" s="35">
        <f t="shared" si="10"/>
        <v>3294.0506523028266</v>
      </c>
      <c r="Y6" s="51">
        <v>9900</v>
      </c>
      <c r="Z6" s="51">
        <v>4150</v>
      </c>
      <c r="AA6" s="35">
        <f t="shared" si="11"/>
        <v>583</v>
      </c>
      <c r="AB6" s="35">
        <f t="shared" si="12"/>
        <v>430</v>
      </c>
      <c r="AC6" s="35">
        <f t="shared" si="13"/>
        <v>584.42449136115727</v>
      </c>
      <c r="AD6" s="35">
        <f t="shared" si="14"/>
        <v>271.36312570873901</v>
      </c>
      <c r="AE6" s="35">
        <f t="shared" si="15"/>
        <v>140.392664806569</v>
      </c>
      <c r="AF6" s="35">
        <f t="shared" si="16"/>
        <v>302.49439828121479</v>
      </c>
      <c r="AG6" s="35">
        <f t="shared" si="17"/>
        <v>17.532734740834719</v>
      </c>
      <c r="AH6" s="35">
        <f t="shared" si="18"/>
        <v>517.900991402626</v>
      </c>
      <c r="AI6" s="35">
        <f t="shared" si="19"/>
        <v>267.94171131054708</v>
      </c>
      <c r="AJ6" s="35">
        <f t="shared" si="20"/>
        <v>0</v>
      </c>
      <c r="AK6" s="36">
        <f t="shared" si="21"/>
        <v>3294.0506523028266</v>
      </c>
    </row>
    <row r="7" spans="1:37" x14ac:dyDescent="0.25">
      <c r="A7" s="5">
        <v>4342.8</v>
      </c>
      <c r="B7" s="5">
        <v>373321.85603094101</v>
      </c>
      <c r="C7" s="5">
        <v>659958.36320990324</v>
      </c>
      <c r="D7" s="5">
        <v>18884.059999999998</v>
      </c>
      <c r="E7" s="5">
        <v>60.504250000000006</v>
      </c>
      <c r="F7" s="32">
        <v>0.02</v>
      </c>
      <c r="G7" s="32">
        <v>0.02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583</v>
      </c>
      <c r="O7" s="35">
        <f t="shared" si="1"/>
        <v>430</v>
      </c>
      <c r="P7" s="35">
        <f t="shared" si="2"/>
        <v>584.42449136115727</v>
      </c>
      <c r="Q7" s="35">
        <f t="shared" si="3"/>
        <v>271.36312570873901</v>
      </c>
      <c r="R7" s="35">
        <f t="shared" si="4"/>
        <v>140.392664806569</v>
      </c>
      <c r="S7" s="35">
        <f t="shared" si="5"/>
        <v>302.49439828121479</v>
      </c>
      <c r="T7" s="35">
        <f t="shared" si="6"/>
        <v>17.532734740834719</v>
      </c>
      <c r="U7" s="35">
        <f t="shared" si="7"/>
        <v>517.900991402626</v>
      </c>
      <c r="V7" s="35">
        <f t="shared" si="8"/>
        <v>267.94171131054708</v>
      </c>
      <c r="W7" s="35">
        <f t="shared" si="9"/>
        <v>0</v>
      </c>
      <c r="X7" s="35">
        <f t="shared" si="10"/>
        <v>3294.0506523028266</v>
      </c>
      <c r="Y7" s="51">
        <v>9900</v>
      </c>
      <c r="Z7" s="51">
        <v>4150</v>
      </c>
      <c r="AA7" s="35">
        <f t="shared" si="11"/>
        <v>583</v>
      </c>
      <c r="AB7" s="35">
        <f t="shared" si="12"/>
        <v>430</v>
      </c>
      <c r="AC7" s="35">
        <f t="shared" si="13"/>
        <v>584.42449136115727</v>
      </c>
      <c r="AD7" s="35">
        <f t="shared" si="14"/>
        <v>271.36312570873901</v>
      </c>
      <c r="AE7" s="35">
        <f t="shared" si="15"/>
        <v>140.392664806569</v>
      </c>
      <c r="AF7" s="35">
        <f t="shared" si="16"/>
        <v>302.49439828121479</v>
      </c>
      <c r="AG7" s="35">
        <f t="shared" si="17"/>
        <v>17.532734740834719</v>
      </c>
      <c r="AH7" s="35">
        <f t="shared" si="18"/>
        <v>517.900991402626</v>
      </c>
      <c r="AI7" s="35">
        <f t="shared" si="19"/>
        <v>267.94171131054708</v>
      </c>
      <c r="AJ7" s="35">
        <f t="shared" si="20"/>
        <v>0</v>
      </c>
      <c r="AK7" s="36">
        <f t="shared" si="21"/>
        <v>3294.0506523028266</v>
      </c>
    </row>
    <row r="8" spans="1:37" x14ac:dyDescent="0.25">
      <c r="A8" s="5">
        <v>4343</v>
      </c>
      <c r="B8" s="5">
        <v>373420.32783079147</v>
      </c>
      <c r="C8" s="5">
        <v>660132.44165384769</v>
      </c>
      <c r="D8" s="5">
        <v>18884.350000000002</v>
      </c>
      <c r="E8" s="5">
        <v>60.504250000000006</v>
      </c>
      <c r="F8" s="32">
        <v>0.02</v>
      </c>
      <c r="G8" s="32">
        <v>0.02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583</v>
      </c>
      <c r="O8" s="35">
        <f t="shared" si="1"/>
        <v>430</v>
      </c>
      <c r="P8" s="35">
        <f t="shared" si="2"/>
        <v>584.42449136115727</v>
      </c>
      <c r="Q8" s="35">
        <f t="shared" si="3"/>
        <v>271.36312570873901</v>
      </c>
      <c r="R8" s="35">
        <f t="shared" si="4"/>
        <v>140.392664806569</v>
      </c>
      <c r="S8" s="35">
        <f t="shared" si="5"/>
        <v>302.49439828121479</v>
      </c>
      <c r="T8" s="35">
        <f t="shared" si="6"/>
        <v>17.532734740834719</v>
      </c>
      <c r="U8" s="35">
        <f t="shared" si="7"/>
        <v>517.900991402626</v>
      </c>
      <c r="V8" s="35">
        <f t="shared" si="8"/>
        <v>267.94171131054708</v>
      </c>
      <c r="W8" s="35">
        <f t="shared" si="9"/>
        <v>0</v>
      </c>
      <c r="X8" s="35">
        <f t="shared" si="10"/>
        <v>3294.0506523028266</v>
      </c>
      <c r="Y8" s="51">
        <v>9900</v>
      </c>
      <c r="Z8" s="51">
        <v>4150</v>
      </c>
      <c r="AA8" s="35">
        <f t="shared" si="11"/>
        <v>583</v>
      </c>
      <c r="AB8" s="35">
        <f t="shared" si="12"/>
        <v>430</v>
      </c>
      <c r="AC8" s="35">
        <f t="shared" si="13"/>
        <v>584.42449136115727</v>
      </c>
      <c r="AD8" s="35">
        <f t="shared" si="14"/>
        <v>271.36312570873901</v>
      </c>
      <c r="AE8" s="35">
        <f t="shared" si="15"/>
        <v>140.392664806569</v>
      </c>
      <c r="AF8" s="35">
        <f t="shared" si="16"/>
        <v>302.49439828121479</v>
      </c>
      <c r="AG8" s="35">
        <f t="shared" si="17"/>
        <v>17.532734740834719</v>
      </c>
      <c r="AH8" s="35">
        <f t="shared" si="18"/>
        <v>517.900991402626</v>
      </c>
      <c r="AI8" s="35">
        <f t="shared" si="19"/>
        <v>267.94171131054708</v>
      </c>
      <c r="AJ8" s="35">
        <f t="shared" si="20"/>
        <v>0</v>
      </c>
      <c r="AK8" s="36">
        <f t="shared" si="21"/>
        <v>3294.0506523028266</v>
      </c>
    </row>
    <row r="9" spans="1:37" x14ac:dyDescent="0.25">
      <c r="A9" s="5">
        <v>4344</v>
      </c>
      <c r="B9" s="5">
        <v>373912.68682956696</v>
      </c>
      <c r="C9" s="5">
        <v>661002.83387362957</v>
      </c>
      <c r="D9" s="5">
        <v>18885.8</v>
      </c>
      <c r="E9" s="5">
        <v>60.504250000000006</v>
      </c>
      <c r="F9" s="32">
        <v>0.02</v>
      </c>
      <c r="G9" s="32">
        <v>0.02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583</v>
      </c>
      <c r="O9" s="35">
        <f t="shared" si="1"/>
        <v>430</v>
      </c>
      <c r="P9" s="35">
        <f t="shared" si="2"/>
        <v>584.42449136115727</v>
      </c>
      <c r="Q9" s="35">
        <f t="shared" si="3"/>
        <v>271.36312570873901</v>
      </c>
      <c r="R9" s="35">
        <f t="shared" si="4"/>
        <v>140.392664806569</v>
      </c>
      <c r="S9" s="35">
        <f t="shared" si="5"/>
        <v>302.49439828121479</v>
      </c>
      <c r="T9" s="35">
        <f t="shared" si="6"/>
        <v>17.532734740834719</v>
      </c>
      <c r="U9" s="35">
        <f t="shared" si="7"/>
        <v>517.900991402626</v>
      </c>
      <c r="V9" s="35">
        <f t="shared" si="8"/>
        <v>267.94171131054708</v>
      </c>
      <c r="W9" s="35">
        <f t="shared" si="9"/>
        <v>0</v>
      </c>
      <c r="X9" s="35">
        <f t="shared" si="10"/>
        <v>3294.0506523028266</v>
      </c>
      <c r="Y9" s="51">
        <v>9900</v>
      </c>
      <c r="Z9" s="51">
        <v>4150</v>
      </c>
      <c r="AA9" s="35">
        <f t="shared" si="11"/>
        <v>583</v>
      </c>
      <c r="AB9" s="35">
        <f t="shared" si="12"/>
        <v>430</v>
      </c>
      <c r="AC9" s="35">
        <f t="shared" si="13"/>
        <v>584.42449136115727</v>
      </c>
      <c r="AD9" s="35">
        <f t="shared" si="14"/>
        <v>271.36312570873901</v>
      </c>
      <c r="AE9" s="35">
        <f t="shared" si="15"/>
        <v>140.392664806569</v>
      </c>
      <c r="AF9" s="35">
        <f t="shared" si="16"/>
        <v>302.49439828121479</v>
      </c>
      <c r="AG9" s="35">
        <f t="shared" si="17"/>
        <v>17.532734740834719</v>
      </c>
      <c r="AH9" s="35">
        <f t="shared" si="18"/>
        <v>517.900991402626</v>
      </c>
      <c r="AI9" s="35">
        <f t="shared" si="19"/>
        <v>267.94171131054708</v>
      </c>
      <c r="AJ9" s="35">
        <f t="shared" si="20"/>
        <v>0</v>
      </c>
      <c r="AK9" s="36">
        <f t="shared" si="21"/>
        <v>3294.0506523028266</v>
      </c>
    </row>
    <row r="10" spans="1:37" x14ac:dyDescent="0.25">
      <c r="A10" s="5">
        <v>4345</v>
      </c>
      <c r="B10" s="5">
        <v>374405.04582834244</v>
      </c>
      <c r="C10" s="5">
        <v>661873.22609344125</v>
      </c>
      <c r="D10" s="5">
        <v>18887.25</v>
      </c>
      <c r="E10" s="5">
        <v>60.504250000000006</v>
      </c>
      <c r="F10" s="32">
        <v>0.02</v>
      </c>
      <c r="G10" s="32">
        <v>0.02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583</v>
      </c>
      <c r="O10" s="35">
        <f t="shared" si="1"/>
        <v>430</v>
      </c>
      <c r="P10" s="35">
        <f t="shared" si="2"/>
        <v>584.42449136115727</v>
      </c>
      <c r="Q10" s="35">
        <f t="shared" si="3"/>
        <v>271.36312570873901</v>
      </c>
      <c r="R10" s="35">
        <f t="shared" si="4"/>
        <v>140.392664806569</v>
      </c>
      <c r="S10" s="35">
        <f t="shared" si="5"/>
        <v>302.49439828121479</v>
      </c>
      <c r="T10" s="35">
        <f t="shared" si="6"/>
        <v>17.532734740834719</v>
      </c>
      <c r="U10" s="35">
        <f t="shared" si="7"/>
        <v>517.900991402626</v>
      </c>
      <c r="V10" s="35">
        <f t="shared" si="8"/>
        <v>267.94171131054708</v>
      </c>
      <c r="W10" s="35">
        <f t="shared" si="9"/>
        <v>0</v>
      </c>
      <c r="X10" s="35">
        <f t="shared" si="10"/>
        <v>3294.0506523028266</v>
      </c>
      <c r="Y10" s="51">
        <v>9900</v>
      </c>
      <c r="Z10" s="51">
        <v>4150</v>
      </c>
      <c r="AA10" s="35">
        <f t="shared" si="11"/>
        <v>583</v>
      </c>
      <c r="AB10" s="35">
        <f t="shared" si="12"/>
        <v>430</v>
      </c>
      <c r="AC10" s="35">
        <f t="shared" si="13"/>
        <v>584.42449136115727</v>
      </c>
      <c r="AD10" s="35">
        <f t="shared" si="14"/>
        <v>271.36312570873901</v>
      </c>
      <c r="AE10" s="35">
        <f t="shared" si="15"/>
        <v>140.392664806569</v>
      </c>
      <c r="AF10" s="35">
        <f t="shared" si="16"/>
        <v>302.49439828121479</v>
      </c>
      <c r="AG10" s="35">
        <f t="shared" si="17"/>
        <v>17.532734740834719</v>
      </c>
      <c r="AH10" s="35">
        <f t="shared" si="18"/>
        <v>517.900991402626</v>
      </c>
      <c r="AI10" s="35">
        <f t="shared" si="19"/>
        <v>267.94171131054708</v>
      </c>
      <c r="AJ10" s="35">
        <f t="shared" si="20"/>
        <v>0</v>
      </c>
      <c r="AK10" s="36">
        <f t="shared" si="21"/>
        <v>3294.0506523028266</v>
      </c>
    </row>
    <row r="11" spans="1:37" x14ac:dyDescent="0.25">
      <c r="A11" s="5">
        <v>4346</v>
      </c>
      <c r="B11" s="5">
        <v>374897.40482759476</v>
      </c>
      <c r="C11" s="5">
        <v>662743.61831325293</v>
      </c>
      <c r="D11" s="5">
        <v>18888.7</v>
      </c>
      <c r="E11" s="5">
        <v>60.504250000000006</v>
      </c>
      <c r="F11" s="32">
        <v>0.02</v>
      </c>
      <c r="G11" s="32">
        <v>0.02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583</v>
      </c>
      <c r="O11" s="35">
        <f t="shared" si="1"/>
        <v>430</v>
      </c>
      <c r="P11" s="35">
        <f t="shared" si="2"/>
        <v>584.42449136115727</v>
      </c>
      <c r="Q11" s="35">
        <f t="shared" si="3"/>
        <v>271.36312570873901</v>
      </c>
      <c r="R11" s="35">
        <f t="shared" si="4"/>
        <v>140.392664806569</v>
      </c>
      <c r="S11" s="35">
        <f t="shared" si="5"/>
        <v>302.49439828121479</v>
      </c>
      <c r="T11" s="35">
        <f t="shared" si="6"/>
        <v>17.532734740834719</v>
      </c>
      <c r="U11" s="35">
        <f t="shared" si="7"/>
        <v>517.900991402626</v>
      </c>
      <c r="V11" s="35">
        <f t="shared" si="8"/>
        <v>267.94171131054708</v>
      </c>
      <c r="W11" s="35">
        <f t="shared" si="9"/>
        <v>0</v>
      </c>
      <c r="X11" s="35">
        <f t="shared" si="10"/>
        <v>3294.0506523028266</v>
      </c>
      <c r="Y11" s="51">
        <v>9900</v>
      </c>
      <c r="Z11" s="51">
        <v>4150</v>
      </c>
      <c r="AA11" s="35">
        <f t="shared" si="11"/>
        <v>583</v>
      </c>
      <c r="AB11" s="35">
        <f t="shared" si="12"/>
        <v>430</v>
      </c>
      <c r="AC11" s="35">
        <f t="shared" si="13"/>
        <v>584.42449136115727</v>
      </c>
      <c r="AD11" s="35">
        <f t="shared" si="14"/>
        <v>271.36312570873901</v>
      </c>
      <c r="AE11" s="35">
        <f t="shared" si="15"/>
        <v>140.392664806569</v>
      </c>
      <c r="AF11" s="35">
        <f t="shared" si="16"/>
        <v>302.49439828121479</v>
      </c>
      <c r="AG11" s="35">
        <f t="shared" si="17"/>
        <v>17.532734740834719</v>
      </c>
      <c r="AH11" s="35">
        <f t="shared" si="18"/>
        <v>517.900991402626</v>
      </c>
      <c r="AI11" s="35">
        <f t="shared" si="19"/>
        <v>267.94171131054708</v>
      </c>
      <c r="AJ11" s="35">
        <f t="shared" si="20"/>
        <v>0</v>
      </c>
      <c r="AK11" s="36">
        <f t="shared" si="21"/>
        <v>3294.0506523028266</v>
      </c>
    </row>
    <row r="12" spans="1:37" x14ac:dyDescent="0.25">
      <c r="A12" s="5">
        <v>4347</v>
      </c>
      <c r="B12" s="5">
        <v>375389.76382637024</v>
      </c>
      <c r="C12" s="5">
        <v>663614.0105330348</v>
      </c>
      <c r="D12" s="5">
        <v>18890.149999999998</v>
      </c>
      <c r="E12" s="5">
        <v>60.504250000000006</v>
      </c>
      <c r="F12" s="32">
        <v>0.02</v>
      </c>
      <c r="G12" s="32">
        <v>0.02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583</v>
      </c>
      <c r="O12" s="35">
        <f t="shared" si="1"/>
        <v>430</v>
      </c>
      <c r="P12" s="35">
        <f t="shared" si="2"/>
        <v>584.42449136115727</v>
      </c>
      <c r="Q12" s="35">
        <f t="shared" si="3"/>
        <v>271.36312570873901</v>
      </c>
      <c r="R12" s="35">
        <f t="shared" si="4"/>
        <v>140.392664806569</v>
      </c>
      <c r="S12" s="35">
        <f t="shared" si="5"/>
        <v>302.49439828121479</v>
      </c>
      <c r="T12" s="35">
        <f t="shared" si="6"/>
        <v>17.532734740834719</v>
      </c>
      <c r="U12" s="35">
        <f t="shared" si="7"/>
        <v>517.900991402626</v>
      </c>
      <c r="V12" s="35">
        <f t="shared" si="8"/>
        <v>267.94171131054708</v>
      </c>
      <c r="W12" s="35">
        <f t="shared" si="9"/>
        <v>0</v>
      </c>
      <c r="X12" s="35">
        <f t="shared" si="10"/>
        <v>3294.0506523028266</v>
      </c>
      <c r="Y12" s="51">
        <v>9900</v>
      </c>
      <c r="Z12" s="51">
        <v>4150</v>
      </c>
      <c r="AA12" s="35">
        <f t="shared" si="11"/>
        <v>583</v>
      </c>
      <c r="AB12" s="35">
        <f t="shared" si="12"/>
        <v>430</v>
      </c>
      <c r="AC12" s="35">
        <f t="shared" si="13"/>
        <v>584.42449136115727</v>
      </c>
      <c r="AD12" s="35">
        <f t="shared" si="14"/>
        <v>271.36312570873901</v>
      </c>
      <c r="AE12" s="35">
        <f t="shared" si="15"/>
        <v>140.392664806569</v>
      </c>
      <c r="AF12" s="35">
        <f t="shared" si="16"/>
        <v>302.49439828121479</v>
      </c>
      <c r="AG12" s="35">
        <f t="shared" si="17"/>
        <v>17.532734740834719</v>
      </c>
      <c r="AH12" s="35">
        <f t="shared" si="18"/>
        <v>517.900991402626</v>
      </c>
      <c r="AI12" s="35">
        <f t="shared" si="19"/>
        <v>267.94171131054708</v>
      </c>
      <c r="AJ12" s="35">
        <f t="shared" si="20"/>
        <v>0</v>
      </c>
      <c r="AK12" s="36">
        <f t="shared" si="21"/>
        <v>3294.0506523028266</v>
      </c>
    </row>
    <row r="13" spans="1:37" x14ac:dyDescent="0.25">
      <c r="A13" s="5">
        <v>4347.2</v>
      </c>
      <c r="B13" s="5">
        <v>375488.23562574387</v>
      </c>
      <c r="C13" s="5">
        <v>663788.08897700906</v>
      </c>
      <c r="D13" s="5">
        <v>18890.439999999999</v>
      </c>
      <c r="E13" s="5">
        <v>60.504250000000006</v>
      </c>
      <c r="F13" s="32">
        <v>0.02</v>
      </c>
      <c r="G13" s="32">
        <v>0.02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583</v>
      </c>
      <c r="O13" s="35">
        <f t="shared" si="1"/>
        <v>430</v>
      </c>
      <c r="P13" s="35">
        <f t="shared" si="2"/>
        <v>584.42449136115727</v>
      </c>
      <c r="Q13" s="35">
        <f t="shared" si="3"/>
        <v>271.36312570873901</v>
      </c>
      <c r="R13" s="35">
        <f t="shared" si="4"/>
        <v>140.392664806569</v>
      </c>
      <c r="S13" s="35">
        <f t="shared" si="5"/>
        <v>302.49439828121479</v>
      </c>
      <c r="T13" s="35">
        <f t="shared" si="6"/>
        <v>17.532734740834719</v>
      </c>
      <c r="U13" s="35">
        <f t="shared" si="7"/>
        <v>517.900991402626</v>
      </c>
      <c r="V13" s="35">
        <f t="shared" si="8"/>
        <v>267.94171131054708</v>
      </c>
      <c r="W13" s="35">
        <f t="shared" si="9"/>
        <v>0</v>
      </c>
      <c r="X13" s="35">
        <f t="shared" si="10"/>
        <v>3294.0506523028266</v>
      </c>
      <c r="Y13" s="51">
        <v>9900</v>
      </c>
      <c r="Z13" s="51">
        <v>4150</v>
      </c>
      <c r="AA13" s="35">
        <f t="shared" si="11"/>
        <v>583</v>
      </c>
      <c r="AB13" s="35">
        <f t="shared" si="12"/>
        <v>430</v>
      </c>
      <c r="AC13" s="35">
        <f t="shared" si="13"/>
        <v>584.42449136115727</v>
      </c>
      <c r="AD13" s="35">
        <f t="shared" si="14"/>
        <v>271.36312570873901</v>
      </c>
      <c r="AE13" s="35">
        <f t="shared" si="15"/>
        <v>140.392664806569</v>
      </c>
      <c r="AF13" s="35">
        <f t="shared" si="16"/>
        <v>302.49439828121479</v>
      </c>
      <c r="AG13" s="35">
        <f t="shared" si="17"/>
        <v>17.532734740834719</v>
      </c>
      <c r="AH13" s="35">
        <f t="shared" si="18"/>
        <v>517.900991402626</v>
      </c>
      <c r="AI13" s="35">
        <f t="shared" si="19"/>
        <v>267.94171131054708</v>
      </c>
      <c r="AJ13" s="35">
        <f t="shared" si="20"/>
        <v>0</v>
      </c>
      <c r="AK13" s="36">
        <f t="shared" si="21"/>
        <v>3294.0506523028266</v>
      </c>
    </row>
    <row r="14" spans="1:37" x14ac:dyDescent="0.25">
      <c r="A14" s="5">
        <v>4347.8</v>
      </c>
      <c r="B14" s="5">
        <v>375783.65102529526</v>
      </c>
      <c r="C14" s="5">
        <v>664310.32430890203</v>
      </c>
      <c r="D14" s="5">
        <v>18891.310000000001</v>
      </c>
      <c r="E14" s="5">
        <v>60.504250000000006</v>
      </c>
      <c r="F14" s="32">
        <v>0.02</v>
      </c>
      <c r="G14" s="32">
        <v>0.02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583</v>
      </c>
      <c r="O14" s="35">
        <f t="shared" si="1"/>
        <v>430</v>
      </c>
      <c r="P14" s="35">
        <f t="shared" si="2"/>
        <v>584.42449136115727</v>
      </c>
      <c r="Q14" s="35">
        <f t="shared" si="3"/>
        <v>271.36312570873901</v>
      </c>
      <c r="R14" s="35">
        <f t="shared" si="4"/>
        <v>140.392664806569</v>
      </c>
      <c r="S14" s="35">
        <f t="shared" si="5"/>
        <v>302.49439828121479</v>
      </c>
      <c r="T14" s="35">
        <f t="shared" si="6"/>
        <v>17.532734740834719</v>
      </c>
      <c r="U14" s="35">
        <f t="shared" si="7"/>
        <v>517.900991402626</v>
      </c>
      <c r="V14" s="35">
        <f t="shared" si="8"/>
        <v>267.94171131054708</v>
      </c>
      <c r="W14" s="35">
        <f t="shared" si="9"/>
        <v>0</v>
      </c>
      <c r="X14" s="35">
        <f t="shared" si="10"/>
        <v>3294.0506523028266</v>
      </c>
      <c r="Y14" s="51">
        <v>9900</v>
      </c>
      <c r="Z14" s="51">
        <v>4150</v>
      </c>
      <c r="AA14" s="35">
        <f t="shared" si="11"/>
        <v>583</v>
      </c>
      <c r="AB14" s="35">
        <f t="shared" si="12"/>
        <v>430</v>
      </c>
      <c r="AC14" s="35">
        <f t="shared" si="13"/>
        <v>584.42449136115727</v>
      </c>
      <c r="AD14" s="35">
        <f t="shared" si="14"/>
        <v>271.36312570873901</v>
      </c>
      <c r="AE14" s="35">
        <f t="shared" si="15"/>
        <v>140.392664806569</v>
      </c>
      <c r="AF14" s="35">
        <f t="shared" si="16"/>
        <v>302.49439828121479</v>
      </c>
      <c r="AG14" s="35">
        <f t="shared" si="17"/>
        <v>17.532734740834719</v>
      </c>
      <c r="AH14" s="35">
        <f t="shared" si="18"/>
        <v>517.900991402626</v>
      </c>
      <c r="AI14" s="35">
        <f t="shared" si="19"/>
        <v>267.94171131054708</v>
      </c>
      <c r="AJ14" s="35">
        <f t="shared" si="20"/>
        <v>0</v>
      </c>
      <c r="AK14" s="36">
        <f t="shared" si="21"/>
        <v>3294.0506523028266</v>
      </c>
    </row>
    <row r="15" spans="1:37" x14ac:dyDescent="0.25">
      <c r="A15" s="5">
        <v>4348</v>
      </c>
      <c r="B15" s="5">
        <v>375882.12282514572</v>
      </c>
      <c r="C15" s="5">
        <v>664484.40275284648</v>
      </c>
      <c r="D15" s="5">
        <v>18891.600000000002</v>
      </c>
      <c r="E15" s="5">
        <v>60.504250000000006</v>
      </c>
      <c r="F15" s="32">
        <v>0.02</v>
      </c>
      <c r="G15" s="32">
        <v>0.02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583</v>
      </c>
      <c r="O15" s="35">
        <f t="shared" si="1"/>
        <v>430</v>
      </c>
      <c r="P15" s="35">
        <f t="shared" si="2"/>
        <v>584.42449136115727</v>
      </c>
      <c r="Q15" s="35">
        <f t="shared" si="3"/>
        <v>271.36312570873901</v>
      </c>
      <c r="R15" s="35">
        <f t="shared" si="4"/>
        <v>140.392664806569</v>
      </c>
      <c r="S15" s="35">
        <f t="shared" si="5"/>
        <v>302.49439828121479</v>
      </c>
      <c r="T15" s="35">
        <f t="shared" si="6"/>
        <v>17.532734740834719</v>
      </c>
      <c r="U15" s="35">
        <f t="shared" si="7"/>
        <v>517.900991402626</v>
      </c>
      <c r="V15" s="35">
        <f t="shared" si="8"/>
        <v>267.94171131054708</v>
      </c>
      <c r="W15" s="35">
        <f t="shared" si="9"/>
        <v>0</v>
      </c>
      <c r="X15" s="35">
        <f t="shared" si="10"/>
        <v>3294.0506523028266</v>
      </c>
      <c r="Y15" s="51">
        <v>9900</v>
      </c>
      <c r="Z15" s="51">
        <v>4150</v>
      </c>
      <c r="AA15" s="35">
        <f t="shared" si="11"/>
        <v>583</v>
      </c>
      <c r="AB15" s="35">
        <f t="shared" si="12"/>
        <v>430</v>
      </c>
      <c r="AC15" s="35">
        <f t="shared" si="13"/>
        <v>584.42449136115727</v>
      </c>
      <c r="AD15" s="35">
        <f t="shared" si="14"/>
        <v>271.36312570873901</v>
      </c>
      <c r="AE15" s="35">
        <f t="shared" si="15"/>
        <v>140.392664806569</v>
      </c>
      <c r="AF15" s="35">
        <f t="shared" si="16"/>
        <v>302.49439828121479</v>
      </c>
      <c r="AG15" s="35">
        <f t="shared" si="17"/>
        <v>17.532734740834719</v>
      </c>
      <c r="AH15" s="35">
        <f t="shared" si="18"/>
        <v>517.900991402626</v>
      </c>
      <c r="AI15" s="35">
        <f t="shared" si="19"/>
        <v>267.94171131054708</v>
      </c>
      <c r="AJ15" s="35">
        <f t="shared" si="20"/>
        <v>0</v>
      </c>
      <c r="AK15" s="36">
        <f t="shared" si="21"/>
        <v>3294.0506523028266</v>
      </c>
    </row>
    <row r="16" spans="1:37" x14ac:dyDescent="0.25">
      <c r="A16" s="5">
        <v>4349</v>
      </c>
      <c r="B16" s="5">
        <v>376374.48182344437</v>
      </c>
      <c r="C16" s="5">
        <v>665354.79497262836</v>
      </c>
      <c r="D16" s="5">
        <v>18893.05</v>
      </c>
      <c r="E16" s="5">
        <v>60.504250000000006</v>
      </c>
      <c r="F16" s="32">
        <v>0.02</v>
      </c>
      <c r="G16" s="32">
        <v>0.02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583</v>
      </c>
      <c r="O16" s="35">
        <f t="shared" si="1"/>
        <v>430</v>
      </c>
      <c r="P16" s="35">
        <f t="shared" si="2"/>
        <v>584.42449136115727</v>
      </c>
      <c r="Q16" s="35">
        <f t="shared" si="3"/>
        <v>271.36312570873901</v>
      </c>
      <c r="R16" s="35">
        <f t="shared" si="4"/>
        <v>140.392664806569</v>
      </c>
      <c r="S16" s="35">
        <f t="shared" si="5"/>
        <v>302.49439828121479</v>
      </c>
      <c r="T16" s="35">
        <f t="shared" si="6"/>
        <v>17.532734740834719</v>
      </c>
      <c r="U16" s="35">
        <f t="shared" si="7"/>
        <v>517.900991402626</v>
      </c>
      <c r="V16" s="35">
        <f t="shared" si="8"/>
        <v>267.94171131054708</v>
      </c>
      <c r="W16" s="35">
        <f t="shared" si="9"/>
        <v>0</v>
      </c>
      <c r="X16" s="35">
        <f t="shared" si="10"/>
        <v>3294.0506523028266</v>
      </c>
      <c r="Y16" s="51">
        <v>9900</v>
      </c>
      <c r="Z16" s="51">
        <v>4150</v>
      </c>
      <c r="AA16" s="35">
        <f t="shared" si="11"/>
        <v>583</v>
      </c>
      <c r="AB16" s="35">
        <f t="shared" si="12"/>
        <v>430</v>
      </c>
      <c r="AC16" s="35">
        <f t="shared" si="13"/>
        <v>584.42449136115727</v>
      </c>
      <c r="AD16" s="35">
        <f t="shared" si="14"/>
        <v>271.36312570873901</v>
      </c>
      <c r="AE16" s="35">
        <f t="shared" si="15"/>
        <v>140.392664806569</v>
      </c>
      <c r="AF16" s="35">
        <f t="shared" si="16"/>
        <v>302.49439828121479</v>
      </c>
      <c r="AG16" s="35">
        <f t="shared" si="17"/>
        <v>17.532734740834719</v>
      </c>
      <c r="AH16" s="35">
        <f t="shared" si="18"/>
        <v>517.900991402626</v>
      </c>
      <c r="AI16" s="35">
        <f t="shared" si="19"/>
        <v>267.94171131054708</v>
      </c>
      <c r="AJ16" s="35">
        <f t="shared" si="20"/>
        <v>0</v>
      </c>
      <c r="AK16" s="36">
        <f t="shared" si="21"/>
        <v>3294.0506523028266</v>
      </c>
    </row>
    <row r="17" spans="1:37" x14ac:dyDescent="0.25">
      <c r="A17" s="5">
        <v>4350</v>
      </c>
      <c r="B17" s="5">
        <v>376866.84082221985</v>
      </c>
      <c r="C17" s="5">
        <v>666225.18719244003</v>
      </c>
      <c r="D17" s="5">
        <v>18894.5</v>
      </c>
      <c r="E17" s="5">
        <v>60.504250000000006</v>
      </c>
      <c r="F17" s="32">
        <v>0.02</v>
      </c>
      <c r="G17" s="32">
        <v>0.02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583</v>
      </c>
      <c r="O17" s="35">
        <f t="shared" si="1"/>
        <v>430</v>
      </c>
      <c r="P17" s="35">
        <f t="shared" si="2"/>
        <v>584.42449136115727</v>
      </c>
      <c r="Q17" s="35">
        <f t="shared" si="3"/>
        <v>271.36312570873901</v>
      </c>
      <c r="R17" s="35">
        <f t="shared" si="4"/>
        <v>140.392664806569</v>
      </c>
      <c r="S17" s="35">
        <f t="shared" si="5"/>
        <v>302.49439828121479</v>
      </c>
      <c r="T17" s="35">
        <f t="shared" si="6"/>
        <v>17.532734740834719</v>
      </c>
      <c r="U17" s="35">
        <f t="shared" si="7"/>
        <v>517.900991402626</v>
      </c>
      <c r="V17" s="35">
        <f t="shared" si="8"/>
        <v>267.94171131054708</v>
      </c>
      <c r="W17" s="35">
        <f t="shared" si="9"/>
        <v>0</v>
      </c>
      <c r="X17" s="35">
        <f t="shared" si="10"/>
        <v>3294.0506523028266</v>
      </c>
      <c r="Y17" s="51">
        <v>9900</v>
      </c>
      <c r="Z17" s="51">
        <v>4150</v>
      </c>
      <c r="AA17" s="35">
        <f t="shared" si="11"/>
        <v>583</v>
      </c>
      <c r="AB17" s="35">
        <f t="shared" si="12"/>
        <v>430</v>
      </c>
      <c r="AC17" s="35">
        <f t="shared" si="13"/>
        <v>584.42449136115727</v>
      </c>
      <c r="AD17" s="35">
        <f t="shared" si="14"/>
        <v>271.36312570873901</v>
      </c>
      <c r="AE17" s="35">
        <f t="shared" si="15"/>
        <v>140.392664806569</v>
      </c>
      <c r="AF17" s="35">
        <f t="shared" si="16"/>
        <v>302.49439828121479</v>
      </c>
      <c r="AG17" s="35">
        <f t="shared" si="17"/>
        <v>17.532734740834719</v>
      </c>
      <c r="AH17" s="35">
        <f t="shared" si="18"/>
        <v>517.900991402626</v>
      </c>
      <c r="AI17" s="35">
        <f t="shared" si="19"/>
        <v>267.94171131054708</v>
      </c>
      <c r="AJ17" s="35">
        <f t="shared" si="20"/>
        <v>0</v>
      </c>
      <c r="AK17" s="36">
        <f t="shared" si="21"/>
        <v>3294.0506523028266</v>
      </c>
    </row>
    <row r="18" spans="1:37" x14ac:dyDescent="0.25">
      <c r="A18" s="5">
        <v>4351</v>
      </c>
      <c r="B18" s="5">
        <v>377359.19982147217</v>
      </c>
      <c r="C18" s="5">
        <v>667095.57941222191</v>
      </c>
      <c r="D18" s="5">
        <v>18895.95</v>
      </c>
      <c r="E18" s="5">
        <v>60.504250000000006</v>
      </c>
      <c r="F18" s="32">
        <v>0.02</v>
      </c>
      <c r="G18" s="32">
        <v>0.02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583</v>
      </c>
      <c r="O18" s="35">
        <f t="shared" si="1"/>
        <v>430</v>
      </c>
      <c r="P18" s="35">
        <f t="shared" si="2"/>
        <v>584.42449136115727</v>
      </c>
      <c r="Q18" s="35">
        <f t="shared" si="3"/>
        <v>271.36312570873901</v>
      </c>
      <c r="R18" s="35">
        <f t="shared" si="4"/>
        <v>140.392664806569</v>
      </c>
      <c r="S18" s="35">
        <f t="shared" si="5"/>
        <v>302.49439828121479</v>
      </c>
      <c r="T18" s="35">
        <f t="shared" si="6"/>
        <v>17.532734740834719</v>
      </c>
      <c r="U18" s="35">
        <f t="shared" si="7"/>
        <v>517.900991402626</v>
      </c>
      <c r="V18" s="35">
        <f t="shared" si="8"/>
        <v>267.94171131054708</v>
      </c>
      <c r="W18" s="35">
        <f t="shared" si="9"/>
        <v>0</v>
      </c>
      <c r="X18" s="35">
        <f t="shared" si="10"/>
        <v>3294.0506523028266</v>
      </c>
      <c r="Y18" s="51">
        <v>9900</v>
      </c>
      <c r="Z18" s="51">
        <v>4150</v>
      </c>
      <c r="AA18" s="35">
        <f t="shared" si="11"/>
        <v>583</v>
      </c>
      <c r="AB18" s="35">
        <f t="shared" si="12"/>
        <v>430</v>
      </c>
      <c r="AC18" s="35">
        <f t="shared" si="13"/>
        <v>584.42449136115727</v>
      </c>
      <c r="AD18" s="35">
        <f t="shared" si="14"/>
        <v>271.36312570873901</v>
      </c>
      <c r="AE18" s="35">
        <f t="shared" si="15"/>
        <v>140.392664806569</v>
      </c>
      <c r="AF18" s="35">
        <f t="shared" si="16"/>
        <v>302.49439828121479</v>
      </c>
      <c r="AG18" s="35">
        <f t="shared" si="17"/>
        <v>17.532734740834719</v>
      </c>
      <c r="AH18" s="35">
        <f t="shared" si="18"/>
        <v>517.900991402626</v>
      </c>
      <c r="AI18" s="35">
        <f t="shared" si="19"/>
        <v>267.94171131054708</v>
      </c>
      <c r="AJ18" s="35">
        <f t="shared" si="20"/>
        <v>0</v>
      </c>
      <c r="AK18" s="36">
        <f t="shared" si="21"/>
        <v>3294.0506523028266</v>
      </c>
    </row>
    <row r="19" spans="1:37" x14ac:dyDescent="0.25">
      <c r="A19" s="5">
        <v>4352</v>
      </c>
      <c r="B19" s="5">
        <v>377851.55882024765</v>
      </c>
      <c r="C19" s="5">
        <v>667965.97163203359</v>
      </c>
      <c r="D19" s="5">
        <v>18897.400000000001</v>
      </c>
      <c r="E19" s="5">
        <v>60.504250000000006</v>
      </c>
      <c r="F19" s="32">
        <v>0.02</v>
      </c>
      <c r="G19" s="32">
        <v>0.02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583</v>
      </c>
      <c r="O19" s="35">
        <f t="shared" si="1"/>
        <v>430</v>
      </c>
      <c r="P19" s="35">
        <f t="shared" si="2"/>
        <v>584.42449136115727</v>
      </c>
      <c r="Q19" s="35">
        <f t="shared" si="3"/>
        <v>271.36312570873901</v>
      </c>
      <c r="R19" s="35">
        <f t="shared" si="4"/>
        <v>140.392664806569</v>
      </c>
      <c r="S19" s="35">
        <f t="shared" si="5"/>
        <v>302.49439828121479</v>
      </c>
      <c r="T19" s="35">
        <f t="shared" si="6"/>
        <v>17.532734740834719</v>
      </c>
      <c r="U19" s="35">
        <f t="shared" si="7"/>
        <v>517.900991402626</v>
      </c>
      <c r="V19" s="35">
        <f t="shared" si="8"/>
        <v>267.94171131054708</v>
      </c>
      <c r="W19" s="35">
        <f t="shared" si="9"/>
        <v>0</v>
      </c>
      <c r="X19" s="35">
        <f t="shared" si="10"/>
        <v>3294.0506523028266</v>
      </c>
      <c r="Y19" s="51">
        <v>9900</v>
      </c>
      <c r="Z19" s="51">
        <v>4150</v>
      </c>
      <c r="AA19" s="35">
        <f t="shared" si="11"/>
        <v>583</v>
      </c>
      <c r="AB19" s="35">
        <f t="shared" si="12"/>
        <v>430</v>
      </c>
      <c r="AC19" s="35">
        <f t="shared" si="13"/>
        <v>584.42449136115727</v>
      </c>
      <c r="AD19" s="35">
        <f t="shared" si="14"/>
        <v>271.36312570873901</v>
      </c>
      <c r="AE19" s="35">
        <f t="shared" si="15"/>
        <v>140.392664806569</v>
      </c>
      <c r="AF19" s="35">
        <f t="shared" si="16"/>
        <v>302.49439828121479</v>
      </c>
      <c r="AG19" s="35">
        <f t="shared" si="17"/>
        <v>17.532734740834719</v>
      </c>
      <c r="AH19" s="35">
        <f t="shared" si="18"/>
        <v>517.900991402626</v>
      </c>
      <c r="AI19" s="35">
        <f t="shared" si="19"/>
        <v>267.94171131054708</v>
      </c>
      <c r="AJ19" s="35">
        <f t="shared" si="20"/>
        <v>0</v>
      </c>
      <c r="AK19" s="36">
        <f t="shared" si="21"/>
        <v>3294.0506523028266</v>
      </c>
    </row>
    <row r="20" spans="1:37" x14ac:dyDescent="0.25">
      <c r="A20" s="5">
        <v>4352.2</v>
      </c>
      <c r="B20" s="5">
        <v>377950.03062009811</v>
      </c>
      <c r="C20" s="5">
        <v>668140.05007600784</v>
      </c>
      <c r="D20" s="5">
        <v>18897.690000000002</v>
      </c>
      <c r="E20" s="5">
        <v>60.504250000000006</v>
      </c>
      <c r="F20" s="32">
        <v>0.02</v>
      </c>
      <c r="G20" s="32">
        <v>0.02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583</v>
      </c>
      <c r="O20" s="35">
        <f t="shared" si="1"/>
        <v>430</v>
      </c>
      <c r="P20" s="35">
        <f t="shared" si="2"/>
        <v>584.42449136115727</v>
      </c>
      <c r="Q20" s="35">
        <f t="shared" si="3"/>
        <v>271.36312570873901</v>
      </c>
      <c r="R20" s="35">
        <f t="shared" si="4"/>
        <v>140.392664806569</v>
      </c>
      <c r="S20" s="35">
        <f t="shared" si="5"/>
        <v>302.49439828121479</v>
      </c>
      <c r="T20" s="35">
        <f t="shared" si="6"/>
        <v>17.532734740834719</v>
      </c>
      <c r="U20" s="35">
        <f t="shared" si="7"/>
        <v>517.900991402626</v>
      </c>
      <c r="V20" s="35">
        <f t="shared" si="8"/>
        <v>267.94171131054708</v>
      </c>
      <c r="W20" s="35">
        <f t="shared" si="9"/>
        <v>0</v>
      </c>
      <c r="X20" s="35">
        <f t="shared" si="10"/>
        <v>3294.0506523028266</v>
      </c>
      <c r="Y20" s="51">
        <v>9900</v>
      </c>
      <c r="Z20" s="51">
        <v>4150</v>
      </c>
      <c r="AA20" s="35">
        <f t="shared" si="11"/>
        <v>583</v>
      </c>
      <c r="AB20" s="35">
        <f t="shared" si="12"/>
        <v>430</v>
      </c>
      <c r="AC20" s="35">
        <f t="shared" si="13"/>
        <v>584.42449136115727</v>
      </c>
      <c r="AD20" s="35">
        <f t="shared" si="14"/>
        <v>271.36312570873901</v>
      </c>
      <c r="AE20" s="35">
        <f t="shared" si="15"/>
        <v>140.392664806569</v>
      </c>
      <c r="AF20" s="35">
        <f t="shared" si="16"/>
        <v>302.49439828121479</v>
      </c>
      <c r="AG20" s="35">
        <f t="shared" si="17"/>
        <v>17.532734740834719</v>
      </c>
      <c r="AH20" s="35">
        <f t="shared" si="18"/>
        <v>517.900991402626</v>
      </c>
      <c r="AI20" s="35">
        <f t="shared" si="19"/>
        <v>267.94171131054708</v>
      </c>
      <c r="AJ20" s="35">
        <f t="shared" si="20"/>
        <v>0</v>
      </c>
      <c r="AK20" s="36">
        <f t="shared" si="21"/>
        <v>3294.0506523028266</v>
      </c>
    </row>
    <row r="21" spans="1:37" x14ac:dyDescent="0.25">
      <c r="A21" s="5">
        <v>4352.8</v>
      </c>
      <c r="B21" s="5">
        <v>378245.44601917267</v>
      </c>
      <c r="C21" s="5">
        <v>668662.28540787101</v>
      </c>
      <c r="D21" s="5">
        <v>18898.560000000001</v>
      </c>
      <c r="E21" s="5">
        <v>60.504250000000006</v>
      </c>
      <c r="F21" s="32">
        <v>0.02</v>
      </c>
      <c r="G21" s="32">
        <v>0.02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583</v>
      </c>
      <c r="O21" s="35">
        <f t="shared" si="1"/>
        <v>430</v>
      </c>
      <c r="P21" s="35">
        <f t="shared" si="2"/>
        <v>584.42449136115727</v>
      </c>
      <c r="Q21" s="35">
        <f t="shared" si="3"/>
        <v>271.36312570873901</v>
      </c>
      <c r="R21" s="35">
        <f t="shared" si="4"/>
        <v>140.392664806569</v>
      </c>
      <c r="S21" s="35">
        <f t="shared" si="5"/>
        <v>302.49439828121479</v>
      </c>
      <c r="T21" s="35">
        <f t="shared" si="6"/>
        <v>17.532734740834719</v>
      </c>
      <c r="U21" s="35">
        <f t="shared" si="7"/>
        <v>517.900991402626</v>
      </c>
      <c r="V21" s="35">
        <f t="shared" si="8"/>
        <v>267.94171131054708</v>
      </c>
      <c r="W21" s="35">
        <f t="shared" si="9"/>
        <v>0</v>
      </c>
      <c r="X21" s="35">
        <f t="shared" si="10"/>
        <v>3294.0506523028266</v>
      </c>
      <c r="Y21" s="51">
        <v>9900</v>
      </c>
      <c r="Z21" s="51">
        <v>4150</v>
      </c>
      <c r="AA21" s="35">
        <f t="shared" si="11"/>
        <v>583</v>
      </c>
      <c r="AB21" s="35">
        <f t="shared" si="12"/>
        <v>430</v>
      </c>
      <c r="AC21" s="35">
        <f t="shared" si="13"/>
        <v>584.42449136115727</v>
      </c>
      <c r="AD21" s="35">
        <f t="shared" si="14"/>
        <v>271.36312570873901</v>
      </c>
      <c r="AE21" s="35">
        <f t="shared" si="15"/>
        <v>140.392664806569</v>
      </c>
      <c r="AF21" s="35">
        <f t="shared" si="16"/>
        <v>302.49439828121479</v>
      </c>
      <c r="AG21" s="35">
        <f t="shared" si="17"/>
        <v>17.532734740834719</v>
      </c>
      <c r="AH21" s="35">
        <f t="shared" si="18"/>
        <v>517.900991402626</v>
      </c>
      <c r="AI21" s="35">
        <f t="shared" si="19"/>
        <v>267.94171131054708</v>
      </c>
      <c r="AJ21" s="35">
        <f t="shared" si="20"/>
        <v>0</v>
      </c>
      <c r="AK21" s="36">
        <f t="shared" si="21"/>
        <v>3294.0506523028266</v>
      </c>
    </row>
    <row r="22" spans="1:37" x14ac:dyDescent="0.25">
      <c r="A22" s="5">
        <v>4353</v>
      </c>
      <c r="B22" s="5">
        <v>378343.91781902313</v>
      </c>
      <c r="C22" s="5">
        <v>668836.36385184526</v>
      </c>
      <c r="D22" s="5">
        <v>18898.849999999999</v>
      </c>
      <c r="E22" s="5">
        <v>60.504250000000006</v>
      </c>
      <c r="F22" s="32">
        <v>0.02</v>
      </c>
      <c r="G22" s="32">
        <v>0.02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583</v>
      </c>
      <c r="O22" s="35">
        <f t="shared" si="1"/>
        <v>430</v>
      </c>
      <c r="P22" s="35">
        <f t="shared" si="2"/>
        <v>584.42449136115727</v>
      </c>
      <c r="Q22" s="35">
        <f t="shared" si="3"/>
        <v>271.36312570873901</v>
      </c>
      <c r="R22" s="35">
        <f t="shared" si="4"/>
        <v>140.392664806569</v>
      </c>
      <c r="S22" s="35">
        <f t="shared" si="5"/>
        <v>302.49439828121479</v>
      </c>
      <c r="T22" s="35">
        <f t="shared" si="6"/>
        <v>17.532734740834719</v>
      </c>
      <c r="U22" s="35">
        <f t="shared" si="7"/>
        <v>517.900991402626</v>
      </c>
      <c r="V22" s="35">
        <f t="shared" si="8"/>
        <v>267.94171131054708</v>
      </c>
      <c r="W22" s="35">
        <f t="shared" si="9"/>
        <v>0</v>
      </c>
      <c r="X22" s="35">
        <f t="shared" si="10"/>
        <v>3294.0506523028266</v>
      </c>
      <c r="Y22" s="51">
        <v>9900</v>
      </c>
      <c r="Z22" s="51">
        <v>4150</v>
      </c>
      <c r="AA22" s="35">
        <f t="shared" si="11"/>
        <v>583</v>
      </c>
      <c r="AB22" s="35">
        <f t="shared" si="12"/>
        <v>430</v>
      </c>
      <c r="AC22" s="35">
        <f t="shared" si="13"/>
        <v>584.42449136115727</v>
      </c>
      <c r="AD22" s="35">
        <f t="shared" si="14"/>
        <v>271.36312570873901</v>
      </c>
      <c r="AE22" s="35">
        <f t="shared" si="15"/>
        <v>140.392664806569</v>
      </c>
      <c r="AF22" s="35">
        <f t="shared" si="16"/>
        <v>302.49439828121479</v>
      </c>
      <c r="AG22" s="35">
        <f t="shared" si="17"/>
        <v>17.532734740834719</v>
      </c>
      <c r="AH22" s="35">
        <f t="shared" si="18"/>
        <v>517.900991402626</v>
      </c>
      <c r="AI22" s="35">
        <f t="shared" si="19"/>
        <v>267.94171131054708</v>
      </c>
      <c r="AJ22" s="35">
        <f t="shared" si="20"/>
        <v>0</v>
      </c>
      <c r="AK22" s="36">
        <f t="shared" si="21"/>
        <v>3294.0506523028266</v>
      </c>
    </row>
    <row r="23" spans="1:37" x14ac:dyDescent="0.25">
      <c r="A23" s="5">
        <v>4354</v>
      </c>
      <c r="B23" s="5">
        <v>378836.27681779861</v>
      </c>
      <c r="C23" s="5">
        <v>669706.75607162714</v>
      </c>
      <c r="D23" s="5">
        <v>18900.300000000003</v>
      </c>
      <c r="E23" s="5">
        <v>60.504250000000006</v>
      </c>
      <c r="F23" s="32">
        <v>0.02</v>
      </c>
      <c r="G23" s="32">
        <v>0.02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583</v>
      </c>
      <c r="O23" s="35">
        <f t="shared" si="1"/>
        <v>430</v>
      </c>
      <c r="P23" s="35">
        <f t="shared" si="2"/>
        <v>584.42449136115727</v>
      </c>
      <c r="Q23" s="35">
        <f t="shared" si="3"/>
        <v>271.36312570873901</v>
      </c>
      <c r="R23" s="35">
        <f t="shared" si="4"/>
        <v>140.392664806569</v>
      </c>
      <c r="S23" s="35">
        <f t="shared" si="5"/>
        <v>302.49439828121479</v>
      </c>
      <c r="T23" s="35">
        <f t="shared" si="6"/>
        <v>17.532734740834719</v>
      </c>
      <c r="U23" s="35">
        <f t="shared" si="7"/>
        <v>517.900991402626</v>
      </c>
      <c r="V23" s="35">
        <f t="shared" si="8"/>
        <v>267.94171131054708</v>
      </c>
      <c r="W23" s="35">
        <f t="shared" si="9"/>
        <v>0</v>
      </c>
      <c r="X23" s="35">
        <f t="shared" si="10"/>
        <v>3294.0506523028266</v>
      </c>
      <c r="Y23" s="51">
        <v>9900</v>
      </c>
      <c r="Z23" s="51">
        <v>4150</v>
      </c>
      <c r="AA23" s="35">
        <f t="shared" si="11"/>
        <v>583</v>
      </c>
      <c r="AB23" s="35">
        <f t="shared" si="12"/>
        <v>430</v>
      </c>
      <c r="AC23" s="35">
        <f t="shared" si="13"/>
        <v>584.42449136115727</v>
      </c>
      <c r="AD23" s="35">
        <f t="shared" si="14"/>
        <v>271.36312570873901</v>
      </c>
      <c r="AE23" s="35">
        <f t="shared" si="15"/>
        <v>140.392664806569</v>
      </c>
      <c r="AF23" s="35">
        <f t="shared" si="16"/>
        <v>302.49439828121479</v>
      </c>
      <c r="AG23" s="35">
        <f t="shared" si="17"/>
        <v>17.532734740834719</v>
      </c>
      <c r="AH23" s="35">
        <f t="shared" si="18"/>
        <v>517.900991402626</v>
      </c>
      <c r="AI23" s="35">
        <f t="shared" si="19"/>
        <v>267.94171131054708</v>
      </c>
      <c r="AJ23" s="35">
        <f t="shared" si="20"/>
        <v>0</v>
      </c>
      <c r="AK23" s="36">
        <f t="shared" si="21"/>
        <v>3294.0506523028266</v>
      </c>
    </row>
    <row r="24" spans="1:37" x14ac:dyDescent="0.25">
      <c r="A24" s="5">
        <v>4355</v>
      </c>
      <c r="B24" s="5">
        <v>379328.6358165741</v>
      </c>
      <c r="C24" s="5">
        <v>670577.14829140902</v>
      </c>
      <c r="D24" s="5">
        <v>18901.75</v>
      </c>
      <c r="E24" s="5">
        <v>60.504250000000006</v>
      </c>
      <c r="F24" s="32">
        <v>0.02</v>
      </c>
      <c r="G24" s="32">
        <v>0.02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583</v>
      </c>
      <c r="O24" s="35">
        <f t="shared" si="1"/>
        <v>430</v>
      </c>
      <c r="P24" s="35">
        <f t="shared" si="2"/>
        <v>584.42449136115727</v>
      </c>
      <c r="Q24" s="35">
        <f t="shared" si="3"/>
        <v>271.36312570873901</v>
      </c>
      <c r="R24" s="35">
        <f t="shared" si="4"/>
        <v>140.392664806569</v>
      </c>
      <c r="S24" s="35">
        <f t="shared" si="5"/>
        <v>302.49439828121479</v>
      </c>
      <c r="T24" s="35">
        <f t="shared" si="6"/>
        <v>17.532734740834719</v>
      </c>
      <c r="U24" s="35">
        <f t="shared" si="7"/>
        <v>517.900991402626</v>
      </c>
      <c r="V24" s="35">
        <f t="shared" si="8"/>
        <v>267.94171131054708</v>
      </c>
      <c r="W24" s="35">
        <f t="shared" si="9"/>
        <v>0</v>
      </c>
      <c r="X24" s="35">
        <f t="shared" si="10"/>
        <v>3294.0506523028266</v>
      </c>
      <c r="Y24" s="51">
        <v>9900</v>
      </c>
      <c r="Z24" s="51">
        <v>4150</v>
      </c>
      <c r="AA24" s="35">
        <f t="shared" si="11"/>
        <v>583</v>
      </c>
      <c r="AB24" s="35">
        <f t="shared" si="12"/>
        <v>430</v>
      </c>
      <c r="AC24" s="35">
        <f t="shared" si="13"/>
        <v>584.42449136115727</v>
      </c>
      <c r="AD24" s="35">
        <f t="shared" si="14"/>
        <v>271.36312570873901</v>
      </c>
      <c r="AE24" s="35">
        <f t="shared" si="15"/>
        <v>140.392664806569</v>
      </c>
      <c r="AF24" s="35">
        <f t="shared" si="16"/>
        <v>302.49439828121479</v>
      </c>
      <c r="AG24" s="35">
        <f t="shared" si="17"/>
        <v>17.532734740834719</v>
      </c>
      <c r="AH24" s="35">
        <f t="shared" si="18"/>
        <v>517.900991402626</v>
      </c>
      <c r="AI24" s="35">
        <f t="shared" si="19"/>
        <v>267.94171131054708</v>
      </c>
      <c r="AJ24" s="35">
        <f t="shared" si="20"/>
        <v>0</v>
      </c>
      <c r="AK24" s="36">
        <f t="shared" si="21"/>
        <v>3294.0506523028266</v>
      </c>
    </row>
    <row r="25" spans="1:37" x14ac:dyDescent="0.25">
      <c r="A25" s="5">
        <v>4356</v>
      </c>
      <c r="B25" s="5">
        <v>379820.99481534958</v>
      </c>
      <c r="C25" s="5">
        <v>671447.54051122069</v>
      </c>
      <c r="D25" s="5">
        <v>18903.199999999997</v>
      </c>
      <c r="E25" s="5">
        <v>60.504250000000006</v>
      </c>
      <c r="F25" s="32">
        <v>0.02</v>
      </c>
      <c r="G25" s="32">
        <v>0.02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583</v>
      </c>
      <c r="O25" s="35">
        <f t="shared" si="1"/>
        <v>430</v>
      </c>
      <c r="P25" s="35">
        <f t="shared" si="2"/>
        <v>584.42449136115727</v>
      </c>
      <c r="Q25" s="35">
        <f t="shared" si="3"/>
        <v>271.36312570873901</v>
      </c>
      <c r="R25" s="35">
        <f t="shared" si="4"/>
        <v>140.392664806569</v>
      </c>
      <c r="S25" s="35">
        <f t="shared" si="5"/>
        <v>302.49439828121479</v>
      </c>
      <c r="T25" s="35">
        <f t="shared" si="6"/>
        <v>17.532734740834719</v>
      </c>
      <c r="U25" s="35">
        <f t="shared" si="7"/>
        <v>517.900991402626</v>
      </c>
      <c r="V25" s="35">
        <f t="shared" si="8"/>
        <v>267.94171131054708</v>
      </c>
      <c r="W25" s="35">
        <f t="shared" si="9"/>
        <v>0</v>
      </c>
      <c r="X25" s="35">
        <f t="shared" si="10"/>
        <v>3294.0506523028266</v>
      </c>
      <c r="Y25" s="51">
        <v>9900</v>
      </c>
      <c r="Z25" s="51">
        <v>4150</v>
      </c>
      <c r="AA25" s="35">
        <f t="shared" si="11"/>
        <v>583</v>
      </c>
      <c r="AB25" s="35">
        <f t="shared" si="12"/>
        <v>430</v>
      </c>
      <c r="AC25" s="35">
        <f t="shared" si="13"/>
        <v>584.42449136115727</v>
      </c>
      <c r="AD25" s="35">
        <f t="shared" si="14"/>
        <v>271.36312570873901</v>
      </c>
      <c r="AE25" s="35">
        <f t="shared" si="15"/>
        <v>140.392664806569</v>
      </c>
      <c r="AF25" s="35">
        <f t="shared" si="16"/>
        <v>302.49439828121479</v>
      </c>
      <c r="AG25" s="35">
        <f t="shared" si="17"/>
        <v>17.532734740834719</v>
      </c>
      <c r="AH25" s="35">
        <f t="shared" si="18"/>
        <v>517.900991402626</v>
      </c>
      <c r="AI25" s="35">
        <f t="shared" si="19"/>
        <v>267.94171131054708</v>
      </c>
      <c r="AJ25" s="35">
        <f t="shared" si="20"/>
        <v>0</v>
      </c>
      <c r="AK25" s="36">
        <f t="shared" si="21"/>
        <v>3294.0506523028266</v>
      </c>
    </row>
    <row r="26" spans="1:37" x14ac:dyDescent="0.25">
      <c r="A26" s="5">
        <v>4357</v>
      </c>
      <c r="B26" s="5">
        <v>380313.3538146019</v>
      </c>
      <c r="C26" s="5">
        <v>672317.93273103237</v>
      </c>
      <c r="D26" s="5">
        <v>18904.650000000001</v>
      </c>
      <c r="E26" s="5">
        <v>60.504250000000006</v>
      </c>
      <c r="F26" s="32">
        <v>0.02</v>
      </c>
      <c r="G26" s="32">
        <v>0.02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583</v>
      </c>
      <c r="O26" s="35">
        <f t="shared" si="1"/>
        <v>430</v>
      </c>
      <c r="P26" s="35">
        <f t="shared" si="2"/>
        <v>584.42449136115727</v>
      </c>
      <c r="Q26" s="35">
        <f t="shared" si="3"/>
        <v>271.36312570873901</v>
      </c>
      <c r="R26" s="35">
        <f t="shared" si="4"/>
        <v>140.392664806569</v>
      </c>
      <c r="S26" s="35">
        <f t="shared" si="5"/>
        <v>302.49439828121479</v>
      </c>
      <c r="T26" s="35">
        <f t="shared" si="6"/>
        <v>17.532734740834719</v>
      </c>
      <c r="U26" s="35">
        <f t="shared" si="7"/>
        <v>517.900991402626</v>
      </c>
      <c r="V26" s="35">
        <f t="shared" si="8"/>
        <v>267.94171131054708</v>
      </c>
      <c r="W26" s="35">
        <f t="shared" si="9"/>
        <v>0</v>
      </c>
      <c r="X26" s="35">
        <f t="shared" si="10"/>
        <v>3294.0506523028266</v>
      </c>
      <c r="Y26" s="51">
        <v>9900</v>
      </c>
      <c r="Z26" s="51">
        <v>4150</v>
      </c>
      <c r="AA26" s="35">
        <f t="shared" si="11"/>
        <v>583</v>
      </c>
      <c r="AB26" s="35">
        <f t="shared" si="12"/>
        <v>430</v>
      </c>
      <c r="AC26" s="35">
        <f t="shared" si="13"/>
        <v>584.42449136115727</v>
      </c>
      <c r="AD26" s="35">
        <f t="shared" si="14"/>
        <v>271.36312570873901</v>
      </c>
      <c r="AE26" s="35">
        <f t="shared" si="15"/>
        <v>140.392664806569</v>
      </c>
      <c r="AF26" s="35">
        <f t="shared" si="16"/>
        <v>302.49439828121479</v>
      </c>
      <c r="AG26" s="35">
        <f t="shared" si="17"/>
        <v>17.532734740834719</v>
      </c>
      <c r="AH26" s="35">
        <f t="shared" si="18"/>
        <v>517.900991402626</v>
      </c>
      <c r="AI26" s="35">
        <f t="shared" si="19"/>
        <v>267.94171131054708</v>
      </c>
      <c r="AJ26" s="35">
        <f t="shared" si="20"/>
        <v>0</v>
      </c>
      <c r="AK26" s="36">
        <f t="shared" si="21"/>
        <v>3294.0506523028266</v>
      </c>
    </row>
    <row r="27" spans="1:37" x14ac:dyDescent="0.25">
      <c r="A27" s="5">
        <v>4357.2</v>
      </c>
      <c r="B27" s="5">
        <v>380411.82561397552</v>
      </c>
      <c r="C27" s="5">
        <v>672492.01117497683</v>
      </c>
      <c r="D27" s="5">
        <v>18904.939999999999</v>
      </c>
      <c r="E27" s="5">
        <v>60.504250000000006</v>
      </c>
      <c r="F27" s="32">
        <v>0.02</v>
      </c>
      <c r="G27" s="32">
        <v>0.02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583</v>
      </c>
      <c r="O27" s="35">
        <f t="shared" si="1"/>
        <v>430</v>
      </c>
      <c r="P27" s="35">
        <f t="shared" si="2"/>
        <v>584.42449136115727</v>
      </c>
      <c r="Q27" s="35">
        <f t="shared" si="3"/>
        <v>271.36312570873901</v>
      </c>
      <c r="R27" s="35">
        <f t="shared" si="4"/>
        <v>140.392664806569</v>
      </c>
      <c r="S27" s="35">
        <f t="shared" si="5"/>
        <v>302.49439828121479</v>
      </c>
      <c r="T27" s="35">
        <f t="shared" si="6"/>
        <v>17.532734740834719</v>
      </c>
      <c r="U27" s="35">
        <f t="shared" si="7"/>
        <v>517.900991402626</v>
      </c>
      <c r="V27" s="35">
        <f t="shared" si="8"/>
        <v>267.94171131054708</v>
      </c>
      <c r="W27" s="35">
        <f t="shared" si="9"/>
        <v>0</v>
      </c>
      <c r="X27" s="35">
        <f t="shared" si="10"/>
        <v>3294.0506523028266</v>
      </c>
      <c r="Y27" s="51">
        <v>9900</v>
      </c>
      <c r="Z27" s="51">
        <v>4150</v>
      </c>
      <c r="AA27" s="35">
        <f t="shared" si="11"/>
        <v>583</v>
      </c>
      <c r="AB27" s="35">
        <f t="shared" si="12"/>
        <v>430</v>
      </c>
      <c r="AC27" s="35">
        <f t="shared" si="13"/>
        <v>584.42449136115727</v>
      </c>
      <c r="AD27" s="35">
        <f t="shared" si="14"/>
        <v>271.36312570873901</v>
      </c>
      <c r="AE27" s="35">
        <f t="shared" si="15"/>
        <v>140.392664806569</v>
      </c>
      <c r="AF27" s="35">
        <f t="shared" si="16"/>
        <v>302.49439828121479</v>
      </c>
      <c r="AG27" s="35">
        <f t="shared" si="17"/>
        <v>17.532734740834719</v>
      </c>
      <c r="AH27" s="35">
        <f t="shared" si="18"/>
        <v>517.900991402626</v>
      </c>
      <c r="AI27" s="35">
        <f t="shared" si="19"/>
        <v>267.94171131054708</v>
      </c>
      <c r="AJ27" s="35">
        <f t="shared" si="20"/>
        <v>0</v>
      </c>
      <c r="AK27" s="36">
        <f t="shared" si="21"/>
        <v>3294.0506523028266</v>
      </c>
    </row>
    <row r="28" spans="1:37" x14ac:dyDescent="0.25">
      <c r="A28" s="5">
        <v>4357.8</v>
      </c>
      <c r="B28" s="5">
        <v>380707.24101352692</v>
      </c>
      <c r="C28" s="5">
        <v>673014.24650686979</v>
      </c>
      <c r="D28" s="5">
        <v>18905.809999999998</v>
      </c>
      <c r="E28" s="5">
        <v>60.504250000000006</v>
      </c>
      <c r="F28" s="32">
        <v>0.02</v>
      </c>
      <c r="G28" s="32">
        <v>0.02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583</v>
      </c>
      <c r="O28" s="35">
        <f t="shared" si="1"/>
        <v>430</v>
      </c>
      <c r="P28" s="35">
        <f t="shared" si="2"/>
        <v>584.42449136115727</v>
      </c>
      <c r="Q28" s="35">
        <f t="shared" si="3"/>
        <v>271.36312570873901</v>
      </c>
      <c r="R28" s="35">
        <f t="shared" si="4"/>
        <v>140.392664806569</v>
      </c>
      <c r="S28" s="35">
        <f t="shared" si="5"/>
        <v>302.49439828121479</v>
      </c>
      <c r="T28" s="35">
        <f t="shared" si="6"/>
        <v>17.532734740834719</v>
      </c>
      <c r="U28" s="35">
        <f t="shared" si="7"/>
        <v>517.900991402626</v>
      </c>
      <c r="V28" s="35">
        <f t="shared" si="8"/>
        <v>267.94171131054708</v>
      </c>
      <c r="W28" s="35">
        <f t="shared" si="9"/>
        <v>0</v>
      </c>
      <c r="X28" s="35">
        <f t="shared" si="10"/>
        <v>3294.0506523028266</v>
      </c>
      <c r="Y28" s="51">
        <v>9900</v>
      </c>
      <c r="Z28" s="51">
        <v>4150</v>
      </c>
      <c r="AA28" s="35">
        <f t="shared" si="11"/>
        <v>583</v>
      </c>
      <c r="AB28" s="35">
        <f t="shared" si="12"/>
        <v>430</v>
      </c>
      <c r="AC28" s="35">
        <f t="shared" si="13"/>
        <v>584.42449136115727</v>
      </c>
      <c r="AD28" s="35">
        <f t="shared" si="14"/>
        <v>271.36312570873901</v>
      </c>
      <c r="AE28" s="35">
        <f t="shared" si="15"/>
        <v>140.392664806569</v>
      </c>
      <c r="AF28" s="35">
        <f t="shared" si="16"/>
        <v>302.49439828121479</v>
      </c>
      <c r="AG28" s="35">
        <f t="shared" si="17"/>
        <v>17.532734740834719</v>
      </c>
      <c r="AH28" s="35">
        <f t="shared" si="18"/>
        <v>517.900991402626</v>
      </c>
      <c r="AI28" s="35">
        <f t="shared" si="19"/>
        <v>267.94171131054708</v>
      </c>
      <c r="AJ28" s="35">
        <f t="shared" si="20"/>
        <v>0</v>
      </c>
      <c r="AK28" s="36">
        <f t="shared" si="21"/>
        <v>3294.0506523028266</v>
      </c>
    </row>
    <row r="29" spans="1:37" x14ac:dyDescent="0.25">
      <c r="A29" s="5">
        <v>4358</v>
      </c>
      <c r="B29" s="5">
        <v>380805.71281337738</v>
      </c>
      <c r="C29" s="5">
        <v>673188.32495084405</v>
      </c>
      <c r="D29" s="5">
        <v>18906.100000000002</v>
      </c>
      <c r="E29" s="5">
        <v>60.504250000000006</v>
      </c>
      <c r="F29" s="32">
        <v>0.02</v>
      </c>
      <c r="G29" s="32">
        <v>0.02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583</v>
      </c>
      <c r="O29" s="35">
        <f t="shared" si="1"/>
        <v>430</v>
      </c>
      <c r="P29" s="35">
        <f t="shared" si="2"/>
        <v>584.42449136115727</v>
      </c>
      <c r="Q29" s="35">
        <f t="shared" si="3"/>
        <v>271.36312570873901</v>
      </c>
      <c r="R29" s="35">
        <f t="shared" si="4"/>
        <v>140.392664806569</v>
      </c>
      <c r="S29" s="35">
        <f t="shared" si="5"/>
        <v>302.49439828121479</v>
      </c>
      <c r="T29" s="35">
        <f t="shared" si="6"/>
        <v>17.532734740834719</v>
      </c>
      <c r="U29" s="35">
        <f t="shared" si="7"/>
        <v>517.900991402626</v>
      </c>
      <c r="V29" s="35">
        <f t="shared" si="8"/>
        <v>267.94171131054708</v>
      </c>
      <c r="W29" s="35">
        <f t="shared" si="9"/>
        <v>0</v>
      </c>
      <c r="X29" s="35">
        <f t="shared" si="10"/>
        <v>3294.0506523028266</v>
      </c>
      <c r="Y29" s="51">
        <v>9900</v>
      </c>
      <c r="Z29" s="51">
        <v>4150</v>
      </c>
      <c r="AA29" s="35">
        <f t="shared" si="11"/>
        <v>583</v>
      </c>
      <c r="AB29" s="35">
        <f t="shared" si="12"/>
        <v>430</v>
      </c>
      <c r="AC29" s="35">
        <f t="shared" si="13"/>
        <v>584.42449136115727</v>
      </c>
      <c r="AD29" s="35">
        <f t="shared" si="14"/>
        <v>271.36312570873901</v>
      </c>
      <c r="AE29" s="35">
        <f t="shared" si="15"/>
        <v>140.392664806569</v>
      </c>
      <c r="AF29" s="35">
        <f t="shared" si="16"/>
        <v>302.49439828121479</v>
      </c>
      <c r="AG29" s="35">
        <f t="shared" si="17"/>
        <v>17.532734740834719</v>
      </c>
      <c r="AH29" s="35">
        <f t="shared" si="18"/>
        <v>517.900991402626</v>
      </c>
      <c r="AI29" s="35">
        <f t="shared" si="19"/>
        <v>267.94171131054708</v>
      </c>
      <c r="AJ29" s="35">
        <f t="shared" si="20"/>
        <v>0</v>
      </c>
      <c r="AK29" s="36">
        <f t="shared" si="21"/>
        <v>3294.0506523028266</v>
      </c>
    </row>
    <row r="30" spans="1:37" x14ac:dyDescent="0.25">
      <c r="A30" s="5">
        <v>4359</v>
      </c>
      <c r="B30" s="5">
        <v>381298.07181167603</v>
      </c>
      <c r="C30" s="5">
        <v>674058.71717059612</v>
      </c>
      <c r="D30" s="5">
        <v>18907.55</v>
      </c>
      <c r="E30" s="5">
        <v>60.504250000000006</v>
      </c>
      <c r="F30" s="32">
        <v>0.02</v>
      </c>
      <c r="G30" s="32">
        <v>0.02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583</v>
      </c>
      <c r="O30" s="35">
        <f t="shared" si="1"/>
        <v>430</v>
      </c>
      <c r="P30" s="35">
        <f t="shared" si="2"/>
        <v>584.42449136115727</v>
      </c>
      <c r="Q30" s="35">
        <f t="shared" si="3"/>
        <v>271.36312570873901</v>
      </c>
      <c r="R30" s="35">
        <f t="shared" si="4"/>
        <v>140.392664806569</v>
      </c>
      <c r="S30" s="35">
        <f t="shared" si="5"/>
        <v>302.49439828121479</v>
      </c>
      <c r="T30" s="35">
        <f t="shared" si="6"/>
        <v>17.532734740834719</v>
      </c>
      <c r="U30" s="35">
        <f t="shared" si="7"/>
        <v>517.900991402626</v>
      </c>
      <c r="V30" s="35">
        <f t="shared" si="8"/>
        <v>267.94171131054708</v>
      </c>
      <c r="W30" s="35">
        <f t="shared" si="9"/>
        <v>0</v>
      </c>
      <c r="X30" s="35">
        <f t="shared" si="10"/>
        <v>3294.0506523028266</v>
      </c>
      <c r="Y30" s="51">
        <v>9900</v>
      </c>
      <c r="Z30" s="51">
        <v>4150</v>
      </c>
      <c r="AA30" s="35">
        <f t="shared" si="11"/>
        <v>583</v>
      </c>
      <c r="AB30" s="35">
        <f t="shared" si="12"/>
        <v>430</v>
      </c>
      <c r="AC30" s="35">
        <f t="shared" si="13"/>
        <v>584.42449136115727</v>
      </c>
      <c r="AD30" s="35">
        <f t="shared" si="14"/>
        <v>271.36312570873901</v>
      </c>
      <c r="AE30" s="35">
        <f t="shared" si="15"/>
        <v>140.392664806569</v>
      </c>
      <c r="AF30" s="35">
        <f t="shared" si="16"/>
        <v>302.49439828121479</v>
      </c>
      <c r="AG30" s="35">
        <f t="shared" si="17"/>
        <v>17.532734740834719</v>
      </c>
      <c r="AH30" s="35">
        <f t="shared" si="18"/>
        <v>517.900991402626</v>
      </c>
      <c r="AI30" s="35">
        <f t="shared" si="19"/>
        <v>267.94171131054708</v>
      </c>
      <c r="AJ30" s="35">
        <f t="shared" si="20"/>
        <v>0</v>
      </c>
      <c r="AK30" s="36">
        <f t="shared" si="21"/>
        <v>3294.0506523028266</v>
      </c>
    </row>
    <row r="31" spans="1:37" x14ac:dyDescent="0.25">
      <c r="A31" s="5">
        <v>4360</v>
      </c>
      <c r="B31" s="5">
        <v>381790.43081045151</v>
      </c>
      <c r="C31" s="5">
        <v>674929.1093904078</v>
      </c>
      <c r="D31" s="5">
        <v>18909</v>
      </c>
      <c r="E31" s="5">
        <v>60.504250000000006</v>
      </c>
      <c r="F31" s="32">
        <v>0.02</v>
      </c>
      <c r="G31" s="32">
        <v>0.02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583</v>
      </c>
      <c r="O31" s="35">
        <f t="shared" si="1"/>
        <v>430</v>
      </c>
      <c r="P31" s="35">
        <f t="shared" si="2"/>
        <v>584.42449136115727</v>
      </c>
      <c r="Q31" s="35">
        <f t="shared" si="3"/>
        <v>271.36312570873901</v>
      </c>
      <c r="R31" s="35">
        <f t="shared" si="4"/>
        <v>140.392664806569</v>
      </c>
      <c r="S31" s="35">
        <f t="shared" si="5"/>
        <v>302.49439828121479</v>
      </c>
      <c r="T31" s="35">
        <f t="shared" si="6"/>
        <v>17.532734740834719</v>
      </c>
      <c r="U31" s="35">
        <f t="shared" si="7"/>
        <v>517.900991402626</v>
      </c>
      <c r="V31" s="35">
        <f t="shared" si="8"/>
        <v>267.94171131054708</v>
      </c>
      <c r="W31" s="35">
        <f t="shared" si="9"/>
        <v>0</v>
      </c>
      <c r="X31" s="35">
        <f t="shared" si="10"/>
        <v>3294.0506523028266</v>
      </c>
      <c r="Y31" s="51">
        <v>9900</v>
      </c>
      <c r="Z31" s="51">
        <v>4150</v>
      </c>
      <c r="AA31" s="35">
        <f t="shared" si="11"/>
        <v>583</v>
      </c>
      <c r="AB31" s="35">
        <f t="shared" si="12"/>
        <v>430</v>
      </c>
      <c r="AC31" s="35">
        <f t="shared" si="13"/>
        <v>584.42449136115727</v>
      </c>
      <c r="AD31" s="35">
        <f t="shared" si="14"/>
        <v>271.36312570873901</v>
      </c>
      <c r="AE31" s="35">
        <f t="shared" si="15"/>
        <v>140.392664806569</v>
      </c>
      <c r="AF31" s="35">
        <f t="shared" si="16"/>
        <v>302.49439828121479</v>
      </c>
      <c r="AG31" s="35">
        <f t="shared" si="17"/>
        <v>17.532734740834719</v>
      </c>
      <c r="AH31" s="35">
        <f t="shared" si="18"/>
        <v>517.900991402626</v>
      </c>
      <c r="AI31" s="35">
        <f t="shared" si="19"/>
        <v>267.94171131054708</v>
      </c>
      <c r="AJ31" s="35">
        <f t="shared" si="20"/>
        <v>0</v>
      </c>
      <c r="AK31" s="36">
        <f t="shared" si="21"/>
        <v>3294.0506523028266</v>
      </c>
    </row>
    <row r="32" spans="1:37" x14ac:dyDescent="0.25">
      <c r="A32" s="5">
        <v>4361</v>
      </c>
      <c r="B32" s="5">
        <v>382282.78980922699</v>
      </c>
      <c r="C32" s="5">
        <v>675799.50161021948</v>
      </c>
      <c r="D32" s="5">
        <v>18910.45</v>
      </c>
      <c r="E32" s="5">
        <v>60.504250000000006</v>
      </c>
      <c r="F32" s="32">
        <v>0.02</v>
      </c>
      <c r="G32" s="32">
        <v>0.02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583</v>
      </c>
      <c r="O32" s="35">
        <f t="shared" si="1"/>
        <v>430</v>
      </c>
      <c r="P32" s="35">
        <f t="shared" si="2"/>
        <v>584.42449136115727</v>
      </c>
      <c r="Q32" s="35">
        <f t="shared" si="3"/>
        <v>271.36312570873901</v>
      </c>
      <c r="R32" s="35">
        <f t="shared" si="4"/>
        <v>140.392664806569</v>
      </c>
      <c r="S32" s="35">
        <f t="shared" si="5"/>
        <v>302.49439828121479</v>
      </c>
      <c r="T32" s="35">
        <f t="shared" si="6"/>
        <v>17.532734740834719</v>
      </c>
      <c r="U32" s="35">
        <f t="shared" si="7"/>
        <v>517.900991402626</v>
      </c>
      <c r="V32" s="35">
        <f t="shared" si="8"/>
        <v>267.94171131054708</v>
      </c>
      <c r="W32" s="35">
        <f t="shared" si="9"/>
        <v>0</v>
      </c>
      <c r="X32" s="35">
        <f t="shared" si="10"/>
        <v>3294.0506523028266</v>
      </c>
      <c r="Y32" s="51">
        <v>9900</v>
      </c>
      <c r="Z32" s="51">
        <v>4150</v>
      </c>
      <c r="AA32" s="35">
        <f t="shared" si="11"/>
        <v>583</v>
      </c>
      <c r="AB32" s="35">
        <f t="shared" si="12"/>
        <v>430</v>
      </c>
      <c r="AC32" s="35">
        <f t="shared" si="13"/>
        <v>584.42449136115727</v>
      </c>
      <c r="AD32" s="35">
        <f t="shared" si="14"/>
        <v>271.36312570873901</v>
      </c>
      <c r="AE32" s="35">
        <f t="shared" si="15"/>
        <v>140.392664806569</v>
      </c>
      <c r="AF32" s="35">
        <f t="shared" si="16"/>
        <v>302.49439828121479</v>
      </c>
      <c r="AG32" s="35">
        <f t="shared" si="17"/>
        <v>17.532734740834719</v>
      </c>
      <c r="AH32" s="35">
        <f t="shared" si="18"/>
        <v>517.900991402626</v>
      </c>
      <c r="AI32" s="35">
        <f t="shared" si="19"/>
        <v>267.94171131054708</v>
      </c>
      <c r="AJ32" s="35">
        <f t="shared" si="20"/>
        <v>0</v>
      </c>
      <c r="AK32" s="36">
        <f t="shared" si="21"/>
        <v>3294.0506523028266</v>
      </c>
    </row>
    <row r="33" spans="1:37" x14ac:dyDescent="0.25">
      <c r="A33" s="5">
        <v>4362</v>
      </c>
      <c r="B33" s="5">
        <v>382775.14880847931</v>
      </c>
      <c r="C33" s="5">
        <v>676669.89383003116</v>
      </c>
      <c r="D33" s="5">
        <v>18911.899999999998</v>
      </c>
      <c r="E33" s="5">
        <v>60.504250000000006</v>
      </c>
      <c r="F33" s="32">
        <v>0.02</v>
      </c>
      <c r="G33" s="32">
        <v>0.02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583</v>
      </c>
      <c r="O33" s="35">
        <f t="shared" si="1"/>
        <v>430</v>
      </c>
      <c r="P33" s="35">
        <f t="shared" si="2"/>
        <v>584.42449136115727</v>
      </c>
      <c r="Q33" s="35">
        <f t="shared" si="3"/>
        <v>271.36312570873901</v>
      </c>
      <c r="R33" s="35">
        <f t="shared" si="4"/>
        <v>140.392664806569</v>
      </c>
      <c r="S33" s="35">
        <f t="shared" si="5"/>
        <v>302.49439828121479</v>
      </c>
      <c r="T33" s="35">
        <f t="shared" si="6"/>
        <v>17.532734740834719</v>
      </c>
      <c r="U33" s="35">
        <f t="shared" si="7"/>
        <v>517.900991402626</v>
      </c>
      <c r="V33" s="35">
        <f t="shared" si="8"/>
        <v>267.94171131054708</v>
      </c>
      <c r="W33" s="35">
        <f t="shared" si="9"/>
        <v>0</v>
      </c>
      <c r="X33" s="35">
        <f t="shared" si="10"/>
        <v>3294.0506523028266</v>
      </c>
      <c r="Y33" s="51">
        <v>9900</v>
      </c>
      <c r="Z33" s="51">
        <v>4150</v>
      </c>
      <c r="AA33" s="35">
        <f t="shared" si="11"/>
        <v>583</v>
      </c>
      <c r="AB33" s="35">
        <f t="shared" si="12"/>
        <v>430</v>
      </c>
      <c r="AC33" s="35">
        <f t="shared" si="13"/>
        <v>584.42449136115727</v>
      </c>
      <c r="AD33" s="35">
        <f t="shared" si="14"/>
        <v>271.36312570873901</v>
      </c>
      <c r="AE33" s="35">
        <f t="shared" si="15"/>
        <v>140.392664806569</v>
      </c>
      <c r="AF33" s="35">
        <f t="shared" si="16"/>
        <v>302.49439828121479</v>
      </c>
      <c r="AG33" s="35">
        <f t="shared" si="17"/>
        <v>17.532734740834719</v>
      </c>
      <c r="AH33" s="35">
        <f t="shared" si="18"/>
        <v>517.900991402626</v>
      </c>
      <c r="AI33" s="35">
        <f t="shared" si="19"/>
        <v>267.94171131054708</v>
      </c>
      <c r="AJ33" s="35">
        <f t="shared" si="20"/>
        <v>0</v>
      </c>
      <c r="AK33" s="36">
        <f t="shared" si="21"/>
        <v>3294.0506523028266</v>
      </c>
    </row>
    <row r="34" spans="1:37" x14ac:dyDescent="0.25">
      <c r="A34" s="5">
        <v>4362.2</v>
      </c>
      <c r="B34" s="5">
        <v>382873.62060832977</v>
      </c>
      <c r="C34" s="5">
        <v>676843.97227397561</v>
      </c>
      <c r="D34" s="5">
        <v>18912.189999999999</v>
      </c>
      <c r="E34" s="5">
        <v>60.504250000000006</v>
      </c>
      <c r="F34" s="32">
        <v>0.02</v>
      </c>
      <c r="G34" s="32">
        <v>0.02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583</v>
      </c>
      <c r="O34" s="35">
        <f t="shared" si="1"/>
        <v>430</v>
      </c>
      <c r="P34" s="35">
        <f t="shared" si="2"/>
        <v>584.42449136115727</v>
      </c>
      <c r="Q34" s="35">
        <f t="shared" si="3"/>
        <v>271.36312570873901</v>
      </c>
      <c r="R34" s="35">
        <f t="shared" si="4"/>
        <v>140.392664806569</v>
      </c>
      <c r="S34" s="35">
        <f t="shared" si="5"/>
        <v>302.49439828121479</v>
      </c>
      <c r="T34" s="35">
        <f t="shared" si="6"/>
        <v>17.532734740834719</v>
      </c>
      <c r="U34" s="35">
        <f t="shared" si="7"/>
        <v>517.900991402626</v>
      </c>
      <c r="V34" s="35">
        <f t="shared" si="8"/>
        <v>267.94171131054708</v>
      </c>
      <c r="W34" s="35">
        <f t="shared" si="9"/>
        <v>0</v>
      </c>
      <c r="X34" s="35">
        <f t="shared" si="10"/>
        <v>3294.0506523028266</v>
      </c>
      <c r="Y34" s="51">
        <v>9900</v>
      </c>
      <c r="Z34" s="51">
        <v>4150</v>
      </c>
      <c r="AA34" s="35">
        <f t="shared" si="11"/>
        <v>583</v>
      </c>
      <c r="AB34" s="35">
        <f t="shared" si="12"/>
        <v>430</v>
      </c>
      <c r="AC34" s="35">
        <f t="shared" si="13"/>
        <v>584.42449136115727</v>
      </c>
      <c r="AD34" s="35">
        <f t="shared" si="14"/>
        <v>271.36312570873901</v>
      </c>
      <c r="AE34" s="35">
        <f t="shared" si="15"/>
        <v>140.392664806569</v>
      </c>
      <c r="AF34" s="35">
        <f t="shared" si="16"/>
        <v>302.49439828121479</v>
      </c>
      <c r="AG34" s="35">
        <f t="shared" si="17"/>
        <v>17.532734740834719</v>
      </c>
      <c r="AH34" s="35">
        <f t="shared" si="18"/>
        <v>517.900991402626</v>
      </c>
      <c r="AI34" s="35">
        <f t="shared" si="19"/>
        <v>267.94171131054708</v>
      </c>
      <c r="AJ34" s="35">
        <f t="shared" si="20"/>
        <v>0</v>
      </c>
      <c r="AK34" s="36">
        <f t="shared" si="21"/>
        <v>3294.0506523028266</v>
      </c>
    </row>
    <row r="35" spans="1:37" x14ac:dyDescent="0.25">
      <c r="A35" s="5">
        <v>4362.8</v>
      </c>
      <c r="B35" s="5">
        <v>383169.03600740433</v>
      </c>
      <c r="C35" s="5">
        <v>677366.20760586858</v>
      </c>
      <c r="D35" s="5">
        <v>18913.060000000001</v>
      </c>
      <c r="E35" s="5">
        <v>60.504250000000006</v>
      </c>
      <c r="F35" s="32">
        <v>0.02</v>
      </c>
      <c r="G35" s="32">
        <v>0.02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583</v>
      </c>
      <c r="O35" s="35">
        <f t="shared" si="1"/>
        <v>430</v>
      </c>
      <c r="P35" s="35">
        <f t="shared" si="2"/>
        <v>584.42449136115727</v>
      </c>
      <c r="Q35" s="35">
        <f t="shared" si="3"/>
        <v>271.36312570873901</v>
      </c>
      <c r="R35" s="35">
        <f t="shared" si="4"/>
        <v>140.392664806569</v>
      </c>
      <c r="S35" s="35">
        <f t="shared" si="5"/>
        <v>302.49439828121479</v>
      </c>
      <c r="T35" s="35">
        <f t="shared" si="6"/>
        <v>17.532734740834719</v>
      </c>
      <c r="U35" s="35">
        <f t="shared" si="7"/>
        <v>517.900991402626</v>
      </c>
      <c r="V35" s="35">
        <f t="shared" si="8"/>
        <v>267.94171131054708</v>
      </c>
      <c r="W35" s="35">
        <f t="shared" si="9"/>
        <v>0</v>
      </c>
      <c r="X35" s="35">
        <f t="shared" si="10"/>
        <v>3294.0506523028266</v>
      </c>
      <c r="Y35" s="51">
        <v>9900</v>
      </c>
      <c r="Z35" s="51">
        <v>4150</v>
      </c>
      <c r="AA35" s="35">
        <f t="shared" si="11"/>
        <v>583</v>
      </c>
      <c r="AB35" s="35">
        <f t="shared" si="12"/>
        <v>430</v>
      </c>
      <c r="AC35" s="35">
        <f t="shared" si="13"/>
        <v>584.42449136115727</v>
      </c>
      <c r="AD35" s="35">
        <f t="shared" si="14"/>
        <v>271.36312570873901</v>
      </c>
      <c r="AE35" s="35">
        <f t="shared" si="15"/>
        <v>140.392664806569</v>
      </c>
      <c r="AF35" s="35">
        <f t="shared" si="16"/>
        <v>302.49439828121479</v>
      </c>
      <c r="AG35" s="35">
        <f t="shared" si="17"/>
        <v>17.532734740834719</v>
      </c>
      <c r="AH35" s="35">
        <f t="shared" si="18"/>
        <v>517.900991402626</v>
      </c>
      <c r="AI35" s="35">
        <f t="shared" si="19"/>
        <v>267.94171131054708</v>
      </c>
      <c r="AJ35" s="35">
        <f t="shared" si="20"/>
        <v>0</v>
      </c>
      <c r="AK35" s="36">
        <f t="shared" si="21"/>
        <v>3294.0506523028266</v>
      </c>
    </row>
    <row r="36" spans="1:37" x14ac:dyDescent="0.25">
      <c r="A36" s="5">
        <v>4363</v>
      </c>
      <c r="B36" s="5">
        <v>383267.50780725479</v>
      </c>
      <c r="C36" s="5">
        <v>677540.28604981303</v>
      </c>
      <c r="D36" s="5">
        <v>18913.350000000002</v>
      </c>
      <c r="E36" s="5">
        <v>60.504250000000006</v>
      </c>
      <c r="F36" s="32">
        <v>0.02</v>
      </c>
      <c r="G36" s="32">
        <v>0.02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583</v>
      </c>
      <c r="O36" s="35">
        <f t="shared" si="1"/>
        <v>430</v>
      </c>
      <c r="P36" s="35">
        <f t="shared" si="2"/>
        <v>584.42449136115727</v>
      </c>
      <c r="Q36" s="35">
        <f t="shared" si="3"/>
        <v>271.36312570873901</v>
      </c>
      <c r="R36" s="35">
        <f t="shared" si="4"/>
        <v>140.392664806569</v>
      </c>
      <c r="S36" s="35">
        <f t="shared" si="5"/>
        <v>302.49439828121479</v>
      </c>
      <c r="T36" s="35">
        <f t="shared" si="6"/>
        <v>17.532734740834719</v>
      </c>
      <c r="U36" s="35">
        <f t="shared" si="7"/>
        <v>517.900991402626</v>
      </c>
      <c r="V36" s="35">
        <f t="shared" si="8"/>
        <v>267.94171131054708</v>
      </c>
      <c r="W36" s="35">
        <f t="shared" si="9"/>
        <v>0</v>
      </c>
      <c r="X36" s="35">
        <f t="shared" si="10"/>
        <v>3294.0506523028266</v>
      </c>
      <c r="Y36" s="51">
        <v>9900</v>
      </c>
      <c r="Z36" s="51">
        <v>4150</v>
      </c>
      <c r="AA36" s="35">
        <f t="shared" si="11"/>
        <v>583</v>
      </c>
      <c r="AB36" s="35">
        <f t="shared" si="12"/>
        <v>430</v>
      </c>
      <c r="AC36" s="35">
        <f t="shared" si="13"/>
        <v>584.42449136115727</v>
      </c>
      <c r="AD36" s="35">
        <f t="shared" si="14"/>
        <v>271.36312570873901</v>
      </c>
      <c r="AE36" s="35">
        <f t="shared" si="15"/>
        <v>140.392664806569</v>
      </c>
      <c r="AF36" s="35">
        <f t="shared" si="16"/>
        <v>302.49439828121479</v>
      </c>
      <c r="AG36" s="35">
        <f t="shared" si="17"/>
        <v>17.532734740834719</v>
      </c>
      <c r="AH36" s="35">
        <f t="shared" si="18"/>
        <v>517.900991402626</v>
      </c>
      <c r="AI36" s="35">
        <f t="shared" si="19"/>
        <v>267.94171131054708</v>
      </c>
      <c r="AJ36" s="35">
        <f t="shared" si="20"/>
        <v>0</v>
      </c>
      <c r="AK36" s="36">
        <f t="shared" si="21"/>
        <v>3294.0506523028266</v>
      </c>
    </row>
    <row r="37" spans="1:37" x14ac:dyDescent="0.25">
      <c r="A37" s="5">
        <v>4364</v>
      </c>
      <c r="B37" s="5">
        <v>383759.86680603027</v>
      </c>
      <c r="C37" s="5">
        <v>678410.67826962471</v>
      </c>
      <c r="D37" s="5">
        <v>18914.8</v>
      </c>
      <c r="E37" s="5">
        <v>60.504250000000006</v>
      </c>
      <c r="F37" s="32">
        <v>0.02</v>
      </c>
      <c r="G37" s="32">
        <v>0.02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583</v>
      </c>
      <c r="O37" s="35">
        <f t="shared" si="1"/>
        <v>430</v>
      </c>
      <c r="P37" s="35">
        <f t="shared" si="2"/>
        <v>584.42449136115727</v>
      </c>
      <c r="Q37" s="35">
        <f t="shared" si="3"/>
        <v>271.36312570873901</v>
      </c>
      <c r="R37" s="35">
        <f t="shared" si="4"/>
        <v>140.392664806569</v>
      </c>
      <c r="S37" s="35">
        <f t="shared" si="5"/>
        <v>302.49439828121479</v>
      </c>
      <c r="T37" s="35">
        <f t="shared" si="6"/>
        <v>17.532734740834719</v>
      </c>
      <c r="U37" s="35">
        <f t="shared" si="7"/>
        <v>517.900991402626</v>
      </c>
      <c r="V37" s="35">
        <f t="shared" si="8"/>
        <v>267.94171131054708</v>
      </c>
      <c r="W37" s="35">
        <f t="shared" si="9"/>
        <v>0</v>
      </c>
      <c r="X37" s="35">
        <f t="shared" si="10"/>
        <v>3294.0506523028266</v>
      </c>
      <c r="Y37" s="51">
        <v>9900</v>
      </c>
      <c r="Z37" s="51">
        <v>4150</v>
      </c>
      <c r="AA37" s="35">
        <f t="shared" si="11"/>
        <v>583</v>
      </c>
      <c r="AB37" s="35">
        <f t="shared" si="12"/>
        <v>430</v>
      </c>
      <c r="AC37" s="35">
        <f t="shared" si="13"/>
        <v>584.42449136115727</v>
      </c>
      <c r="AD37" s="35">
        <f t="shared" si="14"/>
        <v>271.36312570873901</v>
      </c>
      <c r="AE37" s="35">
        <f t="shared" si="15"/>
        <v>140.392664806569</v>
      </c>
      <c r="AF37" s="35">
        <f t="shared" si="16"/>
        <v>302.49439828121479</v>
      </c>
      <c r="AG37" s="35">
        <f t="shared" si="17"/>
        <v>17.532734740834719</v>
      </c>
      <c r="AH37" s="35">
        <f t="shared" si="18"/>
        <v>517.900991402626</v>
      </c>
      <c r="AI37" s="35">
        <f t="shared" si="19"/>
        <v>267.94171131054708</v>
      </c>
      <c r="AJ37" s="35">
        <f t="shared" si="20"/>
        <v>0</v>
      </c>
      <c r="AK37" s="36">
        <f t="shared" si="21"/>
        <v>3294.0506523028266</v>
      </c>
    </row>
    <row r="38" spans="1:37" x14ac:dyDescent="0.25">
      <c r="A38" s="5">
        <v>4365</v>
      </c>
      <c r="B38" s="5">
        <v>384252.22580480576</v>
      </c>
      <c r="C38" s="5">
        <v>679281.07048940659</v>
      </c>
      <c r="D38" s="5">
        <v>18916.249999999996</v>
      </c>
      <c r="E38" s="5">
        <v>60.504250000000006</v>
      </c>
      <c r="F38" s="32">
        <v>0.02</v>
      </c>
      <c r="G38" s="32">
        <v>0.02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583</v>
      </c>
      <c r="O38" s="35">
        <f t="shared" si="1"/>
        <v>430</v>
      </c>
      <c r="P38" s="35">
        <f t="shared" si="2"/>
        <v>584.42449136115727</v>
      </c>
      <c r="Q38" s="35">
        <f t="shared" si="3"/>
        <v>271.36312570873901</v>
      </c>
      <c r="R38" s="35">
        <f t="shared" si="4"/>
        <v>140.392664806569</v>
      </c>
      <c r="S38" s="35">
        <f t="shared" si="5"/>
        <v>302.49439828121479</v>
      </c>
      <c r="T38" s="35">
        <f t="shared" si="6"/>
        <v>17.532734740834719</v>
      </c>
      <c r="U38" s="35">
        <f t="shared" si="7"/>
        <v>517.900991402626</v>
      </c>
      <c r="V38" s="35">
        <f t="shared" si="8"/>
        <v>267.94171131054708</v>
      </c>
      <c r="W38" s="35">
        <f t="shared" si="9"/>
        <v>0</v>
      </c>
      <c r="X38" s="35">
        <f t="shared" si="10"/>
        <v>3294.0506523028266</v>
      </c>
      <c r="Y38" s="51">
        <v>9900</v>
      </c>
      <c r="Z38" s="51">
        <v>4150</v>
      </c>
      <c r="AA38" s="35">
        <f t="shared" si="11"/>
        <v>583</v>
      </c>
      <c r="AB38" s="35">
        <f t="shared" si="12"/>
        <v>430</v>
      </c>
      <c r="AC38" s="35">
        <f t="shared" si="13"/>
        <v>584.42449136115727</v>
      </c>
      <c r="AD38" s="35">
        <f t="shared" si="14"/>
        <v>271.36312570873901</v>
      </c>
      <c r="AE38" s="35">
        <f t="shared" si="15"/>
        <v>140.392664806569</v>
      </c>
      <c r="AF38" s="35">
        <f t="shared" si="16"/>
        <v>302.49439828121479</v>
      </c>
      <c r="AG38" s="35">
        <f t="shared" si="17"/>
        <v>17.532734740834719</v>
      </c>
      <c r="AH38" s="35">
        <f t="shared" si="18"/>
        <v>517.900991402626</v>
      </c>
      <c r="AI38" s="35">
        <f t="shared" si="19"/>
        <v>267.94171131054708</v>
      </c>
      <c r="AJ38" s="35">
        <f t="shared" si="20"/>
        <v>0</v>
      </c>
      <c r="AK38" s="36">
        <f t="shared" si="21"/>
        <v>3294.0506523028266</v>
      </c>
    </row>
    <row r="39" spans="1:37" x14ac:dyDescent="0.25">
      <c r="A39" s="5">
        <v>4366</v>
      </c>
      <c r="B39" s="5">
        <v>384744.58480358124</v>
      </c>
      <c r="C39" s="5">
        <v>680151.46270921826</v>
      </c>
      <c r="D39" s="5">
        <v>18917.7</v>
      </c>
      <c r="E39" s="5">
        <v>60.504250000000006</v>
      </c>
      <c r="F39" s="32">
        <v>0.02</v>
      </c>
      <c r="G39" s="32">
        <v>0.02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583</v>
      </c>
      <c r="O39" s="35">
        <f t="shared" si="1"/>
        <v>430</v>
      </c>
      <c r="P39" s="35">
        <f t="shared" si="2"/>
        <v>584.42449136115727</v>
      </c>
      <c r="Q39" s="35">
        <f t="shared" si="3"/>
        <v>271.36312570873901</v>
      </c>
      <c r="R39" s="35">
        <f t="shared" si="4"/>
        <v>140.392664806569</v>
      </c>
      <c r="S39" s="35">
        <f t="shared" si="5"/>
        <v>302.49439828121479</v>
      </c>
      <c r="T39" s="35">
        <f t="shared" si="6"/>
        <v>17.532734740834719</v>
      </c>
      <c r="U39" s="35">
        <f t="shared" si="7"/>
        <v>517.900991402626</v>
      </c>
      <c r="V39" s="35">
        <f t="shared" si="8"/>
        <v>267.94171131054708</v>
      </c>
      <c r="W39" s="35">
        <f t="shared" si="9"/>
        <v>0</v>
      </c>
      <c r="X39" s="35">
        <f t="shared" si="10"/>
        <v>3294.0506523028266</v>
      </c>
      <c r="Y39" s="51">
        <v>9900</v>
      </c>
      <c r="Z39" s="51">
        <v>4150</v>
      </c>
      <c r="AA39" s="35">
        <f t="shared" si="11"/>
        <v>583</v>
      </c>
      <c r="AB39" s="35">
        <f t="shared" si="12"/>
        <v>430</v>
      </c>
      <c r="AC39" s="35">
        <f t="shared" si="13"/>
        <v>584.42449136115727</v>
      </c>
      <c r="AD39" s="35">
        <f t="shared" si="14"/>
        <v>271.36312570873901</v>
      </c>
      <c r="AE39" s="35">
        <f t="shared" si="15"/>
        <v>140.392664806569</v>
      </c>
      <c r="AF39" s="35">
        <f t="shared" si="16"/>
        <v>302.49439828121479</v>
      </c>
      <c r="AG39" s="35">
        <f t="shared" si="17"/>
        <v>17.532734740834719</v>
      </c>
      <c r="AH39" s="35">
        <f t="shared" si="18"/>
        <v>517.900991402626</v>
      </c>
      <c r="AI39" s="35">
        <f t="shared" si="19"/>
        <v>267.94171131054708</v>
      </c>
      <c r="AJ39" s="35">
        <f t="shared" si="20"/>
        <v>0</v>
      </c>
      <c r="AK39" s="36">
        <f t="shared" si="21"/>
        <v>3294.0506523028266</v>
      </c>
    </row>
    <row r="40" spans="1:37" x14ac:dyDescent="0.25">
      <c r="A40" s="5">
        <v>4367</v>
      </c>
      <c r="B40" s="5">
        <v>385236.94380235672</v>
      </c>
      <c r="C40" s="5">
        <v>681021.85492900014</v>
      </c>
      <c r="D40" s="5">
        <v>18919.150000000001</v>
      </c>
      <c r="E40" s="5">
        <v>60.504250000000006</v>
      </c>
      <c r="F40" s="32">
        <v>0.02</v>
      </c>
      <c r="G40" s="32">
        <v>0.02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583</v>
      </c>
      <c r="O40" s="35">
        <f t="shared" si="1"/>
        <v>430</v>
      </c>
      <c r="P40" s="35">
        <f t="shared" si="2"/>
        <v>584.42449136115727</v>
      </c>
      <c r="Q40" s="35">
        <f t="shared" si="3"/>
        <v>271.36312570873901</v>
      </c>
      <c r="R40" s="35">
        <f t="shared" si="4"/>
        <v>140.392664806569</v>
      </c>
      <c r="S40" s="35">
        <f t="shared" si="5"/>
        <v>302.49439828121479</v>
      </c>
      <c r="T40" s="35">
        <f t="shared" si="6"/>
        <v>17.532734740834719</v>
      </c>
      <c r="U40" s="35">
        <f t="shared" si="7"/>
        <v>517.900991402626</v>
      </c>
      <c r="V40" s="35">
        <f t="shared" si="8"/>
        <v>267.94171131054708</v>
      </c>
      <c r="W40" s="35">
        <f t="shared" si="9"/>
        <v>0</v>
      </c>
      <c r="X40" s="35">
        <f t="shared" si="10"/>
        <v>3294.0506523028266</v>
      </c>
      <c r="Y40" s="51">
        <v>9900</v>
      </c>
      <c r="Z40" s="51">
        <v>4150</v>
      </c>
      <c r="AA40" s="35">
        <f t="shared" si="11"/>
        <v>583</v>
      </c>
      <c r="AB40" s="35">
        <f t="shared" si="12"/>
        <v>430</v>
      </c>
      <c r="AC40" s="35">
        <f t="shared" si="13"/>
        <v>584.42449136115727</v>
      </c>
      <c r="AD40" s="35">
        <f t="shared" si="14"/>
        <v>271.36312570873901</v>
      </c>
      <c r="AE40" s="35">
        <f t="shared" si="15"/>
        <v>140.392664806569</v>
      </c>
      <c r="AF40" s="35">
        <f t="shared" si="16"/>
        <v>302.49439828121479</v>
      </c>
      <c r="AG40" s="35">
        <f t="shared" si="17"/>
        <v>17.532734740834719</v>
      </c>
      <c r="AH40" s="35">
        <f t="shared" si="18"/>
        <v>517.900991402626</v>
      </c>
      <c r="AI40" s="35">
        <f t="shared" si="19"/>
        <v>267.94171131054708</v>
      </c>
      <c r="AJ40" s="35">
        <f t="shared" si="20"/>
        <v>0</v>
      </c>
      <c r="AK40" s="36">
        <f t="shared" si="21"/>
        <v>3294.0506523028266</v>
      </c>
    </row>
    <row r="41" spans="1:37" x14ac:dyDescent="0.25">
      <c r="A41" s="5">
        <v>4367.2</v>
      </c>
      <c r="B41" s="5">
        <v>385335.41560173035</v>
      </c>
      <c r="C41" s="5">
        <v>681195.9333729744</v>
      </c>
      <c r="D41" s="5">
        <v>18919.440000000002</v>
      </c>
      <c r="E41" s="5">
        <v>60.504250000000006</v>
      </c>
      <c r="F41" s="32">
        <v>0.02</v>
      </c>
      <c r="G41" s="32">
        <v>0.02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583</v>
      </c>
      <c r="O41" s="35">
        <f t="shared" si="1"/>
        <v>430</v>
      </c>
      <c r="P41" s="35">
        <f t="shared" si="2"/>
        <v>584.42449136115727</v>
      </c>
      <c r="Q41" s="35">
        <f t="shared" si="3"/>
        <v>271.36312570873901</v>
      </c>
      <c r="R41" s="35">
        <f t="shared" si="4"/>
        <v>140.392664806569</v>
      </c>
      <c r="S41" s="35">
        <f t="shared" si="5"/>
        <v>302.49439828121479</v>
      </c>
      <c r="T41" s="35">
        <f t="shared" si="6"/>
        <v>17.532734740834719</v>
      </c>
      <c r="U41" s="35">
        <f t="shared" si="7"/>
        <v>517.900991402626</v>
      </c>
      <c r="V41" s="35">
        <f t="shared" si="8"/>
        <v>267.94171131054708</v>
      </c>
      <c r="W41" s="35">
        <f t="shared" si="9"/>
        <v>0</v>
      </c>
      <c r="X41" s="35">
        <f t="shared" si="10"/>
        <v>3294.0506523028266</v>
      </c>
      <c r="Y41" s="51">
        <v>9900</v>
      </c>
      <c r="Z41" s="51">
        <v>4150</v>
      </c>
      <c r="AA41" s="35">
        <f t="shared" si="11"/>
        <v>583</v>
      </c>
      <c r="AB41" s="35">
        <f t="shared" si="12"/>
        <v>430</v>
      </c>
      <c r="AC41" s="35">
        <f t="shared" si="13"/>
        <v>584.42449136115727</v>
      </c>
      <c r="AD41" s="35">
        <f t="shared" si="14"/>
        <v>271.36312570873901</v>
      </c>
      <c r="AE41" s="35">
        <f t="shared" si="15"/>
        <v>140.392664806569</v>
      </c>
      <c r="AF41" s="35">
        <f t="shared" si="16"/>
        <v>302.49439828121479</v>
      </c>
      <c r="AG41" s="35">
        <f t="shared" si="17"/>
        <v>17.532734740834719</v>
      </c>
      <c r="AH41" s="35">
        <f t="shared" si="18"/>
        <v>517.900991402626</v>
      </c>
      <c r="AI41" s="35">
        <f t="shared" si="19"/>
        <v>267.94171131054708</v>
      </c>
      <c r="AJ41" s="35">
        <f t="shared" si="20"/>
        <v>0</v>
      </c>
      <c r="AK41" s="36">
        <f t="shared" si="21"/>
        <v>3294.0506523028266</v>
      </c>
    </row>
    <row r="42" spans="1:37" x14ac:dyDescent="0.25">
      <c r="A42" s="5">
        <v>4367.8</v>
      </c>
      <c r="B42" s="5">
        <v>385630.83100175858</v>
      </c>
      <c r="C42" s="5">
        <v>681718.16870483756</v>
      </c>
      <c r="D42" s="5">
        <v>18920.310000000001</v>
      </c>
      <c r="E42" s="5">
        <v>60.504250000000006</v>
      </c>
      <c r="F42" s="32">
        <v>0.02</v>
      </c>
      <c r="G42" s="32">
        <v>0.02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583</v>
      </c>
      <c r="O42" s="35">
        <f t="shared" si="1"/>
        <v>430</v>
      </c>
      <c r="P42" s="35">
        <f t="shared" si="2"/>
        <v>584.42449136115727</v>
      </c>
      <c r="Q42" s="35">
        <f t="shared" si="3"/>
        <v>271.36312570873901</v>
      </c>
      <c r="R42" s="35">
        <f t="shared" si="4"/>
        <v>140.392664806569</v>
      </c>
      <c r="S42" s="35">
        <f t="shared" si="5"/>
        <v>302.49439828121479</v>
      </c>
      <c r="T42" s="35">
        <f t="shared" si="6"/>
        <v>17.532734740834719</v>
      </c>
      <c r="U42" s="35">
        <f t="shared" si="7"/>
        <v>517.900991402626</v>
      </c>
      <c r="V42" s="35">
        <f t="shared" si="8"/>
        <v>267.94171131054708</v>
      </c>
      <c r="W42" s="35">
        <f t="shared" si="9"/>
        <v>0</v>
      </c>
      <c r="X42" s="35">
        <f t="shared" si="10"/>
        <v>3294.0506523028266</v>
      </c>
      <c r="Y42" s="51">
        <v>9900</v>
      </c>
      <c r="Z42" s="51">
        <v>4150</v>
      </c>
      <c r="AA42" s="35">
        <f t="shared" si="11"/>
        <v>583</v>
      </c>
      <c r="AB42" s="35">
        <f t="shared" si="12"/>
        <v>430</v>
      </c>
      <c r="AC42" s="35">
        <f t="shared" si="13"/>
        <v>584.42449136115727</v>
      </c>
      <c r="AD42" s="35">
        <f t="shared" si="14"/>
        <v>271.36312570873901</v>
      </c>
      <c r="AE42" s="35">
        <f t="shared" si="15"/>
        <v>140.392664806569</v>
      </c>
      <c r="AF42" s="35">
        <f t="shared" si="16"/>
        <v>302.49439828121479</v>
      </c>
      <c r="AG42" s="35">
        <f t="shared" si="17"/>
        <v>17.532734740834719</v>
      </c>
      <c r="AH42" s="35">
        <f t="shared" si="18"/>
        <v>517.900991402626</v>
      </c>
      <c r="AI42" s="35">
        <f t="shared" si="19"/>
        <v>267.94171131054708</v>
      </c>
      <c r="AJ42" s="35">
        <f t="shared" si="20"/>
        <v>0</v>
      </c>
      <c r="AK42" s="36">
        <f t="shared" si="21"/>
        <v>3294.0506523028266</v>
      </c>
    </row>
    <row r="43" spans="1:37" x14ac:dyDescent="0.25">
      <c r="A43" s="5">
        <v>4368</v>
      </c>
      <c r="B43" s="5">
        <v>385729.30280160904</v>
      </c>
      <c r="C43" s="5">
        <v>681892.24714881182</v>
      </c>
      <c r="D43" s="5">
        <v>18920.599999999999</v>
      </c>
      <c r="E43" s="5">
        <v>60.504250000000006</v>
      </c>
      <c r="F43" s="32">
        <v>0.02</v>
      </c>
      <c r="G43" s="32">
        <v>0.02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583</v>
      </c>
      <c r="O43" s="35">
        <f t="shared" si="1"/>
        <v>430</v>
      </c>
      <c r="P43" s="35">
        <f t="shared" si="2"/>
        <v>584.42449136115727</v>
      </c>
      <c r="Q43" s="35">
        <f t="shared" si="3"/>
        <v>271.36312570873901</v>
      </c>
      <c r="R43" s="35">
        <f t="shared" si="4"/>
        <v>140.392664806569</v>
      </c>
      <c r="S43" s="35">
        <f t="shared" si="5"/>
        <v>302.49439828121479</v>
      </c>
      <c r="T43" s="35">
        <f t="shared" si="6"/>
        <v>17.532734740834719</v>
      </c>
      <c r="U43" s="35">
        <f t="shared" si="7"/>
        <v>517.900991402626</v>
      </c>
      <c r="V43" s="35">
        <f t="shared" si="8"/>
        <v>267.94171131054708</v>
      </c>
      <c r="W43" s="35">
        <f t="shared" si="9"/>
        <v>0</v>
      </c>
      <c r="X43" s="35">
        <f t="shared" si="10"/>
        <v>3294.0506523028266</v>
      </c>
      <c r="Y43" s="51">
        <v>9900</v>
      </c>
      <c r="Z43" s="51">
        <v>4150</v>
      </c>
      <c r="AA43" s="35">
        <f t="shared" si="11"/>
        <v>583</v>
      </c>
      <c r="AB43" s="35">
        <f t="shared" si="12"/>
        <v>430</v>
      </c>
      <c r="AC43" s="35">
        <f t="shared" si="13"/>
        <v>584.42449136115727</v>
      </c>
      <c r="AD43" s="35">
        <f t="shared" si="14"/>
        <v>271.36312570873901</v>
      </c>
      <c r="AE43" s="35">
        <f t="shared" si="15"/>
        <v>140.392664806569</v>
      </c>
      <c r="AF43" s="35">
        <f t="shared" si="16"/>
        <v>302.49439828121479</v>
      </c>
      <c r="AG43" s="35">
        <f t="shared" si="17"/>
        <v>17.532734740834719</v>
      </c>
      <c r="AH43" s="35">
        <f t="shared" si="18"/>
        <v>517.900991402626</v>
      </c>
      <c r="AI43" s="35">
        <f t="shared" si="19"/>
        <v>267.94171131054708</v>
      </c>
      <c r="AJ43" s="35">
        <f t="shared" si="20"/>
        <v>0</v>
      </c>
      <c r="AK43" s="36">
        <f t="shared" si="21"/>
        <v>3294.0506523028266</v>
      </c>
    </row>
    <row r="44" spans="1:37" x14ac:dyDescent="0.25">
      <c r="A44" s="5">
        <v>4369</v>
      </c>
      <c r="B44" s="5">
        <v>386221.66179990768</v>
      </c>
      <c r="C44" s="5">
        <v>682762.6393686235</v>
      </c>
      <c r="D44" s="5">
        <v>18922.05</v>
      </c>
      <c r="E44" s="5">
        <v>60.504250000000006</v>
      </c>
      <c r="F44" s="32">
        <v>0.02</v>
      </c>
      <c r="G44" s="32">
        <v>0.02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583</v>
      </c>
      <c r="O44" s="35">
        <f t="shared" si="1"/>
        <v>430</v>
      </c>
      <c r="P44" s="35">
        <f t="shared" si="2"/>
        <v>584.42449136115727</v>
      </c>
      <c r="Q44" s="35">
        <f t="shared" si="3"/>
        <v>271.36312570873901</v>
      </c>
      <c r="R44" s="35">
        <f t="shared" si="4"/>
        <v>140.392664806569</v>
      </c>
      <c r="S44" s="35">
        <f t="shared" si="5"/>
        <v>302.49439828121479</v>
      </c>
      <c r="T44" s="35">
        <f t="shared" si="6"/>
        <v>17.532734740834719</v>
      </c>
      <c r="U44" s="35">
        <f t="shared" si="7"/>
        <v>517.900991402626</v>
      </c>
      <c r="V44" s="35">
        <f t="shared" si="8"/>
        <v>267.94171131054708</v>
      </c>
      <c r="W44" s="35">
        <f t="shared" si="9"/>
        <v>0</v>
      </c>
      <c r="X44" s="35">
        <f t="shared" si="10"/>
        <v>3294.0506523028266</v>
      </c>
      <c r="Y44" s="51">
        <v>9900</v>
      </c>
      <c r="Z44" s="51">
        <v>4150</v>
      </c>
      <c r="AA44" s="35">
        <f t="shared" si="11"/>
        <v>583</v>
      </c>
      <c r="AB44" s="35">
        <f t="shared" si="12"/>
        <v>430</v>
      </c>
      <c r="AC44" s="35">
        <f t="shared" si="13"/>
        <v>584.42449136115727</v>
      </c>
      <c r="AD44" s="35">
        <f t="shared" si="14"/>
        <v>271.36312570873901</v>
      </c>
      <c r="AE44" s="35">
        <f t="shared" si="15"/>
        <v>140.392664806569</v>
      </c>
      <c r="AF44" s="35">
        <f t="shared" si="16"/>
        <v>302.49439828121479</v>
      </c>
      <c r="AG44" s="35">
        <f t="shared" si="17"/>
        <v>17.532734740834719</v>
      </c>
      <c r="AH44" s="35">
        <f t="shared" si="18"/>
        <v>517.900991402626</v>
      </c>
      <c r="AI44" s="35">
        <f t="shared" si="19"/>
        <v>267.94171131054708</v>
      </c>
      <c r="AJ44" s="35">
        <f t="shared" si="20"/>
        <v>0</v>
      </c>
      <c r="AK44" s="36">
        <f t="shared" si="21"/>
        <v>3294.0506523028266</v>
      </c>
    </row>
    <row r="45" spans="1:37" x14ac:dyDescent="0.25">
      <c r="A45" s="5">
        <v>4370</v>
      </c>
      <c r="B45" s="5">
        <v>386714.02079868317</v>
      </c>
      <c r="C45" s="5">
        <v>683633.03158840537</v>
      </c>
      <c r="D45" s="5">
        <v>18923.5</v>
      </c>
      <c r="E45" s="5">
        <v>60.504250000000006</v>
      </c>
      <c r="F45" s="32">
        <v>0.02</v>
      </c>
      <c r="G45" s="32">
        <v>0.02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583</v>
      </c>
      <c r="O45" s="35">
        <f t="shared" si="1"/>
        <v>430</v>
      </c>
      <c r="P45" s="35">
        <f t="shared" si="2"/>
        <v>584.42449136115727</v>
      </c>
      <c r="Q45" s="35">
        <f t="shared" si="3"/>
        <v>271.36312570873901</v>
      </c>
      <c r="R45" s="35">
        <f t="shared" si="4"/>
        <v>140.392664806569</v>
      </c>
      <c r="S45" s="35">
        <f t="shared" si="5"/>
        <v>302.49439828121479</v>
      </c>
      <c r="T45" s="35">
        <f t="shared" si="6"/>
        <v>17.532734740834719</v>
      </c>
      <c r="U45" s="35">
        <f t="shared" si="7"/>
        <v>517.900991402626</v>
      </c>
      <c r="V45" s="35">
        <f t="shared" si="8"/>
        <v>267.94171131054708</v>
      </c>
      <c r="W45" s="35">
        <f t="shared" si="9"/>
        <v>0</v>
      </c>
      <c r="X45" s="35">
        <f t="shared" si="10"/>
        <v>3294.0506523028266</v>
      </c>
      <c r="Y45" s="51">
        <v>9900</v>
      </c>
      <c r="Z45" s="51">
        <v>4150</v>
      </c>
      <c r="AA45" s="35">
        <f t="shared" si="11"/>
        <v>583</v>
      </c>
      <c r="AB45" s="35">
        <f t="shared" si="12"/>
        <v>430</v>
      </c>
      <c r="AC45" s="35">
        <f t="shared" si="13"/>
        <v>584.42449136115727</v>
      </c>
      <c r="AD45" s="35">
        <f t="shared" si="14"/>
        <v>271.36312570873901</v>
      </c>
      <c r="AE45" s="35">
        <f t="shared" si="15"/>
        <v>140.392664806569</v>
      </c>
      <c r="AF45" s="35">
        <f t="shared" si="16"/>
        <v>302.49439828121479</v>
      </c>
      <c r="AG45" s="35">
        <f t="shared" si="17"/>
        <v>17.532734740834719</v>
      </c>
      <c r="AH45" s="35">
        <f t="shared" si="18"/>
        <v>517.900991402626</v>
      </c>
      <c r="AI45" s="35">
        <f t="shared" si="19"/>
        <v>267.94171131054708</v>
      </c>
      <c r="AJ45" s="35">
        <f t="shared" si="20"/>
        <v>0</v>
      </c>
      <c r="AK45" s="36">
        <f t="shared" si="21"/>
        <v>3294.0506523028266</v>
      </c>
    </row>
    <row r="46" spans="1:37" x14ac:dyDescent="0.25">
      <c r="A46" s="5">
        <v>4371</v>
      </c>
      <c r="B46" s="5">
        <v>387206.37979745865</v>
      </c>
      <c r="C46" s="5">
        <v>684503.42380818725</v>
      </c>
      <c r="D46" s="5">
        <v>18924.95</v>
      </c>
      <c r="E46" s="5">
        <v>60.504250000000006</v>
      </c>
      <c r="F46" s="32">
        <v>0.02</v>
      </c>
      <c r="G46" s="32">
        <v>0.02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583</v>
      </c>
      <c r="O46" s="35">
        <f t="shared" si="1"/>
        <v>430</v>
      </c>
      <c r="P46" s="35">
        <f t="shared" si="2"/>
        <v>584.42449136115727</v>
      </c>
      <c r="Q46" s="35">
        <f t="shared" si="3"/>
        <v>271.36312570873901</v>
      </c>
      <c r="R46" s="35">
        <f t="shared" si="4"/>
        <v>140.392664806569</v>
      </c>
      <c r="S46" s="35">
        <f t="shared" si="5"/>
        <v>302.49439828121479</v>
      </c>
      <c r="T46" s="35">
        <f t="shared" si="6"/>
        <v>17.532734740834719</v>
      </c>
      <c r="U46" s="35">
        <f t="shared" si="7"/>
        <v>517.900991402626</v>
      </c>
      <c r="V46" s="35">
        <f t="shared" si="8"/>
        <v>267.94171131054708</v>
      </c>
      <c r="W46" s="35">
        <f t="shared" si="9"/>
        <v>0</v>
      </c>
      <c r="X46" s="35">
        <f t="shared" si="10"/>
        <v>3294.0506523028266</v>
      </c>
      <c r="Y46" s="51">
        <v>9900</v>
      </c>
      <c r="Z46" s="51">
        <v>4150</v>
      </c>
      <c r="AA46" s="35">
        <f t="shared" si="11"/>
        <v>583</v>
      </c>
      <c r="AB46" s="35">
        <f t="shared" si="12"/>
        <v>430</v>
      </c>
      <c r="AC46" s="35">
        <f t="shared" si="13"/>
        <v>584.42449136115727</v>
      </c>
      <c r="AD46" s="35">
        <f t="shared" si="14"/>
        <v>271.36312570873901</v>
      </c>
      <c r="AE46" s="35">
        <f t="shared" si="15"/>
        <v>140.392664806569</v>
      </c>
      <c r="AF46" s="35">
        <f t="shared" si="16"/>
        <v>302.49439828121479</v>
      </c>
      <c r="AG46" s="35">
        <f t="shared" si="17"/>
        <v>17.532734740834719</v>
      </c>
      <c r="AH46" s="35">
        <f t="shared" si="18"/>
        <v>517.900991402626</v>
      </c>
      <c r="AI46" s="35">
        <f t="shared" si="19"/>
        <v>267.94171131054708</v>
      </c>
      <c r="AJ46" s="35">
        <f t="shared" si="20"/>
        <v>0</v>
      </c>
      <c r="AK46" s="36">
        <f t="shared" si="21"/>
        <v>3294.0506523028266</v>
      </c>
    </row>
    <row r="47" spans="1:37" x14ac:dyDescent="0.25">
      <c r="A47" s="5">
        <v>4372</v>
      </c>
      <c r="B47" s="5">
        <v>387698.73879623413</v>
      </c>
      <c r="C47" s="5">
        <v>685373.81602799892</v>
      </c>
      <c r="D47" s="5">
        <v>18926.400000000001</v>
      </c>
      <c r="E47" s="5">
        <v>60.504250000000006</v>
      </c>
      <c r="F47" s="32">
        <v>0.02</v>
      </c>
      <c r="G47" s="32">
        <v>0.02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583</v>
      </c>
      <c r="O47" s="35">
        <f t="shared" si="1"/>
        <v>430</v>
      </c>
      <c r="P47" s="35">
        <f t="shared" si="2"/>
        <v>584.42449136115727</v>
      </c>
      <c r="Q47" s="35">
        <f t="shared" si="3"/>
        <v>271.36312570873901</v>
      </c>
      <c r="R47" s="35">
        <f t="shared" si="4"/>
        <v>140.392664806569</v>
      </c>
      <c r="S47" s="35">
        <f t="shared" si="5"/>
        <v>302.49439828121479</v>
      </c>
      <c r="T47" s="35">
        <f t="shared" si="6"/>
        <v>17.532734740834719</v>
      </c>
      <c r="U47" s="35">
        <f t="shared" si="7"/>
        <v>517.900991402626</v>
      </c>
      <c r="V47" s="35">
        <f t="shared" si="8"/>
        <v>267.94171131054708</v>
      </c>
      <c r="W47" s="35">
        <f t="shared" si="9"/>
        <v>0</v>
      </c>
      <c r="X47" s="35">
        <f t="shared" si="10"/>
        <v>3294.0506523028266</v>
      </c>
      <c r="Y47" s="51">
        <v>9900</v>
      </c>
      <c r="Z47" s="51">
        <v>4150</v>
      </c>
      <c r="AA47" s="35">
        <f t="shared" si="11"/>
        <v>583</v>
      </c>
      <c r="AB47" s="35">
        <f t="shared" si="12"/>
        <v>430</v>
      </c>
      <c r="AC47" s="35">
        <f t="shared" si="13"/>
        <v>584.42449136115727</v>
      </c>
      <c r="AD47" s="35">
        <f t="shared" si="14"/>
        <v>271.36312570873901</v>
      </c>
      <c r="AE47" s="35">
        <f t="shared" si="15"/>
        <v>140.392664806569</v>
      </c>
      <c r="AF47" s="35">
        <f t="shared" si="16"/>
        <v>302.49439828121479</v>
      </c>
      <c r="AG47" s="35">
        <f t="shared" si="17"/>
        <v>17.532734740834719</v>
      </c>
      <c r="AH47" s="35">
        <f t="shared" si="18"/>
        <v>517.900991402626</v>
      </c>
      <c r="AI47" s="35">
        <f t="shared" si="19"/>
        <v>267.94171131054708</v>
      </c>
      <c r="AJ47" s="35">
        <f t="shared" si="20"/>
        <v>0</v>
      </c>
      <c r="AK47" s="36">
        <f t="shared" si="21"/>
        <v>3294.0506523028266</v>
      </c>
    </row>
    <row r="48" spans="1:37" x14ac:dyDescent="0.25">
      <c r="A48" s="5">
        <v>4372.2</v>
      </c>
      <c r="B48" s="5">
        <v>387797.21059608459</v>
      </c>
      <c r="C48" s="5">
        <v>685547.89447197318</v>
      </c>
      <c r="D48" s="5">
        <v>18926.690000000002</v>
      </c>
      <c r="E48" s="5">
        <v>60.504250000000006</v>
      </c>
      <c r="F48" s="32">
        <v>0.02</v>
      </c>
      <c r="G48" s="32">
        <v>0.02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583</v>
      </c>
      <c r="O48" s="35">
        <f t="shared" si="1"/>
        <v>430</v>
      </c>
      <c r="P48" s="35">
        <f t="shared" si="2"/>
        <v>584.42449136115727</v>
      </c>
      <c r="Q48" s="35">
        <f t="shared" si="3"/>
        <v>271.36312570873901</v>
      </c>
      <c r="R48" s="35">
        <f t="shared" si="4"/>
        <v>140.392664806569</v>
      </c>
      <c r="S48" s="35">
        <f t="shared" si="5"/>
        <v>302.49439828121479</v>
      </c>
      <c r="T48" s="35">
        <f t="shared" si="6"/>
        <v>17.532734740834719</v>
      </c>
      <c r="U48" s="35">
        <f t="shared" si="7"/>
        <v>517.900991402626</v>
      </c>
      <c r="V48" s="35">
        <f t="shared" si="8"/>
        <v>267.94171131054708</v>
      </c>
      <c r="W48" s="35">
        <f t="shared" si="9"/>
        <v>0</v>
      </c>
      <c r="X48" s="35">
        <f t="shared" si="10"/>
        <v>3294.0506523028266</v>
      </c>
      <c r="Y48" s="51">
        <v>9900</v>
      </c>
      <c r="Z48" s="51">
        <v>4150</v>
      </c>
      <c r="AA48" s="35">
        <f t="shared" si="11"/>
        <v>583</v>
      </c>
      <c r="AB48" s="35">
        <f t="shared" si="12"/>
        <v>430</v>
      </c>
      <c r="AC48" s="35">
        <f t="shared" si="13"/>
        <v>584.42449136115727</v>
      </c>
      <c r="AD48" s="35">
        <f t="shared" si="14"/>
        <v>271.36312570873901</v>
      </c>
      <c r="AE48" s="35">
        <f t="shared" si="15"/>
        <v>140.392664806569</v>
      </c>
      <c r="AF48" s="35">
        <f t="shared" si="16"/>
        <v>302.49439828121479</v>
      </c>
      <c r="AG48" s="35">
        <f t="shared" si="17"/>
        <v>17.532734740834719</v>
      </c>
      <c r="AH48" s="35">
        <f t="shared" si="18"/>
        <v>517.900991402626</v>
      </c>
      <c r="AI48" s="35">
        <f t="shared" si="19"/>
        <v>267.94171131054708</v>
      </c>
      <c r="AJ48" s="35">
        <f t="shared" si="20"/>
        <v>0</v>
      </c>
      <c r="AK48" s="36">
        <f t="shared" si="21"/>
        <v>3294.0506523028266</v>
      </c>
    </row>
    <row r="49" spans="1:37" x14ac:dyDescent="0.25">
      <c r="A49" s="5">
        <v>4372.8</v>
      </c>
      <c r="B49" s="5">
        <v>388092.62599563599</v>
      </c>
      <c r="C49" s="5">
        <v>686070.12980383635</v>
      </c>
      <c r="D49" s="5">
        <v>18927.560000000001</v>
      </c>
      <c r="E49" s="5">
        <v>60.504250000000006</v>
      </c>
      <c r="F49" s="32">
        <v>0.02</v>
      </c>
      <c r="G49" s="32">
        <v>0.02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583</v>
      </c>
      <c r="O49" s="35">
        <f t="shared" si="1"/>
        <v>430</v>
      </c>
      <c r="P49" s="35">
        <f t="shared" si="2"/>
        <v>584.42449136115727</v>
      </c>
      <c r="Q49" s="35">
        <f t="shared" si="3"/>
        <v>271.36312570873901</v>
      </c>
      <c r="R49" s="35">
        <f t="shared" si="4"/>
        <v>140.392664806569</v>
      </c>
      <c r="S49" s="35">
        <f t="shared" si="5"/>
        <v>302.49439828121479</v>
      </c>
      <c r="T49" s="35">
        <f t="shared" si="6"/>
        <v>17.532734740834719</v>
      </c>
      <c r="U49" s="35">
        <f t="shared" si="7"/>
        <v>517.900991402626</v>
      </c>
      <c r="V49" s="35">
        <f t="shared" si="8"/>
        <v>267.94171131054708</v>
      </c>
      <c r="W49" s="35">
        <f t="shared" si="9"/>
        <v>0</v>
      </c>
      <c r="X49" s="35">
        <f t="shared" si="10"/>
        <v>3294.0506523028266</v>
      </c>
      <c r="Y49" s="51">
        <v>9900</v>
      </c>
      <c r="Z49" s="51">
        <v>4150</v>
      </c>
      <c r="AA49" s="35">
        <f t="shared" si="11"/>
        <v>583</v>
      </c>
      <c r="AB49" s="35">
        <f t="shared" si="12"/>
        <v>430</v>
      </c>
      <c r="AC49" s="35">
        <f t="shared" si="13"/>
        <v>584.42449136115727</v>
      </c>
      <c r="AD49" s="35">
        <f t="shared" si="14"/>
        <v>271.36312570873901</v>
      </c>
      <c r="AE49" s="35">
        <f t="shared" si="15"/>
        <v>140.392664806569</v>
      </c>
      <c r="AF49" s="35">
        <f t="shared" si="16"/>
        <v>302.49439828121479</v>
      </c>
      <c r="AG49" s="35">
        <f t="shared" si="17"/>
        <v>17.532734740834719</v>
      </c>
      <c r="AH49" s="35">
        <f t="shared" si="18"/>
        <v>517.900991402626</v>
      </c>
      <c r="AI49" s="35">
        <f t="shared" si="19"/>
        <v>267.94171131054708</v>
      </c>
      <c r="AJ49" s="35">
        <f t="shared" si="20"/>
        <v>0</v>
      </c>
      <c r="AK49" s="36">
        <f t="shared" si="21"/>
        <v>3294.0506523028266</v>
      </c>
    </row>
    <row r="50" spans="1:37" x14ac:dyDescent="0.25">
      <c r="A50" s="5">
        <v>4373</v>
      </c>
      <c r="B50" s="5">
        <v>388191.09779548645</v>
      </c>
      <c r="C50" s="5">
        <v>686244.2082478106</v>
      </c>
      <c r="D50" s="5">
        <v>18927.849999999999</v>
      </c>
      <c r="E50" s="5">
        <v>60.504250000000006</v>
      </c>
      <c r="F50" s="32">
        <v>0.02</v>
      </c>
      <c r="G50" s="32">
        <v>0.02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583</v>
      </c>
      <c r="O50" s="35">
        <f t="shared" si="1"/>
        <v>430</v>
      </c>
      <c r="P50" s="35">
        <f t="shared" si="2"/>
        <v>584.42449136115727</v>
      </c>
      <c r="Q50" s="35">
        <f t="shared" si="3"/>
        <v>271.36312570873901</v>
      </c>
      <c r="R50" s="35">
        <f t="shared" si="4"/>
        <v>140.392664806569</v>
      </c>
      <c r="S50" s="35">
        <f t="shared" si="5"/>
        <v>302.49439828121479</v>
      </c>
      <c r="T50" s="35">
        <f t="shared" si="6"/>
        <v>17.532734740834719</v>
      </c>
      <c r="U50" s="35">
        <f t="shared" si="7"/>
        <v>517.900991402626</v>
      </c>
      <c r="V50" s="35">
        <f t="shared" si="8"/>
        <v>267.94171131054708</v>
      </c>
      <c r="W50" s="35">
        <f t="shared" si="9"/>
        <v>0</v>
      </c>
      <c r="X50" s="35">
        <f t="shared" si="10"/>
        <v>3294.0506523028266</v>
      </c>
      <c r="Y50" s="51">
        <v>9900</v>
      </c>
      <c r="Z50" s="51">
        <v>4150</v>
      </c>
      <c r="AA50" s="35">
        <f t="shared" si="11"/>
        <v>583</v>
      </c>
      <c r="AB50" s="35">
        <f t="shared" si="12"/>
        <v>430</v>
      </c>
      <c r="AC50" s="35">
        <f t="shared" si="13"/>
        <v>584.42449136115727</v>
      </c>
      <c r="AD50" s="35">
        <f t="shared" si="14"/>
        <v>271.36312570873901</v>
      </c>
      <c r="AE50" s="35">
        <f t="shared" si="15"/>
        <v>140.392664806569</v>
      </c>
      <c r="AF50" s="35">
        <f t="shared" si="16"/>
        <v>302.49439828121479</v>
      </c>
      <c r="AG50" s="35">
        <f t="shared" si="17"/>
        <v>17.532734740834719</v>
      </c>
      <c r="AH50" s="35">
        <f t="shared" si="18"/>
        <v>517.900991402626</v>
      </c>
      <c r="AI50" s="35">
        <f t="shared" si="19"/>
        <v>267.94171131054708</v>
      </c>
      <c r="AJ50" s="35">
        <f t="shared" si="20"/>
        <v>0</v>
      </c>
      <c r="AK50" s="36">
        <f t="shared" si="21"/>
        <v>3294.0506523028266</v>
      </c>
    </row>
    <row r="51" spans="1:37" x14ac:dyDescent="0.25">
      <c r="A51" s="5">
        <v>4374</v>
      </c>
      <c r="B51" s="5">
        <v>388683.45679426193</v>
      </c>
      <c r="C51" s="5">
        <v>687114.60046759248</v>
      </c>
      <c r="D51" s="5">
        <v>18929.3</v>
      </c>
      <c r="E51" s="5">
        <v>60.504250000000006</v>
      </c>
      <c r="F51" s="32">
        <v>0.02</v>
      </c>
      <c r="G51" s="32">
        <v>0.02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583</v>
      </c>
      <c r="O51" s="35">
        <f t="shared" si="1"/>
        <v>430</v>
      </c>
      <c r="P51" s="35">
        <f t="shared" si="2"/>
        <v>584.42449136115727</v>
      </c>
      <c r="Q51" s="35">
        <f t="shared" si="3"/>
        <v>271.36312570873901</v>
      </c>
      <c r="R51" s="35">
        <f t="shared" si="4"/>
        <v>140.392664806569</v>
      </c>
      <c r="S51" s="35">
        <f t="shared" si="5"/>
        <v>302.49439828121479</v>
      </c>
      <c r="T51" s="35">
        <f t="shared" si="6"/>
        <v>17.532734740834719</v>
      </c>
      <c r="U51" s="35">
        <f t="shared" si="7"/>
        <v>517.900991402626</v>
      </c>
      <c r="V51" s="35">
        <f t="shared" si="8"/>
        <v>267.94171131054708</v>
      </c>
      <c r="W51" s="35">
        <f t="shared" si="9"/>
        <v>0</v>
      </c>
      <c r="X51" s="35">
        <f t="shared" si="10"/>
        <v>3294.0506523028266</v>
      </c>
      <c r="Y51" s="51">
        <v>9900</v>
      </c>
      <c r="Z51" s="51">
        <v>4150</v>
      </c>
      <c r="AA51" s="35">
        <f t="shared" si="11"/>
        <v>583</v>
      </c>
      <c r="AB51" s="35">
        <f t="shared" si="12"/>
        <v>430</v>
      </c>
      <c r="AC51" s="35">
        <f t="shared" si="13"/>
        <v>584.42449136115727</v>
      </c>
      <c r="AD51" s="35">
        <f t="shared" si="14"/>
        <v>271.36312570873901</v>
      </c>
      <c r="AE51" s="35">
        <f t="shared" si="15"/>
        <v>140.392664806569</v>
      </c>
      <c r="AF51" s="35">
        <f t="shared" si="16"/>
        <v>302.49439828121479</v>
      </c>
      <c r="AG51" s="35">
        <f t="shared" si="17"/>
        <v>17.532734740834719</v>
      </c>
      <c r="AH51" s="35">
        <f t="shared" si="18"/>
        <v>517.900991402626</v>
      </c>
      <c r="AI51" s="35">
        <f t="shared" si="19"/>
        <v>267.94171131054708</v>
      </c>
      <c r="AJ51" s="35">
        <f t="shared" si="20"/>
        <v>0</v>
      </c>
      <c r="AK51" s="36">
        <f t="shared" si="21"/>
        <v>3294.0506523028266</v>
      </c>
    </row>
    <row r="52" spans="1:37" x14ac:dyDescent="0.25">
      <c r="A52" s="5">
        <v>4375</v>
      </c>
      <c r="B52" s="5">
        <v>389175.81579303741</v>
      </c>
      <c r="C52" s="5">
        <v>687984.99268737435</v>
      </c>
      <c r="D52" s="5">
        <v>18930.75</v>
      </c>
      <c r="E52" s="5">
        <v>60.504250000000006</v>
      </c>
      <c r="F52" s="32">
        <v>0.02</v>
      </c>
      <c r="G52" s="32">
        <v>0.02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583</v>
      </c>
      <c r="O52" s="35">
        <f t="shared" si="1"/>
        <v>430</v>
      </c>
      <c r="P52" s="35">
        <f t="shared" si="2"/>
        <v>584.42449136115727</v>
      </c>
      <c r="Q52" s="35">
        <f t="shared" si="3"/>
        <v>271.36312570873901</v>
      </c>
      <c r="R52" s="35">
        <f t="shared" si="4"/>
        <v>140.392664806569</v>
      </c>
      <c r="S52" s="35">
        <f t="shared" si="5"/>
        <v>302.49439828121479</v>
      </c>
      <c r="T52" s="35">
        <f t="shared" si="6"/>
        <v>17.532734740834719</v>
      </c>
      <c r="U52" s="35">
        <f t="shared" si="7"/>
        <v>517.900991402626</v>
      </c>
      <c r="V52" s="35">
        <f t="shared" si="8"/>
        <v>267.94171131054708</v>
      </c>
      <c r="W52" s="35">
        <f t="shared" si="9"/>
        <v>0</v>
      </c>
      <c r="X52" s="35">
        <f t="shared" si="10"/>
        <v>3294.0506523028266</v>
      </c>
      <c r="Y52" s="51">
        <v>9900</v>
      </c>
      <c r="Z52" s="51">
        <v>4150</v>
      </c>
      <c r="AA52" s="35">
        <f t="shared" si="11"/>
        <v>583</v>
      </c>
      <c r="AB52" s="35">
        <f t="shared" si="12"/>
        <v>430</v>
      </c>
      <c r="AC52" s="35">
        <f t="shared" si="13"/>
        <v>584.42449136115727</v>
      </c>
      <c r="AD52" s="35">
        <f t="shared" si="14"/>
        <v>271.36312570873901</v>
      </c>
      <c r="AE52" s="35">
        <f t="shared" si="15"/>
        <v>140.392664806569</v>
      </c>
      <c r="AF52" s="35">
        <f t="shared" si="16"/>
        <v>302.49439828121479</v>
      </c>
      <c r="AG52" s="35">
        <f t="shared" si="17"/>
        <v>17.532734740834719</v>
      </c>
      <c r="AH52" s="35">
        <f t="shared" si="18"/>
        <v>517.900991402626</v>
      </c>
      <c r="AI52" s="35">
        <f t="shared" si="19"/>
        <v>267.94171131054708</v>
      </c>
      <c r="AJ52" s="35">
        <f t="shared" si="20"/>
        <v>0</v>
      </c>
      <c r="AK52" s="36">
        <f t="shared" si="21"/>
        <v>3294.0506523028266</v>
      </c>
    </row>
    <row r="53" spans="1:37" x14ac:dyDescent="0.25">
      <c r="A53" s="5">
        <v>4376</v>
      </c>
      <c r="B53" s="5">
        <v>389668.1747918129</v>
      </c>
      <c r="C53" s="5">
        <v>688855.38490718603</v>
      </c>
      <c r="D53" s="5">
        <v>18932.2</v>
      </c>
      <c r="E53" s="5">
        <v>60.504250000000006</v>
      </c>
      <c r="F53" s="32">
        <v>0.02</v>
      </c>
      <c r="G53" s="32">
        <v>0.02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583</v>
      </c>
      <c r="O53" s="35">
        <f t="shared" si="1"/>
        <v>430</v>
      </c>
      <c r="P53" s="35">
        <f t="shared" si="2"/>
        <v>584.42449136115727</v>
      </c>
      <c r="Q53" s="35">
        <f t="shared" si="3"/>
        <v>271.36312570873901</v>
      </c>
      <c r="R53" s="35">
        <f t="shared" si="4"/>
        <v>140.392664806569</v>
      </c>
      <c r="S53" s="35">
        <f t="shared" si="5"/>
        <v>302.49439828121479</v>
      </c>
      <c r="T53" s="35">
        <f t="shared" si="6"/>
        <v>17.532734740834719</v>
      </c>
      <c r="U53" s="35">
        <f t="shared" si="7"/>
        <v>517.900991402626</v>
      </c>
      <c r="V53" s="35">
        <f t="shared" si="8"/>
        <v>267.94171131054708</v>
      </c>
      <c r="W53" s="35">
        <f t="shared" si="9"/>
        <v>0</v>
      </c>
      <c r="X53" s="35">
        <f t="shared" si="10"/>
        <v>3294.0506523028266</v>
      </c>
      <c r="Y53" s="51">
        <v>9900</v>
      </c>
      <c r="Z53" s="51">
        <v>4150</v>
      </c>
      <c r="AA53" s="35">
        <f t="shared" si="11"/>
        <v>583</v>
      </c>
      <c r="AB53" s="35">
        <f t="shared" si="12"/>
        <v>430</v>
      </c>
      <c r="AC53" s="35">
        <f t="shared" si="13"/>
        <v>584.42449136115727</v>
      </c>
      <c r="AD53" s="35">
        <f t="shared" si="14"/>
        <v>271.36312570873901</v>
      </c>
      <c r="AE53" s="35">
        <f t="shared" si="15"/>
        <v>140.392664806569</v>
      </c>
      <c r="AF53" s="35">
        <f t="shared" si="16"/>
        <v>302.49439828121479</v>
      </c>
      <c r="AG53" s="35">
        <f t="shared" si="17"/>
        <v>17.532734740834719</v>
      </c>
      <c r="AH53" s="35">
        <f t="shared" si="18"/>
        <v>517.900991402626</v>
      </c>
      <c r="AI53" s="35">
        <f t="shared" si="19"/>
        <v>267.94171131054708</v>
      </c>
      <c r="AJ53" s="35">
        <f t="shared" si="20"/>
        <v>0</v>
      </c>
      <c r="AK53" s="36">
        <f t="shared" si="21"/>
        <v>3294.0506523028266</v>
      </c>
    </row>
    <row r="54" spans="1:37" x14ac:dyDescent="0.25">
      <c r="A54" s="5">
        <v>4377</v>
      </c>
      <c r="B54" s="5">
        <v>390160.53379058838</v>
      </c>
      <c r="C54" s="5">
        <v>689725.77712699771</v>
      </c>
      <c r="D54" s="5">
        <v>18933.650000000001</v>
      </c>
      <c r="E54" s="5">
        <v>60.504250000000006</v>
      </c>
      <c r="F54" s="32">
        <v>0.02</v>
      </c>
      <c r="G54" s="32">
        <v>0.02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583</v>
      </c>
      <c r="O54" s="35">
        <f t="shared" si="1"/>
        <v>430</v>
      </c>
      <c r="P54" s="35">
        <f t="shared" si="2"/>
        <v>584.42449136115727</v>
      </c>
      <c r="Q54" s="35">
        <f t="shared" si="3"/>
        <v>271.36312570873901</v>
      </c>
      <c r="R54" s="35">
        <f t="shared" si="4"/>
        <v>140.392664806569</v>
      </c>
      <c r="S54" s="35">
        <f t="shared" si="5"/>
        <v>302.49439828121479</v>
      </c>
      <c r="T54" s="35">
        <f t="shared" si="6"/>
        <v>17.532734740834719</v>
      </c>
      <c r="U54" s="35">
        <f t="shared" si="7"/>
        <v>517.900991402626</v>
      </c>
      <c r="V54" s="35">
        <f t="shared" si="8"/>
        <v>267.94171131054708</v>
      </c>
      <c r="W54" s="35">
        <f t="shared" si="9"/>
        <v>0</v>
      </c>
      <c r="X54" s="35">
        <f t="shared" si="10"/>
        <v>3294.0506523028266</v>
      </c>
      <c r="Y54" s="51">
        <v>9900</v>
      </c>
      <c r="Z54" s="51">
        <v>4150</v>
      </c>
      <c r="AA54" s="35">
        <f t="shared" si="11"/>
        <v>583</v>
      </c>
      <c r="AB54" s="35">
        <f t="shared" si="12"/>
        <v>430</v>
      </c>
      <c r="AC54" s="35">
        <f t="shared" si="13"/>
        <v>584.42449136115727</v>
      </c>
      <c r="AD54" s="35">
        <f t="shared" si="14"/>
        <v>271.36312570873901</v>
      </c>
      <c r="AE54" s="35">
        <f t="shared" si="15"/>
        <v>140.392664806569</v>
      </c>
      <c r="AF54" s="35">
        <f t="shared" si="16"/>
        <v>302.49439828121479</v>
      </c>
      <c r="AG54" s="35">
        <f t="shared" si="17"/>
        <v>17.532734740834719</v>
      </c>
      <c r="AH54" s="35">
        <f t="shared" si="18"/>
        <v>517.900991402626</v>
      </c>
      <c r="AI54" s="35">
        <f t="shared" si="19"/>
        <v>267.94171131054708</v>
      </c>
      <c r="AJ54" s="35">
        <f t="shared" si="20"/>
        <v>0</v>
      </c>
      <c r="AK54" s="36">
        <f t="shared" si="21"/>
        <v>3294.0506523028266</v>
      </c>
    </row>
    <row r="55" spans="1:37" x14ac:dyDescent="0.25">
      <c r="A55" s="5">
        <v>4377.2</v>
      </c>
      <c r="B55" s="5">
        <v>390259.00558996201</v>
      </c>
      <c r="C55" s="5">
        <v>689899.85557094216</v>
      </c>
      <c r="D55" s="5">
        <v>18933.939999999999</v>
      </c>
      <c r="E55" s="5">
        <v>60.504250000000006</v>
      </c>
      <c r="F55" s="32">
        <v>0.02</v>
      </c>
      <c r="G55" s="32">
        <v>0.02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583</v>
      </c>
      <c r="O55" s="35">
        <f t="shared" si="1"/>
        <v>430</v>
      </c>
      <c r="P55" s="35">
        <f t="shared" si="2"/>
        <v>584.42449136115727</v>
      </c>
      <c r="Q55" s="35">
        <f t="shared" si="3"/>
        <v>271.36312570873901</v>
      </c>
      <c r="R55" s="35">
        <f t="shared" si="4"/>
        <v>140.392664806569</v>
      </c>
      <c r="S55" s="35">
        <f t="shared" si="5"/>
        <v>302.49439828121479</v>
      </c>
      <c r="T55" s="35">
        <f t="shared" si="6"/>
        <v>17.532734740834719</v>
      </c>
      <c r="U55" s="35">
        <f t="shared" si="7"/>
        <v>517.900991402626</v>
      </c>
      <c r="V55" s="35">
        <f t="shared" si="8"/>
        <v>267.94171131054708</v>
      </c>
      <c r="W55" s="35">
        <f t="shared" si="9"/>
        <v>0</v>
      </c>
      <c r="X55" s="35">
        <f t="shared" si="10"/>
        <v>3294.0506523028266</v>
      </c>
      <c r="Y55" s="51">
        <v>9900</v>
      </c>
      <c r="Z55" s="51">
        <v>4150</v>
      </c>
      <c r="AA55" s="35">
        <f t="shared" si="11"/>
        <v>583</v>
      </c>
      <c r="AB55" s="35">
        <f t="shared" si="12"/>
        <v>430</v>
      </c>
      <c r="AC55" s="35">
        <f t="shared" si="13"/>
        <v>584.42449136115727</v>
      </c>
      <c r="AD55" s="35">
        <f t="shared" si="14"/>
        <v>271.36312570873901</v>
      </c>
      <c r="AE55" s="35">
        <f t="shared" si="15"/>
        <v>140.392664806569</v>
      </c>
      <c r="AF55" s="35">
        <f t="shared" si="16"/>
        <v>302.49439828121479</v>
      </c>
      <c r="AG55" s="35">
        <f t="shared" si="17"/>
        <v>17.532734740834719</v>
      </c>
      <c r="AH55" s="35">
        <f t="shared" si="18"/>
        <v>517.900991402626</v>
      </c>
      <c r="AI55" s="35">
        <f t="shared" si="19"/>
        <v>267.94171131054708</v>
      </c>
      <c r="AJ55" s="35">
        <f t="shared" si="20"/>
        <v>0</v>
      </c>
      <c r="AK55" s="36">
        <f t="shared" si="21"/>
        <v>3294.0506523028266</v>
      </c>
    </row>
    <row r="56" spans="1:37" x14ac:dyDescent="0.25">
      <c r="A56" s="5">
        <v>4377.8</v>
      </c>
      <c r="B56" s="5">
        <v>390554.4209895134</v>
      </c>
      <c r="C56" s="5">
        <v>690422.09090283513</v>
      </c>
      <c r="D56" s="5">
        <v>18934.809999999998</v>
      </c>
      <c r="E56" s="5">
        <v>60.504250000000006</v>
      </c>
      <c r="F56" s="32">
        <v>0.02</v>
      </c>
      <c r="G56" s="32">
        <v>0.02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583</v>
      </c>
      <c r="O56" s="35">
        <f t="shared" si="1"/>
        <v>430</v>
      </c>
      <c r="P56" s="35">
        <f t="shared" si="2"/>
        <v>584.42449136115727</v>
      </c>
      <c r="Q56" s="35">
        <f t="shared" si="3"/>
        <v>271.36312570873901</v>
      </c>
      <c r="R56" s="35">
        <f t="shared" si="4"/>
        <v>140.392664806569</v>
      </c>
      <c r="S56" s="35">
        <f t="shared" si="5"/>
        <v>302.49439828121479</v>
      </c>
      <c r="T56" s="35">
        <f t="shared" si="6"/>
        <v>17.532734740834719</v>
      </c>
      <c r="U56" s="35">
        <f t="shared" si="7"/>
        <v>517.900991402626</v>
      </c>
      <c r="V56" s="35">
        <f t="shared" si="8"/>
        <v>267.94171131054708</v>
      </c>
      <c r="W56" s="35">
        <f t="shared" si="9"/>
        <v>0</v>
      </c>
      <c r="X56" s="35">
        <f t="shared" si="10"/>
        <v>3294.0506523028266</v>
      </c>
      <c r="Y56" s="51">
        <v>9900</v>
      </c>
      <c r="Z56" s="51">
        <v>4150</v>
      </c>
      <c r="AA56" s="35">
        <f t="shared" si="11"/>
        <v>583</v>
      </c>
      <c r="AB56" s="35">
        <f t="shared" si="12"/>
        <v>430</v>
      </c>
      <c r="AC56" s="35">
        <f t="shared" si="13"/>
        <v>584.42449136115727</v>
      </c>
      <c r="AD56" s="35">
        <f t="shared" si="14"/>
        <v>271.36312570873901</v>
      </c>
      <c r="AE56" s="35">
        <f t="shared" si="15"/>
        <v>140.392664806569</v>
      </c>
      <c r="AF56" s="35">
        <f t="shared" si="16"/>
        <v>302.49439828121479</v>
      </c>
      <c r="AG56" s="35">
        <f t="shared" si="17"/>
        <v>17.532734740834719</v>
      </c>
      <c r="AH56" s="35">
        <f t="shared" si="18"/>
        <v>517.900991402626</v>
      </c>
      <c r="AI56" s="35">
        <f t="shared" si="19"/>
        <v>267.94171131054708</v>
      </c>
      <c r="AJ56" s="35">
        <f t="shared" si="20"/>
        <v>0</v>
      </c>
      <c r="AK56" s="36">
        <f t="shared" si="21"/>
        <v>3294.0506523028266</v>
      </c>
    </row>
    <row r="57" spans="1:37" x14ac:dyDescent="0.25">
      <c r="A57" s="5">
        <v>4378</v>
      </c>
      <c r="B57" s="5">
        <v>390652.89278936386</v>
      </c>
      <c r="C57" s="5">
        <v>690596.16934677958</v>
      </c>
      <c r="D57" s="5">
        <v>18935.099999999999</v>
      </c>
      <c r="E57" s="5">
        <v>60.504250000000006</v>
      </c>
      <c r="F57" s="32">
        <v>0.02</v>
      </c>
      <c r="G57" s="32">
        <v>0.02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583</v>
      </c>
      <c r="O57" s="35">
        <f t="shared" si="1"/>
        <v>430</v>
      </c>
      <c r="P57" s="35">
        <f t="shared" si="2"/>
        <v>584.42449136115727</v>
      </c>
      <c r="Q57" s="35">
        <f t="shared" si="3"/>
        <v>271.36312570873901</v>
      </c>
      <c r="R57" s="35">
        <f t="shared" si="4"/>
        <v>140.392664806569</v>
      </c>
      <c r="S57" s="35">
        <f t="shared" si="5"/>
        <v>302.49439828121479</v>
      </c>
      <c r="T57" s="35">
        <f t="shared" si="6"/>
        <v>17.532734740834719</v>
      </c>
      <c r="U57" s="35">
        <f t="shared" si="7"/>
        <v>517.900991402626</v>
      </c>
      <c r="V57" s="35">
        <f t="shared" si="8"/>
        <v>267.94171131054708</v>
      </c>
      <c r="W57" s="35">
        <f t="shared" si="9"/>
        <v>0</v>
      </c>
      <c r="X57" s="35">
        <f t="shared" si="10"/>
        <v>3294.0506523028266</v>
      </c>
      <c r="Y57" s="51">
        <v>9900</v>
      </c>
      <c r="Z57" s="51">
        <v>4150</v>
      </c>
      <c r="AA57" s="35">
        <f t="shared" si="11"/>
        <v>583</v>
      </c>
      <c r="AB57" s="35">
        <f t="shared" si="12"/>
        <v>430</v>
      </c>
      <c r="AC57" s="35">
        <f t="shared" si="13"/>
        <v>584.42449136115727</v>
      </c>
      <c r="AD57" s="35">
        <f t="shared" si="14"/>
        <v>271.36312570873901</v>
      </c>
      <c r="AE57" s="35">
        <f t="shared" si="15"/>
        <v>140.392664806569</v>
      </c>
      <c r="AF57" s="35">
        <f t="shared" si="16"/>
        <v>302.49439828121479</v>
      </c>
      <c r="AG57" s="35">
        <f t="shared" si="17"/>
        <v>17.532734740834719</v>
      </c>
      <c r="AH57" s="35">
        <f t="shared" si="18"/>
        <v>517.900991402626</v>
      </c>
      <c r="AI57" s="35">
        <f t="shared" si="19"/>
        <v>267.94171131054708</v>
      </c>
      <c r="AJ57" s="35">
        <f t="shared" si="20"/>
        <v>0</v>
      </c>
      <c r="AK57" s="36">
        <f t="shared" si="21"/>
        <v>3294.0506523028266</v>
      </c>
    </row>
    <row r="58" spans="1:37" x14ac:dyDescent="0.25">
      <c r="A58" s="5">
        <v>4379</v>
      </c>
      <c r="B58" s="5">
        <v>391145.25178813934</v>
      </c>
      <c r="C58" s="5">
        <v>691466.56156659126</v>
      </c>
      <c r="D58" s="5">
        <v>18936.55</v>
      </c>
      <c r="E58" s="5">
        <v>60.504250000000006</v>
      </c>
      <c r="F58" s="32">
        <v>0.02</v>
      </c>
      <c r="G58" s="32">
        <v>0.02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583</v>
      </c>
      <c r="O58" s="35">
        <f t="shared" si="1"/>
        <v>430</v>
      </c>
      <c r="P58" s="35">
        <f t="shared" si="2"/>
        <v>584.42449136115727</v>
      </c>
      <c r="Q58" s="35">
        <f t="shared" si="3"/>
        <v>271.36312570873901</v>
      </c>
      <c r="R58" s="35">
        <f t="shared" si="4"/>
        <v>140.392664806569</v>
      </c>
      <c r="S58" s="35">
        <f t="shared" si="5"/>
        <v>302.49439828121479</v>
      </c>
      <c r="T58" s="35">
        <f t="shared" si="6"/>
        <v>17.532734740834719</v>
      </c>
      <c r="U58" s="35">
        <f t="shared" si="7"/>
        <v>517.900991402626</v>
      </c>
      <c r="V58" s="35">
        <f t="shared" si="8"/>
        <v>267.94171131054708</v>
      </c>
      <c r="W58" s="35">
        <f t="shared" si="9"/>
        <v>0</v>
      </c>
      <c r="X58" s="35">
        <f t="shared" si="10"/>
        <v>3294.0506523028266</v>
      </c>
      <c r="Y58" s="51">
        <v>9900</v>
      </c>
      <c r="Z58" s="51">
        <v>4150</v>
      </c>
      <c r="AA58" s="35">
        <f t="shared" si="11"/>
        <v>583</v>
      </c>
      <c r="AB58" s="35">
        <f t="shared" si="12"/>
        <v>430</v>
      </c>
      <c r="AC58" s="35">
        <f t="shared" si="13"/>
        <v>584.42449136115727</v>
      </c>
      <c r="AD58" s="35">
        <f t="shared" si="14"/>
        <v>271.36312570873901</v>
      </c>
      <c r="AE58" s="35">
        <f t="shared" si="15"/>
        <v>140.392664806569</v>
      </c>
      <c r="AF58" s="35">
        <f t="shared" si="16"/>
        <v>302.49439828121479</v>
      </c>
      <c r="AG58" s="35">
        <f t="shared" si="17"/>
        <v>17.532734740834719</v>
      </c>
      <c r="AH58" s="35">
        <f t="shared" si="18"/>
        <v>517.900991402626</v>
      </c>
      <c r="AI58" s="35">
        <f t="shared" si="19"/>
        <v>267.94171131054708</v>
      </c>
      <c r="AJ58" s="35">
        <f t="shared" si="20"/>
        <v>0</v>
      </c>
      <c r="AK58" s="36">
        <f t="shared" si="21"/>
        <v>3294.0506523028266</v>
      </c>
    </row>
    <row r="59" spans="1:37" x14ac:dyDescent="0.25">
      <c r="A59" s="5">
        <v>4380</v>
      </c>
      <c r="B59" s="5">
        <v>391637.61078691483</v>
      </c>
      <c r="C59" s="5">
        <v>692336.95378640294</v>
      </c>
      <c r="D59" s="5">
        <v>18938</v>
      </c>
      <c r="E59" s="5">
        <v>60.504250000000006</v>
      </c>
      <c r="F59" s="32">
        <v>0.02</v>
      </c>
      <c r="G59" s="32">
        <v>0.02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583</v>
      </c>
      <c r="O59" s="35">
        <f t="shared" si="1"/>
        <v>430</v>
      </c>
      <c r="P59" s="35">
        <f t="shared" si="2"/>
        <v>584.42449136115727</v>
      </c>
      <c r="Q59" s="35">
        <f t="shared" si="3"/>
        <v>271.36312570873901</v>
      </c>
      <c r="R59" s="35">
        <f t="shared" si="4"/>
        <v>140.392664806569</v>
      </c>
      <c r="S59" s="35">
        <f t="shared" si="5"/>
        <v>302.49439828121479</v>
      </c>
      <c r="T59" s="35">
        <f t="shared" si="6"/>
        <v>17.532734740834719</v>
      </c>
      <c r="U59" s="35">
        <f t="shared" si="7"/>
        <v>517.900991402626</v>
      </c>
      <c r="V59" s="35">
        <f t="shared" si="8"/>
        <v>267.94171131054708</v>
      </c>
      <c r="W59" s="35">
        <f t="shared" si="9"/>
        <v>0</v>
      </c>
      <c r="X59" s="35">
        <f t="shared" si="10"/>
        <v>3294.0506523028266</v>
      </c>
      <c r="Y59" s="51">
        <v>9900</v>
      </c>
      <c r="Z59" s="51">
        <v>4150</v>
      </c>
      <c r="AA59" s="35">
        <f t="shared" si="11"/>
        <v>583</v>
      </c>
      <c r="AB59" s="35">
        <f t="shared" si="12"/>
        <v>430</v>
      </c>
      <c r="AC59" s="35">
        <f t="shared" si="13"/>
        <v>584.42449136115727</v>
      </c>
      <c r="AD59" s="35">
        <f t="shared" si="14"/>
        <v>271.36312570873901</v>
      </c>
      <c r="AE59" s="35">
        <f t="shared" si="15"/>
        <v>140.392664806569</v>
      </c>
      <c r="AF59" s="35">
        <f t="shared" si="16"/>
        <v>302.49439828121479</v>
      </c>
      <c r="AG59" s="35">
        <f t="shared" si="17"/>
        <v>17.532734740834719</v>
      </c>
      <c r="AH59" s="35">
        <f t="shared" si="18"/>
        <v>517.900991402626</v>
      </c>
      <c r="AI59" s="35">
        <f t="shared" si="19"/>
        <v>267.94171131054708</v>
      </c>
      <c r="AJ59" s="35">
        <f t="shared" si="20"/>
        <v>0</v>
      </c>
      <c r="AK59" s="36">
        <f t="shared" si="21"/>
        <v>3294.0506523028266</v>
      </c>
    </row>
    <row r="60" spans="1:37" x14ac:dyDescent="0.25">
      <c r="A60" s="5">
        <v>4381</v>
      </c>
      <c r="B60" s="5">
        <v>392129.96978569031</v>
      </c>
      <c r="C60" s="5">
        <v>693207.34600618482</v>
      </c>
      <c r="D60" s="5">
        <v>18939.45</v>
      </c>
      <c r="E60" s="5">
        <v>60.504250000000006</v>
      </c>
      <c r="F60" s="32">
        <v>0.02</v>
      </c>
      <c r="G60" s="32">
        <v>0.02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583</v>
      </c>
      <c r="O60" s="35">
        <f t="shared" si="1"/>
        <v>430</v>
      </c>
      <c r="P60" s="35">
        <f t="shared" si="2"/>
        <v>584.42449136115727</v>
      </c>
      <c r="Q60" s="35">
        <f t="shared" si="3"/>
        <v>271.36312570873901</v>
      </c>
      <c r="R60" s="35">
        <f t="shared" si="4"/>
        <v>140.392664806569</v>
      </c>
      <c r="S60" s="35">
        <f t="shared" si="5"/>
        <v>302.49439828121479</v>
      </c>
      <c r="T60" s="35">
        <f t="shared" si="6"/>
        <v>17.532734740834719</v>
      </c>
      <c r="U60" s="35">
        <f t="shared" si="7"/>
        <v>517.900991402626</v>
      </c>
      <c r="V60" s="35">
        <f t="shared" si="8"/>
        <v>267.94171131054708</v>
      </c>
      <c r="W60" s="35">
        <f t="shared" si="9"/>
        <v>0</v>
      </c>
      <c r="X60" s="35">
        <f t="shared" si="10"/>
        <v>3294.0506523028266</v>
      </c>
      <c r="Y60" s="51">
        <v>9900</v>
      </c>
      <c r="Z60" s="51">
        <v>4150</v>
      </c>
      <c r="AA60" s="35">
        <f t="shared" si="11"/>
        <v>583</v>
      </c>
      <c r="AB60" s="35">
        <f t="shared" si="12"/>
        <v>430</v>
      </c>
      <c r="AC60" s="35">
        <f t="shared" si="13"/>
        <v>584.42449136115727</v>
      </c>
      <c r="AD60" s="35">
        <f t="shared" si="14"/>
        <v>271.36312570873901</v>
      </c>
      <c r="AE60" s="35">
        <f t="shared" si="15"/>
        <v>140.392664806569</v>
      </c>
      <c r="AF60" s="35">
        <f t="shared" si="16"/>
        <v>302.49439828121479</v>
      </c>
      <c r="AG60" s="35">
        <f t="shared" si="17"/>
        <v>17.532734740834719</v>
      </c>
      <c r="AH60" s="35">
        <f t="shared" si="18"/>
        <v>517.900991402626</v>
      </c>
      <c r="AI60" s="35">
        <f t="shared" si="19"/>
        <v>267.94171131054708</v>
      </c>
      <c r="AJ60" s="35">
        <f t="shared" si="20"/>
        <v>0</v>
      </c>
      <c r="AK60" s="36">
        <f t="shared" si="21"/>
        <v>3294.0506523028266</v>
      </c>
    </row>
    <row r="61" spans="1:37" x14ac:dyDescent="0.25">
      <c r="A61" s="5">
        <v>4382</v>
      </c>
      <c r="B61" s="5">
        <v>392622.32878446579</v>
      </c>
      <c r="C61" s="5">
        <v>694077.73822596669</v>
      </c>
      <c r="D61" s="5">
        <v>18940.899999999998</v>
      </c>
      <c r="E61" s="5">
        <v>60.504250000000006</v>
      </c>
      <c r="F61" s="32">
        <v>0.02</v>
      </c>
      <c r="G61" s="32">
        <v>0.02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583</v>
      </c>
      <c r="O61" s="35">
        <f t="shared" si="1"/>
        <v>430</v>
      </c>
      <c r="P61" s="35">
        <f t="shared" si="2"/>
        <v>584.42449136115727</v>
      </c>
      <c r="Q61" s="35">
        <f t="shared" si="3"/>
        <v>271.36312570873901</v>
      </c>
      <c r="R61" s="35">
        <f t="shared" si="4"/>
        <v>140.392664806569</v>
      </c>
      <c r="S61" s="35">
        <f t="shared" si="5"/>
        <v>302.49439828121479</v>
      </c>
      <c r="T61" s="35">
        <f t="shared" si="6"/>
        <v>17.532734740834719</v>
      </c>
      <c r="U61" s="35">
        <f t="shared" si="7"/>
        <v>517.900991402626</v>
      </c>
      <c r="V61" s="35">
        <f t="shared" si="8"/>
        <v>267.94171131054708</v>
      </c>
      <c r="W61" s="35">
        <f t="shared" si="9"/>
        <v>0</v>
      </c>
      <c r="X61" s="35">
        <f t="shared" si="10"/>
        <v>3294.0506523028266</v>
      </c>
      <c r="Y61" s="51">
        <v>9900</v>
      </c>
      <c r="Z61" s="51">
        <v>4150</v>
      </c>
      <c r="AA61" s="35">
        <f t="shared" si="11"/>
        <v>583</v>
      </c>
      <c r="AB61" s="35">
        <f t="shared" si="12"/>
        <v>430</v>
      </c>
      <c r="AC61" s="35">
        <f t="shared" si="13"/>
        <v>584.42449136115727</v>
      </c>
      <c r="AD61" s="35">
        <f t="shared" si="14"/>
        <v>271.36312570873901</v>
      </c>
      <c r="AE61" s="35">
        <f t="shared" si="15"/>
        <v>140.392664806569</v>
      </c>
      <c r="AF61" s="35">
        <f t="shared" si="16"/>
        <v>302.49439828121479</v>
      </c>
      <c r="AG61" s="35">
        <f t="shared" si="17"/>
        <v>17.532734740834719</v>
      </c>
      <c r="AH61" s="35">
        <f t="shared" si="18"/>
        <v>517.900991402626</v>
      </c>
      <c r="AI61" s="35">
        <f t="shared" si="19"/>
        <v>267.94171131054708</v>
      </c>
      <c r="AJ61" s="35">
        <f t="shared" si="20"/>
        <v>0</v>
      </c>
      <c r="AK61" s="36">
        <f t="shared" si="21"/>
        <v>3294.0506523028266</v>
      </c>
    </row>
    <row r="62" spans="1:37" x14ac:dyDescent="0.25">
      <c r="A62" s="5">
        <v>4382.2</v>
      </c>
      <c r="B62" s="5">
        <v>392720.80058431625</v>
      </c>
      <c r="C62" s="5">
        <v>694251.81666994095</v>
      </c>
      <c r="D62" s="5">
        <v>18941.189999999999</v>
      </c>
      <c r="E62" s="5">
        <v>60.504250000000006</v>
      </c>
      <c r="F62" s="32">
        <v>0.02</v>
      </c>
      <c r="G62" s="32">
        <v>0.02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583</v>
      </c>
      <c r="O62" s="35">
        <f t="shared" si="1"/>
        <v>430</v>
      </c>
      <c r="P62" s="35">
        <f t="shared" si="2"/>
        <v>584.42449136115727</v>
      </c>
      <c r="Q62" s="35">
        <f t="shared" si="3"/>
        <v>271.36312570873901</v>
      </c>
      <c r="R62" s="35">
        <f t="shared" si="4"/>
        <v>140.392664806569</v>
      </c>
      <c r="S62" s="35">
        <f t="shared" si="5"/>
        <v>302.49439828121479</v>
      </c>
      <c r="T62" s="35">
        <f t="shared" si="6"/>
        <v>17.532734740834719</v>
      </c>
      <c r="U62" s="35">
        <f t="shared" si="7"/>
        <v>517.900991402626</v>
      </c>
      <c r="V62" s="35">
        <f t="shared" si="8"/>
        <v>267.94171131054708</v>
      </c>
      <c r="W62" s="35">
        <f t="shared" si="9"/>
        <v>0</v>
      </c>
      <c r="X62" s="35">
        <f t="shared" si="10"/>
        <v>3294.0506523028266</v>
      </c>
      <c r="Y62" s="51">
        <v>9900</v>
      </c>
      <c r="Z62" s="51">
        <v>4150</v>
      </c>
      <c r="AA62" s="35">
        <f t="shared" si="11"/>
        <v>583</v>
      </c>
      <c r="AB62" s="35">
        <f t="shared" si="12"/>
        <v>430</v>
      </c>
      <c r="AC62" s="35">
        <f t="shared" si="13"/>
        <v>584.42449136115727</v>
      </c>
      <c r="AD62" s="35">
        <f t="shared" si="14"/>
        <v>271.36312570873901</v>
      </c>
      <c r="AE62" s="35">
        <f t="shared" si="15"/>
        <v>140.392664806569</v>
      </c>
      <c r="AF62" s="35">
        <f t="shared" si="16"/>
        <v>302.49439828121479</v>
      </c>
      <c r="AG62" s="35">
        <f t="shared" si="17"/>
        <v>17.532734740834719</v>
      </c>
      <c r="AH62" s="35">
        <f t="shared" si="18"/>
        <v>517.900991402626</v>
      </c>
      <c r="AI62" s="35">
        <f t="shared" si="19"/>
        <v>267.94171131054708</v>
      </c>
      <c r="AJ62" s="35">
        <f t="shared" si="20"/>
        <v>0</v>
      </c>
      <c r="AK62" s="36">
        <f t="shared" si="21"/>
        <v>3294.0506523028266</v>
      </c>
    </row>
    <row r="63" spans="1:37" x14ac:dyDescent="0.25">
      <c r="A63" s="5">
        <v>4382.8</v>
      </c>
      <c r="B63" s="5">
        <v>393016.21598339081</v>
      </c>
      <c r="C63" s="5">
        <v>694774.05200183392</v>
      </c>
      <c r="D63" s="5">
        <v>18942.059999999998</v>
      </c>
      <c r="E63" s="5">
        <v>60.504250000000006</v>
      </c>
      <c r="F63" s="32">
        <v>0.02</v>
      </c>
      <c r="G63" s="32">
        <v>0.02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583</v>
      </c>
      <c r="O63" s="35">
        <f t="shared" si="1"/>
        <v>430</v>
      </c>
      <c r="P63" s="35">
        <f t="shared" si="2"/>
        <v>584.42449136115727</v>
      </c>
      <c r="Q63" s="35">
        <f t="shared" si="3"/>
        <v>271.36312570873901</v>
      </c>
      <c r="R63" s="35">
        <f t="shared" si="4"/>
        <v>140.392664806569</v>
      </c>
      <c r="S63" s="35">
        <f t="shared" si="5"/>
        <v>302.49439828121479</v>
      </c>
      <c r="T63" s="35">
        <f t="shared" si="6"/>
        <v>17.532734740834719</v>
      </c>
      <c r="U63" s="35">
        <f t="shared" si="7"/>
        <v>517.900991402626</v>
      </c>
      <c r="V63" s="35">
        <f t="shared" si="8"/>
        <v>267.94171131054708</v>
      </c>
      <c r="W63" s="35">
        <f t="shared" si="9"/>
        <v>0</v>
      </c>
      <c r="X63" s="35">
        <f t="shared" si="10"/>
        <v>3294.0506523028266</v>
      </c>
      <c r="Y63" s="51">
        <v>9900</v>
      </c>
      <c r="Z63" s="51">
        <v>4150</v>
      </c>
      <c r="AA63" s="35">
        <f t="shared" si="11"/>
        <v>583</v>
      </c>
      <c r="AB63" s="35">
        <f t="shared" si="12"/>
        <v>430</v>
      </c>
      <c r="AC63" s="35">
        <f t="shared" si="13"/>
        <v>584.42449136115727</v>
      </c>
      <c r="AD63" s="35">
        <f t="shared" si="14"/>
        <v>271.36312570873901</v>
      </c>
      <c r="AE63" s="35">
        <f t="shared" si="15"/>
        <v>140.392664806569</v>
      </c>
      <c r="AF63" s="35">
        <f t="shared" si="16"/>
        <v>302.49439828121479</v>
      </c>
      <c r="AG63" s="35">
        <f t="shared" si="17"/>
        <v>17.532734740834719</v>
      </c>
      <c r="AH63" s="35">
        <f t="shared" si="18"/>
        <v>517.900991402626</v>
      </c>
      <c r="AI63" s="35">
        <f t="shared" si="19"/>
        <v>267.94171131054708</v>
      </c>
      <c r="AJ63" s="35">
        <f t="shared" si="20"/>
        <v>0</v>
      </c>
      <c r="AK63" s="36">
        <f t="shared" si="21"/>
        <v>3294.0506523028266</v>
      </c>
    </row>
    <row r="64" spans="1:37" x14ac:dyDescent="0.25">
      <c r="A64" s="5">
        <v>4383</v>
      </c>
      <c r="B64" s="5">
        <v>393114.68778324127</v>
      </c>
      <c r="C64" s="5">
        <v>694948.13044577837</v>
      </c>
      <c r="D64" s="5">
        <v>18942.350000000002</v>
      </c>
      <c r="E64" s="5">
        <v>60.504250000000006</v>
      </c>
      <c r="F64" s="32">
        <v>0.02</v>
      </c>
      <c r="G64" s="32">
        <v>0.02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583</v>
      </c>
      <c r="O64" s="35">
        <f t="shared" si="1"/>
        <v>430</v>
      </c>
      <c r="P64" s="35">
        <f t="shared" si="2"/>
        <v>584.42449136115727</v>
      </c>
      <c r="Q64" s="35">
        <f t="shared" si="3"/>
        <v>271.36312570873901</v>
      </c>
      <c r="R64" s="35">
        <f t="shared" si="4"/>
        <v>140.392664806569</v>
      </c>
      <c r="S64" s="35">
        <f t="shared" si="5"/>
        <v>302.49439828121479</v>
      </c>
      <c r="T64" s="35">
        <f t="shared" si="6"/>
        <v>17.532734740834719</v>
      </c>
      <c r="U64" s="35">
        <f t="shared" si="7"/>
        <v>517.900991402626</v>
      </c>
      <c r="V64" s="35">
        <f t="shared" si="8"/>
        <v>267.94171131054708</v>
      </c>
      <c r="W64" s="35">
        <f t="shared" si="9"/>
        <v>0</v>
      </c>
      <c r="X64" s="35">
        <f t="shared" si="10"/>
        <v>3294.0506523028266</v>
      </c>
      <c r="Y64" s="51">
        <v>9900</v>
      </c>
      <c r="Z64" s="51">
        <v>4150</v>
      </c>
      <c r="AA64" s="35">
        <f t="shared" si="11"/>
        <v>583</v>
      </c>
      <c r="AB64" s="35">
        <f t="shared" si="12"/>
        <v>430</v>
      </c>
      <c r="AC64" s="35">
        <f t="shared" si="13"/>
        <v>584.42449136115727</v>
      </c>
      <c r="AD64" s="35">
        <f t="shared" si="14"/>
        <v>271.36312570873901</v>
      </c>
      <c r="AE64" s="35">
        <f t="shared" si="15"/>
        <v>140.392664806569</v>
      </c>
      <c r="AF64" s="35">
        <f t="shared" si="16"/>
        <v>302.49439828121479</v>
      </c>
      <c r="AG64" s="35">
        <f t="shared" si="17"/>
        <v>17.532734740834719</v>
      </c>
      <c r="AH64" s="35">
        <f t="shared" si="18"/>
        <v>517.900991402626</v>
      </c>
      <c r="AI64" s="35">
        <f t="shared" si="19"/>
        <v>267.94171131054708</v>
      </c>
      <c r="AJ64" s="35">
        <f t="shared" si="20"/>
        <v>0</v>
      </c>
      <c r="AK64" s="36">
        <f t="shared" si="21"/>
        <v>3294.0506523028266</v>
      </c>
    </row>
    <row r="65" spans="1:37" x14ac:dyDescent="0.25">
      <c r="A65" s="5">
        <v>4384</v>
      </c>
      <c r="B65" s="5">
        <v>393607.04678249359</v>
      </c>
      <c r="C65" s="5">
        <v>695818.52266559005</v>
      </c>
      <c r="D65" s="5">
        <v>18943.8</v>
      </c>
      <c r="E65" s="5">
        <v>60.504250000000006</v>
      </c>
      <c r="F65" s="32">
        <v>0.02</v>
      </c>
      <c r="G65" s="32">
        <v>0.02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583</v>
      </c>
      <c r="O65" s="35">
        <f t="shared" si="1"/>
        <v>430</v>
      </c>
      <c r="P65" s="35">
        <f t="shared" si="2"/>
        <v>584.42449136115727</v>
      </c>
      <c r="Q65" s="35">
        <f t="shared" si="3"/>
        <v>271.36312570873901</v>
      </c>
      <c r="R65" s="35">
        <f t="shared" si="4"/>
        <v>140.392664806569</v>
      </c>
      <c r="S65" s="35">
        <f t="shared" si="5"/>
        <v>302.49439828121479</v>
      </c>
      <c r="T65" s="35">
        <f t="shared" si="6"/>
        <v>17.532734740834719</v>
      </c>
      <c r="U65" s="35">
        <f t="shared" si="7"/>
        <v>517.900991402626</v>
      </c>
      <c r="V65" s="35">
        <f t="shared" si="8"/>
        <v>267.94171131054708</v>
      </c>
      <c r="W65" s="35">
        <f t="shared" si="9"/>
        <v>0</v>
      </c>
      <c r="X65" s="35">
        <f t="shared" si="10"/>
        <v>3294.0506523028266</v>
      </c>
      <c r="Y65" s="51">
        <v>9900</v>
      </c>
      <c r="Z65" s="51">
        <v>4150</v>
      </c>
      <c r="AA65" s="35">
        <f t="shared" si="11"/>
        <v>583</v>
      </c>
      <c r="AB65" s="35">
        <f t="shared" si="12"/>
        <v>430</v>
      </c>
      <c r="AC65" s="35">
        <f t="shared" si="13"/>
        <v>584.42449136115727</v>
      </c>
      <c r="AD65" s="35">
        <f t="shared" si="14"/>
        <v>271.36312570873901</v>
      </c>
      <c r="AE65" s="35">
        <f t="shared" si="15"/>
        <v>140.392664806569</v>
      </c>
      <c r="AF65" s="35">
        <f t="shared" si="16"/>
        <v>302.49439828121479</v>
      </c>
      <c r="AG65" s="35">
        <f t="shared" si="17"/>
        <v>17.532734740834719</v>
      </c>
      <c r="AH65" s="35">
        <f t="shared" si="18"/>
        <v>517.900991402626</v>
      </c>
      <c r="AI65" s="35">
        <f t="shared" si="19"/>
        <v>267.94171131054708</v>
      </c>
      <c r="AJ65" s="35">
        <f t="shared" si="20"/>
        <v>0</v>
      </c>
      <c r="AK65" s="36">
        <f t="shared" si="21"/>
        <v>3294.0506523028266</v>
      </c>
    </row>
    <row r="66" spans="1:37" x14ac:dyDescent="0.25">
      <c r="A66" s="5">
        <v>4385</v>
      </c>
      <c r="B66" s="5">
        <v>394099.40578126907</v>
      </c>
      <c r="C66" s="5">
        <v>696688.91488540173</v>
      </c>
      <c r="D66" s="5">
        <v>18945.25</v>
      </c>
      <c r="E66" s="5">
        <v>60.504250000000006</v>
      </c>
      <c r="F66" s="32">
        <v>0.02</v>
      </c>
      <c r="G66" s="32">
        <v>0.02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583</v>
      </c>
      <c r="O66" s="35">
        <f t="shared" si="1"/>
        <v>430</v>
      </c>
      <c r="P66" s="35">
        <f t="shared" si="2"/>
        <v>584.42449136115727</v>
      </c>
      <c r="Q66" s="35">
        <f t="shared" si="3"/>
        <v>271.36312570873901</v>
      </c>
      <c r="R66" s="35">
        <f t="shared" si="4"/>
        <v>140.392664806569</v>
      </c>
      <c r="S66" s="35">
        <f t="shared" si="5"/>
        <v>302.49439828121479</v>
      </c>
      <c r="T66" s="35">
        <f t="shared" si="6"/>
        <v>17.532734740834719</v>
      </c>
      <c r="U66" s="35">
        <f t="shared" si="7"/>
        <v>517.900991402626</v>
      </c>
      <c r="V66" s="35">
        <f t="shared" si="8"/>
        <v>267.94171131054708</v>
      </c>
      <c r="W66" s="35">
        <f t="shared" si="9"/>
        <v>0</v>
      </c>
      <c r="X66" s="35">
        <f t="shared" si="10"/>
        <v>3294.0506523028266</v>
      </c>
      <c r="Y66" s="51">
        <v>9900</v>
      </c>
      <c r="Z66" s="51">
        <v>4150</v>
      </c>
      <c r="AA66" s="35">
        <f t="shared" si="11"/>
        <v>583</v>
      </c>
      <c r="AB66" s="35">
        <f t="shared" si="12"/>
        <v>430</v>
      </c>
      <c r="AC66" s="35">
        <f t="shared" si="13"/>
        <v>584.42449136115727</v>
      </c>
      <c r="AD66" s="35">
        <f t="shared" si="14"/>
        <v>271.36312570873901</v>
      </c>
      <c r="AE66" s="35">
        <f t="shared" si="15"/>
        <v>140.392664806569</v>
      </c>
      <c r="AF66" s="35">
        <f t="shared" si="16"/>
        <v>302.49439828121479</v>
      </c>
      <c r="AG66" s="35">
        <f t="shared" si="17"/>
        <v>17.532734740834719</v>
      </c>
      <c r="AH66" s="35">
        <f t="shared" si="18"/>
        <v>517.900991402626</v>
      </c>
      <c r="AI66" s="35">
        <f t="shared" si="19"/>
        <v>267.94171131054708</v>
      </c>
      <c r="AJ66" s="35">
        <f t="shared" si="20"/>
        <v>0</v>
      </c>
      <c r="AK66" s="36">
        <f t="shared" si="21"/>
        <v>3294.0506523028266</v>
      </c>
    </row>
    <row r="67" spans="1:37" x14ac:dyDescent="0.25">
      <c r="A67" s="5">
        <v>4386</v>
      </c>
      <c r="B67" s="5">
        <v>394591.76478004456</v>
      </c>
      <c r="C67" s="5">
        <v>697559.3071051538</v>
      </c>
      <c r="D67" s="5">
        <v>18946.7</v>
      </c>
      <c r="E67" s="5">
        <v>60.504250000000006</v>
      </c>
      <c r="F67" s="32">
        <v>0.02</v>
      </c>
      <c r="G67" s="32">
        <v>0.02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0"/>
        <v>583</v>
      </c>
      <c r="O67" s="35">
        <f t="shared" si="1"/>
        <v>430</v>
      </c>
      <c r="P67" s="35">
        <f t="shared" si="2"/>
        <v>584.42449136115727</v>
      </c>
      <c r="Q67" s="35">
        <f t="shared" si="3"/>
        <v>271.36312570873901</v>
      </c>
      <c r="R67" s="35">
        <f t="shared" si="4"/>
        <v>140.392664806569</v>
      </c>
      <c r="S67" s="35">
        <f t="shared" si="5"/>
        <v>302.49439828121479</v>
      </c>
      <c r="T67" s="35">
        <f t="shared" si="6"/>
        <v>17.532734740834719</v>
      </c>
      <c r="U67" s="35">
        <f t="shared" si="7"/>
        <v>517.900991402626</v>
      </c>
      <c r="V67" s="35">
        <f t="shared" si="8"/>
        <v>267.94171131054708</v>
      </c>
      <c r="W67" s="35">
        <f t="shared" si="9"/>
        <v>0</v>
      </c>
      <c r="X67" s="35">
        <f t="shared" si="10"/>
        <v>3294.0506523028266</v>
      </c>
      <c r="Y67" s="51">
        <v>9900</v>
      </c>
      <c r="Z67" s="51">
        <v>4150</v>
      </c>
      <c r="AA67" s="35">
        <f t="shared" si="11"/>
        <v>583</v>
      </c>
      <c r="AB67" s="35">
        <f t="shared" si="12"/>
        <v>430</v>
      </c>
      <c r="AC67" s="35">
        <f t="shared" si="13"/>
        <v>584.42449136115727</v>
      </c>
      <c r="AD67" s="35">
        <f t="shared" si="14"/>
        <v>271.36312570873901</v>
      </c>
      <c r="AE67" s="35">
        <f t="shared" si="15"/>
        <v>140.392664806569</v>
      </c>
      <c r="AF67" s="35">
        <f t="shared" si="16"/>
        <v>302.49439828121479</v>
      </c>
      <c r="AG67" s="35">
        <f t="shared" si="17"/>
        <v>17.532734740834719</v>
      </c>
      <c r="AH67" s="35">
        <f t="shared" si="18"/>
        <v>517.900991402626</v>
      </c>
      <c r="AI67" s="35">
        <f t="shared" si="19"/>
        <v>267.94171131054708</v>
      </c>
      <c r="AJ67" s="35">
        <f t="shared" si="20"/>
        <v>0</v>
      </c>
      <c r="AK67" s="36">
        <f t="shared" si="21"/>
        <v>3294.0506523028266</v>
      </c>
    </row>
    <row r="68" spans="1:37" x14ac:dyDescent="0.25">
      <c r="A68" s="5">
        <v>4387</v>
      </c>
      <c r="B68" s="5">
        <v>395084.12377882004</v>
      </c>
      <c r="C68" s="5">
        <v>698429.69932496548</v>
      </c>
      <c r="D68" s="5">
        <v>18948.149999999998</v>
      </c>
      <c r="E68" s="5">
        <v>60.504250000000006</v>
      </c>
      <c r="F68" s="32">
        <v>0.02</v>
      </c>
      <c r="G68" s="32">
        <v>0.02</v>
      </c>
      <c r="H68" s="45">
        <v>0.5</v>
      </c>
      <c r="I68" s="45">
        <v>0.5</v>
      </c>
      <c r="J68" s="45">
        <v>500</v>
      </c>
      <c r="K68" s="50">
        <v>2800</v>
      </c>
      <c r="L68" s="51">
        <v>9900</v>
      </c>
      <c r="M68" s="51">
        <v>4150</v>
      </c>
      <c r="N68" s="35">
        <f t="shared" ref="N68:N73" si="22">M68*F68+J68</f>
        <v>583</v>
      </c>
      <c r="O68" s="35">
        <f t="shared" ref="O68:O73" si="23">(L68-400-500)*F68+250</f>
        <v>430</v>
      </c>
      <c r="P68" s="35">
        <f t="shared" ref="P68:P73" si="24">(1000*SIN(PI()/2-(PI()/2+ATAN(H68)+ATAN(250/(L68-M68-400-250)))/2)/SIN((PI()/2+ATAN(H68)+ATAN(250/(L68-M68-400-250)))/2))*COS(ATAN((N68-O68)/(L68-M68-400-250)))</f>
        <v>584.42449136115727</v>
      </c>
      <c r="Q68" s="35">
        <f t="shared" ref="Q68:Q73" si="25">(1000*SIN(PI()/2-(PI()/2+ATAN(H68)+ATAN(250/(L68-M68-400-250)))/2)/SIN((PI()/2+ATAN(H68)+ATAN(250/(L68-M68-400-250)))/2))*SIN(ATAN(H68)+ATAN(250/(L68-M68-400-250))-ATAN((N68-O68)/(L68-M68-400-250)))</f>
        <v>271.36312570873901</v>
      </c>
      <c r="R68" s="35">
        <f t="shared" ref="R68:R73" si="26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140.392664806569</v>
      </c>
      <c r="S68" s="35">
        <f t="shared" ref="S68:S73" si="27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302.49439828121479</v>
      </c>
      <c r="T68" s="35">
        <f t="shared" ref="T68:T73" si="28">(1000*SIN(PI()/2-(PI()/2+ATAN(H68)+ATAN(250/(L68-M68-400-250)))/2)/SIN((PI()/2+ATAN(H68)+ATAN(250/(L68-M68-400-250)))/2))*SIN(ATAN((N68-O68)/(L68-M68-400-250)))</f>
        <v>17.532734740834719</v>
      </c>
      <c r="U68" s="35">
        <f t="shared" ref="U68:U73" si="29">(1000*SIN(PI()/2-(PI()/2+ATAN(H68)+ATAN(250/(L68-M68-400-250)))/2)/SIN((PI()/2+ATAN(H68)+ATAN(250/(L68-M68-400-250)))/2))*COS(ATAN(H68)+ATAN(250/(L68-M68-400-250))-ATAN((N68-O68)/(L68-M68-400-250)))</f>
        <v>517.900991402626</v>
      </c>
      <c r="V68" s="35">
        <f t="shared" ref="V68:V73" si="30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267.94171131054708</v>
      </c>
      <c r="W68" s="35">
        <f t="shared" ref="W68:W73" si="31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0</v>
      </c>
      <c r="X68" s="35">
        <f t="shared" ref="X68:X73" si="32">M68+400-((K68-250-(N68-O68))/TAN(PI()/2-(ATAN(H68)+ATAN(250/(L68-M68-400-250))-ATAN((N68-O68)/(L68-M68-400-250)))))</f>
        <v>3294.0506523028266</v>
      </c>
      <c r="Y68" s="51">
        <v>9900</v>
      </c>
      <c r="Z68" s="51">
        <v>4150</v>
      </c>
      <c r="AA68" s="35">
        <f t="shared" ref="AA68:AA73" si="33">Z68*G68+J68</f>
        <v>583</v>
      </c>
      <c r="AB68" s="35">
        <f t="shared" ref="AB68:AB73" si="34">(Y68-400-500)*G68+250</f>
        <v>430</v>
      </c>
      <c r="AC68" s="35">
        <f t="shared" ref="AC68:AC73" si="35">(1000*SIN(PI()/2-(PI()/2+ATAN(I68)+ATAN(250/(Y68-Z68-400-250)))/2)/SIN((PI()/2+ATAN(I68)+ATAN(250/(Y68-Z68-400-250)))/2))*COS(ATAN((AA68-AB68)/(Y68-Z68-400-250)))</f>
        <v>584.42449136115727</v>
      </c>
      <c r="AD68" s="35">
        <f t="shared" ref="AD68:AD73" si="36">(1000*SIN(PI()/2-(PI()/2+ATAN(I68)+ATAN(250/(Y68-Z68-400-250)))/2)/SIN((PI()/2+ATAN(I68)+ATAN(250/(Y68-Z68-400-250)))/2))*SIN(ATAN(I68)+ATAN(250/(Y68-Z68-400-250))-(ATAN((AA68-AB68)/(Y68-Z68-400-250))))</f>
        <v>271.36312570873901</v>
      </c>
      <c r="AE68" s="35">
        <f t="shared" ref="AE68:AE73" si="37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140.392664806569</v>
      </c>
      <c r="AF68" s="35">
        <f t="shared" ref="AF68:AF73" si="38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302.49439828121479</v>
      </c>
      <c r="AG68" s="35">
        <f t="shared" ref="AG68:AG73" si="39">(1000*SIN(PI()/2-(PI()/2+ATAN(I68)+ATAN(250/(Y68-Z68-400-250)))/2)/SIN((PI()/2+ATAN(I68)+ATAN(250/(Y68-Z68-400-250)))/2))*SIN(ATAN((AA68-AB68)/(Y68-Z68-400-250)))</f>
        <v>17.532734740834719</v>
      </c>
      <c r="AH68" s="35">
        <f t="shared" ref="AH68:AH73" si="40">(1000*SIN(PI()/2-(PI()/2+ATAN(I68)+ATAN(250/(Y68-Z68-400-250)))/2)/SIN((PI()/2+ATAN(I68)+ATAN(250/(Y68-Z68-400-250)))/2))*COS(ATAN(I68)+ATAN(250/(Y68-Z68-400-250))-(ATAN((AA68-AB68)/(Y68-Z68-400-250))))</f>
        <v>517.900991402626</v>
      </c>
      <c r="AI68" s="35">
        <f t="shared" ref="AI68:AI73" si="41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267.94171131054708</v>
      </c>
      <c r="AJ68" s="35">
        <f t="shared" ref="AJ68:AJ73" si="42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0</v>
      </c>
      <c r="AK68" s="36">
        <f t="shared" ref="AK68:AK73" si="43">Z68+400-((K68-250-(AA68-AB68))/TAN(PI()/2-(ATAN(I68)+ATAN(250/(Y68-Z68-400-250))-(ATAN((AA68-AB68)/(Y68-Z68-400-250))))))</f>
        <v>3294.0506523028266</v>
      </c>
    </row>
    <row r="69" spans="1:37" x14ac:dyDescent="0.25">
      <c r="A69" s="5">
        <v>4387.2</v>
      </c>
      <c r="B69" s="5">
        <v>395182.59557819366</v>
      </c>
      <c r="C69" s="5">
        <v>698603.77776893973</v>
      </c>
      <c r="D69" s="5">
        <v>18948.439999999999</v>
      </c>
      <c r="E69" s="5">
        <v>60.504250000000006</v>
      </c>
      <c r="F69" s="32">
        <v>0.02</v>
      </c>
      <c r="G69" s="32">
        <v>0.02</v>
      </c>
      <c r="H69" s="45">
        <v>0.5</v>
      </c>
      <c r="I69" s="45">
        <v>0.5</v>
      </c>
      <c r="J69" s="45">
        <v>500</v>
      </c>
      <c r="K69" s="50">
        <v>2800</v>
      </c>
      <c r="L69" s="51">
        <v>9900</v>
      </c>
      <c r="M69" s="51">
        <v>4150</v>
      </c>
      <c r="N69" s="35">
        <f t="shared" si="22"/>
        <v>583</v>
      </c>
      <c r="O69" s="35">
        <f t="shared" si="23"/>
        <v>430</v>
      </c>
      <c r="P69" s="35">
        <f t="shared" si="24"/>
        <v>584.42449136115727</v>
      </c>
      <c r="Q69" s="35">
        <f t="shared" si="25"/>
        <v>271.36312570873901</v>
      </c>
      <c r="R69" s="35">
        <f t="shared" si="26"/>
        <v>140.392664806569</v>
      </c>
      <c r="S69" s="35">
        <f t="shared" si="27"/>
        <v>302.49439828121479</v>
      </c>
      <c r="T69" s="35">
        <f t="shared" si="28"/>
        <v>17.532734740834719</v>
      </c>
      <c r="U69" s="35">
        <f t="shared" si="29"/>
        <v>517.900991402626</v>
      </c>
      <c r="V69" s="35">
        <f t="shared" si="30"/>
        <v>267.94171131054708</v>
      </c>
      <c r="W69" s="35">
        <f t="shared" si="31"/>
        <v>0</v>
      </c>
      <c r="X69" s="35">
        <f t="shared" si="32"/>
        <v>3294.0506523028266</v>
      </c>
      <c r="Y69" s="51">
        <v>9900</v>
      </c>
      <c r="Z69" s="51">
        <v>4150</v>
      </c>
      <c r="AA69" s="35">
        <f t="shared" si="33"/>
        <v>583</v>
      </c>
      <c r="AB69" s="35">
        <f t="shared" si="34"/>
        <v>430</v>
      </c>
      <c r="AC69" s="35">
        <f t="shared" si="35"/>
        <v>584.42449136115727</v>
      </c>
      <c r="AD69" s="35">
        <f t="shared" si="36"/>
        <v>271.36312570873901</v>
      </c>
      <c r="AE69" s="35">
        <f t="shared" si="37"/>
        <v>140.392664806569</v>
      </c>
      <c r="AF69" s="35">
        <f t="shared" si="38"/>
        <v>302.49439828121479</v>
      </c>
      <c r="AG69" s="35">
        <f t="shared" si="39"/>
        <v>17.532734740834719</v>
      </c>
      <c r="AH69" s="35">
        <f t="shared" si="40"/>
        <v>517.900991402626</v>
      </c>
      <c r="AI69" s="35">
        <f t="shared" si="41"/>
        <v>267.94171131054708</v>
      </c>
      <c r="AJ69" s="35">
        <f t="shared" si="42"/>
        <v>0</v>
      </c>
      <c r="AK69" s="36">
        <f t="shared" si="43"/>
        <v>3294.0506523028266</v>
      </c>
    </row>
    <row r="70" spans="1:37" x14ac:dyDescent="0.25">
      <c r="A70" s="5">
        <v>4387.8</v>
      </c>
      <c r="B70" s="5">
        <v>395478.01097774506</v>
      </c>
      <c r="C70" s="5">
        <v>699126.0131008029</v>
      </c>
      <c r="D70" s="5">
        <v>18949.310000000001</v>
      </c>
      <c r="E70" s="5">
        <v>60.504250000000006</v>
      </c>
      <c r="F70" s="32">
        <v>0.02</v>
      </c>
      <c r="G70" s="32">
        <v>0.02</v>
      </c>
      <c r="H70" s="45">
        <v>0.5</v>
      </c>
      <c r="I70" s="45">
        <v>0.5</v>
      </c>
      <c r="J70" s="45">
        <v>500</v>
      </c>
      <c r="K70" s="50">
        <v>2800</v>
      </c>
      <c r="L70" s="51">
        <v>9900</v>
      </c>
      <c r="M70" s="51">
        <v>4150</v>
      </c>
      <c r="N70" s="35">
        <f t="shared" si="22"/>
        <v>583</v>
      </c>
      <c r="O70" s="35">
        <f t="shared" si="23"/>
        <v>430</v>
      </c>
      <c r="P70" s="35">
        <f t="shared" si="24"/>
        <v>584.42449136115727</v>
      </c>
      <c r="Q70" s="35">
        <f t="shared" si="25"/>
        <v>271.36312570873901</v>
      </c>
      <c r="R70" s="35">
        <f t="shared" si="26"/>
        <v>140.392664806569</v>
      </c>
      <c r="S70" s="35">
        <f t="shared" si="27"/>
        <v>302.49439828121479</v>
      </c>
      <c r="T70" s="35">
        <f t="shared" si="28"/>
        <v>17.532734740834719</v>
      </c>
      <c r="U70" s="35">
        <f t="shared" si="29"/>
        <v>517.900991402626</v>
      </c>
      <c r="V70" s="35">
        <f t="shared" si="30"/>
        <v>267.94171131054708</v>
      </c>
      <c r="W70" s="35">
        <f t="shared" si="31"/>
        <v>0</v>
      </c>
      <c r="X70" s="35">
        <f t="shared" si="32"/>
        <v>3294.0506523028266</v>
      </c>
      <c r="Y70" s="51">
        <v>9900</v>
      </c>
      <c r="Z70" s="51">
        <v>4150</v>
      </c>
      <c r="AA70" s="35">
        <f t="shared" si="33"/>
        <v>583</v>
      </c>
      <c r="AB70" s="35">
        <f t="shared" si="34"/>
        <v>430</v>
      </c>
      <c r="AC70" s="35">
        <f t="shared" si="35"/>
        <v>584.42449136115727</v>
      </c>
      <c r="AD70" s="35">
        <f t="shared" si="36"/>
        <v>271.36312570873901</v>
      </c>
      <c r="AE70" s="35">
        <f t="shared" si="37"/>
        <v>140.392664806569</v>
      </c>
      <c r="AF70" s="35">
        <f t="shared" si="38"/>
        <v>302.49439828121479</v>
      </c>
      <c r="AG70" s="35">
        <f t="shared" si="39"/>
        <v>17.532734740834719</v>
      </c>
      <c r="AH70" s="35">
        <f t="shared" si="40"/>
        <v>517.900991402626</v>
      </c>
      <c r="AI70" s="35">
        <f t="shared" si="41"/>
        <v>267.94171131054708</v>
      </c>
      <c r="AJ70" s="35">
        <f t="shared" si="42"/>
        <v>0</v>
      </c>
      <c r="AK70" s="36">
        <f t="shared" si="43"/>
        <v>3294.0506523028266</v>
      </c>
    </row>
    <row r="71" spans="1:37" x14ac:dyDescent="0.25">
      <c r="A71" s="5">
        <v>4388</v>
      </c>
      <c r="B71" s="5">
        <v>395576.48277759552</v>
      </c>
      <c r="C71" s="5">
        <v>699300.09154477715</v>
      </c>
      <c r="D71" s="5">
        <v>18949.599999999999</v>
      </c>
      <c r="E71" s="5">
        <v>60.504250000000006</v>
      </c>
      <c r="F71" s="32">
        <v>0.02</v>
      </c>
      <c r="G71" s="32">
        <v>0.02</v>
      </c>
      <c r="H71" s="45">
        <v>0.5</v>
      </c>
      <c r="I71" s="45">
        <v>0.5</v>
      </c>
      <c r="J71" s="45">
        <v>500</v>
      </c>
      <c r="K71" s="50">
        <v>2800</v>
      </c>
      <c r="L71" s="51">
        <v>9900</v>
      </c>
      <c r="M71" s="51">
        <v>4150</v>
      </c>
      <c r="N71" s="35">
        <f t="shared" si="22"/>
        <v>583</v>
      </c>
      <c r="O71" s="35">
        <f t="shared" si="23"/>
        <v>430</v>
      </c>
      <c r="P71" s="35">
        <f t="shared" si="24"/>
        <v>584.42449136115727</v>
      </c>
      <c r="Q71" s="35">
        <f t="shared" si="25"/>
        <v>271.36312570873901</v>
      </c>
      <c r="R71" s="35">
        <f t="shared" si="26"/>
        <v>140.392664806569</v>
      </c>
      <c r="S71" s="35">
        <f t="shared" si="27"/>
        <v>302.49439828121479</v>
      </c>
      <c r="T71" s="35">
        <f t="shared" si="28"/>
        <v>17.532734740834719</v>
      </c>
      <c r="U71" s="35">
        <f t="shared" si="29"/>
        <v>517.900991402626</v>
      </c>
      <c r="V71" s="35">
        <f t="shared" si="30"/>
        <v>267.94171131054708</v>
      </c>
      <c r="W71" s="35">
        <f t="shared" si="31"/>
        <v>0</v>
      </c>
      <c r="X71" s="35">
        <f t="shared" si="32"/>
        <v>3294.0506523028266</v>
      </c>
      <c r="Y71" s="51">
        <v>9900</v>
      </c>
      <c r="Z71" s="51">
        <v>4150</v>
      </c>
      <c r="AA71" s="35">
        <f t="shared" si="33"/>
        <v>583</v>
      </c>
      <c r="AB71" s="35">
        <f t="shared" si="34"/>
        <v>430</v>
      </c>
      <c r="AC71" s="35">
        <f t="shared" si="35"/>
        <v>584.42449136115727</v>
      </c>
      <c r="AD71" s="35">
        <f t="shared" si="36"/>
        <v>271.36312570873901</v>
      </c>
      <c r="AE71" s="35">
        <f t="shared" si="37"/>
        <v>140.392664806569</v>
      </c>
      <c r="AF71" s="35">
        <f t="shared" si="38"/>
        <v>302.49439828121479</v>
      </c>
      <c r="AG71" s="35">
        <f t="shared" si="39"/>
        <v>17.532734740834719</v>
      </c>
      <c r="AH71" s="35">
        <f t="shared" si="40"/>
        <v>517.900991402626</v>
      </c>
      <c r="AI71" s="35">
        <f t="shared" si="41"/>
        <v>267.94171131054708</v>
      </c>
      <c r="AJ71" s="35">
        <f t="shared" si="42"/>
        <v>0</v>
      </c>
      <c r="AK71" s="36">
        <f t="shared" si="43"/>
        <v>3294.0506523028266</v>
      </c>
    </row>
    <row r="72" spans="1:37" x14ac:dyDescent="0.25">
      <c r="A72" s="5">
        <v>4389</v>
      </c>
      <c r="B72" s="5">
        <v>396068.841776371</v>
      </c>
      <c r="C72" s="5">
        <v>700170.48376458883</v>
      </c>
      <c r="D72" s="5">
        <v>18951.05</v>
      </c>
      <c r="E72" s="5">
        <v>60.504250000000006</v>
      </c>
      <c r="F72" s="32">
        <v>0.02</v>
      </c>
      <c r="G72" s="32">
        <v>0.02</v>
      </c>
      <c r="H72" s="45">
        <v>0.5</v>
      </c>
      <c r="I72" s="45">
        <v>0.5</v>
      </c>
      <c r="J72" s="45">
        <v>500</v>
      </c>
      <c r="K72" s="50">
        <v>2800</v>
      </c>
      <c r="L72" s="51">
        <v>9900</v>
      </c>
      <c r="M72" s="51">
        <v>4150</v>
      </c>
      <c r="N72" s="35">
        <f t="shared" si="22"/>
        <v>583</v>
      </c>
      <c r="O72" s="35">
        <f t="shared" si="23"/>
        <v>430</v>
      </c>
      <c r="P72" s="35">
        <f t="shared" si="24"/>
        <v>584.42449136115727</v>
      </c>
      <c r="Q72" s="35">
        <f t="shared" si="25"/>
        <v>271.36312570873901</v>
      </c>
      <c r="R72" s="35">
        <f t="shared" si="26"/>
        <v>140.392664806569</v>
      </c>
      <c r="S72" s="35">
        <f t="shared" si="27"/>
        <v>302.49439828121479</v>
      </c>
      <c r="T72" s="35">
        <f t="shared" si="28"/>
        <v>17.532734740834719</v>
      </c>
      <c r="U72" s="35">
        <f t="shared" si="29"/>
        <v>517.900991402626</v>
      </c>
      <c r="V72" s="35">
        <f t="shared" si="30"/>
        <v>267.94171131054708</v>
      </c>
      <c r="W72" s="35">
        <f t="shared" si="31"/>
        <v>0</v>
      </c>
      <c r="X72" s="35">
        <f t="shared" si="32"/>
        <v>3294.0506523028266</v>
      </c>
      <c r="Y72" s="51">
        <v>9900</v>
      </c>
      <c r="Z72" s="51">
        <v>4150</v>
      </c>
      <c r="AA72" s="35">
        <f t="shared" si="33"/>
        <v>583</v>
      </c>
      <c r="AB72" s="35">
        <f t="shared" si="34"/>
        <v>430</v>
      </c>
      <c r="AC72" s="35">
        <f t="shared" si="35"/>
        <v>584.42449136115727</v>
      </c>
      <c r="AD72" s="35">
        <f t="shared" si="36"/>
        <v>271.36312570873901</v>
      </c>
      <c r="AE72" s="35">
        <f t="shared" si="37"/>
        <v>140.392664806569</v>
      </c>
      <c r="AF72" s="35">
        <f t="shared" si="38"/>
        <v>302.49439828121479</v>
      </c>
      <c r="AG72" s="35">
        <f t="shared" si="39"/>
        <v>17.532734740834719</v>
      </c>
      <c r="AH72" s="35">
        <f t="shared" si="40"/>
        <v>517.900991402626</v>
      </c>
      <c r="AI72" s="35">
        <f t="shared" si="41"/>
        <v>267.94171131054708</v>
      </c>
      <c r="AJ72" s="35">
        <f t="shared" si="42"/>
        <v>0</v>
      </c>
      <c r="AK72" s="36">
        <f t="shared" si="43"/>
        <v>3294.0506523028266</v>
      </c>
    </row>
    <row r="73" spans="1:37" x14ac:dyDescent="0.25">
      <c r="A73" s="5">
        <v>4390</v>
      </c>
      <c r="B73" s="5">
        <v>396561.20077514648</v>
      </c>
      <c r="C73" s="5">
        <v>701040.87598437071</v>
      </c>
      <c r="D73" s="5">
        <v>18952.5</v>
      </c>
      <c r="E73" s="5">
        <v>60.504250000000006</v>
      </c>
      <c r="F73" s="32">
        <v>0.02</v>
      </c>
      <c r="G73" s="32">
        <v>0.02</v>
      </c>
      <c r="H73" s="45">
        <v>0.5</v>
      </c>
      <c r="I73" s="45">
        <v>0.5</v>
      </c>
      <c r="J73" s="45">
        <v>500</v>
      </c>
      <c r="K73" s="50">
        <v>2800</v>
      </c>
      <c r="L73" s="51">
        <v>9900</v>
      </c>
      <c r="M73" s="51">
        <v>4150</v>
      </c>
      <c r="N73" s="35">
        <f t="shared" si="22"/>
        <v>583</v>
      </c>
      <c r="O73" s="35">
        <f t="shared" si="23"/>
        <v>430</v>
      </c>
      <c r="P73" s="35">
        <f t="shared" si="24"/>
        <v>584.42449136115727</v>
      </c>
      <c r="Q73" s="35">
        <f t="shared" si="25"/>
        <v>271.36312570873901</v>
      </c>
      <c r="R73" s="35">
        <f t="shared" si="26"/>
        <v>140.392664806569</v>
      </c>
      <c r="S73" s="35">
        <f t="shared" si="27"/>
        <v>302.49439828121479</v>
      </c>
      <c r="T73" s="35">
        <f t="shared" si="28"/>
        <v>17.532734740834719</v>
      </c>
      <c r="U73" s="35">
        <f t="shared" si="29"/>
        <v>517.900991402626</v>
      </c>
      <c r="V73" s="35">
        <f t="shared" si="30"/>
        <v>267.94171131054708</v>
      </c>
      <c r="W73" s="35">
        <f t="shared" si="31"/>
        <v>0</v>
      </c>
      <c r="X73" s="35">
        <f t="shared" si="32"/>
        <v>3294.0506523028266</v>
      </c>
      <c r="Y73" s="51">
        <v>9900</v>
      </c>
      <c r="Z73" s="51">
        <v>4150</v>
      </c>
      <c r="AA73" s="35">
        <f t="shared" si="33"/>
        <v>583</v>
      </c>
      <c r="AB73" s="35">
        <f t="shared" si="34"/>
        <v>430</v>
      </c>
      <c r="AC73" s="35">
        <f t="shared" si="35"/>
        <v>584.42449136115727</v>
      </c>
      <c r="AD73" s="35">
        <f t="shared" si="36"/>
        <v>271.36312570873901</v>
      </c>
      <c r="AE73" s="35">
        <f t="shared" si="37"/>
        <v>140.392664806569</v>
      </c>
      <c r="AF73" s="35">
        <f t="shared" si="38"/>
        <v>302.49439828121479</v>
      </c>
      <c r="AG73" s="35">
        <f t="shared" si="39"/>
        <v>17.532734740834719</v>
      </c>
      <c r="AH73" s="35">
        <f t="shared" si="40"/>
        <v>517.900991402626</v>
      </c>
      <c r="AI73" s="35">
        <f t="shared" si="41"/>
        <v>267.94171131054708</v>
      </c>
      <c r="AJ73" s="35">
        <f t="shared" si="42"/>
        <v>0</v>
      </c>
      <c r="AK73" s="36">
        <f t="shared" si="43"/>
        <v>3294.0506523028266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80"/>
  <sheetViews>
    <sheetView topLeftCell="H46" zoomScale="85" zoomScaleNormal="85" workbookViewId="0">
      <selection activeCell="A2" sqref="A2:AK80"/>
    </sheetView>
  </sheetViews>
  <sheetFormatPr defaultRowHeight="13.8" x14ac:dyDescent="0.25"/>
  <sheetData>
    <row r="1" spans="1:37" x14ac:dyDescent="0.25">
      <c r="A1" s="73" t="s">
        <v>57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4390</v>
      </c>
      <c r="B3" s="5">
        <v>396561.20077514648</v>
      </c>
      <c r="C3" s="5">
        <v>701040.87598437071</v>
      </c>
      <c r="D3" s="5">
        <v>18952.5</v>
      </c>
      <c r="E3" s="5">
        <v>60.504250000000006</v>
      </c>
      <c r="F3" s="45">
        <v>0.02</v>
      </c>
      <c r="G3" s="45">
        <v>0.02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583</v>
      </c>
      <c r="O3" s="35">
        <f>(L3-400-500)*F3+250</f>
        <v>430</v>
      </c>
      <c r="P3" s="35">
        <f>(1000*SIN(PI()/2-(PI()/2+ATAN(H3)+ATAN(250/(L3-M3-400-250)))/2)/SIN((PI()/2+ATAN(H3)+ATAN(250/(L3-M3-400-250)))/2))*COS(ATAN((N3-O3)/(L3-M3-400-250)))</f>
        <v>584.42449136115727</v>
      </c>
      <c r="Q3" s="35">
        <f>(1000*SIN(PI()/2-(PI()/2+ATAN(H3)+ATAN(250/(L3-M3-400-250)))/2)/SIN((PI()/2+ATAN(H3)+ATAN(250/(L3-M3-400-250)))/2))*SIN(ATAN(H3)+ATAN(250/(L3-M3-400-250))-ATAN((N3-O3)/(L3-M3-400-250)))</f>
        <v>271.36312570873901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140.392664806569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302.49439828121479</v>
      </c>
      <c r="T3" s="35">
        <f>(1000*SIN(PI()/2-(PI()/2+ATAN(H3)+ATAN(250/(L3-M3-400-250)))/2)/SIN((PI()/2+ATAN(H3)+ATAN(250/(L3-M3-400-250)))/2))*SIN(ATAN((N3-O3)/(L3-M3-400-250)))</f>
        <v>17.532734740834719</v>
      </c>
      <c r="U3" s="35">
        <f>(1000*SIN(PI()/2-(PI()/2+ATAN(H3)+ATAN(250/(L3-M3-400-250)))/2)/SIN((PI()/2+ATAN(H3)+ATAN(250/(L3-M3-400-250)))/2))*COS(ATAN(H3)+ATAN(250/(L3-M3-400-250))-ATAN((N3-O3)/(L3-M3-400-250)))</f>
        <v>517.900991402626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267.94171131054708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0</v>
      </c>
      <c r="X3" s="35">
        <f>M3+400-((K3-250-(N3-O3))/TAN(PI()/2-(ATAN(H3)+ATAN(250/(L3-M3-400-250))-ATAN((N3-O3)/(L3-M3-400-250)))))</f>
        <v>3294.0506523028266</v>
      </c>
      <c r="Y3" s="51">
        <v>9900</v>
      </c>
      <c r="Z3" s="51">
        <v>4150</v>
      </c>
      <c r="AA3" s="35">
        <f>Z3*G3+J3</f>
        <v>583</v>
      </c>
      <c r="AB3" s="35">
        <f>(Y3-400-500)*G3+250</f>
        <v>430</v>
      </c>
      <c r="AC3" s="35">
        <f>(1000*SIN(PI()/2-(PI()/2+ATAN(I3)+ATAN(250/(Y3-Z3-400-250)))/2)/SIN((PI()/2+ATAN(I3)+ATAN(250/(Y3-Z3-400-250)))/2))*COS(ATAN((AA3-AB3)/(Y3-Z3-400-250)))</f>
        <v>584.42449136115727</v>
      </c>
      <c r="AD3" s="35">
        <f>(1000*SIN(PI()/2-(PI()/2+ATAN(I3)+ATAN(250/(Y3-Z3-400-250)))/2)/SIN((PI()/2+ATAN(I3)+ATAN(250/(Y3-Z3-400-250)))/2))*SIN(ATAN(I3)+ATAN(250/(Y3-Z3-400-250))-(ATAN((AA3-AB3)/(Y3-Z3-400-250))))</f>
        <v>271.36312570873901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140.392664806569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302.49439828121479</v>
      </c>
      <c r="AG3" s="35">
        <f>(1000*SIN(PI()/2-(PI()/2+ATAN(I3)+ATAN(250/(Y3-Z3-400-250)))/2)/SIN((PI()/2+ATAN(I3)+ATAN(250/(Y3-Z3-400-250)))/2))*SIN(ATAN((AA3-AB3)/(Y3-Z3-400-250)))</f>
        <v>17.532734740834719</v>
      </c>
      <c r="AH3" s="35">
        <f>(1000*SIN(PI()/2-(PI()/2+ATAN(I3)+ATAN(250/(Y3-Z3-400-250)))/2)/SIN((PI()/2+ATAN(I3)+ATAN(250/(Y3-Z3-400-250)))/2))*COS(ATAN(I3)+ATAN(250/(Y3-Z3-400-250))-(ATAN((AA3-AB3)/(Y3-Z3-400-250))))</f>
        <v>517.900991402626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267.94171131054708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0</v>
      </c>
      <c r="AK3" s="36">
        <f>Z3+400-((K3-250-(AA3-AB3))/TAN(PI()/2-(ATAN(I3)+ATAN(250/(Y3-Z3-400-250))-(ATAN((AA3-AB3)/(Y3-Z3-400-250))))))</f>
        <v>3294.0506523028266</v>
      </c>
    </row>
    <row r="4" spans="1:37" x14ac:dyDescent="0.25">
      <c r="A4" s="5">
        <v>4391</v>
      </c>
      <c r="B4" s="5">
        <v>397053.55977392197</v>
      </c>
      <c r="C4" s="5">
        <v>701911.26820415258</v>
      </c>
      <c r="D4" s="5">
        <v>18953.95</v>
      </c>
      <c r="E4" s="5">
        <v>60.504250000000006</v>
      </c>
      <c r="F4" s="32">
        <v>0.02</v>
      </c>
      <c r="G4" s="32">
        <v>0.02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0">M4*F4+J4</f>
        <v>583</v>
      </c>
      <c r="O4" s="35">
        <f t="shared" ref="O4:O67" si="1">(L4-400-500)*F4+250</f>
        <v>430</v>
      </c>
      <c r="P4" s="35">
        <f t="shared" ref="P4:P67" si="2">(1000*SIN(PI()/2-(PI()/2+ATAN(H4)+ATAN(250/(L4-M4-400-250)))/2)/SIN((PI()/2+ATAN(H4)+ATAN(250/(L4-M4-400-250)))/2))*COS(ATAN((N4-O4)/(L4-M4-400-250)))</f>
        <v>584.42449136115727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271.36312570873901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140.392664806569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302.49439828121479</v>
      </c>
      <c r="T4" s="35">
        <f t="shared" ref="T4:T67" si="6">(1000*SIN(PI()/2-(PI()/2+ATAN(H4)+ATAN(250/(L4-M4-400-250)))/2)/SIN((PI()/2+ATAN(H4)+ATAN(250/(L4-M4-400-250)))/2))*SIN(ATAN((N4-O4)/(L4-M4-400-250)))</f>
        <v>17.532734740834719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517.900991402626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267.94171131054708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0</v>
      </c>
      <c r="X4" s="35">
        <f t="shared" ref="X4:X67" si="10">M4+400-((K4-250-(N4-O4))/TAN(PI()/2-(ATAN(H4)+ATAN(250/(L4-M4-400-250))-ATAN((N4-O4)/(L4-M4-400-250)))))</f>
        <v>3294.0506523028266</v>
      </c>
      <c r="Y4" s="51">
        <v>9900</v>
      </c>
      <c r="Z4" s="51">
        <v>4150</v>
      </c>
      <c r="AA4" s="35">
        <f t="shared" ref="AA4:AA67" si="11">Z4*G4+J4</f>
        <v>583</v>
      </c>
      <c r="AB4" s="35">
        <f t="shared" ref="AB4:AB67" si="12">(Y4-400-500)*G4+250</f>
        <v>430</v>
      </c>
      <c r="AC4" s="35">
        <f t="shared" ref="AC4:AC67" si="13">(1000*SIN(PI()/2-(PI()/2+ATAN(I4)+ATAN(250/(Y4-Z4-400-250)))/2)/SIN((PI()/2+ATAN(I4)+ATAN(250/(Y4-Z4-400-250)))/2))*COS(ATAN((AA4-AB4)/(Y4-Z4-400-250)))</f>
        <v>584.42449136115727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271.36312570873901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140.392664806569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302.49439828121479</v>
      </c>
      <c r="AG4" s="35">
        <f t="shared" ref="AG4:AG67" si="17">(1000*SIN(PI()/2-(PI()/2+ATAN(I4)+ATAN(250/(Y4-Z4-400-250)))/2)/SIN((PI()/2+ATAN(I4)+ATAN(250/(Y4-Z4-400-250)))/2))*SIN(ATAN((AA4-AB4)/(Y4-Z4-400-250)))</f>
        <v>17.532734740834719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517.900991402626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267.94171131054708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0</v>
      </c>
      <c r="AK4" s="36">
        <f t="shared" ref="AK4:AK67" si="21">Z4+400-((K4-250-(AA4-AB4))/TAN(PI()/2-(ATAN(I4)+ATAN(250/(Y4-Z4-400-250))-(ATAN((AA4-AB4)/(Y4-Z4-400-250))))))</f>
        <v>3294.0506523028266</v>
      </c>
    </row>
    <row r="5" spans="1:37" x14ac:dyDescent="0.25">
      <c r="A5" s="5">
        <v>4392</v>
      </c>
      <c r="B5" s="5">
        <v>397545.91877269745</v>
      </c>
      <c r="C5" s="5">
        <v>702781.66042396426</v>
      </c>
      <c r="D5" s="5">
        <v>18955.400000000001</v>
      </c>
      <c r="E5" s="5">
        <v>60.504250000000006</v>
      </c>
      <c r="F5" s="32">
        <v>0.02</v>
      </c>
      <c r="G5" s="32">
        <v>0.02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583</v>
      </c>
      <c r="O5" s="35">
        <f t="shared" si="1"/>
        <v>430</v>
      </c>
      <c r="P5" s="35">
        <f t="shared" si="2"/>
        <v>584.42449136115727</v>
      </c>
      <c r="Q5" s="35">
        <f t="shared" si="3"/>
        <v>271.36312570873901</v>
      </c>
      <c r="R5" s="35">
        <f t="shared" si="4"/>
        <v>140.392664806569</v>
      </c>
      <c r="S5" s="35">
        <f t="shared" si="5"/>
        <v>302.49439828121479</v>
      </c>
      <c r="T5" s="35">
        <f t="shared" si="6"/>
        <v>17.532734740834719</v>
      </c>
      <c r="U5" s="35">
        <f t="shared" si="7"/>
        <v>517.900991402626</v>
      </c>
      <c r="V5" s="35">
        <f t="shared" si="8"/>
        <v>267.94171131054708</v>
      </c>
      <c r="W5" s="35">
        <f t="shared" si="9"/>
        <v>0</v>
      </c>
      <c r="X5" s="35">
        <f t="shared" si="10"/>
        <v>3294.0506523028266</v>
      </c>
      <c r="Y5" s="51">
        <v>9900</v>
      </c>
      <c r="Z5" s="51">
        <v>4150</v>
      </c>
      <c r="AA5" s="35">
        <f t="shared" si="11"/>
        <v>583</v>
      </c>
      <c r="AB5" s="35">
        <f t="shared" si="12"/>
        <v>430</v>
      </c>
      <c r="AC5" s="35">
        <f t="shared" si="13"/>
        <v>584.42449136115727</v>
      </c>
      <c r="AD5" s="35">
        <f t="shared" si="14"/>
        <v>271.36312570873901</v>
      </c>
      <c r="AE5" s="35">
        <f t="shared" si="15"/>
        <v>140.392664806569</v>
      </c>
      <c r="AF5" s="35">
        <f t="shared" si="16"/>
        <v>302.49439828121479</v>
      </c>
      <c r="AG5" s="35">
        <f t="shared" si="17"/>
        <v>17.532734740834719</v>
      </c>
      <c r="AH5" s="35">
        <f t="shared" si="18"/>
        <v>517.900991402626</v>
      </c>
      <c r="AI5" s="35">
        <f t="shared" si="19"/>
        <v>267.94171131054708</v>
      </c>
      <c r="AJ5" s="35">
        <f t="shared" si="20"/>
        <v>0</v>
      </c>
      <c r="AK5" s="36">
        <f t="shared" si="21"/>
        <v>3294.0506523028266</v>
      </c>
    </row>
    <row r="6" spans="1:37" x14ac:dyDescent="0.25">
      <c r="A6" s="5">
        <v>4392.2</v>
      </c>
      <c r="B6" s="5">
        <v>397644.39057254791</v>
      </c>
      <c r="C6" s="5">
        <v>702955.73886790872</v>
      </c>
      <c r="D6" s="5">
        <v>18955.690000000002</v>
      </c>
      <c r="E6" s="5">
        <v>60.504250000000006</v>
      </c>
      <c r="F6" s="32">
        <v>0.02</v>
      </c>
      <c r="G6" s="32">
        <v>0.02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583</v>
      </c>
      <c r="O6" s="35">
        <f t="shared" si="1"/>
        <v>430</v>
      </c>
      <c r="P6" s="35">
        <f t="shared" si="2"/>
        <v>584.42449136115727</v>
      </c>
      <c r="Q6" s="35">
        <f t="shared" si="3"/>
        <v>271.36312570873901</v>
      </c>
      <c r="R6" s="35">
        <f t="shared" si="4"/>
        <v>140.392664806569</v>
      </c>
      <c r="S6" s="35">
        <f t="shared" si="5"/>
        <v>302.49439828121479</v>
      </c>
      <c r="T6" s="35">
        <f t="shared" si="6"/>
        <v>17.532734740834719</v>
      </c>
      <c r="U6" s="35">
        <f t="shared" si="7"/>
        <v>517.900991402626</v>
      </c>
      <c r="V6" s="35">
        <f t="shared" si="8"/>
        <v>267.94171131054708</v>
      </c>
      <c r="W6" s="35">
        <f t="shared" si="9"/>
        <v>0</v>
      </c>
      <c r="X6" s="35">
        <f t="shared" si="10"/>
        <v>3294.0506523028266</v>
      </c>
      <c r="Y6" s="51">
        <v>9900</v>
      </c>
      <c r="Z6" s="51">
        <v>4150</v>
      </c>
      <c r="AA6" s="35">
        <f t="shared" si="11"/>
        <v>583</v>
      </c>
      <c r="AB6" s="35">
        <f t="shared" si="12"/>
        <v>430</v>
      </c>
      <c r="AC6" s="35">
        <f t="shared" si="13"/>
        <v>584.42449136115727</v>
      </c>
      <c r="AD6" s="35">
        <f t="shared" si="14"/>
        <v>271.36312570873901</v>
      </c>
      <c r="AE6" s="35">
        <f t="shared" si="15"/>
        <v>140.392664806569</v>
      </c>
      <c r="AF6" s="35">
        <f t="shared" si="16"/>
        <v>302.49439828121479</v>
      </c>
      <c r="AG6" s="35">
        <f t="shared" si="17"/>
        <v>17.532734740834719</v>
      </c>
      <c r="AH6" s="35">
        <f t="shared" si="18"/>
        <v>517.900991402626</v>
      </c>
      <c r="AI6" s="35">
        <f t="shared" si="19"/>
        <v>267.94171131054708</v>
      </c>
      <c r="AJ6" s="35">
        <f t="shared" si="20"/>
        <v>0</v>
      </c>
      <c r="AK6" s="36">
        <f t="shared" si="21"/>
        <v>3294.0506523028266</v>
      </c>
    </row>
    <row r="7" spans="1:37" x14ac:dyDescent="0.25">
      <c r="A7" s="5">
        <v>4392.8</v>
      </c>
      <c r="B7" s="5">
        <v>397939.80597162247</v>
      </c>
      <c r="C7" s="5">
        <v>703477.97419980168</v>
      </c>
      <c r="D7" s="5">
        <v>18956.560000000001</v>
      </c>
      <c r="E7" s="5">
        <v>60.504250000000006</v>
      </c>
      <c r="F7" s="32">
        <v>0.02</v>
      </c>
      <c r="G7" s="32">
        <v>0.02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583</v>
      </c>
      <c r="O7" s="35">
        <f t="shared" si="1"/>
        <v>430</v>
      </c>
      <c r="P7" s="35">
        <f t="shared" si="2"/>
        <v>584.42449136115727</v>
      </c>
      <c r="Q7" s="35">
        <f t="shared" si="3"/>
        <v>271.36312570873901</v>
      </c>
      <c r="R7" s="35">
        <f t="shared" si="4"/>
        <v>140.392664806569</v>
      </c>
      <c r="S7" s="35">
        <f t="shared" si="5"/>
        <v>302.49439828121479</v>
      </c>
      <c r="T7" s="35">
        <f t="shared" si="6"/>
        <v>17.532734740834719</v>
      </c>
      <c r="U7" s="35">
        <f t="shared" si="7"/>
        <v>517.900991402626</v>
      </c>
      <c r="V7" s="35">
        <f t="shared" si="8"/>
        <v>267.94171131054708</v>
      </c>
      <c r="W7" s="35">
        <f t="shared" si="9"/>
        <v>0</v>
      </c>
      <c r="X7" s="35">
        <f t="shared" si="10"/>
        <v>3294.0506523028266</v>
      </c>
      <c r="Y7" s="51">
        <v>9900</v>
      </c>
      <c r="Z7" s="51">
        <v>4150</v>
      </c>
      <c r="AA7" s="35">
        <f t="shared" si="11"/>
        <v>583</v>
      </c>
      <c r="AB7" s="35">
        <f t="shared" si="12"/>
        <v>430</v>
      </c>
      <c r="AC7" s="35">
        <f t="shared" si="13"/>
        <v>584.42449136115727</v>
      </c>
      <c r="AD7" s="35">
        <f t="shared" si="14"/>
        <v>271.36312570873901</v>
      </c>
      <c r="AE7" s="35">
        <f t="shared" si="15"/>
        <v>140.392664806569</v>
      </c>
      <c r="AF7" s="35">
        <f t="shared" si="16"/>
        <v>302.49439828121479</v>
      </c>
      <c r="AG7" s="35">
        <f t="shared" si="17"/>
        <v>17.532734740834719</v>
      </c>
      <c r="AH7" s="35">
        <f t="shared" si="18"/>
        <v>517.900991402626</v>
      </c>
      <c r="AI7" s="35">
        <f t="shared" si="19"/>
        <v>267.94171131054708</v>
      </c>
      <c r="AJ7" s="35">
        <f t="shared" si="20"/>
        <v>0</v>
      </c>
      <c r="AK7" s="36">
        <f t="shared" si="21"/>
        <v>3294.0506523028266</v>
      </c>
    </row>
    <row r="8" spans="1:37" x14ac:dyDescent="0.25">
      <c r="A8" s="5">
        <v>4393</v>
      </c>
      <c r="B8" s="5">
        <v>398038.27777147293</v>
      </c>
      <c r="C8" s="5">
        <v>703652.05264374614</v>
      </c>
      <c r="D8" s="5">
        <v>18956.849999999999</v>
      </c>
      <c r="E8" s="5">
        <v>60.504250000000006</v>
      </c>
      <c r="F8" s="32">
        <v>0.02</v>
      </c>
      <c r="G8" s="32">
        <v>0.02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583</v>
      </c>
      <c r="O8" s="35">
        <f t="shared" si="1"/>
        <v>430</v>
      </c>
      <c r="P8" s="35">
        <f t="shared" si="2"/>
        <v>584.42449136115727</v>
      </c>
      <c r="Q8" s="35">
        <f t="shared" si="3"/>
        <v>271.36312570873901</v>
      </c>
      <c r="R8" s="35">
        <f t="shared" si="4"/>
        <v>140.392664806569</v>
      </c>
      <c r="S8" s="35">
        <f t="shared" si="5"/>
        <v>302.49439828121479</v>
      </c>
      <c r="T8" s="35">
        <f t="shared" si="6"/>
        <v>17.532734740834719</v>
      </c>
      <c r="U8" s="35">
        <f t="shared" si="7"/>
        <v>517.900991402626</v>
      </c>
      <c r="V8" s="35">
        <f t="shared" si="8"/>
        <v>267.94171131054708</v>
      </c>
      <c r="W8" s="35">
        <f t="shared" si="9"/>
        <v>0</v>
      </c>
      <c r="X8" s="35">
        <f t="shared" si="10"/>
        <v>3294.0506523028266</v>
      </c>
      <c r="Y8" s="51">
        <v>9900</v>
      </c>
      <c r="Z8" s="51">
        <v>4150</v>
      </c>
      <c r="AA8" s="35">
        <f t="shared" si="11"/>
        <v>583</v>
      </c>
      <c r="AB8" s="35">
        <f t="shared" si="12"/>
        <v>430</v>
      </c>
      <c r="AC8" s="35">
        <f t="shared" si="13"/>
        <v>584.42449136115727</v>
      </c>
      <c r="AD8" s="35">
        <f t="shared" si="14"/>
        <v>271.36312570873901</v>
      </c>
      <c r="AE8" s="35">
        <f t="shared" si="15"/>
        <v>140.392664806569</v>
      </c>
      <c r="AF8" s="35">
        <f t="shared" si="16"/>
        <v>302.49439828121479</v>
      </c>
      <c r="AG8" s="35">
        <f t="shared" si="17"/>
        <v>17.532734740834719</v>
      </c>
      <c r="AH8" s="35">
        <f t="shared" si="18"/>
        <v>517.900991402626</v>
      </c>
      <c r="AI8" s="35">
        <f t="shared" si="19"/>
        <v>267.94171131054708</v>
      </c>
      <c r="AJ8" s="35">
        <f t="shared" si="20"/>
        <v>0</v>
      </c>
      <c r="AK8" s="36">
        <f t="shared" si="21"/>
        <v>3294.0506523028266</v>
      </c>
    </row>
    <row r="9" spans="1:37" x14ac:dyDescent="0.25">
      <c r="A9" s="5">
        <v>4394</v>
      </c>
      <c r="B9" s="5">
        <v>398530.63677024841</v>
      </c>
      <c r="C9" s="5">
        <v>704522.44486355782</v>
      </c>
      <c r="D9" s="5">
        <v>18958.300000000003</v>
      </c>
      <c r="E9" s="5">
        <v>60.504250000000006</v>
      </c>
      <c r="F9" s="32">
        <v>0.02</v>
      </c>
      <c r="G9" s="32">
        <v>0.02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583</v>
      </c>
      <c r="O9" s="35">
        <f t="shared" si="1"/>
        <v>430</v>
      </c>
      <c r="P9" s="35">
        <f t="shared" si="2"/>
        <v>584.42449136115727</v>
      </c>
      <c r="Q9" s="35">
        <f t="shared" si="3"/>
        <v>271.36312570873901</v>
      </c>
      <c r="R9" s="35">
        <f t="shared" si="4"/>
        <v>140.392664806569</v>
      </c>
      <c r="S9" s="35">
        <f t="shared" si="5"/>
        <v>302.49439828121479</v>
      </c>
      <c r="T9" s="35">
        <f t="shared" si="6"/>
        <v>17.532734740834719</v>
      </c>
      <c r="U9" s="35">
        <f t="shared" si="7"/>
        <v>517.900991402626</v>
      </c>
      <c r="V9" s="35">
        <f t="shared" si="8"/>
        <v>267.94171131054708</v>
      </c>
      <c r="W9" s="35">
        <f t="shared" si="9"/>
        <v>0</v>
      </c>
      <c r="X9" s="35">
        <f t="shared" si="10"/>
        <v>3294.0506523028266</v>
      </c>
      <c r="Y9" s="51">
        <v>9900</v>
      </c>
      <c r="Z9" s="51">
        <v>4150</v>
      </c>
      <c r="AA9" s="35">
        <f t="shared" si="11"/>
        <v>583</v>
      </c>
      <c r="AB9" s="35">
        <f t="shared" si="12"/>
        <v>430</v>
      </c>
      <c r="AC9" s="35">
        <f t="shared" si="13"/>
        <v>584.42449136115727</v>
      </c>
      <c r="AD9" s="35">
        <f t="shared" si="14"/>
        <v>271.36312570873901</v>
      </c>
      <c r="AE9" s="35">
        <f t="shared" si="15"/>
        <v>140.392664806569</v>
      </c>
      <c r="AF9" s="35">
        <f t="shared" si="16"/>
        <v>302.49439828121479</v>
      </c>
      <c r="AG9" s="35">
        <f t="shared" si="17"/>
        <v>17.532734740834719</v>
      </c>
      <c r="AH9" s="35">
        <f t="shared" si="18"/>
        <v>517.900991402626</v>
      </c>
      <c r="AI9" s="35">
        <f t="shared" si="19"/>
        <v>267.94171131054708</v>
      </c>
      <c r="AJ9" s="35">
        <f t="shared" si="20"/>
        <v>0</v>
      </c>
      <c r="AK9" s="36">
        <f t="shared" si="21"/>
        <v>3294.0506523028266</v>
      </c>
    </row>
    <row r="10" spans="1:37" x14ac:dyDescent="0.25">
      <c r="A10" s="5">
        <v>4395</v>
      </c>
      <c r="B10" s="5">
        <v>399022.99576950073</v>
      </c>
      <c r="C10" s="5">
        <v>705392.83708336949</v>
      </c>
      <c r="D10" s="5">
        <v>18959.75</v>
      </c>
      <c r="E10" s="5">
        <v>60.504250000000006</v>
      </c>
      <c r="F10" s="32">
        <v>0.02</v>
      </c>
      <c r="G10" s="32">
        <v>0.02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583</v>
      </c>
      <c r="O10" s="35">
        <f t="shared" si="1"/>
        <v>430</v>
      </c>
      <c r="P10" s="35">
        <f t="shared" si="2"/>
        <v>584.42449136115727</v>
      </c>
      <c r="Q10" s="35">
        <f t="shared" si="3"/>
        <v>271.36312570873901</v>
      </c>
      <c r="R10" s="35">
        <f t="shared" si="4"/>
        <v>140.392664806569</v>
      </c>
      <c r="S10" s="35">
        <f t="shared" si="5"/>
        <v>302.49439828121479</v>
      </c>
      <c r="T10" s="35">
        <f t="shared" si="6"/>
        <v>17.532734740834719</v>
      </c>
      <c r="U10" s="35">
        <f t="shared" si="7"/>
        <v>517.900991402626</v>
      </c>
      <c r="V10" s="35">
        <f t="shared" si="8"/>
        <v>267.94171131054708</v>
      </c>
      <c r="W10" s="35">
        <f t="shared" si="9"/>
        <v>0</v>
      </c>
      <c r="X10" s="35">
        <f t="shared" si="10"/>
        <v>3294.0506523028266</v>
      </c>
      <c r="Y10" s="51">
        <v>9900</v>
      </c>
      <c r="Z10" s="51">
        <v>4150</v>
      </c>
      <c r="AA10" s="35">
        <f t="shared" si="11"/>
        <v>583</v>
      </c>
      <c r="AB10" s="35">
        <f t="shared" si="12"/>
        <v>430</v>
      </c>
      <c r="AC10" s="35">
        <f t="shared" si="13"/>
        <v>584.42449136115727</v>
      </c>
      <c r="AD10" s="35">
        <f t="shared" si="14"/>
        <v>271.36312570873901</v>
      </c>
      <c r="AE10" s="35">
        <f t="shared" si="15"/>
        <v>140.392664806569</v>
      </c>
      <c r="AF10" s="35">
        <f t="shared" si="16"/>
        <v>302.49439828121479</v>
      </c>
      <c r="AG10" s="35">
        <f t="shared" si="17"/>
        <v>17.532734740834719</v>
      </c>
      <c r="AH10" s="35">
        <f t="shared" si="18"/>
        <v>517.900991402626</v>
      </c>
      <c r="AI10" s="35">
        <f t="shared" si="19"/>
        <v>267.94171131054708</v>
      </c>
      <c r="AJ10" s="35">
        <f t="shared" si="20"/>
        <v>0</v>
      </c>
      <c r="AK10" s="36">
        <f t="shared" si="21"/>
        <v>3294.0506523028266</v>
      </c>
    </row>
    <row r="11" spans="1:37" x14ac:dyDescent="0.25">
      <c r="A11" s="5">
        <v>4396</v>
      </c>
      <c r="B11" s="5">
        <v>399515.35476827621</v>
      </c>
      <c r="C11" s="5">
        <v>706263.22930318117</v>
      </c>
      <c r="D11" s="5">
        <v>18961.199999999997</v>
      </c>
      <c r="E11" s="5">
        <v>60.504250000000006</v>
      </c>
      <c r="F11" s="32">
        <v>0.02</v>
      </c>
      <c r="G11" s="32">
        <v>0.02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583</v>
      </c>
      <c r="O11" s="35">
        <f t="shared" si="1"/>
        <v>430</v>
      </c>
      <c r="P11" s="35">
        <f t="shared" si="2"/>
        <v>584.42449136115727</v>
      </c>
      <c r="Q11" s="35">
        <f t="shared" si="3"/>
        <v>271.36312570873901</v>
      </c>
      <c r="R11" s="35">
        <f t="shared" si="4"/>
        <v>140.392664806569</v>
      </c>
      <c r="S11" s="35">
        <f t="shared" si="5"/>
        <v>302.49439828121479</v>
      </c>
      <c r="T11" s="35">
        <f t="shared" si="6"/>
        <v>17.532734740834719</v>
      </c>
      <c r="U11" s="35">
        <f t="shared" si="7"/>
        <v>517.900991402626</v>
      </c>
      <c r="V11" s="35">
        <f t="shared" si="8"/>
        <v>267.94171131054708</v>
      </c>
      <c r="W11" s="35">
        <f t="shared" si="9"/>
        <v>0</v>
      </c>
      <c r="X11" s="35">
        <f t="shared" si="10"/>
        <v>3294.0506523028266</v>
      </c>
      <c r="Y11" s="51">
        <v>9900</v>
      </c>
      <c r="Z11" s="51">
        <v>4150</v>
      </c>
      <c r="AA11" s="35">
        <f t="shared" si="11"/>
        <v>583</v>
      </c>
      <c r="AB11" s="35">
        <f t="shared" si="12"/>
        <v>430</v>
      </c>
      <c r="AC11" s="35">
        <f t="shared" si="13"/>
        <v>584.42449136115727</v>
      </c>
      <c r="AD11" s="35">
        <f t="shared" si="14"/>
        <v>271.36312570873901</v>
      </c>
      <c r="AE11" s="35">
        <f t="shared" si="15"/>
        <v>140.392664806569</v>
      </c>
      <c r="AF11" s="35">
        <f t="shared" si="16"/>
        <v>302.49439828121479</v>
      </c>
      <c r="AG11" s="35">
        <f t="shared" si="17"/>
        <v>17.532734740834719</v>
      </c>
      <c r="AH11" s="35">
        <f t="shared" si="18"/>
        <v>517.900991402626</v>
      </c>
      <c r="AI11" s="35">
        <f t="shared" si="19"/>
        <v>267.94171131054708</v>
      </c>
      <c r="AJ11" s="35">
        <f t="shared" si="20"/>
        <v>0</v>
      </c>
      <c r="AK11" s="36">
        <f t="shared" si="21"/>
        <v>3294.0506523028266</v>
      </c>
    </row>
    <row r="12" spans="1:37" x14ac:dyDescent="0.25">
      <c r="A12" s="5">
        <v>4397</v>
      </c>
      <c r="B12" s="5">
        <v>400007.7137670517</v>
      </c>
      <c r="C12" s="5">
        <v>707133.62152293324</v>
      </c>
      <c r="D12" s="5">
        <v>18962.650000000001</v>
      </c>
      <c r="E12" s="5">
        <v>60.504250000000006</v>
      </c>
      <c r="F12" s="32">
        <v>0.02</v>
      </c>
      <c r="G12" s="32">
        <v>0.02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583</v>
      </c>
      <c r="O12" s="35">
        <f t="shared" si="1"/>
        <v>430</v>
      </c>
      <c r="P12" s="35">
        <f t="shared" si="2"/>
        <v>584.42449136115727</v>
      </c>
      <c r="Q12" s="35">
        <f t="shared" si="3"/>
        <v>271.36312570873901</v>
      </c>
      <c r="R12" s="35">
        <f t="shared" si="4"/>
        <v>140.392664806569</v>
      </c>
      <c r="S12" s="35">
        <f t="shared" si="5"/>
        <v>302.49439828121479</v>
      </c>
      <c r="T12" s="35">
        <f t="shared" si="6"/>
        <v>17.532734740834719</v>
      </c>
      <c r="U12" s="35">
        <f t="shared" si="7"/>
        <v>517.900991402626</v>
      </c>
      <c r="V12" s="35">
        <f t="shared" si="8"/>
        <v>267.94171131054708</v>
      </c>
      <c r="W12" s="35">
        <f t="shared" si="9"/>
        <v>0</v>
      </c>
      <c r="X12" s="35">
        <f t="shared" si="10"/>
        <v>3294.0506523028266</v>
      </c>
      <c r="Y12" s="51">
        <v>9900</v>
      </c>
      <c r="Z12" s="51">
        <v>4150</v>
      </c>
      <c r="AA12" s="35">
        <f t="shared" si="11"/>
        <v>583</v>
      </c>
      <c r="AB12" s="35">
        <f t="shared" si="12"/>
        <v>430</v>
      </c>
      <c r="AC12" s="35">
        <f t="shared" si="13"/>
        <v>584.42449136115727</v>
      </c>
      <c r="AD12" s="35">
        <f t="shared" si="14"/>
        <v>271.36312570873901</v>
      </c>
      <c r="AE12" s="35">
        <f t="shared" si="15"/>
        <v>140.392664806569</v>
      </c>
      <c r="AF12" s="35">
        <f t="shared" si="16"/>
        <v>302.49439828121479</v>
      </c>
      <c r="AG12" s="35">
        <f t="shared" si="17"/>
        <v>17.532734740834719</v>
      </c>
      <c r="AH12" s="35">
        <f t="shared" si="18"/>
        <v>517.900991402626</v>
      </c>
      <c r="AI12" s="35">
        <f t="shared" si="19"/>
        <v>267.94171131054708</v>
      </c>
      <c r="AJ12" s="35">
        <f t="shared" si="20"/>
        <v>0</v>
      </c>
      <c r="AK12" s="36">
        <f t="shared" si="21"/>
        <v>3294.0506523028266</v>
      </c>
    </row>
    <row r="13" spans="1:37" x14ac:dyDescent="0.25">
      <c r="A13" s="5">
        <v>4397.2</v>
      </c>
      <c r="B13" s="5">
        <v>400106.18556690216</v>
      </c>
      <c r="C13" s="5">
        <v>707307.6999669075</v>
      </c>
      <c r="D13" s="5">
        <v>18962.939999999999</v>
      </c>
      <c r="E13" s="5">
        <v>60.504250000000006</v>
      </c>
      <c r="F13" s="32">
        <v>0.02</v>
      </c>
      <c r="G13" s="32">
        <v>0.02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583</v>
      </c>
      <c r="O13" s="35">
        <f t="shared" si="1"/>
        <v>430</v>
      </c>
      <c r="P13" s="35">
        <f t="shared" si="2"/>
        <v>584.42449136115727</v>
      </c>
      <c r="Q13" s="35">
        <f t="shared" si="3"/>
        <v>271.36312570873901</v>
      </c>
      <c r="R13" s="35">
        <f t="shared" si="4"/>
        <v>140.392664806569</v>
      </c>
      <c r="S13" s="35">
        <f t="shared" si="5"/>
        <v>302.49439828121479</v>
      </c>
      <c r="T13" s="35">
        <f t="shared" si="6"/>
        <v>17.532734740834719</v>
      </c>
      <c r="U13" s="35">
        <f t="shared" si="7"/>
        <v>517.900991402626</v>
      </c>
      <c r="V13" s="35">
        <f t="shared" si="8"/>
        <v>267.94171131054708</v>
      </c>
      <c r="W13" s="35">
        <f t="shared" si="9"/>
        <v>0</v>
      </c>
      <c r="X13" s="35">
        <f t="shared" si="10"/>
        <v>3294.0506523028266</v>
      </c>
      <c r="Y13" s="51">
        <v>9900</v>
      </c>
      <c r="Z13" s="51">
        <v>4150</v>
      </c>
      <c r="AA13" s="35">
        <f t="shared" si="11"/>
        <v>583</v>
      </c>
      <c r="AB13" s="35">
        <f t="shared" si="12"/>
        <v>430</v>
      </c>
      <c r="AC13" s="35">
        <f t="shared" si="13"/>
        <v>584.42449136115727</v>
      </c>
      <c r="AD13" s="35">
        <f t="shared" si="14"/>
        <v>271.36312570873901</v>
      </c>
      <c r="AE13" s="35">
        <f t="shared" si="15"/>
        <v>140.392664806569</v>
      </c>
      <c r="AF13" s="35">
        <f t="shared" si="16"/>
        <v>302.49439828121479</v>
      </c>
      <c r="AG13" s="35">
        <f t="shared" si="17"/>
        <v>17.532734740834719</v>
      </c>
      <c r="AH13" s="35">
        <f t="shared" si="18"/>
        <v>517.900991402626</v>
      </c>
      <c r="AI13" s="35">
        <f t="shared" si="19"/>
        <v>267.94171131054708</v>
      </c>
      <c r="AJ13" s="35">
        <f t="shared" si="20"/>
        <v>0</v>
      </c>
      <c r="AK13" s="36">
        <f t="shared" si="21"/>
        <v>3294.0506523028266</v>
      </c>
    </row>
    <row r="14" spans="1:37" x14ac:dyDescent="0.25">
      <c r="A14" s="5">
        <v>4397.8</v>
      </c>
      <c r="B14" s="5">
        <v>400401.60096597672</v>
      </c>
      <c r="C14" s="5">
        <v>707829.93529880047</v>
      </c>
      <c r="D14" s="5">
        <v>18963.809999999998</v>
      </c>
      <c r="E14" s="5">
        <v>60.504250000000006</v>
      </c>
      <c r="F14" s="32">
        <v>0.02</v>
      </c>
      <c r="G14" s="32">
        <v>0.02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583</v>
      </c>
      <c r="O14" s="35">
        <f t="shared" si="1"/>
        <v>430</v>
      </c>
      <c r="P14" s="35">
        <f t="shared" si="2"/>
        <v>584.42449136115727</v>
      </c>
      <c r="Q14" s="35">
        <f t="shared" si="3"/>
        <v>271.36312570873901</v>
      </c>
      <c r="R14" s="35">
        <f t="shared" si="4"/>
        <v>140.392664806569</v>
      </c>
      <c r="S14" s="35">
        <f t="shared" si="5"/>
        <v>302.49439828121479</v>
      </c>
      <c r="T14" s="35">
        <f t="shared" si="6"/>
        <v>17.532734740834719</v>
      </c>
      <c r="U14" s="35">
        <f t="shared" si="7"/>
        <v>517.900991402626</v>
      </c>
      <c r="V14" s="35">
        <f t="shared" si="8"/>
        <v>267.94171131054708</v>
      </c>
      <c r="W14" s="35">
        <f t="shared" si="9"/>
        <v>0</v>
      </c>
      <c r="X14" s="35">
        <f t="shared" si="10"/>
        <v>3294.0506523028266</v>
      </c>
      <c r="Y14" s="51">
        <v>9900</v>
      </c>
      <c r="Z14" s="51">
        <v>4150</v>
      </c>
      <c r="AA14" s="35">
        <f t="shared" si="11"/>
        <v>583</v>
      </c>
      <c r="AB14" s="35">
        <f t="shared" si="12"/>
        <v>430</v>
      </c>
      <c r="AC14" s="35">
        <f t="shared" si="13"/>
        <v>584.42449136115727</v>
      </c>
      <c r="AD14" s="35">
        <f t="shared" si="14"/>
        <v>271.36312570873901</v>
      </c>
      <c r="AE14" s="35">
        <f t="shared" si="15"/>
        <v>140.392664806569</v>
      </c>
      <c r="AF14" s="35">
        <f t="shared" si="16"/>
        <v>302.49439828121479</v>
      </c>
      <c r="AG14" s="35">
        <f t="shared" si="17"/>
        <v>17.532734740834719</v>
      </c>
      <c r="AH14" s="35">
        <f t="shared" si="18"/>
        <v>517.900991402626</v>
      </c>
      <c r="AI14" s="35">
        <f t="shared" si="19"/>
        <v>267.94171131054708</v>
      </c>
      <c r="AJ14" s="35">
        <f t="shared" si="20"/>
        <v>0</v>
      </c>
      <c r="AK14" s="36">
        <f t="shared" si="21"/>
        <v>3294.0506523028266</v>
      </c>
    </row>
    <row r="15" spans="1:37" x14ac:dyDescent="0.25">
      <c r="A15" s="5">
        <v>4398</v>
      </c>
      <c r="B15" s="5">
        <v>400500.07276582718</v>
      </c>
      <c r="C15" s="5">
        <v>708004.01374274492</v>
      </c>
      <c r="D15" s="5">
        <v>18964.100000000002</v>
      </c>
      <c r="E15" s="5">
        <v>60.504250000000006</v>
      </c>
      <c r="F15" s="32">
        <v>0.02</v>
      </c>
      <c r="G15" s="32">
        <v>0.02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583</v>
      </c>
      <c r="O15" s="35">
        <f t="shared" si="1"/>
        <v>430</v>
      </c>
      <c r="P15" s="35">
        <f t="shared" si="2"/>
        <v>584.42449136115727</v>
      </c>
      <c r="Q15" s="35">
        <f t="shared" si="3"/>
        <v>271.36312570873901</v>
      </c>
      <c r="R15" s="35">
        <f t="shared" si="4"/>
        <v>140.392664806569</v>
      </c>
      <c r="S15" s="35">
        <f t="shared" si="5"/>
        <v>302.49439828121479</v>
      </c>
      <c r="T15" s="35">
        <f t="shared" si="6"/>
        <v>17.532734740834719</v>
      </c>
      <c r="U15" s="35">
        <f t="shared" si="7"/>
        <v>517.900991402626</v>
      </c>
      <c r="V15" s="35">
        <f t="shared" si="8"/>
        <v>267.94171131054708</v>
      </c>
      <c r="W15" s="35">
        <f t="shared" si="9"/>
        <v>0</v>
      </c>
      <c r="X15" s="35">
        <f t="shared" si="10"/>
        <v>3294.0506523028266</v>
      </c>
      <c r="Y15" s="51">
        <v>9900</v>
      </c>
      <c r="Z15" s="51">
        <v>4150</v>
      </c>
      <c r="AA15" s="35">
        <f t="shared" si="11"/>
        <v>583</v>
      </c>
      <c r="AB15" s="35">
        <f t="shared" si="12"/>
        <v>430</v>
      </c>
      <c r="AC15" s="35">
        <f t="shared" si="13"/>
        <v>584.42449136115727</v>
      </c>
      <c r="AD15" s="35">
        <f t="shared" si="14"/>
        <v>271.36312570873901</v>
      </c>
      <c r="AE15" s="35">
        <f t="shared" si="15"/>
        <v>140.392664806569</v>
      </c>
      <c r="AF15" s="35">
        <f t="shared" si="16"/>
        <v>302.49439828121479</v>
      </c>
      <c r="AG15" s="35">
        <f t="shared" si="17"/>
        <v>17.532734740834719</v>
      </c>
      <c r="AH15" s="35">
        <f t="shared" si="18"/>
        <v>517.900991402626</v>
      </c>
      <c r="AI15" s="35">
        <f t="shared" si="19"/>
        <v>267.94171131054708</v>
      </c>
      <c r="AJ15" s="35">
        <f t="shared" si="20"/>
        <v>0</v>
      </c>
      <c r="AK15" s="36">
        <f t="shared" si="21"/>
        <v>3294.0506523028266</v>
      </c>
    </row>
    <row r="16" spans="1:37" x14ac:dyDescent="0.25">
      <c r="A16" s="5">
        <v>4399</v>
      </c>
      <c r="B16" s="5">
        <v>400992.43176460266</v>
      </c>
      <c r="C16" s="5">
        <v>708874.4059625566</v>
      </c>
      <c r="D16" s="5">
        <v>18965.55</v>
      </c>
      <c r="E16" s="5">
        <v>60.504250000000006</v>
      </c>
      <c r="F16" s="32">
        <v>0.02</v>
      </c>
      <c r="G16" s="32">
        <v>0.02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583</v>
      </c>
      <c r="O16" s="35">
        <f t="shared" si="1"/>
        <v>430</v>
      </c>
      <c r="P16" s="35">
        <f t="shared" si="2"/>
        <v>584.42449136115727</v>
      </c>
      <c r="Q16" s="35">
        <f t="shared" si="3"/>
        <v>271.36312570873901</v>
      </c>
      <c r="R16" s="35">
        <f t="shared" si="4"/>
        <v>140.392664806569</v>
      </c>
      <c r="S16" s="35">
        <f t="shared" si="5"/>
        <v>302.49439828121479</v>
      </c>
      <c r="T16" s="35">
        <f t="shared" si="6"/>
        <v>17.532734740834719</v>
      </c>
      <c r="U16" s="35">
        <f t="shared" si="7"/>
        <v>517.900991402626</v>
      </c>
      <c r="V16" s="35">
        <f t="shared" si="8"/>
        <v>267.94171131054708</v>
      </c>
      <c r="W16" s="35">
        <f t="shared" si="9"/>
        <v>0</v>
      </c>
      <c r="X16" s="35">
        <f t="shared" si="10"/>
        <v>3294.0506523028266</v>
      </c>
      <c r="Y16" s="51">
        <v>9900</v>
      </c>
      <c r="Z16" s="51">
        <v>4150</v>
      </c>
      <c r="AA16" s="35">
        <f t="shared" si="11"/>
        <v>583</v>
      </c>
      <c r="AB16" s="35">
        <f t="shared" si="12"/>
        <v>430</v>
      </c>
      <c r="AC16" s="35">
        <f t="shared" si="13"/>
        <v>584.42449136115727</v>
      </c>
      <c r="AD16" s="35">
        <f t="shared" si="14"/>
        <v>271.36312570873901</v>
      </c>
      <c r="AE16" s="35">
        <f t="shared" si="15"/>
        <v>140.392664806569</v>
      </c>
      <c r="AF16" s="35">
        <f t="shared" si="16"/>
        <v>302.49439828121479</v>
      </c>
      <c r="AG16" s="35">
        <f t="shared" si="17"/>
        <v>17.532734740834719</v>
      </c>
      <c r="AH16" s="35">
        <f t="shared" si="18"/>
        <v>517.900991402626</v>
      </c>
      <c r="AI16" s="35">
        <f t="shared" si="19"/>
        <v>267.94171131054708</v>
      </c>
      <c r="AJ16" s="35">
        <f t="shared" si="20"/>
        <v>0</v>
      </c>
      <c r="AK16" s="36">
        <f t="shared" si="21"/>
        <v>3294.0506523028266</v>
      </c>
    </row>
    <row r="17" spans="1:37" x14ac:dyDescent="0.25">
      <c r="A17" s="5">
        <v>4400</v>
      </c>
      <c r="B17" s="5">
        <v>401484.79076290131</v>
      </c>
      <c r="C17" s="5">
        <v>709744.79818236828</v>
      </c>
      <c r="D17" s="5">
        <v>18967</v>
      </c>
      <c r="E17" s="5">
        <v>60.504250000000006</v>
      </c>
      <c r="F17" s="32">
        <v>0.02</v>
      </c>
      <c r="G17" s="32">
        <v>0.02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583</v>
      </c>
      <c r="O17" s="35">
        <f t="shared" si="1"/>
        <v>430</v>
      </c>
      <c r="P17" s="35">
        <f t="shared" si="2"/>
        <v>584.42449136115727</v>
      </c>
      <c r="Q17" s="35">
        <f t="shared" si="3"/>
        <v>271.36312570873901</v>
      </c>
      <c r="R17" s="35">
        <f t="shared" si="4"/>
        <v>140.392664806569</v>
      </c>
      <c r="S17" s="35">
        <f t="shared" si="5"/>
        <v>302.49439828121479</v>
      </c>
      <c r="T17" s="35">
        <f t="shared" si="6"/>
        <v>17.532734740834719</v>
      </c>
      <c r="U17" s="35">
        <f t="shared" si="7"/>
        <v>517.900991402626</v>
      </c>
      <c r="V17" s="35">
        <f t="shared" si="8"/>
        <v>267.94171131054708</v>
      </c>
      <c r="W17" s="35">
        <f t="shared" si="9"/>
        <v>0</v>
      </c>
      <c r="X17" s="35">
        <f t="shared" si="10"/>
        <v>3294.0506523028266</v>
      </c>
      <c r="Y17" s="51">
        <v>9900</v>
      </c>
      <c r="Z17" s="51">
        <v>4150</v>
      </c>
      <c r="AA17" s="35">
        <f t="shared" si="11"/>
        <v>583</v>
      </c>
      <c r="AB17" s="35">
        <f t="shared" si="12"/>
        <v>430</v>
      </c>
      <c r="AC17" s="35">
        <f t="shared" si="13"/>
        <v>584.42449136115727</v>
      </c>
      <c r="AD17" s="35">
        <f t="shared" si="14"/>
        <v>271.36312570873901</v>
      </c>
      <c r="AE17" s="35">
        <f t="shared" si="15"/>
        <v>140.392664806569</v>
      </c>
      <c r="AF17" s="35">
        <f t="shared" si="16"/>
        <v>302.49439828121479</v>
      </c>
      <c r="AG17" s="35">
        <f t="shared" si="17"/>
        <v>17.532734740834719</v>
      </c>
      <c r="AH17" s="35">
        <f t="shared" si="18"/>
        <v>517.900991402626</v>
      </c>
      <c r="AI17" s="35">
        <f t="shared" si="19"/>
        <v>267.94171131054708</v>
      </c>
      <c r="AJ17" s="35">
        <f t="shared" si="20"/>
        <v>0</v>
      </c>
      <c r="AK17" s="36">
        <f t="shared" si="21"/>
        <v>3294.0506523028266</v>
      </c>
    </row>
    <row r="18" spans="1:37" x14ac:dyDescent="0.25">
      <c r="A18" s="5">
        <v>4401</v>
      </c>
      <c r="B18" s="5">
        <v>401977.14976215363</v>
      </c>
      <c r="C18" s="5">
        <v>710615.19040215015</v>
      </c>
      <c r="D18" s="5">
        <v>18968.470859377478</v>
      </c>
      <c r="E18" s="5">
        <v>60.504250000000006</v>
      </c>
      <c r="F18" s="32">
        <v>0.02</v>
      </c>
      <c r="G18" s="32">
        <v>0.02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583</v>
      </c>
      <c r="O18" s="35">
        <f t="shared" si="1"/>
        <v>430</v>
      </c>
      <c r="P18" s="35">
        <f t="shared" si="2"/>
        <v>584.42449136115727</v>
      </c>
      <c r="Q18" s="35">
        <f t="shared" si="3"/>
        <v>271.36312570873901</v>
      </c>
      <c r="R18" s="35">
        <f t="shared" si="4"/>
        <v>140.392664806569</v>
      </c>
      <c r="S18" s="35">
        <f t="shared" si="5"/>
        <v>302.49439828121479</v>
      </c>
      <c r="T18" s="35">
        <f t="shared" si="6"/>
        <v>17.532734740834719</v>
      </c>
      <c r="U18" s="35">
        <f t="shared" si="7"/>
        <v>517.900991402626</v>
      </c>
      <c r="V18" s="35">
        <f t="shared" si="8"/>
        <v>267.94171131054708</v>
      </c>
      <c r="W18" s="35">
        <f t="shared" si="9"/>
        <v>0</v>
      </c>
      <c r="X18" s="35">
        <f t="shared" si="10"/>
        <v>3294.0506523028266</v>
      </c>
      <c r="Y18" s="51">
        <v>9900</v>
      </c>
      <c r="Z18" s="51">
        <v>4150</v>
      </c>
      <c r="AA18" s="35">
        <f t="shared" si="11"/>
        <v>583</v>
      </c>
      <c r="AB18" s="35">
        <f t="shared" si="12"/>
        <v>430</v>
      </c>
      <c r="AC18" s="35">
        <f t="shared" si="13"/>
        <v>584.42449136115727</v>
      </c>
      <c r="AD18" s="35">
        <f t="shared" si="14"/>
        <v>271.36312570873901</v>
      </c>
      <c r="AE18" s="35">
        <f t="shared" si="15"/>
        <v>140.392664806569</v>
      </c>
      <c r="AF18" s="35">
        <f t="shared" si="16"/>
        <v>302.49439828121479</v>
      </c>
      <c r="AG18" s="35">
        <f t="shared" si="17"/>
        <v>17.532734740834719</v>
      </c>
      <c r="AH18" s="35">
        <f t="shared" si="18"/>
        <v>517.900991402626</v>
      </c>
      <c r="AI18" s="35">
        <f t="shared" si="19"/>
        <v>267.94171131054708</v>
      </c>
      <c r="AJ18" s="35">
        <f t="shared" si="20"/>
        <v>0</v>
      </c>
      <c r="AK18" s="36">
        <f t="shared" si="21"/>
        <v>3294.0506523028266</v>
      </c>
    </row>
    <row r="19" spans="1:37" x14ac:dyDescent="0.25">
      <c r="A19" s="5">
        <v>4402</v>
      </c>
      <c r="B19" s="5">
        <v>402469.50876092911</v>
      </c>
      <c r="C19" s="5">
        <v>711485.58262193203</v>
      </c>
      <c r="D19" s="5">
        <v>18969.995937502517</v>
      </c>
      <c r="E19" s="5">
        <v>60.504250000000006</v>
      </c>
      <c r="F19" s="32">
        <v>0.02</v>
      </c>
      <c r="G19" s="32">
        <v>0.02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583</v>
      </c>
      <c r="O19" s="35">
        <f t="shared" si="1"/>
        <v>430</v>
      </c>
      <c r="P19" s="35">
        <f t="shared" si="2"/>
        <v>584.42449136115727</v>
      </c>
      <c r="Q19" s="35">
        <f t="shared" si="3"/>
        <v>271.36312570873901</v>
      </c>
      <c r="R19" s="35">
        <f t="shared" si="4"/>
        <v>140.392664806569</v>
      </c>
      <c r="S19" s="35">
        <f t="shared" si="5"/>
        <v>302.49439828121479</v>
      </c>
      <c r="T19" s="35">
        <f t="shared" si="6"/>
        <v>17.532734740834719</v>
      </c>
      <c r="U19" s="35">
        <f t="shared" si="7"/>
        <v>517.900991402626</v>
      </c>
      <c r="V19" s="35">
        <f t="shared" si="8"/>
        <v>267.94171131054708</v>
      </c>
      <c r="W19" s="35">
        <f t="shared" si="9"/>
        <v>0</v>
      </c>
      <c r="X19" s="35">
        <f t="shared" si="10"/>
        <v>3294.0506523028266</v>
      </c>
      <c r="Y19" s="51">
        <v>9900</v>
      </c>
      <c r="Z19" s="51">
        <v>4150</v>
      </c>
      <c r="AA19" s="35">
        <f t="shared" si="11"/>
        <v>583</v>
      </c>
      <c r="AB19" s="35">
        <f t="shared" si="12"/>
        <v>430</v>
      </c>
      <c r="AC19" s="35">
        <f t="shared" si="13"/>
        <v>584.42449136115727</v>
      </c>
      <c r="AD19" s="35">
        <f t="shared" si="14"/>
        <v>271.36312570873901</v>
      </c>
      <c r="AE19" s="35">
        <f t="shared" si="15"/>
        <v>140.392664806569</v>
      </c>
      <c r="AF19" s="35">
        <f t="shared" si="16"/>
        <v>302.49439828121479</v>
      </c>
      <c r="AG19" s="35">
        <f t="shared" si="17"/>
        <v>17.532734740834719</v>
      </c>
      <c r="AH19" s="35">
        <f t="shared" si="18"/>
        <v>517.900991402626</v>
      </c>
      <c r="AI19" s="35">
        <f t="shared" si="19"/>
        <v>267.94171131054708</v>
      </c>
      <c r="AJ19" s="35">
        <f t="shared" si="20"/>
        <v>0</v>
      </c>
      <c r="AK19" s="36">
        <f t="shared" si="21"/>
        <v>3294.0506523028266</v>
      </c>
    </row>
    <row r="20" spans="1:37" x14ac:dyDescent="0.25">
      <c r="A20" s="5">
        <v>4402.2</v>
      </c>
      <c r="B20" s="5">
        <v>402567.98056077957</v>
      </c>
      <c r="C20" s="5">
        <v>711659.66106590629</v>
      </c>
      <c r="D20" s="5">
        <v>18970.307459377524</v>
      </c>
      <c r="E20" s="5">
        <v>60.504250000000006</v>
      </c>
      <c r="F20" s="32">
        <v>0.02</v>
      </c>
      <c r="G20" s="32">
        <v>0.02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583</v>
      </c>
      <c r="O20" s="35">
        <f t="shared" si="1"/>
        <v>430</v>
      </c>
      <c r="P20" s="35">
        <f t="shared" si="2"/>
        <v>584.42449136115727</v>
      </c>
      <c r="Q20" s="35">
        <f t="shared" si="3"/>
        <v>271.36312570873901</v>
      </c>
      <c r="R20" s="35">
        <f t="shared" si="4"/>
        <v>140.392664806569</v>
      </c>
      <c r="S20" s="35">
        <f t="shared" si="5"/>
        <v>302.49439828121479</v>
      </c>
      <c r="T20" s="35">
        <f t="shared" si="6"/>
        <v>17.532734740834719</v>
      </c>
      <c r="U20" s="35">
        <f t="shared" si="7"/>
        <v>517.900991402626</v>
      </c>
      <c r="V20" s="35">
        <f t="shared" si="8"/>
        <v>267.94171131054708</v>
      </c>
      <c r="W20" s="35">
        <f t="shared" si="9"/>
        <v>0</v>
      </c>
      <c r="X20" s="35">
        <f t="shared" si="10"/>
        <v>3294.0506523028266</v>
      </c>
      <c r="Y20" s="51">
        <v>9900</v>
      </c>
      <c r="Z20" s="51">
        <v>4150</v>
      </c>
      <c r="AA20" s="35">
        <f t="shared" si="11"/>
        <v>583</v>
      </c>
      <c r="AB20" s="35">
        <f t="shared" si="12"/>
        <v>430</v>
      </c>
      <c r="AC20" s="35">
        <f t="shared" si="13"/>
        <v>584.42449136115727</v>
      </c>
      <c r="AD20" s="35">
        <f t="shared" si="14"/>
        <v>271.36312570873901</v>
      </c>
      <c r="AE20" s="35">
        <f t="shared" si="15"/>
        <v>140.392664806569</v>
      </c>
      <c r="AF20" s="35">
        <f t="shared" si="16"/>
        <v>302.49439828121479</v>
      </c>
      <c r="AG20" s="35">
        <f t="shared" si="17"/>
        <v>17.532734740834719</v>
      </c>
      <c r="AH20" s="35">
        <f t="shared" si="18"/>
        <v>517.900991402626</v>
      </c>
      <c r="AI20" s="35">
        <f t="shared" si="19"/>
        <v>267.94171131054708</v>
      </c>
      <c r="AJ20" s="35">
        <f t="shared" si="20"/>
        <v>0</v>
      </c>
      <c r="AK20" s="36">
        <f t="shared" si="21"/>
        <v>3294.0506523028266</v>
      </c>
    </row>
    <row r="21" spans="1:37" x14ac:dyDescent="0.25">
      <c r="A21" s="5">
        <v>4402.8</v>
      </c>
      <c r="B21" s="5">
        <v>402863.39595985413</v>
      </c>
      <c r="C21" s="5">
        <v>712181.89639776945</v>
      </c>
      <c r="D21" s="5">
        <v>18971.255037502488</v>
      </c>
      <c r="E21" s="5">
        <v>60.504250000000006</v>
      </c>
      <c r="F21" s="32">
        <v>0.02</v>
      </c>
      <c r="G21" s="32">
        <v>0.02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583</v>
      </c>
      <c r="O21" s="35">
        <f t="shared" si="1"/>
        <v>430</v>
      </c>
      <c r="P21" s="35">
        <f t="shared" si="2"/>
        <v>584.42449136115727</v>
      </c>
      <c r="Q21" s="35">
        <f t="shared" si="3"/>
        <v>271.36312570873901</v>
      </c>
      <c r="R21" s="35">
        <f t="shared" si="4"/>
        <v>140.392664806569</v>
      </c>
      <c r="S21" s="35">
        <f t="shared" si="5"/>
        <v>302.49439828121479</v>
      </c>
      <c r="T21" s="35">
        <f t="shared" si="6"/>
        <v>17.532734740834719</v>
      </c>
      <c r="U21" s="35">
        <f t="shared" si="7"/>
        <v>517.900991402626</v>
      </c>
      <c r="V21" s="35">
        <f t="shared" si="8"/>
        <v>267.94171131054708</v>
      </c>
      <c r="W21" s="35">
        <f t="shared" si="9"/>
        <v>0</v>
      </c>
      <c r="X21" s="35">
        <f t="shared" si="10"/>
        <v>3294.0506523028266</v>
      </c>
      <c r="Y21" s="51">
        <v>9900</v>
      </c>
      <c r="Z21" s="51">
        <v>4150</v>
      </c>
      <c r="AA21" s="35">
        <f t="shared" si="11"/>
        <v>583</v>
      </c>
      <c r="AB21" s="35">
        <f t="shared" si="12"/>
        <v>430</v>
      </c>
      <c r="AC21" s="35">
        <f t="shared" si="13"/>
        <v>584.42449136115727</v>
      </c>
      <c r="AD21" s="35">
        <f t="shared" si="14"/>
        <v>271.36312570873901</v>
      </c>
      <c r="AE21" s="35">
        <f t="shared" si="15"/>
        <v>140.392664806569</v>
      </c>
      <c r="AF21" s="35">
        <f t="shared" si="16"/>
        <v>302.49439828121479</v>
      </c>
      <c r="AG21" s="35">
        <f t="shared" si="17"/>
        <v>17.532734740834719</v>
      </c>
      <c r="AH21" s="35">
        <f t="shared" si="18"/>
        <v>517.900991402626</v>
      </c>
      <c r="AI21" s="35">
        <f t="shared" si="19"/>
        <v>267.94171131054708</v>
      </c>
      <c r="AJ21" s="35">
        <f t="shared" si="20"/>
        <v>0</v>
      </c>
      <c r="AK21" s="36">
        <f t="shared" si="21"/>
        <v>3294.0506523028266</v>
      </c>
    </row>
    <row r="22" spans="1:37" x14ac:dyDescent="0.25">
      <c r="A22" s="5">
        <v>4403</v>
      </c>
      <c r="B22" s="5">
        <v>402961.86775970459</v>
      </c>
      <c r="C22" s="5">
        <v>712355.97484174371</v>
      </c>
      <c r="D22" s="5">
        <v>18971.575234377495</v>
      </c>
      <c r="E22" s="5">
        <v>60.504250000000006</v>
      </c>
      <c r="F22" s="32">
        <v>0.02</v>
      </c>
      <c r="G22" s="32">
        <v>0.02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583</v>
      </c>
      <c r="O22" s="35">
        <f t="shared" si="1"/>
        <v>430</v>
      </c>
      <c r="P22" s="35">
        <f t="shared" si="2"/>
        <v>584.42449136115727</v>
      </c>
      <c r="Q22" s="35">
        <f t="shared" si="3"/>
        <v>271.36312570873901</v>
      </c>
      <c r="R22" s="35">
        <f t="shared" si="4"/>
        <v>140.392664806569</v>
      </c>
      <c r="S22" s="35">
        <f t="shared" si="5"/>
        <v>302.49439828121479</v>
      </c>
      <c r="T22" s="35">
        <f t="shared" si="6"/>
        <v>17.532734740834719</v>
      </c>
      <c r="U22" s="35">
        <f t="shared" si="7"/>
        <v>517.900991402626</v>
      </c>
      <c r="V22" s="35">
        <f t="shared" si="8"/>
        <v>267.94171131054708</v>
      </c>
      <c r="W22" s="35">
        <f t="shared" si="9"/>
        <v>0</v>
      </c>
      <c r="X22" s="35">
        <f t="shared" si="10"/>
        <v>3294.0506523028266</v>
      </c>
      <c r="Y22" s="51">
        <v>9900</v>
      </c>
      <c r="Z22" s="51">
        <v>4150</v>
      </c>
      <c r="AA22" s="35">
        <f t="shared" si="11"/>
        <v>583</v>
      </c>
      <c r="AB22" s="35">
        <f t="shared" si="12"/>
        <v>430</v>
      </c>
      <c r="AC22" s="35">
        <f t="shared" si="13"/>
        <v>584.42449136115727</v>
      </c>
      <c r="AD22" s="35">
        <f t="shared" si="14"/>
        <v>271.36312570873901</v>
      </c>
      <c r="AE22" s="35">
        <f t="shared" si="15"/>
        <v>140.392664806569</v>
      </c>
      <c r="AF22" s="35">
        <f t="shared" si="16"/>
        <v>302.49439828121479</v>
      </c>
      <c r="AG22" s="35">
        <f t="shared" si="17"/>
        <v>17.532734740834719</v>
      </c>
      <c r="AH22" s="35">
        <f t="shared" si="18"/>
        <v>517.900991402626</v>
      </c>
      <c r="AI22" s="35">
        <f t="shared" si="19"/>
        <v>267.94171131054708</v>
      </c>
      <c r="AJ22" s="35">
        <f t="shared" si="20"/>
        <v>0</v>
      </c>
      <c r="AK22" s="36">
        <f t="shared" si="21"/>
        <v>3294.0506523028266</v>
      </c>
    </row>
    <row r="23" spans="1:37" x14ac:dyDescent="0.25">
      <c r="A23" s="5">
        <v>4404</v>
      </c>
      <c r="B23" s="5">
        <v>403454.22675848007</v>
      </c>
      <c r="C23" s="5">
        <v>713226.36706155539</v>
      </c>
      <c r="D23" s="5">
        <v>18973.208750002639</v>
      </c>
      <c r="E23" s="5">
        <v>60.504250000000006</v>
      </c>
      <c r="F23" s="32">
        <v>0.02</v>
      </c>
      <c r="G23" s="32">
        <v>0.02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583</v>
      </c>
      <c r="O23" s="35">
        <f t="shared" si="1"/>
        <v>430</v>
      </c>
      <c r="P23" s="35">
        <f t="shared" si="2"/>
        <v>584.42449136115727</v>
      </c>
      <c r="Q23" s="35">
        <f t="shared" si="3"/>
        <v>271.36312570873901</v>
      </c>
      <c r="R23" s="35">
        <f t="shared" si="4"/>
        <v>140.392664806569</v>
      </c>
      <c r="S23" s="35">
        <f t="shared" si="5"/>
        <v>302.49439828121479</v>
      </c>
      <c r="T23" s="35">
        <f t="shared" si="6"/>
        <v>17.532734740834719</v>
      </c>
      <c r="U23" s="35">
        <f t="shared" si="7"/>
        <v>517.900991402626</v>
      </c>
      <c r="V23" s="35">
        <f t="shared" si="8"/>
        <v>267.94171131054708</v>
      </c>
      <c r="W23" s="35">
        <f t="shared" si="9"/>
        <v>0</v>
      </c>
      <c r="X23" s="35">
        <f t="shared" si="10"/>
        <v>3294.0506523028266</v>
      </c>
      <c r="Y23" s="51">
        <v>9900</v>
      </c>
      <c r="Z23" s="51">
        <v>4150</v>
      </c>
      <c r="AA23" s="35">
        <f t="shared" si="11"/>
        <v>583</v>
      </c>
      <c r="AB23" s="35">
        <f t="shared" si="12"/>
        <v>430</v>
      </c>
      <c r="AC23" s="35">
        <f t="shared" si="13"/>
        <v>584.42449136115727</v>
      </c>
      <c r="AD23" s="35">
        <f t="shared" si="14"/>
        <v>271.36312570873901</v>
      </c>
      <c r="AE23" s="35">
        <f t="shared" si="15"/>
        <v>140.392664806569</v>
      </c>
      <c r="AF23" s="35">
        <f t="shared" si="16"/>
        <v>302.49439828121479</v>
      </c>
      <c r="AG23" s="35">
        <f t="shared" si="17"/>
        <v>17.532734740834719</v>
      </c>
      <c r="AH23" s="35">
        <f t="shared" si="18"/>
        <v>517.900991402626</v>
      </c>
      <c r="AI23" s="35">
        <f t="shared" si="19"/>
        <v>267.94171131054708</v>
      </c>
      <c r="AJ23" s="35">
        <f t="shared" si="20"/>
        <v>0</v>
      </c>
      <c r="AK23" s="36">
        <f t="shared" si="21"/>
        <v>3294.0506523028266</v>
      </c>
    </row>
    <row r="24" spans="1:37" x14ac:dyDescent="0.25">
      <c r="A24" s="5">
        <v>4405</v>
      </c>
      <c r="B24" s="5">
        <v>403946.58575725555</v>
      </c>
      <c r="C24" s="5">
        <v>714096.75928133726</v>
      </c>
      <c r="D24" s="5">
        <v>18974.896484377608</v>
      </c>
      <c r="E24" s="5">
        <v>60.504250000000006</v>
      </c>
      <c r="F24" s="32">
        <v>0.02</v>
      </c>
      <c r="G24" s="32">
        <v>0.02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583</v>
      </c>
      <c r="O24" s="35">
        <f t="shared" si="1"/>
        <v>430</v>
      </c>
      <c r="P24" s="35">
        <f t="shared" si="2"/>
        <v>584.42449136115727</v>
      </c>
      <c r="Q24" s="35">
        <f t="shared" si="3"/>
        <v>271.36312570873901</v>
      </c>
      <c r="R24" s="35">
        <f t="shared" si="4"/>
        <v>140.392664806569</v>
      </c>
      <c r="S24" s="35">
        <f t="shared" si="5"/>
        <v>302.49439828121479</v>
      </c>
      <c r="T24" s="35">
        <f t="shared" si="6"/>
        <v>17.532734740834719</v>
      </c>
      <c r="U24" s="35">
        <f t="shared" si="7"/>
        <v>517.900991402626</v>
      </c>
      <c r="V24" s="35">
        <f t="shared" si="8"/>
        <v>267.94171131054708</v>
      </c>
      <c r="W24" s="35">
        <f t="shared" si="9"/>
        <v>0</v>
      </c>
      <c r="X24" s="35">
        <f t="shared" si="10"/>
        <v>3294.0506523028266</v>
      </c>
      <c r="Y24" s="51">
        <v>9900</v>
      </c>
      <c r="Z24" s="51">
        <v>4150</v>
      </c>
      <c r="AA24" s="35">
        <f t="shared" si="11"/>
        <v>583</v>
      </c>
      <c r="AB24" s="35">
        <f t="shared" si="12"/>
        <v>430</v>
      </c>
      <c r="AC24" s="35">
        <f t="shared" si="13"/>
        <v>584.42449136115727</v>
      </c>
      <c r="AD24" s="35">
        <f t="shared" si="14"/>
        <v>271.36312570873901</v>
      </c>
      <c r="AE24" s="35">
        <f t="shared" si="15"/>
        <v>140.392664806569</v>
      </c>
      <c r="AF24" s="35">
        <f t="shared" si="16"/>
        <v>302.49439828121479</v>
      </c>
      <c r="AG24" s="35">
        <f t="shared" si="17"/>
        <v>17.532734740834719</v>
      </c>
      <c r="AH24" s="35">
        <f t="shared" si="18"/>
        <v>517.900991402626</v>
      </c>
      <c r="AI24" s="35">
        <f t="shared" si="19"/>
        <v>267.94171131054708</v>
      </c>
      <c r="AJ24" s="35">
        <f t="shared" si="20"/>
        <v>0</v>
      </c>
      <c r="AK24" s="36">
        <f t="shared" si="21"/>
        <v>3294.0506523028266</v>
      </c>
    </row>
    <row r="25" spans="1:37" x14ac:dyDescent="0.25">
      <c r="A25" s="5">
        <v>4406</v>
      </c>
      <c r="B25" s="5">
        <v>404438.94475650787</v>
      </c>
      <c r="C25" s="5">
        <v>714967.15150114894</v>
      </c>
      <c r="D25" s="5">
        <v>18976.638437502628</v>
      </c>
      <c r="E25" s="5">
        <v>60.504250000000006</v>
      </c>
      <c r="F25" s="32">
        <v>0.02</v>
      </c>
      <c r="G25" s="32">
        <v>0.02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583</v>
      </c>
      <c r="O25" s="35">
        <f t="shared" si="1"/>
        <v>430</v>
      </c>
      <c r="P25" s="35">
        <f t="shared" si="2"/>
        <v>584.42449136115727</v>
      </c>
      <c r="Q25" s="35">
        <f t="shared" si="3"/>
        <v>271.36312570873901</v>
      </c>
      <c r="R25" s="35">
        <f t="shared" si="4"/>
        <v>140.392664806569</v>
      </c>
      <c r="S25" s="35">
        <f t="shared" si="5"/>
        <v>302.49439828121479</v>
      </c>
      <c r="T25" s="35">
        <f t="shared" si="6"/>
        <v>17.532734740834719</v>
      </c>
      <c r="U25" s="35">
        <f t="shared" si="7"/>
        <v>517.900991402626</v>
      </c>
      <c r="V25" s="35">
        <f t="shared" si="8"/>
        <v>267.94171131054708</v>
      </c>
      <c r="W25" s="35">
        <f t="shared" si="9"/>
        <v>0</v>
      </c>
      <c r="X25" s="35">
        <f t="shared" si="10"/>
        <v>3294.0506523028266</v>
      </c>
      <c r="Y25" s="51">
        <v>9900</v>
      </c>
      <c r="Z25" s="51">
        <v>4150</v>
      </c>
      <c r="AA25" s="35">
        <f t="shared" si="11"/>
        <v>583</v>
      </c>
      <c r="AB25" s="35">
        <f t="shared" si="12"/>
        <v>430</v>
      </c>
      <c r="AC25" s="35">
        <f t="shared" si="13"/>
        <v>584.42449136115727</v>
      </c>
      <c r="AD25" s="35">
        <f t="shared" si="14"/>
        <v>271.36312570873901</v>
      </c>
      <c r="AE25" s="35">
        <f t="shared" si="15"/>
        <v>140.392664806569</v>
      </c>
      <c r="AF25" s="35">
        <f t="shared" si="16"/>
        <v>302.49439828121479</v>
      </c>
      <c r="AG25" s="35">
        <f t="shared" si="17"/>
        <v>17.532734740834719</v>
      </c>
      <c r="AH25" s="35">
        <f t="shared" si="18"/>
        <v>517.900991402626</v>
      </c>
      <c r="AI25" s="35">
        <f t="shared" si="19"/>
        <v>267.94171131054708</v>
      </c>
      <c r="AJ25" s="35">
        <f t="shared" si="20"/>
        <v>0</v>
      </c>
      <c r="AK25" s="36">
        <f t="shared" si="21"/>
        <v>3294.0506523028266</v>
      </c>
    </row>
    <row r="26" spans="1:37" x14ac:dyDescent="0.25">
      <c r="A26" s="5">
        <v>4407</v>
      </c>
      <c r="B26" s="5">
        <v>404931.30375528336</v>
      </c>
      <c r="C26" s="5">
        <v>715837.54372096062</v>
      </c>
      <c r="D26" s="5">
        <v>18978.434609377586</v>
      </c>
      <c r="E26" s="5">
        <v>60.504250000000006</v>
      </c>
      <c r="F26" s="32">
        <v>0.02</v>
      </c>
      <c r="G26" s="32">
        <v>0.02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583</v>
      </c>
      <c r="O26" s="35">
        <f t="shared" si="1"/>
        <v>430</v>
      </c>
      <c r="P26" s="35">
        <f t="shared" si="2"/>
        <v>584.42449136115727</v>
      </c>
      <c r="Q26" s="35">
        <f t="shared" si="3"/>
        <v>271.36312570873901</v>
      </c>
      <c r="R26" s="35">
        <f t="shared" si="4"/>
        <v>140.392664806569</v>
      </c>
      <c r="S26" s="35">
        <f t="shared" si="5"/>
        <v>302.49439828121479</v>
      </c>
      <c r="T26" s="35">
        <f t="shared" si="6"/>
        <v>17.532734740834719</v>
      </c>
      <c r="U26" s="35">
        <f t="shared" si="7"/>
        <v>517.900991402626</v>
      </c>
      <c r="V26" s="35">
        <f t="shared" si="8"/>
        <v>267.94171131054708</v>
      </c>
      <c r="W26" s="35">
        <f t="shared" si="9"/>
        <v>0</v>
      </c>
      <c r="X26" s="35">
        <f t="shared" si="10"/>
        <v>3294.0506523028266</v>
      </c>
      <c r="Y26" s="51">
        <v>9900</v>
      </c>
      <c r="Z26" s="51">
        <v>4150</v>
      </c>
      <c r="AA26" s="35">
        <f t="shared" si="11"/>
        <v>583</v>
      </c>
      <c r="AB26" s="35">
        <f t="shared" si="12"/>
        <v>430</v>
      </c>
      <c r="AC26" s="35">
        <f t="shared" si="13"/>
        <v>584.42449136115727</v>
      </c>
      <c r="AD26" s="35">
        <f t="shared" si="14"/>
        <v>271.36312570873901</v>
      </c>
      <c r="AE26" s="35">
        <f t="shared" si="15"/>
        <v>140.392664806569</v>
      </c>
      <c r="AF26" s="35">
        <f t="shared" si="16"/>
        <v>302.49439828121479</v>
      </c>
      <c r="AG26" s="35">
        <f t="shared" si="17"/>
        <v>17.532734740834719</v>
      </c>
      <c r="AH26" s="35">
        <f t="shared" si="18"/>
        <v>517.900991402626</v>
      </c>
      <c r="AI26" s="35">
        <f t="shared" si="19"/>
        <v>267.94171131054708</v>
      </c>
      <c r="AJ26" s="35">
        <f t="shared" si="20"/>
        <v>0</v>
      </c>
      <c r="AK26" s="36">
        <f t="shared" si="21"/>
        <v>3294.0506523028266</v>
      </c>
    </row>
    <row r="27" spans="1:37" x14ac:dyDescent="0.25">
      <c r="A27" s="5">
        <v>4407.2</v>
      </c>
      <c r="B27" s="5">
        <v>405029.77555513382</v>
      </c>
      <c r="C27" s="5">
        <v>716011.62216487527</v>
      </c>
      <c r="D27" s="5">
        <v>18978.80035000253</v>
      </c>
      <c r="E27" s="5">
        <v>60.504250000000006</v>
      </c>
      <c r="F27" s="32">
        <v>0.02</v>
      </c>
      <c r="G27" s="32">
        <v>0.02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583</v>
      </c>
      <c r="O27" s="35">
        <f t="shared" si="1"/>
        <v>430</v>
      </c>
      <c r="P27" s="35">
        <f t="shared" si="2"/>
        <v>584.42449136115727</v>
      </c>
      <c r="Q27" s="35">
        <f t="shared" si="3"/>
        <v>271.36312570873901</v>
      </c>
      <c r="R27" s="35">
        <f t="shared" si="4"/>
        <v>140.392664806569</v>
      </c>
      <c r="S27" s="35">
        <f t="shared" si="5"/>
        <v>302.49439828121479</v>
      </c>
      <c r="T27" s="35">
        <f t="shared" si="6"/>
        <v>17.532734740834719</v>
      </c>
      <c r="U27" s="35">
        <f t="shared" si="7"/>
        <v>517.900991402626</v>
      </c>
      <c r="V27" s="35">
        <f t="shared" si="8"/>
        <v>267.94171131054708</v>
      </c>
      <c r="W27" s="35">
        <f t="shared" si="9"/>
        <v>0</v>
      </c>
      <c r="X27" s="35">
        <f t="shared" si="10"/>
        <v>3294.0506523028266</v>
      </c>
      <c r="Y27" s="51">
        <v>9900</v>
      </c>
      <c r="Z27" s="51">
        <v>4150</v>
      </c>
      <c r="AA27" s="35">
        <f t="shared" si="11"/>
        <v>583</v>
      </c>
      <c r="AB27" s="35">
        <f t="shared" si="12"/>
        <v>430</v>
      </c>
      <c r="AC27" s="35">
        <f t="shared" si="13"/>
        <v>584.42449136115727</v>
      </c>
      <c r="AD27" s="35">
        <f t="shared" si="14"/>
        <v>271.36312570873901</v>
      </c>
      <c r="AE27" s="35">
        <f t="shared" si="15"/>
        <v>140.392664806569</v>
      </c>
      <c r="AF27" s="35">
        <f t="shared" si="16"/>
        <v>302.49439828121479</v>
      </c>
      <c r="AG27" s="35">
        <f t="shared" si="17"/>
        <v>17.532734740834719</v>
      </c>
      <c r="AH27" s="35">
        <f t="shared" si="18"/>
        <v>517.900991402626</v>
      </c>
      <c r="AI27" s="35">
        <f t="shared" si="19"/>
        <v>267.94171131054708</v>
      </c>
      <c r="AJ27" s="35">
        <f t="shared" si="20"/>
        <v>0</v>
      </c>
      <c r="AK27" s="36">
        <f t="shared" si="21"/>
        <v>3294.0506523028266</v>
      </c>
    </row>
    <row r="28" spans="1:37" x14ac:dyDescent="0.25">
      <c r="A28" s="5">
        <v>4407.8</v>
      </c>
      <c r="B28" s="5">
        <v>405325.19095420837</v>
      </c>
      <c r="C28" s="5">
        <v>716533.85749676824</v>
      </c>
      <c r="D28" s="5">
        <v>18979.910584377536</v>
      </c>
      <c r="E28" s="5">
        <v>60.504250000000006</v>
      </c>
      <c r="F28" s="32">
        <v>0.02</v>
      </c>
      <c r="G28" s="32">
        <v>0.02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583</v>
      </c>
      <c r="O28" s="35">
        <f t="shared" si="1"/>
        <v>430</v>
      </c>
      <c r="P28" s="35">
        <f t="shared" si="2"/>
        <v>584.42449136115727</v>
      </c>
      <c r="Q28" s="35">
        <f t="shared" si="3"/>
        <v>271.36312570873901</v>
      </c>
      <c r="R28" s="35">
        <f t="shared" si="4"/>
        <v>140.392664806569</v>
      </c>
      <c r="S28" s="35">
        <f t="shared" si="5"/>
        <v>302.49439828121479</v>
      </c>
      <c r="T28" s="35">
        <f t="shared" si="6"/>
        <v>17.532734740834719</v>
      </c>
      <c r="U28" s="35">
        <f t="shared" si="7"/>
        <v>517.900991402626</v>
      </c>
      <c r="V28" s="35">
        <f t="shared" si="8"/>
        <v>267.94171131054708</v>
      </c>
      <c r="W28" s="35">
        <f t="shared" si="9"/>
        <v>0</v>
      </c>
      <c r="X28" s="35">
        <f t="shared" si="10"/>
        <v>3294.0506523028266</v>
      </c>
      <c r="Y28" s="51">
        <v>9900</v>
      </c>
      <c r="Z28" s="51">
        <v>4150</v>
      </c>
      <c r="AA28" s="35">
        <f t="shared" si="11"/>
        <v>583</v>
      </c>
      <c r="AB28" s="35">
        <f t="shared" si="12"/>
        <v>430</v>
      </c>
      <c r="AC28" s="35">
        <f t="shared" si="13"/>
        <v>584.42449136115727</v>
      </c>
      <c r="AD28" s="35">
        <f t="shared" si="14"/>
        <v>271.36312570873901</v>
      </c>
      <c r="AE28" s="35">
        <f t="shared" si="15"/>
        <v>140.392664806569</v>
      </c>
      <c r="AF28" s="35">
        <f t="shared" si="16"/>
        <v>302.49439828121479</v>
      </c>
      <c r="AG28" s="35">
        <f t="shared" si="17"/>
        <v>17.532734740834719</v>
      </c>
      <c r="AH28" s="35">
        <f t="shared" si="18"/>
        <v>517.900991402626</v>
      </c>
      <c r="AI28" s="35">
        <f t="shared" si="19"/>
        <v>267.94171131054708</v>
      </c>
      <c r="AJ28" s="35">
        <f t="shared" si="20"/>
        <v>0</v>
      </c>
      <c r="AK28" s="36">
        <f t="shared" si="21"/>
        <v>3294.0506523028266</v>
      </c>
    </row>
    <row r="29" spans="1:37" x14ac:dyDescent="0.25">
      <c r="A29" s="5">
        <v>4408</v>
      </c>
      <c r="B29" s="5">
        <v>405423.66275405884</v>
      </c>
      <c r="C29" s="5">
        <v>716707.93594074249</v>
      </c>
      <c r="D29" s="5">
        <v>18980.285000002481</v>
      </c>
      <c r="E29" s="5">
        <v>60.504250000000006</v>
      </c>
      <c r="F29" s="32">
        <v>0.02</v>
      </c>
      <c r="G29" s="32">
        <v>0.02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583</v>
      </c>
      <c r="O29" s="35">
        <f t="shared" si="1"/>
        <v>430</v>
      </c>
      <c r="P29" s="35">
        <f t="shared" si="2"/>
        <v>584.42449136115727</v>
      </c>
      <c r="Q29" s="35">
        <f t="shared" si="3"/>
        <v>271.36312570873901</v>
      </c>
      <c r="R29" s="35">
        <f t="shared" si="4"/>
        <v>140.392664806569</v>
      </c>
      <c r="S29" s="35">
        <f t="shared" si="5"/>
        <v>302.49439828121479</v>
      </c>
      <c r="T29" s="35">
        <f t="shared" si="6"/>
        <v>17.532734740834719</v>
      </c>
      <c r="U29" s="35">
        <f t="shared" si="7"/>
        <v>517.900991402626</v>
      </c>
      <c r="V29" s="35">
        <f t="shared" si="8"/>
        <v>267.94171131054708</v>
      </c>
      <c r="W29" s="35">
        <f t="shared" si="9"/>
        <v>0</v>
      </c>
      <c r="X29" s="35">
        <f t="shared" si="10"/>
        <v>3294.0506523028266</v>
      </c>
      <c r="Y29" s="51">
        <v>9900</v>
      </c>
      <c r="Z29" s="51">
        <v>4150</v>
      </c>
      <c r="AA29" s="35">
        <f t="shared" si="11"/>
        <v>583</v>
      </c>
      <c r="AB29" s="35">
        <f t="shared" si="12"/>
        <v>430</v>
      </c>
      <c r="AC29" s="35">
        <f t="shared" si="13"/>
        <v>584.42449136115727</v>
      </c>
      <c r="AD29" s="35">
        <f t="shared" si="14"/>
        <v>271.36312570873901</v>
      </c>
      <c r="AE29" s="35">
        <f t="shared" si="15"/>
        <v>140.392664806569</v>
      </c>
      <c r="AF29" s="35">
        <f t="shared" si="16"/>
        <v>302.49439828121479</v>
      </c>
      <c r="AG29" s="35">
        <f t="shared" si="17"/>
        <v>17.532734740834719</v>
      </c>
      <c r="AH29" s="35">
        <f t="shared" si="18"/>
        <v>517.900991402626</v>
      </c>
      <c r="AI29" s="35">
        <f t="shared" si="19"/>
        <v>267.94171131054708</v>
      </c>
      <c r="AJ29" s="35">
        <f t="shared" si="20"/>
        <v>0</v>
      </c>
      <c r="AK29" s="36">
        <f t="shared" si="21"/>
        <v>3294.0506523028266</v>
      </c>
    </row>
    <row r="30" spans="1:37" x14ac:dyDescent="0.25">
      <c r="A30" s="5">
        <v>4409</v>
      </c>
      <c r="B30" s="5">
        <v>405916.02175283432</v>
      </c>
      <c r="C30" s="5">
        <v>717578.32816052437</v>
      </c>
      <c r="D30" s="5">
        <v>18982.189609377543</v>
      </c>
      <c r="E30" s="5">
        <v>60.504250000000006</v>
      </c>
      <c r="F30" s="32">
        <v>0.02</v>
      </c>
      <c r="G30" s="32">
        <v>0.02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583</v>
      </c>
      <c r="O30" s="35">
        <f t="shared" si="1"/>
        <v>430</v>
      </c>
      <c r="P30" s="35">
        <f t="shared" si="2"/>
        <v>584.42449136115727</v>
      </c>
      <c r="Q30" s="35">
        <f t="shared" si="3"/>
        <v>271.36312570873901</v>
      </c>
      <c r="R30" s="35">
        <f t="shared" si="4"/>
        <v>140.392664806569</v>
      </c>
      <c r="S30" s="35">
        <f t="shared" si="5"/>
        <v>302.49439828121479</v>
      </c>
      <c r="T30" s="35">
        <f t="shared" si="6"/>
        <v>17.532734740834719</v>
      </c>
      <c r="U30" s="35">
        <f t="shared" si="7"/>
        <v>517.900991402626</v>
      </c>
      <c r="V30" s="35">
        <f t="shared" si="8"/>
        <v>267.94171131054708</v>
      </c>
      <c r="W30" s="35">
        <f t="shared" si="9"/>
        <v>0</v>
      </c>
      <c r="X30" s="35">
        <f t="shared" si="10"/>
        <v>3294.0506523028266</v>
      </c>
      <c r="Y30" s="51">
        <v>9900</v>
      </c>
      <c r="Z30" s="51">
        <v>4150</v>
      </c>
      <c r="AA30" s="35">
        <f t="shared" si="11"/>
        <v>583</v>
      </c>
      <c r="AB30" s="35">
        <f t="shared" si="12"/>
        <v>430</v>
      </c>
      <c r="AC30" s="35">
        <f t="shared" si="13"/>
        <v>584.42449136115727</v>
      </c>
      <c r="AD30" s="35">
        <f t="shared" si="14"/>
        <v>271.36312570873901</v>
      </c>
      <c r="AE30" s="35">
        <f t="shared" si="15"/>
        <v>140.392664806569</v>
      </c>
      <c r="AF30" s="35">
        <f t="shared" si="16"/>
        <v>302.49439828121479</v>
      </c>
      <c r="AG30" s="35">
        <f t="shared" si="17"/>
        <v>17.532734740834719</v>
      </c>
      <c r="AH30" s="35">
        <f t="shared" si="18"/>
        <v>517.900991402626</v>
      </c>
      <c r="AI30" s="35">
        <f t="shared" si="19"/>
        <v>267.94171131054708</v>
      </c>
      <c r="AJ30" s="35">
        <f t="shared" si="20"/>
        <v>0</v>
      </c>
      <c r="AK30" s="36">
        <f t="shared" si="21"/>
        <v>3294.0506523028266</v>
      </c>
    </row>
    <row r="31" spans="1:37" x14ac:dyDescent="0.25">
      <c r="A31" s="5">
        <v>4410</v>
      </c>
      <c r="B31" s="5">
        <v>406408.38075113297</v>
      </c>
      <c r="C31" s="5">
        <v>718448.72038033605</v>
      </c>
      <c r="D31" s="5">
        <v>18984.148437502427</v>
      </c>
      <c r="E31" s="5">
        <v>60.504250000000006</v>
      </c>
      <c r="F31" s="32">
        <v>0.02</v>
      </c>
      <c r="G31" s="32">
        <v>0.02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583</v>
      </c>
      <c r="O31" s="35">
        <f t="shared" si="1"/>
        <v>430</v>
      </c>
      <c r="P31" s="35">
        <f t="shared" si="2"/>
        <v>584.42449136115727</v>
      </c>
      <c r="Q31" s="35">
        <f t="shared" si="3"/>
        <v>271.36312570873901</v>
      </c>
      <c r="R31" s="35">
        <f t="shared" si="4"/>
        <v>140.392664806569</v>
      </c>
      <c r="S31" s="35">
        <f t="shared" si="5"/>
        <v>302.49439828121479</v>
      </c>
      <c r="T31" s="35">
        <f t="shared" si="6"/>
        <v>17.532734740834719</v>
      </c>
      <c r="U31" s="35">
        <f t="shared" si="7"/>
        <v>517.900991402626</v>
      </c>
      <c r="V31" s="35">
        <f t="shared" si="8"/>
        <v>267.94171131054708</v>
      </c>
      <c r="W31" s="35">
        <f t="shared" si="9"/>
        <v>0</v>
      </c>
      <c r="X31" s="35">
        <f t="shared" si="10"/>
        <v>3294.0506523028266</v>
      </c>
      <c r="Y31" s="51">
        <v>9900</v>
      </c>
      <c r="Z31" s="51">
        <v>4150</v>
      </c>
      <c r="AA31" s="35">
        <f t="shared" si="11"/>
        <v>583</v>
      </c>
      <c r="AB31" s="35">
        <f t="shared" si="12"/>
        <v>430</v>
      </c>
      <c r="AC31" s="35">
        <f t="shared" si="13"/>
        <v>584.42449136115727</v>
      </c>
      <c r="AD31" s="35">
        <f t="shared" si="14"/>
        <v>271.36312570873901</v>
      </c>
      <c r="AE31" s="35">
        <f t="shared" si="15"/>
        <v>140.392664806569</v>
      </c>
      <c r="AF31" s="35">
        <f t="shared" si="16"/>
        <v>302.49439828121479</v>
      </c>
      <c r="AG31" s="35">
        <f t="shared" si="17"/>
        <v>17.532734740834719</v>
      </c>
      <c r="AH31" s="35">
        <f t="shared" si="18"/>
        <v>517.900991402626</v>
      </c>
      <c r="AI31" s="35">
        <f t="shared" si="19"/>
        <v>267.94171131054708</v>
      </c>
      <c r="AJ31" s="35">
        <f t="shared" si="20"/>
        <v>0</v>
      </c>
      <c r="AK31" s="36">
        <f t="shared" si="21"/>
        <v>3294.0506523028266</v>
      </c>
    </row>
    <row r="32" spans="1:37" x14ac:dyDescent="0.25">
      <c r="A32" s="5">
        <v>4411</v>
      </c>
      <c r="B32" s="5">
        <v>406900.73974990845</v>
      </c>
      <c r="C32" s="5">
        <v>719319.11260014772</v>
      </c>
      <c r="D32" s="5">
        <v>18986.161484377702</v>
      </c>
      <c r="E32" s="5">
        <v>60.504250000000006</v>
      </c>
      <c r="F32" s="32">
        <v>0.02</v>
      </c>
      <c r="G32" s="32">
        <v>0.02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583</v>
      </c>
      <c r="O32" s="35">
        <f t="shared" si="1"/>
        <v>430</v>
      </c>
      <c r="P32" s="35">
        <f t="shared" si="2"/>
        <v>584.42449136115727</v>
      </c>
      <c r="Q32" s="35">
        <f t="shared" si="3"/>
        <v>271.36312570873901</v>
      </c>
      <c r="R32" s="35">
        <f t="shared" si="4"/>
        <v>140.392664806569</v>
      </c>
      <c r="S32" s="35">
        <f t="shared" si="5"/>
        <v>302.49439828121479</v>
      </c>
      <c r="T32" s="35">
        <f t="shared" si="6"/>
        <v>17.532734740834719</v>
      </c>
      <c r="U32" s="35">
        <f t="shared" si="7"/>
        <v>517.900991402626</v>
      </c>
      <c r="V32" s="35">
        <f t="shared" si="8"/>
        <v>267.94171131054708</v>
      </c>
      <c r="W32" s="35">
        <f t="shared" si="9"/>
        <v>0</v>
      </c>
      <c r="X32" s="35">
        <f t="shared" si="10"/>
        <v>3294.0506523028266</v>
      </c>
      <c r="Y32" s="51">
        <v>9900</v>
      </c>
      <c r="Z32" s="51">
        <v>4150</v>
      </c>
      <c r="AA32" s="35">
        <f t="shared" si="11"/>
        <v>583</v>
      </c>
      <c r="AB32" s="35">
        <f t="shared" si="12"/>
        <v>430</v>
      </c>
      <c r="AC32" s="35">
        <f t="shared" si="13"/>
        <v>584.42449136115727</v>
      </c>
      <c r="AD32" s="35">
        <f t="shared" si="14"/>
        <v>271.36312570873901</v>
      </c>
      <c r="AE32" s="35">
        <f t="shared" si="15"/>
        <v>140.392664806569</v>
      </c>
      <c r="AF32" s="35">
        <f t="shared" si="16"/>
        <v>302.49439828121479</v>
      </c>
      <c r="AG32" s="35">
        <f t="shared" si="17"/>
        <v>17.532734740834719</v>
      </c>
      <c r="AH32" s="35">
        <f t="shared" si="18"/>
        <v>517.900991402626</v>
      </c>
      <c r="AI32" s="35">
        <f t="shared" si="19"/>
        <v>267.94171131054708</v>
      </c>
      <c r="AJ32" s="35">
        <f t="shared" si="20"/>
        <v>0</v>
      </c>
      <c r="AK32" s="36">
        <f t="shared" si="21"/>
        <v>3294.0506523028266</v>
      </c>
    </row>
    <row r="33" spans="1:37" x14ac:dyDescent="0.25">
      <c r="A33" s="5">
        <v>4412</v>
      </c>
      <c r="B33" s="5">
        <v>407393.09874916077</v>
      </c>
      <c r="C33" s="5">
        <v>720189.5048199594</v>
      </c>
      <c r="D33" s="5">
        <v>18988.228750002578</v>
      </c>
      <c r="E33" s="5">
        <v>60.504250000000006</v>
      </c>
      <c r="F33" s="32">
        <v>0.02</v>
      </c>
      <c r="G33" s="32">
        <v>0.02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583</v>
      </c>
      <c r="O33" s="35">
        <f t="shared" si="1"/>
        <v>430</v>
      </c>
      <c r="P33" s="35">
        <f t="shared" si="2"/>
        <v>584.42449136115727</v>
      </c>
      <c r="Q33" s="35">
        <f t="shared" si="3"/>
        <v>271.36312570873901</v>
      </c>
      <c r="R33" s="35">
        <f t="shared" si="4"/>
        <v>140.392664806569</v>
      </c>
      <c r="S33" s="35">
        <f t="shared" si="5"/>
        <v>302.49439828121479</v>
      </c>
      <c r="T33" s="35">
        <f t="shared" si="6"/>
        <v>17.532734740834719</v>
      </c>
      <c r="U33" s="35">
        <f t="shared" si="7"/>
        <v>517.900991402626</v>
      </c>
      <c r="V33" s="35">
        <f t="shared" si="8"/>
        <v>267.94171131054708</v>
      </c>
      <c r="W33" s="35">
        <f t="shared" si="9"/>
        <v>0</v>
      </c>
      <c r="X33" s="35">
        <f t="shared" si="10"/>
        <v>3294.0506523028266</v>
      </c>
      <c r="Y33" s="51">
        <v>9900</v>
      </c>
      <c r="Z33" s="51">
        <v>4150</v>
      </c>
      <c r="AA33" s="35">
        <f t="shared" si="11"/>
        <v>583</v>
      </c>
      <c r="AB33" s="35">
        <f t="shared" si="12"/>
        <v>430</v>
      </c>
      <c r="AC33" s="35">
        <f t="shared" si="13"/>
        <v>584.42449136115727</v>
      </c>
      <c r="AD33" s="35">
        <f t="shared" si="14"/>
        <v>271.36312570873901</v>
      </c>
      <c r="AE33" s="35">
        <f t="shared" si="15"/>
        <v>140.392664806569</v>
      </c>
      <c r="AF33" s="35">
        <f t="shared" si="16"/>
        <v>302.49439828121479</v>
      </c>
      <c r="AG33" s="35">
        <f t="shared" si="17"/>
        <v>17.532734740834719</v>
      </c>
      <c r="AH33" s="35">
        <f t="shared" si="18"/>
        <v>517.900991402626</v>
      </c>
      <c r="AI33" s="35">
        <f t="shared" si="19"/>
        <v>267.94171131054708</v>
      </c>
      <c r="AJ33" s="35">
        <f t="shared" si="20"/>
        <v>0</v>
      </c>
      <c r="AK33" s="36">
        <f t="shared" si="21"/>
        <v>3294.0506523028266</v>
      </c>
    </row>
    <row r="34" spans="1:37" x14ac:dyDescent="0.25">
      <c r="A34" s="5">
        <v>4412.2</v>
      </c>
      <c r="B34" s="5">
        <v>407491.57054901123</v>
      </c>
      <c r="C34" s="5">
        <v>720363.58326390386</v>
      </c>
      <c r="D34" s="5">
        <v>18988.648709377572</v>
      </c>
      <c r="E34" s="5">
        <v>60.504250000000006</v>
      </c>
      <c r="F34" s="32">
        <v>0.02</v>
      </c>
      <c r="G34" s="32">
        <v>0.02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583</v>
      </c>
      <c r="O34" s="35">
        <f t="shared" si="1"/>
        <v>430</v>
      </c>
      <c r="P34" s="35">
        <f t="shared" si="2"/>
        <v>584.42449136115727</v>
      </c>
      <c r="Q34" s="35">
        <f t="shared" si="3"/>
        <v>271.36312570873901</v>
      </c>
      <c r="R34" s="35">
        <f t="shared" si="4"/>
        <v>140.392664806569</v>
      </c>
      <c r="S34" s="35">
        <f t="shared" si="5"/>
        <v>302.49439828121479</v>
      </c>
      <c r="T34" s="35">
        <f t="shared" si="6"/>
        <v>17.532734740834719</v>
      </c>
      <c r="U34" s="35">
        <f t="shared" si="7"/>
        <v>517.900991402626</v>
      </c>
      <c r="V34" s="35">
        <f t="shared" si="8"/>
        <v>267.94171131054708</v>
      </c>
      <c r="W34" s="35">
        <f t="shared" si="9"/>
        <v>0</v>
      </c>
      <c r="X34" s="35">
        <f t="shared" si="10"/>
        <v>3294.0506523028266</v>
      </c>
      <c r="Y34" s="51">
        <v>9900</v>
      </c>
      <c r="Z34" s="51">
        <v>4150</v>
      </c>
      <c r="AA34" s="35">
        <f t="shared" si="11"/>
        <v>583</v>
      </c>
      <c r="AB34" s="35">
        <f t="shared" si="12"/>
        <v>430</v>
      </c>
      <c r="AC34" s="35">
        <f t="shared" si="13"/>
        <v>584.42449136115727</v>
      </c>
      <c r="AD34" s="35">
        <f t="shared" si="14"/>
        <v>271.36312570873901</v>
      </c>
      <c r="AE34" s="35">
        <f t="shared" si="15"/>
        <v>140.392664806569</v>
      </c>
      <c r="AF34" s="35">
        <f t="shared" si="16"/>
        <v>302.49439828121479</v>
      </c>
      <c r="AG34" s="35">
        <f t="shared" si="17"/>
        <v>17.532734740834719</v>
      </c>
      <c r="AH34" s="35">
        <f t="shared" si="18"/>
        <v>517.900991402626</v>
      </c>
      <c r="AI34" s="35">
        <f t="shared" si="19"/>
        <v>267.94171131054708</v>
      </c>
      <c r="AJ34" s="35">
        <f t="shared" si="20"/>
        <v>0</v>
      </c>
      <c r="AK34" s="36">
        <f t="shared" si="21"/>
        <v>3294.0506523028266</v>
      </c>
    </row>
    <row r="35" spans="1:37" x14ac:dyDescent="0.25">
      <c r="A35" s="5">
        <v>4412.8</v>
      </c>
      <c r="B35" s="5">
        <v>407786.98594808578</v>
      </c>
      <c r="C35" s="5">
        <v>720885.81859576702</v>
      </c>
      <c r="D35" s="5">
        <v>18989.921600002617</v>
      </c>
      <c r="E35" s="5">
        <v>60.504250000000006</v>
      </c>
      <c r="F35" s="32">
        <v>0.02</v>
      </c>
      <c r="G35" s="32">
        <v>0.02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583</v>
      </c>
      <c r="O35" s="35">
        <f t="shared" si="1"/>
        <v>430</v>
      </c>
      <c r="P35" s="35">
        <f t="shared" si="2"/>
        <v>584.42449136115727</v>
      </c>
      <c r="Q35" s="35">
        <f t="shared" si="3"/>
        <v>271.36312570873901</v>
      </c>
      <c r="R35" s="35">
        <f t="shared" si="4"/>
        <v>140.392664806569</v>
      </c>
      <c r="S35" s="35">
        <f t="shared" si="5"/>
        <v>302.49439828121479</v>
      </c>
      <c r="T35" s="35">
        <f t="shared" si="6"/>
        <v>17.532734740834719</v>
      </c>
      <c r="U35" s="35">
        <f t="shared" si="7"/>
        <v>517.900991402626</v>
      </c>
      <c r="V35" s="35">
        <f t="shared" si="8"/>
        <v>267.94171131054708</v>
      </c>
      <c r="W35" s="35">
        <f t="shared" si="9"/>
        <v>0</v>
      </c>
      <c r="X35" s="35">
        <f t="shared" si="10"/>
        <v>3294.0506523028266</v>
      </c>
      <c r="Y35" s="51">
        <v>9900</v>
      </c>
      <c r="Z35" s="51">
        <v>4150</v>
      </c>
      <c r="AA35" s="35">
        <f t="shared" si="11"/>
        <v>583</v>
      </c>
      <c r="AB35" s="35">
        <f t="shared" si="12"/>
        <v>430</v>
      </c>
      <c r="AC35" s="35">
        <f t="shared" si="13"/>
        <v>584.42449136115727</v>
      </c>
      <c r="AD35" s="35">
        <f t="shared" si="14"/>
        <v>271.36312570873901</v>
      </c>
      <c r="AE35" s="35">
        <f t="shared" si="15"/>
        <v>140.392664806569</v>
      </c>
      <c r="AF35" s="35">
        <f t="shared" si="16"/>
        <v>302.49439828121479</v>
      </c>
      <c r="AG35" s="35">
        <f t="shared" si="17"/>
        <v>17.532734740834719</v>
      </c>
      <c r="AH35" s="35">
        <f t="shared" si="18"/>
        <v>517.900991402626</v>
      </c>
      <c r="AI35" s="35">
        <f t="shared" si="19"/>
        <v>267.94171131054708</v>
      </c>
      <c r="AJ35" s="35">
        <f t="shared" si="20"/>
        <v>0</v>
      </c>
      <c r="AK35" s="36">
        <f t="shared" si="21"/>
        <v>3294.0506523028266</v>
      </c>
    </row>
    <row r="36" spans="1:37" x14ac:dyDescent="0.25">
      <c r="A36" s="5">
        <v>4413</v>
      </c>
      <c r="B36" s="5">
        <v>407885.45774793625</v>
      </c>
      <c r="C36" s="5">
        <v>721059.89703971148</v>
      </c>
      <c r="D36" s="5">
        <v>18990.350234377616</v>
      </c>
      <c r="E36" s="5">
        <v>60.504250000000006</v>
      </c>
      <c r="F36" s="32">
        <v>0.02</v>
      </c>
      <c r="G36" s="32">
        <v>0.02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583</v>
      </c>
      <c r="O36" s="35">
        <f t="shared" si="1"/>
        <v>430</v>
      </c>
      <c r="P36" s="35">
        <f t="shared" si="2"/>
        <v>584.42449136115727</v>
      </c>
      <c r="Q36" s="35">
        <f t="shared" si="3"/>
        <v>271.36312570873901</v>
      </c>
      <c r="R36" s="35">
        <f t="shared" si="4"/>
        <v>140.392664806569</v>
      </c>
      <c r="S36" s="35">
        <f t="shared" si="5"/>
        <v>302.49439828121479</v>
      </c>
      <c r="T36" s="35">
        <f t="shared" si="6"/>
        <v>17.532734740834719</v>
      </c>
      <c r="U36" s="35">
        <f t="shared" si="7"/>
        <v>517.900991402626</v>
      </c>
      <c r="V36" s="35">
        <f t="shared" si="8"/>
        <v>267.94171131054708</v>
      </c>
      <c r="W36" s="35">
        <f t="shared" si="9"/>
        <v>0</v>
      </c>
      <c r="X36" s="35">
        <f t="shared" si="10"/>
        <v>3294.0506523028266</v>
      </c>
      <c r="Y36" s="51">
        <v>9900</v>
      </c>
      <c r="Z36" s="51">
        <v>4150</v>
      </c>
      <c r="AA36" s="35">
        <f t="shared" si="11"/>
        <v>583</v>
      </c>
      <c r="AB36" s="35">
        <f t="shared" si="12"/>
        <v>430</v>
      </c>
      <c r="AC36" s="35">
        <f t="shared" si="13"/>
        <v>584.42449136115727</v>
      </c>
      <c r="AD36" s="35">
        <f t="shared" si="14"/>
        <v>271.36312570873901</v>
      </c>
      <c r="AE36" s="35">
        <f t="shared" si="15"/>
        <v>140.392664806569</v>
      </c>
      <c r="AF36" s="35">
        <f t="shared" si="16"/>
        <v>302.49439828121479</v>
      </c>
      <c r="AG36" s="35">
        <f t="shared" si="17"/>
        <v>17.532734740834719</v>
      </c>
      <c r="AH36" s="35">
        <f t="shared" si="18"/>
        <v>517.900991402626</v>
      </c>
      <c r="AI36" s="35">
        <f t="shared" si="19"/>
        <v>267.94171131054708</v>
      </c>
      <c r="AJ36" s="35">
        <f t="shared" si="20"/>
        <v>0</v>
      </c>
      <c r="AK36" s="36">
        <f t="shared" si="21"/>
        <v>3294.0506523028266</v>
      </c>
    </row>
    <row r="37" spans="1:37" x14ac:dyDescent="0.25">
      <c r="A37" s="5">
        <v>4414</v>
      </c>
      <c r="B37" s="5">
        <v>408377.8968091011</v>
      </c>
      <c r="C37" s="5">
        <v>721930.22806301713</v>
      </c>
      <c r="D37" s="5">
        <v>18992.525937502593</v>
      </c>
      <c r="E37" s="5">
        <v>60.504161130705477</v>
      </c>
      <c r="F37" s="32">
        <v>0.02</v>
      </c>
      <c r="G37" s="32">
        <v>0.02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583</v>
      </c>
      <c r="O37" s="35">
        <f t="shared" si="1"/>
        <v>430</v>
      </c>
      <c r="P37" s="35">
        <f t="shared" si="2"/>
        <v>584.42449136115727</v>
      </c>
      <c r="Q37" s="35">
        <f t="shared" si="3"/>
        <v>271.36312570873901</v>
      </c>
      <c r="R37" s="35">
        <f t="shared" si="4"/>
        <v>140.392664806569</v>
      </c>
      <c r="S37" s="35">
        <f t="shared" si="5"/>
        <v>302.49439828121479</v>
      </c>
      <c r="T37" s="35">
        <f t="shared" si="6"/>
        <v>17.532734740834719</v>
      </c>
      <c r="U37" s="35">
        <f t="shared" si="7"/>
        <v>517.900991402626</v>
      </c>
      <c r="V37" s="35">
        <f t="shared" si="8"/>
        <v>267.94171131054708</v>
      </c>
      <c r="W37" s="35">
        <f t="shared" si="9"/>
        <v>0</v>
      </c>
      <c r="X37" s="35">
        <f t="shared" si="10"/>
        <v>3294.0506523028266</v>
      </c>
      <c r="Y37" s="51">
        <v>9900</v>
      </c>
      <c r="Z37" s="51">
        <v>4150</v>
      </c>
      <c r="AA37" s="35">
        <f t="shared" si="11"/>
        <v>583</v>
      </c>
      <c r="AB37" s="35">
        <f t="shared" si="12"/>
        <v>430</v>
      </c>
      <c r="AC37" s="35">
        <f t="shared" si="13"/>
        <v>584.42449136115727</v>
      </c>
      <c r="AD37" s="35">
        <f t="shared" si="14"/>
        <v>271.36312570873901</v>
      </c>
      <c r="AE37" s="35">
        <f t="shared" si="15"/>
        <v>140.392664806569</v>
      </c>
      <c r="AF37" s="35">
        <f t="shared" si="16"/>
        <v>302.49439828121479</v>
      </c>
      <c r="AG37" s="35">
        <f t="shared" si="17"/>
        <v>17.532734740834719</v>
      </c>
      <c r="AH37" s="35">
        <f t="shared" si="18"/>
        <v>517.900991402626</v>
      </c>
      <c r="AI37" s="35">
        <f t="shared" si="19"/>
        <v>267.94171131054708</v>
      </c>
      <c r="AJ37" s="35">
        <f t="shared" si="20"/>
        <v>0</v>
      </c>
      <c r="AK37" s="36">
        <f t="shared" si="21"/>
        <v>3294.0506523028266</v>
      </c>
    </row>
    <row r="38" spans="1:37" x14ac:dyDescent="0.25">
      <c r="A38" s="5">
        <v>4415</v>
      </c>
      <c r="B38" s="5">
        <v>408870.26114034653</v>
      </c>
      <c r="C38" s="5">
        <v>722800.61726653576</v>
      </c>
      <c r="D38" s="5">
        <v>18994.755859377507</v>
      </c>
      <c r="E38" s="5">
        <v>60.503537499085091</v>
      </c>
      <c r="F38" s="32">
        <v>0.02</v>
      </c>
      <c r="G38" s="32">
        <v>0.02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583</v>
      </c>
      <c r="O38" s="35">
        <f t="shared" si="1"/>
        <v>430</v>
      </c>
      <c r="P38" s="35">
        <f t="shared" si="2"/>
        <v>584.42449136115727</v>
      </c>
      <c r="Q38" s="35">
        <f t="shared" si="3"/>
        <v>271.36312570873901</v>
      </c>
      <c r="R38" s="35">
        <f t="shared" si="4"/>
        <v>140.392664806569</v>
      </c>
      <c r="S38" s="35">
        <f t="shared" si="5"/>
        <v>302.49439828121479</v>
      </c>
      <c r="T38" s="35">
        <f t="shared" si="6"/>
        <v>17.532734740834719</v>
      </c>
      <c r="U38" s="35">
        <f t="shared" si="7"/>
        <v>517.900991402626</v>
      </c>
      <c r="V38" s="35">
        <f t="shared" si="8"/>
        <v>267.94171131054708</v>
      </c>
      <c r="W38" s="35">
        <f t="shared" si="9"/>
        <v>0</v>
      </c>
      <c r="X38" s="35">
        <f t="shared" si="10"/>
        <v>3294.0506523028266</v>
      </c>
      <c r="Y38" s="51">
        <v>9900</v>
      </c>
      <c r="Z38" s="51">
        <v>4150</v>
      </c>
      <c r="AA38" s="35">
        <f t="shared" si="11"/>
        <v>583</v>
      </c>
      <c r="AB38" s="35">
        <f t="shared" si="12"/>
        <v>430</v>
      </c>
      <c r="AC38" s="35">
        <f t="shared" si="13"/>
        <v>584.42449136115727</v>
      </c>
      <c r="AD38" s="35">
        <f t="shared" si="14"/>
        <v>271.36312570873901</v>
      </c>
      <c r="AE38" s="35">
        <f t="shared" si="15"/>
        <v>140.392664806569</v>
      </c>
      <c r="AF38" s="35">
        <f t="shared" si="16"/>
        <v>302.49439828121479</v>
      </c>
      <c r="AG38" s="35">
        <f t="shared" si="17"/>
        <v>17.532734740834719</v>
      </c>
      <c r="AH38" s="35">
        <f t="shared" si="18"/>
        <v>517.900991402626</v>
      </c>
      <c r="AI38" s="35">
        <f t="shared" si="19"/>
        <v>267.94171131054708</v>
      </c>
      <c r="AJ38" s="35">
        <f t="shared" si="20"/>
        <v>0</v>
      </c>
      <c r="AK38" s="36">
        <f t="shared" si="21"/>
        <v>3294.0506523028266</v>
      </c>
    </row>
    <row r="39" spans="1:37" x14ac:dyDescent="0.25">
      <c r="A39" s="5">
        <v>4416</v>
      </c>
      <c r="B39" s="5">
        <v>409362.63947343826</v>
      </c>
      <c r="C39" s="5">
        <v>723670.99854910374</v>
      </c>
      <c r="D39" s="5">
        <v>18997.040000002471</v>
      </c>
      <c r="E39" s="5">
        <v>60.502317661326664</v>
      </c>
      <c r="F39" s="32">
        <v>0.02</v>
      </c>
      <c r="G39" s="32">
        <v>0.02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583</v>
      </c>
      <c r="O39" s="35">
        <f t="shared" si="1"/>
        <v>430</v>
      </c>
      <c r="P39" s="35">
        <f t="shared" si="2"/>
        <v>584.42449136115727</v>
      </c>
      <c r="Q39" s="35">
        <f t="shared" si="3"/>
        <v>271.36312570873901</v>
      </c>
      <c r="R39" s="35">
        <f t="shared" si="4"/>
        <v>140.392664806569</v>
      </c>
      <c r="S39" s="35">
        <f t="shared" si="5"/>
        <v>302.49439828121479</v>
      </c>
      <c r="T39" s="35">
        <f t="shared" si="6"/>
        <v>17.532734740834719</v>
      </c>
      <c r="U39" s="35">
        <f t="shared" si="7"/>
        <v>517.900991402626</v>
      </c>
      <c r="V39" s="35">
        <f t="shared" si="8"/>
        <v>267.94171131054708</v>
      </c>
      <c r="W39" s="35">
        <f t="shared" si="9"/>
        <v>0</v>
      </c>
      <c r="X39" s="35">
        <f t="shared" si="10"/>
        <v>3294.0506523028266</v>
      </c>
      <c r="Y39" s="51">
        <v>9900</v>
      </c>
      <c r="Z39" s="51">
        <v>4150</v>
      </c>
      <c r="AA39" s="35">
        <f t="shared" si="11"/>
        <v>583</v>
      </c>
      <c r="AB39" s="35">
        <f t="shared" si="12"/>
        <v>430</v>
      </c>
      <c r="AC39" s="35">
        <f t="shared" si="13"/>
        <v>584.42449136115727</v>
      </c>
      <c r="AD39" s="35">
        <f t="shared" si="14"/>
        <v>271.36312570873901</v>
      </c>
      <c r="AE39" s="35">
        <f t="shared" si="15"/>
        <v>140.392664806569</v>
      </c>
      <c r="AF39" s="35">
        <f t="shared" si="16"/>
        <v>302.49439828121479</v>
      </c>
      <c r="AG39" s="35">
        <f t="shared" si="17"/>
        <v>17.532734740834719</v>
      </c>
      <c r="AH39" s="35">
        <f t="shared" si="18"/>
        <v>517.900991402626</v>
      </c>
      <c r="AI39" s="35">
        <f t="shared" si="19"/>
        <v>267.94171131054708</v>
      </c>
      <c r="AJ39" s="35">
        <f t="shared" si="20"/>
        <v>0</v>
      </c>
      <c r="AK39" s="36">
        <f t="shared" si="21"/>
        <v>3294.0506523028266</v>
      </c>
    </row>
    <row r="40" spans="1:37" x14ac:dyDescent="0.25">
      <c r="A40" s="5">
        <v>4417</v>
      </c>
      <c r="B40" s="5">
        <v>409855.0408654213</v>
      </c>
      <c r="C40" s="5">
        <v>724541.36678677797</v>
      </c>
      <c r="D40" s="5">
        <v>18999.378359377486</v>
      </c>
      <c r="E40" s="5">
        <v>60.50050161743021</v>
      </c>
      <c r="F40" s="32">
        <v>0.02</v>
      </c>
      <c r="G40" s="32">
        <v>0.02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583</v>
      </c>
      <c r="O40" s="35">
        <f t="shared" si="1"/>
        <v>430</v>
      </c>
      <c r="P40" s="35">
        <f t="shared" si="2"/>
        <v>584.42449136115727</v>
      </c>
      <c r="Q40" s="35">
        <f t="shared" si="3"/>
        <v>271.36312570873901</v>
      </c>
      <c r="R40" s="35">
        <f t="shared" si="4"/>
        <v>140.392664806569</v>
      </c>
      <c r="S40" s="35">
        <f t="shared" si="5"/>
        <v>302.49439828121479</v>
      </c>
      <c r="T40" s="35">
        <f t="shared" si="6"/>
        <v>17.532734740834719</v>
      </c>
      <c r="U40" s="35">
        <f t="shared" si="7"/>
        <v>517.900991402626</v>
      </c>
      <c r="V40" s="35">
        <f t="shared" si="8"/>
        <v>267.94171131054708</v>
      </c>
      <c r="W40" s="35">
        <f t="shared" si="9"/>
        <v>0</v>
      </c>
      <c r="X40" s="35">
        <f t="shared" si="10"/>
        <v>3294.0506523028266</v>
      </c>
      <c r="Y40" s="51">
        <v>9900</v>
      </c>
      <c r="Z40" s="51">
        <v>4150</v>
      </c>
      <c r="AA40" s="35">
        <f t="shared" si="11"/>
        <v>583</v>
      </c>
      <c r="AB40" s="35">
        <f t="shared" si="12"/>
        <v>430</v>
      </c>
      <c r="AC40" s="35">
        <f t="shared" si="13"/>
        <v>584.42449136115727</v>
      </c>
      <c r="AD40" s="35">
        <f t="shared" si="14"/>
        <v>271.36312570873901</v>
      </c>
      <c r="AE40" s="35">
        <f t="shared" si="15"/>
        <v>140.392664806569</v>
      </c>
      <c r="AF40" s="35">
        <f t="shared" si="16"/>
        <v>302.49439828121479</v>
      </c>
      <c r="AG40" s="35">
        <f t="shared" si="17"/>
        <v>17.532734740834719</v>
      </c>
      <c r="AH40" s="35">
        <f t="shared" si="18"/>
        <v>517.900991402626</v>
      </c>
      <c r="AI40" s="35">
        <f t="shared" si="19"/>
        <v>267.94171131054708</v>
      </c>
      <c r="AJ40" s="35">
        <f t="shared" si="20"/>
        <v>0</v>
      </c>
      <c r="AK40" s="36">
        <f t="shared" si="21"/>
        <v>3294.0506523028266</v>
      </c>
    </row>
    <row r="41" spans="1:37" x14ac:dyDescent="0.25">
      <c r="A41" s="5">
        <v>4417.2</v>
      </c>
      <c r="B41" s="5">
        <v>409953.52470827103</v>
      </c>
      <c r="C41" s="5">
        <v>724715.43841794133</v>
      </c>
      <c r="D41" s="5">
        <v>18999.852537502647</v>
      </c>
      <c r="E41" s="5">
        <v>60.500066863914356</v>
      </c>
      <c r="F41" s="32">
        <v>0.02</v>
      </c>
      <c r="G41" s="32">
        <v>0.02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583</v>
      </c>
      <c r="O41" s="35">
        <f t="shared" si="1"/>
        <v>430</v>
      </c>
      <c r="P41" s="35">
        <f t="shared" si="2"/>
        <v>584.42449136115727</v>
      </c>
      <c r="Q41" s="35">
        <f t="shared" si="3"/>
        <v>271.36312570873901</v>
      </c>
      <c r="R41" s="35">
        <f t="shared" si="4"/>
        <v>140.392664806569</v>
      </c>
      <c r="S41" s="35">
        <f t="shared" si="5"/>
        <v>302.49439828121479</v>
      </c>
      <c r="T41" s="35">
        <f t="shared" si="6"/>
        <v>17.532734740834719</v>
      </c>
      <c r="U41" s="35">
        <f t="shared" si="7"/>
        <v>517.900991402626</v>
      </c>
      <c r="V41" s="35">
        <f t="shared" si="8"/>
        <v>267.94171131054708</v>
      </c>
      <c r="W41" s="35">
        <f t="shared" si="9"/>
        <v>0</v>
      </c>
      <c r="X41" s="35">
        <f t="shared" si="10"/>
        <v>3294.0506523028266</v>
      </c>
      <c r="Y41" s="51">
        <v>9900</v>
      </c>
      <c r="Z41" s="51">
        <v>4150</v>
      </c>
      <c r="AA41" s="35">
        <f t="shared" si="11"/>
        <v>583</v>
      </c>
      <c r="AB41" s="35">
        <f t="shared" si="12"/>
        <v>430</v>
      </c>
      <c r="AC41" s="35">
        <f t="shared" si="13"/>
        <v>584.42449136115727</v>
      </c>
      <c r="AD41" s="35">
        <f t="shared" si="14"/>
        <v>271.36312570873901</v>
      </c>
      <c r="AE41" s="35">
        <f t="shared" si="15"/>
        <v>140.392664806569</v>
      </c>
      <c r="AF41" s="35">
        <f t="shared" si="16"/>
        <v>302.49439828121479</v>
      </c>
      <c r="AG41" s="35">
        <f t="shared" si="17"/>
        <v>17.532734740834719</v>
      </c>
      <c r="AH41" s="35">
        <f t="shared" si="18"/>
        <v>517.900991402626</v>
      </c>
      <c r="AI41" s="35">
        <f t="shared" si="19"/>
        <v>267.94171131054708</v>
      </c>
      <c r="AJ41" s="35">
        <f t="shared" si="20"/>
        <v>0</v>
      </c>
      <c r="AK41" s="36">
        <f t="shared" si="21"/>
        <v>3294.0506523028266</v>
      </c>
    </row>
    <row r="42" spans="1:37" x14ac:dyDescent="0.25">
      <c r="A42" s="5">
        <v>4417.8</v>
      </c>
      <c r="B42" s="5">
        <v>410248.98466730118</v>
      </c>
      <c r="C42" s="5">
        <v>725237.64854076505</v>
      </c>
      <c r="D42" s="5">
        <v>19001.288084377393</v>
      </c>
      <c r="E42" s="5">
        <v>60.498619513893658</v>
      </c>
      <c r="F42" s="32">
        <v>0.02</v>
      </c>
      <c r="G42" s="32">
        <v>0.02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583</v>
      </c>
      <c r="O42" s="35">
        <f t="shared" si="1"/>
        <v>430</v>
      </c>
      <c r="P42" s="35">
        <f t="shared" si="2"/>
        <v>584.42449136115727</v>
      </c>
      <c r="Q42" s="35">
        <f t="shared" si="3"/>
        <v>271.36312570873901</v>
      </c>
      <c r="R42" s="35">
        <f t="shared" si="4"/>
        <v>140.392664806569</v>
      </c>
      <c r="S42" s="35">
        <f t="shared" si="5"/>
        <v>302.49439828121479</v>
      </c>
      <c r="T42" s="35">
        <f t="shared" si="6"/>
        <v>17.532734740834719</v>
      </c>
      <c r="U42" s="35">
        <f t="shared" si="7"/>
        <v>517.900991402626</v>
      </c>
      <c r="V42" s="35">
        <f t="shared" si="8"/>
        <v>267.94171131054708</v>
      </c>
      <c r="W42" s="35">
        <f t="shared" si="9"/>
        <v>0</v>
      </c>
      <c r="X42" s="35">
        <f t="shared" si="10"/>
        <v>3294.0506523028266</v>
      </c>
      <c r="Y42" s="51">
        <v>9900</v>
      </c>
      <c r="Z42" s="51">
        <v>4150</v>
      </c>
      <c r="AA42" s="35">
        <f t="shared" si="11"/>
        <v>583</v>
      </c>
      <c r="AB42" s="35">
        <f t="shared" si="12"/>
        <v>430</v>
      </c>
      <c r="AC42" s="35">
        <f t="shared" si="13"/>
        <v>584.42449136115727</v>
      </c>
      <c r="AD42" s="35">
        <f t="shared" si="14"/>
        <v>271.36312570873901</v>
      </c>
      <c r="AE42" s="35">
        <f t="shared" si="15"/>
        <v>140.392664806569</v>
      </c>
      <c r="AF42" s="35">
        <f t="shared" si="16"/>
        <v>302.49439828121479</v>
      </c>
      <c r="AG42" s="35">
        <f t="shared" si="17"/>
        <v>17.532734740834719</v>
      </c>
      <c r="AH42" s="35">
        <f t="shared" si="18"/>
        <v>517.900991402626</v>
      </c>
      <c r="AI42" s="35">
        <f t="shared" si="19"/>
        <v>267.94171131054708</v>
      </c>
      <c r="AJ42" s="35">
        <f t="shared" si="20"/>
        <v>0</v>
      </c>
      <c r="AK42" s="36">
        <f t="shared" si="21"/>
        <v>3294.0506523028266</v>
      </c>
    </row>
    <row r="43" spans="1:37" x14ac:dyDescent="0.25">
      <c r="A43" s="5">
        <v>4418</v>
      </c>
      <c r="B43" s="5">
        <v>410347.47437286377</v>
      </c>
      <c r="C43" s="5">
        <v>725411.71685478091</v>
      </c>
      <c r="D43" s="5">
        <v>19001.770937502668</v>
      </c>
      <c r="E43" s="5">
        <v>60.498089367395714</v>
      </c>
      <c r="F43" s="32">
        <v>0.02</v>
      </c>
      <c r="G43" s="32">
        <v>0.02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583</v>
      </c>
      <c r="O43" s="35">
        <f t="shared" si="1"/>
        <v>430</v>
      </c>
      <c r="P43" s="35">
        <f t="shared" si="2"/>
        <v>584.42449136115727</v>
      </c>
      <c r="Q43" s="35">
        <f t="shared" si="3"/>
        <v>271.36312570873901</v>
      </c>
      <c r="R43" s="35">
        <f t="shared" si="4"/>
        <v>140.392664806569</v>
      </c>
      <c r="S43" s="35">
        <f t="shared" si="5"/>
        <v>302.49439828121479</v>
      </c>
      <c r="T43" s="35">
        <f t="shared" si="6"/>
        <v>17.532734740834719</v>
      </c>
      <c r="U43" s="35">
        <f t="shared" si="7"/>
        <v>517.900991402626</v>
      </c>
      <c r="V43" s="35">
        <f t="shared" si="8"/>
        <v>267.94171131054708</v>
      </c>
      <c r="W43" s="35">
        <f t="shared" si="9"/>
        <v>0</v>
      </c>
      <c r="X43" s="35">
        <f t="shared" si="10"/>
        <v>3294.0506523028266</v>
      </c>
      <c r="Y43" s="51">
        <v>9900</v>
      </c>
      <c r="Z43" s="51">
        <v>4150</v>
      </c>
      <c r="AA43" s="35">
        <f t="shared" si="11"/>
        <v>583</v>
      </c>
      <c r="AB43" s="35">
        <f t="shared" si="12"/>
        <v>430</v>
      </c>
      <c r="AC43" s="35">
        <f t="shared" si="13"/>
        <v>584.42449136115727</v>
      </c>
      <c r="AD43" s="35">
        <f t="shared" si="14"/>
        <v>271.36312570873901</v>
      </c>
      <c r="AE43" s="35">
        <f t="shared" si="15"/>
        <v>140.392664806569</v>
      </c>
      <c r="AF43" s="35">
        <f t="shared" si="16"/>
        <v>302.49439828121479</v>
      </c>
      <c r="AG43" s="35">
        <f t="shared" si="17"/>
        <v>17.532734740834719</v>
      </c>
      <c r="AH43" s="35">
        <f t="shared" si="18"/>
        <v>517.900991402626</v>
      </c>
      <c r="AI43" s="35">
        <f t="shared" si="19"/>
        <v>267.94171131054708</v>
      </c>
      <c r="AJ43" s="35">
        <f t="shared" si="20"/>
        <v>0</v>
      </c>
      <c r="AK43" s="36">
        <f t="shared" si="21"/>
        <v>3294.0506523028266</v>
      </c>
    </row>
    <row r="44" spans="1:37" x14ac:dyDescent="0.25">
      <c r="A44" s="5">
        <v>4419</v>
      </c>
      <c r="B44" s="5">
        <v>410839.94905090332</v>
      </c>
      <c r="C44" s="5">
        <v>726282.04362738132</v>
      </c>
      <c r="D44" s="5">
        <v>19004.217734377675</v>
      </c>
      <c r="E44" s="5">
        <v>60.495080911223184</v>
      </c>
      <c r="F44" s="32">
        <v>0.02</v>
      </c>
      <c r="G44" s="32">
        <v>0.02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583</v>
      </c>
      <c r="O44" s="35">
        <f t="shared" si="1"/>
        <v>430</v>
      </c>
      <c r="P44" s="35">
        <f t="shared" si="2"/>
        <v>584.42449136115727</v>
      </c>
      <c r="Q44" s="35">
        <f t="shared" si="3"/>
        <v>271.36312570873901</v>
      </c>
      <c r="R44" s="35">
        <f t="shared" si="4"/>
        <v>140.392664806569</v>
      </c>
      <c r="S44" s="35">
        <f t="shared" si="5"/>
        <v>302.49439828121479</v>
      </c>
      <c r="T44" s="35">
        <f t="shared" si="6"/>
        <v>17.532734740834719</v>
      </c>
      <c r="U44" s="35">
        <f t="shared" si="7"/>
        <v>517.900991402626</v>
      </c>
      <c r="V44" s="35">
        <f t="shared" si="8"/>
        <v>267.94171131054708</v>
      </c>
      <c r="W44" s="35">
        <f t="shared" si="9"/>
        <v>0</v>
      </c>
      <c r="X44" s="35">
        <f t="shared" si="10"/>
        <v>3294.0506523028266</v>
      </c>
      <c r="Y44" s="51">
        <v>9900</v>
      </c>
      <c r="Z44" s="51">
        <v>4150</v>
      </c>
      <c r="AA44" s="35">
        <f t="shared" si="11"/>
        <v>583</v>
      </c>
      <c r="AB44" s="35">
        <f t="shared" si="12"/>
        <v>430</v>
      </c>
      <c r="AC44" s="35">
        <f t="shared" si="13"/>
        <v>584.42449136115727</v>
      </c>
      <c r="AD44" s="35">
        <f t="shared" si="14"/>
        <v>271.36312570873901</v>
      </c>
      <c r="AE44" s="35">
        <f t="shared" si="15"/>
        <v>140.392664806569</v>
      </c>
      <c r="AF44" s="35">
        <f t="shared" si="16"/>
        <v>302.49439828121479</v>
      </c>
      <c r="AG44" s="35">
        <f t="shared" si="17"/>
        <v>17.532734740834719</v>
      </c>
      <c r="AH44" s="35">
        <f t="shared" si="18"/>
        <v>517.900991402626</v>
      </c>
      <c r="AI44" s="35">
        <f t="shared" si="19"/>
        <v>267.94171131054708</v>
      </c>
      <c r="AJ44" s="35">
        <f t="shared" si="20"/>
        <v>0</v>
      </c>
      <c r="AK44" s="36">
        <f t="shared" si="21"/>
        <v>3294.0506523028266</v>
      </c>
    </row>
    <row r="45" spans="1:37" x14ac:dyDescent="0.25">
      <c r="A45" s="5">
        <v>4420</v>
      </c>
      <c r="B45" s="5">
        <v>411332.47395467758</v>
      </c>
      <c r="C45" s="5">
        <v>727152.34197762609</v>
      </c>
      <c r="D45" s="5">
        <v>19006.718750002619</v>
      </c>
      <c r="E45" s="5">
        <v>60.491476248912619</v>
      </c>
      <c r="F45" s="32">
        <v>0.02</v>
      </c>
      <c r="G45" s="32">
        <v>0.02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583</v>
      </c>
      <c r="O45" s="35">
        <f t="shared" si="1"/>
        <v>430</v>
      </c>
      <c r="P45" s="35">
        <f t="shared" si="2"/>
        <v>584.42449136115727</v>
      </c>
      <c r="Q45" s="35">
        <f t="shared" si="3"/>
        <v>271.36312570873901</v>
      </c>
      <c r="R45" s="35">
        <f t="shared" si="4"/>
        <v>140.392664806569</v>
      </c>
      <c r="S45" s="35">
        <f t="shared" si="5"/>
        <v>302.49439828121479</v>
      </c>
      <c r="T45" s="35">
        <f t="shared" si="6"/>
        <v>17.532734740834719</v>
      </c>
      <c r="U45" s="35">
        <f t="shared" si="7"/>
        <v>517.900991402626</v>
      </c>
      <c r="V45" s="35">
        <f t="shared" si="8"/>
        <v>267.94171131054708</v>
      </c>
      <c r="W45" s="35">
        <f t="shared" si="9"/>
        <v>0</v>
      </c>
      <c r="X45" s="35">
        <f t="shared" si="10"/>
        <v>3294.0506523028266</v>
      </c>
      <c r="Y45" s="51">
        <v>9900</v>
      </c>
      <c r="Z45" s="51">
        <v>4150</v>
      </c>
      <c r="AA45" s="35">
        <f t="shared" si="11"/>
        <v>583</v>
      </c>
      <c r="AB45" s="35">
        <f t="shared" si="12"/>
        <v>430</v>
      </c>
      <c r="AC45" s="35">
        <f t="shared" si="13"/>
        <v>584.42449136115727</v>
      </c>
      <c r="AD45" s="35">
        <f t="shared" si="14"/>
        <v>271.36312570873901</v>
      </c>
      <c r="AE45" s="35">
        <f t="shared" si="15"/>
        <v>140.392664806569</v>
      </c>
      <c r="AF45" s="35">
        <f t="shared" si="16"/>
        <v>302.49439828121479</v>
      </c>
      <c r="AG45" s="35">
        <f t="shared" si="17"/>
        <v>17.532734740834719</v>
      </c>
      <c r="AH45" s="35">
        <f t="shared" si="18"/>
        <v>517.900991402626</v>
      </c>
      <c r="AI45" s="35">
        <f t="shared" si="19"/>
        <v>267.94171131054708</v>
      </c>
      <c r="AJ45" s="35">
        <f t="shared" si="20"/>
        <v>0</v>
      </c>
      <c r="AK45" s="36">
        <f t="shared" si="21"/>
        <v>3294.0506523028266</v>
      </c>
    </row>
    <row r="46" spans="1:37" x14ac:dyDescent="0.25">
      <c r="A46" s="5">
        <v>4421</v>
      </c>
      <c r="B46" s="5">
        <v>411825.05813932419</v>
      </c>
      <c r="C46" s="5">
        <v>728022.60677692294</v>
      </c>
      <c r="D46" s="5">
        <v>19009.273984377614</v>
      </c>
      <c r="E46" s="5">
        <v>60.487275380464013</v>
      </c>
      <c r="F46" s="32">
        <v>0.02</v>
      </c>
      <c r="G46" s="32">
        <v>0.02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583</v>
      </c>
      <c r="O46" s="35">
        <f t="shared" si="1"/>
        <v>430</v>
      </c>
      <c r="P46" s="35">
        <f t="shared" si="2"/>
        <v>584.42449136115727</v>
      </c>
      <c r="Q46" s="35">
        <f t="shared" si="3"/>
        <v>271.36312570873901</v>
      </c>
      <c r="R46" s="35">
        <f t="shared" si="4"/>
        <v>140.392664806569</v>
      </c>
      <c r="S46" s="35">
        <f t="shared" si="5"/>
        <v>302.49439828121479</v>
      </c>
      <c r="T46" s="35">
        <f t="shared" si="6"/>
        <v>17.532734740834719</v>
      </c>
      <c r="U46" s="35">
        <f t="shared" si="7"/>
        <v>517.900991402626</v>
      </c>
      <c r="V46" s="35">
        <f t="shared" si="8"/>
        <v>267.94171131054708</v>
      </c>
      <c r="W46" s="35">
        <f t="shared" si="9"/>
        <v>0</v>
      </c>
      <c r="X46" s="35">
        <f t="shared" si="10"/>
        <v>3294.0506523028266</v>
      </c>
      <c r="Y46" s="51">
        <v>9900</v>
      </c>
      <c r="Z46" s="51">
        <v>4150</v>
      </c>
      <c r="AA46" s="35">
        <f t="shared" si="11"/>
        <v>583</v>
      </c>
      <c r="AB46" s="35">
        <f t="shared" si="12"/>
        <v>430</v>
      </c>
      <c r="AC46" s="35">
        <f t="shared" si="13"/>
        <v>584.42449136115727</v>
      </c>
      <c r="AD46" s="35">
        <f t="shared" si="14"/>
        <v>271.36312570873901</v>
      </c>
      <c r="AE46" s="35">
        <f t="shared" si="15"/>
        <v>140.392664806569</v>
      </c>
      <c r="AF46" s="35">
        <f t="shared" si="16"/>
        <v>302.49439828121479</v>
      </c>
      <c r="AG46" s="35">
        <f t="shared" si="17"/>
        <v>17.532734740834719</v>
      </c>
      <c r="AH46" s="35">
        <f t="shared" si="18"/>
        <v>517.900991402626</v>
      </c>
      <c r="AI46" s="35">
        <f t="shared" si="19"/>
        <v>267.94171131054708</v>
      </c>
      <c r="AJ46" s="35">
        <f t="shared" si="20"/>
        <v>0</v>
      </c>
      <c r="AK46" s="36">
        <f t="shared" si="21"/>
        <v>3294.0506523028266</v>
      </c>
    </row>
    <row r="47" spans="1:37" x14ac:dyDescent="0.25">
      <c r="A47" s="5">
        <v>4422</v>
      </c>
      <c r="B47" s="5">
        <v>412317.71065711975</v>
      </c>
      <c r="C47" s="5">
        <v>728892.8328948319</v>
      </c>
      <c r="D47" s="5">
        <v>19011.883437502547</v>
      </c>
      <c r="E47" s="5">
        <v>60.482478305877372</v>
      </c>
      <c r="F47" s="32">
        <v>0.02</v>
      </c>
      <c r="G47" s="32">
        <v>0.02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583</v>
      </c>
      <c r="O47" s="35">
        <f t="shared" si="1"/>
        <v>430</v>
      </c>
      <c r="P47" s="35">
        <f t="shared" si="2"/>
        <v>584.42449136115727</v>
      </c>
      <c r="Q47" s="35">
        <f t="shared" si="3"/>
        <v>271.36312570873901</v>
      </c>
      <c r="R47" s="35">
        <f t="shared" si="4"/>
        <v>140.392664806569</v>
      </c>
      <c r="S47" s="35">
        <f t="shared" si="5"/>
        <v>302.49439828121479</v>
      </c>
      <c r="T47" s="35">
        <f t="shared" si="6"/>
        <v>17.532734740834719</v>
      </c>
      <c r="U47" s="35">
        <f t="shared" si="7"/>
        <v>517.900991402626</v>
      </c>
      <c r="V47" s="35">
        <f t="shared" si="8"/>
        <v>267.94171131054708</v>
      </c>
      <c r="W47" s="35">
        <f t="shared" si="9"/>
        <v>0</v>
      </c>
      <c r="X47" s="35">
        <f t="shared" si="10"/>
        <v>3294.0506523028266</v>
      </c>
      <c r="Y47" s="51">
        <v>9900</v>
      </c>
      <c r="Z47" s="51">
        <v>4150</v>
      </c>
      <c r="AA47" s="35">
        <f t="shared" si="11"/>
        <v>583</v>
      </c>
      <c r="AB47" s="35">
        <f t="shared" si="12"/>
        <v>430</v>
      </c>
      <c r="AC47" s="35">
        <f t="shared" si="13"/>
        <v>584.42449136115727</v>
      </c>
      <c r="AD47" s="35">
        <f t="shared" si="14"/>
        <v>271.36312570873901</v>
      </c>
      <c r="AE47" s="35">
        <f t="shared" si="15"/>
        <v>140.392664806569</v>
      </c>
      <c r="AF47" s="35">
        <f t="shared" si="16"/>
        <v>302.49439828121479</v>
      </c>
      <c r="AG47" s="35">
        <f t="shared" si="17"/>
        <v>17.532734740834719</v>
      </c>
      <c r="AH47" s="35">
        <f t="shared" si="18"/>
        <v>517.900991402626</v>
      </c>
      <c r="AI47" s="35">
        <f t="shared" si="19"/>
        <v>267.94171131054708</v>
      </c>
      <c r="AJ47" s="35">
        <f t="shared" si="20"/>
        <v>0</v>
      </c>
      <c r="AK47" s="36">
        <f t="shared" si="21"/>
        <v>3294.0506523028266</v>
      </c>
    </row>
    <row r="48" spans="1:37" x14ac:dyDescent="0.25">
      <c r="A48" s="5">
        <v>4422.2</v>
      </c>
      <c r="B48" s="5">
        <v>412416.25015687943</v>
      </c>
      <c r="C48" s="5">
        <v>729066.8730250597</v>
      </c>
      <c r="D48" s="5">
        <v>19012.41183437753</v>
      </c>
      <c r="E48" s="5">
        <v>60.481447346223483</v>
      </c>
      <c r="F48" s="32">
        <v>0.02</v>
      </c>
      <c r="G48" s="32">
        <v>0.02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583</v>
      </c>
      <c r="O48" s="35">
        <f t="shared" si="1"/>
        <v>430</v>
      </c>
      <c r="P48" s="35">
        <f t="shared" si="2"/>
        <v>584.42449136115727</v>
      </c>
      <c r="Q48" s="35">
        <f t="shared" si="3"/>
        <v>271.36312570873901</v>
      </c>
      <c r="R48" s="35">
        <f t="shared" si="4"/>
        <v>140.392664806569</v>
      </c>
      <c r="S48" s="35">
        <f t="shared" si="5"/>
        <v>302.49439828121479</v>
      </c>
      <c r="T48" s="35">
        <f t="shared" si="6"/>
        <v>17.532734740834719</v>
      </c>
      <c r="U48" s="35">
        <f t="shared" si="7"/>
        <v>517.900991402626</v>
      </c>
      <c r="V48" s="35">
        <f t="shared" si="8"/>
        <v>267.94171131054708</v>
      </c>
      <c r="W48" s="35">
        <f t="shared" si="9"/>
        <v>0</v>
      </c>
      <c r="X48" s="35">
        <f t="shared" si="10"/>
        <v>3294.0506523028266</v>
      </c>
      <c r="Y48" s="51">
        <v>9900</v>
      </c>
      <c r="Z48" s="51">
        <v>4150</v>
      </c>
      <c r="AA48" s="35">
        <f t="shared" si="11"/>
        <v>583</v>
      </c>
      <c r="AB48" s="35">
        <f t="shared" si="12"/>
        <v>430</v>
      </c>
      <c r="AC48" s="35">
        <f t="shared" si="13"/>
        <v>584.42449136115727</v>
      </c>
      <c r="AD48" s="35">
        <f t="shared" si="14"/>
        <v>271.36312570873901</v>
      </c>
      <c r="AE48" s="35">
        <f t="shared" si="15"/>
        <v>140.392664806569</v>
      </c>
      <c r="AF48" s="35">
        <f t="shared" si="16"/>
        <v>302.49439828121479</v>
      </c>
      <c r="AG48" s="35">
        <f t="shared" si="17"/>
        <v>17.532734740834719</v>
      </c>
      <c r="AH48" s="35">
        <f t="shared" si="18"/>
        <v>517.900991402626</v>
      </c>
      <c r="AI48" s="35">
        <f t="shared" si="19"/>
        <v>267.94171131054708</v>
      </c>
      <c r="AJ48" s="35">
        <f t="shared" si="20"/>
        <v>0</v>
      </c>
      <c r="AK48" s="36">
        <f t="shared" si="21"/>
        <v>3294.0506523028266</v>
      </c>
    </row>
    <row r="49" spans="1:37" x14ac:dyDescent="0.25">
      <c r="A49" s="5">
        <v>4422.8</v>
      </c>
      <c r="B49" s="5">
        <v>412711.88795423508</v>
      </c>
      <c r="C49" s="5">
        <v>729588.98248958588</v>
      </c>
      <c r="D49" s="5">
        <v>19014.010037502543</v>
      </c>
      <c r="E49" s="5">
        <v>60.478211377788675</v>
      </c>
      <c r="F49" s="32">
        <v>0.02</v>
      </c>
      <c r="G49" s="32">
        <v>0.02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583</v>
      </c>
      <c r="O49" s="35">
        <f t="shared" si="1"/>
        <v>430</v>
      </c>
      <c r="P49" s="35">
        <f t="shared" si="2"/>
        <v>584.42449136115727</v>
      </c>
      <c r="Q49" s="35">
        <f t="shared" si="3"/>
        <v>271.36312570873901</v>
      </c>
      <c r="R49" s="35">
        <f t="shared" si="4"/>
        <v>140.392664806569</v>
      </c>
      <c r="S49" s="35">
        <f t="shared" si="5"/>
        <v>302.49439828121479</v>
      </c>
      <c r="T49" s="35">
        <f t="shared" si="6"/>
        <v>17.532734740834719</v>
      </c>
      <c r="U49" s="35">
        <f t="shared" si="7"/>
        <v>517.900991402626</v>
      </c>
      <c r="V49" s="35">
        <f t="shared" si="8"/>
        <v>267.94171131054708</v>
      </c>
      <c r="W49" s="35">
        <f t="shared" si="9"/>
        <v>0</v>
      </c>
      <c r="X49" s="35">
        <f t="shared" si="10"/>
        <v>3294.0506523028266</v>
      </c>
      <c r="Y49" s="51">
        <v>9900</v>
      </c>
      <c r="Z49" s="51">
        <v>4150</v>
      </c>
      <c r="AA49" s="35">
        <f t="shared" si="11"/>
        <v>583</v>
      </c>
      <c r="AB49" s="35">
        <f t="shared" si="12"/>
        <v>430</v>
      </c>
      <c r="AC49" s="35">
        <f t="shared" si="13"/>
        <v>584.42449136115727</v>
      </c>
      <c r="AD49" s="35">
        <f t="shared" si="14"/>
        <v>271.36312570873901</v>
      </c>
      <c r="AE49" s="35">
        <f t="shared" si="15"/>
        <v>140.392664806569</v>
      </c>
      <c r="AF49" s="35">
        <f t="shared" si="16"/>
        <v>302.49439828121479</v>
      </c>
      <c r="AG49" s="35">
        <f t="shared" si="17"/>
        <v>17.532734740834719</v>
      </c>
      <c r="AH49" s="35">
        <f t="shared" si="18"/>
        <v>517.900991402626</v>
      </c>
      <c r="AI49" s="35">
        <f t="shared" si="19"/>
        <v>267.94171131054708</v>
      </c>
      <c r="AJ49" s="35">
        <f t="shared" si="20"/>
        <v>0</v>
      </c>
      <c r="AK49" s="36">
        <f t="shared" si="21"/>
        <v>3294.0506523028266</v>
      </c>
    </row>
    <row r="50" spans="1:37" x14ac:dyDescent="0.25">
      <c r="A50" s="5">
        <v>4423</v>
      </c>
      <c r="B50" s="5">
        <v>412810.44055986404</v>
      </c>
      <c r="C50" s="5">
        <v>729763.01519882679</v>
      </c>
      <c r="D50" s="5">
        <v>19014.54710937753</v>
      </c>
      <c r="E50" s="5">
        <v>60.477085025152697</v>
      </c>
      <c r="F50" s="32">
        <v>0.02</v>
      </c>
      <c r="G50" s="32">
        <v>0.02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583</v>
      </c>
      <c r="O50" s="35">
        <f t="shared" si="1"/>
        <v>430</v>
      </c>
      <c r="P50" s="35">
        <f t="shared" si="2"/>
        <v>584.42449136115727</v>
      </c>
      <c r="Q50" s="35">
        <f t="shared" si="3"/>
        <v>271.36312570873901</v>
      </c>
      <c r="R50" s="35">
        <f t="shared" si="4"/>
        <v>140.392664806569</v>
      </c>
      <c r="S50" s="35">
        <f t="shared" si="5"/>
        <v>302.49439828121479</v>
      </c>
      <c r="T50" s="35">
        <f t="shared" si="6"/>
        <v>17.532734740834719</v>
      </c>
      <c r="U50" s="35">
        <f t="shared" si="7"/>
        <v>517.900991402626</v>
      </c>
      <c r="V50" s="35">
        <f t="shared" si="8"/>
        <v>267.94171131054708</v>
      </c>
      <c r="W50" s="35">
        <f t="shared" si="9"/>
        <v>0</v>
      </c>
      <c r="X50" s="35">
        <f t="shared" si="10"/>
        <v>3294.0506523028266</v>
      </c>
      <c r="Y50" s="51">
        <v>9900</v>
      </c>
      <c r="Z50" s="51">
        <v>4150</v>
      </c>
      <c r="AA50" s="35">
        <f t="shared" si="11"/>
        <v>583</v>
      </c>
      <c r="AB50" s="35">
        <f t="shared" si="12"/>
        <v>430</v>
      </c>
      <c r="AC50" s="35">
        <f t="shared" si="13"/>
        <v>584.42449136115727</v>
      </c>
      <c r="AD50" s="35">
        <f t="shared" si="14"/>
        <v>271.36312570873901</v>
      </c>
      <c r="AE50" s="35">
        <f t="shared" si="15"/>
        <v>140.392664806569</v>
      </c>
      <c r="AF50" s="35">
        <f t="shared" si="16"/>
        <v>302.49439828121479</v>
      </c>
      <c r="AG50" s="35">
        <f t="shared" si="17"/>
        <v>17.532734740834719</v>
      </c>
      <c r="AH50" s="35">
        <f t="shared" si="18"/>
        <v>517.900991402626</v>
      </c>
      <c r="AI50" s="35">
        <f t="shared" si="19"/>
        <v>267.94171131054708</v>
      </c>
      <c r="AJ50" s="35">
        <f t="shared" si="20"/>
        <v>0</v>
      </c>
      <c r="AK50" s="36">
        <f t="shared" si="21"/>
        <v>3294.0506523028266</v>
      </c>
    </row>
    <row r="51" spans="1:37" x14ac:dyDescent="0.25">
      <c r="A51" s="5">
        <v>4424</v>
      </c>
      <c r="B51" s="5">
        <v>413303.25689792633</v>
      </c>
      <c r="C51" s="5">
        <v>730633.14855393767</v>
      </c>
      <c r="D51" s="5">
        <v>19017.265000002451</v>
      </c>
      <c r="E51" s="5">
        <v>60.471095538289987</v>
      </c>
      <c r="F51" s="32">
        <v>0.02</v>
      </c>
      <c r="G51" s="32">
        <v>0.02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583</v>
      </c>
      <c r="O51" s="35">
        <f t="shared" si="1"/>
        <v>430</v>
      </c>
      <c r="P51" s="35">
        <f t="shared" si="2"/>
        <v>584.42449136115727</v>
      </c>
      <c r="Q51" s="35">
        <f t="shared" si="3"/>
        <v>271.36312570873901</v>
      </c>
      <c r="R51" s="35">
        <f t="shared" si="4"/>
        <v>140.392664806569</v>
      </c>
      <c r="S51" s="35">
        <f t="shared" si="5"/>
        <v>302.49439828121479</v>
      </c>
      <c r="T51" s="35">
        <f t="shared" si="6"/>
        <v>17.532734740834719</v>
      </c>
      <c r="U51" s="35">
        <f t="shared" si="7"/>
        <v>517.900991402626</v>
      </c>
      <c r="V51" s="35">
        <f t="shared" si="8"/>
        <v>267.94171131054708</v>
      </c>
      <c r="W51" s="35">
        <f t="shared" si="9"/>
        <v>0</v>
      </c>
      <c r="X51" s="35">
        <f t="shared" si="10"/>
        <v>3294.0506523028266</v>
      </c>
      <c r="Y51" s="51">
        <v>9900</v>
      </c>
      <c r="Z51" s="51">
        <v>4150</v>
      </c>
      <c r="AA51" s="35">
        <f t="shared" si="11"/>
        <v>583</v>
      </c>
      <c r="AB51" s="35">
        <f t="shared" si="12"/>
        <v>430</v>
      </c>
      <c r="AC51" s="35">
        <f t="shared" si="13"/>
        <v>584.42449136115727</v>
      </c>
      <c r="AD51" s="35">
        <f t="shared" si="14"/>
        <v>271.36312570873901</v>
      </c>
      <c r="AE51" s="35">
        <f t="shared" si="15"/>
        <v>140.392664806569</v>
      </c>
      <c r="AF51" s="35">
        <f t="shared" si="16"/>
        <v>302.49439828121479</v>
      </c>
      <c r="AG51" s="35">
        <f t="shared" si="17"/>
        <v>17.532734740834719</v>
      </c>
      <c r="AH51" s="35">
        <f t="shared" si="18"/>
        <v>517.900991402626</v>
      </c>
      <c r="AI51" s="35">
        <f t="shared" si="19"/>
        <v>267.94171131054708</v>
      </c>
      <c r="AJ51" s="35">
        <f t="shared" si="20"/>
        <v>0</v>
      </c>
      <c r="AK51" s="36">
        <f t="shared" si="21"/>
        <v>3294.0506523028266</v>
      </c>
    </row>
    <row r="52" spans="1:37" x14ac:dyDescent="0.25">
      <c r="A52" s="5">
        <v>4425</v>
      </c>
      <c r="B52" s="5">
        <v>413796.16872119904</v>
      </c>
      <c r="C52" s="5">
        <v>731503.22782248259</v>
      </c>
      <c r="D52" s="5">
        <v>19020.037109377656</v>
      </c>
      <c r="E52" s="5">
        <v>60.464509845289243</v>
      </c>
      <c r="F52" s="32">
        <v>0.02</v>
      </c>
      <c r="G52" s="32">
        <v>0.02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583</v>
      </c>
      <c r="O52" s="35">
        <f t="shared" si="1"/>
        <v>430</v>
      </c>
      <c r="P52" s="35">
        <f t="shared" si="2"/>
        <v>584.42449136115727</v>
      </c>
      <c r="Q52" s="35">
        <f t="shared" si="3"/>
        <v>271.36312570873901</v>
      </c>
      <c r="R52" s="35">
        <f t="shared" si="4"/>
        <v>140.392664806569</v>
      </c>
      <c r="S52" s="35">
        <f t="shared" si="5"/>
        <v>302.49439828121479</v>
      </c>
      <c r="T52" s="35">
        <f t="shared" si="6"/>
        <v>17.532734740834719</v>
      </c>
      <c r="U52" s="35">
        <f t="shared" si="7"/>
        <v>517.900991402626</v>
      </c>
      <c r="V52" s="35">
        <f t="shared" si="8"/>
        <v>267.94171131054708</v>
      </c>
      <c r="W52" s="35">
        <f t="shared" si="9"/>
        <v>0</v>
      </c>
      <c r="X52" s="35">
        <f t="shared" si="10"/>
        <v>3294.0506523028266</v>
      </c>
      <c r="Y52" s="51">
        <v>9900</v>
      </c>
      <c r="Z52" s="51">
        <v>4150</v>
      </c>
      <c r="AA52" s="35">
        <f t="shared" si="11"/>
        <v>583</v>
      </c>
      <c r="AB52" s="35">
        <f t="shared" si="12"/>
        <v>430</v>
      </c>
      <c r="AC52" s="35">
        <f t="shared" si="13"/>
        <v>584.42449136115727</v>
      </c>
      <c r="AD52" s="35">
        <f t="shared" si="14"/>
        <v>271.36312570873901</v>
      </c>
      <c r="AE52" s="35">
        <f t="shared" si="15"/>
        <v>140.392664806569</v>
      </c>
      <c r="AF52" s="35">
        <f t="shared" si="16"/>
        <v>302.49439828121479</v>
      </c>
      <c r="AG52" s="35">
        <f t="shared" si="17"/>
        <v>17.532734740834719</v>
      </c>
      <c r="AH52" s="35">
        <f t="shared" si="18"/>
        <v>517.900991402626</v>
      </c>
      <c r="AI52" s="35">
        <f t="shared" si="19"/>
        <v>267.94171131054708</v>
      </c>
      <c r="AJ52" s="35">
        <f t="shared" si="20"/>
        <v>0</v>
      </c>
      <c r="AK52" s="36">
        <f t="shared" si="21"/>
        <v>3294.0506523028266</v>
      </c>
    </row>
    <row r="53" spans="1:37" x14ac:dyDescent="0.25">
      <c r="A53" s="5">
        <v>4426</v>
      </c>
      <c r="B53" s="5">
        <v>414289.18507623672</v>
      </c>
      <c r="C53" s="5">
        <v>732373.24786379933</v>
      </c>
      <c r="D53" s="5">
        <v>19022.863437502678</v>
      </c>
      <c r="E53" s="5">
        <v>60.457327946150457</v>
      </c>
      <c r="F53" s="32">
        <v>0.02</v>
      </c>
      <c r="G53" s="32">
        <v>0.02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583</v>
      </c>
      <c r="O53" s="35">
        <f t="shared" si="1"/>
        <v>430</v>
      </c>
      <c r="P53" s="35">
        <f t="shared" si="2"/>
        <v>584.42449136115727</v>
      </c>
      <c r="Q53" s="35">
        <f t="shared" si="3"/>
        <v>271.36312570873901</v>
      </c>
      <c r="R53" s="35">
        <f t="shared" si="4"/>
        <v>140.392664806569</v>
      </c>
      <c r="S53" s="35">
        <f t="shared" si="5"/>
        <v>302.49439828121479</v>
      </c>
      <c r="T53" s="35">
        <f t="shared" si="6"/>
        <v>17.532734740834719</v>
      </c>
      <c r="U53" s="35">
        <f t="shared" si="7"/>
        <v>517.900991402626</v>
      </c>
      <c r="V53" s="35">
        <f t="shared" si="8"/>
        <v>267.94171131054708</v>
      </c>
      <c r="W53" s="35">
        <f t="shared" si="9"/>
        <v>0</v>
      </c>
      <c r="X53" s="35">
        <f t="shared" si="10"/>
        <v>3294.0506523028266</v>
      </c>
      <c r="Y53" s="51">
        <v>9900</v>
      </c>
      <c r="Z53" s="51">
        <v>4150</v>
      </c>
      <c r="AA53" s="35">
        <f t="shared" si="11"/>
        <v>583</v>
      </c>
      <c r="AB53" s="35">
        <f t="shared" si="12"/>
        <v>430</v>
      </c>
      <c r="AC53" s="35">
        <f t="shared" si="13"/>
        <v>584.42449136115727</v>
      </c>
      <c r="AD53" s="35">
        <f t="shared" si="14"/>
        <v>271.36312570873901</v>
      </c>
      <c r="AE53" s="35">
        <f t="shared" si="15"/>
        <v>140.392664806569</v>
      </c>
      <c r="AF53" s="35">
        <f t="shared" si="16"/>
        <v>302.49439828121479</v>
      </c>
      <c r="AG53" s="35">
        <f t="shared" si="17"/>
        <v>17.532734740834719</v>
      </c>
      <c r="AH53" s="35">
        <f t="shared" si="18"/>
        <v>517.900991402626</v>
      </c>
      <c r="AI53" s="35">
        <f t="shared" si="19"/>
        <v>267.94171131054708</v>
      </c>
      <c r="AJ53" s="35">
        <f t="shared" si="20"/>
        <v>0</v>
      </c>
      <c r="AK53" s="36">
        <f t="shared" si="21"/>
        <v>3294.0506523028266</v>
      </c>
    </row>
    <row r="54" spans="1:37" x14ac:dyDescent="0.25">
      <c r="A54" s="5">
        <v>4427</v>
      </c>
      <c r="B54" s="5">
        <v>414782.31500911713</v>
      </c>
      <c r="C54" s="5">
        <v>733243.20353397727</v>
      </c>
      <c r="D54" s="5">
        <v>19025.743984377641</v>
      </c>
      <c r="E54" s="5">
        <v>60.449549840873637</v>
      </c>
      <c r="F54" s="32">
        <v>0.02</v>
      </c>
      <c r="G54" s="32">
        <v>0.02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583</v>
      </c>
      <c r="O54" s="35">
        <f t="shared" si="1"/>
        <v>430</v>
      </c>
      <c r="P54" s="35">
        <f t="shared" si="2"/>
        <v>584.42449136115727</v>
      </c>
      <c r="Q54" s="35">
        <f t="shared" si="3"/>
        <v>271.36312570873901</v>
      </c>
      <c r="R54" s="35">
        <f t="shared" si="4"/>
        <v>140.392664806569</v>
      </c>
      <c r="S54" s="35">
        <f t="shared" si="5"/>
        <v>302.49439828121479</v>
      </c>
      <c r="T54" s="35">
        <f t="shared" si="6"/>
        <v>17.532734740834719</v>
      </c>
      <c r="U54" s="35">
        <f t="shared" si="7"/>
        <v>517.900991402626</v>
      </c>
      <c r="V54" s="35">
        <f t="shared" si="8"/>
        <v>267.94171131054708</v>
      </c>
      <c r="W54" s="35">
        <f t="shared" si="9"/>
        <v>0</v>
      </c>
      <c r="X54" s="35">
        <f t="shared" si="10"/>
        <v>3294.0506523028266</v>
      </c>
      <c r="Y54" s="51">
        <v>9900</v>
      </c>
      <c r="Z54" s="51">
        <v>4150</v>
      </c>
      <c r="AA54" s="35">
        <f t="shared" si="11"/>
        <v>583</v>
      </c>
      <c r="AB54" s="35">
        <f t="shared" si="12"/>
        <v>430</v>
      </c>
      <c r="AC54" s="35">
        <f t="shared" si="13"/>
        <v>584.42449136115727</v>
      </c>
      <c r="AD54" s="35">
        <f t="shared" si="14"/>
        <v>271.36312570873901</v>
      </c>
      <c r="AE54" s="35">
        <f t="shared" si="15"/>
        <v>140.392664806569</v>
      </c>
      <c r="AF54" s="35">
        <f t="shared" si="16"/>
        <v>302.49439828121479</v>
      </c>
      <c r="AG54" s="35">
        <f t="shared" si="17"/>
        <v>17.532734740834719</v>
      </c>
      <c r="AH54" s="35">
        <f t="shared" si="18"/>
        <v>517.900991402626</v>
      </c>
      <c r="AI54" s="35">
        <f t="shared" si="19"/>
        <v>267.94171131054708</v>
      </c>
      <c r="AJ54" s="35">
        <f t="shared" si="20"/>
        <v>0</v>
      </c>
      <c r="AK54" s="36">
        <f t="shared" si="21"/>
        <v>3294.0506523028266</v>
      </c>
    </row>
    <row r="55" spans="1:37" x14ac:dyDescent="0.25">
      <c r="A55" s="5">
        <v>4427.2</v>
      </c>
      <c r="B55" s="5">
        <v>414880.95542049408</v>
      </c>
      <c r="C55" s="5">
        <v>733417.18649056554</v>
      </c>
      <c r="D55" s="5">
        <v>19026.326600002561</v>
      </c>
      <c r="E55" s="5">
        <v>60.447922675081706</v>
      </c>
      <c r="F55" s="32">
        <v>0.02</v>
      </c>
      <c r="G55" s="32">
        <v>0.02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583</v>
      </c>
      <c r="O55" s="35">
        <f t="shared" si="1"/>
        <v>430</v>
      </c>
      <c r="P55" s="35">
        <f t="shared" si="2"/>
        <v>584.42449136115727</v>
      </c>
      <c r="Q55" s="35">
        <f t="shared" si="3"/>
        <v>271.36312570873901</v>
      </c>
      <c r="R55" s="35">
        <f t="shared" si="4"/>
        <v>140.392664806569</v>
      </c>
      <c r="S55" s="35">
        <f t="shared" si="5"/>
        <v>302.49439828121479</v>
      </c>
      <c r="T55" s="35">
        <f t="shared" si="6"/>
        <v>17.532734740834719</v>
      </c>
      <c r="U55" s="35">
        <f t="shared" si="7"/>
        <v>517.900991402626</v>
      </c>
      <c r="V55" s="35">
        <f t="shared" si="8"/>
        <v>267.94171131054708</v>
      </c>
      <c r="W55" s="35">
        <f t="shared" si="9"/>
        <v>0</v>
      </c>
      <c r="X55" s="35">
        <f t="shared" si="10"/>
        <v>3294.0506523028266</v>
      </c>
      <c r="Y55" s="51">
        <v>9900</v>
      </c>
      <c r="Z55" s="51">
        <v>4150</v>
      </c>
      <c r="AA55" s="35">
        <f t="shared" si="11"/>
        <v>583</v>
      </c>
      <c r="AB55" s="35">
        <f t="shared" si="12"/>
        <v>430</v>
      </c>
      <c r="AC55" s="35">
        <f t="shared" si="13"/>
        <v>584.42449136115727</v>
      </c>
      <c r="AD55" s="35">
        <f t="shared" si="14"/>
        <v>271.36312570873901</v>
      </c>
      <c r="AE55" s="35">
        <f t="shared" si="15"/>
        <v>140.392664806569</v>
      </c>
      <c r="AF55" s="35">
        <f t="shared" si="16"/>
        <v>302.49439828121479</v>
      </c>
      <c r="AG55" s="35">
        <f t="shared" si="17"/>
        <v>17.532734740834719</v>
      </c>
      <c r="AH55" s="35">
        <f t="shared" si="18"/>
        <v>517.900991402626</v>
      </c>
      <c r="AI55" s="35">
        <f t="shared" si="19"/>
        <v>267.94171131054708</v>
      </c>
      <c r="AJ55" s="35">
        <f t="shared" si="20"/>
        <v>0</v>
      </c>
      <c r="AK55" s="36">
        <f t="shared" si="21"/>
        <v>3294.0506523028266</v>
      </c>
    </row>
    <row r="56" spans="1:37" x14ac:dyDescent="0.25">
      <c r="A56" s="5">
        <v>4427.8</v>
      </c>
      <c r="B56" s="5">
        <v>415176.90680789948</v>
      </c>
      <c r="C56" s="5">
        <v>733939.11826395988</v>
      </c>
      <c r="D56" s="5">
        <v>19028.087459377617</v>
      </c>
      <c r="E56" s="5">
        <v>60.442898088232795</v>
      </c>
      <c r="F56" s="32">
        <v>0.02</v>
      </c>
      <c r="G56" s="32">
        <v>0.02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583</v>
      </c>
      <c r="O56" s="35">
        <f t="shared" si="1"/>
        <v>430</v>
      </c>
      <c r="P56" s="35">
        <f t="shared" si="2"/>
        <v>584.42449136115727</v>
      </c>
      <c r="Q56" s="35">
        <f t="shared" si="3"/>
        <v>271.36312570873901</v>
      </c>
      <c r="R56" s="35">
        <f t="shared" si="4"/>
        <v>140.392664806569</v>
      </c>
      <c r="S56" s="35">
        <f t="shared" si="5"/>
        <v>302.49439828121479</v>
      </c>
      <c r="T56" s="35">
        <f t="shared" si="6"/>
        <v>17.532734740834719</v>
      </c>
      <c r="U56" s="35">
        <f t="shared" si="7"/>
        <v>517.900991402626</v>
      </c>
      <c r="V56" s="35">
        <f t="shared" si="8"/>
        <v>267.94171131054708</v>
      </c>
      <c r="W56" s="35">
        <f t="shared" si="9"/>
        <v>0</v>
      </c>
      <c r="X56" s="35">
        <f t="shared" si="10"/>
        <v>3294.0506523028266</v>
      </c>
      <c r="Y56" s="51">
        <v>9900</v>
      </c>
      <c r="Z56" s="51">
        <v>4150</v>
      </c>
      <c r="AA56" s="35">
        <f t="shared" si="11"/>
        <v>583</v>
      </c>
      <c r="AB56" s="35">
        <f t="shared" si="12"/>
        <v>430</v>
      </c>
      <c r="AC56" s="35">
        <f t="shared" si="13"/>
        <v>584.42449136115727</v>
      </c>
      <c r="AD56" s="35">
        <f t="shared" si="14"/>
        <v>271.36312570873901</v>
      </c>
      <c r="AE56" s="35">
        <f t="shared" si="15"/>
        <v>140.392664806569</v>
      </c>
      <c r="AF56" s="35">
        <f t="shared" si="16"/>
        <v>302.49439828121479</v>
      </c>
      <c r="AG56" s="35">
        <f t="shared" si="17"/>
        <v>17.532734740834719</v>
      </c>
      <c r="AH56" s="35">
        <f t="shared" si="18"/>
        <v>517.900991402626</v>
      </c>
      <c r="AI56" s="35">
        <f t="shared" si="19"/>
        <v>267.94171131054708</v>
      </c>
      <c r="AJ56" s="35">
        <f t="shared" si="20"/>
        <v>0</v>
      </c>
      <c r="AK56" s="36">
        <f t="shared" si="21"/>
        <v>3294.0506523028266</v>
      </c>
    </row>
    <row r="57" spans="1:37" x14ac:dyDescent="0.25">
      <c r="A57" s="5">
        <v>4428</v>
      </c>
      <c r="B57" s="5">
        <v>415275.56756210327</v>
      </c>
      <c r="C57" s="5">
        <v>734113.08968558908</v>
      </c>
      <c r="D57" s="5">
        <v>19028.678750002542</v>
      </c>
      <c r="E57" s="5">
        <v>60.441175529458782</v>
      </c>
      <c r="F57" s="32">
        <v>0.02</v>
      </c>
      <c r="G57" s="32">
        <v>0.02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583</v>
      </c>
      <c r="O57" s="35">
        <f t="shared" si="1"/>
        <v>430</v>
      </c>
      <c r="P57" s="35">
        <f t="shared" si="2"/>
        <v>584.42449136115727</v>
      </c>
      <c r="Q57" s="35">
        <f t="shared" si="3"/>
        <v>271.36312570873901</v>
      </c>
      <c r="R57" s="35">
        <f t="shared" si="4"/>
        <v>140.392664806569</v>
      </c>
      <c r="S57" s="35">
        <f t="shared" si="5"/>
        <v>302.49439828121479</v>
      </c>
      <c r="T57" s="35">
        <f t="shared" si="6"/>
        <v>17.532734740834719</v>
      </c>
      <c r="U57" s="35">
        <f t="shared" si="7"/>
        <v>517.900991402626</v>
      </c>
      <c r="V57" s="35">
        <f t="shared" si="8"/>
        <v>267.94171131054708</v>
      </c>
      <c r="W57" s="35">
        <f t="shared" si="9"/>
        <v>0</v>
      </c>
      <c r="X57" s="35">
        <f t="shared" si="10"/>
        <v>3294.0506523028266</v>
      </c>
      <c r="Y57" s="51">
        <v>9900</v>
      </c>
      <c r="Z57" s="51">
        <v>4150</v>
      </c>
      <c r="AA57" s="35">
        <f t="shared" si="11"/>
        <v>583</v>
      </c>
      <c r="AB57" s="35">
        <f t="shared" si="12"/>
        <v>430</v>
      </c>
      <c r="AC57" s="35">
        <f t="shared" si="13"/>
        <v>584.42449136115727</v>
      </c>
      <c r="AD57" s="35">
        <f t="shared" si="14"/>
        <v>271.36312570873901</v>
      </c>
      <c r="AE57" s="35">
        <f t="shared" si="15"/>
        <v>140.392664806569</v>
      </c>
      <c r="AF57" s="35">
        <f t="shared" si="16"/>
        <v>302.49439828121479</v>
      </c>
      <c r="AG57" s="35">
        <f t="shared" si="17"/>
        <v>17.532734740834719</v>
      </c>
      <c r="AH57" s="35">
        <f t="shared" si="18"/>
        <v>517.900991402626</v>
      </c>
      <c r="AI57" s="35">
        <f t="shared" si="19"/>
        <v>267.94171131054708</v>
      </c>
      <c r="AJ57" s="35">
        <f t="shared" si="20"/>
        <v>0</v>
      </c>
      <c r="AK57" s="36">
        <f t="shared" si="21"/>
        <v>3294.0506523028266</v>
      </c>
    </row>
    <row r="58" spans="1:37" x14ac:dyDescent="0.25">
      <c r="A58" s="5">
        <v>4429</v>
      </c>
      <c r="B58" s="5">
        <v>415768.95177793503</v>
      </c>
      <c r="C58" s="5">
        <v>734982.90116736293</v>
      </c>
      <c r="D58" s="5">
        <v>19031.667734377494</v>
      </c>
      <c r="E58" s="5">
        <v>60.432205011905886</v>
      </c>
      <c r="F58" s="32">
        <v>0.02</v>
      </c>
      <c r="G58" s="32">
        <v>0.02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583</v>
      </c>
      <c r="O58" s="35">
        <f t="shared" si="1"/>
        <v>430</v>
      </c>
      <c r="P58" s="35">
        <f t="shared" si="2"/>
        <v>584.42449136115727</v>
      </c>
      <c r="Q58" s="35">
        <f t="shared" si="3"/>
        <v>271.36312570873901</v>
      </c>
      <c r="R58" s="35">
        <f t="shared" si="4"/>
        <v>140.392664806569</v>
      </c>
      <c r="S58" s="35">
        <f t="shared" si="5"/>
        <v>302.49439828121479</v>
      </c>
      <c r="T58" s="35">
        <f t="shared" si="6"/>
        <v>17.532734740834719</v>
      </c>
      <c r="U58" s="35">
        <f t="shared" si="7"/>
        <v>517.900991402626</v>
      </c>
      <c r="V58" s="35">
        <f t="shared" si="8"/>
        <v>267.94171131054708</v>
      </c>
      <c r="W58" s="35">
        <f t="shared" si="9"/>
        <v>0</v>
      </c>
      <c r="X58" s="35">
        <f t="shared" si="10"/>
        <v>3294.0506523028266</v>
      </c>
      <c r="Y58" s="51">
        <v>9900</v>
      </c>
      <c r="Z58" s="51">
        <v>4150</v>
      </c>
      <c r="AA58" s="35">
        <f t="shared" si="11"/>
        <v>583</v>
      </c>
      <c r="AB58" s="35">
        <f t="shared" si="12"/>
        <v>430</v>
      </c>
      <c r="AC58" s="35">
        <f t="shared" si="13"/>
        <v>584.42449136115727</v>
      </c>
      <c r="AD58" s="35">
        <f t="shared" si="14"/>
        <v>271.36312570873901</v>
      </c>
      <c r="AE58" s="35">
        <f t="shared" si="15"/>
        <v>140.392664806569</v>
      </c>
      <c r="AF58" s="35">
        <f t="shared" si="16"/>
        <v>302.49439828121479</v>
      </c>
      <c r="AG58" s="35">
        <f t="shared" si="17"/>
        <v>17.532734740834719</v>
      </c>
      <c r="AH58" s="35">
        <f t="shared" si="18"/>
        <v>517.900991402626</v>
      </c>
      <c r="AI58" s="35">
        <f t="shared" si="19"/>
        <v>267.94171131054708</v>
      </c>
      <c r="AJ58" s="35">
        <f t="shared" si="20"/>
        <v>0</v>
      </c>
      <c r="AK58" s="36">
        <f t="shared" si="21"/>
        <v>3294.0506523028266</v>
      </c>
    </row>
    <row r="59" spans="1:37" x14ac:dyDescent="0.25">
      <c r="A59" s="5">
        <v>4430</v>
      </c>
      <c r="B59" s="5">
        <v>416262.47669458389</v>
      </c>
      <c r="C59" s="5">
        <v>735852.63282382488</v>
      </c>
      <c r="D59" s="5">
        <v>19034.710937502496</v>
      </c>
      <c r="E59" s="5">
        <v>60.422638288214955</v>
      </c>
      <c r="F59" s="32">
        <v>0.02</v>
      </c>
      <c r="G59" s="32">
        <v>0.02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583</v>
      </c>
      <c r="O59" s="35">
        <f t="shared" si="1"/>
        <v>430</v>
      </c>
      <c r="P59" s="35">
        <f t="shared" si="2"/>
        <v>584.42449136115727</v>
      </c>
      <c r="Q59" s="35">
        <f t="shared" si="3"/>
        <v>271.36312570873901</v>
      </c>
      <c r="R59" s="35">
        <f t="shared" si="4"/>
        <v>140.392664806569</v>
      </c>
      <c r="S59" s="35">
        <f t="shared" si="5"/>
        <v>302.49439828121479</v>
      </c>
      <c r="T59" s="35">
        <f t="shared" si="6"/>
        <v>17.532734740834719</v>
      </c>
      <c r="U59" s="35">
        <f t="shared" si="7"/>
        <v>517.900991402626</v>
      </c>
      <c r="V59" s="35">
        <f t="shared" si="8"/>
        <v>267.94171131054708</v>
      </c>
      <c r="W59" s="35">
        <f t="shared" si="9"/>
        <v>0</v>
      </c>
      <c r="X59" s="35">
        <f t="shared" si="10"/>
        <v>3294.0506523028266</v>
      </c>
      <c r="Y59" s="51">
        <v>9900</v>
      </c>
      <c r="Z59" s="51">
        <v>4150</v>
      </c>
      <c r="AA59" s="35">
        <f t="shared" si="11"/>
        <v>583</v>
      </c>
      <c r="AB59" s="35">
        <f t="shared" si="12"/>
        <v>430</v>
      </c>
      <c r="AC59" s="35">
        <f t="shared" si="13"/>
        <v>584.42449136115727</v>
      </c>
      <c r="AD59" s="35">
        <f t="shared" si="14"/>
        <v>271.36312570873901</v>
      </c>
      <c r="AE59" s="35">
        <f t="shared" si="15"/>
        <v>140.392664806569</v>
      </c>
      <c r="AF59" s="35">
        <f t="shared" si="16"/>
        <v>302.49439828121479</v>
      </c>
      <c r="AG59" s="35">
        <f t="shared" si="17"/>
        <v>17.532734740834719</v>
      </c>
      <c r="AH59" s="35">
        <f t="shared" si="18"/>
        <v>517.900991402626</v>
      </c>
      <c r="AI59" s="35">
        <f t="shared" si="19"/>
        <v>267.94171131054708</v>
      </c>
      <c r="AJ59" s="35">
        <f t="shared" si="20"/>
        <v>0</v>
      </c>
      <c r="AK59" s="36">
        <f t="shared" si="21"/>
        <v>3294.0506523028266</v>
      </c>
    </row>
    <row r="60" spans="1:37" x14ac:dyDescent="0.25">
      <c r="A60" s="5">
        <v>4431</v>
      </c>
      <c r="B60" s="5">
        <v>416756.15134859085</v>
      </c>
      <c r="C60" s="5">
        <v>736722.27949529886</v>
      </c>
      <c r="D60" s="5">
        <v>19037.808359377435</v>
      </c>
      <c r="E60" s="5">
        <v>60.412475358385997</v>
      </c>
      <c r="F60" s="32">
        <v>0.02</v>
      </c>
      <c r="G60" s="32">
        <v>0.02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583</v>
      </c>
      <c r="O60" s="35">
        <f t="shared" si="1"/>
        <v>430</v>
      </c>
      <c r="P60" s="35">
        <f t="shared" si="2"/>
        <v>584.42449136115727</v>
      </c>
      <c r="Q60" s="35">
        <f t="shared" si="3"/>
        <v>271.36312570873901</v>
      </c>
      <c r="R60" s="35">
        <f t="shared" si="4"/>
        <v>140.392664806569</v>
      </c>
      <c r="S60" s="35">
        <f t="shared" si="5"/>
        <v>302.49439828121479</v>
      </c>
      <c r="T60" s="35">
        <f t="shared" si="6"/>
        <v>17.532734740834719</v>
      </c>
      <c r="U60" s="35">
        <f t="shared" si="7"/>
        <v>517.900991402626</v>
      </c>
      <c r="V60" s="35">
        <f t="shared" si="8"/>
        <v>267.94171131054708</v>
      </c>
      <c r="W60" s="35">
        <f t="shared" si="9"/>
        <v>0</v>
      </c>
      <c r="X60" s="35">
        <f t="shared" si="10"/>
        <v>3294.0506523028266</v>
      </c>
      <c r="Y60" s="51">
        <v>9900</v>
      </c>
      <c r="Z60" s="51">
        <v>4150</v>
      </c>
      <c r="AA60" s="35">
        <f t="shared" si="11"/>
        <v>583</v>
      </c>
      <c r="AB60" s="35">
        <f t="shared" si="12"/>
        <v>430</v>
      </c>
      <c r="AC60" s="35">
        <f t="shared" si="13"/>
        <v>584.42449136115727</v>
      </c>
      <c r="AD60" s="35">
        <f t="shared" si="14"/>
        <v>271.36312570873901</v>
      </c>
      <c r="AE60" s="35">
        <f t="shared" si="15"/>
        <v>140.392664806569</v>
      </c>
      <c r="AF60" s="35">
        <f t="shared" si="16"/>
        <v>302.49439828121479</v>
      </c>
      <c r="AG60" s="35">
        <f t="shared" si="17"/>
        <v>17.532734740834719</v>
      </c>
      <c r="AH60" s="35">
        <f t="shared" si="18"/>
        <v>517.900991402626</v>
      </c>
      <c r="AI60" s="35">
        <f t="shared" si="19"/>
        <v>267.94171131054708</v>
      </c>
      <c r="AJ60" s="35">
        <f t="shared" si="20"/>
        <v>0</v>
      </c>
      <c r="AK60" s="36">
        <f t="shared" si="21"/>
        <v>3294.0506523028266</v>
      </c>
    </row>
    <row r="61" spans="1:37" x14ac:dyDescent="0.25">
      <c r="A61" s="5">
        <v>4432</v>
      </c>
      <c r="B61" s="5">
        <v>417249.9847741127</v>
      </c>
      <c r="C61" s="5">
        <v>737591.83601725101</v>
      </c>
      <c r="D61" s="5">
        <v>19040.960000002429</v>
      </c>
      <c r="E61" s="5">
        <v>60.40171622241899</v>
      </c>
      <c r="F61" s="32">
        <v>0.02</v>
      </c>
      <c r="G61" s="32">
        <v>0.02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583</v>
      </c>
      <c r="O61" s="35">
        <f t="shared" si="1"/>
        <v>430</v>
      </c>
      <c r="P61" s="35">
        <f t="shared" si="2"/>
        <v>584.42449136115727</v>
      </c>
      <c r="Q61" s="35">
        <f t="shared" si="3"/>
        <v>271.36312570873901</v>
      </c>
      <c r="R61" s="35">
        <f t="shared" si="4"/>
        <v>140.392664806569</v>
      </c>
      <c r="S61" s="35">
        <f t="shared" si="5"/>
        <v>302.49439828121479</v>
      </c>
      <c r="T61" s="35">
        <f t="shared" si="6"/>
        <v>17.532734740834719</v>
      </c>
      <c r="U61" s="35">
        <f t="shared" si="7"/>
        <v>517.900991402626</v>
      </c>
      <c r="V61" s="35">
        <f t="shared" si="8"/>
        <v>267.94171131054708</v>
      </c>
      <c r="W61" s="35">
        <f t="shared" si="9"/>
        <v>0</v>
      </c>
      <c r="X61" s="35">
        <f t="shared" si="10"/>
        <v>3294.0506523028266</v>
      </c>
      <c r="Y61" s="51">
        <v>9900</v>
      </c>
      <c r="Z61" s="51">
        <v>4150</v>
      </c>
      <c r="AA61" s="35">
        <f t="shared" si="11"/>
        <v>583</v>
      </c>
      <c r="AB61" s="35">
        <f t="shared" si="12"/>
        <v>430</v>
      </c>
      <c r="AC61" s="35">
        <f t="shared" si="13"/>
        <v>584.42449136115727</v>
      </c>
      <c r="AD61" s="35">
        <f t="shared" si="14"/>
        <v>271.36312570873901</v>
      </c>
      <c r="AE61" s="35">
        <f t="shared" si="15"/>
        <v>140.392664806569</v>
      </c>
      <c r="AF61" s="35">
        <f t="shared" si="16"/>
        <v>302.49439828121479</v>
      </c>
      <c r="AG61" s="35">
        <f t="shared" si="17"/>
        <v>17.532734740834719</v>
      </c>
      <c r="AH61" s="35">
        <f t="shared" si="18"/>
        <v>517.900991402626</v>
      </c>
      <c r="AI61" s="35">
        <f t="shared" si="19"/>
        <v>267.94171131054708</v>
      </c>
      <c r="AJ61" s="35">
        <f t="shared" si="20"/>
        <v>0</v>
      </c>
      <c r="AK61" s="36">
        <f t="shared" si="21"/>
        <v>3294.0506523028266</v>
      </c>
    </row>
    <row r="62" spans="1:37" x14ac:dyDescent="0.25">
      <c r="A62" s="5">
        <v>4432.2</v>
      </c>
      <c r="B62" s="5">
        <v>417348.77130651474</v>
      </c>
      <c r="C62" s="5">
        <v>737765.73604887724</v>
      </c>
      <c r="D62" s="5">
        <v>19041.596834377629</v>
      </c>
      <c r="E62" s="5">
        <v>60.399492850489032</v>
      </c>
      <c r="F62" s="32">
        <v>0.02</v>
      </c>
      <c r="G62" s="32">
        <v>0.02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583</v>
      </c>
      <c r="O62" s="35">
        <f t="shared" si="1"/>
        <v>430</v>
      </c>
      <c r="P62" s="35">
        <f t="shared" si="2"/>
        <v>584.42449136115727</v>
      </c>
      <c r="Q62" s="35">
        <f t="shared" si="3"/>
        <v>271.36312570873901</v>
      </c>
      <c r="R62" s="35">
        <f t="shared" si="4"/>
        <v>140.392664806569</v>
      </c>
      <c r="S62" s="35">
        <f t="shared" si="5"/>
        <v>302.49439828121479</v>
      </c>
      <c r="T62" s="35">
        <f t="shared" si="6"/>
        <v>17.532734740834719</v>
      </c>
      <c r="U62" s="35">
        <f t="shared" si="7"/>
        <v>517.900991402626</v>
      </c>
      <c r="V62" s="35">
        <f t="shared" si="8"/>
        <v>267.94171131054708</v>
      </c>
      <c r="W62" s="35">
        <f t="shared" si="9"/>
        <v>0</v>
      </c>
      <c r="X62" s="35">
        <f t="shared" si="10"/>
        <v>3294.0506523028266</v>
      </c>
      <c r="Y62" s="51">
        <v>9900</v>
      </c>
      <c r="Z62" s="51">
        <v>4150</v>
      </c>
      <c r="AA62" s="35">
        <f t="shared" si="11"/>
        <v>583</v>
      </c>
      <c r="AB62" s="35">
        <f t="shared" si="12"/>
        <v>430</v>
      </c>
      <c r="AC62" s="35">
        <f t="shared" si="13"/>
        <v>584.42449136115727</v>
      </c>
      <c r="AD62" s="35">
        <f t="shared" si="14"/>
        <v>271.36312570873901</v>
      </c>
      <c r="AE62" s="35">
        <f t="shared" si="15"/>
        <v>140.392664806569</v>
      </c>
      <c r="AF62" s="35">
        <f t="shared" si="16"/>
        <v>302.49439828121479</v>
      </c>
      <c r="AG62" s="35">
        <f t="shared" si="17"/>
        <v>17.532734740834719</v>
      </c>
      <c r="AH62" s="35">
        <f t="shared" si="18"/>
        <v>517.900991402626</v>
      </c>
      <c r="AI62" s="35">
        <f t="shared" si="19"/>
        <v>267.94171131054708</v>
      </c>
      <c r="AJ62" s="35">
        <f t="shared" si="20"/>
        <v>0</v>
      </c>
      <c r="AK62" s="36">
        <f t="shared" si="21"/>
        <v>3294.0506523028266</v>
      </c>
    </row>
    <row r="63" spans="1:37" x14ac:dyDescent="0.25">
      <c r="A63" s="5">
        <v>4432.8</v>
      </c>
      <c r="B63" s="5">
        <v>417645.1718993187</v>
      </c>
      <c r="C63" s="5">
        <v>738287.41285353899</v>
      </c>
      <c r="D63" s="5">
        <v>19043.520350002382</v>
      </c>
      <c r="E63" s="5">
        <v>60.392679645226004</v>
      </c>
      <c r="F63" s="32">
        <v>0.02</v>
      </c>
      <c r="G63" s="32">
        <v>0.02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583</v>
      </c>
      <c r="O63" s="35">
        <f t="shared" si="1"/>
        <v>430</v>
      </c>
      <c r="P63" s="35">
        <f t="shared" si="2"/>
        <v>584.42449136115727</v>
      </c>
      <c r="Q63" s="35">
        <f t="shared" si="3"/>
        <v>271.36312570873901</v>
      </c>
      <c r="R63" s="35">
        <f t="shared" si="4"/>
        <v>140.392664806569</v>
      </c>
      <c r="S63" s="35">
        <f t="shared" si="5"/>
        <v>302.49439828121479</v>
      </c>
      <c r="T63" s="35">
        <f t="shared" si="6"/>
        <v>17.532734740834719</v>
      </c>
      <c r="U63" s="35">
        <f t="shared" si="7"/>
        <v>517.900991402626</v>
      </c>
      <c r="V63" s="35">
        <f t="shared" si="8"/>
        <v>267.94171131054708</v>
      </c>
      <c r="W63" s="35">
        <f t="shared" si="9"/>
        <v>0</v>
      </c>
      <c r="X63" s="35">
        <f t="shared" si="10"/>
        <v>3294.0506523028266</v>
      </c>
      <c r="Y63" s="51">
        <v>9900</v>
      </c>
      <c r="Z63" s="51">
        <v>4150</v>
      </c>
      <c r="AA63" s="35">
        <f t="shared" si="11"/>
        <v>583</v>
      </c>
      <c r="AB63" s="35">
        <f t="shared" si="12"/>
        <v>430</v>
      </c>
      <c r="AC63" s="35">
        <f t="shared" si="13"/>
        <v>584.42449136115727</v>
      </c>
      <c r="AD63" s="35">
        <f t="shared" si="14"/>
        <v>271.36312570873901</v>
      </c>
      <c r="AE63" s="35">
        <f t="shared" si="15"/>
        <v>140.392664806569</v>
      </c>
      <c r="AF63" s="35">
        <f t="shared" si="16"/>
        <v>302.49439828121479</v>
      </c>
      <c r="AG63" s="35">
        <f t="shared" si="17"/>
        <v>17.532734740834719</v>
      </c>
      <c r="AH63" s="35">
        <f t="shared" si="18"/>
        <v>517.900991402626</v>
      </c>
      <c r="AI63" s="35">
        <f t="shared" si="19"/>
        <v>267.94171131054708</v>
      </c>
      <c r="AJ63" s="35">
        <f t="shared" si="20"/>
        <v>0</v>
      </c>
      <c r="AK63" s="36">
        <f t="shared" si="21"/>
        <v>3294.0506523028266</v>
      </c>
    </row>
    <row r="64" spans="1:37" x14ac:dyDescent="0.25">
      <c r="A64" s="5">
        <v>4433</v>
      </c>
      <c r="B64" s="5">
        <v>417743.98600196838</v>
      </c>
      <c r="C64" s="5">
        <v>738461.29722034931</v>
      </c>
      <c r="D64" s="5">
        <v>19044.165859377586</v>
      </c>
      <c r="E64" s="5">
        <v>60.390360880313956</v>
      </c>
      <c r="F64" s="32">
        <v>0.02</v>
      </c>
      <c r="G64" s="32">
        <v>0.02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583</v>
      </c>
      <c r="O64" s="35">
        <f t="shared" si="1"/>
        <v>430</v>
      </c>
      <c r="P64" s="35">
        <f t="shared" si="2"/>
        <v>584.42449136115727</v>
      </c>
      <c r="Q64" s="35">
        <f t="shared" si="3"/>
        <v>271.36312570873901</v>
      </c>
      <c r="R64" s="35">
        <f t="shared" si="4"/>
        <v>140.392664806569</v>
      </c>
      <c r="S64" s="35">
        <f t="shared" si="5"/>
        <v>302.49439828121479</v>
      </c>
      <c r="T64" s="35">
        <f t="shared" si="6"/>
        <v>17.532734740834719</v>
      </c>
      <c r="U64" s="35">
        <f t="shared" si="7"/>
        <v>517.900991402626</v>
      </c>
      <c r="V64" s="35">
        <f t="shared" si="8"/>
        <v>267.94171131054708</v>
      </c>
      <c r="W64" s="35">
        <f t="shared" si="9"/>
        <v>0</v>
      </c>
      <c r="X64" s="35">
        <f t="shared" si="10"/>
        <v>3294.0506523028266</v>
      </c>
      <c r="Y64" s="51">
        <v>9900</v>
      </c>
      <c r="Z64" s="51">
        <v>4150</v>
      </c>
      <c r="AA64" s="35">
        <f t="shared" si="11"/>
        <v>583</v>
      </c>
      <c r="AB64" s="35">
        <f t="shared" si="12"/>
        <v>430</v>
      </c>
      <c r="AC64" s="35">
        <f t="shared" si="13"/>
        <v>584.42449136115727</v>
      </c>
      <c r="AD64" s="35">
        <f t="shared" si="14"/>
        <v>271.36312570873901</v>
      </c>
      <c r="AE64" s="35">
        <f t="shared" si="15"/>
        <v>140.392664806569</v>
      </c>
      <c r="AF64" s="35">
        <f t="shared" si="16"/>
        <v>302.49439828121479</v>
      </c>
      <c r="AG64" s="35">
        <f t="shared" si="17"/>
        <v>17.532734740834719</v>
      </c>
      <c r="AH64" s="35">
        <f t="shared" si="18"/>
        <v>517.900991402626</v>
      </c>
      <c r="AI64" s="35">
        <f t="shared" si="19"/>
        <v>267.94171131054708</v>
      </c>
      <c r="AJ64" s="35">
        <f t="shared" si="20"/>
        <v>0</v>
      </c>
      <c r="AK64" s="36">
        <f t="shared" si="21"/>
        <v>3294.0506523028266</v>
      </c>
    </row>
    <row r="65" spans="1:37" x14ac:dyDescent="0.25">
      <c r="A65" s="5">
        <v>4434</v>
      </c>
      <c r="B65" s="5">
        <v>418238.16406011581</v>
      </c>
      <c r="C65" s="5">
        <v>739330.65792986751</v>
      </c>
      <c r="D65" s="5">
        <v>19047.425937502565</v>
      </c>
      <c r="E65" s="5">
        <v>60.378409332070881</v>
      </c>
      <c r="F65" s="32">
        <v>0.02</v>
      </c>
      <c r="G65" s="32">
        <v>0.02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583</v>
      </c>
      <c r="O65" s="35">
        <f t="shared" si="1"/>
        <v>430</v>
      </c>
      <c r="P65" s="35">
        <f t="shared" si="2"/>
        <v>584.42449136115727</v>
      </c>
      <c r="Q65" s="35">
        <f t="shared" si="3"/>
        <v>271.36312570873901</v>
      </c>
      <c r="R65" s="35">
        <f t="shared" si="4"/>
        <v>140.392664806569</v>
      </c>
      <c r="S65" s="35">
        <f t="shared" si="5"/>
        <v>302.49439828121479</v>
      </c>
      <c r="T65" s="35">
        <f t="shared" si="6"/>
        <v>17.532734740834719</v>
      </c>
      <c r="U65" s="35">
        <f t="shared" si="7"/>
        <v>517.900991402626</v>
      </c>
      <c r="V65" s="35">
        <f t="shared" si="8"/>
        <v>267.94171131054708</v>
      </c>
      <c r="W65" s="35">
        <f t="shared" si="9"/>
        <v>0</v>
      </c>
      <c r="X65" s="35">
        <f t="shared" si="10"/>
        <v>3294.0506523028266</v>
      </c>
      <c r="Y65" s="51">
        <v>9900</v>
      </c>
      <c r="Z65" s="51">
        <v>4150</v>
      </c>
      <c r="AA65" s="35">
        <f t="shared" si="11"/>
        <v>583</v>
      </c>
      <c r="AB65" s="35">
        <f t="shared" si="12"/>
        <v>430</v>
      </c>
      <c r="AC65" s="35">
        <f t="shared" si="13"/>
        <v>584.42449136115727</v>
      </c>
      <c r="AD65" s="35">
        <f t="shared" si="14"/>
        <v>271.36312570873901</v>
      </c>
      <c r="AE65" s="35">
        <f t="shared" si="15"/>
        <v>140.392664806569</v>
      </c>
      <c r="AF65" s="35">
        <f t="shared" si="16"/>
        <v>302.49439828121479</v>
      </c>
      <c r="AG65" s="35">
        <f t="shared" si="17"/>
        <v>17.532734740834719</v>
      </c>
      <c r="AH65" s="35">
        <f t="shared" si="18"/>
        <v>517.900991402626</v>
      </c>
      <c r="AI65" s="35">
        <f t="shared" si="19"/>
        <v>267.94171131054708</v>
      </c>
      <c r="AJ65" s="35">
        <f t="shared" si="20"/>
        <v>0</v>
      </c>
      <c r="AK65" s="36">
        <f t="shared" si="21"/>
        <v>3294.0506523028266</v>
      </c>
    </row>
    <row r="66" spans="1:37" x14ac:dyDescent="0.25">
      <c r="A66" s="5">
        <v>4435</v>
      </c>
      <c r="B66" s="5">
        <v>418732.52797317505</v>
      </c>
      <c r="C66" s="5">
        <v>740199.91296571493</v>
      </c>
      <c r="D66" s="5">
        <v>19050.740234377598</v>
      </c>
      <c r="E66" s="5">
        <v>60.36586157768977</v>
      </c>
      <c r="F66" s="32">
        <v>0.02</v>
      </c>
      <c r="G66" s="32">
        <v>0.02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583</v>
      </c>
      <c r="O66" s="35">
        <f t="shared" si="1"/>
        <v>430</v>
      </c>
      <c r="P66" s="35">
        <f t="shared" si="2"/>
        <v>584.42449136115727</v>
      </c>
      <c r="Q66" s="35">
        <f t="shared" si="3"/>
        <v>271.36312570873901</v>
      </c>
      <c r="R66" s="35">
        <f t="shared" si="4"/>
        <v>140.392664806569</v>
      </c>
      <c r="S66" s="35">
        <f t="shared" si="5"/>
        <v>302.49439828121479</v>
      </c>
      <c r="T66" s="35">
        <f t="shared" si="6"/>
        <v>17.532734740834719</v>
      </c>
      <c r="U66" s="35">
        <f t="shared" si="7"/>
        <v>517.900991402626</v>
      </c>
      <c r="V66" s="35">
        <f t="shared" si="8"/>
        <v>267.94171131054708</v>
      </c>
      <c r="W66" s="35">
        <f t="shared" si="9"/>
        <v>0</v>
      </c>
      <c r="X66" s="35">
        <f t="shared" si="10"/>
        <v>3294.0506523028266</v>
      </c>
      <c r="Y66" s="51">
        <v>9900</v>
      </c>
      <c r="Z66" s="51">
        <v>4150</v>
      </c>
      <c r="AA66" s="35">
        <f t="shared" si="11"/>
        <v>583</v>
      </c>
      <c r="AB66" s="35">
        <f t="shared" si="12"/>
        <v>430</v>
      </c>
      <c r="AC66" s="35">
        <f t="shared" si="13"/>
        <v>584.42449136115727</v>
      </c>
      <c r="AD66" s="35">
        <f t="shared" si="14"/>
        <v>271.36312570873901</v>
      </c>
      <c r="AE66" s="35">
        <f t="shared" si="15"/>
        <v>140.392664806569</v>
      </c>
      <c r="AF66" s="35">
        <f t="shared" si="16"/>
        <v>302.49439828121479</v>
      </c>
      <c r="AG66" s="35">
        <f t="shared" si="17"/>
        <v>17.532734740834719</v>
      </c>
      <c r="AH66" s="35">
        <f t="shared" si="18"/>
        <v>517.900991402626</v>
      </c>
      <c r="AI66" s="35">
        <f t="shared" si="19"/>
        <v>267.94171131054708</v>
      </c>
      <c r="AJ66" s="35">
        <f t="shared" si="20"/>
        <v>0</v>
      </c>
      <c r="AK66" s="36">
        <f t="shared" si="21"/>
        <v>3294.0506523028266</v>
      </c>
    </row>
    <row r="67" spans="1:37" x14ac:dyDescent="0.25">
      <c r="A67" s="5">
        <v>4436</v>
      </c>
      <c r="B67" s="5">
        <v>419227.08676290512</v>
      </c>
      <c r="C67" s="5">
        <v>741069.05714195967</v>
      </c>
      <c r="D67" s="5">
        <v>19054.108750002568</v>
      </c>
      <c r="E67" s="5">
        <v>60.352717617170626</v>
      </c>
      <c r="F67" s="32">
        <v>0.02</v>
      </c>
      <c r="G67" s="32">
        <v>0.02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0"/>
        <v>583</v>
      </c>
      <c r="O67" s="35">
        <f t="shared" si="1"/>
        <v>430</v>
      </c>
      <c r="P67" s="35">
        <f t="shared" si="2"/>
        <v>584.42449136115727</v>
      </c>
      <c r="Q67" s="35">
        <f t="shared" si="3"/>
        <v>271.36312570873901</v>
      </c>
      <c r="R67" s="35">
        <f t="shared" si="4"/>
        <v>140.392664806569</v>
      </c>
      <c r="S67" s="35">
        <f t="shared" si="5"/>
        <v>302.49439828121479</v>
      </c>
      <c r="T67" s="35">
        <f t="shared" si="6"/>
        <v>17.532734740834719</v>
      </c>
      <c r="U67" s="35">
        <f t="shared" si="7"/>
        <v>517.900991402626</v>
      </c>
      <c r="V67" s="35">
        <f t="shared" si="8"/>
        <v>267.94171131054708</v>
      </c>
      <c r="W67" s="35">
        <f t="shared" si="9"/>
        <v>0</v>
      </c>
      <c r="X67" s="35">
        <f t="shared" si="10"/>
        <v>3294.0506523028266</v>
      </c>
      <c r="Y67" s="51">
        <v>9900</v>
      </c>
      <c r="Z67" s="51">
        <v>4150</v>
      </c>
      <c r="AA67" s="35">
        <f t="shared" si="11"/>
        <v>583</v>
      </c>
      <c r="AB67" s="35">
        <f t="shared" si="12"/>
        <v>430</v>
      </c>
      <c r="AC67" s="35">
        <f t="shared" si="13"/>
        <v>584.42449136115727</v>
      </c>
      <c r="AD67" s="35">
        <f t="shared" si="14"/>
        <v>271.36312570873901</v>
      </c>
      <c r="AE67" s="35">
        <f t="shared" si="15"/>
        <v>140.392664806569</v>
      </c>
      <c r="AF67" s="35">
        <f t="shared" si="16"/>
        <v>302.49439828121479</v>
      </c>
      <c r="AG67" s="35">
        <f t="shared" si="17"/>
        <v>17.532734740834719</v>
      </c>
      <c r="AH67" s="35">
        <f t="shared" si="18"/>
        <v>517.900991402626</v>
      </c>
      <c r="AI67" s="35">
        <f t="shared" si="19"/>
        <v>267.94171131054708</v>
      </c>
      <c r="AJ67" s="35">
        <f t="shared" si="20"/>
        <v>0</v>
      </c>
      <c r="AK67" s="36">
        <f t="shared" si="21"/>
        <v>3294.0506523028266</v>
      </c>
    </row>
    <row r="68" spans="1:37" x14ac:dyDescent="0.25">
      <c r="A68" s="5">
        <v>4437</v>
      </c>
      <c r="B68" s="5">
        <v>419721.8494477272</v>
      </c>
      <c r="C68" s="5">
        <v>741938.08526647091</v>
      </c>
      <c r="D68" s="5">
        <v>19057.531484377476</v>
      </c>
      <c r="E68" s="5">
        <v>60.338977450513447</v>
      </c>
      <c r="F68" s="32">
        <v>0.02</v>
      </c>
      <c r="G68" s="32">
        <v>0.02</v>
      </c>
      <c r="H68" s="45">
        <v>0.5</v>
      </c>
      <c r="I68" s="45">
        <v>0.5</v>
      </c>
      <c r="J68" s="45">
        <v>500</v>
      </c>
      <c r="K68" s="50">
        <v>2800</v>
      </c>
      <c r="L68" s="51">
        <v>9900</v>
      </c>
      <c r="M68" s="51">
        <v>4150</v>
      </c>
      <c r="N68" s="35">
        <f t="shared" ref="N68:N80" si="22">M68*F68+J68</f>
        <v>583</v>
      </c>
      <c r="O68" s="35">
        <f t="shared" ref="O68:O80" si="23">(L68-400-500)*F68+250</f>
        <v>430</v>
      </c>
      <c r="P68" s="35">
        <f t="shared" ref="P68:P80" si="24">(1000*SIN(PI()/2-(PI()/2+ATAN(H68)+ATAN(250/(L68-M68-400-250)))/2)/SIN((PI()/2+ATAN(H68)+ATAN(250/(L68-M68-400-250)))/2))*COS(ATAN((N68-O68)/(L68-M68-400-250)))</f>
        <v>584.42449136115727</v>
      </c>
      <c r="Q68" s="35">
        <f t="shared" ref="Q68:Q80" si="25">(1000*SIN(PI()/2-(PI()/2+ATAN(H68)+ATAN(250/(L68-M68-400-250)))/2)/SIN((PI()/2+ATAN(H68)+ATAN(250/(L68-M68-400-250)))/2))*SIN(ATAN(H68)+ATAN(250/(L68-M68-400-250))-ATAN((N68-O68)/(L68-M68-400-250)))</f>
        <v>271.36312570873901</v>
      </c>
      <c r="R68" s="35">
        <f t="shared" ref="R68:R80" si="26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140.392664806569</v>
      </c>
      <c r="S68" s="35">
        <f t="shared" ref="S68:S80" si="27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302.49439828121479</v>
      </c>
      <c r="T68" s="35">
        <f t="shared" ref="T68:T80" si="28">(1000*SIN(PI()/2-(PI()/2+ATAN(H68)+ATAN(250/(L68-M68-400-250)))/2)/SIN((PI()/2+ATAN(H68)+ATAN(250/(L68-M68-400-250)))/2))*SIN(ATAN((N68-O68)/(L68-M68-400-250)))</f>
        <v>17.532734740834719</v>
      </c>
      <c r="U68" s="35">
        <f t="shared" ref="U68:U80" si="29">(1000*SIN(PI()/2-(PI()/2+ATAN(H68)+ATAN(250/(L68-M68-400-250)))/2)/SIN((PI()/2+ATAN(H68)+ATAN(250/(L68-M68-400-250)))/2))*COS(ATAN(H68)+ATAN(250/(L68-M68-400-250))-ATAN((N68-O68)/(L68-M68-400-250)))</f>
        <v>517.900991402626</v>
      </c>
      <c r="V68" s="35">
        <f t="shared" ref="V68:V80" si="30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267.94171131054708</v>
      </c>
      <c r="W68" s="35">
        <f t="shared" ref="W68:W80" si="31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0</v>
      </c>
      <c r="X68" s="35">
        <f t="shared" ref="X68:X80" si="32">M68+400-((K68-250-(N68-O68))/TAN(PI()/2-(ATAN(H68)+ATAN(250/(L68-M68-400-250))-ATAN((N68-O68)/(L68-M68-400-250)))))</f>
        <v>3294.0506523028266</v>
      </c>
      <c r="Y68" s="51">
        <v>9900</v>
      </c>
      <c r="Z68" s="51">
        <v>4150</v>
      </c>
      <c r="AA68" s="35">
        <f t="shared" ref="AA68:AA80" si="33">Z68*G68+J68</f>
        <v>583</v>
      </c>
      <c r="AB68" s="35">
        <f t="shared" ref="AB68:AB80" si="34">(Y68-400-500)*G68+250</f>
        <v>430</v>
      </c>
      <c r="AC68" s="35">
        <f t="shared" ref="AC68:AC80" si="35">(1000*SIN(PI()/2-(PI()/2+ATAN(I68)+ATAN(250/(Y68-Z68-400-250)))/2)/SIN((PI()/2+ATAN(I68)+ATAN(250/(Y68-Z68-400-250)))/2))*COS(ATAN((AA68-AB68)/(Y68-Z68-400-250)))</f>
        <v>584.42449136115727</v>
      </c>
      <c r="AD68" s="35">
        <f t="shared" ref="AD68:AD80" si="36">(1000*SIN(PI()/2-(PI()/2+ATAN(I68)+ATAN(250/(Y68-Z68-400-250)))/2)/SIN((PI()/2+ATAN(I68)+ATAN(250/(Y68-Z68-400-250)))/2))*SIN(ATAN(I68)+ATAN(250/(Y68-Z68-400-250))-(ATAN((AA68-AB68)/(Y68-Z68-400-250))))</f>
        <v>271.36312570873901</v>
      </c>
      <c r="AE68" s="35">
        <f t="shared" ref="AE68:AE80" si="37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140.392664806569</v>
      </c>
      <c r="AF68" s="35">
        <f t="shared" ref="AF68:AF80" si="38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302.49439828121479</v>
      </c>
      <c r="AG68" s="35">
        <f t="shared" ref="AG68:AG80" si="39">(1000*SIN(PI()/2-(PI()/2+ATAN(I68)+ATAN(250/(Y68-Z68-400-250)))/2)/SIN((PI()/2+ATAN(I68)+ATAN(250/(Y68-Z68-400-250)))/2))*SIN(ATAN((AA68-AB68)/(Y68-Z68-400-250)))</f>
        <v>17.532734740834719</v>
      </c>
      <c r="AH68" s="35">
        <f t="shared" ref="AH68:AH80" si="40">(1000*SIN(PI()/2-(PI()/2+ATAN(I68)+ATAN(250/(Y68-Z68-400-250)))/2)/SIN((PI()/2+ATAN(I68)+ATAN(250/(Y68-Z68-400-250)))/2))*COS(ATAN(I68)+ATAN(250/(Y68-Z68-400-250))-(ATAN((AA68-AB68)/(Y68-Z68-400-250))))</f>
        <v>517.900991402626</v>
      </c>
      <c r="AI68" s="35">
        <f t="shared" ref="AI68:AI80" si="41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267.94171131054708</v>
      </c>
      <c r="AJ68" s="35">
        <f t="shared" ref="AJ68:AJ80" si="42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0</v>
      </c>
      <c r="AK68" s="36">
        <f t="shared" ref="AK68:AK80" si="43">Z68+400-((K68-250-(AA68-AB68))/TAN(PI()/2-(ATAN(I68)+ATAN(250/(Y68-Z68-400-250))-(ATAN((AA68-AB68)/(Y68-Z68-400-250))))))</f>
        <v>3294.0506523028266</v>
      </c>
    </row>
    <row r="69" spans="1:37" x14ac:dyDescent="0.25">
      <c r="A69" s="5">
        <v>4437.2</v>
      </c>
      <c r="B69" s="5">
        <v>419820.82724523544</v>
      </c>
      <c r="C69" s="5">
        <v>742111.8765078485</v>
      </c>
      <c r="D69" s="5">
        <v>19058.222537502501</v>
      </c>
      <c r="E69" s="5">
        <v>60.336157872445447</v>
      </c>
      <c r="F69" s="32">
        <v>0.02</v>
      </c>
      <c r="G69" s="32">
        <v>0.02</v>
      </c>
      <c r="H69" s="45">
        <v>0.5</v>
      </c>
      <c r="I69" s="45">
        <v>0.5</v>
      </c>
      <c r="J69" s="45">
        <v>500</v>
      </c>
      <c r="K69" s="50">
        <v>2800</v>
      </c>
      <c r="L69" s="51">
        <v>9900</v>
      </c>
      <c r="M69" s="51">
        <v>4150</v>
      </c>
      <c r="N69" s="35">
        <f t="shared" si="22"/>
        <v>583</v>
      </c>
      <c r="O69" s="35">
        <f t="shared" si="23"/>
        <v>430</v>
      </c>
      <c r="P69" s="35">
        <f t="shared" si="24"/>
        <v>584.42449136115727</v>
      </c>
      <c r="Q69" s="35">
        <f t="shared" si="25"/>
        <v>271.36312570873901</v>
      </c>
      <c r="R69" s="35">
        <f t="shared" si="26"/>
        <v>140.392664806569</v>
      </c>
      <c r="S69" s="35">
        <f t="shared" si="27"/>
        <v>302.49439828121479</v>
      </c>
      <c r="T69" s="35">
        <f t="shared" si="28"/>
        <v>17.532734740834719</v>
      </c>
      <c r="U69" s="35">
        <f t="shared" si="29"/>
        <v>517.900991402626</v>
      </c>
      <c r="V69" s="35">
        <f t="shared" si="30"/>
        <v>267.94171131054708</v>
      </c>
      <c r="W69" s="35">
        <f t="shared" si="31"/>
        <v>0</v>
      </c>
      <c r="X69" s="35">
        <f t="shared" si="32"/>
        <v>3294.0506523028266</v>
      </c>
      <c r="Y69" s="51">
        <v>9900</v>
      </c>
      <c r="Z69" s="51">
        <v>4150</v>
      </c>
      <c r="AA69" s="35">
        <f t="shared" si="33"/>
        <v>583</v>
      </c>
      <c r="AB69" s="35">
        <f t="shared" si="34"/>
        <v>430</v>
      </c>
      <c r="AC69" s="35">
        <f t="shared" si="35"/>
        <v>584.42449136115727</v>
      </c>
      <c r="AD69" s="35">
        <f t="shared" si="36"/>
        <v>271.36312570873901</v>
      </c>
      <c r="AE69" s="35">
        <f t="shared" si="37"/>
        <v>140.392664806569</v>
      </c>
      <c r="AF69" s="35">
        <f t="shared" si="38"/>
        <v>302.49439828121479</v>
      </c>
      <c r="AG69" s="35">
        <f t="shared" si="39"/>
        <v>17.532734740834719</v>
      </c>
      <c r="AH69" s="35">
        <f t="shared" si="40"/>
        <v>517.900991402626</v>
      </c>
      <c r="AI69" s="35">
        <f t="shared" si="41"/>
        <v>267.94171131054708</v>
      </c>
      <c r="AJ69" s="35">
        <f t="shared" si="42"/>
        <v>0</v>
      </c>
      <c r="AK69" s="36">
        <f t="shared" si="43"/>
        <v>3294.0506523028266</v>
      </c>
    </row>
    <row r="70" spans="1:37" x14ac:dyDescent="0.25">
      <c r="A70" s="5">
        <v>4437.8</v>
      </c>
      <c r="B70" s="5">
        <v>420117.81245708466</v>
      </c>
      <c r="C70" s="5">
        <v>742633.22071579099</v>
      </c>
      <c r="D70" s="5">
        <v>19060.308709377525</v>
      </c>
      <c r="E70" s="5">
        <v>60.327556048768308</v>
      </c>
      <c r="F70" s="32">
        <v>0.02</v>
      </c>
      <c r="G70" s="32">
        <v>0.02</v>
      </c>
      <c r="H70" s="45">
        <v>0.5</v>
      </c>
      <c r="I70" s="45">
        <v>0.5</v>
      </c>
      <c r="J70" s="45">
        <v>500</v>
      </c>
      <c r="K70" s="50">
        <v>2800</v>
      </c>
      <c r="L70" s="51">
        <v>9900</v>
      </c>
      <c r="M70" s="51">
        <v>4150</v>
      </c>
      <c r="N70" s="35">
        <f t="shared" si="22"/>
        <v>583</v>
      </c>
      <c r="O70" s="35">
        <f t="shared" si="23"/>
        <v>430</v>
      </c>
      <c r="P70" s="35">
        <f t="shared" si="24"/>
        <v>584.42449136115727</v>
      </c>
      <c r="Q70" s="35">
        <f t="shared" si="25"/>
        <v>271.36312570873901</v>
      </c>
      <c r="R70" s="35">
        <f t="shared" si="26"/>
        <v>140.392664806569</v>
      </c>
      <c r="S70" s="35">
        <f t="shared" si="27"/>
        <v>302.49439828121479</v>
      </c>
      <c r="T70" s="35">
        <f t="shared" si="28"/>
        <v>17.532734740834719</v>
      </c>
      <c r="U70" s="35">
        <f t="shared" si="29"/>
        <v>517.900991402626</v>
      </c>
      <c r="V70" s="35">
        <f t="shared" si="30"/>
        <v>267.94171131054708</v>
      </c>
      <c r="W70" s="35">
        <f t="shared" si="31"/>
        <v>0</v>
      </c>
      <c r="X70" s="35">
        <f t="shared" si="32"/>
        <v>3294.0506523028266</v>
      </c>
      <c r="Y70" s="51">
        <v>9900</v>
      </c>
      <c r="Z70" s="51">
        <v>4150</v>
      </c>
      <c r="AA70" s="35">
        <f t="shared" si="33"/>
        <v>583</v>
      </c>
      <c r="AB70" s="35">
        <f t="shared" si="34"/>
        <v>430</v>
      </c>
      <c r="AC70" s="35">
        <f t="shared" si="35"/>
        <v>584.42449136115727</v>
      </c>
      <c r="AD70" s="35">
        <f t="shared" si="36"/>
        <v>271.36312570873901</v>
      </c>
      <c r="AE70" s="35">
        <f t="shared" si="37"/>
        <v>140.392664806569</v>
      </c>
      <c r="AF70" s="35">
        <f t="shared" si="38"/>
        <v>302.49439828121479</v>
      </c>
      <c r="AG70" s="35">
        <f t="shared" si="39"/>
        <v>17.532734740834719</v>
      </c>
      <c r="AH70" s="35">
        <f t="shared" si="40"/>
        <v>517.900991402626</v>
      </c>
      <c r="AI70" s="35">
        <f t="shared" si="41"/>
        <v>267.94171131054708</v>
      </c>
      <c r="AJ70" s="35">
        <f t="shared" si="42"/>
        <v>0</v>
      </c>
      <c r="AK70" s="36">
        <f t="shared" si="43"/>
        <v>3294.0506523028266</v>
      </c>
    </row>
    <row r="71" spans="1:37" x14ac:dyDescent="0.25">
      <c r="A71" s="5">
        <v>4438</v>
      </c>
      <c r="B71" s="5">
        <v>420216.8250412941</v>
      </c>
      <c r="C71" s="5">
        <v>742806.99214094877</v>
      </c>
      <c r="D71" s="5">
        <v>19061.008437502438</v>
      </c>
      <c r="E71" s="5">
        <v>60.324641077718226</v>
      </c>
      <c r="F71" s="32">
        <v>0.02</v>
      </c>
      <c r="G71" s="32">
        <v>0.02</v>
      </c>
      <c r="H71" s="45">
        <v>0.5</v>
      </c>
      <c r="I71" s="45">
        <v>0.5</v>
      </c>
      <c r="J71" s="45">
        <v>500</v>
      </c>
      <c r="K71" s="50">
        <v>2800</v>
      </c>
      <c r="L71" s="51">
        <v>9900</v>
      </c>
      <c r="M71" s="51">
        <v>4150</v>
      </c>
      <c r="N71" s="35">
        <f t="shared" si="22"/>
        <v>583</v>
      </c>
      <c r="O71" s="35">
        <f t="shared" si="23"/>
        <v>430</v>
      </c>
      <c r="P71" s="35">
        <f t="shared" si="24"/>
        <v>584.42449136115727</v>
      </c>
      <c r="Q71" s="35">
        <f t="shared" si="25"/>
        <v>271.36312570873901</v>
      </c>
      <c r="R71" s="35">
        <f t="shared" si="26"/>
        <v>140.392664806569</v>
      </c>
      <c r="S71" s="35">
        <f t="shared" si="27"/>
        <v>302.49439828121479</v>
      </c>
      <c r="T71" s="35">
        <f t="shared" si="28"/>
        <v>17.532734740834719</v>
      </c>
      <c r="U71" s="35">
        <f t="shared" si="29"/>
        <v>517.900991402626</v>
      </c>
      <c r="V71" s="35">
        <f t="shared" si="30"/>
        <v>267.94171131054708</v>
      </c>
      <c r="W71" s="35">
        <f t="shared" si="31"/>
        <v>0</v>
      </c>
      <c r="X71" s="35">
        <f t="shared" si="32"/>
        <v>3294.0506523028266</v>
      </c>
      <c r="Y71" s="51">
        <v>9900</v>
      </c>
      <c r="Z71" s="51">
        <v>4150</v>
      </c>
      <c r="AA71" s="35">
        <f t="shared" si="33"/>
        <v>583</v>
      </c>
      <c r="AB71" s="35">
        <f t="shared" si="34"/>
        <v>430</v>
      </c>
      <c r="AC71" s="35">
        <f t="shared" si="35"/>
        <v>584.42449136115727</v>
      </c>
      <c r="AD71" s="35">
        <f t="shared" si="36"/>
        <v>271.36312570873901</v>
      </c>
      <c r="AE71" s="35">
        <f t="shared" si="37"/>
        <v>140.392664806569</v>
      </c>
      <c r="AF71" s="35">
        <f t="shared" si="38"/>
        <v>302.49439828121479</v>
      </c>
      <c r="AG71" s="35">
        <f t="shared" si="39"/>
        <v>17.532734740834719</v>
      </c>
      <c r="AH71" s="35">
        <f t="shared" si="40"/>
        <v>517.900991402626</v>
      </c>
      <c r="AI71" s="35">
        <f t="shared" si="41"/>
        <v>267.94171131054708</v>
      </c>
      <c r="AJ71" s="35">
        <f t="shared" si="42"/>
        <v>0</v>
      </c>
      <c r="AK71" s="36">
        <f t="shared" si="43"/>
        <v>3294.0506523028266</v>
      </c>
    </row>
    <row r="72" spans="1:37" x14ac:dyDescent="0.25">
      <c r="A72" s="5">
        <v>4439</v>
      </c>
      <c r="B72" s="5">
        <v>420712.02255487442</v>
      </c>
      <c r="C72" s="5">
        <v>743675.77256029844</v>
      </c>
      <c r="D72" s="5">
        <v>19064.539609377447</v>
      </c>
      <c r="E72" s="5">
        <v>60.309708498784971</v>
      </c>
      <c r="F72" s="32">
        <v>0.02</v>
      </c>
      <c r="G72" s="32">
        <v>0.02</v>
      </c>
      <c r="H72" s="45">
        <v>0.5</v>
      </c>
      <c r="I72" s="45">
        <v>0.5</v>
      </c>
      <c r="J72" s="45">
        <v>500</v>
      </c>
      <c r="K72" s="50">
        <v>2800</v>
      </c>
      <c r="L72" s="51">
        <v>9900</v>
      </c>
      <c r="M72" s="51">
        <v>4150</v>
      </c>
      <c r="N72" s="35">
        <f t="shared" si="22"/>
        <v>583</v>
      </c>
      <c r="O72" s="35">
        <f t="shared" si="23"/>
        <v>430</v>
      </c>
      <c r="P72" s="35">
        <f t="shared" si="24"/>
        <v>584.42449136115727</v>
      </c>
      <c r="Q72" s="35">
        <f t="shared" si="25"/>
        <v>271.36312570873901</v>
      </c>
      <c r="R72" s="35">
        <f t="shared" si="26"/>
        <v>140.392664806569</v>
      </c>
      <c r="S72" s="35">
        <f t="shared" si="27"/>
        <v>302.49439828121479</v>
      </c>
      <c r="T72" s="35">
        <f t="shared" si="28"/>
        <v>17.532734740834719</v>
      </c>
      <c r="U72" s="35">
        <f t="shared" si="29"/>
        <v>517.900991402626</v>
      </c>
      <c r="V72" s="35">
        <f t="shared" si="30"/>
        <v>267.94171131054708</v>
      </c>
      <c r="W72" s="35">
        <f t="shared" si="31"/>
        <v>0</v>
      </c>
      <c r="X72" s="35">
        <f t="shared" si="32"/>
        <v>3294.0506523028266</v>
      </c>
      <c r="Y72" s="51">
        <v>9900</v>
      </c>
      <c r="Z72" s="51">
        <v>4150</v>
      </c>
      <c r="AA72" s="35">
        <f t="shared" si="33"/>
        <v>583</v>
      </c>
      <c r="AB72" s="35">
        <f t="shared" si="34"/>
        <v>430</v>
      </c>
      <c r="AC72" s="35">
        <f t="shared" si="35"/>
        <v>584.42449136115727</v>
      </c>
      <c r="AD72" s="35">
        <f t="shared" si="36"/>
        <v>271.36312570873901</v>
      </c>
      <c r="AE72" s="35">
        <f t="shared" si="37"/>
        <v>140.392664806569</v>
      </c>
      <c r="AF72" s="35">
        <f t="shared" si="38"/>
        <v>302.49439828121479</v>
      </c>
      <c r="AG72" s="35">
        <f t="shared" si="39"/>
        <v>17.532734740834719</v>
      </c>
      <c r="AH72" s="35">
        <f t="shared" si="40"/>
        <v>517.900991402626</v>
      </c>
      <c r="AI72" s="35">
        <f t="shared" si="41"/>
        <v>267.94171131054708</v>
      </c>
      <c r="AJ72" s="35">
        <f t="shared" si="42"/>
        <v>0</v>
      </c>
      <c r="AK72" s="36">
        <f t="shared" si="43"/>
        <v>3294.0506523028266</v>
      </c>
    </row>
    <row r="73" spans="1:37" x14ac:dyDescent="0.25">
      <c r="A73" s="5">
        <v>4440</v>
      </c>
      <c r="B73" s="5">
        <v>421207.45099449158</v>
      </c>
      <c r="C73" s="5">
        <v>744544.42131263018</v>
      </c>
      <c r="D73" s="5">
        <v>19068.125000002623</v>
      </c>
      <c r="E73" s="5">
        <v>60.294179713713682</v>
      </c>
      <c r="F73" s="32">
        <v>0.02</v>
      </c>
      <c r="G73" s="32">
        <v>0.02</v>
      </c>
      <c r="H73" s="45">
        <v>0.5</v>
      </c>
      <c r="I73" s="45">
        <v>0.5</v>
      </c>
      <c r="J73" s="45">
        <v>500</v>
      </c>
      <c r="K73" s="50">
        <v>2800</v>
      </c>
      <c r="L73" s="51">
        <v>9900</v>
      </c>
      <c r="M73" s="51">
        <v>4150</v>
      </c>
      <c r="N73" s="35">
        <f t="shared" si="22"/>
        <v>583</v>
      </c>
      <c r="O73" s="35">
        <f t="shared" si="23"/>
        <v>430</v>
      </c>
      <c r="P73" s="35">
        <f t="shared" si="24"/>
        <v>584.42449136115727</v>
      </c>
      <c r="Q73" s="35">
        <f t="shared" si="25"/>
        <v>271.36312570873901</v>
      </c>
      <c r="R73" s="35">
        <f t="shared" si="26"/>
        <v>140.392664806569</v>
      </c>
      <c r="S73" s="35">
        <f t="shared" si="27"/>
        <v>302.49439828121479</v>
      </c>
      <c r="T73" s="35">
        <f t="shared" si="28"/>
        <v>17.532734740834719</v>
      </c>
      <c r="U73" s="35">
        <f t="shared" si="29"/>
        <v>517.900991402626</v>
      </c>
      <c r="V73" s="35">
        <f t="shared" si="30"/>
        <v>267.94171131054708</v>
      </c>
      <c r="W73" s="35">
        <f t="shared" si="31"/>
        <v>0</v>
      </c>
      <c r="X73" s="35">
        <f t="shared" si="32"/>
        <v>3294.0506523028266</v>
      </c>
      <c r="Y73" s="51">
        <v>9900</v>
      </c>
      <c r="Z73" s="51">
        <v>4150</v>
      </c>
      <c r="AA73" s="35">
        <f t="shared" si="33"/>
        <v>583</v>
      </c>
      <c r="AB73" s="35">
        <f t="shared" si="34"/>
        <v>430</v>
      </c>
      <c r="AC73" s="35">
        <f t="shared" si="35"/>
        <v>584.42449136115727</v>
      </c>
      <c r="AD73" s="35">
        <f t="shared" si="36"/>
        <v>271.36312570873901</v>
      </c>
      <c r="AE73" s="35">
        <f t="shared" si="37"/>
        <v>140.392664806569</v>
      </c>
      <c r="AF73" s="35">
        <f t="shared" si="38"/>
        <v>302.49439828121479</v>
      </c>
      <c r="AG73" s="35">
        <f t="shared" si="39"/>
        <v>17.532734740834719</v>
      </c>
      <c r="AH73" s="35">
        <f t="shared" si="40"/>
        <v>517.900991402626</v>
      </c>
      <c r="AI73" s="35">
        <f t="shared" si="41"/>
        <v>267.94171131054708</v>
      </c>
      <c r="AJ73" s="35">
        <f t="shared" si="42"/>
        <v>0</v>
      </c>
      <c r="AK73" s="36">
        <f t="shared" si="43"/>
        <v>3294.0506523028266</v>
      </c>
    </row>
    <row r="74" spans="1:37" x14ac:dyDescent="0.25">
      <c r="A74" s="5">
        <v>4441</v>
      </c>
      <c r="B74" s="5">
        <v>421703.11936330795</v>
      </c>
      <c r="C74" s="5">
        <v>745412.93317875266</v>
      </c>
      <c r="D74" s="5">
        <v>19071.764609377624</v>
      </c>
      <c r="E74" s="5">
        <v>60.278054722504358</v>
      </c>
      <c r="F74" s="32">
        <v>0.02</v>
      </c>
      <c r="G74" s="32">
        <v>0.02</v>
      </c>
      <c r="H74" s="45">
        <v>0.5</v>
      </c>
      <c r="I74" s="45">
        <v>0.5</v>
      </c>
      <c r="J74" s="45">
        <v>500</v>
      </c>
      <c r="K74" s="50">
        <v>2800</v>
      </c>
      <c r="L74" s="51">
        <v>9900</v>
      </c>
      <c r="M74" s="51">
        <v>4150</v>
      </c>
      <c r="N74" s="35">
        <f t="shared" si="22"/>
        <v>583</v>
      </c>
      <c r="O74" s="35">
        <f t="shared" si="23"/>
        <v>430</v>
      </c>
      <c r="P74" s="35">
        <f t="shared" si="24"/>
        <v>584.42449136115727</v>
      </c>
      <c r="Q74" s="35">
        <f t="shared" si="25"/>
        <v>271.36312570873901</v>
      </c>
      <c r="R74" s="35">
        <f t="shared" si="26"/>
        <v>140.392664806569</v>
      </c>
      <c r="S74" s="35">
        <f t="shared" si="27"/>
        <v>302.49439828121479</v>
      </c>
      <c r="T74" s="35">
        <f t="shared" si="28"/>
        <v>17.532734740834719</v>
      </c>
      <c r="U74" s="35">
        <f t="shared" si="29"/>
        <v>517.900991402626</v>
      </c>
      <c r="V74" s="35">
        <f t="shared" si="30"/>
        <v>267.94171131054708</v>
      </c>
      <c r="W74" s="35">
        <f t="shared" si="31"/>
        <v>0</v>
      </c>
      <c r="X74" s="35">
        <f t="shared" si="32"/>
        <v>3294.0506523028266</v>
      </c>
      <c r="Y74" s="51">
        <v>9900</v>
      </c>
      <c r="Z74" s="51">
        <v>4150</v>
      </c>
      <c r="AA74" s="35">
        <f t="shared" si="33"/>
        <v>583</v>
      </c>
      <c r="AB74" s="35">
        <f t="shared" si="34"/>
        <v>430</v>
      </c>
      <c r="AC74" s="35">
        <f t="shared" si="35"/>
        <v>584.42449136115727</v>
      </c>
      <c r="AD74" s="35">
        <f t="shared" si="36"/>
        <v>271.36312570873901</v>
      </c>
      <c r="AE74" s="35">
        <f t="shared" si="37"/>
        <v>140.392664806569</v>
      </c>
      <c r="AF74" s="35">
        <f t="shared" si="38"/>
        <v>302.49439828121479</v>
      </c>
      <c r="AG74" s="35">
        <f t="shared" si="39"/>
        <v>17.532734740834719</v>
      </c>
      <c r="AH74" s="35">
        <f t="shared" si="40"/>
        <v>517.900991402626</v>
      </c>
      <c r="AI74" s="35">
        <f t="shared" si="41"/>
        <v>267.94171131054708</v>
      </c>
      <c r="AJ74" s="35">
        <f t="shared" si="42"/>
        <v>0</v>
      </c>
      <c r="AK74" s="36">
        <f t="shared" si="43"/>
        <v>3294.0506523028266</v>
      </c>
    </row>
    <row r="75" spans="1:37" x14ac:dyDescent="0.25">
      <c r="A75" s="5">
        <v>4442</v>
      </c>
      <c r="B75" s="5">
        <v>422199.03665876389</v>
      </c>
      <c r="C75" s="5">
        <v>746281.3029320538</v>
      </c>
      <c r="D75" s="5">
        <v>19075.458437502562</v>
      </c>
      <c r="E75" s="5">
        <v>60.261333525156992</v>
      </c>
      <c r="F75" s="32">
        <v>0.02</v>
      </c>
      <c r="G75" s="32">
        <v>0.02</v>
      </c>
      <c r="H75" s="45">
        <v>0.5</v>
      </c>
      <c r="I75" s="45">
        <v>0.5</v>
      </c>
      <c r="J75" s="45">
        <v>500</v>
      </c>
      <c r="K75" s="50">
        <v>2800</v>
      </c>
      <c r="L75" s="51">
        <v>9900</v>
      </c>
      <c r="M75" s="51">
        <v>4150</v>
      </c>
      <c r="N75" s="35">
        <f t="shared" si="22"/>
        <v>583</v>
      </c>
      <c r="O75" s="35">
        <f t="shared" si="23"/>
        <v>430</v>
      </c>
      <c r="P75" s="35">
        <f t="shared" si="24"/>
        <v>584.42449136115727</v>
      </c>
      <c r="Q75" s="35">
        <f t="shared" si="25"/>
        <v>271.36312570873901</v>
      </c>
      <c r="R75" s="35">
        <f t="shared" si="26"/>
        <v>140.392664806569</v>
      </c>
      <c r="S75" s="35">
        <f t="shared" si="27"/>
        <v>302.49439828121479</v>
      </c>
      <c r="T75" s="35">
        <f t="shared" si="28"/>
        <v>17.532734740834719</v>
      </c>
      <c r="U75" s="35">
        <f t="shared" si="29"/>
        <v>517.900991402626</v>
      </c>
      <c r="V75" s="35">
        <f t="shared" si="30"/>
        <v>267.94171131054708</v>
      </c>
      <c r="W75" s="35">
        <f t="shared" si="31"/>
        <v>0</v>
      </c>
      <c r="X75" s="35">
        <f t="shared" si="32"/>
        <v>3294.0506523028266</v>
      </c>
      <c r="Y75" s="51">
        <v>9900</v>
      </c>
      <c r="Z75" s="51">
        <v>4150</v>
      </c>
      <c r="AA75" s="35">
        <f t="shared" si="33"/>
        <v>583</v>
      </c>
      <c r="AB75" s="35">
        <f t="shared" si="34"/>
        <v>430</v>
      </c>
      <c r="AC75" s="35">
        <f t="shared" si="35"/>
        <v>584.42449136115727</v>
      </c>
      <c r="AD75" s="35">
        <f t="shared" si="36"/>
        <v>271.36312570873901</v>
      </c>
      <c r="AE75" s="35">
        <f t="shared" si="37"/>
        <v>140.392664806569</v>
      </c>
      <c r="AF75" s="35">
        <f t="shared" si="38"/>
        <v>302.49439828121479</v>
      </c>
      <c r="AG75" s="35">
        <f t="shared" si="39"/>
        <v>17.532734740834719</v>
      </c>
      <c r="AH75" s="35">
        <f t="shared" si="40"/>
        <v>517.900991402626</v>
      </c>
      <c r="AI75" s="35">
        <f t="shared" si="41"/>
        <v>267.94171131054708</v>
      </c>
      <c r="AJ75" s="35">
        <f t="shared" si="42"/>
        <v>0</v>
      </c>
      <c r="AK75" s="36">
        <f t="shared" si="43"/>
        <v>3294.0506523028266</v>
      </c>
    </row>
    <row r="76" spans="1:37" x14ac:dyDescent="0.25">
      <c r="A76" s="5">
        <v>4442.2</v>
      </c>
      <c r="B76" s="5">
        <v>422298.25078105927</v>
      </c>
      <c r="C76" s="5">
        <v>746454.95936870575</v>
      </c>
      <c r="D76" s="5">
        <v>19076.203709377522</v>
      </c>
      <c r="E76" s="5">
        <v>60.257917740950958</v>
      </c>
      <c r="F76" s="32">
        <v>0.02</v>
      </c>
      <c r="G76" s="32">
        <v>0.02</v>
      </c>
      <c r="H76" s="45">
        <v>0.5</v>
      </c>
      <c r="I76" s="45">
        <v>0.5</v>
      </c>
      <c r="J76" s="45">
        <v>500</v>
      </c>
      <c r="K76" s="50">
        <v>2800</v>
      </c>
      <c r="L76" s="51">
        <v>9900</v>
      </c>
      <c r="M76" s="51">
        <v>4150</v>
      </c>
      <c r="N76" s="35">
        <f t="shared" si="22"/>
        <v>583</v>
      </c>
      <c r="O76" s="35">
        <f t="shared" si="23"/>
        <v>430</v>
      </c>
      <c r="P76" s="35">
        <f t="shared" si="24"/>
        <v>584.42449136115727</v>
      </c>
      <c r="Q76" s="35">
        <f t="shared" si="25"/>
        <v>271.36312570873901</v>
      </c>
      <c r="R76" s="35">
        <f t="shared" si="26"/>
        <v>140.392664806569</v>
      </c>
      <c r="S76" s="35">
        <f t="shared" si="27"/>
        <v>302.49439828121479</v>
      </c>
      <c r="T76" s="35">
        <f t="shared" si="28"/>
        <v>17.532734740834719</v>
      </c>
      <c r="U76" s="35">
        <f t="shared" si="29"/>
        <v>517.900991402626</v>
      </c>
      <c r="V76" s="35">
        <f t="shared" si="30"/>
        <v>267.94171131054708</v>
      </c>
      <c r="W76" s="35">
        <f t="shared" si="31"/>
        <v>0</v>
      </c>
      <c r="X76" s="35">
        <f t="shared" si="32"/>
        <v>3294.0506523028266</v>
      </c>
      <c r="Y76" s="51">
        <v>9900</v>
      </c>
      <c r="Z76" s="51">
        <v>4150</v>
      </c>
      <c r="AA76" s="35">
        <f t="shared" si="33"/>
        <v>583</v>
      </c>
      <c r="AB76" s="35">
        <f t="shared" si="34"/>
        <v>430</v>
      </c>
      <c r="AC76" s="35">
        <f t="shared" si="35"/>
        <v>584.42449136115727</v>
      </c>
      <c r="AD76" s="35">
        <f t="shared" si="36"/>
        <v>271.36312570873901</v>
      </c>
      <c r="AE76" s="35">
        <f t="shared" si="37"/>
        <v>140.392664806569</v>
      </c>
      <c r="AF76" s="35">
        <f t="shared" si="38"/>
        <v>302.49439828121479</v>
      </c>
      <c r="AG76" s="35">
        <f t="shared" si="39"/>
        <v>17.532734740834719</v>
      </c>
      <c r="AH76" s="35">
        <f t="shared" si="40"/>
        <v>517.900991402626</v>
      </c>
      <c r="AI76" s="35">
        <f t="shared" si="41"/>
        <v>267.94171131054708</v>
      </c>
      <c r="AJ76" s="35">
        <f t="shared" si="42"/>
        <v>0</v>
      </c>
      <c r="AK76" s="36">
        <f t="shared" si="43"/>
        <v>3294.0506523028266</v>
      </c>
    </row>
    <row r="77" spans="1:37" x14ac:dyDescent="0.25">
      <c r="A77" s="5">
        <v>4442.8</v>
      </c>
      <c r="B77" s="5">
        <v>422595.95576763153</v>
      </c>
      <c r="C77" s="5">
        <v>746975.89289623499</v>
      </c>
      <c r="D77" s="5">
        <v>19078.452537502584</v>
      </c>
      <c r="E77" s="5">
        <v>60.247527298859715</v>
      </c>
      <c r="F77" s="32">
        <v>0.02</v>
      </c>
      <c r="G77" s="32">
        <v>0.02</v>
      </c>
      <c r="H77" s="45">
        <v>0.5</v>
      </c>
      <c r="I77" s="45">
        <v>0.5</v>
      </c>
      <c r="J77" s="45">
        <v>500</v>
      </c>
      <c r="K77" s="50">
        <v>2800</v>
      </c>
      <c r="L77" s="51">
        <v>9900</v>
      </c>
      <c r="M77" s="51">
        <v>4150</v>
      </c>
      <c r="N77" s="35">
        <f t="shared" si="22"/>
        <v>583</v>
      </c>
      <c r="O77" s="35">
        <f t="shared" si="23"/>
        <v>430</v>
      </c>
      <c r="P77" s="35">
        <f t="shared" si="24"/>
        <v>584.42449136115727</v>
      </c>
      <c r="Q77" s="35">
        <f t="shared" si="25"/>
        <v>271.36312570873901</v>
      </c>
      <c r="R77" s="35">
        <f t="shared" si="26"/>
        <v>140.392664806569</v>
      </c>
      <c r="S77" s="35">
        <f t="shared" si="27"/>
        <v>302.49439828121479</v>
      </c>
      <c r="T77" s="35">
        <f t="shared" si="28"/>
        <v>17.532734740834719</v>
      </c>
      <c r="U77" s="35">
        <f t="shared" si="29"/>
        <v>517.900991402626</v>
      </c>
      <c r="V77" s="35">
        <f t="shared" si="30"/>
        <v>267.94171131054708</v>
      </c>
      <c r="W77" s="35">
        <f t="shared" si="31"/>
        <v>0</v>
      </c>
      <c r="X77" s="35">
        <f t="shared" si="32"/>
        <v>3294.0506523028266</v>
      </c>
      <c r="Y77" s="51">
        <v>9900</v>
      </c>
      <c r="Z77" s="51">
        <v>4150</v>
      </c>
      <c r="AA77" s="35">
        <f t="shared" si="33"/>
        <v>583</v>
      </c>
      <c r="AB77" s="35">
        <f t="shared" si="34"/>
        <v>430</v>
      </c>
      <c r="AC77" s="35">
        <f t="shared" si="35"/>
        <v>584.42449136115727</v>
      </c>
      <c r="AD77" s="35">
        <f t="shared" si="36"/>
        <v>271.36312570873901</v>
      </c>
      <c r="AE77" s="35">
        <f t="shared" si="37"/>
        <v>140.392664806569</v>
      </c>
      <c r="AF77" s="35">
        <f t="shared" si="38"/>
        <v>302.49439828121479</v>
      </c>
      <c r="AG77" s="35">
        <f t="shared" si="39"/>
        <v>17.532734740834719</v>
      </c>
      <c r="AH77" s="35">
        <f t="shared" si="40"/>
        <v>517.900991402626</v>
      </c>
      <c r="AI77" s="35">
        <f t="shared" si="41"/>
        <v>267.94171131054708</v>
      </c>
      <c r="AJ77" s="35">
        <f t="shared" si="42"/>
        <v>0</v>
      </c>
      <c r="AK77" s="36">
        <f t="shared" si="43"/>
        <v>3294.0506523028266</v>
      </c>
    </row>
    <row r="78" spans="1:37" x14ac:dyDescent="0.25">
      <c r="A78" s="5">
        <v>4443</v>
      </c>
      <c r="B78" s="5">
        <v>422695.21187591553</v>
      </c>
      <c r="C78" s="5">
        <v>747149.52533817291</v>
      </c>
      <c r="D78" s="5">
        <v>19079.206484377552</v>
      </c>
      <c r="E78" s="5">
        <v>60.244016121671592</v>
      </c>
      <c r="F78" s="32">
        <v>0.02</v>
      </c>
      <c r="G78" s="32">
        <v>0.02</v>
      </c>
      <c r="H78" s="45">
        <v>0.5</v>
      </c>
      <c r="I78" s="45">
        <v>0.5</v>
      </c>
      <c r="J78" s="45">
        <v>500</v>
      </c>
      <c r="K78" s="50">
        <v>2800</v>
      </c>
      <c r="L78" s="51">
        <v>9900</v>
      </c>
      <c r="M78" s="51">
        <v>4150</v>
      </c>
      <c r="N78" s="35">
        <f t="shared" si="22"/>
        <v>583</v>
      </c>
      <c r="O78" s="35">
        <f t="shared" si="23"/>
        <v>430</v>
      </c>
      <c r="P78" s="35">
        <f t="shared" si="24"/>
        <v>584.42449136115727</v>
      </c>
      <c r="Q78" s="35">
        <f t="shared" si="25"/>
        <v>271.36312570873901</v>
      </c>
      <c r="R78" s="35">
        <f t="shared" si="26"/>
        <v>140.392664806569</v>
      </c>
      <c r="S78" s="35">
        <f t="shared" si="27"/>
        <v>302.49439828121479</v>
      </c>
      <c r="T78" s="35">
        <f t="shared" si="28"/>
        <v>17.532734740834719</v>
      </c>
      <c r="U78" s="35">
        <f t="shared" si="29"/>
        <v>517.900991402626</v>
      </c>
      <c r="V78" s="35">
        <f t="shared" si="30"/>
        <v>267.94171131054708</v>
      </c>
      <c r="W78" s="35">
        <f t="shared" si="31"/>
        <v>0</v>
      </c>
      <c r="X78" s="35">
        <f t="shared" si="32"/>
        <v>3294.0506523028266</v>
      </c>
      <c r="Y78" s="51">
        <v>9900</v>
      </c>
      <c r="Z78" s="51">
        <v>4150</v>
      </c>
      <c r="AA78" s="35">
        <f t="shared" si="33"/>
        <v>583</v>
      </c>
      <c r="AB78" s="35">
        <f t="shared" si="34"/>
        <v>430</v>
      </c>
      <c r="AC78" s="35">
        <f t="shared" si="35"/>
        <v>584.42449136115727</v>
      </c>
      <c r="AD78" s="35">
        <f t="shared" si="36"/>
        <v>271.36312570873901</v>
      </c>
      <c r="AE78" s="35">
        <f t="shared" si="37"/>
        <v>140.392664806569</v>
      </c>
      <c r="AF78" s="35">
        <f t="shared" si="38"/>
        <v>302.49439828121479</v>
      </c>
      <c r="AG78" s="35">
        <f t="shared" si="39"/>
        <v>17.532734740834719</v>
      </c>
      <c r="AH78" s="35">
        <f t="shared" si="40"/>
        <v>517.900991402626</v>
      </c>
      <c r="AI78" s="35">
        <f t="shared" si="41"/>
        <v>267.94171131054708</v>
      </c>
      <c r="AJ78" s="35">
        <f t="shared" si="42"/>
        <v>0</v>
      </c>
      <c r="AK78" s="36">
        <f t="shared" si="43"/>
        <v>3294.0506523028266</v>
      </c>
    </row>
    <row r="79" spans="1:37" x14ac:dyDescent="0.25">
      <c r="A79" s="5">
        <v>4444</v>
      </c>
      <c r="B79" s="5">
        <v>423191.65400362015</v>
      </c>
      <c r="C79" s="5">
        <v>748017.59515464306</v>
      </c>
      <c r="D79" s="5">
        <v>19083.008750002478</v>
      </c>
      <c r="E79" s="5">
        <v>60.226102512048158</v>
      </c>
      <c r="F79" s="32">
        <v>0.02</v>
      </c>
      <c r="G79" s="32">
        <v>0.02</v>
      </c>
      <c r="H79" s="45">
        <v>0.5</v>
      </c>
      <c r="I79" s="45">
        <v>0.5</v>
      </c>
      <c r="J79" s="45">
        <v>500</v>
      </c>
      <c r="K79" s="50">
        <v>2800</v>
      </c>
      <c r="L79" s="51">
        <v>9900</v>
      </c>
      <c r="M79" s="51">
        <v>4150</v>
      </c>
      <c r="N79" s="35">
        <f t="shared" si="22"/>
        <v>583</v>
      </c>
      <c r="O79" s="35">
        <f t="shared" si="23"/>
        <v>430</v>
      </c>
      <c r="P79" s="35">
        <f t="shared" si="24"/>
        <v>584.42449136115727</v>
      </c>
      <c r="Q79" s="35">
        <f t="shared" si="25"/>
        <v>271.36312570873901</v>
      </c>
      <c r="R79" s="35">
        <f t="shared" si="26"/>
        <v>140.392664806569</v>
      </c>
      <c r="S79" s="35">
        <f t="shared" si="27"/>
        <v>302.49439828121479</v>
      </c>
      <c r="T79" s="35">
        <f t="shared" si="28"/>
        <v>17.532734740834719</v>
      </c>
      <c r="U79" s="35">
        <f t="shared" si="29"/>
        <v>517.900991402626</v>
      </c>
      <c r="V79" s="35">
        <f t="shared" si="30"/>
        <v>267.94171131054708</v>
      </c>
      <c r="W79" s="35">
        <f t="shared" si="31"/>
        <v>0</v>
      </c>
      <c r="X79" s="35">
        <f t="shared" si="32"/>
        <v>3294.0506523028266</v>
      </c>
      <c r="Y79" s="51">
        <v>9900</v>
      </c>
      <c r="Z79" s="51">
        <v>4150</v>
      </c>
      <c r="AA79" s="35">
        <f t="shared" si="33"/>
        <v>583</v>
      </c>
      <c r="AB79" s="35">
        <f t="shared" si="34"/>
        <v>430</v>
      </c>
      <c r="AC79" s="35">
        <f t="shared" si="35"/>
        <v>584.42449136115727</v>
      </c>
      <c r="AD79" s="35">
        <f t="shared" si="36"/>
        <v>271.36312570873901</v>
      </c>
      <c r="AE79" s="35">
        <f t="shared" si="37"/>
        <v>140.392664806569</v>
      </c>
      <c r="AF79" s="35">
        <f t="shared" si="38"/>
        <v>302.49439828121479</v>
      </c>
      <c r="AG79" s="35">
        <f t="shared" si="39"/>
        <v>17.532734740834719</v>
      </c>
      <c r="AH79" s="35">
        <f t="shared" si="40"/>
        <v>517.900991402626</v>
      </c>
      <c r="AI79" s="35">
        <f t="shared" si="41"/>
        <v>267.94171131054708</v>
      </c>
      <c r="AJ79" s="35">
        <f t="shared" si="42"/>
        <v>0</v>
      </c>
      <c r="AK79" s="36">
        <f t="shared" si="43"/>
        <v>3294.0506523028266</v>
      </c>
    </row>
    <row r="80" spans="1:37" x14ac:dyDescent="0.25">
      <c r="A80" s="5">
        <v>4445</v>
      </c>
      <c r="B80" s="5">
        <v>423688.37202501297</v>
      </c>
      <c r="C80" s="5">
        <v>748885.50713071227</v>
      </c>
      <c r="D80" s="5">
        <v>19086.865234377456</v>
      </c>
      <c r="E80" s="5">
        <v>60.207592696286689</v>
      </c>
      <c r="F80" s="32">
        <v>0.02</v>
      </c>
      <c r="G80" s="32">
        <v>0.02</v>
      </c>
      <c r="H80" s="45">
        <v>0.5</v>
      </c>
      <c r="I80" s="45">
        <v>0.5</v>
      </c>
      <c r="J80" s="45">
        <v>500</v>
      </c>
      <c r="K80" s="50">
        <v>2800</v>
      </c>
      <c r="L80" s="51">
        <v>9900</v>
      </c>
      <c r="M80" s="51">
        <v>4150</v>
      </c>
      <c r="N80" s="35">
        <f t="shared" si="22"/>
        <v>583</v>
      </c>
      <c r="O80" s="35">
        <f t="shared" si="23"/>
        <v>430</v>
      </c>
      <c r="P80" s="35">
        <f t="shared" si="24"/>
        <v>584.42449136115727</v>
      </c>
      <c r="Q80" s="35">
        <f t="shared" si="25"/>
        <v>271.36312570873901</v>
      </c>
      <c r="R80" s="35">
        <f t="shared" si="26"/>
        <v>140.392664806569</v>
      </c>
      <c r="S80" s="35">
        <f t="shared" si="27"/>
        <v>302.49439828121479</v>
      </c>
      <c r="T80" s="35">
        <f t="shared" si="28"/>
        <v>17.532734740834719</v>
      </c>
      <c r="U80" s="35">
        <f t="shared" si="29"/>
        <v>517.900991402626</v>
      </c>
      <c r="V80" s="35">
        <f t="shared" si="30"/>
        <v>267.94171131054708</v>
      </c>
      <c r="W80" s="35">
        <f t="shared" si="31"/>
        <v>0</v>
      </c>
      <c r="X80" s="35">
        <f t="shared" si="32"/>
        <v>3294.0506523028266</v>
      </c>
      <c r="Y80" s="51">
        <v>9900</v>
      </c>
      <c r="Z80" s="51">
        <v>4150</v>
      </c>
      <c r="AA80" s="35">
        <f t="shared" si="33"/>
        <v>583</v>
      </c>
      <c r="AB80" s="35">
        <f t="shared" si="34"/>
        <v>430</v>
      </c>
      <c r="AC80" s="35">
        <f t="shared" si="35"/>
        <v>584.42449136115727</v>
      </c>
      <c r="AD80" s="35">
        <f t="shared" si="36"/>
        <v>271.36312570873901</v>
      </c>
      <c r="AE80" s="35">
        <f t="shared" si="37"/>
        <v>140.392664806569</v>
      </c>
      <c r="AF80" s="35">
        <f t="shared" si="38"/>
        <v>302.49439828121479</v>
      </c>
      <c r="AG80" s="35">
        <f t="shared" si="39"/>
        <v>17.532734740834719</v>
      </c>
      <c r="AH80" s="35">
        <f t="shared" si="40"/>
        <v>517.900991402626</v>
      </c>
      <c r="AI80" s="35">
        <f t="shared" si="41"/>
        <v>267.94171131054708</v>
      </c>
      <c r="AJ80" s="35">
        <f t="shared" si="42"/>
        <v>0</v>
      </c>
      <c r="AK80" s="36">
        <f t="shared" si="43"/>
        <v>3294.0506523028266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81"/>
  <sheetViews>
    <sheetView zoomScale="85" zoomScaleNormal="85" workbookViewId="0">
      <selection activeCell="A2" sqref="A2:AK50"/>
    </sheetView>
  </sheetViews>
  <sheetFormatPr defaultRowHeight="13.8" x14ac:dyDescent="0.25"/>
  <cols>
    <col min="7" max="7" width="6.875" bestFit="1" customWidth="1"/>
  </cols>
  <sheetData>
    <row r="1" spans="1:37" x14ac:dyDescent="0.25">
      <c r="A1" s="73" t="s">
        <v>58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4445</v>
      </c>
      <c r="B3" s="5">
        <v>423688.37202501297</v>
      </c>
      <c r="C3" s="5">
        <v>748885.50713071227</v>
      </c>
      <c r="D3" s="5">
        <v>19086.865234377456</v>
      </c>
      <c r="E3" s="5">
        <v>60.207592696286689</v>
      </c>
      <c r="F3" s="45">
        <v>0.02</v>
      </c>
      <c r="G3" s="45">
        <v>0.02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583</v>
      </c>
      <c r="O3" s="35">
        <f>(L3-400-500)*F3+250</f>
        <v>430</v>
      </c>
      <c r="P3" s="35">
        <f>(1000*SIN(PI()/2-(PI()/2+ATAN(H3)+ATAN(250/(L3-M3-400-250)))/2)/SIN((PI()/2+ATAN(H3)+ATAN(250/(L3-M3-400-250)))/2))*COS(ATAN((N3-O3)/(L3-M3-400-250)))</f>
        <v>584.42449136115727</v>
      </c>
      <c r="Q3" s="35">
        <f>(1000*SIN(PI()/2-(PI()/2+ATAN(H3)+ATAN(250/(L3-M3-400-250)))/2)/SIN((PI()/2+ATAN(H3)+ATAN(250/(L3-M3-400-250)))/2))*SIN(ATAN(H3)+ATAN(250/(L3-M3-400-250))-ATAN((N3-O3)/(L3-M3-400-250)))</f>
        <v>271.36312570873901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140.392664806569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302.49439828121479</v>
      </c>
      <c r="T3" s="35">
        <f>(1000*SIN(PI()/2-(PI()/2+ATAN(H3)+ATAN(250/(L3-M3-400-250)))/2)/SIN((PI()/2+ATAN(H3)+ATAN(250/(L3-M3-400-250)))/2))*SIN(ATAN((N3-O3)/(L3-M3-400-250)))</f>
        <v>17.532734740834719</v>
      </c>
      <c r="U3" s="35">
        <f>(1000*SIN(PI()/2-(PI()/2+ATAN(H3)+ATAN(250/(L3-M3-400-250)))/2)/SIN((PI()/2+ATAN(H3)+ATAN(250/(L3-M3-400-250)))/2))*COS(ATAN(H3)+ATAN(250/(L3-M3-400-250))-ATAN((N3-O3)/(L3-M3-400-250)))</f>
        <v>517.900991402626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267.94171131054708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0</v>
      </c>
      <c r="X3" s="35">
        <f>M3+400-((K3-250-(N3-O3))/TAN(PI()/2-(ATAN(H3)+ATAN(250/(L3-M3-400-250))-ATAN((N3-O3)/(L3-M3-400-250)))))</f>
        <v>3294.0506523028266</v>
      </c>
      <c r="Y3" s="51">
        <v>9900</v>
      </c>
      <c r="Z3" s="51">
        <v>4150</v>
      </c>
      <c r="AA3" s="35">
        <f>Z3*G3+J3</f>
        <v>583</v>
      </c>
      <c r="AB3" s="35">
        <f>(Y3-400-500)*G3+250</f>
        <v>430</v>
      </c>
      <c r="AC3" s="35">
        <f>(1000*SIN(PI()/2-(PI()/2+ATAN(I3)+ATAN(250/(Y3-Z3-400-250)))/2)/SIN((PI()/2+ATAN(I3)+ATAN(250/(Y3-Z3-400-250)))/2))*COS(ATAN((AA3-AB3)/(Y3-Z3-400-250)))</f>
        <v>584.42449136115727</v>
      </c>
      <c r="AD3" s="35">
        <f>(1000*SIN(PI()/2-(PI()/2+ATAN(I3)+ATAN(250/(Y3-Z3-400-250)))/2)/SIN((PI()/2+ATAN(I3)+ATAN(250/(Y3-Z3-400-250)))/2))*SIN(ATAN(I3)+ATAN(250/(Y3-Z3-400-250))-(ATAN((AA3-AB3)/(Y3-Z3-400-250))))</f>
        <v>271.36312570873901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140.392664806569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302.49439828121479</v>
      </c>
      <c r="AG3" s="35">
        <f>(1000*SIN(PI()/2-(PI()/2+ATAN(I3)+ATAN(250/(Y3-Z3-400-250)))/2)/SIN((PI()/2+ATAN(I3)+ATAN(250/(Y3-Z3-400-250)))/2))*SIN(ATAN((AA3-AB3)/(Y3-Z3-400-250)))</f>
        <v>17.532734740834719</v>
      </c>
      <c r="AH3" s="35">
        <f>(1000*SIN(PI()/2-(PI()/2+ATAN(I3)+ATAN(250/(Y3-Z3-400-250)))/2)/SIN((PI()/2+ATAN(I3)+ATAN(250/(Y3-Z3-400-250)))/2))*COS(ATAN(I3)+ATAN(250/(Y3-Z3-400-250))-(ATAN((AA3-AB3)/(Y3-Z3-400-250))))</f>
        <v>517.900991402626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267.94171131054708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0</v>
      </c>
      <c r="AK3" s="36">
        <f>Z3+400-((K3-250-(AA3-AB3))/TAN(PI()/2-(ATAN(I3)+ATAN(250/(Y3-Z3-400-250))-(ATAN((AA3-AB3)/(Y3-Z3-400-250))))))</f>
        <v>3294.0506523028266</v>
      </c>
    </row>
    <row r="4" spans="1:37" x14ac:dyDescent="0.25">
      <c r="A4" s="5">
        <v>4446</v>
      </c>
      <c r="B4" s="5">
        <v>424185.37492036819</v>
      </c>
      <c r="C4" s="5">
        <v>749753.25600710511</v>
      </c>
      <c r="D4" s="5">
        <v>19090.775937502483</v>
      </c>
      <c r="E4" s="5">
        <v>60.188486674387178</v>
      </c>
      <c r="F4" s="45">
        <v>0.02</v>
      </c>
      <c r="G4" s="45">
        <v>0.02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0">M4*F4+J4</f>
        <v>583</v>
      </c>
      <c r="O4" s="35">
        <f t="shared" ref="O4:O67" si="1">(L4-400-500)*F4+250</f>
        <v>430</v>
      </c>
      <c r="P4" s="35">
        <f t="shared" ref="P4:P67" si="2">(1000*SIN(PI()/2-(PI()/2+ATAN(H4)+ATAN(250/(L4-M4-400-250)))/2)/SIN((PI()/2+ATAN(H4)+ATAN(250/(L4-M4-400-250)))/2))*COS(ATAN((N4-O4)/(L4-M4-400-250)))</f>
        <v>584.42449136115727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271.36312570873901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140.392664806569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302.49439828121479</v>
      </c>
      <c r="T4" s="35">
        <f t="shared" ref="T4:T67" si="6">(1000*SIN(PI()/2-(PI()/2+ATAN(H4)+ATAN(250/(L4-M4-400-250)))/2)/SIN((PI()/2+ATAN(H4)+ATAN(250/(L4-M4-400-250)))/2))*SIN(ATAN((N4-O4)/(L4-M4-400-250)))</f>
        <v>17.532734740834719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517.900991402626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267.94171131054708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0</v>
      </c>
      <c r="X4" s="35">
        <f t="shared" ref="X4:X67" si="10">M4+400-((K4-250-(N4-O4))/TAN(PI()/2-(ATAN(H4)+ATAN(250/(L4-M4-400-250))-ATAN((N4-O4)/(L4-M4-400-250)))))</f>
        <v>3294.0506523028266</v>
      </c>
      <c r="Y4" s="51">
        <v>9900</v>
      </c>
      <c r="Z4" s="51">
        <v>4150</v>
      </c>
      <c r="AA4" s="35">
        <f t="shared" ref="AA4:AA67" si="11">Z4*G4+J4</f>
        <v>583</v>
      </c>
      <c r="AB4" s="35">
        <f t="shared" ref="AB4:AB67" si="12">(Y4-400-500)*G4+250</f>
        <v>430</v>
      </c>
      <c r="AC4" s="35">
        <f t="shared" ref="AC4:AC67" si="13">(1000*SIN(PI()/2-(PI()/2+ATAN(I4)+ATAN(250/(Y4-Z4-400-250)))/2)/SIN((PI()/2+ATAN(I4)+ATAN(250/(Y4-Z4-400-250)))/2))*COS(ATAN((AA4-AB4)/(Y4-Z4-400-250)))</f>
        <v>584.42449136115727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271.36312570873901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140.392664806569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302.49439828121479</v>
      </c>
      <c r="AG4" s="35">
        <f t="shared" ref="AG4:AG67" si="17">(1000*SIN(PI()/2-(PI()/2+ATAN(I4)+ATAN(250/(Y4-Z4-400-250)))/2)/SIN((PI()/2+ATAN(I4)+ATAN(250/(Y4-Z4-400-250)))/2))*SIN(ATAN((AA4-AB4)/(Y4-Z4-400-250)))</f>
        <v>17.532734740834719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517.900991402626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267.94171131054708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0</v>
      </c>
      <c r="AK4" s="36">
        <f t="shared" ref="AK4:AK67" si="21">Z4+400-((K4-250-(AA4-AB4))/TAN(PI()/2-(ATAN(I4)+ATAN(250/(Y4-Z4-400-250))-(ATAN((AA4-AB4)/(Y4-Z4-400-250))))))</f>
        <v>3294.0506523028266</v>
      </c>
    </row>
    <row r="5" spans="1:37" x14ac:dyDescent="0.25">
      <c r="A5" s="44">
        <v>4446.7879999999996</v>
      </c>
      <c r="B5" s="5">
        <v>424577.2197637558</v>
      </c>
      <c r="C5" s="5">
        <v>750436.92377376556</v>
      </c>
      <c r="D5" s="5">
        <v>19093.895767156253</v>
      </c>
      <c r="E5" s="5">
        <v>60.173011118599902</v>
      </c>
      <c r="F5" s="32">
        <v>0.02</v>
      </c>
      <c r="G5" s="32">
        <v>0.02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583</v>
      </c>
      <c r="O5" s="35">
        <f t="shared" si="1"/>
        <v>430</v>
      </c>
      <c r="P5" s="35">
        <f t="shared" si="2"/>
        <v>584.42449136115727</v>
      </c>
      <c r="Q5" s="35">
        <f t="shared" si="3"/>
        <v>271.36312570873901</v>
      </c>
      <c r="R5" s="35">
        <f t="shared" si="4"/>
        <v>140.392664806569</v>
      </c>
      <c r="S5" s="35">
        <f t="shared" si="5"/>
        <v>302.49439828121479</v>
      </c>
      <c r="T5" s="35">
        <f t="shared" si="6"/>
        <v>17.532734740834719</v>
      </c>
      <c r="U5" s="35">
        <f t="shared" si="7"/>
        <v>517.900991402626</v>
      </c>
      <c r="V5" s="35">
        <f t="shared" si="8"/>
        <v>267.94171131054708</v>
      </c>
      <c r="W5" s="35">
        <f t="shared" si="9"/>
        <v>0</v>
      </c>
      <c r="X5" s="35">
        <f t="shared" si="10"/>
        <v>3294.0506523028266</v>
      </c>
      <c r="Y5" s="51">
        <v>9900</v>
      </c>
      <c r="Z5" s="51">
        <v>4150</v>
      </c>
      <c r="AA5" s="35">
        <f t="shared" si="11"/>
        <v>583</v>
      </c>
      <c r="AB5" s="35">
        <f t="shared" si="12"/>
        <v>430</v>
      </c>
      <c r="AC5" s="35">
        <f t="shared" si="13"/>
        <v>584.42449136115727</v>
      </c>
      <c r="AD5" s="35">
        <f t="shared" si="14"/>
        <v>271.36312570873901</v>
      </c>
      <c r="AE5" s="35">
        <f t="shared" si="15"/>
        <v>140.392664806569</v>
      </c>
      <c r="AF5" s="35">
        <f t="shared" si="16"/>
        <v>302.49439828121479</v>
      </c>
      <c r="AG5" s="35">
        <f t="shared" si="17"/>
        <v>17.532734740834719</v>
      </c>
      <c r="AH5" s="35">
        <f t="shared" si="18"/>
        <v>517.900991402626</v>
      </c>
      <c r="AI5" s="35">
        <f t="shared" si="19"/>
        <v>267.94171131054708</v>
      </c>
      <c r="AJ5" s="35">
        <f t="shared" si="20"/>
        <v>0</v>
      </c>
      <c r="AK5" s="36">
        <f t="shared" si="21"/>
        <v>3294.0506523028266</v>
      </c>
    </row>
    <row r="6" spans="1:37" x14ac:dyDescent="0.25">
      <c r="A6" s="5">
        <v>4447</v>
      </c>
      <c r="B6" s="5">
        <v>424682.67166471481</v>
      </c>
      <c r="C6" s="5">
        <v>750620.83651554585</v>
      </c>
      <c r="D6" s="5">
        <v>19094.740859377678</v>
      </c>
      <c r="E6" s="5">
        <v>60.16878444634964</v>
      </c>
      <c r="F6">
        <f>$F$5+(0.025-$F$5)/70*(A6-$A$5)</f>
        <v>2.0015142857142888E-2</v>
      </c>
      <c r="G6" s="59">
        <f>(0.02-(0.045/70)*(A6-4446.788))</f>
        <v>1.9863714285714002E-2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583.06284285714298</v>
      </c>
      <c r="O6" s="35">
        <f t="shared" si="1"/>
        <v>430.13628571428598</v>
      </c>
      <c r="P6" s="35">
        <f t="shared" si="2"/>
        <v>584.42474355495096</v>
      </c>
      <c r="Q6" s="35">
        <f t="shared" si="3"/>
        <v>271.37057704206234</v>
      </c>
      <c r="R6" s="35">
        <f t="shared" si="4"/>
        <v>140.42702651159783</v>
      </c>
      <c r="S6" s="35">
        <f t="shared" si="5"/>
        <v>302.56012063740451</v>
      </c>
      <c r="T6" s="35">
        <f t="shared" si="6"/>
        <v>17.524326262932501</v>
      </c>
      <c r="U6" s="35">
        <f t="shared" si="7"/>
        <v>517.89708708014371</v>
      </c>
      <c r="V6" s="35">
        <f t="shared" si="8"/>
        <v>267.99791182376418</v>
      </c>
      <c r="W6" s="35">
        <f t="shared" si="9"/>
        <v>6.2583275185450801E-2</v>
      </c>
      <c r="X6" s="35">
        <f t="shared" si="10"/>
        <v>3293.9682137086766</v>
      </c>
      <c r="Y6" s="51">
        <v>9900</v>
      </c>
      <c r="Z6" s="51">
        <v>4150</v>
      </c>
      <c r="AA6" s="35">
        <f t="shared" si="11"/>
        <v>582.43441428571305</v>
      </c>
      <c r="AB6" s="35">
        <f t="shared" si="12"/>
        <v>428.77342857142605</v>
      </c>
      <c r="AC6" s="35">
        <f t="shared" si="13"/>
        <v>584.42221618286737</v>
      </c>
      <c r="AD6" s="35">
        <f t="shared" si="14"/>
        <v>271.29606147107177</v>
      </c>
      <c r="AE6" s="35">
        <f t="shared" si="15"/>
        <v>140.34571072884984</v>
      </c>
      <c r="AF6" s="35">
        <f t="shared" si="16"/>
        <v>302.46797453626897</v>
      </c>
      <c r="AG6" s="35">
        <f t="shared" si="17"/>
        <v>17.608410551370106</v>
      </c>
      <c r="AH6" s="35">
        <f t="shared" si="18"/>
        <v>517.9361253287168</v>
      </c>
      <c r="AI6" s="35">
        <f t="shared" si="19"/>
        <v>267.93648690383338</v>
      </c>
      <c r="AJ6" s="35">
        <f t="shared" si="20"/>
        <v>6.2564215156017705E-2</v>
      </c>
      <c r="AK6" s="36">
        <f t="shared" si="21"/>
        <v>3294.7924469207928</v>
      </c>
    </row>
    <row r="7" spans="1:37" x14ac:dyDescent="0.25">
      <c r="A7" s="5">
        <v>4447.2</v>
      </c>
      <c r="B7" s="5">
        <v>424782.16706418991</v>
      </c>
      <c r="C7" s="5">
        <v>750794.33194884658</v>
      </c>
      <c r="D7" s="5">
        <v>19095.540350002579</v>
      </c>
      <c r="E7" s="5">
        <v>60.164772456005565</v>
      </c>
      <c r="F7">
        <f t="shared" ref="F7:F70" si="22">$F$5+(0.025-$F$5)/70*(A7-$A$5)</f>
        <v>2.002942857142859E-2</v>
      </c>
      <c r="G7" s="59">
        <f t="shared" ref="G7:G70" si="23">(0.02-(0.045/70)*(A7-4446.788))</f>
        <v>1.9735142857142691E-2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583.12212857142868</v>
      </c>
      <c r="O7" s="35">
        <f t="shared" si="1"/>
        <v>430.2648571428573</v>
      </c>
      <c r="P7" s="35">
        <f t="shared" si="2"/>
        <v>584.4249813629234</v>
      </c>
      <c r="Q7" s="35">
        <f t="shared" si="3"/>
        <v>271.37760655619996</v>
      </c>
      <c r="R7" s="35">
        <f t="shared" si="4"/>
        <v>140.45944196568269</v>
      </c>
      <c r="S7" s="35">
        <f t="shared" si="5"/>
        <v>302.62210504466492</v>
      </c>
      <c r="T7" s="35">
        <f t="shared" si="6"/>
        <v>17.516393726633364</v>
      </c>
      <c r="U7" s="35">
        <f t="shared" si="7"/>
        <v>517.89340365568296</v>
      </c>
      <c r="V7" s="35">
        <f t="shared" si="8"/>
        <v>268.05092504978234</v>
      </c>
      <c r="W7" s="35">
        <f t="shared" si="9"/>
        <v>0.12163753863606817</v>
      </c>
      <c r="X7" s="35">
        <f t="shared" si="10"/>
        <v>3293.8904383385179</v>
      </c>
      <c r="Y7" s="51">
        <v>9900</v>
      </c>
      <c r="Z7" s="51">
        <v>4150</v>
      </c>
      <c r="AA7" s="35">
        <f t="shared" si="11"/>
        <v>581.90084285714215</v>
      </c>
      <c r="AB7" s="35">
        <f t="shared" si="12"/>
        <v>427.61628571428423</v>
      </c>
      <c r="AC7" s="35">
        <f t="shared" si="13"/>
        <v>584.42006082183741</v>
      </c>
      <c r="AD7" s="35">
        <f t="shared" si="14"/>
        <v>271.23278963209117</v>
      </c>
      <c r="AE7" s="35">
        <f t="shared" si="15"/>
        <v>140.30142446569857</v>
      </c>
      <c r="AF7" s="35">
        <f t="shared" si="16"/>
        <v>302.44304839345943</v>
      </c>
      <c r="AG7" s="35">
        <f t="shared" si="17"/>
        <v>17.679802013588095</v>
      </c>
      <c r="AH7" s="35">
        <f t="shared" si="18"/>
        <v>517.96926232995099</v>
      </c>
      <c r="AI7" s="35">
        <f t="shared" si="19"/>
        <v>267.9315632631056</v>
      </c>
      <c r="AJ7" s="35">
        <f t="shared" si="20"/>
        <v>0.12156556765322857</v>
      </c>
      <c r="AK7" s="36">
        <f t="shared" si="21"/>
        <v>3295.4920011896438</v>
      </c>
    </row>
    <row r="8" spans="1:37" x14ac:dyDescent="0.25">
      <c r="A8" s="5">
        <v>4447.8</v>
      </c>
      <c r="B8" s="5">
        <v>425080.72665786743</v>
      </c>
      <c r="C8" s="5">
        <v>751314.77615132928</v>
      </c>
      <c r="D8" s="5">
        <v>19097.951834377567</v>
      </c>
      <c r="E8" s="5">
        <v>60.152593395500212</v>
      </c>
      <c r="F8">
        <f t="shared" si="22"/>
        <v>2.0072285714285758E-2</v>
      </c>
      <c r="G8" s="59">
        <f t="shared" si="23"/>
        <v>1.9349428571428171E-2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583.29998571428587</v>
      </c>
      <c r="O8" s="35">
        <f t="shared" si="1"/>
        <v>430.65057142857182</v>
      </c>
      <c r="P8" s="35">
        <f t="shared" si="2"/>
        <v>584.42569414197828</v>
      </c>
      <c r="Q8" s="35">
        <f t="shared" si="3"/>
        <v>271.39869483293347</v>
      </c>
      <c r="R8" s="35">
        <f t="shared" si="4"/>
        <v>140.55668107005533</v>
      </c>
      <c r="S8" s="35">
        <f t="shared" si="5"/>
        <v>302.80795452136641</v>
      </c>
      <c r="T8" s="35">
        <f t="shared" si="6"/>
        <v>17.492596059665662</v>
      </c>
      <c r="U8" s="35">
        <f t="shared" si="7"/>
        <v>517.88235279184801</v>
      </c>
      <c r="V8" s="35">
        <f t="shared" si="8"/>
        <v>268.20992907862933</v>
      </c>
      <c r="W8" s="35">
        <f t="shared" si="9"/>
        <v>0.29887853505217693</v>
      </c>
      <c r="X8" s="35">
        <f t="shared" si="10"/>
        <v>3293.6570941019563</v>
      </c>
      <c r="Y8" s="51">
        <v>9900</v>
      </c>
      <c r="Z8" s="51">
        <v>4150</v>
      </c>
      <c r="AA8" s="35">
        <f t="shared" si="11"/>
        <v>580.30012857142697</v>
      </c>
      <c r="AB8" s="35">
        <f t="shared" si="12"/>
        <v>424.14485714285354</v>
      </c>
      <c r="AC8" s="35">
        <f t="shared" si="13"/>
        <v>584.41354251012558</v>
      </c>
      <c r="AD8" s="35">
        <f t="shared" si="14"/>
        <v>271.04295264813703</v>
      </c>
      <c r="AE8" s="35">
        <f t="shared" si="15"/>
        <v>140.16862407550269</v>
      </c>
      <c r="AF8" s="35">
        <f t="shared" si="16"/>
        <v>302.36828114409013</v>
      </c>
      <c r="AG8" s="35">
        <f t="shared" si="17"/>
        <v>17.893971638667214</v>
      </c>
      <c r="AH8" s="35">
        <f t="shared" si="18"/>
        <v>518.06862548316849</v>
      </c>
      <c r="AI8" s="35">
        <f t="shared" si="19"/>
        <v>267.91682167413751</v>
      </c>
      <c r="AJ8" s="35">
        <f t="shared" si="20"/>
        <v>0.29844456714301321</v>
      </c>
      <c r="AK8" s="36">
        <f t="shared" si="21"/>
        <v>3297.5891966859563</v>
      </c>
    </row>
    <row r="9" spans="1:37" x14ac:dyDescent="0.25">
      <c r="A9" s="5">
        <v>4448</v>
      </c>
      <c r="B9" s="5">
        <v>425180.27122592926</v>
      </c>
      <c r="C9" s="5">
        <v>751488.24337869883</v>
      </c>
      <c r="D9" s="5">
        <v>19098.760000002585</v>
      </c>
      <c r="E9" s="5">
        <v>60.148486012174061</v>
      </c>
      <c r="F9">
        <f t="shared" si="22"/>
        <v>2.0086571428571461E-2</v>
      </c>
      <c r="G9" s="59">
        <f t="shared" si="23"/>
        <v>1.9220857142856859E-2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583.35927142857156</v>
      </c>
      <c r="O9" s="35">
        <f t="shared" si="1"/>
        <v>430.77914285714314</v>
      </c>
      <c r="P9" s="35">
        <f t="shared" si="2"/>
        <v>584.4259315200411</v>
      </c>
      <c r="Q9" s="35">
        <f t="shared" si="3"/>
        <v>271.40572416993808</v>
      </c>
      <c r="R9" s="35">
        <f t="shared" si="4"/>
        <v>140.58909169099078</v>
      </c>
      <c r="S9" s="35">
        <f t="shared" si="5"/>
        <v>302.86986977672933</v>
      </c>
      <c r="T9" s="35">
        <f t="shared" si="6"/>
        <v>17.484663484667585</v>
      </c>
      <c r="U9" s="35">
        <f t="shared" si="7"/>
        <v>517.87866897375807</v>
      </c>
      <c r="V9" s="35">
        <f t="shared" si="8"/>
        <v>268.26291855057502</v>
      </c>
      <c r="W9" s="35">
        <f t="shared" si="9"/>
        <v>0.35798491206247274</v>
      </c>
      <c r="X9" s="35">
        <f t="shared" si="10"/>
        <v>3293.5793066475144</v>
      </c>
      <c r="Y9" s="51">
        <v>9900</v>
      </c>
      <c r="Z9" s="51">
        <v>4150</v>
      </c>
      <c r="AA9" s="35">
        <f t="shared" si="11"/>
        <v>579.76655714285596</v>
      </c>
      <c r="AB9" s="35">
        <f t="shared" si="12"/>
        <v>422.98771428571172</v>
      </c>
      <c r="AC9" s="35">
        <f t="shared" si="13"/>
        <v>584.41135233098646</v>
      </c>
      <c r="AD9" s="35">
        <f t="shared" si="14"/>
        <v>270.97966650754108</v>
      </c>
      <c r="AE9" s="35">
        <f t="shared" si="15"/>
        <v>140.12437672338862</v>
      </c>
      <c r="AF9" s="35">
        <f t="shared" si="16"/>
        <v>302.34336245513862</v>
      </c>
      <c r="AG9" s="35">
        <f t="shared" si="17"/>
        <v>17.96535991588841</v>
      </c>
      <c r="AH9" s="35">
        <f t="shared" si="18"/>
        <v>518.10173057972088</v>
      </c>
      <c r="AI9" s="35">
        <f t="shared" si="19"/>
        <v>267.91191757102575</v>
      </c>
      <c r="AJ9" s="35">
        <f t="shared" si="20"/>
        <v>0.35736259305345791</v>
      </c>
      <c r="AK9" s="36">
        <f t="shared" si="21"/>
        <v>3298.2877729134025</v>
      </c>
    </row>
    <row r="10" spans="1:37" x14ac:dyDescent="0.25">
      <c r="A10" s="5">
        <v>4449</v>
      </c>
      <c r="B10" s="5">
        <v>425678.18256759644</v>
      </c>
      <c r="C10" s="5">
        <v>752355.47130972147</v>
      </c>
      <c r="D10" s="5">
        <v>19102.833359377542</v>
      </c>
      <c r="E10" s="5">
        <v>60.12759137186044</v>
      </c>
      <c r="F10">
        <f t="shared" si="22"/>
        <v>2.0158000000000034E-2</v>
      </c>
      <c r="G10" s="59">
        <f t="shared" si="23"/>
        <v>1.8577999999999716E-2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583.65570000000014</v>
      </c>
      <c r="O10" s="35">
        <f t="shared" si="1"/>
        <v>431.42200000000031</v>
      </c>
      <c r="P10" s="35">
        <f t="shared" si="2"/>
        <v>584.42711679817069</v>
      </c>
      <c r="Q10" s="35">
        <f t="shared" si="3"/>
        <v>271.440870190483</v>
      </c>
      <c r="R10" s="35">
        <f t="shared" si="4"/>
        <v>140.75112676510764</v>
      </c>
      <c r="S10" s="35">
        <f t="shared" si="5"/>
        <v>303.17918693211743</v>
      </c>
      <c r="T10" s="35">
        <f t="shared" si="6"/>
        <v>17.445000464807368</v>
      </c>
      <c r="U10" s="35">
        <f t="shared" si="7"/>
        <v>517.86024840730272</v>
      </c>
      <c r="V10" s="35">
        <f t="shared" si="8"/>
        <v>268.52777704048924</v>
      </c>
      <c r="W10" s="35">
        <f t="shared" si="9"/>
        <v>0.65371181286666946</v>
      </c>
      <c r="X10" s="35">
        <f t="shared" si="10"/>
        <v>3293.1903240553179</v>
      </c>
      <c r="Y10" s="51">
        <v>9900</v>
      </c>
      <c r="Z10" s="51">
        <v>4150</v>
      </c>
      <c r="AA10" s="35">
        <f t="shared" si="11"/>
        <v>577.09869999999887</v>
      </c>
      <c r="AB10" s="35">
        <f t="shared" si="12"/>
        <v>417.20199999999744</v>
      </c>
      <c r="AC10" s="35">
        <f t="shared" si="13"/>
        <v>584.40027088428042</v>
      </c>
      <c r="AD10" s="35">
        <f t="shared" si="14"/>
        <v>270.66318234132098</v>
      </c>
      <c r="AE10" s="35">
        <f t="shared" si="15"/>
        <v>139.90328550378476</v>
      </c>
      <c r="AF10" s="35">
        <f t="shared" si="16"/>
        <v>302.21879698173211</v>
      </c>
      <c r="AG10" s="35">
        <f t="shared" si="17"/>
        <v>18.322289175196737</v>
      </c>
      <c r="AH10" s="35">
        <f t="shared" si="18"/>
        <v>518.26713634486669</v>
      </c>
      <c r="AI10" s="35">
        <f t="shared" si="19"/>
        <v>267.88747001374281</v>
      </c>
      <c r="AJ10" s="35">
        <f t="shared" si="20"/>
        <v>0.65164103003398821</v>
      </c>
      <c r="AK10" s="36">
        <f t="shared" si="21"/>
        <v>3301.7769892474485</v>
      </c>
    </row>
    <row r="11" spans="1:37" x14ac:dyDescent="0.25">
      <c r="A11" s="5">
        <v>4450</v>
      </c>
      <c r="B11" s="5">
        <v>426176.41464853287</v>
      </c>
      <c r="C11" s="5">
        <v>753222.51501217484</v>
      </c>
      <c r="D11" s="5">
        <v>19106.96093750255</v>
      </c>
      <c r="E11" s="5">
        <v>60.106100525408792</v>
      </c>
      <c r="F11">
        <f t="shared" si="22"/>
        <v>2.0229428571428603E-2</v>
      </c>
      <c r="G11" s="59">
        <f t="shared" si="23"/>
        <v>1.7935142857142573E-2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583.95212857142872</v>
      </c>
      <c r="O11" s="35">
        <f t="shared" si="1"/>
        <v>432.06485714285742</v>
      </c>
      <c r="P11" s="35">
        <f t="shared" si="2"/>
        <v>584.42829938929071</v>
      </c>
      <c r="Q11" s="35">
        <f t="shared" si="3"/>
        <v>271.47601510319686</v>
      </c>
      <c r="R11" s="35">
        <f t="shared" si="4"/>
        <v>140.91313193752225</v>
      </c>
      <c r="S11" s="35">
        <f t="shared" si="5"/>
        <v>303.48807253440691</v>
      </c>
      <c r="T11" s="35">
        <f t="shared" si="6"/>
        <v>17.405337203897947</v>
      </c>
      <c r="U11" s="35">
        <f t="shared" si="7"/>
        <v>517.84182538100254</v>
      </c>
      <c r="V11" s="35">
        <f t="shared" si="8"/>
        <v>268.79248774497449</v>
      </c>
      <c r="W11" s="35">
        <f t="shared" si="9"/>
        <v>0.94976308856416103</v>
      </c>
      <c r="X11" s="35">
        <f t="shared" si="10"/>
        <v>3292.8012659235665</v>
      </c>
      <c r="Y11" s="51">
        <v>9900</v>
      </c>
      <c r="Z11" s="51">
        <v>4150</v>
      </c>
      <c r="AA11" s="35">
        <f t="shared" si="11"/>
        <v>574.43084285714167</v>
      </c>
      <c r="AB11" s="35">
        <f t="shared" si="12"/>
        <v>411.41628571428316</v>
      </c>
      <c r="AC11" s="35">
        <f t="shared" si="13"/>
        <v>584.38897187992791</v>
      </c>
      <c r="AD11" s="35">
        <f t="shared" si="14"/>
        <v>270.34660933738945</v>
      </c>
      <c r="AE11" s="35">
        <f t="shared" si="15"/>
        <v>139.68243625611368</v>
      </c>
      <c r="AF11" s="35">
        <f t="shared" si="16"/>
        <v>302.0942781565754</v>
      </c>
      <c r="AG11" s="35">
        <f t="shared" si="17"/>
        <v>18.67919793140722</v>
      </c>
      <c r="AH11" s="35">
        <f t="shared" si="18"/>
        <v>518.4323424614023</v>
      </c>
      <c r="AI11" s="35">
        <f t="shared" si="19"/>
        <v>267.86314356396582</v>
      </c>
      <c r="AJ11" s="35">
        <f t="shared" si="20"/>
        <v>0.94540122207610477</v>
      </c>
      <c r="AK11" s="36">
        <f t="shared" si="21"/>
        <v>3305.2601021179939</v>
      </c>
    </row>
    <row r="12" spans="1:37" x14ac:dyDescent="0.25">
      <c r="A12" s="5">
        <v>4451</v>
      </c>
      <c r="B12" s="5">
        <v>426674.97642040253</v>
      </c>
      <c r="C12" s="5">
        <v>754089.36917945743</v>
      </c>
      <c r="D12" s="5">
        <v>19111.142734377496</v>
      </c>
      <c r="E12" s="5">
        <v>60.084013472819102</v>
      </c>
      <c r="F12">
        <f t="shared" si="22"/>
        <v>2.0300857142857176E-2</v>
      </c>
      <c r="G12" s="59">
        <f t="shared" si="23"/>
        <v>1.729228571428543E-2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584.24855714285729</v>
      </c>
      <c r="O12" s="35">
        <f t="shared" si="1"/>
        <v>432.70771428571459</v>
      </c>
      <c r="P12" s="35">
        <f t="shared" si="2"/>
        <v>584.42947929335207</v>
      </c>
      <c r="Q12" s="35">
        <f t="shared" si="3"/>
        <v>271.51115890757995</v>
      </c>
      <c r="R12" s="35">
        <f t="shared" si="4"/>
        <v>141.07510741143236</v>
      </c>
      <c r="S12" s="35">
        <f t="shared" si="5"/>
        <v>303.79652701441842</v>
      </c>
      <c r="T12" s="35">
        <f t="shared" si="6"/>
        <v>17.365673702485413</v>
      </c>
      <c r="U12" s="35">
        <f t="shared" si="7"/>
        <v>517.82339989508273</v>
      </c>
      <c r="V12" s="35">
        <f t="shared" si="8"/>
        <v>269.05705111449265</v>
      </c>
      <c r="W12" s="35">
        <f t="shared" si="9"/>
        <v>1.2461378541819246</v>
      </c>
      <c r="X12" s="35">
        <f t="shared" si="10"/>
        <v>3292.4121322437386</v>
      </c>
      <c r="Y12" s="51">
        <v>9900</v>
      </c>
      <c r="Z12" s="51">
        <v>4150</v>
      </c>
      <c r="AA12" s="35">
        <f t="shared" si="11"/>
        <v>571.76298571428458</v>
      </c>
      <c r="AB12" s="35">
        <f t="shared" si="12"/>
        <v>405.63057142856889</v>
      </c>
      <c r="AC12" s="35">
        <f t="shared" si="13"/>
        <v>584.37745535583372</v>
      </c>
      <c r="AD12" s="35">
        <f t="shared" si="14"/>
        <v>270.02994786098031</v>
      </c>
      <c r="AE12" s="35">
        <f t="shared" si="15"/>
        <v>139.46182817007258</v>
      </c>
      <c r="AF12" s="35">
        <f t="shared" si="16"/>
        <v>301.96980601755615</v>
      </c>
      <c r="AG12" s="35">
        <f t="shared" si="17"/>
        <v>19.036085786746607</v>
      </c>
      <c r="AH12" s="35">
        <f t="shared" si="18"/>
        <v>518.59734876726486</v>
      </c>
      <c r="AI12" s="35">
        <f t="shared" si="19"/>
        <v>267.83893755543869</v>
      </c>
      <c r="AJ12" s="35">
        <f t="shared" si="20"/>
        <v>1.2386448581111995</v>
      </c>
      <c r="AK12" s="36">
        <f t="shared" si="21"/>
        <v>3308.737117711732</v>
      </c>
    </row>
    <row r="13" spans="1:37" x14ac:dyDescent="0.25">
      <c r="A13" s="5">
        <v>4452</v>
      </c>
      <c r="B13" s="5">
        <v>427173.87682914734</v>
      </c>
      <c r="C13" s="5">
        <v>754956.02849492431</v>
      </c>
      <c r="D13" s="5">
        <v>19115.378750002492</v>
      </c>
      <c r="E13" s="5">
        <v>60.061330214091377</v>
      </c>
      <c r="F13">
        <f t="shared" si="22"/>
        <v>2.0372285714285746E-2</v>
      </c>
      <c r="G13" s="59">
        <f t="shared" si="23"/>
        <v>1.6649428571428287E-2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584.54498571428587</v>
      </c>
      <c r="O13" s="35">
        <f t="shared" si="1"/>
        <v>433.3505714285717</v>
      </c>
      <c r="P13" s="35">
        <f t="shared" si="2"/>
        <v>584.43065651030588</v>
      </c>
      <c r="Q13" s="35">
        <f t="shared" si="3"/>
        <v>271.54630160313224</v>
      </c>
      <c r="R13" s="35">
        <f t="shared" si="4"/>
        <v>141.23705338966005</v>
      </c>
      <c r="S13" s="35">
        <f t="shared" si="5"/>
        <v>304.10455080294531</v>
      </c>
      <c r="T13" s="35">
        <f t="shared" si="6"/>
        <v>17.326009961115904</v>
      </c>
      <c r="U13" s="35">
        <f t="shared" si="7"/>
        <v>517.80497194976851</v>
      </c>
      <c r="V13" s="35">
        <f t="shared" si="8"/>
        <v>269.32146759850144</v>
      </c>
      <c r="W13" s="35">
        <f t="shared" si="9"/>
        <v>1.5428352287886984</v>
      </c>
      <c r="X13" s="35">
        <f t="shared" si="10"/>
        <v>3292.0229230073132</v>
      </c>
      <c r="Y13" s="51">
        <v>9900</v>
      </c>
      <c r="Z13" s="51">
        <v>4150</v>
      </c>
      <c r="AA13" s="35">
        <f t="shared" si="11"/>
        <v>569.09512857142738</v>
      </c>
      <c r="AB13" s="35">
        <f t="shared" si="12"/>
        <v>399.84485714285461</v>
      </c>
      <c r="AC13" s="35">
        <f t="shared" si="13"/>
        <v>584.36572135062841</v>
      </c>
      <c r="AD13" s="35">
        <f t="shared" si="14"/>
        <v>269.71319827758197</v>
      </c>
      <c r="AE13" s="35">
        <f t="shared" si="15"/>
        <v>139.24146043896621</v>
      </c>
      <c r="AF13" s="35">
        <f t="shared" si="16"/>
        <v>301.84538059994748</v>
      </c>
      <c r="AG13" s="35">
        <f t="shared" si="17"/>
        <v>19.392952343558349</v>
      </c>
      <c r="AH13" s="35">
        <f t="shared" si="18"/>
        <v>518.76215510108057</v>
      </c>
      <c r="AI13" s="35">
        <f t="shared" si="19"/>
        <v>267.81485132366191</v>
      </c>
      <c r="AJ13" s="35">
        <f t="shared" si="20"/>
        <v>1.5313736200498231</v>
      </c>
      <c r="AK13" s="36">
        <f t="shared" si="21"/>
        <v>3312.2080422069953</v>
      </c>
    </row>
    <row r="14" spans="1:37" x14ac:dyDescent="0.25">
      <c r="A14" s="5">
        <v>4452.2</v>
      </c>
      <c r="B14" s="5">
        <v>427273.69833421707</v>
      </c>
      <c r="C14" s="5">
        <v>755129.33650717139</v>
      </c>
      <c r="D14" s="5">
        <v>19116.232459377672</v>
      </c>
      <c r="E14" s="5">
        <v>60.056722017609275</v>
      </c>
      <c r="F14">
        <f t="shared" si="22"/>
        <v>2.0386571428571448E-2</v>
      </c>
      <c r="G14" s="59">
        <f t="shared" si="23"/>
        <v>1.6520857142856976E-2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584.60427142857156</v>
      </c>
      <c r="O14" s="35">
        <f t="shared" si="1"/>
        <v>433.47914285714307</v>
      </c>
      <c r="P14" s="35">
        <f t="shared" si="2"/>
        <v>584.43089163123943</v>
      </c>
      <c r="Q14" s="35">
        <f t="shared" si="3"/>
        <v>271.55333000913907</v>
      </c>
      <c r="R14" s="35">
        <f t="shared" si="4"/>
        <v>141.26943906364562</v>
      </c>
      <c r="S14" s="35">
        <f t="shared" si="5"/>
        <v>304.16610391557975</v>
      </c>
      <c r="T14" s="35">
        <f t="shared" si="6"/>
        <v>17.318077184095227</v>
      </c>
      <c r="U14" s="35">
        <f t="shared" si="7"/>
        <v>517.80128606559822</v>
      </c>
      <c r="V14" s="35">
        <f t="shared" si="8"/>
        <v>269.37433330852372</v>
      </c>
      <c r="W14" s="35">
        <f t="shared" si="9"/>
        <v>1.6022133395501503</v>
      </c>
      <c r="X14" s="35">
        <f t="shared" si="10"/>
        <v>3291.9450720924865</v>
      </c>
      <c r="Y14" s="51">
        <v>9900</v>
      </c>
      <c r="Z14" s="51">
        <v>4150</v>
      </c>
      <c r="AA14" s="35">
        <f t="shared" si="11"/>
        <v>568.56155714285649</v>
      </c>
      <c r="AB14" s="35">
        <f t="shared" si="12"/>
        <v>398.68771428571279</v>
      </c>
      <c r="AC14" s="35">
        <f t="shared" si="13"/>
        <v>584.36334845530462</v>
      </c>
      <c r="AD14" s="35">
        <f t="shared" si="14"/>
        <v>269.64983782024439</v>
      </c>
      <c r="AE14" s="35">
        <f t="shared" si="15"/>
        <v>139.19741566460112</v>
      </c>
      <c r="AF14" s="35">
        <f t="shared" si="16"/>
        <v>301.82050112591634</v>
      </c>
      <c r="AG14" s="35">
        <f t="shared" si="17"/>
        <v>19.464323064111905</v>
      </c>
      <c r="AH14" s="35">
        <f t="shared" si="18"/>
        <v>518.79509235704586</v>
      </c>
      <c r="AI14" s="35">
        <f t="shared" si="19"/>
        <v>267.81004839216411</v>
      </c>
      <c r="AJ14" s="35">
        <f t="shared" si="20"/>
        <v>1.589857735061335</v>
      </c>
      <c r="AK14" s="36">
        <f t="shared" si="21"/>
        <v>3312.9014967173362</v>
      </c>
    </row>
    <row r="15" spans="1:37" x14ac:dyDescent="0.25">
      <c r="A15" s="5">
        <v>4452.8</v>
      </c>
      <c r="B15" s="5">
        <v>427573.24698257446</v>
      </c>
      <c r="C15" s="5">
        <v>755649.21207430959</v>
      </c>
      <c r="D15" s="5">
        <v>19118.80660000247</v>
      </c>
      <c r="E15" s="5">
        <v>60.042754338689804</v>
      </c>
      <c r="F15">
        <f t="shared" si="22"/>
        <v>2.0429428571428616E-2</v>
      </c>
      <c r="G15" s="59">
        <f t="shared" si="23"/>
        <v>1.6135142857142456E-2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584.78212857142876</v>
      </c>
      <c r="O15" s="35">
        <f t="shared" si="1"/>
        <v>433.86485714285755</v>
      </c>
      <c r="P15" s="35">
        <f t="shared" si="2"/>
        <v>584.43159634911876</v>
      </c>
      <c r="Q15" s="35">
        <f t="shared" si="3"/>
        <v>271.57441496088006</v>
      </c>
      <c r="R15" s="35">
        <f t="shared" si="4"/>
        <v>141.36658907140756</v>
      </c>
      <c r="S15" s="35">
        <f t="shared" si="5"/>
        <v>304.35066002536672</v>
      </c>
      <c r="T15" s="35">
        <f t="shared" si="6"/>
        <v>17.294278795618258</v>
      </c>
      <c r="U15" s="35">
        <f t="shared" si="7"/>
        <v>517.79022782290474</v>
      </c>
      <c r="V15" s="35">
        <f t="shared" si="8"/>
        <v>269.53289532953676</v>
      </c>
      <c r="W15" s="35">
        <f t="shared" si="9"/>
        <v>1.7804248175290709</v>
      </c>
      <c r="X15" s="35">
        <f t="shared" si="10"/>
        <v>3291.7115012116947</v>
      </c>
      <c r="Y15" s="51">
        <v>9900</v>
      </c>
      <c r="Z15" s="51">
        <v>4150</v>
      </c>
      <c r="AA15" s="35">
        <f t="shared" si="11"/>
        <v>566.96084285714119</v>
      </c>
      <c r="AB15" s="35">
        <f t="shared" si="12"/>
        <v>395.21628571428209</v>
      </c>
      <c r="AC15" s="35">
        <f t="shared" si="13"/>
        <v>584.35617758648687</v>
      </c>
      <c r="AD15" s="35">
        <f t="shared" si="14"/>
        <v>269.45973541960001</v>
      </c>
      <c r="AE15" s="35">
        <f t="shared" si="15"/>
        <v>139.06533876982979</v>
      </c>
      <c r="AF15" s="35">
        <f t="shared" si="16"/>
        <v>301.74587392732525</v>
      </c>
      <c r="AG15" s="35">
        <f t="shared" si="17"/>
        <v>19.678429986918648</v>
      </c>
      <c r="AH15" s="35">
        <f t="shared" si="18"/>
        <v>518.89385608025748</v>
      </c>
      <c r="AI15" s="35">
        <f t="shared" si="19"/>
        <v>267.7956681320764</v>
      </c>
      <c r="AJ15" s="35">
        <f t="shared" si="20"/>
        <v>1.7651870460291792</v>
      </c>
      <c r="AK15" s="36">
        <f t="shared" si="21"/>
        <v>3314.9804003588174</v>
      </c>
    </row>
    <row r="16" spans="1:37" x14ac:dyDescent="0.25">
      <c r="A16" s="5">
        <v>4453</v>
      </c>
      <c r="B16" s="5">
        <v>427673.12481498718</v>
      </c>
      <c r="C16" s="5">
        <v>755822.48763117194</v>
      </c>
      <c r="D16" s="5">
        <v>19119.668984377426</v>
      </c>
      <c r="E16" s="5">
        <v>60.038050749225619</v>
      </c>
      <c r="F16">
        <f t="shared" si="22"/>
        <v>2.0443714285714319E-2</v>
      </c>
      <c r="G16" s="59">
        <f t="shared" si="23"/>
        <v>1.6006571428571145E-2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584.84141428571445</v>
      </c>
      <c r="O16" s="35">
        <f t="shared" si="1"/>
        <v>433.99342857142886</v>
      </c>
      <c r="P16" s="35">
        <f t="shared" si="2"/>
        <v>584.43183104010348</v>
      </c>
      <c r="Q16" s="35">
        <f t="shared" si="3"/>
        <v>271.58144318935393</v>
      </c>
      <c r="R16" s="35">
        <f t="shared" si="4"/>
        <v>141.39897007465183</v>
      </c>
      <c r="S16" s="35">
        <f t="shared" si="5"/>
        <v>304.41214433074236</v>
      </c>
      <c r="T16" s="35">
        <f t="shared" si="6"/>
        <v>17.286345980335543</v>
      </c>
      <c r="U16" s="35">
        <f t="shared" si="7"/>
        <v>517.78654154528533</v>
      </c>
      <c r="V16" s="35">
        <f t="shared" si="8"/>
        <v>269.5857376454552</v>
      </c>
      <c r="W16" s="35">
        <f t="shared" si="9"/>
        <v>1.8398543354759889</v>
      </c>
      <c r="X16" s="35">
        <f t="shared" si="10"/>
        <v>3291.6336382057657</v>
      </c>
      <c r="Y16" s="51">
        <v>9900</v>
      </c>
      <c r="Z16" s="51">
        <v>4150</v>
      </c>
      <c r="AA16" s="35">
        <f t="shared" si="11"/>
        <v>566.42727142857029</v>
      </c>
      <c r="AB16" s="35">
        <f t="shared" si="12"/>
        <v>394.05914285714027</v>
      </c>
      <c r="AC16" s="35">
        <f t="shared" si="13"/>
        <v>584.35376990366774</v>
      </c>
      <c r="AD16" s="35">
        <f t="shared" si="14"/>
        <v>269.39636095293463</v>
      </c>
      <c r="AE16" s="35">
        <f t="shared" si="15"/>
        <v>139.02133225969354</v>
      </c>
      <c r="AF16" s="35">
        <f t="shared" si="16"/>
        <v>301.72100193643195</v>
      </c>
      <c r="AG16" s="35">
        <f t="shared" si="17"/>
        <v>19.749797204304951</v>
      </c>
      <c r="AH16" s="35">
        <f t="shared" si="18"/>
        <v>518.92676130216682</v>
      </c>
      <c r="AI16" s="35">
        <f t="shared" si="19"/>
        <v>267.79088420588909</v>
      </c>
      <c r="AJ16" s="35">
        <f t="shared" si="20"/>
        <v>1.8235891828079149</v>
      </c>
      <c r="AK16" s="36">
        <f t="shared" si="21"/>
        <v>3315.672881773773</v>
      </c>
    </row>
    <row r="17" spans="1:37" x14ac:dyDescent="0.25">
      <c r="A17" s="5">
        <v>4454</v>
      </c>
      <c r="B17" s="5">
        <v>428172.72931194305</v>
      </c>
      <c r="C17" s="5">
        <v>756688.74125012755</v>
      </c>
      <c r="D17" s="5">
        <v>19124.013437502639</v>
      </c>
      <c r="E17" s="5">
        <v>60.014175078221818</v>
      </c>
      <c r="F17">
        <f t="shared" si="22"/>
        <v>2.0515142857142888E-2</v>
      </c>
      <c r="G17" s="59">
        <f t="shared" si="23"/>
        <v>1.5363714285714002E-2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585.13784285714303</v>
      </c>
      <c r="O17" s="35">
        <f t="shared" si="1"/>
        <v>434.63628571428603</v>
      </c>
      <c r="P17" s="35">
        <f t="shared" si="2"/>
        <v>584.43300288269597</v>
      </c>
      <c r="Q17" s="35">
        <f t="shared" si="3"/>
        <v>271.61658366574522</v>
      </c>
      <c r="R17" s="35">
        <f t="shared" si="4"/>
        <v>141.56085766847895</v>
      </c>
      <c r="S17" s="35">
        <f t="shared" si="5"/>
        <v>304.71930802851585</v>
      </c>
      <c r="T17" s="35">
        <f t="shared" si="6"/>
        <v>17.246681760690503</v>
      </c>
      <c r="U17" s="35">
        <f t="shared" si="7"/>
        <v>517.76810868185873</v>
      </c>
      <c r="V17" s="35">
        <f t="shared" si="8"/>
        <v>269.84986170280655</v>
      </c>
      <c r="W17" s="35">
        <f t="shared" si="9"/>
        <v>2.1371943013390937</v>
      </c>
      <c r="X17" s="35">
        <f t="shared" si="10"/>
        <v>3291.2442778305704</v>
      </c>
      <c r="Y17" s="51">
        <v>9900</v>
      </c>
      <c r="Z17" s="51">
        <v>4150</v>
      </c>
      <c r="AA17" s="35">
        <f t="shared" si="11"/>
        <v>563.75941428571309</v>
      </c>
      <c r="AB17" s="35">
        <f t="shared" si="12"/>
        <v>388.27342857142605</v>
      </c>
      <c r="AC17" s="35">
        <f t="shared" si="13"/>
        <v>584.34160105503247</v>
      </c>
      <c r="AD17" s="35">
        <f t="shared" si="14"/>
        <v>269.07943625302863</v>
      </c>
      <c r="AE17" s="35">
        <f t="shared" si="15"/>
        <v>138.80144283273472</v>
      </c>
      <c r="AF17" s="35">
        <f t="shared" si="16"/>
        <v>301.59667005712703</v>
      </c>
      <c r="AG17" s="35">
        <f t="shared" si="17"/>
        <v>20.106619971570005</v>
      </c>
      <c r="AH17" s="35">
        <f t="shared" si="18"/>
        <v>519.09116721053158</v>
      </c>
      <c r="AI17" s="35">
        <f t="shared" si="19"/>
        <v>267.76703554112333</v>
      </c>
      <c r="AJ17" s="35">
        <f t="shared" si="20"/>
        <v>2.1152932143329082</v>
      </c>
      <c r="AK17" s="36">
        <f t="shared" si="21"/>
        <v>3319.1316425737232</v>
      </c>
    </row>
    <row r="18" spans="1:37" x14ac:dyDescent="0.25">
      <c r="A18" s="5">
        <v>4455</v>
      </c>
      <c r="B18" s="5">
        <v>428672.69924688339</v>
      </c>
      <c r="C18" s="5">
        <v>757554.7840025723</v>
      </c>
      <c r="D18" s="5">
        <v>19128.412109377565</v>
      </c>
      <c r="E18" s="5">
        <v>59.989703201079983</v>
      </c>
      <c r="F18">
        <f t="shared" si="22"/>
        <v>2.0586571428571461E-2</v>
      </c>
      <c r="G18" s="59">
        <f t="shared" si="23"/>
        <v>1.4720857142856859E-2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585.43427142857161</v>
      </c>
      <c r="O18" s="35">
        <f t="shared" si="1"/>
        <v>435.27914285714314</v>
      </c>
      <c r="P18" s="35">
        <f t="shared" si="2"/>
        <v>584.43417203803494</v>
      </c>
      <c r="Q18" s="35">
        <f t="shared" si="3"/>
        <v>271.65172303180628</v>
      </c>
      <c r="R18" s="35">
        <f t="shared" si="4"/>
        <v>141.72271637283751</v>
      </c>
      <c r="S18" s="35">
        <f t="shared" si="5"/>
        <v>305.02604232691277</v>
      </c>
      <c r="T18" s="35">
        <f t="shared" si="6"/>
        <v>17.20701730272696</v>
      </c>
      <c r="U18" s="35">
        <f t="shared" si="7"/>
        <v>517.74967335971405</v>
      </c>
      <c r="V18" s="35">
        <f t="shared" si="8"/>
        <v>270.11384021700724</v>
      </c>
      <c r="W18" s="35">
        <f t="shared" si="9"/>
        <v>2.4348542574582583</v>
      </c>
      <c r="X18" s="35">
        <f t="shared" si="10"/>
        <v>3290.8548418732025</v>
      </c>
      <c r="Y18" s="51">
        <v>9900</v>
      </c>
      <c r="Z18" s="51">
        <v>4150</v>
      </c>
      <c r="AA18" s="35">
        <f t="shared" si="11"/>
        <v>561.091557142856</v>
      </c>
      <c r="AB18" s="35">
        <f t="shared" si="12"/>
        <v>382.48771428571172</v>
      </c>
      <c r="AC18" s="35">
        <f t="shared" si="13"/>
        <v>584.32921484552787</v>
      </c>
      <c r="AD18" s="35">
        <f t="shared" si="14"/>
        <v>268.76242454410198</v>
      </c>
      <c r="AE18" s="35">
        <f t="shared" si="15"/>
        <v>138.58179136213704</v>
      </c>
      <c r="AF18" s="35">
        <f t="shared" si="16"/>
        <v>301.47238498960826</v>
      </c>
      <c r="AG18" s="35">
        <f t="shared" si="17"/>
        <v>20.463420248060618</v>
      </c>
      <c r="AH18" s="35">
        <f t="shared" si="18"/>
        <v>519.25537266687547</v>
      </c>
      <c r="AI18" s="35">
        <f t="shared" si="19"/>
        <v>267.74330467011265</v>
      </c>
      <c r="AJ18" s="35">
        <f t="shared" si="20"/>
        <v>2.4064873756298204</v>
      </c>
      <c r="AK18" s="36">
        <f t="shared" si="21"/>
        <v>3322.584330760189</v>
      </c>
    </row>
    <row r="19" spans="1:37" x14ac:dyDescent="0.25">
      <c r="A19" s="5">
        <v>4456</v>
      </c>
      <c r="B19" s="5">
        <v>429173.04354000092</v>
      </c>
      <c r="C19" s="5">
        <v>758420.61052790284</v>
      </c>
      <c r="D19" s="5">
        <v>19132.865000002537</v>
      </c>
      <c r="E19" s="5">
        <v>59.964635117800114</v>
      </c>
      <c r="F19">
        <f t="shared" si="22"/>
        <v>2.0658000000000031E-2</v>
      </c>
      <c r="G19" s="59">
        <f t="shared" si="23"/>
        <v>1.4077999999999716E-2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585.73070000000007</v>
      </c>
      <c r="O19" s="35">
        <f t="shared" si="1"/>
        <v>435.92200000000025</v>
      </c>
      <c r="P19" s="35">
        <f t="shared" si="2"/>
        <v>584.43533850607207</v>
      </c>
      <c r="Q19" s="35">
        <f t="shared" si="3"/>
        <v>271.6868612870374</v>
      </c>
      <c r="R19" s="35">
        <f t="shared" si="4"/>
        <v>141.88454638904904</v>
      </c>
      <c r="S19" s="35">
        <f t="shared" si="5"/>
        <v>305.33234765651156</v>
      </c>
      <c r="T19" s="35">
        <f t="shared" si="6"/>
        <v>17.167352606991077</v>
      </c>
      <c r="U19" s="35">
        <f t="shared" si="7"/>
        <v>517.73123557907718</v>
      </c>
      <c r="V19" s="35">
        <f t="shared" si="8"/>
        <v>270.3776736335098</v>
      </c>
      <c r="W19" s="35">
        <f t="shared" si="9"/>
        <v>2.7328333388798347</v>
      </c>
      <c r="X19" s="35">
        <f t="shared" si="10"/>
        <v>3290.4653303251321</v>
      </c>
      <c r="Y19" s="51">
        <v>9900</v>
      </c>
      <c r="Z19" s="51">
        <v>4150</v>
      </c>
      <c r="AA19" s="35">
        <f t="shared" si="11"/>
        <v>558.4236999999988</v>
      </c>
      <c r="AB19" s="35">
        <f t="shared" si="12"/>
        <v>376.70199999999744</v>
      </c>
      <c r="AC19" s="35">
        <f t="shared" si="13"/>
        <v>584.31661131668363</v>
      </c>
      <c r="AD19" s="35">
        <f t="shared" si="14"/>
        <v>268.44532619263862</v>
      </c>
      <c r="AE19" s="35">
        <f t="shared" si="15"/>
        <v>138.36237705550212</v>
      </c>
      <c r="AF19" s="35">
        <f t="shared" si="16"/>
        <v>301.34814675893347</v>
      </c>
      <c r="AG19" s="35">
        <f t="shared" si="17"/>
        <v>20.820197636609368</v>
      </c>
      <c r="AH19" s="35">
        <f t="shared" si="18"/>
        <v>519.41937751259115</v>
      </c>
      <c r="AI19" s="35">
        <f t="shared" si="19"/>
        <v>267.71969093534591</v>
      </c>
      <c r="AJ19" s="35">
        <f t="shared" si="20"/>
        <v>2.6971733207872046</v>
      </c>
      <c r="AK19" s="36">
        <f t="shared" si="21"/>
        <v>3326.0309524782097</v>
      </c>
    </row>
    <row r="20" spans="1:37" x14ac:dyDescent="0.25">
      <c r="A20" s="5">
        <v>4457</v>
      </c>
      <c r="B20" s="5">
        <v>429673.77110624313</v>
      </c>
      <c r="C20" s="5">
        <v>759286.21545389295</v>
      </c>
      <c r="D20" s="5">
        <v>19137.372109377568</v>
      </c>
      <c r="E20" s="5">
        <v>59.93897082838221</v>
      </c>
      <c r="F20">
        <f t="shared" si="22"/>
        <v>2.0729428571428603E-2</v>
      </c>
      <c r="G20" s="59">
        <f t="shared" si="23"/>
        <v>1.3435142857142573E-2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586.02712857142865</v>
      </c>
      <c r="O20" s="35">
        <f t="shared" si="1"/>
        <v>436.56485714285742</v>
      </c>
      <c r="P20" s="35">
        <f t="shared" si="2"/>
        <v>584.43650228675892</v>
      </c>
      <c r="Q20" s="35">
        <f t="shared" si="3"/>
        <v>271.72199843093887</v>
      </c>
      <c r="R20" s="35">
        <f t="shared" si="4"/>
        <v>142.04634791806072</v>
      </c>
      <c r="S20" s="35">
        <f t="shared" si="5"/>
        <v>305.63822444781192</v>
      </c>
      <c r="T20" s="35">
        <f t="shared" si="6"/>
        <v>17.127687674029087</v>
      </c>
      <c r="U20" s="35">
        <f t="shared" si="7"/>
        <v>517.71279534017378</v>
      </c>
      <c r="V20" s="35">
        <f t="shared" si="8"/>
        <v>270.64136239676924</v>
      </c>
      <c r="W20" s="35">
        <f t="shared" si="9"/>
        <v>3.0311306845975672</v>
      </c>
      <c r="X20" s="35">
        <f t="shared" si="10"/>
        <v>3290.0757431778325</v>
      </c>
      <c r="Y20" s="51">
        <v>9900</v>
      </c>
      <c r="Z20" s="51">
        <v>4150</v>
      </c>
      <c r="AA20" s="35">
        <f t="shared" si="11"/>
        <v>555.75584285714172</v>
      </c>
      <c r="AB20" s="35">
        <f t="shared" si="12"/>
        <v>370.91628571428316</v>
      </c>
      <c r="AC20" s="35">
        <f t="shared" si="13"/>
        <v>584.30379051075306</v>
      </c>
      <c r="AD20" s="35">
        <f t="shared" si="14"/>
        <v>268.12814156536609</v>
      </c>
      <c r="AE20" s="35">
        <f t="shared" si="15"/>
        <v>138.14319912397193</v>
      </c>
      <c r="AF20" s="35">
        <f t="shared" si="16"/>
        <v>301.22395538766568</v>
      </c>
      <c r="AG20" s="35">
        <f t="shared" si="17"/>
        <v>21.176951740176708</v>
      </c>
      <c r="AH20" s="35">
        <f t="shared" si="18"/>
        <v>519.5831815897651</v>
      </c>
      <c r="AI20" s="35">
        <f t="shared" si="19"/>
        <v>267.69619368104833</v>
      </c>
      <c r="AJ20" s="35">
        <f t="shared" si="20"/>
        <v>2.9873526970030757</v>
      </c>
      <c r="AK20" s="36">
        <f t="shared" si="21"/>
        <v>3329.471513864537</v>
      </c>
    </row>
    <row r="21" spans="1:37" x14ac:dyDescent="0.25">
      <c r="A21" s="5">
        <v>4457.2</v>
      </c>
      <c r="B21" s="5">
        <v>429773.96339607239</v>
      </c>
      <c r="C21" s="5">
        <v>759459.30937355757</v>
      </c>
      <c r="D21" s="5">
        <v>19138.280037502569</v>
      </c>
      <c r="E21" s="5">
        <v>59.933766425762073</v>
      </c>
      <c r="F21">
        <f t="shared" si="22"/>
        <v>2.0743714285714306E-2</v>
      </c>
      <c r="G21" s="59">
        <f t="shared" si="23"/>
        <v>1.3306571428571261E-2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586.08641428571434</v>
      </c>
      <c r="O21" s="35">
        <f t="shared" si="1"/>
        <v>436.69342857142874</v>
      </c>
      <c r="P21" s="35">
        <f t="shared" si="2"/>
        <v>584.43673472040996</v>
      </c>
      <c r="Q21" s="35">
        <f t="shared" si="3"/>
        <v>271.72902572631563</v>
      </c>
      <c r="R21" s="35">
        <f t="shared" si="4"/>
        <v>142.07870482305603</v>
      </c>
      <c r="S21" s="35">
        <f t="shared" si="5"/>
        <v>305.69934841935378</v>
      </c>
      <c r="T21" s="35">
        <f t="shared" si="6"/>
        <v>17.119754659017634</v>
      </c>
      <c r="U21" s="35">
        <f t="shared" si="7"/>
        <v>517.70910699742103</v>
      </c>
      <c r="V21" s="35">
        <f t="shared" si="8"/>
        <v>270.69408283007368</v>
      </c>
      <c r="W21" s="35">
        <f t="shared" si="9"/>
        <v>3.0908282699648382</v>
      </c>
      <c r="X21" s="35">
        <f t="shared" si="10"/>
        <v>3289.9978166757146</v>
      </c>
      <c r="Y21" s="51">
        <v>9900</v>
      </c>
      <c r="Z21" s="51">
        <v>4150</v>
      </c>
      <c r="AA21" s="35">
        <f t="shared" si="11"/>
        <v>555.22227142857071</v>
      </c>
      <c r="AB21" s="35">
        <f t="shared" si="12"/>
        <v>369.75914285714134</v>
      </c>
      <c r="AC21" s="35">
        <f t="shared" si="13"/>
        <v>584.30120028008582</v>
      </c>
      <c r="AD21" s="35">
        <f t="shared" si="14"/>
        <v>268.06469431910358</v>
      </c>
      <c r="AE21" s="35">
        <f t="shared" si="15"/>
        <v>138.09939183350761</v>
      </c>
      <c r="AF21" s="35">
        <f t="shared" si="16"/>
        <v>301.19912273835268</v>
      </c>
      <c r="AG21" s="35">
        <f t="shared" si="17"/>
        <v>21.248299731761971</v>
      </c>
      <c r="AH21" s="35">
        <f t="shared" si="18"/>
        <v>519.61591829912732</v>
      </c>
      <c r="AI21" s="35">
        <f t="shared" si="19"/>
        <v>267.69150815025927</v>
      </c>
      <c r="AJ21" s="35">
        <f t="shared" si="20"/>
        <v>3.0453279284430788</v>
      </c>
      <c r="AK21" s="36">
        <f t="shared" si="21"/>
        <v>3330.1588994414492</v>
      </c>
    </row>
    <row r="22" spans="1:37" x14ac:dyDescent="0.25">
      <c r="A22" s="5">
        <v>4457.8</v>
      </c>
      <c r="B22" s="5">
        <v>430074.63510084152</v>
      </c>
      <c r="C22" s="5">
        <v>759978.53622540832</v>
      </c>
      <c r="D22" s="5">
        <v>19141.016834377522</v>
      </c>
      <c r="E22" s="5">
        <v>59.918010128428499</v>
      </c>
      <c r="F22">
        <f t="shared" si="22"/>
        <v>2.0786571428571474E-2</v>
      </c>
      <c r="G22" s="59">
        <f t="shared" si="23"/>
        <v>1.2920857142856741E-2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586.26427142857165</v>
      </c>
      <c r="O22" s="35">
        <f t="shared" si="1"/>
        <v>437.07914285714327</v>
      </c>
      <c r="P22" s="35">
        <f t="shared" si="2"/>
        <v>584.43743137638376</v>
      </c>
      <c r="Q22" s="35">
        <f t="shared" si="3"/>
        <v>271.7501073455669</v>
      </c>
      <c r="R22" s="35">
        <f t="shared" si="4"/>
        <v>142.17576876528361</v>
      </c>
      <c r="S22" s="35">
        <f t="shared" si="5"/>
        <v>305.88261762251591</v>
      </c>
      <c r="T22" s="35">
        <f t="shared" si="6"/>
        <v>17.095955557223757</v>
      </c>
      <c r="U22" s="35">
        <f t="shared" si="7"/>
        <v>517.69804137925098</v>
      </c>
      <c r="V22" s="35">
        <f t="shared" si="8"/>
        <v>270.85220955507873</v>
      </c>
      <c r="W22" s="35">
        <f t="shared" si="9"/>
        <v>3.2699971353773867</v>
      </c>
      <c r="X22" s="35">
        <f t="shared" si="10"/>
        <v>3289.7640190228149</v>
      </c>
      <c r="Y22" s="51">
        <v>9900</v>
      </c>
      <c r="Z22" s="51">
        <v>4150</v>
      </c>
      <c r="AA22" s="35">
        <f t="shared" si="11"/>
        <v>553.62155714285552</v>
      </c>
      <c r="AB22" s="35">
        <f t="shared" si="12"/>
        <v>366.28771428571065</v>
      </c>
      <c r="AC22" s="35">
        <f t="shared" si="13"/>
        <v>584.2933774553627</v>
      </c>
      <c r="AD22" s="35">
        <f t="shared" si="14"/>
        <v>267.8743319915605</v>
      </c>
      <c r="AE22" s="35">
        <f t="shared" si="15"/>
        <v>137.9680264409632</v>
      </c>
      <c r="AF22" s="35">
        <f t="shared" si="16"/>
        <v>301.12463604300973</v>
      </c>
      <c r="AG22" s="35">
        <f t="shared" si="17"/>
        <v>21.462337991116343</v>
      </c>
      <c r="AH22" s="35">
        <f t="shared" si="18"/>
        <v>519.71408019247951</v>
      </c>
      <c r="AI22" s="35">
        <f t="shared" si="19"/>
        <v>267.67747930397434</v>
      </c>
      <c r="AJ22" s="35">
        <f t="shared" si="20"/>
        <v>3.219132570871913</v>
      </c>
      <c r="AK22" s="36">
        <f t="shared" si="21"/>
        <v>3332.2196036533933</v>
      </c>
    </row>
    <row r="23" spans="1:37" x14ac:dyDescent="0.25">
      <c r="A23" s="5">
        <v>4458</v>
      </c>
      <c r="B23" s="5">
        <v>430174.89085149765</v>
      </c>
      <c r="C23" s="5">
        <v>760151.59339636564</v>
      </c>
      <c r="D23" s="5">
        <v>19141.933437502528</v>
      </c>
      <c r="E23" s="5">
        <v>59.912710332826272</v>
      </c>
      <c r="F23">
        <f t="shared" si="22"/>
        <v>2.0800857142857176E-2</v>
      </c>
      <c r="G23" s="59">
        <f t="shared" si="23"/>
        <v>1.279228571428543E-2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586.32355714285723</v>
      </c>
      <c r="O23" s="35">
        <f t="shared" si="1"/>
        <v>437.20771428571459</v>
      </c>
      <c r="P23" s="35">
        <f t="shared" si="2"/>
        <v>584.43766338004718</v>
      </c>
      <c r="Q23" s="35">
        <f t="shared" si="3"/>
        <v>271.75713446301103</v>
      </c>
      <c r="R23" s="35">
        <f t="shared" si="4"/>
        <v>142.20812116044524</v>
      </c>
      <c r="S23" s="35">
        <f t="shared" si="5"/>
        <v>305.94367313122353</v>
      </c>
      <c r="T23" s="35">
        <f t="shared" si="6"/>
        <v>17.088022504387204</v>
      </c>
      <c r="U23" s="35">
        <f t="shared" si="7"/>
        <v>517.69435264322976</v>
      </c>
      <c r="V23" s="35">
        <f t="shared" si="8"/>
        <v>270.90490695024306</v>
      </c>
      <c r="W23" s="35">
        <f t="shared" si="9"/>
        <v>3.3297454375338873</v>
      </c>
      <c r="X23" s="35">
        <f t="shared" si="10"/>
        <v>3289.6860804227722</v>
      </c>
      <c r="Y23" s="51">
        <v>9900</v>
      </c>
      <c r="Z23" s="51">
        <v>4150</v>
      </c>
      <c r="AA23" s="35">
        <f t="shared" si="11"/>
        <v>553.08798571428451</v>
      </c>
      <c r="AB23" s="35">
        <f t="shared" si="12"/>
        <v>365.13057142856889</v>
      </c>
      <c r="AC23" s="35">
        <f t="shared" si="13"/>
        <v>584.29075247071307</v>
      </c>
      <c r="AD23" s="35">
        <f t="shared" si="14"/>
        <v>267.81087102925346</v>
      </c>
      <c r="AE23" s="35">
        <f t="shared" si="15"/>
        <v>137.92425678221653</v>
      </c>
      <c r="AF23" s="35">
        <f t="shared" si="16"/>
        <v>301.09981089589849</v>
      </c>
      <c r="AG23" s="35">
        <f t="shared" si="17"/>
        <v>21.533682161853005</v>
      </c>
      <c r="AH23" s="35">
        <f t="shared" si="18"/>
        <v>519.74678474117798</v>
      </c>
      <c r="AI23" s="35">
        <f t="shared" si="19"/>
        <v>267.67281225317885</v>
      </c>
      <c r="AJ23" s="35">
        <f t="shared" si="20"/>
        <v>3.2770271446107371</v>
      </c>
      <c r="AK23" s="36">
        <f t="shared" si="21"/>
        <v>3332.9060210476468</v>
      </c>
    </row>
    <row r="24" spans="1:37" x14ac:dyDescent="0.25">
      <c r="A24" s="5">
        <v>4459</v>
      </c>
      <c r="B24" s="5">
        <v>430676.41167545319</v>
      </c>
      <c r="C24" s="5">
        <v>761016.73895901442</v>
      </c>
      <c r="D24" s="5">
        <v>19146.548984377434</v>
      </c>
      <c r="E24" s="5">
        <v>59.885853631132292</v>
      </c>
      <c r="F24">
        <f t="shared" si="22"/>
        <v>2.0872285714285746E-2</v>
      </c>
      <c r="G24" s="59">
        <f t="shared" si="23"/>
        <v>1.2149428571428287E-2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586.6199857142858</v>
      </c>
      <c r="O24" s="35">
        <f t="shared" si="1"/>
        <v>437.8505714285717</v>
      </c>
      <c r="P24" s="35">
        <f t="shared" si="2"/>
        <v>584.43882178588888</v>
      </c>
      <c r="Q24" s="35">
        <f t="shared" si="3"/>
        <v>271.79226938275423</v>
      </c>
      <c r="R24" s="35">
        <f t="shared" si="4"/>
        <v>142.36986631640167</v>
      </c>
      <c r="S24" s="35">
        <f t="shared" si="5"/>
        <v>306.24869413705829</v>
      </c>
      <c r="T24" s="35">
        <f t="shared" si="6"/>
        <v>17.048357098611675</v>
      </c>
      <c r="U24" s="35">
        <f t="shared" si="7"/>
        <v>517.67590748847113</v>
      </c>
      <c r="V24" s="35">
        <f t="shared" si="8"/>
        <v>271.1683077363939</v>
      </c>
      <c r="W24" s="35">
        <f t="shared" si="9"/>
        <v>3.6286767445213242</v>
      </c>
      <c r="X24" s="35">
        <f t="shared" si="10"/>
        <v>3289.2963420514207</v>
      </c>
      <c r="Y24" s="51">
        <v>9900</v>
      </c>
      <c r="Z24" s="51">
        <v>4150</v>
      </c>
      <c r="AA24" s="35">
        <f t="shared" si="11"/>
        <v>550.42012857142743</v>
      </c>
      <c r="AB24" s="35">
        <f t="shared" si="12"/>
        <v>359.34485714285461</v>
      </c>
      <c r="AC24" s="35">
        <f t="shared" si="13"/>
        <v>584.27749724026341</v>
      </c>
      <c r="AD24" s="35">
        <f t="shared" si="14"/>
        <v>267.4935149515091</v>
      </c>
      <c r="AE24" s="35">
        <f t="shared" si="15"/>
        <v>137.70554924841963</v>
      </c>
      <c r="AF24" s="35">
        <f t="shared" si="16"/>
        <v>300.97571330127693</v>
      </c>
      <c r="AG24" s="35">
        <f t="shared" si="17"/>
        <v>21.890388504860891</v>
      </c>
      <c r="AH24" s="35">
        <f t="shared" si="18"/>
        <v>519.91018681030539</v>
      </c>
      <c r="AI24" s="35">
        <f t="shared" si="19"/>
        <v>267.64954599942399</v>
      </c>
      <c r="AJ24" s="35">
        <f t="shared" si="20"/>
        <v>3.5661982971045223</v>
      </c>
      <c r="AK24" s="36">
        <f t="shared" si="21"/>
        <v>3336.3344801477574</v>
      </c>
    </row>
    <row r="25" spans="1:37" x14ac:dyDescent="0.25">
      <c r="A25" s="5">
        <v>4460</v>
      </c>
      <c r="B25" s="5">
        <v>431178.34247112274</v>
      </c>
      <c r="C25" s="5">
        <v>761881.64673301578</v>
      </c>
      <c r="D25" s="5">
        <v>19151.218750002499</v>
      </c>
      <c r="E25" s="5">
        <v>59.858400723300278</v>
      </c>
      <c r="F25">
        <f t="shared" si="22"/>
        <v>2.0943714285714319E-2</v>
      </c>
      <c r="G25" s="59">
        <f t="shared" si="23"/>
        <v>1.1506571428571144E-2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586.91641428571438</v>
      </c>
      <c r="O25" s="35">
        <f t="shared" si="1"/>
        <v>438.49342857142886</v>
      </c>
      <c r="P25" s="35">
        <f t="shared" si="2"/>
        <v>584.43997750423603</v>
      </c>
      <c r="Q25" s="35">
        <f t="shared" si="3"/>
        <v>271.82740318966893</v>
      </c>
      <c r="R25" s="35">
        <f t="shared" si="4"/>
        <v>142.53158358575527</v>
      </c>
      <c r="S25" s="35">
        <f t="shared" si="5"/>
        <v>306.55328789551885</v>
      </c>
      <c r="T25" s="35">
        <f t="shared" si="6"/>
        <v>17.008691457248741</v>
      </c>
      <c r="U25" s="35">
        <f t="shared" si="7"/>
        <v>517.65745987612399</v>
      </c>
      <c r="V25" s="35">
        <f t="shared" si="8"/>
        <v>271.43156519668986</v>
      </c>
      <c r="W25" s="35">
        <f t="shared" si="9"/>
        <v>3.9279237562839708</v>
      </c>
      <c r="X25" s="35">
        <f t="shared" si="10"/>
        <v>3288.9065280552441</v>
      </c>
      <c r="Y25" s="51">
        <v>9900</v>
      </c>
      <c r="Z25" s="51">
        <v>4150</v>
      </c>
      <c r="AA25" s="35">
        <f t="shared" si="11"/>
        <v>547.75227142857022</v>
      </c>
      <c r="AB25" s="35">
        <f t="shared" si="12"/>
        <v>353.55914285714027</v>
      </c>
      <c r="AC25" s="35">
        <f t="shared" si="13"/>
        <v>584.26402486382665</v>
      </c>
      <c r="AD25" s="35">
        <f t="shared" si="14"/>
        <v>267.17607369957909</v>
      </c>
      <c r="AE25" s="35">
        <f t="shared" si="15"/>
        <v>137.48707574426666</v>
      </c>
      <c r="AF25" s="35">
        <f t="shared" si="16"/>
        <v>300.85166261902316</v>
      </c>
      <c r="AG25" s="35">
        <f t="shared" si="17"/>
        <v>22.247070372557303</v>
      </c>
      <c r="AH25" s="35">
        <f t="shared" si="18"/>
        <v>520.07338764131828</v>
      </c>
      <c r="AI25" s="35">
        <f t="shared" si="19"/>
        <v>267.62639426919588</v>
      </c>
      <c r="AJ25" s="35">
        <f t="shared" si="20"/>
        <v>3.8548677811655123</v>
      </c>
      <c r="AK25" s="36">
        <f t="shared" si="21"/>
        <v>3339.7568972768386</v>
      </c>
    </row>
    <row r="26" spans="1:37" x14ac:dyDescent="0.25">
      <c r="A26" s="5">
        <v>4461</v>
      </c>
      <c r="B26" s="5">
        <v>431680.69212245941</v>
      </c>
      <c r="C26" s="5">
        <v>762746.31129679084</v>
      </c>
      <c r="D26" s="5">
        <v>19155.942734377619</v>
      </c>
      <c r="E26" s="5">
        <v>59.830351609330229</v>
      </c>
      <c r="F26">
        <f t="shared" si="22"/>
        <v>2.1015142857142888E-2</v>
      </c>
      <c r="G26" s="59">
        <f t="shared" si="23"/>
        <v>1.0863714285714001E-2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587.21284285714296</v>
      </c>
      <c r="O26" s="35">
        <f t="shared" si="1"/>
        <v>439.13628571428603</v>
      </c>
      <c r="P26" s="35">
        <f t="shared" si="2"/>
        <v>584.44113053504066</v>
      </c>
      <c r="Q26" s="35">
        <f t="shared" si="3"/>
        <v>271.86253588325559</v>
      </c>
      <c r="R26" s="35">
        <f t="shared" si="4"/>
        <v>142.69327316795793</v>
      </c>
      <c r="S26" s="35">
        <f t="shared" si="5"/>
        <v>306.85745483668984</v>
      </c>
      <c r="T26" s="35">
        <f t="shared" si="6"/>
        <v>16.969025580844679</v>
      </c>
      <c r="U26" s="35">
        <f t="shared" si="7"/>
        <v>517.63900980641461</v>
      </c>
      <c r="V26" s="35">
        <f t="shared" si="8"/>
        <v>271.69467977160639</v>
      </c>
      <c r="W26" s="35">
        <f t="shared" si="9"/>
        <v>4.2274856274189823</v>
      </c>
      <c r="X26" s="35">
        <f t="shared" si="10"/>
        <v>3288.5166384257095</v>
      </c>
      <c r="Y26" s="51">
        <v>9900</v>
      </c>
      <c r="Z26" s="51">
        <v>4150</v>
      </c>
      <c r="AA26" s="35">
        <f t="shared" si="11"/>
        <v>545.08441428571314</v>
      </c>
      <c r="AB26" s="35">
        <f t="shared" si="12"/>
        <v>347.773428571426</v>
      </c>
      <c r="AC26" s="35">
        <f t="shared" si="13"/>
        <v>584.25033538654759</v>
      </c>
      <c r="AD26" s="35">
        <f t="shared" si="14"/>
        <v>266.85854764114424</v>
      </c>
      <c r="AE26" s="35">
        <f t="shared" si="15"/>
        <v>137.2688354949307</v>
      </c>
      <c r="AF26" s="35">
        <f t="shared" si="16"/>
        <v>300.72765886195782</v>
      </c>
      <c r="AG26" s="35">
        <f t="shared" si="17"/>
        <v>22.603727368435791</v>
      </c>
      <c r="AH26" s="35">
        <f t="shared" si="18"/>
        <v>520.23638707908447</v>
      </c>
      <c r="AI26" s="35">
        <f t="shared" si="19"/>
        <v>267.60335641362684</v>
      </c>
      <c r="AJ26" s="35">
        <f t="shared" si="20"/>
        <v>4.1430372166870946</v>
      </c>
      <c r="AK26" s="36">
        <f t="shared" si="21"/>
        <v>3343.1732785386284</v>
      </c>
    </row>
    <row r="27" spans="1:37" x14ac:dyDescent="0.25">
      <c r="A27" s="5">
        <v>4462</v>
      </c>
      <c r="B27" s="5">
        <v>432183.46950674057</v>
      </c>
      <c r="C27" s="5">
        <v>763610.7272157073</v>
      </c>
      <c r="D27" s="5">
        <v>19160.72093750256</v>
      </c>
      <c r="E27" s="5">
        <v>59.801706289222146</v>
      </c>
      <c r="F27">
        <f t="shared" si="22"/>
        <v>2.1086571428571461E-2</v>
      </c>
      <c r="G27" s="59">
        <f t="shared" si="23"/>
        <v>1.0220857142856858E-2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587.50927142857154</v>
      </c>
      <c r="O27" s="35">
        <f t="shared" si="1"/>
        <v>439.77914285714314</v>
      </c>
      <c r="P27" s="35">
        <f t="shared" si="2"/>
        <v>584.44228087825502</v>
      </c>
      <c r="Q27" s="35">
        <f t="shared" si="3"/>
        <v>271.89766746301473</v>
      </c>
      <c r="R27" s="35">
        <f t="shared" si="4"/>
        <v>142.85493526208867</v>
      </c>
      <c r="S27" s="35">
        <f t="shared" si="5"/>
        <v>307.16119539052846</v>
      </c>
      <c r="T27" s="35">
        <f t="shared" si="6"/>
        <v>16.92935946994578</v>
      </c>
      <c r="U27" s="35">
        <f t="shared" si="7"/>
        <v>517.62055727956908</v>
      </c>
      <c r="V27" s="35">
        <f t="shared" si="8"/>
        <v>271.95765190062741</v>
      </c>
      <c r="W27" s="35">
        <f t="shared" si="9"/>
        <v>4.5273615163782051</v>
      </c>
      <c r="X27" s="35">
        <f t="shared" si="10"/>
        <v>3288.1266731542805</v>
      </c>
      <c r="Y27" s="51">
        <v>9900</v>
      </c>
      <c r="Z27" s="51">
        <v>4150</v>
      </c>
      <c r="AA27" s="35">
        <f t="shared" si="11"/>
        <v>542.41655714285594</v>
      </c>
      <c r="AB27" s="35">
        <f t="shared" si="12"/>
        <v>341.98771428571172</v>
      </c>
      <c r="AC27" s="35">
        <f t="shared" si="13"/>
        <v>584.2364288542924</v>
      </c>
      <c r="AD27" s="35">
        <f t="shared" si="14"/>
        <v>266.54093714411874</v>
      </c>
      <c r="AE27" s="35">
        <f t="shared" si="15"/>
        <v>137.05082772905993</v>
      </c>
      <c r="AF27" s="35">
        <f t="shared" si="16"/>
        <v>300.60370204052367</v>
      </c>
      <c r="AG27" s="35">
        <f t="shared" si="17"/>
        <v>22.960359096128641</v>
      </c>
      <c r="AH27" s="35">
        <f t="shared" si="18"/>
        <v>520.39918496916835</v>
      </c>
      <c r="AI27" s="35">
        <f t="shared" si="19"/>
        <v>267.58043178556591</v>
      </c>
      <c r="AJ27" s="35">
        <f t="shared" si="20"/>
        <v>4.4307082168005296</v>
      </c>
      <c r="AK27" s="36">
        <f t="shared" si="21"/>
        <v>3346.5836300286455</v>
      </c>
    </row>
    <row r="28" spans="1:37" x14ac:dyDescent="0.25">
      <c r="A28" s="5">
        <v>4462.2</v>
      </c>
      <c r="B28" s="5">
        <v>432284.07709217072</v>
      </c>
      <c r="C28" s="5">
        <v>763783.58008295298</v>
      </c>
      <c r="D28" s="5">
        <v>19161.683084377615</v>
      </c>
      <c r="E28" s="5">
        <v>59.795905680463967</v>
      </c>
      <c r="F28">
        <f t="shared" si="22"/>
        <v>2.1100857142857161E-2</v>
      </c>
      <c r="G28" s="59">
        <f t="shared" si="23"/>
        <v>1.0092285714285547E-2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587.56855714285723</v>
      </c>
      <c r="O28" s="35">
        <f t="shared" si="1"/>
        <v>439.90771428571441</v>
      </c>
      <c r="P28" s="35">
        <f t="shared" si="2"/>
        <v>584.44251062438286</v>
      </c>
      <c r="Q28" s="35">
        <f t="shared" si="3"/>
        <v>271.90469364526331</v>
      </c>
      <c r="R28" s="35">
        <f t="shared" si="4"/>
        <v>142.88726439983893</v>
      </c>
      <c r="S28" s="35">
        <f t="shared" si="5"/>
        <v>307.22189237264303</v>
      </c>
      <c r="T28" s="35">
        <f t="shared" si="6"/>
        <v>16.921426219674711</v>
      </c>
      <c r="U28" s="35">
        <f t="shared" si="7"/>
        <v>517.61686647936358</v>
      </c>
      <c r="V28" s="35">
        <f t="shared" si="8"/>
        <v>272.01022927152906</v>
      </c>
      <c r="W28" s="35">
        <f t="shared" si="9"/>
        <v>4.5873743025229485</v>
      </c>
      <c r="X28" s="35">
        <f t="shared" si="10"/>
        <v>3288.0486710222167</v>
      </c>
      <c r="Y28" s="51">
        <v>9900</v>
      </c>
      <c r="Z28" s="51">
        <v>4150</v>
      </c>
      <c r="AA28" s="35">
        <f t="shared" si="11"/>
        <v>541.88298571428504</v>
      </c>
      <c r="AB28" s="35">
        <f t="shared" si="12"/>
        <v>340.8305714285699</v>
      </c>
      <c r="AC28" s="35">
        <f t="shared" si="13"/>
        <v>584.23362150533137</v>
      </c>
      <c r="AD28" s="35">
        <f t="shared" si="14"/>
        <v>266.47740494447555</v>
      </c>
      <c r="AE28" s="35">
        <f t="shared" si="15"/>
        <v>137.00725400626646</v>
      </c>
      <c r="AF28" s="35">
        <f t="shared" si="16"/>
        <v>300.57891630926537</v>
      </c>
      <c r="AG28" s="35">
        <f t="shared" si="17"/>
        <v>23.031682374614427</v>
      </c>
      <c r="AH28" s="35">
        <f t="shared" si="18"/>
        <v>520.43172034792212</v>
      </c>
      <c r="AI28" s="35">
        <f t="shared" si="19"/>
        <v>267.57586039042599</v>
      </c>
      <c r="AJ28" s="35">
        <f t="shared" si="20"/>
        <v>4.4881827460551875</v>
      </c>
      <c r="AK28" s="36">
        <f t="shared" si="21"/>
        <v>3347.2649772898631</v>
      </c>
    </row>
    <row r="29" spans="1:37" x14ac:dyDescent="0.25">
      <c r="A29" s="5">
        <v>4462.8</v>
      </c>
      <c r="B29" s="5">
        <v>432586.00534248352</v>
      </c>
      <c r="C29" s="5">
        <v>764302.07726606727</v>
      </c>
      <c r="D29" s="5">
        <v>19164.582537502611</v>
      </c>
      <c r="E29" s="5">
        <v>59.778360764716282</v>
      </c>
      <c r="F29">
        <f t="shared" si="22"/>
        <v>2.1143714285714332E-2</v>
      </c>
      <c r="G29" s="59">
        <f t="shared" si="23"/>
        <v>9.7065714285710265E-3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587.74641428571454</v>
      </c>
      <c r="O29" s="35">
        <f t="shared" si="1"/>
        <v>440.29342857142899</v>
      </c>
      <c r="P29" s="35">
        <f t="shared" si="2"/>
        <v>584.44319921772956</v>
      </c>
      <c r="Q29" s="35">
        <f t="shared" si="3"/>
        <v>271.92577192453058</v>
      </c>
      <c r="R29" s="35">
        <f t="shared" si="4"/>
        <v>142.9842452795248</v>
      </c>
      <c r="S29" s="35">
        <f t="shared" si="5"/>
        <v>307.40388112356436</v>
      </c>
      <c r="T29" s="35">
        <f t="shared" si="6"/>
        <v>16.897626412757496</v>
      </c>
      <c r="U29" s="35">
        <f t="shared" si="7"/>
        <v>517.60579348910699</v>
      </c>
      <c r="V29" s="35">
        <f t="shared" si="8"/>
        <v>272.16792733750111</v>
      </c>
      <c r="W29" s="35">
        <f t="shared" si="9"/>
        <v>4.7674877573083094</v>
      </c>
      <c r="X29" s="35">
        <f t="shared" si="10"/>
        <v>3287.8146464692381</v>
      </c>
      <c r="Y29" s="51">
        <v>9900</v>
      </c>
      <c r="Z29" s="51">
        <v>4150</v>
      </c>
      <c r="AA29" s="35">
        <f t="shared" si="11"/>
        <v>540.28227142856974</v>
      </c>
      <c r="AB29" s="35">
        <f t="shared" si="12"/>
        <v>337.3591428571392</v>
      </c>
      <c r="AC29" s="35">
        <f t="shared" si="13"/>
        <v>584.22514738018845</v>
      </c>
      <c r="AD29" s="35">
        <f t="shared" si="14"/>
        <v>266.28678819809892</v>
      </c>
      <c r="AE29" s="35">
        <f t="shared" si="15"/>
        <v>136.87658838832013</v>
      </c>
      <c r="AF29" s="35">
        <f t="shared" si="16"/>
        <v>300.50457038254393</v>
      </c>
      <c r="AG29" s="35">
        <f t="shared" si="17"/>
        <v>23.24564601892018</v>
      </c>
      <c r="AH29" s="35">
        <f t="shared" si="18"/>
        <v>520.52927806356934</v>
      </c>
      <c r="AI29" s="35">
        <f t="shared" si="19"/>
        <v>267.56217317313104</v>
      </c>
      <c r="AJ29" s="35">
        <f t="shared" si="20"/>
        <v>4.6604872231203265</v>
      </c>
      <c r="AK29" s="36">
        <f t="shared" si="21"/>
        <v>3349.3075738759335</v>
      </c>
    </row>
    <row r="30" spans="1:37" x14ac:dyDescent="0.25">
      <c r="A30" s="5">
        <v>4463</v>
      </c>
      <c r="B30" s="5">
        <v>432686.6834936142</v>
      </c>
      <c r="C30" s="5">
        <v>764474.88904193044</v>
      </c>
      <c r="D30" s="5">
        <v>19165.553359377554</v>
      </c>
      <c r="E30" s="5">
        <v>59.772464762976021</v>
      </c>
      <c r="F30">
        <f t="shared" si="22"/>
        <v>2.1158000000000031E-2</v>
      </c>
      <c r="G30" s="59">
        <f t="shared" si="23"/>
        <v>9.5779999999997152E-3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587.80570000000012</v>
      </c>
      <c r="O30" s="35">
        <f t="shared" si="1"/>
        <v>440.42200000000025</v>
      </c>
      <c r="P30" s="35">
        <f t="shared" si="2"/>
        <v>584.44342853383148</v>
      </c>
      <c r="Q30" s="35">
        <f t="shared" si="3"/>
        <v>271.93279792844686</v>
      </c>
      <c r="R30" s="35">
        <f t="shared" si="4"/>
        <v>143.01657006685392</v>
      </c>
      <c r="S30" s="35">
        <f t="shared" si="5"/>
        <v>307.46450998685515</v>
      </c>
      <c r="T30" s="35">
        <f t="shared" si="6"/>
        <v>16.889693125098351</v>
      </c>
      <c r="U30" s="35">
        <f t="shared" si="7"/>
        <v>517.60210229581401</v>
      </c>
      <c r="V30" s="35">
        <f t="shared" si="8"/>
        <v>272.22048202224732</v>
      </c>
      <c r="W30" s="35">
        <f t="shared" si="9"/>
        <v>4.8275505854498357</v>
      </c>
      <c r="X30" s="35">
        <f t="shared" si="10"/>
        <v>3287.7366322324224</v>
      </c>
      <c r="Y30" s="51">
        <v>9900</v>
      </c>
      <c r="Z30" s="51">
        <v>4150</v>
      </c>
      <c r="AA30" s="35">
        <f t="shared" si="11"/>
        <v>539.74869999999885</v>
      </c>
      <c r="AB30" s="35">
        <f t="shared" si="12"/>
        <v>336.20199999999744</v>
      </c>
      <c r="AC30" s="35">
        <f t="shared" si="13"/>
        <v>584.22230531364926</v>
      </c>
      <c r="AD30" s="35">
        <f t="shared" si="14"/>
        <v>266.22324257664775</v>
      </c>
      <c r="AE30" s="35">
        <f t="shared" si="15"/>
        <v>136.83305167876435</v>
      </c>
      <c r="AF30" s="35">
        <f t="shared" si="16"/>
        <v>300.479792162808</v>
      </c>
      <c r="AG30" s="35">
        <f t="shared" si="17"/>
        <v>23.316965159409129</v>
      </c>
      <c r="AH30" s="35">
        <f t="shared" si="18"/>
        <v>520.56178115783257</v>
      </c>
      <c r="AI30" s="35">
        <f t="shared" si="19"/>
        <v>267.55761973957493</v>
      </c>
      <c r="AJ30" s="35">
        <f t="shared" si="20"/>
        <v>4.7178823879003948</v>
      </c>
      <c r="AK30" s="36">
        <f t="shared" si="21"/>
        <v>3349.9879578342034</v>
      </c>
    </row>
    <row r="31" spans="1:37" x14ac:dyDescent="0.25">
      <c r="A31" s="5">
        <v>4464</v>
      </c>
      <c r="B31" s="5">
        <v>433190.34294319153</v>
      </c>
      <c r="C31" s="5">
        <v>765338.79131406546</v>
      </c>
      <c r="D31" s="5">
        <v>19170.4400000026</v>
      </c>
      <c r="E31" s="5">
        <v>59.742627030591862</v>
      </c>
      <c r="F31">
        <f t="shared" si="22"/>
        <v>2.1229428571428604E-2</v>
      </c>
      <c r="G31" s="59">
        <f t="shared" si="23"/>
        <v>8.9351428571425723E-3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588.10212857142869</v>
      </c>
      <c r="O31" s="35">
        <f t="shared" si="1"/>
        <v>441.06485714285748</v>
      </c>
      <c r="P31" s="35">
        <f t="shared" si="2"/>
        <v>584.44457350172252</v>
      </c>
      <c r="Q31" s="35">
        <f t="shared" si="3"/>
        <v>271.96792727905256</v>
      </c>
      <c r="R31" s="35">
        <f t="shared" si="4"/>
        <v>143.17817778058716</v>
      </c>
      <c r="S31" s="35">
        <f t="shared" si="5"/>
        <v>307.76739905534282</v>
      </c>
      <c r="T31" s="35">
        <f t="shared" si="6"/>
        <v>16.850026546848689</v>
      </c>
      <c r="U31" s="35">
        <f t="shared" si="7"/>
        <v>517.58364485537584</v>
      </c>
      <c r="V31" s="35">
        <f t="shared" si="8"/>
        <v>272.48317057397048</v>
      </c>
      <c r="W31" s="35">
        <f t="shared" si="9"/>
        <v>5.1280520007401247</v>
      </c>
      <c r="X31" s="35">
        <f t="shared" si="10"/>
        <v>3287.3465156515945</v>
      </c>
      <c r="Y31" s="51">
        <v>9900</v>
      </c>
      <c r="Z31" s="51">
        <v>4150</v>
      </c>
      <c r="AA31" s="35">
        <f t="shared" si="11"/>
        <v>537.08084285714165</v>
      </c>
      <c r="AB31" s="35">
        <f t="shared" si="12"/>
        <v>330.41628571428316</v>
      </c>
      <c r="AC31" s="35">
        <f t="shared" si="13"/>
        <v>584.20796481192667</v>
      </c>
      <c r="AD31" s="35">
        <f t="shared" si="14"/>
        <v>265.90546430710521</v>
      </c>
      <c r="AE31" s="35">
        <f t="shared" si="15"/>
        <v>136.61550657960316</v>
      </c>
      <c r="AF31" s="35">
        <f t="shared" si="16"/>
        <v>300.35592923456568</v>
      </c>
      <c r="AG31" s="35">
        <f t="shared" si="17"/>
        <v>23.673545162193623</v>
      </c>
      <c r="AH31" s="35">
        <f t="shared" si="18"/>
        <v>520.72417549203783</v>
      </c>
      <c r="AI31" s="35">
        <f t="shared" si="19"/>
        <v>267.53491963192442</v>
      </c>
      <c r="AJ31" s="35">
        <f t="shared" si="20"/>
        <v>5.0045613296699676</v>
      </c>
      <c r="AK31" s="36">
        <f t="shared" si="21"/>
        <v>3353.3862680344255</v>
      </c>
    </row>
    <row r="32" spans="1:37" x14ac:dyDescent="0.25">
      <c r="A32" s="5">
        <v>4465</v>
      </c>
      <c r="B32" s="5">
        <v>433694.45671033859</v>
      </c>
      <c r="C32" s="5">
        <v>766202.42855674028</v>
      </c>
      <c r="D32" s="5">
        <v>19175.38085937747</v>
      </c>
      <c r="E32" s="5">
        <v>59.712193092069668</v>
      </c>
      <c r="F32">
        <f t="shared" si="22"/>
        <v>2.1300857142857177E-2</v>
      </c>
      <c r="G32" s="59">
        <f t="shared" si="23"/>
        <v>8.2922857142854293E-3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588.39855714285727</v>
      </c>
      <c r="O32" s="35">
        <f t="shared" si="1"/>
        <v>441.70771428571459</v>
      </c>
      <c r="P32" s="35">
        <f t="shared" si="2"/>
        <v>584.44571578188061</v>
      </c>
      <c r="Q32" s="35">
        <f t="shared" si="3"/>
        <v>272.00305551433246</v>
      </c>
      <c r="R32" s="35">
        <f t="shared" si="4"/>
        <v>143.33975860125008</v>
      </c>
      <c r="S32" s="35">
        <f t="shared" si="5"/>
        <v>308.06986302550968</v>
      </c>
      <c r="T32" s="35">
        <f t="shared" si="6"/>
        <v>16.810359735743162</v>
      </c>
      <c r="U32" s="35">
        <f t="shared" si="7"/>
        <v>517.56518495848115</v>
      </c>
      <c r="V32" s="35">
        <f t="shared" si="8"/>
        <v>272.74571799231472</v>
      </c>
      <c r="W32" s="35">
        <f t="shared" si="9"/>
        <v>5.4288649321551921</v>
      </c>
      <c r="X32" s="35">
        <f t="shared" si="10"/>
        <v>3286.9563234032594</v>
      </c>
      <c r="Y32" s="51">
        <v>9900</v>
      </c>
      <c r="Z32" s="51">
        <v>4150</v>
      </c>
      <c r="AA32" s="35">
        <f t="shared" si="11"/>
        <v>534.41298571428456</v>
      </c>
      <c r="AB32" s="35">
        <f t="shared" si="12"/>
        <v>324.63057142856889</v>
      </c>
      <c r="AC32" s="35">
        <f t="shared" si="13"/>
        <v>584.19340739715426</v>
      </c>
      <c r="AD32" s="35">
        <f t="shared" si="14"/>
        <v>265.58760270409175</v>
      </c>
      <c r="AE32" s="35">
        <f t="shared" si="15"/>
        <v>136.39819167057152</v>
      </c>
      <c r="AF32" s="35">
        <f t="shared" si="16"/>
        <v>300.23211325924109</v>
      </c>
      <c r="AG32" s="35">
        <f t="shared" si="17"/>
        <v>24.030098708543861</v>
      </c>
      <c r="AH32" s="35">
        <f t="shared" si="18"/>
        <v>520.88636781944422</v>
      </c>
      <c r="AI32" s="35">
        <f t="shared" si="19"/>
        <v>267.51233082058985</v>
      </c>
      <c r="AJ32" s="35">
        <f t="shared" si="20"/>
        <v>5.2907466351065136</v>
      </c>
      <c r="AK32" s="36">
        <f t="shared" si="21"/>
        <v>3356.7785667002572</v>
      </c>
    </row>
    <row r="33" spans="1:37" x14ac:dyDescent="0.25">
      <c r="A33" s="5">
        <v>4466</v>
      </c>
      <c r="B33" s="5">
        <v>434199.03363752365</v>
      </c>
      <c r="C33" s="5">
        <v>767065.79528063536</v>
      </c>
      <c r="D33" s="5">
        <v>19180.375937502504</v>
      </c>
      <c r="E33" s="5">
        <v>59.681162947409433</v>
      </c>
      <c r="F33">
        <f t="shared" si="22"/>
        <v>2.1372285714285746E-2</v>
      </c>
      <c r="G33" s="59">
        <f t="shared" si="23"/>
        <v>7.6494285714282864E-3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588.69498571428585</v>
      </c>
      <c r="O33" s="35">
        <f t="shared" si="1"/>
        <v>442.3505714285717</v>
      </c>
      <c r="P33" s="35">
        <f t="shared" si="2"/>
        <v>584.44685537425846</v>
      </c>
      <c r="Q33" s="35">
        <f t="shared" si="3"/>
        <v>272.03818263378719</v>
      </c>
      <c r="R33" s="35">
        <f t="shared" si="4"/>
        <v>143.5013127264325</v>
      </c>
      <c r="S33" s="35">
        <f t="shared" si="5"/>
        <v>308.37190232670912</v>
      </c>
      <c r="T33" s="35">
        <f t="shared" si="6"/>
        <v>16.770692692328105</v>
      </c>
      <c r="U33" s="35">
        <f t="shared" si="7"/>
        <v>517.54672260535676</v>
      </c>
      <c r="V33" s="35">
        <f t="shared" si="8"/>
        <v>273.00812471281131</v>
      </c>
      <c r="W33" s="35">
        <f t="shared" si="9"/>
        <v>5.7299885533829009</v>
      </c>
      <c r="X33" s="35">
        <f t="shared" si="10"/>
        <v>3286.5660554788765</v>
      </c>
      <c r="Y33" s="51">
        <v>9900</v>
      </c>
      <c r="Z33" s="51">
        <v>4150</v>
      </c>
      <c r="AA33" s="35">
        <f t="shared" si="11"/>
        <v>531.74512857142736</v>
      </c>
      <c r="AB33" s="35">
        <f t="shared" si="12"/>
        <v>318.84485714285461</v>
      </c>
      <c r="AC33" s="35">
        <f t="shared" si="13"/>
        <v>584.17863311808117</v>
      </c>
      <c r="AD33" s="35">
        <f t="shared" si="14"/>
        <v>265.26965813643272</v>
      </c>
      <c r="AE33" s="35">
        <f t="shared" si="15"/>
        <v>136.18110619408756</v>
      </c>
      <c r="AF33" s="35">
        <f t="shared" si="16"/>
        <v>300.10834423799025</v>
      </c>
      <c r="AG33" s="35">
        <f t="shared" si="17"/>
        <v>24.38662540266904</v>
      </c>
      <c r="AH33" s="35">
        <f t="shared" si="18"/>
        <v>521.04835798841157</v>
      </c>
      <c r="AI33" s="35">
        <f t="shared" si="19"/>
        <v>267.48985266524704</v>
      </c>
      <c r="AJ33" s="35">
        <f t="shared" si="20"/>
        <v>5.5764398905465313</v>
      </c>
      <c r="AK33" s="36">
        <f t="shared" si="21"/>
        <v>3360.1648598944807</v>
      </c>
    </row>
    <row r="34" spans="1:37" x14ac:dyDescent="0.25">
      <c r="A34" s="5">
        <v>4467</v>
      </c>
      <c r="B34" s="5">
        <v>434704.08256149292</v>
      </c>
      <c r="C34" s="5">
        <v>767928.88598194718</v>
      </c>
      <c r="D34" s="5">
        <v>19185.425234377475</v>
      </c>
      <c r="E34" s="5">
        <v>59.649536596611171</v>
      </c>
      <c r="F34">
        <f t="shared" si="22"/>
        <v>2.1443714285714319E-2</v>
      </c>
      <c r="G34" s="59">
        <f t="shared" si="23"/>
        <v>7.0065714285711435E-3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588.99141428571443</v>
      </c>
      <c r="O34" s="35">
        <f t="shared" si="1"/>
        <v>442.99342857142886</v>
      </c>
      <c r="P34" s="35">
        <f t="shared" si="2"/>
        <v>584.44799227880878</v>
      </c>
      <c r="Q34" s="35">
        <f t="shared" si="3"/>
        <v>272.07330863691749</v>
      </c>
      <c r="R34" s="35">
        <f t="shared" si="4"/>
        <v>143.66284035335264</v>
      </c>
      <c r="S34" s="35">
        <f t="shared" si="5"/>
        <v>308.67351738812027</v>
      </c>
      <c r="T34" s="35">
        <f t="shared" si="6"/>
        <v>16.731025417149883</v>
      </c>
      <c r="U34" s="35">
        <f t="shared" si="7"/>
        <v>517.52825779622935</v>
      </c>
      <c r="V34" s="35">
        <f t="shared" si="8"/>
        <v>273.27039117000675</v>
      </c>
      <c r="W34" s="35">
        <f t="shared" si="9"/>
        <v>6.0314220418747801</v>
      </c>
      <c r="X34" s="35">
        <f t="shared" si="10"/>
        <v>3286.1757118699034</v>
      </c>
      <c r="Y34" s="51">
        <v>9900</v>
      </c>
      <c r="Z34" s="51">
        <v>4150</v>
      </c>
      <c r="AA34" s="35">
        <f t="shared" si="11"/>
        <v>529.07727142857027</v>
      </c>
      <c r="AB34" s="35">
        <f t="shared" si="12"/>
        <v>313.05914285714027</v>
      </c>
      <c r="AC34" s="35">
        <f t="shared" si="13"/>
        <v>584.1636420241764</v>
      </c>
      <c r="AD34" s="35">
        <f t="shared" si="14"/>
        <v>264.95163097317595</v>
      </c>
      <c r="AE34" s="35">
        <f t="shared" si="15"/>
        <v>135.96424939598029</v>
      </c>
      <c r="AF34" s="35">
        <f t="shared" si="16"/>
        <v>299.98462216970398</v>
      </c>
      <c r="AG34" s="35">
        <f t="shared" si="17"/>
        <v>24.743124848928108</v>
      </c>
      <c r="AH34" s="35">
        <f t="shared" si="18"/>
        <v>521.21014584800037</v>
      </c>
      <c r="AI34" s="35">
        <f t="shared" si="19"/>
        <v>267.46748452726962</v>
      </c>
      <c r="AJ34" s="35">
        <f t="shared" si="20"/>
        <v>5.8616426756909252</v>
      </c>
      <c r="AK34" s="36">
        <f t="shared" si="21"/>
        <v>3363.5451536717287</v>
      </c>
    </row>
    <row r="35" spans="1:37" x14ac:dyDescent="0.25">
      <c r="A35" s="5">
        <v>4467.2</v>
      </c>
      <c r="B35" s="5">
        <v>434805.1497631073</v>
      </c>
      <c r="C35" s="5">
        <v>768101.47051417828</v>
      </c>
      <c r="D35" s="5">
        <v>19186.441600002694</v>
      </c>
      <c r="E35" s="5">
        <v>59.643139781714957</v>
      </c>
      <c r="F35">
        <f t="shared" si="22"/>
        <v>2.1458000000000019E-2</v>
      </c>
      <c r="G35" s="59">
        <f t="shared" si="23"/>
        <v>6.8779999999998322E-3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589.05070000000012</v>
      </c>
      <c r="O35" s="35">
        <f t="shared" si="1"/>
        <v>443.12200000000018</v>
      </c>
      <c r="P35" s="35">
        <f t="shared" si="2"/>
        <v>584.44821933717537</v>
      </c>
      <c r="Q35" s="35">
        <f t="shared" si="3"/>
        <v>272.0803337035407</v>
      </c>
      <c r="R35" s="35">
        <f t="shared" si="4"/>
        <v>143.69514271627423</v>
      </c>
      <c r="S35" s="35">
        <f t="shared" si="5"/>
        <v>308.73378952938288</v>
      </c>
      <c r="T35" s="35">
        <f t="shared" si="6"/>
        <v>16.723091934350752</v>
      </c>
      <c r="U35" s="35">
        <f t="shared" si="7"/>
        <v>517.52456453970353</v>
      </c>
      <c r="V35" s="35">
        <f t="shared" si="8"/>
        <v>273.32282766802052</v>
      </c>
      <c r="W35" s="35">
        <f t="shared" si="9"/>
        <v>6.09174585152443</v>
      </c>
      <c r="X35" s="35">
        <f t="shared" si="10"/>
        <v>3286.0976340652064</v>
      </c>
      <c r="Y35" s="51">
        <v>9900</v>
      </c>
      <c r="Z35" s="51">
        <v>4150</v>
      </c>
      <c r="AA35" s="35">
        <f t="shared" si="11"/>
        <v>528.54369999999926</v>
      </c>
      <c r="AB35" s="35">
        <f t="shared" si="12"/>
        <v>311.90199999999851</v>
      </c>
      <c r="AC35" s="35">
        <f t="shared" si="13"/>
        <v>584.16061779201959</v>
      </c>
      <c r="AD35" s="35">
        <f t="shared" si="14"/>
        <v>264.88801566154461</v>
      </c>
      <c r="AE35" s="35">
        <f t="shared" si="15"/>
        <v>135.92090541163634</v>
      </c>
      <c r="AF35" s="35">
        <f t="shared" si="16"/>
        <v>299.95988339014667</v>
      </c>
      <c r="AG35" s="35">
        <f t="shared" si="17"/>
        <v>24.814421433630155</v>
      </c>
      <c r="AH35" s="35">
        <f t="shared" si="18"/>
        <v>521.24247912955934</v>
      </c>
      <c r="AI35" s="35">
        <f t="shared" si="19"/>
        <v>267.46302404567814</v>
      </c>
      <c r="AJ35" s="35">
        <f t="shared" si="20"/>
        <v>5.9186245148322891</v>
      </c>
      <c r="AK35" s="36">
        <f t="shared" si="21"/>
        <v>3364.2204930293756</v>
      </c>
    </row>
    <row r="36" spans="1:37" x14ac:dyDescent="0.25">
      <c r="A36" s="5">
        <v>4467.8</v>
      </c>
      <c r="B36" s="5">
        <v>435108.46747112274</v>
      </c>
      <c r="C36" s="5">
        <v>768619.15609890223</v>
      </c>
      <c r="D36" s="5">
        <v>19189.50370937739</v>
      </c>
      <c r="E36" s="5">
        <v>59.623806247553162</v>
      </c>
      <c r="F36">
        <f t="shared" si="22"/>
        <v>2.150085714285719E-2</v>
      </c>
      <c r="G36" s="59">
        <f t="shared" si="23"/>
        <v>6.4922857142853136E-3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589.22855714285731</v>
      </c>
      <c r="O36" s="35">
        <f t="shared" si="1"/>
        <v>443.50771428571471</v>
      </c>
      <c r="P36" s="35">
        <f t="shared" si="2"/>
        <v>584.44889986718158</v>
      </c>
      <c r="Q36" s="35">
        <f t="shared" si="3"/>
        <v>272.10140863533269</v>
      </c>
      <c r="R36" s="35">
        <f t="shared" si="4"/>
        <v>143.79204350843369</v>
      </c>
      <c r="S36" s="35">
        <f t="shared" si="5"/>
        <v>308.91450427289419</v>
      </c>
      <c r="T36" s="35">
        <f t="shared" si="6"/>
        <v>16.699291430504989</v>
      </c>
      <c r="U36" s="35">
        <f t="shared" si="7"/>
        <v>517.51348418075781</v>
      </c>
      <c r="V36" s="35">
        <f t="shared" si="8"/>
        <v>273.48010363757396</v>
      </c>
      <c r="W36" s="35">
        <f t="shared" si="9"/>
        <v>6.2727913867376559</v>
      </c>
      <c r="X36" s="35">
        <f t="shared" si="10"/>
        <v>3285.8633824840799</v>
      </c>
      <c r="Y36" s="51">
        <v>9900</v>
      </c>
      <c r="Z36" s="51">
        <v>4150</v>
      </c>
      <c r="AA36" s="35">
        <f t="shared" si="11"/>
        <v>526.94298571428408</v>
      </c>
      <c r="AB36" s="35">
        <f t="shared" si="12"/>
        <v>308.43057142856782</v>
      </c>
      <c r="AC36" s="35">
        <f t="shared" si="13"/>
        <v>584.15149307607612</v>
      </c>
      <c r="AD36" s="35">
        <f t="shared" si="14"/>
        <v>264.69715002188087</v>
      </c>
      <c r="AE36" s="35">
        <f t="shared" si="15"/>
        <v>135.79092810129171</v>
      </c>
      <c r="AF36" s="35">
        <f t="shared" si="16"/>
        <v>299.88567831903038</v>
      </c>
      <c r="AG36" s="35">
        <f t="shared" si="17"/>
        <v>25.028304521697891</v>
      </c>
      <c r="AH36" s="35">
        <f t="shared" si="18"/>
        <v>521.33943037193501</v>
      </c>
      <c r="AI36" s="35">
        <f t="shared" si="19"/>
        <v>267.44966880131415</v>
      </c>
      <c r="AJ36" s="35">
        <f t="shared" si="20"/>
        <v>6.0894528225318192</v>
      </c>
      <c r="AK36" s="36">
        <f t="shared" si="21"/>
        <v>3366.2450731768231</v>
      </c>
    </row>
    <row r="37" spans="1:37" x14ac:dyDescent="0.25">
      <c r="A37" s="5">
        <v>4468</v>
      </c>
      <c r="B37" s="5">
        <v>435209.61230993271</v>
      </c>
      <c r="C37" s="5">
        <v>768791.69514229894</v>
      </c>
      <c r="D37" s="5">
        <v>19190.528750002613</v>
      </c>
      <c r="E37" s="5">
        <v>59.617314039674866</v>
      </c>
      <c r="F37">
        <f t="shared" si="22"/>
        <v>2.1515142857142889E-2</v>
      </c>
      <c r="G37" s="59">
        <f t="shared" si="23"/>
        <v>6.3637142857140023E-3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589.287842857143</v>
      </c>
      <c r="O37" s="35">
        <f t="shared" si="1"/>
        <v>443.63628571428603</v>
      </c>
      <c r="P37" s="35">
        <f t="shared" si="2"/>
        <v>584.44912649548462</v>
      </c>
      <c r="Q37" s="35">
        <f t="shared" si="3"/>
        <v>272.10843352322416</v>
      </c>
      <c r="R37" s="35">
        <f t="shared" si="4"/>
        <v>143.82434167885765</v>
      </c>
      <c r="S37" s="35">
        <f t="shared" si="5"/>
        <v>308.97470863874031</v>
      </c>
      <c r="T37" s="35">
        <f t="shared" si="6"/>
        <v>16.691357910754885</v>
      </c>
      <c r="U37" s="35">
        <f t="shared" si="7"/>
        <v>517.50979053132608</v>
      </c>
      <c r="V37" s="35">
        <f t="shared" si="8"/>
        <v>273.53251779746444</v>
      </c>
      <c r="W37" s="35">
        <f t="shared" si="9"/>
        <v>6.3331645788280193</v>
      </c>
      <c r="X37" s="35">
        <f t="shared" si="10"/>
        <v>3285.7852925677976</v>
      </c>
      <c r="Y37" s="51">
        <v>9900</v>
      </c>
      <c r="Z37" s="51">
        <v>4150</v>
      </c>
      <c r="AA37" s="35">
        <f t="shared" si="11"/>
        <v>526.40941428571307</v>
      </c>
      <c r="AB37" s="35">
        <f t="shared" si="12"/>
        <v>307.27342857142605</v>
      </c>
      <c r="AC37" s="35">
        <f t="shared" si="13"/>
        <v>584.14843416562815</v>
      </c>
      <c r="AD37" s="35">
        <f t="shared" si="14"/>
        <v>264.63352158358958</v>
      </c>
      <c r="AE37" s="35">
        <f t="shared" si="15"/>
        <v>135.74762052547572</v>
      </c>
      <c r="AF37" s="35">
        <f t="shared" si="16"/>
        <v>299.86094705102812</v>
      </c>
      <c r="AG37" s="35">
        <f t="shared" si="17"/>
        <v>25.09959665183181</v>
      </c>
      <c r="AH37" s="35">
        <f t="shared" si="18"/>
        <v>521.37173124797209</v>
      </c>
      <c r="AI37" s="35">
        <f t="shared" si="19"/>
        <v>267.44522576972321</v>
      </c>
      <c r="AJ37" s="35">
        <f t="shared" si="20"/>
        <v>6.1463565636300226</v>
      </c>
      <c r="AK37" s="36">
        <f t="shared" si="21"/>
        <v>3366.9194540784961</v>
      </c>
    </row>
    <row r="38" spans="1:37" x14ac:dyDescent="0.25">
      <c r="A38" s="5">
        <v>4469</v>
      </c>
      <c r="B38" s="5">
        <v>435715.63170099258</v>
      </c>
      <c r="C38" s="5">
        <v>769654.21722829342</v>
      </c>
      <c r="D38" s="5">
        <v>19195.686484377577</v>
      </c>
      <c r="E38" s="5">
        <v>59.584495276600528</v>
      </c>
      <c r="F38">
        <f t="shared" si="22"/>
        <v>2.1586571428571462E-2</v>
      </c>
      <c r="G38" s="59">
        <f t="shared" si="23"/>
        <v>5.7208571428568594E-3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589.58427142857158</v>
      </c>
      <c r="O38" s="35">
        <f t="shared" si="1"/>
        <v>444.27914285714314</v>
      </c>
      <c r="P38" s="35">
        <f t="shared" si="2"/>
        <v>584.45025802423879</v>
      </c>
      <c r="Q38" s="35">
        <f t="shared" si="3"/>
        <v>272.1435572922079</v>
      </c>
      <c r="R38" s="35">
        <f t="shared" si="4"/>
        <v>143.98581689942372</v>
      </c>
      <c r="S38" s="35">
        <f t="shared" si="5"/>
        <v>309.27547650737466</v>
      </c>
      <c r="T38" s="35">
        <f t="shared" si="6"/>
        <v>16.651690173689516</v>
      </c>
      <c r="U38" s="35">
        <f t="shared" si="7"/>
        <v>517.49132081087373</v>
      </c>
      <c r="V38" s="35">
        <f t="shared" si="8"/>
        <v>273.79450502776547</v>
      </c>
      <c r="W38" s="35">
        <f t="shared" si="9"/>
        <v>6.635215349167547</v>
      </c>
      <c r="X38" s="35">
        <f t="shared" si="10"/>
        <v>3285.3947975640158</v>
      </c>
      <c r="Y38" s="51">
        <v>9900</v>
      </c>
      <c r="Z38" s="51">
        <v>4150</v>
      </c>
      <c r="AA38" s="35">
        <f t="shared" si="11"/>
        <v>523.74155714285598</v>
      </c>
      <c r="AB38" s="35">
        <f t="shared" si="12"/>
        <v>301.48771428571172</v>
      </c>
      <c r="AC38" s="35">
        <f t="shared" si="13"/>
        <v>584.13300959334299</v>
      </c>
      <c r="AD38" s="35">
        <f t="shared" si="14"/>
        <v>264.31533033715993</v>
      </c>
      <c r="AE38" s="35">
        <f t="shared" si="15"/>
        <v>135.53121883518511</v>
      </c>
      <c r="AF38" s="35">
        <f t="shared" si="16"/>
        <v>299.73731887638706</v>
      </c>
      <c r="AG38" s="35">
        <f t="shared" si="17"/>
        <v>25.45604041604502</v>
      </c>
      <c r="AH38" s="35">
        <f t="shared" si="18"/>
        <v>521.53311403879036</v>
      </c>
      <c r="AI38" s="35">
        <f t="shared" si="19"/>
        <v>267.42307575736334</v>
      </c>
      <c r="AJ38" s="35">
        <f t="shared" si="20"/>
        <v>6.4305831208686461</v>
      </c>
      <c r="AK38" s="36">
        <f t="shared" si="21"/>
        <v>3370.2877671531564</v>
      </c>
    </row>
    <row r="39" spans="1:37" x14ac:dyDescent="0.25">
      <c r="A39" s="5">
        <v>4470</v>
      </c>
      <c r="B39" s="5">
        <v>436222.14954328537</v>
      </c>
      <c r="C39" s="5">
        <v>770516.44669142365</v>
      </c>
      <c r="D39" s="5">
        <v>19200.898437502587</v>
      </c>
      <c r="E39" s="5">
        <v>59.551080307388155</v>
      </c>
      <c r="F39">
        <f t="shared" si="22"/>
        <v>2.1658000000000031E-2</v>
      </c>
      <c r="G39" s="59">
        <f t="shared" si="23"/>
        <v>5.0779999999997164E-3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589.88070000000016</v>
      </c>
      <c r="O39" s="35">
        <f t="shared" si="1"/>
        <v>444.92200000000025</v>
      </c>
      <c r="P39" s="35">
        <f t="shared" si="2"/>
        <v>584.45138686502446</v>
      </c>
      <c r="Q39" s="35">
        <f t="shared" si="3"/>
        <v>272.17867994336956</v>
      </c>
      <c r="R39" s="35">
        <f t="shared" si="4"/>
        <v>144.14726621115622</v>
      </c>
      <c r="S39" s="35">
        <f t="shared" si="5"/>
        <v>309.57582142262788</v>
      </c>
      <c r="T39" s="35">
        <f t="shared" si="6"/>
        <v>16.612022206500193</v>
      </c>
      <c r="U39" s="35">
        <f t="shared" si="7"/>
        <v>517.47284863509958</v>
      </c>
      <c r="V39" s="35">
        <f t="shared" si="8"/>
        <v>274.05635329250981</v>
      </c>
      <c r="W39" s="35">
        <f t="shared" si="9"/>
        <v>6.9375735415281463</v>
      </c>
      <c r="X39" s="35">
        <f t="shared" si="10"/>
        <v>3285.0042268500097</v>
      </c>
      <c r="Y39" s="51">
        <v>9900</v>
      </c>
      <c r="Z39" s="51">
        <v>4150</v>
      </c>
      <c r="AA39" s="35">
        <f t="shared" si="11"/>
        <v>521.07369999999878</v>
      </c>
      <c r="AB39" s="35">
        <f t="shared" si="12"/>
        <v>295.70199999999744</v>
      </c>
      <c r="AC39" s="35">
        <f t="shared" si="13"/>
        <v>584.11736835894601</v>
      </c>
      <c r="AD39" s="35">
        <f t="shared" si="14"/>
        <v>263.99705760358978</v>
      </c>
      <c r="AE39" s="35">
        <f t="shared" si="15"/>
        <v>135.31504358109194</v>
      </c>
      <c r="AF39" s="35">
        <f t="shared" si="16"/>
        <v>299.61373763800435</v>
      </c>
      <c r="AG39" s="35">
        <f t="shared" si="17"/>
        <v>25.812455746388753</v>
      </c>
      <c r="AH39" s="35">
        <f t="shared" si="18"/>
        <v>521.69429407162079</v>
      </c>
      <c r="AI39" s="35">
        <f t="shared" si="19"/>
        <v>267.40103385663059</v>
      </c>
      <c r="AJ39" s="35">
        <f t="shared" si="20"/>
        <v>6.7143239073510008</v>
      </c>
      <c r="AK39" s="36">
        <f t="shared" si="21"/>
        <v>3373.6500989259744</v>
      </c>
    </row>
    <row r="40" spans="1:37" x14ac:dyDescent="0.25">
      <c r="A40" s="5">
        <v>4471</v>
      </c>
      <c r="B40" s="5">
        <v>436729.17463636398</v>
      </c>
      <c r="C40" s="5">
        <v>771378.37796771526</v>
      </c>
      <c r="D40" s="5">
        <v>19206.164609377538</v>
      </c>
      <c r="E40" s="5">
        <v>59.51706913203774</v>
      </c>
      <c r="F40">
        <f t="shared" si="22"/>
        <v>2.1729428571428604E-2</v>
      </c>
      <c r="G40" s="59">
        <f t="shared" si="23"/>
        <v>4.4351428571425735E-3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590.17712857142874</v>
      </c>
      <c r="O40" s="35">
        <f t="shared" si="1"/>
        <v>445.56485714285748</v>
      </c>
      <c r="P40" s="35">
        <f t="shared" si="2"/>
        <v>584.45251301779513</v>
      </c>
      <c r="Q40" s="35">
        <f t="shared" si="3"/>
        <v>272.21380147620994</v>
      </c>
      <c r="R40" s="35">
        <f t="shared" si="4"/>
        <v>144.30868980979079</v>
      </c>
      <c r="S40" s="35">
        <f t="shared" si="5"/>
        <v>309.87574381289699</v>
      </c>
      <c r="T40" s="35">
        <f t="shared" si="6"/>
        <v>16.572354009733328</v>
      </c>
      <c r="U40" s="35">
        <f t="shared" si="7"/>
        <v>517.45437400423077</v>
      </c>
      <c r="V40" s="35">
        <f t="shared" si="8"/>
        <v>274.31806302231911</v>
      </c>
      <c r="W40" s="35">
        <f t="shared" si="9"/>
        <v>7.240238348236697</v>
      </c>
      <c r="X40" s="35">
        <f t="shared" si="10"/>
        <v>3284.6135804172345</v>
      </c>
      <c r="Y40" s="51">
        <v>9900</v>
      </c>
      <c r="Z40" s="51">
        <v>4150</v>
      </c>
      <c r="AA40" s="35">
        <f t="shared" si="11"/>
        <v>518.40584285714169</v>
      </c>
      <c r="AB40" s="35">
        <f t="shared" si="12"/>
        <v>289.91628571428316</v>
      </c>
      <c r="AC40" s="35">
        <f t="shared" si="13"/>
        <v>584.10151051477976</v>
      </c>
      <c r="AD40" s="35">
        <f t="shared" si="14"/>
        <v>263.6787037527954</v>
      </c>
      <c r="AE40" s="35">
        <f t="shared" si="15"/>
        <v>135.09909402253896</v>
      </c>
      <c r="AF40" s="35">
        <f t="shared" si="16"/>
        <v>299.4902033259242</v>
      </c>
      <c r="AG40" s="35">
        <f t="shared" si="17"/>
        <v>26.168842247842502</v>
      </c>
      <c r="AH40" s="35">
        <f t="shared" si="18"/>
        <v>521.85527119833273</v>
      </c>
      <c r="AI40" s="35">
        <f t="shared" si="19"/>
        <v>267.37909943564682</v>
      </c>
      <c r="AJ40" s="35">
        <f t="shared" si="20"/>
        <v>6.9975804764855374</v>
      </c>
      <c r="AK40" s="36">
        <f t="shared" si="21"/>
        <v>3377.0064554191194</v>
      </c>
    </row>
    <row r="41" spans="1:37" x14ac:dyDescent="0.25">
      <c r="A41" s="5">
        <v>4472</v>
      </c>
      <c r="B41" s="5">
        <v>437236.71577215195</v>
      </c>
      <c r="C41" s="5">
        <v>772240.00547736883</v>
      </c>
      <c r="D41" s="5">
        <v>19211.48500000254</v>
      </c>
      <c r="E41" s="5">
        <v>59.482461750549291</v>
      </c>
      <c r="F41">
        <f t="shared" si="22"/>
        <v>2.1800857142857174E-2</v>
      </c>
      <c r="G41" s="59">
        <f t="shared" si="23"/>
        <v>3.7922857142854288E-3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590.47355714285732</v>
      </c>
      <c r="O41" s="35">
        <f t="shared" si="1"/>
        <v>446.20771428571459</v>
      </c>
      <c r="P41" s="35">
        <f t="shared" si="2"/>
        <v>584.45363648250373</v>
      </c>
      <c r="Q41" s="35">
        <f t="shared" si="3"/>
        <v>272.24892189023006</v>
      </c>
      <c r="R41" s="35">
        <f t="shared" si="4"/>
        <v>144.4700878906927</v>
      </c>
      <c r="S41" s="35">
        <f t="shared" si="5"/>
        <v>310.17524410636048</v>
      </c>
      <c r="T41" s="35">
        <f t="shared" si="6"/>
        <v>16.532685583935393</v>
      </c>
      <c r="U41" s="35">
        <f t="shared" si="7"/>
        <v>517.4358969184949</v>
      </c>
      <c r="V41" s="35">
        <f t="shared" si="8"/>
        <v>274.57963464683598</v>
      </c>
      <c r="W41" s="35">
        <f t="shared" si="9"/>
        <v>7.5432089652943821</v>
      </c>
      <c r="X41" s="35">
        <f t="shared" si="10"/>
        <v>3284.2228582571424</v>
      </c>
      <c r="Y41" s="51">
        <v>9900</v>
      </c>
      <c r="Z41" s="51">
        <v>4150</v>
      </c>
      <c r="AA41" s="35">
        <f t="shared" si="11"/>
        <v>515.73798571428449</v>
      </c>
      <c r="AB41" s="35">
        <f t="shared" si="12"/>
        <v>284.13057142856883</v>
      </c>
      <c r="AC41" s="35">
        <f t="shared" si="13"/>
        <v>584.08543611390428</v>
      </c>
      <c r="AD41" s="35">
        <f t="shared" si="14"/>
        <v>263.36026915490521</v>
      </c>
      <c r="AE41" s="35">
        <f t="shared" si="15"/>
        <v>134.88336942221613</v>
      </c>
      <c r="AF41" s="35">
        <f t="shared" si="16"/>
        <v>299.36671592803339</v>
      </c>
      <c r="AG41" s="35">
        <f t="shared" si="17"/>
        <v>26.52519952554626</v>
      </c>
      <c r="AH41" s="35">
        <f t="shared" si="18"/>
        <v>522.01604527149902</v>
      </c>
      <c r="AI41" s="35">
        <f t="shared" si="19"/>
        <v>267.35727186421144</v>
      </c>
      <c r="AJ41" s="35">
        <f t="shared" si="20"/>
        <v>7.2803543751697219</v>
      </c>
      <c r="AK41" s="36">
        <f t="shared" si="21"/>
        <v>3380.3568426466782</v>
      </c>
    </row>
    <row r="42" spans="1:37" x14ac:dyDescent="0.25">
      <c r="A42" s="5">
        <v>4472.2</v>
      </c>
      <c r="B42" s="5">
        <v>437338.2866973877</v>
      </c>
      <c r="C42" s="5">
        <v>772412.2940351963</v>
      </c>
      <c r="D42" s="5">
        <v>19212.555584377471</v>
      </c>
      <c r="E42" s="5">
        <v>59.475468729515043</v>
      </c>
      <c r="F42">
        <f t="shared" si="22"/>
        <v>2.1815142857142877E-2</v>
      </c>
      <c r="G42" s="59">
        <f t="shared" si="23"/>
        <v>3.6637142857141175E-3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590.5328428571429</v>
      </c>
      <c r="O42" s="35">
        <f t="shared" si="1"/>
        <v>446.33628571428585</v>
      </c>
      <c r="P42" s="35">
        <f t="shared" si="2"/>
        <v>584.45386085287385</v>
      </c>
      <c r="Q42" s="35">
        <f t="shared" si="3"/>
        <v>272.25594583873175</v>
      </c>
      <c r="R42" s="35">
        <f t="shared" si="4"/>
        <v>144.50236446191136</v>
      </c>
      <c r="S42" s="35">
        <f t="shared" si="5"/>
        <v>310.23509355110059</v>
      </c>
      <c r="T42" s="35">
        <f t="shared" si="6"/>
        <v>16.524751871340165</v>
      </c>
      <c r="U42" s="35">
        <f t="shared" si="7"/>
        <v>517.43220120678359</v>
      </c>
      <c r="V42" s="35">
        <f t="shared" si="8"/>
        <v>274.63193243684424</v>
      </c>
      <c r="W42" s="35">
        <f t="shared" si="9"/>
        <v>7.6038397154534927</v>
      </c>
      <c r="X42" s="35">
        <f t="shared" si="10"/>
        <v>3284.1447047370934</v>
      </c>
      <c r="Y42" s="51">
        <v>9900</v>
      </c>
      <c r="Z42" s="51">
        <v>4150</v>
      </c>
      <c r="AA42" s="35">
        <f t="shared" si="11"/>
        <v>515.2044142857136</v>
      </c>
      <c r="AB42" s="35">
        <f t="shared" si="12"/>
        <v>282.97342857142706</v>
      </c>
      <c r="AC42" s="35">
        <f t="shared" si="13"/>
        <v>584.08219525164384</v>
      </c>
      <c r="AD42" s="35">
        <f t="shared" si="14"/>
        <v>263.29657257826187</v>
      </c>
      <c r="AE42" s="35">
        <f t="shared" si="15"/>
        <v>134.84025143249082</v>
      </c>
      <c r="AF42" s="35">
        <f t="shared" si="16"/>
        <v>299.34202407694136</v>
      </c>
      <c r="AG42" s="35">
        <f t="shared" si="17"/>
        <v>26.596467439500707</v>
      </c>
      <c r="AH42" s="35">
        <f t="shared" si="18"/>
        <v>522.04817570678279</v>
      </c>
      <c r="AI42" s="35">
        <f t="shared" si="19"/>
        <v>267.35291911653042</v>
      </c>
      <c r="AJ42" s="35">
        <f t="shared" si="20"/>
        <v>7.3368513701225266</v>
      </c>
      <c r="AK42" s="36">
        <f t="shared" si="21"/>
        <v>3381.0262043089906</v>
      </c>
    </row>
    <row r="43" spans="1:37" x14ac:dyDescent="0.25">
      <c r="A43" s="5">
        <v>4472.8</v>
      </c>
      <c r="B43" s="5">
        <v>437643.12613153458</v>
      </c>
      <c r="C43" s="5">
        <v>772929.08501338959</v>
      </c>
      <c r="D43" s="5">
        <v>19215.780350002431</v>
      </c>
      <c r="E43" s="5">
        <v>59.454346576939137</v>
      </c>
      <c r="F43">
        <f t="shared" si="22"/>
        <v>2.1858000000000044E-2</v>
      </c>
      <c r="G43" s="59">
        <f t="shared" si="23"/>
        <v>3.2779999999996007E-3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590.7107000000002</v>
      </c>
      <c r="O43" s="35">
        <f t="shared" si="1"/>
        <v>446.72200000000043</v>
      </c>
      <c r="P43" s="35">
        <f t="shared" si="2"/>
        <v>584.45453331883471</v>
      </c>
      <c r="Q43" s="35">
        <f t="shared" si="3"/>
        <v>272.27701741556018</v>
      </c>
      <c r="R43" s="35">
        <f t="shared" si="4"/>
        <v>144.59918811369656</v>
      </c>
      <c r="S43" s="35">
        <f t="shared" si="5"/>
        <v>310.41454071902405</v>
      </c>
      <c r="T43" s="35">
        <f t="shared" si="6"/>
        <v>16.500950678761875</v>
      </c>
      <c r="U43" s="35">
        <f t="shared" si="7"/>
        <v>517.42111348255457</v>
      </c>
      <c r="V43" s="35">
        <f t="shared" si="8"/>
        <v>274.78879279873615</v>
      </c>
      <c r="W43" s="35">
        <f t="shared" si="9"/>
        <v>7.7858051044396435</v>
      </c>
      <c r="X43" s="35">
        <f t="shared" si="10"/>
        <v>3283.9102259996544</v>
      </c>
      <c r="Y43" s="51">
        <v>9900</v>
      </c>
      <c r="Z43" s="51">
        <v>4150</v>
      </c>
      <c r="AA43" s="35">
        <f t="shared" si="11"/>
        <v>513.6036999999983</v>
      </c>
      <c r="AB43" s="35">
        <f t="shared" si="12"/>
        <v>279.50199999999643</v>
      </c>
      <c r="AC43" s="35">
        <f t="shared" si="13"/>
        <v>584.07242070848713</v>
      </c>
      <c r="AD43" s="35">
        <f t="shared" si="14"/>
        <v>263.10546358754431</v>
      </c>
      <c r="AE43" s="35">
        <f t="shared" si="15"/>
        <v>134.71095121854009</v>
      </c>
      <c r="AF43" s="35">
        <f t="shared" si="16"/>
        <v>299.26795977843227</v>
      </c>
      <c r="AG43" s="35">
        <f t="shared" si="17"/>
        <v>26.810264041367279</v>
      </c>
      <c r="AH43" s="35">
        <f t="shared" si="18"/>
        <v>522.14451823285788</v>
      </c>
      <c r="AI43" s="35">
        <f t="shared" si="19"/>
        <v>267.33988631631189</v>
      </c>
      <c r="AJ43" s="35">
        <f t="shared" si="20"/>
        <v>7.5062270067664931</v>
      </c>
      <c r="AK43" s="36">
        <f t="shared" si="21"/>
        <v>3383.0328585938196</v>
      </c>
    </row>
    <row r="44" spans="1:37" x14ac:dyDescent="0.25">
      <c r="A44" s="5">
        <v>4473</v>
      </c>
      <c r="B44" s="5">
        <v>437744.78173017502</v>
      </c>
      <c r="C44" s="5">
        <v>773101.32362475991</v>
      </c>
      <c r="D44" s="5">
        <v>19216.85960937748</v>
      </c>
      <c r="E44" s="5">
        <v>59.447258162922807</v>
      </c>
      <c r="F44">
        <f t="shared" si="22"/>
        <v>2.1872285714285747E-2</v>
      </c>
      <c r="G44" s="59">
        <f t="shared" si="23"/>
        <v>3.1494285714282859E-3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590.76998571428589</v>
      </c>
      <c r="O44" s="35">
        <f t="shared" si="1"/>
        <v>446.8505714285717</v>
      </c>
      <c r="P44" s="35">
        <f t="shared" si="2"/>
        <v>584.45475725910387</v>
      </c>
      <c r="Q44" s="35">
        <f t="shared" si="3"/>
        <v>272.2840411849308</v>
      </c>
      <c r="R44" s="35">
        <f t="shared" si="4"/>
        <v>144.63146064885808</v>
      </c>
      <c r="S44" s="35">
        <f t="shared" si="5"/>
        <v>310.47432273097206</v>
      </c>
      <c r="T44" s="35">
        <f t="shared" si="6"/>
        <v>16.493016929652843</v>
      </c>
      <c r="U44" s="35">
        <f t="shared" si="7"/>
        <v>517.41741737811913</v>
      </c>
      <c r="V44" s="35">
        <f t="shared" si="8"/>
        <v>274.84106859472757</v>
      </c>
      <c r="W44" s="35">
        <f t="shared" si="9"/>
        <v>7.8464845923590829</v>
      </c>
      <c r="X44" s="35">
        <f t="shared" si="10"/>
        <v>3283.8320603611824</v>
      </c>
      <c r="Y44" s="51">
        <v>9900</v>
      </c>
      <c r="Z44" s="51">
        <v>4150</v>
      </c>
      <c r="AA44" s="35">
        <f t="shared" si="11"/>
        <v>513.0701285714274</v>
      </c>
      <c r="AB44" s="35">
        <f t="shared" si="12"/>
        <v>278.34485714285455</v>
      </c>
      <c r="AC44" s="35">
        <f t="shared" si="13"/>
        <v>584.06914521009628</v>
      </c>
      <c r="AD44" s="35">
        <f t="shared" si="14"/>
        <v>263.04175418025733</v>
      </c>
      <c r="AE44" s="35">
        <f t="shared" si="15"/>
        <v>134.66786904614767</v>
      </c>
      <c r="AF44" s="35">
        <f t="shared" si="16"/>
        <v>299.24327543008189</v>
      </c>
      <c r="AG44" s="35">
        <f t="shared" si="17"/>
        <v>26.881527184802824</v>
      </c>
      <c r="AH44" s="35">
        <f t="shared" si="18"/>
        <v>522.17661614439703</v>
      </c>
      <c r="AI44" s="35">
        <f t="shared" si="19"/>
        <v>267.33555051379784</v>
      </c>
      <c r="AJ44" s="35">
        <f t="shared" si="20"/>
        <v>7.5626471438147442</v>
      </c>
      <c r="AK44" s="36">
        <f t="shared" si="21"/>
        <v>3383.7012666146707</v>
      </c>
    </row>
    <row r="45" spans="1:37" x14ac:dyDescent="0.25">
      <c r="A45" s="5">
        <v>4474</v>
      </c>
      <c r="B45" s="5">
        <v>438253.38128137589</v>
      </c>
      <c r="C45" s="5">
        <v>773962.32679775357</v>
      </c>
      <c r="D45" s="5">
        <v>19222.28843750247</v>
      </c>
      <c r="E45" s="5">
        <v>59.411458369158289</v>
      </c>
      <c r="F45">
        <f t="shared" si="22"/>
        <v>2.194371428571432E-2</v>
      </c>
      <c r="G45" s="59">
        <f t="shared" si="23"/>
        <v>2.506571428571143E-3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591.06641428571447</v>
      </c>
      <c r="O45" s="35">
        <f t="shared" si="1"/>
        <v>447.49342857142886</v>
      </c>
      <c r="P45" s="35">
        <f t="shared" si="2"/>
        <v>584.45587534754918</v>
      </c>
      <c r="Q45" s="35">
        <f t="shared" si="3"/>
        <v>272.31915935981317</v>
      </c>
      <c r="R45" s="35">
        <f t="shared" si="4"/>
        <v>144.79280827891327</v>
      </c>
      <c r="S45" s="35">
        <f t="shared" si="5"/>
        <v>310.77298011445032</v>
      </c>
      <c r="T45" s="35">
        <f t="shared" si="6"/>
        <v>16.453348047432151</v>
      </c>
      <c r="U45" s="35">
        <f t="shared" si="7"/>
        <v>517.39893538333115</v>
      </c>
      <c r="V45" s="35">
        <f t="shared" si="8"/>
        <v>275.1023652936849</v>
      </c>
      <c r="W45" s="35">
        <f t="shared" si="9"/>
        <v>8.1500644327277332</v>
      </c>
      <c r="X45" s="35">
        <f t="shared" si="10"/>
        <v>3283.441186720805</v>
      </c>
      <c r="Y45" s="51">
        <v>9900</v>
      </c>
      <c r="Z45" s="51">
        <v>4150</v>
      </c>
      <c r="AA45" s="35">
        <f t="shared" si="11"/>
        <v>510.40227142857026</v>
      </c>
      <c r="AB45" s="35">
        <f t="shared" si="12"/>
        <v>272.55914285714027</v>
      </c>
      <c r="AC45" s="35">
        <f t="shared" si="13"/>
        <v>584.05263785784859</v>
      </c>
      <c r="AD45" s="35">
        <f t="shared" si="14"/>
        <v>262.72315919939746</v>
      </c>
      <c r="AE45" s="35">
        <f t="shared" si="15"/>
        <v>134.4525921636799</v>
      </c>
      <c r="AF45" s="35">
        <f t="shared" si="16"/>
        <v>299.11988181570428</v>
      </c>
      <c r="AG45" s="35">
        <f t="shared" si="17"/>
        <v>27.237824831079823</v>
      </c>
      <c r="AH45" s="35">
        <f t="shared" si="18"/>
        <v>522.33698367100897</v>
      </c>
      <c r="AI45" s="35">
        <f t="shared" si="19"/>
        <v>267.31393475754902</v>
      </c>
      <c r="AJ45" s="35">
        <f t="shared" si="20"/>
        <v>7.8444603163701476</v>
      </c>
      <c r="AK45" s="36">
        <f t="shared" si="21"/>
        <v>3387.0397333210617</v>
      </c>
    </row>
    <row r="46" spans="1:37" x14ac:dyDescent="0.25">
      <c r="A46" s="5">
        <v>4475</v>
      </c>
      <c r="B46" s="5">
        <v>438762.52318668365</v>
      </c>
      <c r="C46" s="5">
        <v>774823.00936794281</v>
      </c>
      <c r="D46" s="5">
        <v>19227.771484377627</v>
      </c>
      <c r="E46" s="5">
        <v>59.37506236925573</v>
      </c>
      <c r="F46">
        <f t="shared" si="22"/>
        <v>2.2015142857142889E-2</v>
      </c>
      <c r="G46" s="59">
        <f t="shared" si="23"/>
        <v>1.863714285714E-3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591.36284285714305</v>
      </c>
      <c r="O46" s="35">
        <f t="shared" si="1"/>
        <v>448.13628571428603</v>
      </c>
      <c r="P46" s="35">
        <f t="shared" si="2"/>
        <v>584.45699074779316</v>
      </c>
      <c r="Q46" s="35">
        <f t="shared" si="3"/>
        <v>272.35427641437821</v>
      </c>
      <c r="R46" s="35">
        <f t="shared" si="4"/>
        <v>144.95413097511616</v>
      </c>
      <c r="S46" s="35">
        <f t="shared" si="5"/>
        <v>311.07121668427214</v>
      </c>
      <c r="T46" s="35">
        <f t="shared" si="6"/>
        <v>16.413678937819817</v>
      </c>
      <c r="U46" s="35">
        <f t="shared" si="7"/>
        <v>517.38045093435869</v>
      </c>
      <c r="V46" s="35">
        <f t="shared" si="8"/>
        <v>275.36352517042559</v>
      </c>
      <c r="W46" s="35">
        <f t="shared" si="9"/>
        <v>8.453947693318824</v>
      </c>
      <c r="X46" s="35">
        <f t="shared" si="10"/>
        <v>3283.0502373274571</v>
      </c>
      <c r="Y46" s="51">
        <v>9900</v>
      </c>
      <c r="Z46" s="51">
        <v>4150</v>
      </c>
      <c r="AA46" s="35">
        <f t="shared" si="11"/>
        <v>507.73441428571311</v>
      </c>
      <c r="AB46" s="35">
        <f t="shared" si="12"/>
        <v>266.773428571426</v>
      </c>
      <c r="AC46" s="35">
        <f t="shared" si="13"/>
        <v>584.03591411236994</v>
      </c>
      <c r="AD46" s="35">
        <f t="shared" si="14"/>
        <v>262.40448458307668</v>
      </c>
      <c r="AE46" s="35">
        <f t="shared" si="15"/>
        <v>134.23753804746869</v>
      </c>
      <c r="AF46" s="35">
        <f t="shared" si="16"/>
        <v>298.99653506644074</v>
      </c>
      <c r="AG46" s="35">
        <f t="shared" si="17"/>
        <v>27.594092070012035</v>
      </c>
      <c r="AH46" s="35">
        <f t="shared" si="18"/>
        <v>522.49714770602316</v>
      </c>
      <c r="AI46" s="35">
        <f t="shared" si="19"/>
        <v>267.29242397027468</v>
      </c>
      <c r="AJ46" s="35">
        <f t="shared" si="20"/>
        <v>8.125795420348382</v>
      </c>
      <c r="AK46" s="36">
        <f t="shared" si="21"/>
        <v>3390.3722487557734</v>
      </c>
    </row>
    <row r="47" spans="1:37" x14ac:dyDescent="0.25">
      <c r="A47" s="5">
        <v>4476</v>
      </c>
      <c r="B47" s="5">
        <v>439272.21619701385</v>
      </c>
      <c r="C47" s="5">
        <v>775683.3656899333</v>
      </c>
      <c r="D47" s="5">
        <v>19233.308750002609</v>
      </c>
      <c r="E47" s="5">
        <v>59.338070163215136</v>
      </c>
      <c r="F47">
        <f t="shared" si="22"/>
        <v>2.2086571428571462E-2</v>
      </c>
      <c r="G47" s="59">
        <f t="shared" si="23"/>
        <v>1.2208571428568606E-3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591.65927142857163</v>
      </c>
      <c r="O47" s="35">
        <f t="shared" si="1"/>
        <v>448.77914285714314</v>
      </c>
      <c r="P47" s="35">
        <f t="shared" si="2"/>
        <v>584.45810345978975</v>
      </c>
      <c r="Q47" s="35">
        <f t="shared" si="3"/>
        <v>272.38939234812693</v>
      </c>
      <c r="R47" s="35">
        <f t="shared" si="4"/>
        <v>145.11542893135592</v>
      </c>
      <c r="S47" s="35">
        <f t="shared" si="5"/>
        <v>311.36903286766363</v>
      </c>
      <c r="T47" s="35">
        <f t="shared" si="6"/>
        <v>16.374009601362356</v>
      </c>
      <c r="U47" s="35">
        <f t="shared" si="7"/>
        <v>517.36196403142935</v>
      </c>
      <c r="V47" s="35">
        <f t="shared" si="8"/>
        <v>275.6245486506952</v>
      </c>
      <c r="W47" s="35">
        <f t="shared" si="9"/>
        <v>8.7581335846549155</v>
      </c>
      <c r="X47" s="35">
        <f t="shared" si="10"/>
        <v>3282.6592121725853</v>
      </c>
      <c r="Y47" s="51">
        <v>9900</v>
      </c>
      <c r="Z47" s="51">
        <v>4150</v>
      </c>
      <c r="AA47" s="35">
        <f t="shared" si="11"/>
        <v>505.06655714285597</v>
      </c>
      <c r="AB47" s="35">
        <f t="shared" si="12"/>
        <v>260.98771428571172</v>
      </c>
      <c r="AC47" s="35">
        <f t="shared" si="13"/>
        <v>584.01897402958411</v>
      </c>
      <c r="AD47" s="35">
        <f t="shared" si="14"/>
        <v>262.08573070224941</v>
      </c>
      <c r="AE47" s="35">
        <f t="shared" si="15"/>
        <v>134.0227059734666</v>
      </c>
      <c r="AF47" s="35">
        <f t="shared" si="16"/>
        <v>298.87323516175661</v>
      </c>
      <c r="AG47" s="35">
        <f t="shared" si="17"/>
        <v>27.950328507403427</v>
      </c>
      <c r="AH47" s="35">
        <f t="shared" si="18"/>
        <v>522.6571081048337</v>
      </c>
      <c r="AI47" s="35">
        <f t="shared" si="19"/>
        <v>267.27101752844595</v>
      </c>
      <c r="AJ47" s="35">
        <f t="shared" si="20"/>
        <v>8.4066539768492436</v>
      </c>
      <c r="AK47" s="36">
        <f t="shared" si="21"/>
        <v>3393.6988189007034</v>
      </c>
    </row>
    <row r="48" spans="1:37" x14ac:dyDescent="0.25">
      <c r="A48" s="5">
        <v>4477</v>
      </c>
      <c r="B48" s="5">
        <v>439782.46905183792</v>
      </c>
      <c r="C48" s="5">
        <v>776543.39010131359</v>
      </c>
      <c r="D48" s="5">
        <v>19238.900234377637</v>
      </c>
      <c r="E48" s="5">
        <v>59.300481751036507</v>
      </c>
      <c r="F48">
        <f t="shared" si="22"/>
        <v>2.2158000000000032E-2</v>
      </c>
      <c r="G48" s="59">
        <f t="shared" si="23"/>
        <v>5.7799999999971763E-4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591.95570000000009</v>
      </c>
      <c r="O48" s="35">
        <f t="shared" si="1"/>
        <v>449.42200000000025</v>
      </c>
      <c r="P48" s="35">
        <f t="shared" si="2"/>
        <v>584.45921348349282</v>
      </c>
      <c r="Q48" s="35">
        <f t="shared" si="3"/>
        <v>272.42450716056049</v>
      </c>
      <c r="R48" s="35">
        <f t="shared" si="4"/>
        <v>145.27670234115351</v>
      </c>
      <c r="S48" s="35">
        <f t="shared" si="5"/>
        <v>311.66642909159231</v>
      </c>
      <c r="T48" s="35">
        <f t="shared" si="6"/>
        <v>16.334340038606278</v>
      </c>
      <c r="U48" s="35">
        <f t="shared" si="7"/>
        <v>517.34347467477107</v>
      </c>
      <c r="V48" s="35">
        <f t="shared" si="8"/>
        <v>275.88543615926784</v>
      </c>
      <c r="W48" s="35">
        <f t="shared" si="9"/>
        <v>9.062621320845242</v>
      </c>
      <c r="X48" s="35">
        <f t="shared" si="10"/>
        <v>3282.2681112476366</v>
      </c>
      <c r="Y48" s="51">
        <v>9900</v>
      </c>
      <c r="Z48" s="51">
        <v>4150</v>
      </c>
      <c r="AA48" s="35">
        <f t="shared" si="11"/>
        <v>502.39869999999883</v>
      </c>
      <c r="AB48" s="35">
        <f t="shared" si="12"/>
        <v>255.20199999999747</v>
      </c>
      <c r="AC48" s="35">
        <f t="shared" si="13"/>
        <v>584.0018176661298</v>
      </c>
      <c r="AD48" s="35">
        <f t="shared" si="14"/>
        <v>261.76689792807127</v>
      </c>
      <c r="AE48" s="35">
        <f t="shared" si="15"/>
        <v>133.80809522091147</v>
      </c>
      <c r="AF48" s="35">
        <f t="shared" si="16"/>
        <v>298.74998207906521</v>
      </c>
      <c r="AG48" s="35">
        <f t="shared" si="17"/>
        <v>28.30653374922937</v>
      </c>
      <c r="AH48" s="35">
        <f t="shared" si="18"/>
        <v>522.81686472354215</v>
      </c>
      <c r="AI48" s="35">
        <f t="shared" si="19"/>
        <v>267.24971481019361</v>
      </c>
      <c r="AJ48" s="35">
        <f t="shared" si="20"/>
        <v>8.6870375005843332</v>
      </c>
      <c r="AK48" s="36">
        <f t="shared" si="21"/>
        <v>3397.019449729733</v>
      </c>
    </row>
    <row r="49" spans="1:37" x14ac:dyDescent="0.25">
      <c r="A49" s="5">
        <v>4477.2</v>
      </c>
      <c r="B49" s="5">
        <v>439884.58757209778</v>
      </c>
      <c r="C49" s="5">
        <v>776715.35465478897</v>
      </c>
      <c r="D49" s="5">
        <v>19240.025037502619</v>
      </c>
      <c r="E49" s="5">
        <v>59.292892523864225</v>
      </c>
      <c r="F49">
        <f t="shared" si="22"/>
        <v>2.2172285714285735E-2</v>
      </c>
      <c r="G49" s="59">
        <f t="shared" si="23"/>
        <v>4.4942857142840284E-4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592.01498571428579</v>
      </c>
      <c r="O49" s="35">
        <f t="shared" si="1"/>
        <v>449.55057142857163</v>
      </c>
      <c r="P49" s="35">
        <f t="shared" si="2"/>
        <v>584.4594351656342</v>
      </c>
      <c r="Q49" s="35">
        <f t="shared" si="3"/>
        <v>272.43152998844545</v>
      </c>
      <c r="R49" s="35">
        <f t="shared" si="4"/>
        <v>145.30895409454394</v>
      </c>
      <c r="S49" s="35">
        <f t="shared" si="5"/>
        <v>311.72585797879702</v>
      </c>
      <c r="T49" s="35">
        <f t="shared" si="6"/>
        <v>16.326406098947331</v>
      </c>
      <c r="U49" s="35">
        <f t="shared" si="7"/>
        <v>517.33977650901204</v>
      </c>
      <c r="V49" s="35">
        <f t="shared" si="8"/>
        <v>275.93759738169069</v>
      </c>
      <c r="W49" s="35">
        <f t="shared" si="9"/>
        <v>9.1235550205588609</v>
      </c>
      <c r="X49" s="35">
        <f t="shared" si="10"/>
        <v>3282.1898819694843</v>
      </c>
      <c r="Y49" s="51">
        <v>9900</v>
      </c>
      <c r="Z49" s="51">
        <v>4150</v>
      </c>
      <c r="AA49" s="35">
        <f t="shared" si="11"/>
        <v>501.86512857142787</v>
      </c>
      <c r="AB49" s="35">
        <f t="shared" si="12"/>
        <v>254.04485714285562</v>
      </c>
      <c r="AC49" s="35">
        <f t="shared" si="13"/>
        <v>583.99836044479321</v>
      </c>
      <c r="AD49" s="35">
        <f t="shared" si="14"/>
        <v>261.70312193870933</v>
      </c>
      <c r="AE49" s="35">
        <f t="shared" si="15"/>
        <v>133.76519956577755</v>
      </c>
      <c r="AF49" s="35">
        <f t="shared" si="16"/>
        <v>298.72533707903506</v>
      </c>
      <c r="AG49" s="35">
        <f t="shared" si="17"/>
        <v>28.377771019464674</v>
      </c>
      <c r="AH49" s="35">
        <f t="shared" si="18"/>
        <v>522.84879158105821</v>
      </c>
      <c r="AI49" s="35">
        <f t="shared" si="19"/>
        <v>267.24546665876431</v>
      </c>
      <c r="AJ49" s="35">
        <f t="shared" si="20"/>
        <v>8.7430573342457425</v>
      </c>
      <c r="AK49" s="36">
        <f t="shared" si="21"/>
        <v>3397.6828637027679</v>
      </c>
    </row>
    <row r="50" spans="1:37" s="48" customFormat="1" x14ac:dyDescent="0.25">
      <c r="A50" s="60">
        <v>4477.8</v>
      </c>
      <c r="B50" s="46">
        <v>440191.08029079437</v>
      </c>
      <c r="C50" s="46">
        <v>777231.16683858633</v>
      </c>
      <c r="D50" s="46">
        <v>19243.412459377509</v>
      </c>
      <c r="E50" s="46">
        <v>59.269981752874216</v>
      </c>
      <c r="F50" s="48">
        <f t="shared" si="22"/>
        <v>2.2215142857142902E-2</v>
      </c>
      <c r="G50" s="59">
        <f t="shared" si="23"/>
        <v>6.3714285713886015E-5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592.19284285714309</v>
      </c>
      <c r="O50" s="35">
        <f t="shared" si="1"/>
        <v>449.9362857142861</v>
      </c>
      <c r="P50" s="35">
        <f t="shared" si="2"/>
        <v>584.46009956685293</v>
      </c>
      <c r="Q50" s="35">
        <f t="shared" si="3"/>
        <v>272.45259820282513</v>
      </c>
      <c r="R50" s="35">
        <f t="shared" si="4"/>
        <v>145.40570352536446</v>
      </c>
      <c r="S50" s="35">
        <f t="shared" si="5"/>
        <v>311.90404398667431</v>
      </c>
      <c r="T50" s="35">
        <f t="shared" si="6"/>
        <v>16.302604225833704</v>
      </c>
      <c r="U50" s="35">
        <f t="shared" si="7"/>
        <v>517.32868142291295</v>
      </c>
      <c r="V50" s="35">
        <f t="shared" si="8"/>
        <v>276.09404855133363</v>
      </c>
      <c r="W50" s="35">
        <f t="shared" si="9"/>
        <v>9.3064283122531357</v>
      </c>
      <c r="X50" s="35">
        <f t="shared" si="10"/>
        <v>3281.9551759474716</v>
      </c>
      <c r="Y50" s="51">
        <v>9900</v>
      </c>
      <c r="Z50" s="51">
        <v>4150</v>
      </c>
      <c r="AA50" s="35">
        <f t="shared" si="11"/>
        <v>500.26441428571263</v>
      </c>
      <c r="AB50" s="35">
        <f t="shared" si="12"/>
        <v>250.57342857142498</v>
      </c>
      <c r="AC50" s="35">
        <f t="shared" si="13"/>
        <v>583.98793689180218</v>
      </c>
      <c r="AD50" s="35">
        <f t="shared" si="14"/>
        <v>261.51177515505981</v>
      </c>
      <c r="AE50" s="35">
        <f t="shared" si="15"/>
        <v>133.63656548804627</v>
      </c>
      <c r="AF50" s="35">
        <f t="shared" si="16"/>
        <v>298.65141330826987</v>
      </c>
      <c r="AG50" s="35">
        <f t="shared" si="17"/>
        <v>28.591475217209279</v>
      </c>
      <c r="AH50" s="35">
        <f t="shared" si="18"/>
        <v>522.94452320058701</v>
      </c>
      <c r="AI50" s="35">
        <f t="shared" si="19"/>
        <v>267.23274689972686</v>
      </c>
      <c r="AJ50" s="35">
        <f t="shared" si="20"/>
        <v>8.9110033098039629</v>
      </c>
      <c r="AK50" s="36">
        <f t="shared" si="21"/>
        <v>3399.6716820948495</v>
      </c>
    </row>
    <row r="51" spans="1:37" x14ac:dyDescent="0.25">
      <c r="A51" s="61">
        <v>4478</v>
      </c>
      <c r="B51" s="62">
        <v>440293.29048109055</v>
      </c>
      <c r="C51" s="62">
        <v>777403.07692229748</v>
      </c>
      <c r="D51" s="62">
        <v>19244.545937502608</v>
      </c>
      <c r="E51" s="62">
        <v>59.262297132719844</v>
      </c>
      <c r="F51" s="63">
        <f t="shared" si="22"/>
        <v>2.2229428571428605E-2</v>
      </c>
      <c r="G51" s="70">
        <f t="shared" si="23"/>
        <v>-6.4857142857425304E-5</v>
      </c>
      <c r="H51" s="64">
        <v>0.5</v>
      </c>
      <c r="I51" s="64">
        <v>0.5</v>
      </c>
      <c r="J51" s="64">
        <v>500</v>
      </c>
      <c r="K51" s="65">
        <v>2800</v>
      </c>
      <c r="L51" s="66">
        <v>9900</v>
      </c>
      <c r="M51" s="66">
        <v>4150</v>
      </c>
      <c r="N51" s="35">
        <f t="shared" si="0"/>
        <v>592.25212857142867</v>
      </c>
      <c r="O51" s="35">
        <f t="shared" si="1"/>
        <v>450.06485714285748</v>
      </c>
      <c r="P51" s="35">
        <f t="shared" si="2"/>
        <v>584.4603208188563</v>
      </c>
      <c r="Q51" s="35">
        <f t="shared" si="3"/>
        <v>272.45962085118003</v>
      </c>
      <c r="R51" s="35">
        <f t="shared" si="4"/>
        <v>145.43795139766206</v>
      </c>
      <c r="S51" s="35">
        <f t="shared" si="5"/>
        <v>311.9634057827592</v>
      </c>
      <c r="T51" s="35">
        <f t="shared" si="6"/>
        <v>16.29467025009814</v>
      </c>
      <c r="U51" s="35">
        <f t="shared" si="7"/>
        <v>517.32498286461191</v>
      </c>
      <c r="V51" s="35">
        <f t="shared" si="8"/>
        <v>276.14618811994842</v>
      </c>
      <c r="W51" s="35">
        <f t="shared" si="9"/>
        <v>9.3674101195684045</v>
      </c>
      <c r="X51" s="35">
        <f t="shared" si="10"/>
        <v>3281.8769345440533</v>
      </c>
      <c r="Y51" s="66">
        <v>9900</v>
      </c>
      <c r="Z51" s="66">
        <v>4150</v>
      </c>
      <c r="AA51" s="35">
        <f t="shared" si="11"/>
        <v>499.73084285714168</v>
      </c>
      <c r="AB51" s="35">
        <f t="shared" si="12"/>
        <v>249.41628571428316</v>
      </c>
      <c r="AC51" s="35">
        <f t="shared" si="13"/>
        <v>583.98444507935983</v>
      </c>
      <c r="AD51" s="35">
        <f t="shared" si="14"/>
        <v>261.44798663189698</v>
      </c>
      <c r="AE51" s="35">
        <f t="shared" si="15"/>
        <v>133.59370507231327</v>
      </c>
      <c r="AF51" s="35">
        <f t="shared" si="16"/>
        <v>298.62677579374605</v>
      </c>
      <c r="AG51" s="35">
        <f t="shared" si="17"/>
        <v>28.662707401638812</v>
      </c>
      <c r="AH51" s="35">
        <f t="shared" si="18"/>
        <v>522.97641741895711</v>
      </c>
      <c r="AI51" s="35">
        <f t="shared" si="19"/>
        <v>267.22851519530258</v>
      </c>
      <c r="AJ51" s="35">
        <f t="shared" si="20"/>
        <v>8.9669474999013463</v>
      </c>
      <c r="AK51" s="36">
        <f t="shared" si="21"/>
        <v>3400.3341472087423</v>
      </c>
    </row>
    <row r="52" spans="1:37" x14ac:dyDescent="0.25">
      <c r="A52" s="62">
        <v>4479</v>
      </c>
      <c r="B52" s="62">
        <v>440804.68920373917</v>
      </c>
      <c r="C52" s="62">
        <v>778262.4204556644</v>
      </c>
      <c r="D52" s="62">
        <v>19250.245859377515</v>
      </c>
      <c r="E52" s="62">
        <v>59.223516308265147</v>
      </c>
      <c r="F52" s="63">
        <f t="shared" si="22"/>
        <v>2.2300857142857174E-2</v>
      </c>
      <c r="G52" s="70">
        <f t="shared" si="23"/>
        <v>-7.0771428571456824E-4</v>
      </c>
      <c r="H52" s="64">
        <v>0.5</v>
      </c>
      <c r="I52" s="64">
        <v>0.5</v>
      </c>
      <c r="J52" s="64">
        <v>500</v>
      </c>
      <c r="K52" s="65">
        <v>2800</v>
      </c>
      <c r="L52" s="66">
        <v>9900</v>
      </c>
      <c r="M52" s="66">
        <v>4150</v>
      </c>
      <c r="N52" s="35">
        <f t="shared" si="0"/>
        <v>592.54855714285725</v>
      </c>
      <c r="O52" s="35">
        <f t="shared" si="1"/>
        <v>450.70771428571459</v>
      </c>
      <c r="P52" s="35">
        <f t="shared" si="2"/>
        <v>584.46142546583428</v>
      </c>
      <c r="Q52" s="35">
        <f t="shared" si="3"/>
        <v>272.49473341948669</v>
      </c>
      <c r="R52" s="35">
        <f t="shared" si="4"/>
        <v>145.59917629366714</v>
      </c>
      <c r="S52" s="35">
        <f t="shared" si="5"/>
        <v>312.25996336759079</v>
      </c>
      <c r="T52" s="35">
        <f t="shared" si="6"/>
        <v>16.255000236384511</v>
      </c>
      <c r="U52" s="35">
        <f t="shared" si="7"/>
        <v>517.30648860117992</v>
      </c>
      <c r="V52" s="35">
        <f t="shared" si="8"/>
        <v>276.4068049555737</v>
      </c>
      <c r="W52" s="35">
        <f t="shared" si="9"/>
        <v>9.6724992020550502</v>
      </c>
      <c r="X52" s="35">
        <f t="shared" si="10"/>
        <v>3281.4856820532796</v>
      </c>
      <c r="Y52" s="66">
        <v>9900</v>
      </c>
      <c r="Z52" s="66">
        <v>4150</v>
      </c>
      <c r="AA52" s="35">
        <f t="shared" si="11"/>
        <v>497.06298571428454</v>
      </c>
      <c r="AB52" s="35">
        <f t="shared" si="12"/>
        <v>243.63057142856889</v>
      </c>
      <c r="AC52" s="35">
        <f t="shared" si="13"/>
        <v>583.96685632734057</v>
      </c>
      <c r="AD52" s="35">
        <f t="shared" si="14"/>
        <v>261.12899718527802</v>
      </c>
      <c r="AE52" s="35">
        <f t="shared" si="15"/>
        <v>133.37953481344212</v>
      </c>
      <c r="AF52" s="35">
        <f t="shared" si="16"/>
        <v>298.50361627916647</v>
      </c>
      <c r="AG52" s="35">
        <f t="shared" si="17"/>
        <v>29.018849070956389</v>
      </c>
      <c r="AH52" s="35">
        <f t="shared" si="18"/>
        <v>523.13576604859554</v>
      </c>
      <c r="AI52" s="35">
        <f t="shared" si="19"/>
        <v>267.20741806520897</v>
      </c>
      <c r="AJ52" s="35">
        <f t="shared" si="20"/>
        <v>9.2463854768083031</v>
      </c>
      <c r="AK52" s="36">
        <f t="shared" si="21"/>
        <v>3403.6429172956259</v>
      </c>
    </row>
    <row r="53" spans="1:37" x14ac:dyDescent="0.25">
      <c r="A53" s="62">
        <v>4480</v>
      </c>
      <c r="B53" s="62">
        <v>441316.67392730713</v>
      </c>
      <c r="C53" s="62">
        <v>779121.41498607397</v>
      </c>
      <c r="D53" s="62">
        <v>19256</v>
      </c>
      <c r="E53" s="62">
        <v>59.184139277672408</v>
      </c>
      <c r="F53" s="63">
        <f t="shared" si="22"/>
        <v>2.2372285714285747E-2</v>
      </c>
      <c r="G53" s="70">
        <f t="shared" si="23"/>
        <v>-1.3505714285717112E-3</v>
      </c>
      <c r="H53" s="64">
        <v>0.5</v>
      </c>
      <c r="I53" s="64">
        <v>0.5</v>
      </c>
      <c r="J53" s="64">
        <v>500</v>
      </c>
      <c r="K53" s="65">
        <v>2800</v>
      </c>
      <c r="L53" s="66">
        <v>9900</v>
      </c>
      <c r="M53" s="66">
        <v>4150</v>
      </c>
      <c r="N53" s="35">
        <f t="shared" si="0"/>
        <v>592.84498571428583</v>
      </c>
      <c r="O53" s="35">
        <f t="shared" si="1"/>
        <v>451.3505714285717</v>
      </c>
      <c r="P53" s="35">
        <f t="shared" si="2"/>
        <v>584.46252742438105</v>
      </c>
      <c r="Q53" s="35">
        <f t="shared" si="3"/>
        <v>272.52984486498184</v>
      </c>
      <c r="R53" s="35">
        <f t="shared" si="4"/>
        <v>145.76037722158716</v>
      </c>
      <c r="S53" s="35">
        <f t="shared" si="5"/>
        <v>312.55610227223121</v>
      </c>
      <c r="T53" s="35">
        <f t="shared" si="6"/>
        <v>16.215329998011946</v>
      </c>
      <c r="U53" s="35">
        <f t="shared" si="7"/>
        <v>517.28799188470316</v>
      </c>
      <c r="V53" s="35">
        <f t="shared" si="8"/>
        <v>276.66728708801332</v>
      </c>
      <c r="W53" s="35">
        <f t="shared" si="9"/>
        <v>9.9778877930707353</v>
      </c>
      <c r="X53" s="35">
        <f t="shared" si="10"/>
        <v>3281.0943537667554</v>
      </c>
      <c r="Y53" s="66">
        <v>9900</v>
      </c>
      <c r="Z53" s="66">
        <v>4150</v>
      </c>
      <c r="AA53" s="35">
        <f t="shared" si="11"/>
        <v>494.39512857142739</v>
      </c>
      <c r="AB53" s="35">
        <f t="shared" si="12"/>
        <v>237.84485714285461</v>
      </c>
      <c r="AC53" s="35">
        <f t="shared" si="13"/>
        <v>583.94905146885174</v>
      </c>
      <c r="AD53" s="35">
        <f t="shared" si="14"/>
        <v>260.80992995996081</v>
      </c>
      <c r="AE53" s="35">
        <f t="shared" si="15"/>
        <v>133.16558373331617</v>
      </c>
      <c r="AF53" s="35">
        <f t="shared" si="16"/>
        <v>298.38050350670107</v>
      </c>
      <c r="AG53" s="35">
        <f t="shared" si="17"/>
        <v>29.374958363684609</v>
      </c>
      <c r="AH53" s="35">
        <f t="shared" si="18"/>
        <v>523.29491047068302</v>
      </c>
      <c r="AI53" s="35">
        <f t="shared" si="19"/>
        <v>267.18642280299628</v>
      </c>
      <c r="AJ53" s="35">
        <f t="shared" si="20"/>
        <v>9.5253529269977726</v>
      </c>
      <c r="AK53" s="36">
        <f t="shared" si="21"/>
        <v>3406.9457659403015</v>
      </c>
    </row>
    <row r="54" spans="1:37" x14ac:dyDescent="0.25">
      <c r="A54" s="62">
        <v>4481</v>
      </c>
      <c r="B54" s="62">
        <v>441829.25334882736</v>
      </c>
      <c r="C54" s="62">
        <v>779980.05478024483</v>
      </c>
      <c r="D54" s="62">
        <v>19261.808359377483</v>
      </c>
      <c r="E54" s="62">
        <v>59.144166040941634</v>
      </c>
      <c r="F54" s="63">
        <f t="shared" si="22"/>
        <v>2.2443714285714317E-2</v>
      </c>
      <c r="G54" s="70">
        <f t="shared" si="23"/>
        <v>-1.9934285714288541E-3</v>
      </c>
      <c r="H54" s="64">
        <v>0.5</v>
      </c>
      <c r="I54" s="64">
        <v>0.5</v>
      </c>
      <c r="J54" s="64">
        <v>500</v>
      </c>
      <c r="K54" s="65">
        <v>2800</v>
      </c>
      <c r="L54" s="66">
        <v>9900</v>
      </c>
      <c r="M54" s="66">
        <v>4150</v>
      </c>
      <c r="N54" s="35">
        <f t="shared" si="0"/>
        <v>593.1414142857144</v>
      </c>
      <c r="O54" s="35">
        <f t="shared" si="1"/>
        <v>451.99342857142886</v>
      </c>
      <c r="P54" s="35">
        <f t="shared" si="2"/>
        <v>584.46362669445102</v>
      </c>
      <c r="Q54" s="35">
        <f t="shared" si="3"/>
        <v>272.56495518716656</v>
      </c>
      <c r="R54" s="35">
        <f t="shared" si="4"/>
        <v>145.92155437347381</v>
      </c>
      <c r="S54" s="35">
        <f t="shared" si="5"/>
        <v>312.85182292253478</v>
      </c>
      <c r="T54" s="35">
        <f t="shared" si="6"/>
        <v>16.175659535527036</v>
      </c>
      <c r="U54" s="35">
        <f t="shared" si="7"/>
        <v>517.26949271541014</v>
      </c>
      <c r="V54" s="35">
        <f t="shared" si="8"/>
        <v>276.92763493817222</v>
      </c>
      <c r="W54" s="35">
        <f t="shared" si="9"/>
        <v>10.283575120898748</v>
      </c>
      <c r="X54" s="35">
        <f t="shared" si="10"/>
        <v>3280.7029496759224</v>
      </c>
      <c r="Y54" s="66">
        <v>9900</v>
      </c>
      <c r="Z54" s="66">
        <v>4150</v>
      </c>
      <c r="AA54" s="35">
        <f t="shared" si="11"/>
        <v>491.72727142857025</v>
      </c>
      <c r="AB54" s="35">
        <f t="shared" si="12"/>
        <v>232.0591428571403</v>
      </c>
      <c r="AC54" s="35">
        <f t="shared" si="13"/>
        <v>583.93103056338532</v>
      </c>
      <c r="AD54" s="35">
        <f t="shared" si="14"/>
        <v>260.49078532788417</v>
      </c>
      <c r="AE54" s="35">
        <f t="shared" si="15"/>
        <v>132.95185112418943</v>
      </c>
      <c r="AF54" s="35">
        <f t="shared" si="16"/>
        <v>298.25743744575271</v>
      </c>
      <c r="AG54" s="35">
        <f t="shared" si="17"/>
        <v>29.731034886506031</v>
      </c>
      <c r="AH54" s="35">
        <f t="shared" si="18"/>
        <v>523.45385054415442</v>
      </c>
      <c r="AI54" s="35">
        <f t="shared" si="19"/>
        <v>267.16552879339196</v>
      </c>
      <c r="AJ54" s="35">
        <f t="shared" si="20"/>
        <v>9.8038513398709348</v>
      </c>
      <c r="AK54" s="36">
        <f t="shared" si="21"/>
        <v>3410.2426990847298</v>
      </c>
    </row>
    <row r="55" spans="1:37" x14ac:dyDescent="0.25">
      <c r="A55" s="62">
        <v>4482</v>
      </c>
      <c r="B55" s="62">
        <v>442342.43615341187</v>
      </c>
      <c r="C55" s="62">
        <v>780838.33408641815</v>
      </c>
      <c r="D55" s="62">
        <v>19267.670937502658</v>
      </c>
      <c r="E55" s="62">
        <v>59.103596598072826</v>
      </c>
      <c r="F55" s="63">
        <f t="shared" si="22"/>
        <v>2.251514285714289E-2</v>
      </c>
      <c r="G55" s="70">
        <f t="shared" si="23"/>
        <v>-2.636285714285997E-3</v>
      </c>
      <c r="H55" s="64">
        <v>0.5</v>
      </c>
      <c r="I55" s="64">
        <v>0.5</v>
      </c>
      <c r="J55" s="64">
        <v>500</v>
      </c>
      <c r="K55" s="65">
        <v>2800</v>
      </c>
      <c r="L55" s="66">
        <v>9900</v>
      </c>
      <c r="M55" s="66">
        <v>4150</v>
      </c>
      <c r="N55" s="35">
        <f t="shared" si="0"/>
        <v>593.43784285714298</v>
      </c>
      <c r="O55" s="35">
        <f t="shared" si="1"/>
        <v>452.63628571428603</v>
      </c>
      <c r="P55" s="35">
        <f t="shared" si="2"/>
        <v>584.46472327599838</v>
      </c>
      <c r="Q55" s="35">
        <f t="shared" si="3"/>
        <v>272.60006438554234</v>
      </c>
      <c r="R55" s="35">
        <f t="shared" si="4"/>
        <v>146.08270794101225</v>
      </c>
      <c r="S55" s="35">
        <f t="shared" si="5"/>
        <v>313.14712574405814</v>
      </c>
      <c r="T55" s="35">
        <f t="shared" si="6"/>
        <v>16.135988849476384</v>
      </c>
      <c r="U55" s="35">
        <f t="shared" si="7"/>
        <v>517.25099109352891</v>
      </c>
      <c r="V55" s="35">
        <f t="shared" si="8"/>
        <v>277.18784892599098</v>
      </c>
      <c r="W55" s="35">
        <f t="shared" si="9"/>
        <v>10.589560417323066</v>
      </c>
      <c r="X55" s="35">
        <f t="shared" si="10"/>
        <v>3280.3114697722194</v>
      </c>
      <c r="Y55" s="66">
        <v>9900</v>
      </c>
      <c r="Z55" s="66">
        <v>4150</v>
      </c>
      <c r="AA55" s="35">
        <f t="shared" si="11"/>
        <v>489.0594142857131</v>
      </c>
      <c r="AB55" s="35">
        <f t="shared" si="12"/>
        <v>226.27342857142602</v>
      </c>
      <c r="AC55" s="35">
        <f t="shared" si="13"/>
        <v>583.91279367114555</v>
      </c>
      <c r="AD55" s="35">
        <f t="shared" si="14"/>
        <v>260.17156366117763</v>
      </c>
      <c r="AE55" s="35">
        <f t="shared" si="15"/>
        <v>132.73833628153935</v>
      </c>
      <c r="AF55" s="35">
        <f t="shared" si="16"/>
        <v>298.13441806377097</v>
      </c>
      <c r="AG55" s="35">
        <f t="shared" si="17"/>
        <v>30.087078246285316</v>
      </c>
      <c r="AH55" s="35">
        <f t="shared" si="18"/>
        <v>523.61258612865447</v>
      </c>
      <c r="AI55" s="35">
        <f t="shared" si="19"/>
        <v>267.14473542276295</v>
      </c>
      <c r="AJ55" s="35">
        <f t="shared" si="20"/>
        <v>10.081882198561617</v>
      </c>
      <c r="AK55" s="36">
        <f t="shared" si="21"/>
        <v>3413.5337226629199</v>
      </c>
    </row>
    <row r="56" spans="1:37" x14ac:dyDescent="0.25">
      <c r="A56" s="62">
        <v>4482.2</v>
      </c>
      <c r="B56" s="62">
        <v>442445.14588403702</v>
      </c>
      <c r="C56" s="62">
        <v>781009.94618165493</v>
      </c>
      <c r="D56" s="62">
        <v>19268.849959377691</v>
      </c>
      <c r="E56" s="62">
        <v>59.095411164762503</v>
      </c>
      <c r="F56" s="63">
        <f t="shared" si="22"/>
        <v>2.2529428571428593E-2</v>
      </c>
      <c r="G56" s="70">
        <f t="shared" si="23"/>
        <v>-2.7648571428573084E-3</v>
      </c>
      <c r="H56" s="64">
        <v>0.5</v>
      </c>
      <c r="I56" s="64">
        <v>0.5</v>
      </c>
      <c r="J56" s="64">
        <v>500</v>
      </c>
      <c r="K56" s="65">
        <v>2800</v>
      </c>
      <c r="L56" s="66">
        <v>9900</v>
      </c>
      <c r="M56" s="66">
        <v>4150</v>
      </c>
      <c r="N56" s="35">
        <f t="shared" si="0"/>
        <v>593.49712857142868</v>
      </c>
      <c r="O56" s="35">
        <f t="shared" si="1"/>
        <v>452.7648571428573</v>
      </c>
      <c r="P56" s="35">
        <f t="shared" si="2"/>
        <v>584.46494226968116</v>
      </c>
      <c r="Q56" s="35">
        <f t="shared" si="3"/>
        <v>272.6070860903165</v>
      </c>
      <c r="R56" s="35">
        <f t="shared" si="4"/>
        <v>146.11493584124062</v>
      </c>
      <c r="S56" s="35">
        <f t="shared" si="5"/>
        <v>313.20613620633668</v>
      </c>
      <c r="T56" s="35">
        <f t="shared" si="6"/>
        <v>16.128054685486486</v>
      </c>
      <c r="U56" s="35">
        <f t="shared" si="7"/>
        <v>517.24729047486233</v>
      </c>
      <c r="V56" s="35">
        <f t="shared" si="8"/>
        <v>277.23987569696089</v>
      </c>
      <c r="W56" s="35">
        <f t="shared" si="9"/>
        <v>10.650793165481858</v>
      </c>
      <c r="X56" s="35">
        <f t="shared" si="10"/>
        <v>3280.2331646931812</v>
      </c>
      <c r="Y56" s="66">
        <v>9900</v>
      </c>
      <c r="Z56" s="66">
        <v>4150</v>
      </c>
      <c r="AA56" s="35">
        <f t="shared" si="11"/>
        <v>488.52584285714215</v>
      </c>
      <c r="AB56" s="35">
        <f t="shared" si="12"/>
        <v>225.11628571428423</v>
      </c>
      <c r="AC56" s="35">
        <f t="shared" si="13"/>
        <v>583.90912037963278</v>
      </c>
      <c r="AD56" s="35">
        <f t="shared" si="14"/>
        <v>260.10771011644147</v>
      </c>
      <c r="AE56" s="35">
        <f t="shared" si="15"/>
        <v>132.69565938321483</v>
      </c>
      <c r="AF56" s="35">
        <f t="shared" si="16"/>
        <v>298.10981978585005</v>
      </c>
      <c r="AG56" s="35">
        <f t="shared" si="17"/>
        <v>30.158282904093099</v>
      </c>
      <c r="AH56" s="35">
        <f t="shared" si="18"/>
        <v>523.64430869457669</v>
      </c>
      <c r="AI56" s="35">
        <f t="shared" si="19"/>
        <v>267.1405887714298</v>
      </c>
      <c r="AJ56" s="35">
        <f t="shared" si="20"/>
        <v>10.137432393873775</v>
      </c>
      <c r="AK56" s="36">
        <f t="shared" si="21"/>
        <v>3414.1912187522435</v>
      </c>
    </row>
    <row r="57" spans="1:37" x14ac:dyDescent="0.25">
      <c r="A57" s="62">
        <v>4482.8</v>
      </c>
      <c r="B57" s="62">
        <v>442753.42266178131</v>
      </c>
      <c r="C57" s="62">
        <v>781524.69410294294</v>
      </c>
      <c r="D57" s="62">
        <v>19272.400037502393</v>
      </c>
      <c r="E57" s="62">
        <v>59.070711775358383</v>
      </c>
      <c r="F57" s="63">
        <f t="shared" si="22"/>
        <v>2.257228571428576E-2</v>
      </c>
      <c r="G57" s="70">
        <f t="shared" si="23"/>
        <v>-3.1505714285718286E-3</v>
      </c>
      <c r="H57" s="64">
        <v>0.5</v>
      </c>
      <c r="I57" s="64">
        <v>0.5</v>
      </c>
      <c r="J57" s="64">
        <v>500</v>
      </c>
      <c r="K57" s="65">
        <v>2800</v>
      </c>
      <c r="L57" s="66">
        <v>9900</v>
      </c>
      <c r="M57" s="66">
        <v>4150</v>
      </c>
      <c r="N57" s="35">
        <f t="shared" si="0"/>
        <v>593.67498571428587</v>
      </c>
      <c r="O57" s="35">
        <f t="shared" si="1"/>
        <v>453.15057142857188</v>
      </c>
      <c r="P57" s="35">
        <f t="shared" si="2"/>
        <v>584.46559860546972</v>
      </c>
      <c r="Q57" s="35">
        <f t="shared" si="3"/>
        <v>272.62815093476536</v>
      </c>
      <c r="R57" s="35">
        <f t="shared" si="4"/>
        <v>146.21161394289109</v>
      </c>
      <c r="S57" s="35">
        <f t="shared" si="5"/>
        <v>313.38306745033458</v>
      </c>
      <c r="T57" s="35">
        <f t="shared" si="6"/>
        <v>16.10425214003585</v>
      </c>
      <c r="U57" s="35">
        <f t="shared" si="7"/>
        <v>517.23618803031422</v>
      </c>
      <c r="V57" s="35">
        <f t="shared" si="8"/>
        <v>277.39592401694705</v>
      </c>
      <c r="W57" s="35">
        <f t="shared" si="9"/>
        <v>10.834562677835155</v>
      </c>
      <c r="X57" s="35">
        <f t="shared" si="10"/>
        <v>3279.9982312582365</v>
      </c>
      <c r="Y57" s="66">
        <v>9900</v>
      </c>
      <c r="Z57" s="66">
        <v>4150</v>
      </c>
      <c r="AA57" s="35">
        <f t="shared" si="11"/>
        <v>486.92512857142691</v>
      </c>
      <c r="AB57" s="35">
        <f t="shared" si="12"/>
        <v>221.64485714285354</v>
      </c>
      <c r="AC57" s="35">
        <f t="shared" si="13"/>
        <v>583.89804868778833</v>
      </c>
      <c r="AD57" s="35">
        <f t="shared" si="14"/>
        <v>259.91613111306998</v>
      </c>
      <c r="AE57" s="35">
        <f t="shared" si="15"/>
        <v>132.56768072789393</v>
      </c>
      <c r="AF57" s="35">
        <f t="shared" si="16"/>
        <v>298.03603614393359</v>
      </c>
      <c r="AG57" s="35">
        <f t="shared" si="17"/>
        <v>30.37188879264918</v>
      </c>
      <c r="AH57" s="35">
        <f t="shared" si="18"/>
        <v>523.73942727032988</v>
      </c>
      <c r="AI57" s="35">
        <f t="shared" si="19"/>
        <v>267.12817277500545</v>
      </c>
      <c r="AJ57" s="35">
        <f t="shared" si="20"/>
        <v>10.303971239182356</v>
      </c>
      <c r="AK57" s="36">
        <f t="shared" si="21"/>
        <v>3416.1622906203729</v>
      </c>
    </row>
    <row r="58" spans="1:37" x14ac:dyDescent="0.25">
      <c r="A58" s="62">
        <v>4483</v>
      </c>
      <c r="B58" s="62">
        <v>442856.23101425171</v>
      </c>
      <c r="C58" s="62">
        <v>781696.24713423848</v>
      </c>
      <c r="D58" s="62">
        <v>19273.587734377656</v>
      </c>
      <c r="E58" s="62">
        <v>59.062430949065977</v>
      </c>
      <c r="F58" s="63">
        <f t="shared" si="22"/>
        <v>2.2586571428571463E-2</v>
      </c>
      <c r="G58" s="70">
        <f t="shared" si="23"/>
        <v>-3.27914285714314E-3</v>
      </c>
      <c r="H58" s="64">
        <v>0.5</v>
      </c>
      <c r="I58" s="64">
        <v>0.5</v>
      </c>
      <c r="J58" s="64">
        <v>500</v>
      </c>
      <c r="K58" s="65">
        <v>2800</v>
      </c>
      <c r="L58" s="66">
        <v>9900</v>
      </c>
      <c r="M58" s="66">
        <v>4150</v>
      </c>
      <c r="N58" s="35">
        <f t="shared" si="0"/>
        <v>593.73427142857156</v>
      </c>
      <c r="O58" s="35">
        <f t="shared" si="1"/>
        <v>453.27914285714314</v>
      </c>
      <c r="P58" s="35">
        <f t="shared" si="2"/>
        <v>584.46581716897799</v>
      </c>
      <c r="Q58" s="35">
        <f t="shared" si="3"/>
        <v>272.63517245961043</v>
      </c>
      <c r="R58" s="35">
        <f t="shared" si="4"/>
        <v>146.24383811552161</v>
      </c>
      <c r="S58" s="35">
        <f t="shared" si="5"/>
        <v>313.44201116205272</v>
      </c>
      <c r="T58" s="35">
        <f t="shared" si="6"/>
        <v>16.096317940406621</v>
      </c>
      <c r="U58" s="35">
        <f t="shared" si="7"/>
        <v>517.23248701928844</v>
      </c>
      <c r="V58" s="35">
        <f t="shared" si="8"/>
        <v>277.44792947044812</v>
      </c>
      <c r="W58" s="35">
        <f t="shared" si="9"/>
        <v>10.895842917611331</v>
      </c>
      <c r="X58" s="35">
        <f t="shared" si="10"/>
        <v>3279.9199140470832</v>
      </c>
      <c r="Y58" s="66">
        <v>9900</v>
      </c>
      <c r="Z58" s="66">
        <v>4150</v>
      </c>
      <c r="AA58" s="35">
        <f t="shared" si="11"/>
        <v>486.39155714285596</v>
      </c>
      <c r="AB58" s="35">
        <f t="shared" si="12"/>
        <v>220.48771428571175</v>
      </c>
      <c r="AC58" s="35">
        <f t="shared" si="13"/>
        <v>583.89434085304799</v>
      </c>
      <c r="AD58" s="35">
        <f t="shared" si="14"/>
        <v>259.85226533215882</v>
      </c>
      <c r="AE58" s="35">
        <f t="shared" si="15"/>
        <v>132.52503850405512</v>
      </c>
      <c r="AF58" s="35">
        <f t="shared" si="16"/>
        <v>298.01144532627325</v>
      </c>
      <c r="AG58" s="35">
        <f t="shared" si="17"/>
        <v>30.443088050071509</v>
      </c>
      <c r="AH58" s="35">
        <f t="shared" si="18"/>
        <v>523.77111708453833</v>
      </c>
      <c r="AI58" s="35">
        <f t="shared" si="19"/>
        <v>267.12404207911288</v>
      </c>
      <c r="AJ58" s="35">
        <f t="shared" si="20"/>
        <v>10.359446979960241</v>
      </c>
      <c r="AK58" s="36">
        <f t="shared" si="21"/>
        <v>3416.818842600951</v>
      </c>
    </row>
    <row r="59" spans="1:37" x14ac:dyDescent="0.25">
      <c r="A59" s="62">
        <v>4484</v>
      </c>
      <c r="B59" s="62">
        <v>443370.64659452438</v>
      </c>
      <c r="C59" s="62">
        <v>782553.78813433647</v>
      </c>
      <c r="D59" s="62">
        <v>19279.558750002594</v>
      </c>
      <c r="E59" s="62">
        <v>59.020669093921093</v>
      </c>
      <c r="F59" s="63">
        <f t="shared" si="22"/>
        <v>2.2658000000000032E-2</v>
      </c>
      <c r="G59" s="70">
        <f t="shared" si="23"/>
        <v>-3.9220000000002829E-3</v>
      </c>
      <c r="H59" s="64">
        <v>0.5</v>
      </c>
      <c r="I59" s="64">
        <v>0.5</v>
      </c>
      <c r="J59" s="64">
        <v>500</v>
      </c>
      <c r="K59" s="65">
        <v>2800</v>
      </c>
      <c r="L59" s="66">
        <v>9900</v>
      </c>
      <c r="M59" s="66">
        <v>4150</v>
      </c>
      <c r="N59" s="35">
        <f t="shared" si="0"/>
        <v>594.03070000000014</v>
      </c>
      <c r="O59" s="35">
        <f t="shared" si="1"/>
        <v>453.92200000000025</v>
      </c>
      <c r="P59" s="35">
        <f t="shared" si="2"/>
        <v>584.46690837334427</v>
      </c>
      <c r="Q59" s="35">
        <f t="shared" si="3"/>
        <v>272.67027940887226</v>
      </c>
      <c r="R59" s="35">
        <f t="shared" si="4"/>
        <v>146.40494508795547</v>
      </c>
      <c r="S59" s="35">
        <f t="shared" si="5"/>
        <v>313.7364796014578</v>
      </c>
      <c r="T59" s="35">
        <f t="shared" si="6"/>
        <v>16.056646808864375</v>
      </c>
      <c r="U59" s="35">
        <f t="shared" si="7"/>
        <v>517.2139804929169</v>
      </c>
      <c r="V59" s="35">
        <f t="shared" si="8"/>
        <v>277.70787698956121</v>
      </c>
      <c r="W59" s="35">
        <f t="shared" si="9"/>
        <v>11.202421860497955</v>
      </c>
      <c r="X59" s="35">
        <f t="shared" si="10"/>
        <v>3279.5282824919514</v>
      </c>
      <c r="Y59" s="66">
        <v>9900</v>
      </c>
      <c r="Z59" s="66">
        <v>4150</v>
      </c>
      <c r="AA59" s="35">
        <f t="shared" si="11"/>
        <v>483.72369999999881</v>
      </c>
      <c r="AB59" s="35">
        <f t="shared" si="12"/>
        <v>214.70199999999744</v>
      </c>
      <c r="AC59" s="35">
        <f t="shared" si="13"/>
        <v>583.87567217071933</v>
      </c>
      <c r="AD59" s="35">
        <f t="shared" si="14"/>
        <v>259.53289071333177</v>
      </c>
      <c r="AE59" s="35">
        <f t="shared" si="15"/>
        <v>132.31195709362535</v>
      </c>
      <c r="AF59" s="35">
        <f t="shared" si="16"/>
        <v>297.88851919686346</v>
      </c>
      <c r="AG59" s="35">
        <f t="shared" si="17"/>
        <v>30.799063905100084</v>
      </c>
      <c r="AH59" s="35">
        <f t="shared" si="18"/>
        <v>523.92944327287205</v>
      </c>
      <c r="AI59" s="35">
        <f t="shared" si="19"/>
        <v>267.1034481520777</v>
      </c>
      <c r="AJ59" s="35">
        <f t="shared" si="20"/>
        <v>10.636547154737698</v>
      </c>
      <c r="AK59" s="36">
        <f t="shared" si="21"/>
        <v>3420.0980648169784</v>
      </c>
    </row>
    <row r="60" spans="1:37" x14ac:dyDescent="0.25">
      <c r="A60" s="62">
        <v>4485</v>
      </c>
      <c r="B60" s="62">
        <v>443885.6915435791</v>
      </c>
      <c r="C60" s="62">
        <v>783410.95127820969</v>
      </c>
      <c r="D60" s="62">
        <v>19285.583984377583</v>
      </c>
      <c r="E60" s="62">
        <v>58.978311032638175</v>
      </c>
      <c r="F60" s="63">
        <f t="shared" si="22"/>
        <v>2.2729428571428605E-2</v>
      </c>
      <c r="G60" s="70">
        <f t="shared" si="23"/>
        <v>-4.5648571428574258E-3</v>
      </c>
      <c r="H60" s="64">
        <v>0.5</v>
      </c>
      <c r="I60" s="64">
        <v>0.5</v>
      </c>
      <c r="J60" s="64">
        <v>500</v>
      </c>
      <c r="K60" s="65">
        <v>2800</v>
      </c>
      <c r="L60" s="66">
        <v>9900</v>
      </c>
      <c r="M60" s="66">
        <v>4150</v>
      </c>
      <c r="N60" s="35">
        <f t="shared" si="0"/>
        <v>594.32712857142872</v>
      </c>
      <c r="O60" s="35">
        <f t="shared" si="1"/>
        <v>454.56485714285748</v>
      </c>
      <c r="P60" s="35">
        <f t="shared" si="2"/>
        <v>584.46799688905219</v>
      </c>
      <c r="Q60" s="35">
        <f t="shared" si="3"/>
        <v>272.7053852328292</v>
      </c>
      <c r="R60" s="35">
        <f t="shared" si="4"/>
        <v>146.56602904890167</v>
      </c>
      <c r="S60" s="35">
        <f t="shared" si="5"/>
        <v>314.03053148689185</v>
      </c>
      <c r="T60" s="35">
        <f t="shared" si="6"/>
        <v>16.016975455396281</v>
      </c>
      <c r="U60" s="35">
        <f t="shared" si="7"/>
        <v>517.19547151464315</v>
      </c>
      <c r="V60" s="35">
        <f t="shared" si="8"/>
        <v>277.96769190038765</v>
      </c>
      <c r="W60" s="35">
        <f t="shared" si="9"/>
        <v>11.509296488167189</v>
      </c>
      <c r="X60" s="35">
        <f t="shared" si="10"/>
        <v>3279.1365750982577</v>
      </c>
      <c r="Y60" s="66">
        <v>9900</v>
      </c>
      <c r="Z60" s="66">
        <v>4150</v>
      </c>
      <c r="AA60" s="35">
        <f t="shared" si="11"/>
        <v>481.05584285714167</v>
      </c>
      <c r="AB60" s="35">
        <f t="shared" si="12"/>
        <v>208.91628571428316</v>
      </c>
      <c r="AC60" s="35">
        <f t="shared" si="13"/>
        <v>583.85678768649655</v>
      </c>
      <c r="AD60" s="35">
        <f t="shared" si="14"/>
        <v>259.21344017738437</v>
      </c>
      <c r="AE60" s="35">
        <f t="shared" si="15"/>
        <v>132.09909135532644</v>
      </c>
      <c r="AF60" s="35">
        <f t="shared" si="16"/>
        <v>297.76563963725221</v>
      </c>
      <c r="AG60" s="35">
        <f t="shared" si="17"/>
        <v>31.155005418795124</v>
      </c>
      <c r="AH60" s="35">
        <f t="shared" si="18"/>
        <v>524.08756455543323</v>
      </c>
      <c r="AI60" s="35">
        <f t="shared" si="19"/>
        <v>267.08295303292289</v>
      </c>
      <c r="AJ60" s="35">
        <f t="shared" si="20"/>
        <v>10.913184187369167</v>
      </c>
      <c r="AK60" s="36">
        <f t="shared" si="21"/>
        <v>3423.3713952212511</v>
      </c>
    </row>
    <row r="61" spans="1:37" x14ac:dyDescent="0.25">
      <c r="A61" s="62">
        <v>4486</v>
      </c>
      <c r="B61" s="62">
        <v>444401.37449884415</v>
      </c>
      <c r="C61" s="62">
        <v>784267.73073798418</v>
      </c>
      <c r="D61" s="62">
        <v>19291.663437502506</v>
      </c>
      <c r="E61" s="62">
        <v>58.935356765217222</v>
      </c>
      <c r="F61" s="63">
        <f t="shared" si="22"/>
        <v>2.2800857142857175E-2</v>
      </c>
      <c r="G61" s="70">
        <f t="shared" si="23"/>
        <v>-5.2077142857145688E-3</v>
      </c>
      <c r="H61" s="64">
        <v>0.5</v>
      </c>
      <c r="I61" s="64">
        <v>0.5</v>
      </c>
      <c r="J61" s="64">
        <v>500</v>
      </c>
      <c r="K61" s="65">
        <v>2800</v>
      </c>
      <c r="L61" s="66">
        <v>9900</v>
      </c>
      <c r="M61" s="66">
        <v>4150</v>
      </c>
      <c r="N61" s="35">
        <f t="shared" si="0"/>
        <v>594.62355714285729</v>
      </c>
      <c r="O61" s="35">
        <f t="shared" si="1"/>
        <v>455.20771428571459</v>
      </c>
      <c r="P61" s="35">
        <f t="shared" si="2"/>
        <v>584.4690827160565</v>
      </c>
      <c r="Q61" s="35">
        <f t="shared" si="3"/>
        <v>272.74048993098285</v>
      </c>
      <c r="R61" s="35">
        <f t="shared" si="4"/>
        <v>146.7270901885837</v>
      </c>
      <c r="S61" s="35">
        <f t="shared" si="5"/>
        <v>314.32416724264738</v>
      </c>
      <c r="T61" s="35">
        <f t="shared" si="6"/>
        <v>15.97730388054903</v>
      </c>
      <c r="U61" s="35">
        <f t="shared" si="7"/>
        <v>517.17696008469602</v>
      </c>
      <c r="V61" s="35">
        <f t="shared" si="8"/>
        <v>278.22737461902784</v>
      </c>
      <c r="W61" s="35">
        <f t="shared" si="9"/>
        <v>11.816466046236382</v>
      </c>
      <c r="X61" s="35">
        <f t="shared" si="10"/>
        <v>3278.7447918574371</v>
      </c>
      <c r="Y61" s="66">
        <v>9900</v>
      </c>
      <c r="Z61" s="66">
        <v>4150</v>
      </c>
      <c r="AA61" s="35">
        <f t="shared" si="11"/>
        <v>478.38798571428453</v>
      </c>
      <c r="AB61" s="35">
        <f t="shared" si="12"/>
        <v>203.13057142856889</v>
      </c>
      <c r="AC61" s="35">
        <f t="shared" si="13"/>
        <v>583.83768746342605</v>
      </c>
      <c r="AD61" s="35">
        <f t="shared" si="14"/>
        <v>258.8939140971865</v>
      </c>
      <c r="AE61" s="35">
        <f t="shared" si="15"/>
        <v>131.88644059740997</v>
      </c>
      <c r="AF61" s="35">
        <f t="shared" si="16"/>
        <v>297.64280660727508</v>
      </c>
      <c r="AG61" s="35">
        <f t="shared" si="17"/>
        <v>31.510912198771461</v>
      </c>
      <c r="AH61" s="35">
        <f t="shared" si="18"/>
        <v>524.24548079471174</v>
      </c>
      <c r="AI61" s="35">
        <f t="shared" si="19"/>
        <v>267.06255611453844</v>
      </c>
      <c r="AJ61" s="35">
        <f t="shared" si="20"/>
        <v>11.189359536157774</v>
      </c>
      <c r="AK61" s="36">
        <f t="shared" si="21"/>
        <v>3426.6388397161236</v>
      </c>
    </row>
    <row r="62" spans="1:37" x14ac:dyDescent="0.25">
      <c r="A62" s="62">
        <v>4487</v>
      </c>
      <c r="B62" s="62">
        <v>444917.70408630371</v>
      </c>
      <c r="C62" s="62">
        <v>785124.12066590786</v>
      </c>
      <c r="D62" s="62">
        <v>19297.797109377483</v>
      </c>
      <c r="E62" s="62">
        <v>58.891806291658234</v>
      </c>
      <c r="F62" s="63">
        <f t="shared" si="22"/>
        <v>2.2872285714285748E-2</v>
      </c>
      <c r="G62" s="70">
        <f t="shared" si="23"/>
        <v>-5.8505714285717117E-3</v>
      </c>
      <c r="H62" s="64">
        <v>0.5</v>
      </c>
      <c r="I62" s="64">
        <v>0.5</v>
      </c>
      <c r="J62" s="64">
        <v>500</v>
      </c>
      <c r="K62" s="65">
        <v>2800</v>
      </c>
      <c r="L62" s="66">
        <v>9900</v>
      </c>
      <c r="M62" s="66">
        <v>4150</v>
      </c>
      <c r="N62" s="35">
        <f t="shared" si="0"/>
        <v>594.91998571428587</v>
      </c>
      <c r="O62" s="35">
        <f t="shared" si="1"/>
        <v>455.8505714285717</v>
      </c>
      <c r="P62" s="35">
        <f t="shared" si="2"/>
        <v>584.4701658543122</v>
      </c>
      <c r="Q62" s="35">
        <f t="shared" si="3"/>
        <v>272.77559350283462</v>
      </c>
      <c r="R62" s="35">
        <f t="shared" si="4"/>
        <v>146.88812869685989</v>
      </c>
      <c r="S62" s="35">
        <f t="shared" si="5"/>
        <v>314.61738729268137</v>
      </c>
      <c r="T62" s="35">
        <f t="shared" si="6"/>
        <v>15.937632084869298</v>
      </c>
      <c r="U62" s="35">
        <f t="shared" si="7"/>
        <v>517.15844620330449</v>
      </c>
      <c r="V62" s="35">
        <f t="shared" si="8"/>
        <v>278.48692556062457</v>
      </c>
      <c r="W62" s="35">
        <f t="shared" si="9"/>
        <v>12.123929783739198</v>
      </c>
      <c r="X62" s="35">
        <f t="shared" si="10"/>
        <v>3278.3529327609208</v>
      </c>
      <c r="Y62" s="66">
        <v>9900</v>
      </c>
      <c r="Z62" s="66">
        <v>4150</v>
      </c>
      <c r="AA62" s="35">
        <f t="shared" si="11"/>
        <v>475.72012857142738</v>
      </c>
      <c r="AB62" s="35">
        <f t="shared" si="12"/>
        <v>197.34485714285461</v>
      </c>
      <c r="AC62" s="35">
        <f t="shared" si="13"/>
        <v>583.81837156526376</v>
      </c>
      <c r="AD62" s="35">
        <f t="shared" si="14"/>
        <v>258.57431284578774</v>
      </c>
      <c r="AE62" s="35">
        <f t="shared" si="15"/>
        <v>131.67400413129144</v>
      </c>
      <c r="AF62" s="35">
        <f t="shared" si="16"/>
        <v>297.5200200649129</v>
      </c>
      <c r="AG62" s="35">
        <f t="shared" si="17"/>
        <v>31.866783852836797</v>
      </c>
      <c r="AH62" s="35">
        <f t="shared" si="18"/>
        <v>524.40319185390979</v>
      </c>
      <c r="AI62" s="35">
        <f t="shared" si="19"/>
        <v>267.04225679143667</v>
      </c>
      <c r="AJ62" s="35">
        <f t="shared" si="20"/>
        <v>11.465074653258331</v>
      </c>
      <c r="AK62" s="36">
        <f t="shared" si="21"/>
        <v>3429.9004041960684</v>
      </c>
    </row>
    <row r="63" spans="1:37" x14ac:dyDescent="0.25">
      <c r="A63" s="62">
        <v>4487.2</v>
      </c>
      <c r="B63" s="62">
        <v>445021.04835796356</v>
      </c>
      <c r="C63" s="62">
        <v>785295.35139170289</v>
      </c>
      <c r="D63" s="62">
        <v>19299.030350002453</v>
      </c>
      <c r="E63" s="62">
        <v>58.883024652209876</v>
      </c>
      <c r="F63" s="63">
        <f t="shared" si="22"/>
        <v>2.2886571428571447E-2</v>
      </c>
      <c r="G63" s="70">
        <f t="shared" si="23"/>
        <v>-5.979142857143023E-3</v>
      </c>
      <c r="H63" s="64">
        <v>0.5</v>
      </c>
      <c r="I63" s="64">
        <v>0.5</v>
      </c>
      <c r="J63" s="64">
        <v>500</v>
      </c>
      <c r="K63" s="65">
        <v>2800</v>
      </c>
      <c r="L63" s="66">
        <v>9900</v>
      </c>
      <c r="M63" s="66">
        <v>4150</v>
      </c>
      <c r="N63" s="35">
        <f t="shared" si="0"/>
        <v>594.97927142857156</v>
      </c>
      <c r="O63" s="35">
        <f t="shared" si="1"/>
        <v>455.97914285714302</v>
      </c>
      <c r="P63" s="35">
        <f t="shared" si="2"/>
        <v>584.47038215930957</v>
      </c>
      <c r="Q63" s="35">
        <f t="shared" si="3"/>
        <v>272.78261408200495</v>
      </c>
      <c r="R63" s="35">
        <f t="shared" si="4"/>
        <v>146.92033369942831</v>
      </c>
      <c r="S63" s="35">
        <f t="shared" si="5"/>
        <v>314.67598145528581</v>
      </c>
      <c r="T63" s="35">
        <f t="shared" si="6"/>
        <v>15.92969769928157</v>
      </c>
      <c r="U63" s="35">
        <f t="shared" si="7"/>
        <v>517.15474313287291</v>
      </c>
      <c r="V63" s="35">
        <f t="shared" si="8"/>
        <v>278.53881997216388</v>
      </c>
      <c r="W63" s="35">
        <f t="shared" si="9"/>
        <v>12.18545776692622</v>
      </c>
      <c r="X63" s="35">
        <f t="shared" si="10"/>
        <v>3278.2745518381803</v>
      </c>
      <c r="Y63" s="66">
        <v>9900</v>
      </c>
      <c r="Z63" s="66">
        <v>4150</v>
      </c>
      <c r="AA63" s="35">
        <f t="shared" si="11"/>
        <v>475.18655714285643</v>
      </c>
      <c r="AB63" s="35">
        <f t="shared" si="12"/>
        <v>196.18771428571279</v>
      </c>
      <c r="AC63" s="35">
        <f t="shared" si="13"/>
        <v>583.81448251028075</v>
      </c>
      <c r="AD63" s="35">
        <f t="shared" si="14"/>
        <v>258.5103836078049</v>
      </c>
      <c r="AE63" s="35">
        <f t="shared" si="15"/>
        <v>131.63154249271005</v>
      </c>
      <c r="AF63" s="35">
        <f t="shared" si="16"/>
        <v>297.49546833112697</v>
      </c>
      <c r="AG63" s="35">
        <f t="shared" si="17"/>
        <v>31.937953934041264</v>
      </c>
      <c r="AH63" s="35">
        <f t="shared" si="18"/>
        <v>524.43470943215164</v>
      </c>
      <c r="AI63" s="35">
        <f t="shared" si="19"/>
        <v>267.03820858508112</v>
      </c>
      <c r="AJ63" s="35">
        <f t="shared" si="20"/>
        <v>11.520162576233991</v>
      </c>
      <c r="AK63" s="36">
        <f t="shared" si="21"/>
        <v>3430.5520120084248</v>
      </c>
    </row>
    <row r="64" spans="1:37" x14ac:dyDescent="0.25">
      <c r="A64" s="62">
        <v>4487.8</v>
      </c>
      <c r="B64" s="62">
        <v>445331.2391204834</v>
      </c>
      <c r="C64" s="62">
        <v>785808.94820302725</v>
      </c>
      <c r="D64" s="62">
        <v>19302.743084377427</v>
      </c>
      <c r="E64" s="62">
        <v>58.856536644391646</v>
      </c>
      <c r="F64" s="63">
        <f t="shared" si="22"/>
        <v>2.2929428571428618E-2</v>
      </c>
      <c r="G64" s="70">
        <f t="shared" si="23"/>
        <v>-6.3648571428575433E-3</v>
      </c>
      <c r="H64" s="64">
        <v>0.5</v>
      </c>
      <c r="I64" s="64">
        <v>0.5</v>
      </c>
      <c r="J64" s="64">
        <v>500</v>
      </c>
      <c r="K64" s="65">
        <v>2800</v>
      </c>
      <c r="L64" s="66">
        <v>9900</v>
      </c>
      <c r="M64" s="66">
        <v>4150</v>
      </c>
      <c r="N64" s="35">
        <f t="shared" si="0"/>
        <v>595.15712857142876</v>
      </c>
      <c r="O64" s="35">
        <f t="shared" si="1"/>
        <v>456.36485714285755</v>
      </c>
      <c r="P64" s="35">
        <f t="shared" si="2"/>
        <v>584.47103042898766</v>
      </c>
      <c r="Q64" s="35">
        <f t="shared" si="3"/>
        <v>272.80367554904382</v>
      </c>
      <c r="R64" s="35">
        <f t="shared" si="4"/>
        <v>147.01694333622117</v>
      </c>
      <c r="S64" s="35">
        <f t="shared" si="5"/>
        <v>314.85166430927069</v>
      </c>
      <c r="T64" s="35">
        <f t="shared" si="6"/>
        <v>15.90589448969348</v>
      </c>
      <c r="U64" s="35">
        <f t="shared" si="7"/>
        <v>517.14363333330505</v>
      </c>
      <c r="V64" s="35">
        <f t="shared" si="8"/>
        <v>278.694471712797</v>
      </c>
      <c r="W64" s="35">
        <f t="shared" si="9"/>
        <v>12.370112080455105</v>
      </c>
      <c r="X64" s="35">
        <f t="shared" si="10"/>
        <v>3278.0393908618494</v>
      </c>
      <c r="Y64" s="66">
        <v>9900</v>
      </c>
      <c r="Z64" s="66">
        <v>4150</v>
      </c>
      <c r="AA64" s="35">
        <f t="shared" si="11"/>
        <v>473.58584285714119</v>
      </c>
      <c r="AB64" s="35">
        <f t="shared" si="12"/>
        <v>192.71628571428209</v>
      </c>
      <c r="AC64" s="35">
        <f t="shared" si="13"/>
        <v>583.80276360396419</v>
      </c>
      <c r="AD64" s="35">
        <f t="shared" si="14"/>
        <v>258.31857797220687</v>
      </c>
      <c r="AE64" s="35">
        <f t="shared" si="15"/>
        <v>131.5042087877747</v>
      </c>
      <c r="AF64" s="35">
        <f t="shared" si="16"/>
        <v>297.42182427269614</v>
      </c>
      <c r="AG64" s="35">
        <f t="shared" si="17"/>
        <v>32.151455622004448</v>
      </c>
      <c r="AH64" s="35">
        <f t="shared" si="18"/>
        <v>524.52921288013761</v>
      </c>
      <c r="AI64" s="35">
        <f t="shared" si="19"/>
        <v>267.02608719570389</v>
      </c>
      <c r="AJ64" s="35">
        <f t="shared" si="20"/>
        <v>11.685316352060786</v>
      </c>
      <c r="AK64" s="36">
        <f t="shared" si="21"/>
        <v>3432.505426125339</v>
      </c>
    </row>
    <row r="65" spans="1:37" x14ac:dyDescent="0.25">
      <c r="A65" s="62">
        <v>4488</v>
      </c>
      <c r="B65" s="62">
        <v>445434.68891954422</v>
      </c>
      <c r="C65" s="62">
        <v>785980.11519446969</v>
      </c>
      <c r="D65" s="62">
        <v>19303.985000002511</v>
      </c>
      <c r="E65" s="62">
        <v>58.847659611961205</v>
      </c>
      <c r="F65" s="63">
        <f t="shared" si="22"/>
        <v>2.2943714285714317E-2</v>
      </c>
      <c r="G65" s="70">
        <f t="shared" si="23"/>
        <v>-6.4934285714288546E-3</v>
      </c>
      <c r="H65" s="64">
        <v>0.5</v>
      </c>
      <c r="I65" s="64">
        <v>0.5</v>
      </c>
      <c r="J65" s="64">
        <v>500</v>
      </c>
      <c r="K65" s="65">
        <v>2800</v>
      </c>
      <c r="L65" s="66">
        <v>9900</v>
      </c>
      <c r="M65" s="66">
        <v>4150</v>
      </c>
      <c r="N65" s="35">
        <f t="shared" si="0"/>
        <v>595.21641428571445</v>
      </c>
      <c r="O65" s="35">
        <f t="shared" si="1"/>
        <v>456.49342857142886</v>
      </c>
      <c r="P65" s="35">
        <f t="shared" si="2"/>
        <v>584.47124630377448</v>
      </c>
      <c r="Q65" s="35">
        <f t="shared" si="3"/>
        <v>272.81069594788619</v>
      </c>
      <c r="R65" s="35">
        <f t="shared" si="4"/>
        <v>147.04914476322466</v>
      </c>
      <c r="S65" s="35">
        <f t="shared" si="5"/>
        <v>314.91019206060963</v>
      </c>
      <c r="T65" s="35">
        <f t="shared" si="6"/>
        <v>15.897960068903764</v>
      </c>
      <c r="U65" s="35">
        <f t="shared" si="7"/>
        <v>517.13992987069742</v>
      </c>
      <c r="V65" s="35">
        <f t="shared" si="8"/>
        <v>278.74634513936564</v>
      </c>
      <c r="W65" s="35">
        <f t="shared" si="9"/>
        <v>12.431686953108954</v>
      </c>
      <c r="X65" s="35">
        <f t="shared" si="10"/>
        <v>3277.9609978001408</v>
      </c>
      <c r="Y65" s="66">
        <v>9900</v>
      </c>
      <c r="Z65" s="66">
        <v>4150</v>
      </c>
      <c r="AA65" s="35">
        <f t="shared" si="11"/>
        <v>473.05227142857024</v>
      </c>
      <c r="AB65" s="35">
        <f t="shared" si="12"/>
        <v>191.5591428571403</v>
      </c>
      <c r="AC65" s="35">
        <f t="shared" si="13"/>
        <v>583.79884005647421</v>
      </c>
      <c r="AD65" s="35">
        <f t="shared" si="14"/>
        <v>258.25463679641535</v>
      </c>
      <c r="AE65" s="35">
        <f t="shared" si="15"/>
        <v>131.46178127153817</v>
      </c>
      <c r="AF65" s="35">
        <f t="shared" si="16"/>
        <v>297.39727996631024</v>
      </c>
      <c r="AG65" s="35">
        <f t="shared" si="17"/>
        <v>32.22261998899387</v>
      </c>
      <c r="AH65" s="35">
        <f t="shared" si="18"/>
        <v>524.56069759694287</v>
      </c>
      <c r="AI65" s="35">
        <f t="shared" si="19"/>
        <v>267.02205445974778</v>
      </c>
      <c r="AJ65" s="35">
        <f t="shared" si="20"/>
        <v>11.740330984700847</v>
      </c>
      <c r="AK65" s="36">
        <f t="shared" si="21"/>
        <v>3433.1560945476904</v>
      </c>
    </row>
    <row r="66" spans="1:37" x14ac:dyDescent="0.25">
      <c r="A66" s="62">
        <v>4489</v>
      </c>
      <c r="B66" s="62">
        <v>445952.33759832382</v>
      </c>
      <c r="C66" s="62">
        <v>786835.70843580365</v>
      </c>
      <c r="D66" s="62">
        <v>19310.227109377705</v>
      </c>
      <c r="E66" s="62">
        <v>58.802916726126142</v>
      </c>
      <c r="F66" s="63">
        <f t="shared" si="22"/>
        <v>2.301514285714289E-2</v>
      </c>
      <c r="G66" s="70">
        <f t="shared" si="23"/>
        <v>-7.1362857142859976E-3</v>
      </c>
      <c r="H66" s="64">
        <v>0.5</v>
      </c>
      <c r="I66" s="64">
        <v>0.5</v>
      </c>
      <c r="J66" s="64">
        <v>500</v>
      </c>
      <c r="K66" s="65">
        <v>2800</v>
      </c>
      <c r="L66" s="66">
        <v>9900</v>
      </c>
      <c r="M66" s="66">
        <v>4150</v>
      </c>
      <c r="N66" s="35">
        <f t="shared" si="0"/>
        <v>595.51284285714303</v>
      </c>
      <c r="O66" s="35">
        <f t="shared" si="1"/>
        <v>457.13628571428603</v>
      </c>
      <c r="P66" s="35">
        <f t="shared" si="2"/>
        <v>584.47232406439844</v>
      </c>
      <c r="Q66" s="35">
        <f t="shared" si="3"/>
        <v>272.84579726563902</v>
      </c>
      <c r="R66" s="35">
        <f t="shared" si="4"/>
        <v>147.21013857680867</v>
      </c>
      <c r="S66" s="35">
        <f t="shared" si="5"/>
        <v>315.20258196970008</v>
      </c>
      <c r="T66" s="35">
        <f t="shared" si="6"/>
        <v>15.858287833199151</v>
      </c>
      <c r="U66" s="35">
        <f t="shared" si="7"/>
        <v>517.12141108710398</v>
      </c>
      <c r="V66" s="35">
        <f t="shared" si="8"/>
        <v>279.00563376848589</v>
      </c>
      <c r="W66" s="35">
        <f t="shared" si="9"/>
        <v>12.739736810162045</v>
      </c>
      <c r="X66" s="35">
        <f t="shared" si="10"/>
        <v>3277.5689869665275</v>
      </c>
      <c r="Y66" s="66">
        <v>9900</v>
      </c>
      <c r="Z66" s="66">
        <v>4150</v>
      </c>
      <c r="AA66" s="35">
        <f t="shared" si="11"/>
        <v>470.38441428571309</v>
      </c>
      <c r="AB66" s="35">
        <f t="shared" si="12"/>
        <v>185.77342857142602</v>
      </c>
      <c r="AC66" s="35">
        <f t="shared" si="13"/>
        <v>583.77909300222962</v>
      </c>
      <c r="AD66" s="35">
        <f t="shared" si="14"/>
        <v>257.93488632247187</v>
      </c>
      <c r="AE66" s="35">
        <f t="shared" si="15"/>
        <v>131.24977133585742</v>
      </c>
      <c r="AF66" s="35">
        <f t="shared" si="16"/>
        <v>297.27458626579437</v>
      </c>
      <c r="AG66" s="35">
        <f t="shared" si="17"/>
        <v>32.578420215442549</v>
      </c>
      <c r="AH66" s="35">
        <f t="shared" si="18"/>
        <v>524.71799788844044</v>
      </c>
      <c r="AI66" s="35">
        <f t="shared" si="19"/>
        <v>267.00194851721648</v>
      </c>
      <c r="AJ66" s="35">
        <f t="shared" si="20"/>
        <v>12.015129970414044</v>
      </c>
      <c r="AK66" s="36">
        <f t="shared" si="21"/>
        <v>3436.4059166497391</v>
      </c>
    </row>
    <row r="67" spans="1:37" x14ac:dyDescent="0.25">
      <c r="A67" s="62">
        <v>4490</v>
      </c>
      <c r="B67" s="62">
        <v>446470.6587100029</v>
      </c>
      <c r="C67" s="62">
        <v>787690.89448153973</v>
      </c>
      <c r="D67" s="62">
        <v>19316.523437502612</v>
      </c>
      <c r="E67" s="62">
        <v>58.757577634153044</v>
      </c>
      <c r="F67" s="63">
        <f t="shared" si="22"/>
        <v>2.3086571428571463E-2</v>
      </c>
      <c r="G67" s="70">
        <f t="shared" si="23"/>
        <v>-7.7791428571431405E-3</v>
      </c>
      <c r="H67" s="64">
        <v>0.5</v>
      </c>
      <c r="I67" s="64">
        <v>0.5</v>
      </c>
      <c r="J67" s="64">
        <v>500</v>
      </c>
      <c r="K67" s="65">
        <v>2800</v>
      </c>
      <c r="L67" s="66">
        <v>9900</v>
      </c>
      <c r="M67" s="66">
        <v>4150</v>
      </c>
      <c r="N67" s="35">
        <f t="shared" si="0"/>
        <v>595.80927142857161</v>
      </c>
      <c r="O67" s="35">
        <f t="shared" si="1"/>
        <v>457.77914285714314</v>
      </c>
      <c r="P67" s="35">
        <f t="shared" si="2"/>
        <v>584.47339913613962</v>
      </c>
      <c r="Q67" s="35">
        <f t="shared" si="3"/>
        <v>272.88089745559483</v>
      </c>
      <c r="R67" s="35">
        <f t="shared" si="4"/>
        <v>147.3711103263789</v>
      </c>
      <c r="S67" s="35">
        <f t="shared" si="5"/>
        <v>315.49455744286399</v>
      </c>
      <c r="T67" s="35">
        <f t="shared" si="6"/>
        <v>15.818615378302191</v>
      </c>
      <c r="U67" s="35">
        <f t="shared" si="7"/>
        <v>517.10288985275349</v>
      </c>
      <c r="V67" s="35">
        <f t="shared" si="8"/>
        <v>279.26479186026677</v>
      </c>
      <c r="W67" s="35">
        <f t="shared" si="9"/>
        <v>13.048078614081334</v>
      </c>
      <c r="X67" s="35">
        <f t="shared" si="10"/>
        <v>3277.1769002515093</v>
      </c>
      <c r="Y67" s="66">
        <v>9900</v>
      </c>
      <c r="Z67" s="66">
        <v>4150</v>
      </c>
      <c r="AA67" s="35">
        <f t="shared" si="11"/>
        <v>467.71655714285595</v>
      </c>
      <c r="AB67" s="35">
        <f t="shared" si="12"/>
        <v>179.98771428571172</v>
      </c>
      <c r="AC67" s="35">
        <f t="shared" si="13"/>
        <v>583.75913046840992</v>
      </c>
      <c r="AD67" s="35">
        <f t="shared" si="14"/>
        <v>257.61506179753326</v>
      </c>
      <c r="AE67" s="35">
        <f t="shared" si="15"/>
        <v>131.03797364508475</v>
      </c>
      <c r="AF67" s="35">
        <f t="shared" si="16"/>
        <v>297.15193891589439</v>
      </c>
      <c r="AG67" s="35">
        <f t="shared" si="17"/>
        <v>32.934184140582012</v>
      </c>
      <c r="AH67" s="35">
        <f t="shared" si="18"/>
        <v>524.87509259374553</v>
      </c>
      <c r="AI67" s="35">
        <f t="shared" si="19"/>
        <v>266.98193836319871</v>
      </c>
      <c r="AJ67" s="35">
        <f t="shared" si="20"/>
        <v>12.289473044248808</v>
      </c>
      <c r="AK67" s="36">
        <f t="shared" si="21"/>
        <v>3439.6498763731229</v>
      </c>
    </row>
    <row r="68" spans="1:37" x14ac:dyDescent="0.25">
      <c r="A68" s="62">
        <v>4491</v>
      </c>
      <c r="B68" s="62">
        <v>446989.66082906723</v>
      </c>
      <c r="C68" s="62">
        <v>788545.66740271449</v>
      </c>
      <c r="D68" s="62">
        <v>19322.873984377566</v>
      </c>
      <c r="E68" s="62">
        <v>58.711642336041905</v>
      </c>
      <c r="F68" s="63">
        <f t="shared" si="22"/>
        <v>2.3158000000000033E-2</v>
      </c>
      <c r="G68" s="70">
        <f t="shared" si="23"/>
        <v>-8.4220000000002834E-3</v>
      </c>
      <c r="H68" s="64">
        <v>0.5</v>
      </c>
      <c r="I68" s="64">
        <v>0.5</v>
      </c>
      <c r="J68" s="64">
        <v>500</v>
      </c>
      <c r="K68" s="65">
        <v>2800</v>
      </c>
      <c r="L68" s="66">
        <v>9900</v>
      </c>
      <c r="M68" s="66">
        <v>4150</v>
      </c>
      <c r="N68" s="35">
        <f t="shared" ref="N68:N81" si="24">M68*F68+J68</f>
        <v>596.10570000000018</v>
      </c>
      <c r="O68" s="35">
        <f t="shared" ref="O68:O81" si="25">(L68-400-500)*F68+250</f>
        <v>458.42200000000025</v>
      </c>
      <c r="P68" s="35">
        <f t="shared" ref="P68:P81" si="26">(1000*SIN(PI()/2-(PI()/2+ATAN(H68)+ATAN(250/(L68-M68-400-250)))/2)/SIN((PI()/2+ATAN(H68)+ATAN(250/(L68-M68-400-250)))/2))*COS(ATAN((N68-O68)/(L68-M68-400-250)))</f>
        <v>584.47447151895324</v>
      </c>
      <c r="Q68" s="35">
        <f t="shared" ref="Q68:Q81" si="27">(1000*SIN(PI()/2-(PI()/2+ATAN(H68)+ATAN(250/(L68-M68-400-250)))/2)/SIN((PI()/2+ATAN(H68)+ATAN(250/(L68-M68-400-250)))/2))*SIN(ATAN(H68)+ATAN(250/(L68-M68-400-250))-ATAN((N68-O68)/(L68-M68-400-250)))</f>
        <v>272.91599651725534</v>
      </c>
      <c r="R68" s="35">
        <f t="shared" ref="R68:R81" si="28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147.53206020033946</v>
      </c>
      <c r="S68" s="35">
        <f t="shared" ref="S68:S81" si="29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315.7861189026512</v>
      </c>
      <c r="T68" s="35">
        <f t="shared" ref="T68:T81" si="30">(1000*SIN(PI()/2-(PI()/2+ATAN(H68)+ATAN(250/(L68-M68-400-250)))/2)/SIN((PI()/2+ATAN(H68)+ATAN(250/(L68-M68-400-250)))/2))*SIN(ATAN((N68-O68)/(L68-M68-400-250)))</f>
        <v>15.778942704759618</v>
      </c>
      <c r="U68" s="35">
        <f t="shared" ref="U68:U81" si="31">(1000*SIN(PI()/2-(PI()/2+ATAN(H68)+ATAN(250/(L68-M68-400-250)))/2)/SIN((PI()/2+ATAN(H68)+ATAN(250/(L68-M68-400-250)))/2))*COS(ATAN(H68)+ATAN(250/(L68-M68-400-250))-ATAN((N68-O68)/(L68-M68-400-250)))</f>
        <v>517.08436616787526</v>
      </c>
      <c r="V68" s="35">
        <f t="shared" ref="V68:V81" si="32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279.5238198260397</v>
      </c>
      <c r="W68" s="35">
        <f t="shared" ref="W68:W81" si="33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13.356711627399731</v>
      </c>
      <c r="X68" s="35">
        <f t="shared" ref="X68:X81" si="34">M68+400-((K68-250-(N68-O68))/TAN(PI()/2-(ATAN(H68)+ATAN(250/(L68-M68-400-250))-ATAN((N68-O68)/(L68-M68-400-250)))))</f>
        <v>3276.7847376465124</v>
      </c>
      <c r="Y68" s="66">
        <v>9900</v>
      </c>
      <c r="Z68" s="66">
        <v>4150</v>
      </c>
      <c r="AA68" s="35">
        <f t="shared" ref="AA68:AA81" si="35">Z68*G68+J68</f>
        <v>465.0486999999988</v>
      </c>
      <c r="AB68" s="35">
        <f t="shared" ref="AB68:AB81" si="36">(Y68-400-500)*G68+250</f>
        <v>174.20199999999744</v>
      </c>
      <c r="AC68" s="35">
        <f t="shared" ref="AC68:AC81" si="37">(1000*SIN(PI()/2-(PI()/2+ATAN(I68)+ATAN(250/(Y68-Z68-400-250)))/2)/SIN((PI()/2+ATAN(I68)+ATAN(250/(Y68-Z68-400-250)))/2))*COS(ATAN((AA68-AB68)/(Y68-Z68-400-250)))</f>
        <v>583.73895252160173</v>
      </c>
      <c r="AD68" s="35">
        <f t="shared" ref="AD68:AD81" si="38">(1000*SIN(PI()/2-(PI()/2+ATAN(I68)+ATAN(250/(Y68-Z68-400-250)))/2)/SIN((PI()/2+ATAN(I68)+ATAN(250/(Y68-Z68-400-250)))/2))*SIN(ATAN(I68)+ATAN(250/(Y68-Z68-400-250))-(ATAN((AA68-AB68)/(Y68-Z68-400-250))))</f>
        <v>257.29516359534648</v>
      </c>
      <c r="AE68" s="35">
        <f t="shared" ref="AE68:AE81" si="39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130.82638752317214</v>
      </c>
      <c r="AF68" s="35">
        <f t="shared" ref="AF68:AF81" si="40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297.02933786735923</v>
      </c>
      <c r="AG68" s="35">
        <f t="shared" ref="AG68:AG81" si="41">(1000*SIN(PI()/2-(PI()/2+ATAN(I68)+ATAN(250/(Y68-Z68-400-250)))/2)/SIN((PI()/2+ATAN(I68)+ATAN(250/(Y68-Z68-400-250)))/2))*SIN(ATAN((AA68-AB68)/(Y68-Z68-400-250)))</f>
        <v>33.289911373012806</v>
      </c>
      <c r="AH68" s="35">
        <f t="shared" ref="AH68:AH81" si="42">(1000*SIN(PI()/2-(PI()/2+ATAN(I68)+ATAN(250/(Y68-Z68-400-250)))/2)/SIN((PI()/2+ATAN(I68)+ATAN(250/(Y68-Z68-400-250)))/2))*COS(ATAN(I68)+ATAN(250/(Y68-Z68-400-250))-(ATAN((AA68-AB68)/(Y68-Z68-400-250))))</f>
        <v>525.03198157891654</v>
      </c>
      <c r="AI68" s="35">
        <f t="shared" ref="AI68:AI81" si="43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266.96202339865749</v>
      </c>
      <c r="AJ68" s="35">
        <f t="shared" ref="AJ68:AJ81" si="44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12.56336163400149</v>
      </c>
      <c r="AK68" s="36">
        <f t="shared" ref="AK68:AK81" si="45">Z68+400-((K68-250-(AA68-AB68))/TAN(PI()/2-(ATAN(I68)+ATAN(250/(Y68-Z68-400-250))-(ATAN((AA68-AB68)/(Y68-Z68-400-250))))))</f>
        <v>3442.8879795809216</v>
      </c>
    </row>
    <row r="69" spans="1:37" x14ac:dyDescent="0.25">
      <c r="A69" s="62">
        <v>4492</v>
      </c>
      <c r="B69" s="62">
        <v>447509.35251665115</v>
      </c>
      <c r="C69" s="62">
        <v>789400.02124920487</v>
      </c>
      <c r="D69" s="62">
        <v>19329.278750002573</v>
      </c>
      <c r="E69" s="62">
        <v>58.665110831792738</v>
      </c>
      <c r="F69" s="63">
        <f t="shared" si="22"/>
        <v>2.3229428571428606E-2</v>
      </c>
      <c r="G69" s="70">
        <f t="shared" si="23"/>
        <v>-9.0648571428574264E-3</v>
      </c>
      <c r="H69" s="64">
        <v>0.5</v>
      </c>
      <c r="I69" s="64">
        <v>0.5</v>
      </c>
      <c r="J69" s="64">
        <v>500</v>
      </c>
      <c r="K69" s="65">
        <v>2800</v>
      </c>
      <c r="L69" s="66">
        <v>9900</v>
      </c>
      <c r="M69" s="66">
        <v>4150</v>
      </c>
      <c r="N69" s="35">
        <f t="shared" si="24"/>
        <v>596.40212857142876</v>
      </c>
      <c r="O69" s="35">
        <f t="shared" si="25"/>
        <v>459.06485714285748</v>
      </c>
      <c r="P69" s="35">
        <f t="shared" si="26"/>
        <v>584.47554121279506</v>
      </c>
      <c r="Q69" s="35">
        <f t="shared" si="27"/>
        <v>272.95109445012213</v>
      </c>
      <c r="R69" s="35">
        <f t="shared" si="28"/>
        <v>147.6929883867318</v>
      </c>
      <c r="S69" s="35">
        <f t="shared" si="29"/>
        <v>316.07726677124214</v>
      </c>
      <c r="T69" s="35">
        <f t="shared" si="30"/>
        <v>15.739269813118186</v>
      </c>
      <c r="U69" s="35">
        <f t="shared" si="31"/>
        <v>517.0658400326987</v>
      </c>
      <c r="V69" s="35">
        <f t="shared" si="32"/>
        <v>279.78271807618654</v>
      </c>
      <c r="W69" s="35">
        <f t="shared" si="33"/>
        <v>13.665635115983772</v>
      </c>
      <c r="X69" s="35">
        <f t="shared" si="34"/>
        <v>3276.392499142964</v>
      </c>
      <c r="Y69" s="66">
        <v>9900</v>
      </c>
      <c r="Z69" s="66">
        <v>4150</v>
      </c>
      <c r="AA69" s="35">
        <f t="shared" si="35"/>
        <v>462.38084285714166</v>
      </c>
      <c r="AB69" s="35">
        <f t="shared" si="36"/>
        <v>168.41628571428316</v>
      </c>
      <c r="AC69" s="35">
        <f t="shared" si="37"/>
        <v>583.71855922909765</v>
      </c>
      <c r="AD69" s="35">
        <f t="shared" si="38"/>
        <v>256.97519208982771</v>
      </c>
      <c r="AE69" s="35">
        <f t="shared" si="39"/>
        <v>130.61501229717621</v>
      </c>
      <c r="AF69" s="35">
        <f t="shared" si="40"/>
        <v>296.90678306917636</v>
      </c>
      <c r="AG69" s="35">
        <f t="shared" si="41"/>
        <v>33.645601521539042</v>
      </c>
      <c r="AH69" s="35">
        <f t="shared" si="42"/>
        <v>525.18866471072658</v>
      </c>
      <c r="AI69" s="35">
        <f t="shared" si="43"/>
        <v>266.9422030261594</v>
      </c>
      <c r="AJ69" s="35">
        <f t="shared" si="44"/>
        <v>12.836797161437209</v>
      </c>
      <c r="AK69" s="36">
        <f t="shared" si="45"/>
        <v>3446.1202321283977</v>
      </c>
    </row>
    <row r="70" spans="1:37" x14ac:dyDescent="0.25">
      <c r="A70" s="62">
        <v>4492.2</v>
      </c>
      <c r="B70" s="62">
        <v>447613.37435436249</v>
      </c>
      <c r="C70" s="62">
        <v>789570.84120446444</v>
      </c>
      <c r="D70" s="62">
        <v>19330.566209377594</v>
      </c>
      <c r="E70" s="62">
        <v>58.655732986206345</v>
      </c>
      <c r="F70" s="63">
        <f t="shared" si="22"/>
        <v>2.3243714285714305E-2</v>
      </c>
      <c r="G70" s="70">
        <f t="shared" si="23"/>
        <v>-9.1934285714287377E-3</v>
      </c>
      <c r="H70" s="64">
        <v>0.5</v>
      </c>
      <c r="I70" s="64">
        <v>0.5</v>
      </c>
      <c r="J70" s="64">
        <v>500</v>
      </c>
      <c r="K70" s="65">
        <v>2800</v>
      </c>
      <c r="L70" s="66">
        <v>9900</v>
      </c>
      <c r="M70" s="66">
        <v>4150</v>
      </c>
      <c r="N70" s="35">
        <f t="shared" si="24"/>
        <v>596.46141428571434</v>
      </c>
      <c r="O70" s="35">
        <f t="shared" si="25"/>
        <v>459.19342857142874</v>
      </c>
      <c r="P70" s="35">
        <f t="shared" si="26"/>
        <v>584.47575482888294</v>
      </c>
      <c r="Q70" s="35">
        <f t="shared" si="27"/>
        <v>272.95811390119644</v>
      </c>
      <c r="R70" s="35">
        <f t="shared" si="28"/>
        <v>147.72517143802415</v>
      </c>
      <c r="S70" s="35">
        <f t="shared" si="29"/>
        <v>316.13544675114201</v>
      </c>
      <c r="T70" s="35">
        <f t="shared" si="30"/>
        <v>15.731335208666152</v>
      </c>
      <c r="U70" s="35">
        <f t="shared" si="31"/>
        <v>517.06213451164774</v>
      </c>
      <c r="V70" s="35">
        <f t="shared" si="32"/>
        <v>279.8344821963874</v>
      </c>
      <c r="W70" s="35">
        <f t="shared" si="33"/>
        <v>13.727454606362366</v>
      </c>
      <c r="X70" s="35">
        <f t="shared" si="34"/>
        <v>3276.3140423336736</v>
      </c>
      <c r="Y70" s="66">
        <v>9900</v>
      </c>
      <c r="Z70" s="66">
        <v>4150</v>
      </c>
      <c r="AA70" s="35">
        <f t="shared" si="35"/>
        <v>461.84727142857071</v>
      </c>
      <c r="AB70" s="35">
        <f t="shared" si="36"/>
        <v>167.25914285714134</v>
      </c>
      <c r="AC70" s="35">
        <f t="shared" si="37"/>
        <v>583.71445473508481</v>
      </c>
      <c r="AD70" s="35">
        <f t="shared" si="38"/>
        <v>256.91118902524056</v>
      </c>
      <c r="AE70" s="35">
        <f t="shared" si="39"/>
        <v>130.57276250048602</v>
      </c>
      <c r="AF70" s="35">
        <f t="shared" si="40"/>
        <v>296.88227765497021</v>
      </c>
      <c r="AG70" s="35">
        <f t="shared" si="41"/>
        <v>33.716735066764898</v>
      </c>
      <c r="AH70" s="35">
        <f t="shared" si="42"/>
        <v>525.21997662301169</v>
      </c>
      <c r="AI70" s="35">
        <f t="shared" si="43"/>
        <v>266.93825025024375</v>
      </c>
      <c r="AJ70" s="35">
        <f t="shared" si="44"/>
        <v>12.891430024138378</v>
      </c>
      <c r="AK70" s="36">
        <f t="shared" si="45"/>
        <v>3446.7659810733676</v>
      </c>
    </row>
    <row r="71" spans="1:37" x14ac:dyDescent="0.25">
      <c r="A71" s="62">
        <v>4492.8</v>
      </c>
      <c r="B71" s="62">
        <v>447925.60809993744</v>
      </c>
      <c r="C71" s="62">
        <v>790083.19858065248</v>
      </c>
      <c r="D71" s="62">
        <v>19334.441600002494</v>
      </c>
      <c r="E71" s="62">
        <v>58.627456359974005</v>
      </c>
      <c r="F71" s="63">
        <f t="shared" ref="F71:F81" si="46">$F$5+(0.025-$F$5)/70*(A71-$A$5)</f>
        <v>2.3286571428571476E-2</v>
      </c>
      <c r="G71" s="70">
        <f t="shared" ref="G71:G81" si="47">(0.02-(0.045/70)*(A71-4446.788))</f>
        <v>-9.579142857143258E-3</v>
      </c>
      <c r="H71" s="64">
        <v>0.5</v>
      </c>
      <c r="I71" s="64">
        <v>0.5</v>
      </c>
      <c r="J71" s="64">
        <v>500</v>
      </c>
      <c r="K71" s="65">
        <v>2800</v>
      </c>
      <c r="L71" s="66">
        <v>9900</v>
      </c>
      <c r="M71" s="66">
        <v>4150</v>
      </c>
      <c r="N71" s="35">
        <f t="shared" si="24"/>
        <v>596.63927142857165</v>
      </c>
      <c r="O71" s="35">
        <f t="shared" si="25"/>
        <v>459.57914285714332</v>
      </c>
      <c r="P71" s="35">
        <f t="shared" si="26"/>
        <v>584.47639503177891</v>
      </c>
      <c r="Q71" s="35">
        <f t="shared" si="27"/>
        <v>272.97917198334943</v>
      </c>
      <c r="R71" s="35">
        <f t="shared" si="28"/>
        <v>147.82171544692901</v>
      </c>
      <c r="S71" s="35">
        <f t="shared" si="29"/>
        <v>316.30988756391878</v>
      </c>
      <c r="T71" s="35">
        <f t="shared" si="30"/>
        <v>15.707531343141284</v>
      </c>
      <c r="U71" s="35">
        <f t="shared" si="31"/>
        <v>517.05101736049676</v>
      </c>
      <c r="V71" s="35">
        <f t="shared" si="32"/>
        <v>279.98974355622448</v>
      </c>
      <c r="W71" s="35">
        <f t="shared" si="33"/>
        <v>13.912982557822776</v>
      </c>
      <c r="X71" s="35">
        <f t="shared" si="34"/>
        <v>3276.0786536874048</v>
      </c>
      <c r="Y71" s="66">
        <v>9900</v>
      </c>
      <c r="Z71" s="66">
        <v>4150</v>
      </c>
      <c r="AA71" s="35">
        <f t="shared" si="35"/>
        <v>460.24655714285547</v>
      </c>
      <c r="AB71" s="35">
        <f t="shared" si="36"/>
        <v>163.78771428571068</v>
      </c>
      <c r="AC71" s="35">
        <f t="shared" si="37"/>
        <v>583.70208959186471</v>
      </c>
      <c r="AD71" s="35">
        <f t="shared" si="38"/>
        <v>256.71916235839171</v>
      </c>
      <c r="AE71" s="35">
        <f t="shared" si="39"/>
        <v>130.4460635111968</v>
      </c>
      <c r="AF71" s="35">
        <f t="shared" si="40"/>
        <v>296.80877249549064</v>
      </c>
      <c r="AG71" s="35">
        <f t="shared" si="41"/>
        <v>33.930126677196405</v>
      </c>
      <c r="AH71" s="35">
        <f t="shared" si="42"/>
        <v>525.31386291268348</v>
      </c>
      <c r="AI71" s="35">
        <f t="shared" si="43"/>
        <v>266.92641443397912</v>
      </c>
      <c r="AJ71" s="35">
        <f t="shared" si="44"/>
        <v>13.055220330107689</v>
      </c>
      <c r="AK71" s="36">
        <f t="shared" si="45"/>
        <v>3448.7018256207029</v>
      </c>
    </row>
    <row r="72" spans="1:37" x14ac:dyDescent="0.25">
      <c r="A72" s="62">
        <v>4493</v>
      </c>
      <c r="B72" s="62">
        <v>448029.74232006073</v>
      </c>
      <c r="C72" s="62">
        <v>790253.95004975796</v>
      </c>
      <c r="D72" s="62">
        <v>19335.737734377515</v>
      </c>
      <c r="E72" s="62">
        <v>58.61798312140553</v>
      </c>
      <c r="F72" s="63">
        <f t="shared" si="46"/>
        <v>2.3300857142857175E-2</v>
      </c>
      <c r="G72" s="70">
        <f t="shared" si="47"/>
        <v>-9.7077142857145693E-3</v>
      </c>
      <c r="H72" s="64">
        <v>0.5</v>
      </c>
      <c r="I72" s="64">
        <v>0.5</v>
      </c>
      <c r="J72" s="64">
        <v>500</v>
      </c>
      <c r="K72" s="65">
        <v>2800</v>
      </c>
      <c r="L72" s="66">
        <v>9900</v>
      </c>
      <c r="M72" s="66">
        <v>4150</v>
      </c>
      <c r="N72" s="35">
        <f t="shared" si="24"/>
        <v>596.69855714285723</v>
      </c>
      <c r="O72" s="35">
        <f t="shared" si="25"/>
        <v>459.70771428571459</v>
      </c>
      <c r="P72" s="35">
        <f t="shared" si="26"/>
        <v>584.47660821762065</v>
      </c>
      <c r="Q72" s="35">
        <f t="shared" si="27"/>
        <v>272.98619125369714</v>
      </c>
      <c r="R72" s="35">
        <f t="shared" si="28"/>
        <v>147.85389507323498</v>
      </c>
      <c r="S72" s="35">
        <f t="shared" si="29"/>
        <v>316.36800147044107</v>
      </c>
      <c r="T72" s="35">
        <f t="shared" si="30"/>
        <v>15.699596703924662</v>
      </c>
      <c r="U72" s="35">
        <f t="shared" si="31"/>
        <v>517.04731144745324</v>
      </c>
      <c r="V72" s="35">
        <f t="shared" si="32"/>
        <v>280.04148702014112</v>
      </c>
      <c r="W72" s="35">
        <f t="shared" si="33"/>
        <v>13.974848349017236</v>
      </c>
      <c r="X72" s="35">
        <f t="shared" si="34"/>
        <v>3276.0001847322874</v>
      </c>
      <c r="Y72" s="66">
        <v>9900</v>
      </c>
      <c r="Z72" s="66">
        <v>4150</v>
      </c>
      <c r="AA72" s="35">
        <f t="shared" si="35"/>
        <v>459.71298571428451</v>
      </c>
      <c r="AB72" s="35">
        <f t="shared" si="36"/>
        <v>162.63057142856889</v>
      </c>
      <c r="AC72" s="35">
        <f t="shared" si="37"/>
        <v>583.69795065889616</v>
      </c>
      <c r="AD72" s="35">
        <f t="shared" si="38"/>
        <v>256.65514765505975</v>
      </c>
      <c r="AE72" s="35">
        <f t="shared" si="39"/>
        <v>130.40384729724724</v>
      </c>
      <c r="AF72" s="35">
        <f t="shared" si="40"/>
        <v>296.78427446859104</v>
      </c>
      <c r="AG72" s="35">
        <f t="shared" si="41"/>
        <v>34.001254195170468</v>
      </c>
      <c r="AH72" s="35">
        <f t="shared" si="42"/>
        <v>525.3451418566649</v>
      </c>
      <c r="AI72" s="35">
        <f t="shared" si="43"/>
        <v>266.92247664987229</v>
      </c>
      <c r="AJ72" s="35">
        <f t="shared" si="44"/>
        <v>13.109781042313088</v>
      </c>
      <c r="AK72" s="36">
        <f t="shared" si="45"/>
        <v>3449.3466398630121</v>
      </c>
    </row>
    <row r="73" spans="1:37" x14ac:dyDescent="0.25">
      <c r="A73" s="62">
        <v>4494</v>
      </c>
      <c r="B73" s="62">
        <v>448550.83877229691</v>
      </c>
      <c r="C73" s="62">
        <v>791107.44781151414</v>
      </c>
      <c r="D73" s="62">
        <v>19342.250937502511</v>
      </c>
      <c r="E73" s="62">
        <v>58.570259204880287</v>
      </c>
      <c r="F73" s="63">
        <f t="shared" si="46"/>
        <v>2.3372285714285748E-2</v>
      </c>
      <c r="G73" s="70">
        <f t="shared" si="47"/>
        <v>-1.0350571428571712E-2</v>
      </c>
      <c r="H73" s="64">
        <v>0.5</v>
      </c>
      <c r="I73" s="64">
        <v>0.5</v>
      </c>
      <c r="J73" s="64">
        <v>500</v>
      </c>
      <c r="K73" s="65">
        <v>2800</v>
      </c>
      <c r="L73" s="66">
        <v>9900</v>
      </c>
      <c r="M73" s="66">
        <v>4150</v>
      </c>
      <c r="N73" s="35">
        <f t="shared" si="24"/>
        <v>596.9949857142858</v>
      </c>
      <c r="O73" s="35">
        <f t="shared" si="25"/>
        <v>460.3505714285717</v>
      </c>
      <c r="P73" s="35">
        <f t="shared" si="26"/>
        <v>584.47767253338566</v>
      </c>
      <c r="Q73" s="35">
        <f t="shared" si="27"/>
        <v>273.02128692748209</v>
      </c>
      <c r="R73" s="35">
        <f t="shared" si="28"/>
        <v>148.01478044716646</v>
      </c>
      <c r="S73" s="35">
        <f t="shared" si="29"/>
        <v>316.65832342167079</v>
      </c>
      <c r="T73" s="35">
        <f t="shared" si="30"/>
        <v>15.659923377725862</v>
      </c>
      <c r="U73" s="35">
        <f t="shared" si="31"/>
        <v>517.02878041236863</v>
      </c>
      <c r="V73" s="35">
        <f t="shared" si="32"/>
        <v>280.30012706639161</v>
      </c>
      <c r="W73" s="35">
        <f t="shared" si="33"/>
        <v>14.284350598984908</v>
      </c>
      <c r="X73" s="35">
        <f t="shared" si="34"/>
        <v>3275.6077944059084</v>
      </c>
      <c r="Y73" s="66">
        <v>9900</v>
      </c>
      <c r="Z73" s="66">
        <v>4150</v>
      </c>
      <c r="AA73" s="35">
        <f t="shared" si="35"/>
        <v>457.04512857142737</v>
      </c>
      <c r="AB73" s="35">
        <f t="shared" si="36"/>
        <v>156.84485714285461</v>
      </c>
      <c r="AC73" s="35">
        <f t="shared" si="37"/>
        <v>583.6771268797005</v>
      </c>
      <c r="AD73" s="35">
        <f t="shared" si="38"/>
        <v>256.33503066529011</v>
      </c>
      <c r="AE73" s="35">
        <f t="shared" si="39"/>
        <v>130.19289185661651</v>
      </c>
      <c r="AF73" s="35">
        <f t="shared" si="40"/>
        <v>296.66181201112323</v>
      </c>
      <c r="AG73" s="35">
        <f t="shared" si="41"/>
        <v>34.356869003124629</v>
      </c>
      <c r="AH73" s="35">
        <f t="shared" si="42"/>
        <v>525.5014128849366</v>
      </c>
      <c r="AI73" s="35">
        <f t="shared" si="43"/>
        <v>266.90284367555972</v>
      </c>
      <c r="AJ73" s="35">
        <f t="shared" si="44"/>
        <v>13.382314686401298</v>
      </c>
      <c r="AK73" s="36">
        <f t="shared" si="45"/>
        <v>3452.5672086244367</v>
      </c>
    </row>
    <row r="74" spans="1:37" x14ac:dyDescent="0.25">
      <c r="A74" s="62">
        <v>4495</v>
      </c>
      <c r="B74" s="62">
        <v>449072.65039396286</v>
      </c>
      <c r="C74" s="62">
        <v>791960.50851988792</v>
      </c>
      <c r="D74" s="62">
        <v>19348.818359377445</v>
      </c>
      <c r="E74" s="62">
        <v>58.521939082217003</v>
      </c>
      <c r="F74" s="63">
        <f t="shared" si="46"/>
        <v>2.3443714285714318E-2</v>
      </c>
      <c r="G74" s="70">
        <f t="shared" si="47"/>
        <v>-1.0993428571428855E-2</v>
      </c>
      <c r="H74" s="64">
        <v>0.5</v>
      </c>
      <c r="I74" s="64">
        <v>0.5</v>
      </c>
      <c r="J74" s="64">
        <v>500</v>
      </c>
      <c r="K74" s="65">
        <v>2800</v>
      </c>
      <c r="L74" s="66">
        <v>9900</v>
      </c>
      <c r="M74" s="66">
        <v>4150</v>
      </c>
      <c r="N74" s="35">
        <f t="shared" si="24"/>
        <v>597.29141428571438</v>
      </c>
      <c r="O74" s="35">
        <f t="shared" si="25"/>
        <v>460.99342857142886</v>
      </c>
      <c r="P74" s="35">
        <f t="shared" si="26"/>
        <v>584.47873416004609</v>
      </c>
      <c r="Q74" s="35">
        <f t="shared" si="27"/>
        <v>273.05638147097881</v>
      </c>
      <c r="R74" s="35">
        <f t="shared" si="28"/>
        <v>148.17564469548202</v>
      </c>
      <c r="S74" s="35">
        <f t="shared" si="29"/>
        <v>316.94823304596412</v>
      </c>
      <c r="T74" s="35">
        <f t="shared" si="30"/>
        <v>15.620249835068559</v>
      </c>
      <c r="U74" s="35">
        <f t="shared" si="31"/>
        <v>517.01024692767464</v>
      </c>
      <c r="V74" s="35">
        <f t="shared" si="32"/>
        <v>280.55863862248054</v>
      </c>
      <c r="W74" s="35">
        <f t="shared" si="33"/>
        <v>14.594141141656349</v>
      </c>
      <c r="X74" s="35">
        <f t="shared" si="34"/>
        <v>3275.2153281552473</v>
      </c>
      <c r="Y74" s="66">
        <v>9900</v>
      </c>
      <c r="Z74" s="66">
        <v>4150</v>
      </c>
      <c r="AA74" s="35">
        <f t="shared" si="35"/>
        <v>454.37727142857022</v>
      </c>
      <c r="AB74" s="35">
        <f t="shared" si="36"/>
        <v>151.0591428571403</v>
      </c>
      <c r="AC74" s="35">
        <f t="shared" si="37"/>
        <v>583.65608796091806</v>
      </c>
      <c r="AD74" s="35">
        <f t="shared" si="38"/>
        <v>256.01484149492899</v>
      </c>
      <c r="AE74" s="35">
        <f t="shared" si="39"/>
        <v>129.98214531158553</v>
      </c>
      <c r="AF74" s="35">
        <f t="shared" si="40"/>
        <v>296.53939564058635</v>
      </c>
      <c r="AG74" s="35">
        <f t="shared" si="41"/>
        <v>34.712445554828932</v>
      </c>
      <c r="AH74" s="35">
        <f t="shared" si="42"/>
        <v>525.65747766446373</v>
      </c>
      <c r="AI74" s="35">
        <f t="shared" si="43"/>
        <v>266.8833035105788</v>
      </c>
      <c r="AJ74" s="35">
        <f t="shared" si="44"/>
        <v>13.654399497512195</v>
      </c>
      <c r="AK74" s="36">
        <f t="shared" si="45"/>
        <v>3455.7819442445643</v>
      </c>
    </row>
    <row r="75" spans="1:37" x14ac:dyDescent="0.25">
      <c r="A75" s="62">
        <v>4496</v>
      </c>
      <c r="B75" s="62">
        <v>449595.18569040298</v>
      </c>
      <c r="C75" s="62">
        <v>792813.12613832951</v>
      </c>
      <c r="D75" s="62">
        <v>19355.440000002658</v>
      </c>
      <c r="E75" s="62">
        <v>58.473022753415691</v>
      </c>
      <c r="F75" s="63">
        <f t="shared" si="46"/>
        <v>2.3515142857142891E-2</v>
      </c>
      <c r="G75" s="70">
        <f t="shared" si="47"/>
        <v>-1.1636285714285998E-2</v>
      </c>
      <c r="H75" s="64">
        <v>0.5</v>
      </c>
      <c r="I75" s="64">
        <v>0.5</v>
      </c>
      <c r="J75" s="64">
        <v>500</v>
      </c>
      <c r="K75" s="65">
        <v>2800</v>
      </c>
      <c r="L75" s="66">
        <v>9900</v>
      </c>
      <c r="M75" s="66">
        <v>4150</v>
      </c>
      <c r="N75" s="35">
        <f t="shared" si="24"/>
        <v>597.58784285714296</v>
      </c>
      <c r="O75" s="35">
        <f t="shared" si="25"/>
        <v>461.63628571428603</v>
      </c>
      <c r="P75" s="35">
        <f t="shared" si="26"/>
        <v>584.47979309755806</v>
      </c>
      <c r="Q75" s="35">
        <f t="shared" si="27"/>
        <v>273.09147488368927</v>
      </c>
      <c r="R75" s="35">
        <f t="shared" si="28"/>
        <v>148.33648800477633</v>
      </c>
      <c r="S75" s="35">
        <f t="shared" si="29"/>
        <v>317.23773076395872</v>
      </c>
      <c r="T75" s="35">
        <f t="shared" si="30"/>
        <v>15.580576076499579</v>
      </c>
      <c r="U75" s="35">
        <f t="shared" si="31"/>
        <v>516.99171099360115</v>
      </c>
      <c r="V75" s="35">
        <f t="shared" si="32"/>
        <v>280.8170220950073</v>
      </c>
      <c r="W75" s="35">
        <f t="shared" si="33"/>
        <v>14.904219256069691</v>
      </c>
      <c r="X75" s="35">
        <f t="shared" si="34"/>
        <v>3274.8227859717263</v>
      </c>
      <c r="Y75" s="66">
        <v>9900</v>
      </c>
      <c r="Z75" s="66">
        <v>4150</v>
      </c>
      <c r="AA75" s="35">
        <f t="shared" si="35"/>
        <v>451.70941428571314</v>
      </c>
      <c r="AB75" s="35">
        <f t="shared" si="36"/>
        <v>145.27342857142602</v>
      </c>
      <c r="AC75" s="35">
        <f t="shared" si="37"/>
        <v>583.63483397265998</v>
      </c>
      <c r="AD75" s="35">
        <f t="shared" si="38"/>
        <v>255.69458051854664</v>
      </c>
      <c r="AE75" s="35">
        <f t="shared" si="39"/>
        <v>129.77160700151435</v>
      </c>
      <c r="AF75" s="35">
        <f t="shared" si="40"/>
        <v>296.41702529910572</v>
      </c>
      <c r="AG75" s="35">
        <f t="shared" si="41"/>
        <v>35.067983459922814</v>
      </c>
      <c r="AH75" s="35">
        <f t="shared" si="42"/>
        <v>525.81333606488556</v>
      </c>
      <c r="AI75" s="35">
        <f t="shared" si="43"/>
        <v>266.86385556387688</v>
      </c>
      <c r="AJ75" s="35">
        <f t="shared" si="44"/>
        <v>13.926036873517253</v>
      </c>
      <c r="AK75" s="36">
        <f t="shared" si="45"/>
        <v>3458.9908525475266</v>
      </c>
    </row>
    <row r="76" spans="1:37" x14ac:dyDescent="0.25">
      <c r="A76" s="62">
        <v>4497</v>
      </c>
      <c r="B76" s="62">
        <v>450118.45315265656</v>
      </c>
      <c r="C76" s="62">
        <v>793665.29460790753</v>
      </c>
      <c r="D76" s="62">
        <v>19362.115859377584</v>
      </c>
      <c r="E76" s="62">
        <v>58.423510218476338</v>
      </c>
      <c r="F76" s="63">
        <f t="shared" si="46"/>
        <v>2.358657142857146E-2</v>
      </c>
      <c r="G76" s="70">
        <f t="shared" si="47"/>
        <v>-1.2279142857143138E-2</v>
      </c>
      <c r="H76" s="64">
        <v>0.5</v>
      </c>
      <c r="I76" s="64">
        <v>0.5</v>
      </c>
      <c r="J76" s="64">
        <v>500</v>
      </c>
      <c r="K76" s="65">
        <v>2800</v>
      </c>
      <c r="L76" s="66">
        <v>9900</v>
      </c>
      <c r="M76" s="66">
        <v>4150</v>
      </c>
      <c r="N76" s="35">
        <f t="shared" si="24"/>
        <v>597.88427142857154</v>
      </c>
      <c r="O76" s="35">
        <f t="shared" si="25"/>
        <v>462.27914285714314</v>
      </c>
      <c r="P76" s="35">
        <f t="shared" si="26"/>
        <v>584.48084934587746</v>
      </c>
      <c r="Q76" s="35">
        <f t="shared" si="27"/>
        <v>273.12656716511526</v>
      </c>
      <c r="R76" s="35">
        <f t="shared" si="28"/>
        <v>148.49731056128337</v>
      </c>
      <c r="S76" s="35">
        <f t="shared" si="29"/>
        <v>317.52681699589033</v>
      </c>
      <c r="T76" s="35">
        <f t="shared" si="30"/>
        <v>15.540902102565761</v>
      </c>
      <c r="U76" s="35">
        <f t="shared" si="31"/>
        <v>516.9731726103779</v>
      </c>
      <c r="V76" s="35">
        <f t="shared" si="32"/>
        <v>281.07527788962921</v>
      </c>
      <c r="W76" s="35">
        <f t="shared" si="33"/>
        <v>15.214584224515608</v>
      </c>
      <c r="X76" s="35">
        <f t="shared" si="34"/>
        <v>3274.4301678467641</v>
      </c>
      <c r="Y76" s="66">
        <v>9900</v>
      </c>
      <c r="Z76" s="66">
        <v>4150</v>
      </c>
      <c r="AA76" s="35">
        <f t="shared" si="35"/>
        <v>449.04155714285599</v>
      </c>
      <c r="AB76" s="35">
        <f t="shared" si="36"/>
        <v>139.48771428571177</v>
      </c>
      <c r="AC76" s="35">
        <f t="shared" si="37"/>
        <v>583.61336498574065</v>
      </c>
      <c r="AD76" s="35">
        <f t="shared" si="38"/>
        <v>255.37424811087172</v>
      </c>
      <c r="AE76" s="35">
        <f t="shared" si="39"/>
        <v>129.56127626880988</v>
      </c>
      <c r="AF76" s="35">
        <f t="shared" si="40"/>
        <v>296.29470092713558</v>
      </c>
      <c r="AG76" s="35">
        <f t="shared" si="41"/>
        <v>35.42348232825983</v>
      </c>
      <c r="AH76" s="35">
        <f t="shared" si="42"/>
        <v>525.96898795655886</v>
      </c>
      <c r="AI76" s="35">
        <f t="shared" si="43"/>
        <v>266.84449924598721</v>
      </c>
      <c r="AJ76" s="35">
        <f t="shared" si="44"/>
        <v>14.197228206371978</v>
      </c>
      <c r="AK76" s="36">
        <f t="shared" si="45"/>
        <v>3462.1939393497014</v>
      </c>
    </row>
    <row r="77" spans="1:37" x14ac:dyDescent="0.25">
      <c r="A77" s="62">
        <v>4497.2</v>
      </c>
      <c r="B77" s="62">
        <v>450223.19525146484</v>
      </c>
      <c r="C77" s="62">
        <v>793835.6738692224</v>
      </c>
      <c r="D77" s="62">
        <v>19363.457537502654</v>
      </c>
      <c r="E77" s="62">
        <v>58.413536166751911</v>
      </c>
      <c r="F77" s="63">
        <f t="shared" si="46"/>
        <v>2.3600857142857163E-2</v>
      </c>
      <c r="G77" s="70">
        <f t="shared" si="47"/>
        <v>-1.2407714285714449E-2</v>
      </c>
      <c r="H77" s="64">
        <v>0.5</v>
      </c>
      <c r="I77" s="64">
        <v>0.5</v>
      </c>
      <c r="J77" s="64">
        <v>500</v>
      </c>
      <c r="K77" s="65">
        <v>2800</v>
      </c>
      <c r="L77" s="66">
        <v>9900</v>
      </c>
      <c r="M77" s="66">
        <v>4150</v>
      </c>
      <c r="N77" s="35">
        <f t="shared" si="24"/>
        <v>597.94355714285723</v>
      </c>
      <c r="O77" s="35">
        <f t="shared" si="25"/>
        <v>462.40771428571446</v>
      </c>
      <c r="P77" s="35">
        <f t="shared" si="26"/>
        <v>584.48106027283438</v>
      </c>
      <c r="Q77" s="35">
        <f t="shared" si="27"/>
        <v>273.13358548560251</v>
      </c>
      <c r="R77" s="35">
        <f t="shared" si="28"/>
        <v>148.52947259861355</v>
      </c>
      <c r="S77" s="35">
        <f t="shared" si="29"/>
        <v>317.58458490090118</v>
      </c>
      <c r="T77" s="35">
        <f t="shared" si="30"/>
        <v>15.532967281983346</v>
      </c>
      <c r="U77" s="35">
        <f t="shared" si="31"/>
        <v>516.96946463985557</v>
      </c>
      <c r="V77" s="35">
        <f t="shared" si="32"/>
        <v>281.12691376283658</v>
      </c>
      <c r="W77" s="35">
        <f t="shared" si="33"/>
        <v>15.276691577758262</v>
      </c>
      <c r="X77" s="35">
        <f t="shared" si="34"/>
        <v>3274.3516351080434</v>
      </c>
      <c r="Y77" s="66">
        <v>9900</v>
      </c>
      <c r="Z77" s="66">
        <v>4150</v>
      </c>
      <c r="AA77" s="35">
        <f t="shared" si="35"/>
        <v>448.50798571428504</v>
      </c>
      <c r="AB77" s="35">
        <f t="shared" si="36"/>
        <v>138.33057142856995</v>
      </c>
      <c r="AC77" s="35">
        <f t="shared" si="37"/>
        <v>583.6090453947985</v>
      </c>
      <c r="AD77" s="35">
        <f t="shared" si="38"/>
        <v>255.31017309056884</v>
      </c>
      <c r="AE77" s="35">
        <f t="shared" si="39"/>
        <v>129.51923497389862</v>
      </c>
      <c r="AF77" s="35">
        <f t="shared" si="40"/>
        <v>296.27024156372619</v>
      </c>
      <c r="AG77" s="35">
        <f t="shared" si="41"/>
        <v>35.494577383198653</v>
      </c>
      <c r="AH77" s="35">
        <f t="shared" si="42"/>
        <v>526.00009354248562</v>
      </c>
      <c r="AI77" s="35">
        <f t="shared" si="43"/>
        <v>266.84063892610499</v>
      </c>
      <c r="AJ77" s="35">
        <f t="shared" si="44"/>
        <v>14.251413069841785</v>
      </c>
      <c r="AK77" s="36">
        <f t="shared" si="45"/>
        <v>3462.8338586413374</v>
      </c>
    </row>
    <row r="78" spans="1:37" x14ac:dyDescent="0.25">
      <c r="A78" s="62">
        <v>4497.8</v>
      </c>
      <c r="B78" s="62">
        <v>450537.59997940063</v>
      </c>
      <c r="C78" s="62">
        <v>794346.70191049576</v>
      </c>
      <c r="D78" s="62">
        <v>19367.495584377593</v>
      </c>
      <c r="E78" s="62">
        <v>58.38347092210546</v>
      </c>
      <c r="F78" s="63">
        <f t="shared" si="46"/>
        <v>2.364371428571433E-2</v>
      </c>
      <c r="G78" s="70">
        <f t="shared" si="47"/>
        <v>-1.2793428571428973E-2</v>
      </c>
      <c r="H78" s="64">
        <v>0.5</v>
      </c>
      <c r="I78" s="64">
        <v>0.5</v>
      </c>
      <c r="J78" s="64">
        <v>500</v>
      </c>
      <c r="K78" s="65">
        <v>2800</v>
      </c>
      <c r="L78" s="66">
        <v>9900</v>
      </c>
      <c r="M78" s="66">
        <v>4150</v>
      </c>
      <c r="N78" s="35">
        <f t="shared" si="24"/>
        <v>598.12141428571442</v>
      </c>
      <c r="O78" s="35">
        <f t="shared" si="25"/>
        <v>462.79342857142899</v>
      </c>
      <c r="P78" s="35">
        <f t="shared" si="26"/>
        <v>584.48169240828497</v>
      </c>
      <c r="Q78" s="35">
        <f t="shared" si="27"/>
        <v>273.15464017539671</v>
      </c>
      <c r="R78" s="35">
        <f t="shared" si="28"/>
        <v>148.62595378940168</v>
      </c>
      <c r="S78" s="35">
        <f t="shared" si="29"/>
        <v>317.7577899936087</v>
      </c>
      <c r="T78" s="35">
        <f t="shared" si="30"/>
        <v>15.509162768723481</v>
      </c>
      <c r="U78" s="35">
        <f t="shared" si="31"/>
        <v>516.95834014056629</v>
      </c>
      <c r="V78" s="35">
        <f t="shared" si="32"/>
        <v>281.28179086923689</v>
      </c>
      <c r="W78" s="35">
        <f t="shared" si="33"/>
        <v>15.463082253941801</v>
      </c>
      <c r="X78" s="35">
        <f t="shared" si="34"/>
        <v>3274.1160186631887</v>
      </c>
      <c r="Y78" s="66">
        <v>9900</v>
      </c>
      <c r="Z78" s="66">
        <v>4150</v>
      </c>
      <c r="AA78" s="35">
        <f t="shared" si="35"/>
        <v>446.90727142856974</v>
      </c>
      <c r="AB78" s="35">
        <f t="shared" si="36"/>
        <v>134.85914285713926</v>
      </c>
      <c r="AC78" s="35">
        <f t="shared" si="37"/>
        <v>583.59603504520442</v>
      </c>
      <c r="AD78" s="35">
        <f t="shared" si="38"/>
        <v>255.11793100611851</v>
      </c>
      <c r="AE78" s="35">
        <f t="shared" si="39"/>
        <v>129.39316069838588</v>
      </c>
      <c r="AF78" s="35">
        <f t="shared" si="40"/>
        <v>296.19687448653644</v>
      </c>
      <c r="AG78" s="35">
        <f t="shared" si="41"/>
        <v>35.70785305442412</v>
      </c>
      <c r="AH78" s="35">
        <f t="shared" si="42"/>
        <v>526.09336069693677</v>
      </c>
      <c r="AI78" s="35">
        <f t="shared" si="43"/>
        <v>266.82907976930886</v>
      </c>
      <c r="AJ78" s="35">
        <f t="shared" si="44"/>
        <v>14.413861053218906</v>
      </c>
      <c r="AK78" s="36">
        <f t="shared" si="45"/>
        <v>3464.7522212145414</v>
      </c>
    </row>
    <row r="79" spans="1:37" x14ac:dyDescent="0.25">
      <c r="A79" s="62">
        <v>4498</v>
      </c>
      <c r="B79" s="62">
        <v>450642.46125793457</v>
      </c>
      <c r="C79" s="62">
        <v>794517.00784730911</v>
      </c>
      <c r="D79" s="62">
        <v>19368.845937502556</v>
      </c>
      <c r="E79" s="62">
        <v>58.37340147739895</v>
      </c>
      <c r="F79" s="63">
        <f t="shared" si="46"/>
        <v>2.3658000000000033E-2</v>
      </c>
      <c r="G79" s="70">
        <f t="shared" si="47"/>
        <v>-1.2922000000000284E-2</v>
      </c>
      <c r="H79" s="64">
        <v>0.5</v>
      </c>
      <c r="I79" s="64">
        <v>0.5</v>
      </c>
      <c r="J79" s="64">
        <v>500</v>
      </c>
      <c r="K79" s="65">
        <v>2800</v>
      </c>
      <c r="L79" s="66">
        <v>9900</v>
      </c>
      <c r="M79" s="66">
        <v>4150</v>
      </c>
      <c r="N79" s="35">
        <f t="shared" si="24"/>
        <v>598.18070000000012</v>
      </c>
      <c r="O79" s="35">
        <f t="shared" si="25"/>
        <v>462.92200000000031</v>
      </c>
      <c r="P79" s="35">
        <f t="shared" si="26"/>
        <v>584.48190290496063</v>
      </c>
      <c r="Q79" s="35">
        <f t="shared" si="27"/>
        <v>273.16165831475894</v>
      </c>
      <c r="R79" s="35">
        <f t="shared" si="28"/>
        <v>148.65811255087732</v>
      </c>
      <c r="S79" s="35">
        <f t="shared" si="29"/>
        <v>317.81549216158731</v>
      </c>
      <c r="T79" s="35">
        <f t="shared" si="30"/>
        <v>15.501227913813938</v>
      </c>
      <c r="U79" s="35">
        <f t="shared" si="31"/>
        <v>516.95463177823513</v>
      </c>
      <c r="V79" s="35">
        <f t="shared" si="32"/>
        <v>281.33340641106383</v>
      </c>
      <c r="W79" s="35">
        <f t="shared" si="33"/>
        <v>15.525235332521317</v>
      </c>
      <c r="X79" s="35">
        <f t="shared" si="34"/>
        <v>3274.0374737717784</v>
      </c>
      <c r="Y79" s="66">
        <v>9900</v>
      </c>
      <c r="Z79" s="66">
        <v>4150</v>
      </c>
      <c r="AA79" s="35">
        <f t="shared" si="35"/>
        <v>446.37369999999885</v>
      </c>
      <c r="AB79" s="35">
        <f t="shared" si="36"/>
        <v>133.70199999999744</v>
      </c>
      <c r="AC79" s="35">
        <f t="shared" si="37"/>
        <v>583.59168107167636</v>
      </c>
      <c r="AD79" s="35">
        <f t="shared" si="38"/>
        <v>255.05384464678903</v>
      </c>
      <c r="AE79" s="35">
        <f t="shared" si="39"/>
        <v>129.35115245891461</v>
      </c>
      <c r="AF79" s="35">
        <f t="shared" si="40"/>
        <v>296.17242246347723</v>
      </c>
      <c r="AG79" s="35">
        <f t="shared" si="41"/>
        <v>35.778941769909743</v>
      </c>
      <c r="AH79" s="35">
        <f t="shared" si="42"/>
        <v>526.12443321055844</v>
      </c>
      <c r="AI79" s="35">
        <f t="shared" si="43"/>
        <v>266.82523396902559</v>
      </c>
      <c r="AJ79" s="35">
        <f t="shared" si="44"/>
        <v>14.467974882138741</v>
      </c>
      <c r="AK79" s="36">
        <f t="shared" si="45"/>
        <v>3465.3912104597302</v>
      </c>
    </row>
    <row r="80" spans="1:37" x14ac:dyDescent="0.25">
      <c r="A80" s="62">
        <v>4499</v>
      </c>
      <c r="B80" s="62">
        <v>451167.21846723557</v>
      </c>
      <c r="C80" s="62">
        <v>795368.25975230336</v>
      </c>
      <c r="D80" s="62">
        <v>19375.630234377582</v>
      </c>
      <c r="E80" s="62">
        <v>58.322696530183521</v>
      </c>
      <c r="F80" s="63">
        <f t="shared" si="46"/>
        <v>2.3729428571428603E-2</v>
      </c>
      <c r="G80" s="70">
        <f t="shared" si="47"/>
        <v>-1.3564857142857423E-2</v>
      </c>
      <c r="H80" s="64">
        <v>0.5</v>
      </c>
      <c r="I80" s="64">
        <v>0.5</v>
      </c>
      <c r="J80" s="64">
        <v>500</v>
      </c>
      <c r="K80" s="65">
        <v>2800</v>
      </c>
      <c r="L80" s="66">
        <v>9900</v>
      </c>
      <c r="M80" s="66">
        <v>4150</v>
      </c>
      <c r="N80" s="35">
        <f t="shared" si="24"/>
        <v>598.47712857142869</v>
      </c>
      <c r="O80" s="35">
        <f t="shared" si="25"/>
        <v>463.56485714285742</v>
      </c>
      <c r="P80" s="35">
        <f t="shared" si="26"/>
        <v>584.48295377476393</v>
      </c>
      <c r="Q80" s="35">
        <f t="shared" si="27"/>
        <v>273.19674833212213</v>
      </c>
      <c r="R80" s="35">
        <f t="shared" si="28"/>
        <v>148.81889415907179</v>
      </c>
      <c r="S80" s="35">
        <f t="shared" si="29"/>
        <v>318.10375668046231</v>
      </c>
      <c r="T80" s="35">
        <f t="shared" si="30"/>
        <v>15.461553510790987</v>
      </c>
      <c r="U80" s="35">
        <f t="shared" si="31"/>
        <v>516.93608849740303</v>
      </c>
      <c r="V80" s="35">
        <f t="shared" si="32"/>
        <v>281.59140806308881</v>
      </c>
      <c r="W80" s="35">
        <f t="shared" si="33"/>
        <v>15.836171868834478</v>
      </c>
      <c r="X80" s="35">
        <f t="shared" si="34"/>
        <v>3273.6447037381877</v>
      </c>
      <c r="Y80" s="66">
        <v>9900</v>
      </c>
      <c r="Z80" s="66">
        <v>4150</v>
      </c>
      <c r="AA80" s="35">
        <f t="shared" si="35"/>
        <v>443.7058428571417</v>
      </c>
      <c r="AB80" s="35">
        <f t="shared" si="36"/>
        <v>127.91628571428319</v>
      </c>
      <c r="AC80" s="35">
        <f t="shared" si="37"/>
        <v>583.56978230268555</v>
      </c>
      <c r="AD80" s="35">
        <f t="shared" si="38"/>
        <v>254.73337050133708</v>
      </c>
      <c r="AE80" s="35">
        <f t="shared" si="39"/>
        <v>129.14123492029529</v>
      </c>
      <c r="AF80" s="35">
        <f t="shared" si="40"/>
        <v>296.05018984529676</v>
      </c>
      <c r="AG80" s="35">
        <f t="shared" si="41"/>
        <v>36.13436139516066</v>
      </c>
      <c r="AH80" s="35">
        <f t="shared" si="42"/>
        <v>526.27967169867804</v>
      </c>
      <c r="AI80" s="35">
        <f t="shared" si="43"/>
        <v>266.80605914668774</v>
      </c>
      <c r="AJ80" s="35">
        <f t="shared" si="44"/>
        <v>14.738278281009521</v>
      </c>
      <c r="AK80" s="36">
        <f t="shared" si="45"/>
        <v>3468.58267167853</v>
      </c>
    </row>
    <row r="81" spans="1:37" x14ac:dyDescent="0.25">
      <c r="A81" s="62">
        <v>4500</v>
      </c>
      <c r="B81" s="62">
        <v>451692.73322820663</v>
      </c>
      <c r="C81" s="62">
        <v>796219.04419568181</v>
      </c>
      <c r="D81" s="62">
        <v>19382.468750002547</v>
      </c>
      <c r="E81" s="62">
        <v>58.271395376830064</v>
      </c>
      <c r="F81" s="63">
        <f t="shared" si="46"/>
        <v>2.3800857142857176E-2</v>
      </c>
      <c r="G81" s="70">
        <f t="shared" si="47"/>
        <v>-1.420771428571457E-2</v>
      </c>
      <c r="H81" s="64">
        <v>0.5</v>
      </c>
      <c r="I81" s="64">
        <v>0.5</v>
      </c>
      <c r="J81" s="64">
        <v>500</v>
      </c>
      <c r="K81" s="65">
        <v>2800</v>
      </c>
      <c r="L81" s="66">
        <v>9900</v>
      </c>
      <c r="M81" s="66">
        <v>4150</v>
      </c>
      <c r="N81" s="35">
        <f t="shared" si="24"/>
        <v>598.77355714285727</v>
      </c>
      <c r="O81" s="35">
        <f t="shared" si="25"/>
        <v>464.20771428571459</v>
      </c>
      <c r="P81" s="35">
        <f t="shared" si="26"/>
        <v>584.48400195524368</v>
      </c>
      <c r="Q81" s="35">
        <f t="shared" si="27"/>
        <v>273.23183721670705</v>
      </c>
      <c r="R81" s="35">
        <f t="shared" si="28"/>
        <v>148.97965557102148</v>
      </c>
      <c r="S81" s="35">
        <f t="shared" si="29"/>
        <v>318.39161097150844</v>
      </c>
      <c r="T81" s="35">
        <f t="shared" si="30"/>
        <v>15.421878894043761</v>
      </c>
      <c r="U81" s="35">
        <f t="shared" si="31"/>
        <v>516.91754276811184</v>
      </c>
      <c r="V81" s="35">
        <f t="shared" si="32"/>
        <v>281.84928324854519</v>
      </c>
      <c r="W81" s="35">
        <f t="shared" si="33"/>
        <v>16.147393125407461</v>
      </c>
      <c r="X81" s="35">
        <f t="shared" si="34"/>
        <v>3273.2518577374067</v>
      </c>
      <c r="Y81" s="66">
        <v>9900</v>
      </c>
      <c r="Z81" s="66">
        <v>4150</v>
      </c>
      <c r="AA81" s="35">
        <f t="shared" si="35"/>
        <v>441.03798571428456</v>
      </c>
      <c r="AB81" s="35">
        <f t="shared" si="36"/>
        <v>122.13057142856887</v>
      </c>
      <c r="AC81" s="35">
        <f t="shared" si="37"/>
        <v>583.5476687516873</v>
      </c>
      <c r="AD81" s="35">
        <f t="shared" si="38"/>
        <v>254.4128260497061</v>
      </c>
      <c r="AE81" s="35">
        <f t="shared" si="39"/>
        <v>128.93152300443131</v>
      </c>
      <c r="AF81" s="35">
        <f t="shared" si="40"/>
        <v>295.92800300814224</v>
      </c>
      <c r="AG81" s="35">
        <f t="shared" si="41"/>
        <v>36.489740814521156</v>
      </c>
      <c r="AH81" s="35">
        <f t="shared" si="42"/>
        <v>526.43470329343018</v>
      </c>
      <c r="AI81" s="35">
        <f t="shared" si="43"/>
        <v>266.78697419424486</v>
      </c>
      <c r="AJ81" s="35">
        <f t="shared" si="44"/>
        <v>15.008139777328619</v>
      </c>
      <c r="AK81" s="36">
        <f t="shared" si="45"/>
        <v>3471.768328799305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75"/>
  <sheetViews>
    <sheetView topLeftCell="H1" zoomScale="85" zoomScaleNormal="85" workbookViewId="0">
      <selection activeCell="AA3" sqref="AA3:AK75"/>
    </sheetView>
  </sheetViews>
  <sheetFormatPr defaultRowHeight="13.8" x14ac:dyDescent="0.25"/>
  <sheetData>
    <row r="1" spans="1:37" x14ac:dyDescent="0.25">
      <c r="A1" s="73" t="s">
        <v>59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46">
        <v>4500</v>
      </c>
      <c r="B3" s="46">
        <v>451692.73322820663</v>
      </c>
      <c r="C3" s="46">
        <v>796219.04419568181</v>
      </c>
      <c r="D3" s="46">
        <v>19382.468750002547</v>
      </c>
      <c r="E3" s="46">
        <v>58.271395376830064</v>
      </c>
      <c r="F3" s="47">
        <f>0.02+(0.025-0.02)/70*(A3-4446.788)</f>
        <v>2.3800857142857176E-2</v>
      </c>
      <c r="G3" s="68">
        <f t="shared" ref="G3:G26" si="0">0.02-(0.045/70)*(A3-4446.788)</f>
        <v>-1.420771428571457E-2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598.77355714285727</v>
      </c>
      <c r="O3" s="35">
        <f>(L3-400-500)*F3+250</f>
        <v>464.20771428571459</v>
      </c>
      <c r="P3" s="35">
        <f>(1000*SIN(PI()/2-(PI()/2+ATAN(H3)+ATAN(250/(L3-M3-400-250)))/2)/SIN((PI()/2+ATAN(H3)+ATAN(250/(L3-M3-400-250)))/2))*COS(ATAN((N3-O3)/(L3-M3-400-250)))</f>
        <v>584.48400195524368</v>
      </c>
      <c r="Q3" s="35">
        <f>(1000*SIN(PI()/2-(PI()/2+ATAN(H3)+ATAN(250/(L3-M3-400-250)))/2)/SIN((PI()/2+ATAN(H3)+ATAN(250/(L3-M3-400-250)))/2))*SIN(ATAN(H3)+ATAN(250/(L3-M3-400-250))-ATAN((N3-O3)/(L3-M3-400-250)))</f>
        <v>273.23183721670705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148.97965557102148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318.39161097150844</v>
      </c>
      <c r="T3" s="35">
        <f>(1000*SIN(PI()/2-(PI()/2+ATAN(H3)+ATAN(250/(L3-M3-400-250)))/2)/SIN((PI()/2+ATAN(H3)+ATAN(250/(L3-M3-400-250)))/2))*SIN(ATAN((N3-O3)/(L3-M3-400-250)))</f>
        <v>15.421878894043761</v>
      </c>
      <c r="U3" s="35">
        <f>(1000*SIN(PI()/2-(PI()/2+ATAN(H3)+ATAN(250/(L3-M3-400-250)))/2)/SIN((PI()/2+ATAN(H3)+ATAN(250/(L3-M3-400-250)))/2))*COS(ATAN(H3)+ATAN(250/(L3-M3-400-250))-ATAN((N3-O3)/(L3-M3-400-250)))</f>
        <v>516.91754276811184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281.84928324854519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16.147393125407461</v>
      </c>
      <c r="X3" s="35">
        <f>M3+400-((K3-250-(N3-O3))/TAN(PI()/2-(ATAN(H3)+ATAN(250/(L3-M3-400-250))-ATAN((N3-O3)/(L3-M3-400-250)))))</f>
        <v>3273.2518577374067</v>
      </c>
      <c r="Y3" s="51">
        <v>9900</v>
      </c>
      <c r="Z3" s="51">
        <v>4150</v>
      </c>
      <c r="AA3" s="35">
        <f>Z3*G3+J3</f>
        <v>441.03798571428456</v>
      </c>
      <c r="AB3" s="35">
        <f>(Y3-400-500)*G3+250</f>
        <v>122.13057142856887</v>
      </c>
      <c r="AC3" s="35">
        <f>(1000*SIN(PI()/2-(PI()/2+ATAN(I3)+ATAN(250/(Y3-Z3-400-250)))/2)/SIN((PI()/2+ATAN(I3)+ATAN(250/(Y3-Z3-400-250)))/2))*COS(ATAN((AA3-AB3)/(Y3-Z3-400-250)))</f>
        <v>583.5476687516873</v>
      </c>
      <c r="AD3" s="35">
        <f>(1000*SIN(PI()/2-(PI()/2+ATAN(I3)+ATAN(250/(Y3-Z3-400-250)))/2)/SIN((PI()/2+ATAN(I3)+ATAN(250/(Y3-Z3-400-250)))/2))*SIN(ATAN(I3)+ATAN(250/(Y3-Z3-400-250))-(ATAN((AA3-AB3)/(Y3-Z3-400-250))))</f>
        <v>254.4128260497061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128.93152300443131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295.92800300814224</v>
      </c>
      <c r="AG3" s="35">
        <f>(1000*SIN(PI()/2-(PI()/2+ATAN(I3)+ATAN(250/(Y3-Z3-400-250)))/2)/SIN((PI()/2+ATAN(I3)+ATAN(250/(Y3-Z3-400-250)))/2))*SIN(ATAN((AA3-AB3)/(Y3-Z3-400-250)))</f>
        <v>36.489740814521156</v>
      </c>
      <c r="AH3" s="35">
        <f>(1000*SIN(PI()/2-(PI()/2+ATAN(I3)+ATAN(250/(Y3-Z3-400-250)))/2)/SIN((PI()/2+ATAN(I3)+ATAN(250/(Y3-Z3-400-250)))/2))*COS(ATAN(I3)+ATAN(250/(Y3-Z3-400-250))-(ATAN((AA3-AB3)/(Y3-Z3-400-250))))</f>
        <v>526.43470329343018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266.78697419424486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15.008139777328619</v>
      </c>
      <c r="AK3" s="36">
        <f>Z3+400-((K3-250-(AA3-AB3))/TAN(PI()/2-(ATAN(I3)+ATAN(250/(Y3-Z3-400-250))-(ATAN((AA3-AB3)/(Y3-Z3-400-250))))))</f>
        <v>3471.768328799305</v>
      </c>
    </row>
    <row r="4" spans="1:37" x14ac:dyDescent="0.25">
      <c r="A4" s="46">
        <v>4501</v>
      </c>
      <c r="B4" s="46">
        <v>452219.01397228241</v>
      </c>
      <c r="C4" s="46">
        <v>797069.35502701998</v>
      </c>
      <c r="D4" s="46">
        <v>19389.361484377445</v>
      </c>
      <c r="E4" s="46">
        <v>58.219498017338566</v>
      </c>
      <c r="F4" s="47">
        <f t="shared" ref="F4:F27" si="1">0.02+(0.025-0.02)/70*(A4-4446.788)</f>
        <v>2.3872285714285749E-2</v>
      </c>
      <c r="G4" s="68">
        <f t="shared" si="0"/>
        <v>-1.4850571428571709E-2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2">M4*F4+J4</f>
        <v>599.06998571428585</v>
      </c>
      <c r="O4" s="35">
        <f t="shared" ref="O4:O67" si="3">(L4-400-500)*F4+250</f>
        <v>464.8505714285717</v>
      </c>
      <c r="P4" s="35">
        <f t="shared" ref="P4:P67" si="4">(1000*SIN(PI()/2-(PI()/2+ATAN(H4)+ATAN(250/(L4-M4-400-250)))/2)/SIN((PI()/2+ATAN(H4)+ATAN(250/(L4-M4-400-250)))/2))*COS(ATAN((N4-O4)/(L4-M4-400-250)))</f>
        <v>584.48504744635648</v>
      </c>
      <c r="Q4" s="35">
        <f t="shared" ref="Q4:Q67" si="5">(1000*SIN(PI()/2-(PI()/2+ATAN(H4)+ATAN(250/(L4-M4-400-250)))/2)/SIN((PI()/2+ATAN(H4)+ATAN(250/(L4-M4-400-250)))/2))*SIN(ATAN(H4)+ATAN(250/(L4-M4-400-250))-ATAN((N4-O4)/(L4-M4-400-250)))</f>
        <v>273.26692496801576</v>
      </c>
      <c r="R4" s="35">
        <f t="shared" ref="R4:R67" si="6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149.14039697152199</v>
      </c>
      <c r="S4" s="35">
        <f t="shared" ref="S4:S67" si="7">(500*SIN(PI()/2-(PI()/2+(ATAN(H4)+ATAN(250/(L4-M4-400-250))-ATAN((N4-O4)/(L4-M4-400-250)))-(ATAN((O4-AB4)/(X4+AK4))))/2)/SIN((PI()/2+(ATAN(H4)+ATAN(250/(L4-M4-400-250))-ATAN((N4-O4)/(L4-M4-400-250)))-(ATAN((O4-AB4)/(X4+AK4))))/2))*COS(ATAN((O4-AB4)/(X4+AK4)))</f>
        <v>318.67905545329228</v>
      </c>
      <c r="T4" s="35">
        <f t="shared" ref="T4:T67" si="8">(1000*SIN(PI()/2-(PI()/2+ATAN(H4)+ATAN(250/(L4-M4-400-250)))/2)/SIN((PI()/2+ATAN(H4)+ATAN(250/(L4-M4-400-250)))/2))*SIN(ATAN((N4-O4)/(L4-M4-400-250)))</f>
        <v>15.382204064119181</v>
      </c>
      <c r="U4" s="35">
        <f t="shared" ref="U4:U67" si="9">(1000*SIN(PI()/2-(PI()/2+ATAN(H4)+ATAN(250/(L4-M4-400-250)))/2)/SIN((PI()/2+ATAN(H4)+ATAN(250/(L4-M4-400-250)))/2))*COS(ATAN(H4)+ATAN(250/(L4-M4-400-250))-ATAN((N4-O4)/(L4-M4-400-250)))</f>
        <v>516.89899459059188</v>
      </c>
      <c r="V4" s="35">
        <f t="shared" ref="V4:V67" si="10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282.10703236933796</v>
      </c>
      <c r="W4" s="35">
        <f t="shared" ref="W4:W67" si="11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16.458898397381425</v>
      </c>
      <c r="X4" s="35">
        <f t="shared" ref="X4:X67" si="12">M4+400-((K4-250-(N4-O4))/TAN(PI()/2-(ATAN(H4)+ATAN(250/(L4-M4-400-250))-ATAN((N4-O4)/(L4-M4-400-250)))))</f>
        <v>3272.8589357608503</v>
      </c>
      <c r="Y4" s="51">
        <v>9900</v>
      </c>
      <c r="Z4" s="51">
        <v>4150</v>
      </c>
      <c r="AA4" s="35">
        <f t="shared" ref="AA4:AA67" si="13">Z4*G4+J4</f>
        <v>438.37012857142741</v>
      </c>
      <c r="AB4" s="35">
        <f t="shared" ref="AB4:AB67" si="14">(Y4-400-500)*G4+250</f>
        <v>116.34485714285461</v>
      </c>
      <c r="AC4" s="35">
        <f t="shared" ref="AC4:AC67" si="15">(1000*SIN(PI()/2-(PI()/2+ATAN(I4)+ATAN(250/(Y4-Z4-400-250)))/2)/SIN((PI()/2+ATAN(I4)+ATAN(250/(Y4-Z4-400-250)))/2))*COS(ATAN((AA4-AB4)/(Y4-Z4-400-250)))</f>
        <v>583.52534049230121</v>
      </c>
      <c r="AD4" s="35">
        <f t="shared" ref="AD4:AD67" si="16">(1000*SIN(PI()/2-(PI()/2+ATAN(I4)+ATAN(250/(Y4-Z4-400-250)))/2)/SIN((PI()/2+ATAN(I4)+ATAN(250/(Y4-Z4-400-250)))/2))*SIN(ATAN(I4)+ATAN(250/(Y4-Z4-400-250))-(ATAN((AA4-AB4)/(Y4-Z4-400-250))))</f>
        <v>254.09221166723606</v>
      </c>
      <c r="AE4" s="35">
        <f t="shared" ref="AE4:AE67" si="17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128.72201606580379</v>
      </c>
      <c r="AF4" s="35">
        <f t="shared" ref="AF4:AF67" si="18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295.80586188596152</v>
      </c>
      <c r="AG4" s="35">
        <f t="shared" ref="AG4:AG67" si="19">(1000*SIN(PI()/2-(PI()/2+ATAN(I4)+ATAN(250/(Y4-Z4-400-250)))/2)/SIN((PI()/2+ATAN(I4)+ATAN(250/(Y4-Z4-400-250)))/2))*SIN(ATAN((AA4-AB4)/(Y4-Z4-400-250)))</f>
        <v>36.845079638722282</v>
      </c>
      <c r="AH4" s="35">
        <f t="shared" ref="AH4:AH67" si="20">(1000*SIN(PI()/2-(PI()/2+ATAN(I4)+ATAN(250/(Y4-Z4-400-250)))/2)/SIN((PI()/2+ATAN(I4)+ATAN(250/(Y4-Z4-400-250)))/2))*COS(ATAN(I4)+ATAN(250/(Y4-Z4-400-250))-(ATAN((AA4-AB4)/(Y4-Z4-400-250))))</f>
        <v>526.58952786804673</v>
      </c>
      <c r="AI4" s="35">
        <f t="shared" ref="AI4:AI67" si="21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266.76797852854105</v>
      </c>
      <c r="AJ4" s="35">
        <f t="shared" ref="AJ4:AJ67" si="22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15.277560739615234</v>
      </c>
      <c r="AK4" s="36">
        <f t="shared" ref="AK4:AK67" si="23">Z4+400-((K4-250-(AA4-AB4))/TAN(PI()/2-(ATAN(I4)+ATAN(250/(Y4-Z4-400-250))-(ATAN((AA4-AB4)/(Y4-Z4-400-250))))))</f>
        <v>3474.9481876075579</v>
      </c>
    </row>
    <row r="5" spans="1:37" x14ac:dyDescent="0.25">
      <c r="A5" s="46">
        <v>4502</v>
      </c>
      <c r="B5" s="46">
        <v>452746.06911611557</v>
      </c>
      <c r="C5" s="46">
        <v>797919.18607223034</v>
      </c>
      <c r="D5" s="46">
        <v>19396.308437502514</v>
      </c>
      <c r="E5" s="46">
        <v>58.167004451709033</v>
      </c>
      <c r="F5" s="47">
        <f t="shared" si="1"/>
        <v>2.3943714285714318E-2</v>
      </c>
      <c r="G5" s="68">
        <f t="shared" si="0"/>
        <v>-1.5493428571428856E-2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2"/>
        <v>599.36641428571443</v>
      </c>
      <c r="O5" s="35">
        <f t="shared" si="3"/>
        <v>465.49342857142886</v>
      </c>
      <c r="P5" s="35">
        <f t="shared" si="4"/>
        <v>584.4860902480591</v>
      </c>
      <c r="Q5" s="35">
        <f t="shared" si="5"/>
        <v>273.3020115855503</v>
      </c>
      <c r="R5" s="35">
        <f t="shared" si="6"/>
        <v>149.30111854501001</v>
      </c>
      <c r="S5" s="35">
        <f t="shared" si="7"/>
        <v>318.9660905439469</v>
      </c>
      <c r="T5" s="35">
        <f t="shared" si="8"/>
        <v>15.342529021564127</v>
      </c>
      <c r="U5" s="35">
        <f t="shared" si="9"/>
        <v>516.8804439650736</v>
      </c>
      <c r="V5" s="35">
        <f t="shared" si="10"/>
        <v>282.36465582643717</v>
      </c>
      <c r="W5" s="35">
        <f t="shared" si="11"/>
        <v>16.770686983070537</v>
      </c>
      <c r="X5" s="35">
        <f t="shared" si="12"/>
        <v>3272.465937799931</v>
      </c>
      <c r="Y5" s="51">
        <v>9900</v>
      </c>
      <c r="Z5" s="51">
        <v>4150</v>
      </c>
      <c r="AA5" s="35">
        <f t="shared" si="13"/>
        <v>435.70227142857027</v>
      </c>
      <c r="AB5" s="35">
        <f t="shared" si="14"/>
        <v>110.5591428571403</v>
      </c>
      <c r="AC5" s="35">
        <f t="shared" si="15"/>
        <v>583.50279759884666</v>
      </c>
      <c r="AD5" s="35">
        <f t="shared" si="16"/>
        <v>253.77152772941417</v>
      </c>
      <c r="AE5" s="35">
        <f t="shared" si="17"/>
        <v>128.512713461884</v>
      </c>
      <c r="AF5" s="35">
        <f t="shared" si="18"/>
        <v>295.68376641111917</v>
      </c>
      <c r="AG5" s="35">
        <f t="shared" si="19"/>
        <v>37.20037747871978</v>
      </c>
      <c r="AH5" s="35">
        <f t="shared" si="20"/>
        <v>526.7441452964797</v>
      </c>
      <c r="AI5" s="35">
        <f t="shared" si="21"/>
        <v>266.74907156798935</v>
      </c>
      <c r="AJ5" s="35">
        <f t="shared" si="22"/>
        <v>15.546542530586031</v>
      </c>
      <c r="AK5" s="36">
        <f t="shared" si="23"/>
        <v>3478.1222538811076</v>
      </c>
    </row>
    <row r="6" spans="1:37" x14ac:dyDescent="0.25">
      <c r="A6" s="46">
        <v>4502.2</v>
      </c>
      <c r="B6" s="46">
        <v>452851.57381248474</v>
      </c>
      <c r="C6" s="46">
        <v>798089.0941619873</v>
      </c>
      <c r="D6" s="46">
        <v>19397.704334377635</v>
      </c>
      <c r="E6" s="46">
        <v>58.156434193846572</v>
      </c>
      <c r="F6" s="47">
        <f t="shared" si="1"/>
        <v>2.3958000000000021E-2</v>
      </c>
      <c r="G6" s="68">
        <f t="shared" si="0"/>
        <v>-1.5622000000000167E-2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2"/>
        <v>599.42570000000012</v>
      </c>
      <c r="O6" s="35">
        <f t="shared" si="3"/>
        <v>465.62200000000018</v>
      </c>
      <c r="P6" s="35">
        <f t="shared" si="4"/>
        <v>584.48629848566657</v>
      </c>
      <c r="Q6" s="35">
        <f t="shared" si="5"/>
        <v>273.30902877296052</v>
      </c>
      <c r="R6" s="35">
        <f t="shared" si="6"/>
        <v>149.33326049667139</v>
      </c>
      <c r="S6" s="35">
        <f t="shared" si="7"/>
        <v>319.02344847190739</v>
      </c>
      <c r="T6" s="35">
        <f t="shared" si="8"/>
        <v>15.334593987585599</v>
      </c>
      <c r="U6" s="35">
        <f t="shared" si="9"/>
        <v>516.87673354623041</v>
      </c>
      <c r="V6" s="35">
        <f t="shared" si="10"/>
        <v>282.41616547343364</v>
      </c>
      <c r="W6" s="35">
        <f t="shared" si="11"/>
        <v>16.833078636328228</v>
      </c>
      <c r="X6" s="35">
        <f t="shared" si="12"/>
        <v>3272.3873290888687</v>
      </c>
      <c r="Y6" s="51">
        <v>9900</v>
      </c>
      <c r="Z6" s="51">
        <v>4150</v>
      </c>
      <c r="AA6" s="35">
        <f t="shared" si="13"/>
        <v>435.16869999999932</v>
      </c>
      <c r="AB6" s="35">
        <f t="shared" si="14"/>
        <v>109.40199999999851</v>
      </c>
      <c r="AC6" s="35">
        <f t="shared" si="15"/>
        <v>583.49826327065682</v>
      </c>
      <c r="AD6" s="35">
        <f t="shared" si="16"/>
        <v>253.7073826282608</v>
      </c>
      <c r="AE6" s="35">
        <f t="shared" si="17"/>
        <v>128.47087740493228</v>
      </c>
      <c r="AF6" s="35">
        <f t="shared" si="18"/>
        <v>295.6593527877688</v>
      </c>
      <c r="AG6" s="35">
        <f t="shared" si="19"/>
        <v>37.271432094394811</v>
      </c>
      <c r="AH6" s="35">
        <f t="shared" si="20"/>
        <v>526.77504391358275</v>
      </c>
      <c r="AI6" s="35">
        <f t="shared" si="21"/>
        <v>266.74530076942773</v>
      </c>
      <c r="AJ6" s="35">
        <f t="shared" si="22"/>
        <v>15.60028630773413</v>
      </c>
      <c r="AK6" s="36">
        <f t="shared" si="23"/>
        <v>3478.7563725395598</v>
      </c>
    </row>
    <row r="7" spans="1:37" x14ac:dyDescent="0.25">
      <c r="A7" s="46">
        <v>4502.8</v>
      </c>
      <c r="B7" s="46">
        <v>453168.27644491196</v>
      </c>
      <c r="C7" s="46">
        <v>798598.70129835606</v>
      </c>
      <c r="D7" s="46">
        <v>19401.905037502387</v>
      </c>
      <c r="E7" s="46">
        <v>58.12458033078601</v>
      </c>
      <c r="F7" s="47">
        <f t="shared" si="1"/>
        <v>2.4000857142857188E-2</v>
      </c>
      <c r="G7" s="68">
        <f t="shared" si="0"/>
        <v>-1.6007714285714684E-2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2"/>
        <v>599.60355714285731</v>
      </c>
      <c r="O7" s="35">
        <f t="shared" si="3"/>
        <v>466.00771428571466</v>
      </c>
      <c r="P7" s="35">
        <f t="shared" si="4"/>
        <v>584.48692255301671</v>
      </c>
      <c r="Q7" s="35">
        <f t="shared" si="5"/>
        <v>273.33008006292607</v>
      </c>
      <c r="R7" s="35">
        <f t="shared" si="6"/>
        <v>149.42968165206449</v>
      </c>
      <c r="S7" s="35">
        <f t="shared" si="7"/>
        <v>319.19542413556377</v>
      </c>
      <c r="T7" s="35">
        <f t="shared" si="8"/>
        <v>15.310788834793675</v>
      </c>
      <c r="U7" s="35">
        <f t="shared" si="9"/>
        <v>516.86560170225516</v>
      </c>
      <c r="V7" s="35">
        <f t="shared" si="10"/>
        <v>282.57066438311392</v>
      </c>
      <c r="W7" s="35">
        <f t="shared" si="11"/>
        <v>17.02032136797996</v>
      </c>
      <c r="X7" s="35">
        <f t="shared" si="12"/>
        <v>3272.1514847166836</v>
      </c>
      <c r="Y7" s="51">
        <v>9900</v>
      </c>
      <c r="Z7" s="51">
        <v>4150</v>
      </c>
      <c r="AA7" s="35">
        <f t="shared" si="13"/>
        <v>433.56798571428408</v>
      </c>
      <c r="AB7" s="35">
        <f t="shared" si="14"/>
        <v>105.93057142856784</v>
      </c>
      <c r="AC7" s="35">
        <f t="shared" si="15"/>
        <v>583.48460879794243</v>
      </c>
      <c r="AD7" s="35">
        <f t="shared" si="16"/>
        <v>253.5149307517236</v>
      </c>
      <c r="AE7" s="35">
        <f t="shared" si="17"/>
        <v>128.34541806986027</v>
      </c>
      <c r="AF7" s="35">
        <f t="shared" si="18"/>
        <v>295.58612285087696</v>
      </c>
      <c r="AG7" s="35">
        <f t="shared" si="19"/>
        <v>37.484585980798137</v>
      </c>
      <c r="AH7" s="35">
        <f t="shared" si="20"/>
        <v>526.8676900097297</v>
      </c>
      <c r="AI7" s="35">
        <f t="shared" si="21"/>
        <v>266.73400947743016</v>
      </c>
      <c r="AJ7" s="35">
        <f t="shared" si="22"/>
        <v>15.761412672070309</v>
      </c>
      <c r="AK7" s="36">
        <f t="shared" si="23"/>
        <v>3480.6573401527548</v>
      </c>
    </row>
    <row r="8" spans="1:37" x14ac:dyDescent="0.25">
      <c r="A8" s="46">
        <v>4503</v>
      </c>
      <c r="B8" s="46">
        <v>453273.90706062317</v>
      </c>
      <c r="C8" s="46">
        <v>798768.53113362193</v>
      </c>
      <c r="D8" s="46">
        <v>19403.309609377629</v>
      </c>
      <c r="E8" s="46">
        <v>58.113914679941466</v>
      </c>
      <c r="F8" s="47">
        <f t="shared" si="1"/>
        <v>2.4015142857142891E-2</v>
      </c>
      <c r="G8" s="68">
        <f t="shared" si="0"/>
        <v>-1.6136285714285995E-2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2"/>
        <v>599.662842857143</v>
      </c>
      <c r="O8" s="35">
        <f t="shared" si="3"/>
        <v>466.13628571428603</v>
      </c>
      <c r="P8" s="35">
        <f t="shared" si="4"/>
        <v>584.48713036030824</v>
      </c>
      <c r="Q8" s="35">
        <f t="shared" si="5"/>
        <v>273.33709706881297</v>
      </c>
      <c r="R8" s="35">
        <f t="shared" si="6"/>
        <v>149.46182047556437</v>
      </c>
      <c r="S8" s="35">
        <f t="shared" si="7"/>
        <v>319.25271666116754</v>
      </c>
      <c r="T8" s="35">
        <f t="shared" si="8"/>
        <v>15.302853766925525</v>
      </c>
      <c r="U8" s="35">
        <f t="shared" si="9"/>
        <v>516.86189089178754</v>
      </c>
      <c r="V8" s="35">
        <f t="shared" si="10"/>
        <v>282.62215401988055</v>
      </c>
      <c r="W8" s="35">
        <f t="shared" si="11"/>
        <v>17.082758183946311</v>
      </c>
      <c r="X8" s="35">
        <f t="shared" si="12"/>
        <v>3272.0728638460614</v>
      </c>
      <c r="Y8" s="51">
        <v>9900</v>
      </c>
      <c r="Z8" s="51">
        <v>4150</v>
      </c>
      <c r="AA8" s="35">
        <f t="shared" si="13"/>
        <v>433.03441428571313</v>
      </c>
      <c r="AB8" s="35">
        <f t="shared" si="14"/>
        <v>104.77342857142605</v>
      </c>
      <c r="AC8" s="35">
        <f t="shared" si="15"/>
        <v>583.48004014634182</v>
      </c>
      <c r="AD8" s="35">
        <f t="shared" si="16"/>
        <v>253.45077461187307</v>
      </c>
      <c r="AE8" s="35">
        <f t="shared" si="17"/>
        <v>128.30361455312197</v>
      </c>
      <c r="AF8" s="35">
        <f t="shared" si="18"/>
        <v>295.56171651441281</v>
      </c>
      <c r="AG8" s="35">
        <f t="shared" si="19"/>
        <v>37.55563394569608</v>
      </c>
      <c r="AH8" s="35">
        <f t="shared" si="20"/>
        <v>526.89855545340163</v>
      </c>
      <c r="AI8" s="35">
        <f t="shared" si="21"/>
        <v>266.73025273256786</v>
      </c>
      <c r="AJ8" s="35">
        <f t="shared" si="22"/>
        <v>15.81508650717754</v>
      </c>
      <c r="AK8" s="36">
        <f t="shared" si="23"/>
        <v>3481.2905333900972</v>
      </c>
    </row>
    <row r="9" spans="1:37" x14ac:dyDescent="0.25">
      <c r="A9" s="46">
        <v>4504</v>
      </c>
      <c r="B9" s="46">
        <v>453802.53618955612</v>
      </c>
      <c r="C9" s="46">
        <v>799617.38398936391</v>
      </c>
      <c r="D9" s="46">
        <v>19410.36500000257</v>
      </c>
      <c r="E9" s="46">
        <v>58.060228702035857</v>
      </c>
      <c r="F9" s="47">
        <f t="shared" si="1"/>
        <v>2.4086571428571461E-2</v>
      </c>
      <c r="G9" s="68">
        <f t="shared" si="0"/>
        <v>-1.6779142857143142E-2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2"/>
        <v>599.95927142857158</v>
      </c>
      <c r="O9" s="35">
        <f t="shared" si="3"/>
        <v>466.77914285714314</v>
      </c>
      <c r="P9" s="35">
        <f t="shared" si="4"/>
        <v>584.4881677830607</v>
      </c>
      <c r="Q9" s="35">
        <f t="shared" si="5"/>
        <v>273.37218141730591</v>
      </c>
      <c r="R9" s="35">
        <f t="shared" si="6"/>
        <v>149.622502946906</v>
      </c>
      <c r="S9" s="35">
        <f t="shared" si="7"/>
        <v>319.538934222205</v>
      </c>
      <c r="T9" s="35">
        <f t="shared" si="8"/>
        <v>15.263178300750326</v>
      </c>
      <c r="U9" s="35">
        <f t="shared" si="9"/>
        <v>516.84333537096461</v>
      </c>
      <c r="V9" s="35">
        <f t="shared" si="10"/>
        <v>282.87952734877427</v>
      </c>
      <c r="W9" s="35">
        <f t="shared" si="11"/>
        <v>17.395111304621949</v>
      </c>
      <c r="X9" s="35">
        <f t="shared" si="12"/>
        <v>3271.6797138906513</v>
      </c>
      <c r="Y9" s="51">
        <v>9900</v>
      </c>
      <c r="Z9" s="51">
        <v>4150</v>
      </c>
      <c r="AA9" s="35">
        <f t="shared" si="13"/>
        <v>430.36655714285598</v>
      </c>
      <c r="AB9" s="35">
        <f t="shared" si="14"/>
        <v>98.987714285711718</v>
      </c>
      <c r="AC9" s="35">
        <f t="shared" si="15"/>
        <v>583.45706821050351</v>
      </c>
      <c r="AD9" s="35">
        <f t="shared" si="16"/>
        <v>253.12995269038831</v>
      </c>
      <c r="AE9" s="35">
        <f t="shared" si="17"/>
        <v>128.09471870293601</v>
      </c>
      <c r="AF9" s="35">
        <f t="shared" si="18"/>
        <v>295.43971212509211</v>
      </c>
      <c r="AG9" s="35">
        <f t="shared" si="19"/>
        <v>37.910848651062452</v>
      </c>
      <c r="AH9" s="35">
        <f t="shared" si="20"/>
        <v>527.05275821420537</v>
      </c>
      <c r="AI9" s="35">
        <f t="shared" si="21"/>
        <v>266.71152144381813</v>
      </c>
      <c r="AJ9" s="35">
        <f t="shared" si="22"/>
        <v>16.083194020568644</v>
      </c>
      <c r="AK9" s="36">
        <f t="shared" si="23"/>
        <v>3484.4530318970083</v>
      </c>
    </row>
    <row r="10" spans="1:37" x14ac:dyDescent="0.25">
      <c r="A10" s="46">
        <v>4505</v>
      </c>
      <c r="B10" s="46">
        <v>454331.96487236023</v>
      </c>
      <c r="C10" s="46">
        <v>800465.73839330673</v>
      </c>
      <c r="D10" s="46">
        <v>19417.474609377565</v>
      </c>
      <c r="E10" s="46">
        <v>58.005946517992214</v>
      </c>
      <c r="F10" s="47">
        <f t="shared" si="1"/>
        <v>2.4158000000000034E-2</v>
      </c>
      <c r="G10" s="68">
        <f t="shared" si="0"/>
        <v>-1.7422000000000281E-2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2"/>
        <v>600.25570000000016</v>
      </c>
      <c r="O10" s="35">
        <f t="shared" si="3"/>
        <v>467.42200000000031</v>
      </c>
      <c r="P10" s="35">
        <f t="shared" si="4"/>
        <v>584.48920251627362</v>
      </c>
      <c r="Q10" s="35">
        <f t="shared" si="5"/>
        <v>273.40726463053142</v>
      </c>
      <c r="R10" s="35">
        <f t="shared" si="6"/>
        <v>149.78316614239839</v>
      </c>
      <c r="S10" s="35">
        <f t="shared" si="7"/>
        <v>319.82474364385951</v>
      </c>
      <c r="T10" s="35">
        <f t="shared" si="8"/>
        <v>15.22350262358546</v>
      </c>
      <c r="U10" s="35">
        <f t="shared" si="9"/>
        <v>516.82477740283548</v>
      </c>
      <c r="V10" s="35">
        <f t="shared" si="10"/>
        <v>283.13677621129455</v>
      </c>
      <c r="W10" s="35">
        <f t="shared" si="11"/>
        <v>17.707745652836735</v>
      </c>
      <c r="X10" s="35">
        <f t="shared" si="12"/>
        <v>3271.2864879251101</v>
      </c>
      <c r="Y10" s="51">
        <v>9900</v>
      </c>
      <c r="Z10" s="51">
        <v>4150</v>
      </c>
      <c r="AA10" s="35">
        <f t="shared" si="13"/>
        <v>427.69869999999884</v>
      </c>
      <c r="AB10" s="35">
        <f t="shared" si="14"/>
        <v>93.201999999997469</v>
      </c>
      <c r="AC10" s="35">
        <f t="shared" si="15"/>
        <v>583.43388186774553</v>
      </c>
      <c r="AD10" s="35">
        <f t="shared" si="16"/>
        <v>252.80906234087638</v>
      </c>
      <c r="AE10" s="35">
        <f t="shared" si="17"/>
        <v>127.88602527770064</v>
      </c>
      <c r="AF10" s="35">
        <f t="shared" si="18"/>
        <v>295.31775317087369</v>
      </c>
      <c r="AG10" s="35">
        <f t="shared" si="19"/>
        <v>38.26602120646109</v>
      </c>
      <c r="AH10" s="35">
        <f t="shared" si="20"/>
        <v>527.20675345500524</v>
      </c>
      <c r="AI10" s="35">
        <f t="shared" si="21"/>
        <v>266.69287712483975</v>
      </c>
      <c r="AJ10" s="35">
        <f t="shared" si="22"/>
        <v>16.350866416202791</v>
      </c>
      <c r="AK10" s="36">
        <f t="shared" si="23"/>
        <v>3487.6097551566754</v>
      </c>
    </row>
    <row r="11" spans="1:37" x14ac:dyDescent="0.25">
      <c r="A11" s="46">
        <v>4506</v>
      </c>
      <c r="B11" s="46">
        <v>454862.20146226883</v>
      </c>
      <c r="C11" s="46">
        <v>801313.58807495236</v>
      </c>
      <c r="D11" s="46">
        <v>19424.63843750261</v>
      </c>
      <c r="E11" s="46">
        <v>57.951068127810537</v>
      </c>
      <c r="F11" s="47">
        <f t="shared" si="1"/>
        <v>2.4229428571428603E-2</v>
      </c>
      <c r="G11" s="68">
        <f t="shared" si="0"/>
        <v>-1.8064857142857427E-2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2"/>
        <v>600.55212857142874</v>
      </c>
      <c r="O11" s="35">
        <f t="shared" si="3"/>
        <v>468.06485714285742</v>
      </c>
      <c r="P11" s="35">
        <f t="shared" si="4"/>
        <v>584.49023455990402</v>
      </c>
      <c r="Q11" s="35">
        <f t="shared" si="5"/>
        <v>273.44234670799182</v>
      </c>
      <c r="R11" s="35">
        <f t="shared" si="6"/>
        <v>149.94381024504818</v>
      </c>
      <c r="S11" s="35">
        <f t="shared" si="7"/>
        <v>320.11014534247556</v>
      </c>
      <c r="T11" s="35">
        <f t="shared" si="8"/>
        <v>15.183826735977908</v>
      </c>
      <c r="U11" s="35">
        <f t="shared" si="9"/>
        <v>516.80621698763093</v>
      </c>
      <c r="V11" s="35">
        <f t="shared" si="10"/>
        <v>283.39390100468916</v>
      </c>
      <c r="W11" s="35">
        <f t="shared" si="11"/>
        <v>18.020660539440545</v>
      </c>
      <c r="X11" s="35">
        <f t="shared" si="12"/>
        <v>3270.8931859408467</v>
      </c>
      <c r="Y11" s="51">
        <v>9900</v>
      </c>
      <c r="Z11" s="51">
        <v>4150</v>
      </c>
      <c r="AA11" s="35">
        <f t="shared" si="13"/>
        <v>425.03084285714169</v>
      </c>
      <c r="AB11" s="35">
        <f t="shared" si="14"/>
        <v>87.416285714283163</v>
      </c>
      <c r="AC11" s="35">
        <f t="shared" si="15"/>
        <v>583.41048119517939</v>
      </c>
      <c r="AD11" s="35">
        <f t="shared" si="16"/>
        <v>252.48810393939274</v>
      </c>
      <c r="AE11" s="35">
        <f t="shared" si="17"/>
        <v>127.67753364673641</v>
      </c>
      <c r="AF11" s="35">
        <f t="shared" si="18"/>
        <v>295.19583957795891</v>
      </c>
      <c r="AG11" s="35">
        <f t="shared" si="19"/>
        <v>38.621151223767143</v>
      </c>
      <c r="AH11" s="35">
        <f t="shared" si="20"/>
        <v>527.36054105263725</v>
      </c>
      <c r="AI11" s="35">
        <f t="shared" si="21"/>
        <v>266.67431920028838</v>
      </c>
      <c r="AJ11" s="35">
        <f t="shared" si="22"/>
        <v>16.618105033810316</v>
      </c>
      <c r="AK11" s="36">
        <f t="shared" si="23"/>
        <v>3490.7607089162966</v>
      </c>
    </row>
    <row r="12" spans="1:37" x14ac:dyDescent="0.25">
      <c r="A12" s="46">
        <v>4506.2</v>
      </c>
      <c r="B12" s="46">
        <v>454968.34646272659</v>
      </c>
      <c r="C12" s="46">
        <v>801483.09689104557</v>
      </c>
      <c r="D12" s="46">
        <v>19426.077709377525</v>
      </c>
      <c r="E12" s="46">
        <v>57.940020905037649</v>
      </c>
      <c r="F12" s="47">
        <f t="shared" si="1"/>
        <v>2.4243714285714306E-2</v>
      </c>
      <c r="G12" s="68">
        <f t="shared" si="0"/>
        <v>-1.8193428571428739E-2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2"/>
        <v>600.61141428571432</v>
      </c>
      <c r="O12" s="35">
        <f t="shared" si="3"/>
        <v>468.19342857142874</v>
      </c>
      <c r="P12" s="35">
        <f t="shared" si="4"/>
        <v>584.49044064587645</v>
      </c>
      <c r="Q12" s="35">
        <f t="shared" si="5"/>
        <v>273.44936298714833</v>
      </c>
      <c r="R12" s="35">
        <f t="shared" si="6"/>
        <v>149.97593679051641</v>
      </c>
      <c r="S12" s="35">
        <f t="shared" si="7"/>
        <v>320.16717679203981</v>
      </c>
      <c r="T12" s="35">
        <f t="shared" si="8"/>
        <v>15.1758915332514</v>
      </c>
      <c r="U12" s="35">
        <f t="shared" si="9"/>
        <v>516.80250461096125</v>
      </c>
      <c r="V12" s="35">
        <f t="shared" si="10"/>
        <v>283.44531110996536</v>
      </c>
      <c r="W12" s="35">
        <f t="shared" si="11"/>
        <v>18.083277120940785</v>
      </c>
      <c r="X12" s="35">
        <f t="shared" si="12"/>
        <v>3270.8145164209909</v>
      </c>
      <c r="Y12" s="51">
        <v>9900</v>
      </c>
      <c r="Z12" s="51">
        <v>4150</v>
      </c>
      <c r="AA12" s="35">
        <f t="shared" si="13"/>
        <v>424.49727142857074</v>
      </c>
      <c r="AB12" s="35">
        <f t="shared" si="14"/>
        <v>86.259142857141342</v>
      </c>
      <c r="AC12" s="35">
        <f t="shared" si="15"/>
        <v>583.40577534792396</v>
      </c>
      <c r="AD12" s="35">
        <f t="shared" si="16"/>
        <v>252.42390412596194</v>
      </c>
      <c r="AE12" s="35">
        <f t="shared" si="17"/>
        <v>127.63585948056297</v>
      </c>
      <c r="AF12" s="35">
        <f t="shared" si="18"/>
        <v>295.17146229613229</v>
      </c>
      <c r="AG12" s="35">
        <f t="shared" si="19"/>
        <v>38.692172088518738</v>
      </c>
      <c r="AH12" s="35">
        <f t="shared" si="20"/>
        <v>527.39127364419573</v>
      </c>
      <c r="AI12" s="35">
        <f t="shared" si="21"/>
        <v>266.67061793218824</v>
      </c>
      <c r="AJ12" s="35">
        <f t="shared" si="22"/>
        <v>16.671500821463948</v>
      </c>
      <c r="AK12" s="36">
        <f t="shared" si="23"/>
        <v>3491.3902078334322</v>
      </c>
    </row>
    <row r="13" spans="1:37" x14ac:dyDescent="0.25">
      <c r="A13" s="46">
        <v>4506.8</v>
      </c>
      <c r="B13" s="46">
        <v>455286.97802877426</v>
      </c>
      <c r="C13" s="46">
        <v>801991.50019052625</v>
      </c>
      <c r="D13" s="46">
        <v>19430.408537502557</v>
      </c>
      <c r="E13" s="46">
        <v>57.906736147245802</v>
      </c>
      <c r="F13" s="47">
        <f t="shared" si="1"/>
        <v>2.4286571428571477E-2</v>
      </c>
      <c r="G13" s="68">
        <f t="shared" si="0"/>
        <v>-1.8579142857143256E-2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2"/>
        <v>600.78927142857162</v>
      </c>
      <c r="O13" s="35">
        <f t="shared" si="3"/>
        <v>468.57914285714332</v>
      </c>
      <c r="P13" s="35">
        <f t="shared" si="4"/>
        <v>584.49105825828019</v>
      </c>
      <c r="Q13" s="35">
        <f t="shared" si="5"/>
        <v>273.47041155187486</v>
      </c>
      <c r="R13" s="35">
        <f t="shared" si="6"/>
        <v>150.07231190307419</v>
      </c>
      <c r="S13" s="35">
        <f t="shared" si="7"/>
        <v>320.33817342026964</v>
      </c>
      <c r="T13" s="35">
        <f t="shared" si="8"/>
        <v>15.152085874740669</v>
      </c>
      <c r="U13" s="35">
        <f t="shared" si="9"/>
        <v>516.7913668937282</v>
      </c>
      <c r="V13" s="35">
        <f t="shared" si="10"/>
        <v>283.59951177599316</v>
      </c>
      <c r="W13" s="35">
        <f t="shared" si="11"/>
        <v>18.271193975231196</v>
      </c>
      <c r="X13" s="35">
        <f t="shared" si="12"/>
        <v>3270.5784896141804</v>
      </c>
      <c r="Y13" s="51">
        <v>9900</v>
      </c>
      <c r="Z13" s="51">
        <v>4150</v>
      </c>
      <c r="AA13" s="35">
        <f t="shared" si="13"/>
        <v>422.8965571428555</v>
      </c>
      <c r="AB13" s="35">
        <f t="shared" si="14"/>
        <v>82.787714285710706</v>
      </c>
      <c r="AC13" s="35">
        <f t="shared" si="15"/>
        <v>583.39160639192755</v>
      </c>
      <c r="AD13" s="35">
        <f t="shared" si="16"/>
        <v>252.23128847358248</v>
      </c>
      <c r="AE13" s="35">
        <f t="shared" si="17"/>
        <v>127.51088521189693</v>
      </c>
      <c r="AF13" s="35">
        <f t="shared" si="18"/>
        <v>295.09834131321543</v>
      </c>
      <c r="AG13" s="35">
        <f t="shared" si="19"/>
        <v>38.905224349515564</v>
      </c>
      <c r="AH13" s="35">
        <f t="shared" si="20"/>
        <v>527.48342154535646</v>
      </c>
      <c r="AI13" s="35">
        <f t="shared" si="21"/>
        <v>266.65953467899396</v>
      </c>
      <c r="AJ13" s="35">
        <f t="shared" si="22"/>
        <v>16.831584504382299</v>
      </c>
      <c r="AK13" s="36">
        <f t="shared" si="23"/>
        <v>3493.2773217412114</v>
      </c>
    </row>
    <row r="14" spans="1:37" x14ac:dyDescent="0.25">
      <c r="A14" s="46">
        <v>4507</v>
      </c>
      <c r="B14" s="46">
        <v>455393.25429439545</v>
      </c>
      <c r="C14" s="46">
        <v>802160.92673888803</v>
      </c>
      <c r="D14" s="46">
        <v>19431.856484377477</v>
      </c>
      <c r="E14" s="46">
        <v>57.895593531490825</v>
      </c>
      <c r="F14" s="47">
        <f t="shared" si="1"/>
        <v>2.4300857142857176E-2</v>
      </c>
      <c r="G14" s="68">
        <f t="shared" si="0"/>
        <v>-1.8707714285714567E-2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2"/>
        <v>600.84855714285732</v>
      </c>
      <c r="O14" s="35">
        <f t="shared" si="3"/>
        <v>468.70771428571459</v>
      </c>
      <c r="P14" s="35">
        <f t="shared" si="4"/>
        <v>584.49126391390917</v>
      </c>
      <c r="Q14" s="35">
        <f t="shared" si="5"/>
        <v>273.47742764918945</v>
      </c>
      <c r="R14" s="35">
        <f t="shared" si="6"/>
        <v>150.10443543750546</v>
      </c>
      <c r="S14" s="35">
        <f t="shared" si="7"/>
        <v>320.39513973393593</v>
      </c>
      <c r="T14" s="35">
        <f t="shared" si="8"/>
        <v>15.144150638474628</v>
      </c>
      <c r="U14" s="35">
        <f t="shared" si="9"/>
        <v>516.78765412558198</v>
      </c>
      <c r="V14" s="35">
        <f t="shared" si="10"/>
        <v>283.65090212527906</v>
      </c>
      <c r="W14" s="35">
        <f t="shared" si="11"/>
        <v>18.333855278378397</v>
      </c>
      <c r="X14" s="35">
        <f t="shared" si="12"/>
        <v>3270.4998079292664</v>
      </c>
      <c r="Y14" s="51">
        <v>9900</v>
      </c>
      <c r="Z14" s="51">
        <v>4150</v>
      </c>
      <c r="AA14" s="35">
        <f t="shared" si="13"/>
        <v>422.36298571428455</v>
      </c>
      <c r="AB14" s="35">
        <f t="shared" si="14"/>
        <v>81.630571428568885</v>
      </c>
      <c r="AC14" s="35">
        <f t="shared" si="15"/>
        <v>583.38686627061213</v>
      </c>
      <c r="AD14" s="35">
        <f t="shared" si="16"/>
        <v>252.16707786212919</v>
      </c>
      <c r="AE14" s="35">
        <f t="shared" si="17"/>
        <v>127.4692431822979</v>
      </c>
      <c r="AF14" s="35">
        <f t="shared" si="18"/>
        <v>295.07397127104986</v>
      </c>
      <c r="AG14" s="35">
        <f t="shared" si="19"/>
        <v>38.976238315090903</v>
      </c>
      <c r="AH14" s="35">
        <f t="shared" si="20"/>
        <v>527.51412088465906</v>
      </c>
      <c r="AI14" s="35">
        <f t="shared" si="21"/>
        <v>266.65584709637136</v>
      </c>
      <c r="AJ14" s="35">
        <f t="shared" si="22"/>
        <v>16.884911207430555</v>
      </c>
      <c r="AK14" s="36">
        <f t="shared" si="23"/>
        <v>3493.9058989154469</v>
      </c>
    </row>
    <row r="15" spans="1:37" x14ac:dyDescent="0.25">
      <c r="A15" s="46">
        <v>4508</v>
      </c>
      <c r="B15" s="46">
        <v>455925.13168811798</v>
      </c>
      <c r="C15" s="46">
        <v>803007.7480647862</v>
      </c>
      <c r="D15" s="46">
        <v>19439.12875000251</v>
      </c>
      <c r="E15" s="46">
        <v>57.839522729033078</v>
      </c>
      <c r="F15" s="47">
        <f t="shared" si="1"/>
        <v>2.4372285714285749E-2</v>
      </c>
      <c r="G15" s="68">
        <f t="shared" si="0"/>
        <v>-1.9350571428571713E-2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2"/>
        <v>601.14498571428589</v>
      </c>
      <c r="O15" s="35">
        <f t="shared" si="3"/>
        <v>469.35057142857175</v>
      </c>
      <c r="P15" s="35">
        <f t="shared" si="4"/>
        <v>584.49229057824641</v>
      </c>
      <c r="Q15" s="35">
        <f t="shared" si="5"/>
        <v>273.51250745362671</v>
      </c>
      <c r="R15" s="35">
        <f t="shared" si="6"/>
        <v>150.26504190206444</v>
      </c>
      <c r="S15" s="35">
        <f t="shared" si="7"/>
        <v>320.67972723365693</v>
      </c>
      <c r="T15" s="35">
        <f t="shared" si="8"/>
        <v>15.10447433162263</v>
      </c>
      <c r="U15" s="35">
        <f t="shared" si="9"/>
        <v>516.76908881691986</v>
      </c>
      <c r="V15" s="35">
        <f t="shared" si="10"/>
        <v>283.90777996846032</v>
      </c>
      <c r="W15" s="35">
        <f t="shared" si="11"/>
        <v>18.647329186675066</v>
      </c>
      <c r="X15" s="35">
        <f t="shared" si="12"/>
        <v>3270.1063538817743</v>
      </c>
      <c r="Y15" s="51">
        <v>9900</v>
      </c>
      <c r="Z15" s="51">
        <v>4150</v>
      </c>
      <c r="AA15" s="35">
        <f t="shared" si="13"/>
        <v>419.6951285714274</v>
      </c>
      <c r="AB15" s="35">
        <f t="shared" si="14"/>
        <v>75.844857142854579</v>
      </c>
      <c r="AC15" s="35">
        <f t="shared" si="15"/>
        <v>583.36303717254657</v>
      </c>
      <c r="AD15" s="35">
        <f t="shared" si="16"/>
        <v>251.84598448541215</v>
      </c>
      <c r="AE15" s="35">
        <f t="shared" si="17"/>
        <v>127.2611532595634</v>
      </c>
      <c r="AF15" s="35">
        <f t="shared" si="18"/>
        <v>294.9521481733666</v>
      </c>
      <c r="AG15" s="35">
        <f t="shared" si="19"/>
        <v>39.331282092779759</v>
      </c>
      <c r="AH15" s="35">
        <f t="shared" si="20"/>
        <v>527.6674928293512</v>
      </c>
      <c r="AI15" s="35">
        <f t="shared" si="21"/>
        <v>266.63746024084537</v>
      </c>
      <c r="AJ15" s="35">
        <f t="shared" si="22"/>
        <v>17.151286265433953</v>
      </c>
      <c r="AK15" s="36">
        <f t="shared" si="23"/>
        <v>3497.0453308860901</v>
      </c>
    </row>
    <row r="16" spans="1:37" x14ac:dyDescent="0.25">
      <c r="A16" s="46">
        <v>4509</v>
      </c>
      <c r="B16" s="46">
        <v>456457.84194660187</v>
      </c>
      <c r="C16" s="46">
        <v>803854.04570695758</v>
      </c>
      <c r="D16" s="46">
        <v>19446.455234377481</v>
      </c>
      <c r="E16" s="46">
        <v>57.78285572043729</v>
      </c>
      <c r="F16" s="47">
        <f t="shared" si="1"/>
        <v>2.4443714285714319E-2</v>
      </c>
      <c r="G16" s="68">
        <f t="shared" si="0"/>
        <v>-1.9993428571428853E-2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2"/>
        <v>601.44141428571447</v>
      </c>
      <c r="O16" s="35">
        <f t="shared" si="3"/>
        <v>469.99342857142886</v>
      </c>
      <c r="P16" s="35">
        <f t="shared" si="4"/>
        <v>584.49331455287302</v>
      </c>
      <c r="Q16" s="35">
        <f t="shared" si="5"/>
        <v>273.54758612080599</v>
      </c>
      <c r="R16" s="35">
        <f t="shared" si="6"/>
        <v>150.42562982066329</v>
      </c>
      <c r="S16" s="35">
        <f t="shared" si="7"/>
        <v>320.96390825658131</v>
      </c>
      <c r="T16" s="35">
        <f t="shared" si="8"/>
        <v>15.064797815968923</v>
      </c>
      <c r="U16" s="35">
        <f t="shared" si="9"/>
        <v>516.7505210618757</v>
      </c>
      <c r="V16" s="35">
        <f t="shared" si="10"/>
        <v>284.16453492870454</v>
      </c>
      <c r="W16" s="35">
        <f t="shared" si="11"/>
        <v>18.961081584419688</v>
      </c>
      <c r="X16" s="35">
        <f t="shared" si="12"/>
        <v>3269.7128237897764</v>
      </c>
      <c r="Y16" s="51">
        <v>9900</v>
      </c>
      <c r="Z16" s="51">
        <v>4150</v>
      </c>
      <c r="AA16" s="35">
        <f t="shared" si="13"/>
        <v>417.02727142857026</v>
      </c>
      <c r="AB16" s="35">
        <f t="shared" si="14"/>
        <v>70.05914285714033</v>
      </c>
      <c r="AC16" s="35">
        <f t="shared" si="15"/>
        <v>583.33899398018036</v>
      </c>
      <c r="AD16" s="35">
        <f t="shared" si="16"/>
        <v>251.52482418570023</v>
      </c>
      <c r="AE16" s="35">
        <f t="shared" si="17"/>
        <v>127.05326325662388</v>
      </c>
      <c r="AF16" s="35">
        <f t="shared" si="18"/>
        <v>294.83037020666336</v>
      </c>
      <c r="AG16" s="35">
        <f t="shared" si="19"/>
        <v>39.686282169420359</v>
      </c>
      <c r="AH16" s="35">
        <f t="shared" si="20"/>
        <v>527.82065676571654</v>
      </c>
      <c r="AI16" s="35">
        <f t="shared" si="21"/>
        <v>266.61915806301272</v>
      </c>
      <c r="AJ16" s="35">
        <f t="shared" si="22"/>
        <v>17.417231530544136</v>
      </c>
      <c r="AK16" s="36">
        <f t="shared" si="23"/>
        <v>3500.1790105525924</v>
      </c>
    </row>
    <row r="17" spans="1:37" x14ac:dyDescent="0.25">
      <c r="A17" s="46">
        <v>4510</v>
      </c>
      <c r="B17" s="46">
        <v>456991.39335441589</v>
      </c>
      <c r="C17" s="46">
        <v>804699.81329441071</v>
      </c>
      <c r="D17" s="46">
        <v>19453.835937502619</v>
      </c>
      <c r="E17" s="46">
        <v>57.725592505703467</v>
      </c>
      <c r="F17" s="47">
        <f t="shared" si="1"/>
        <v>2.4515142857142892E-2</v>
      </c>
      <c r="G17" s="68">
        <f t="shared" si="0"/>
        <v>-2.0636285714285999E-2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2"/>
        <v>601.73784285714305</v>
      </c>
      <c r="O17" s="35">
        <f t="shared" si="3"/>
        <v>470.63628571428603</v>
      </c>
      <c r="P17" s="35">
        <f t="shared" si="4"/>
        <v>584.4943358377468</v>
      </c>
      <c r="Q17" s="35">
        <f t="shared" si="5"/>
        <v>273.58266365022979</v>
      </c>
      <c r="R17" s="35">
        <f t="shared" si="6"/>
        <v>150.58619937488535</v>
      </c>
      <c r="S17" s="35">
        <f t="shared" si="7"/>
        <v>321.24768321717431</v>
      </c>
      <c r="T17" s="35">
        <f t="shared" si="8"/>
        <v>15.025121092060516</v>
      </c>
      <c r="U17" s="35">
        <f t="shared" si="9"/>
        <v>516.73195086068074</v>
      </c>
      <c r="V17" s="35">
        <f t="shared" si="10"/>
        <v>284.42116739956151</v>
      </c>
      <c r="W17" s="35">
        <f t="shared" si="11"/>
        <v>19.275111794750597</v>
      </c>
      <c r="X17" s="35">
        <f t="shared" si="12"/>
        <v>3269.3192176446746</v>
      </c>
      <c r="Y17" s="51">
        <v>9900</v>
      </c>
      <c r="Z17" s="51">
        <v>4150</v>
      </c>
      <c r="AA17" s="35">
        <f t="shared" si="13"/>
        <v>414.35941428571311</v>
      </c>
      <c r="AB17" s="35">
        <f t="shared" si="14"/>
        <v>64.273428571425995</v>
      </c>
      <c r="AC17" s="35">
        <f t="shared" si="15"/>
        <v>583.31473677340512</v>
      </c>
      <c r="AD17" s="35">
        <f t="shared" si="16"/>
        <v>251.20359733958225</v>
      </c>
      <c r="AE17" s="35">
        <f t="shared" si="17"/>
        <v>126.84557255447137</v>
      </c>
      <c r="AF17" s="35">
        <f t="shared" si="18"/>
        <v>294.7086372912438</v>
      </c>
      <c r="AG17" s="35">
        <f t="shared" si="19"/>
        <v>40.041238157840681</v>
      </c>
      <c r="AH17" s="35">
        <f t="shared" si="20"/>
        <v>527.97361257348155</v>
      </c>
      <c r="AI17" s="35">
        <f t="shared" si="21"/>
        <v>266.60093999371742</v>
      </c>
      <c r="AJ17" s="35">
        <f t="shared" si="22"/>
        <v>17.682748319859758</v>
      </c>
      <c r="AK17" s="36">
        <f t="shared" si="23"/>
        <v>3503.3069436317342</v>
      </c>
    </row>
    <row r="18" spans="1:37" x14ac:dyDescent="0.25">
      <c r="A18" s="46">
        <v>4511</v>
      </c>
      <c r="B18" s="46">
        <v>457525.79417991638</v>
      </c>
      <c r="C18" s="46">
        <v>805545.04443022609</v>
      </c>
      <c r="D18" s="46">
        <v>19461.270859377579</v>
      </c>
      <c r="E18" s="46">
        <v>57.66773308483161</v>
      </c>
      <c r="F18" s="47">
        <f t="shared" si="1"/>
        <v>2.4586571428571461E-2</v>
      </c>
      <c r="G18" s="68">
        <f t="shared" si="0"/>
        <v>-2.1279142857143139E-2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2"/>
        <v>602.03427142857151</v>
      </c>
      <c r="O18" s="35">
        <f t="shared" si="3"/>
        <v>471.27914285714314</v>
      </c>
      <c r="P18" s="35">
        <f t="shared" si="4"/>
        <v>584.49535443282525</v>
      </c>
      <c r="Q18" s="35">
        <f t="shared" si="5"/>
        <v>273.61774004140068</v>
      </c>
      <c r="R18" s="35">
        <f t="shared" si="6"/>
        <v>150.74675074595888</v>
      </c>
      <c r="S18" s="35">
        <f t="shared" si="7"/>
        <v>321.53105252941737</v>
      </c>
      <c r="T18" s="35">
        <f t="shared" si="8"/>
        <v>14.985444160444445</v>
      </c>
      <c r="U18" s="35">
        <f t="shared" si="9"/>
        <v>516.71337821356656</v>
      </c>
      <c r="V18" s="35">
        <f t="shared" si="10"/>
        <v>284.67767777365987</v>
      </c>
      <c r="W18" s="35">
        <f t="shared" si="11"/>
        <v>19.589419143840033</v>
      </c>
      <c r="X18" s="35">
        <f t="shared" si="12"/>
        <v>3268.9255354378688</v>
      </c>
      <c r="Y18" s="51">
        <v>9900</v>
      </c>
      <c r="Z18" s="51">
        <v>4150</v>
      </c>
      <c r="AA18" s="35">
        <f t="shared" si="13"/>
        <v>411.69155714285597</v>
      </c>
      <c r="AB18" s="35">
        <f t="shared" si="14"/>
        <v>58.487714285711746</v>
      </c>
      <c r="AC18" s="35">
        <f t="shared" si="15"/>
        <v>583.2902656328057</v>
      </c>
      <c r="AD18" s="35">
        <f t="shared" si="16"/>
        <v>250.88230432377478</v>
      </c>
      <c r="AE18" s="35">
        <f t="shared" si="17"/>
        <v>126.63808053698902</v>
      </c>
      <c r="AF18" s="35">
        <f t="shared" si="18"/>
        <v>294.58694934597901</v>
      </c>
      <c r="AG18" s="35">
        <f t="shared" si="19"/>
        <v>40.396149671112042</v>
      </c>
      <c r="AH18" s="35">
        <f t="shared" si="20"/>
        <v>528.12636013309611</v>
      </c>
      <c r="AI18" s="35">
        <f t="shared" si="21"/>
        <v>266.5828054653432</v>
      </c>
      <c r="AJ18" s="35">
        <f t="shared" si="22"/>
        <v>17.947837944876497</v>
      </c>
      <c r="AK18" s="36">
        <f t="shared" si="23"/>
        <v>3506.4291358327241</v>
      </c>
    </row>
    <row r="19" spans="1:37" x14ac:dyDescent="0.25">
      <c r="A19" s="46">
        <v>4511.2</v>
      </c>
      <c r="B19" s="46">
        <v>457632.77700090408</v>
      </c>
      <c r="C19" s="46">
        <v>805714.02571845055</v>
      </c>
      <c r="D19" s="46">
        <v>19462.764350002544</v>
      </c>
      <c r="E19" s="46">
        <v>57.656089655920681</v>
      </c>
      <c r="F19" s="47">
        <f t="shared" si="1"/>
        <v>2.4600857142857164E-2</v>
      </c>
      <c r="G19" s="68">
        <f t="shared" si="0"/>
        <v>-2.140771428571445E-2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2"/>
        <v>602.09355714285721</v>
      </c>
      <c r="O19" s="35">
        <f t="shared" si="3"/>
        <v>471.40771428571446</v>
      </c>
      <c r="P19" s="35">
        <f t="shared" si="4"/>
        <v>584.4955578290618</v>
      </c>
      <c r="Q19" s="35">
        <f t="shared" si="5"/>
        <v>273.62475518300073</v>
      </c>
      <c r="R19" s="35">
        <f t="shared" si="6"/>
        <v>150.77885885411891</v>
      </c>
      <c r="S19" s="35">
        <f t="shared" si="7"/>
        <v>321.58767775046005</v>
      </c>
      <c r="T19" s="35">
        <f t="shared" si="8"/>
        <v>14.977508749244462</v>
      </c>
      <c r="U19" s="35">
        <f t="shared" si="9"/>
        <v>516.70966339065376</v>
      </c>
      <c r="V19" s="35">
        <f t="shared" si="10"/>
        <v>284.72896523135518</v>
      </c>
      <c r="W19" s="35">
        <f t="shared" si="11"/>
        <v>19.65231381122474</v>
      </c>
      <c r="X19" s="35">
        <f t="shared" si="12"/>
        <v>3268.8467898683466</v>
      </c>
      <c r="Y19" s="51">
        <v>9900</v>
      </c>
      <c r="Z19" s="51">
        <v>4150</v>
      </c>
      <c r="AA19" s="35">
        <f t="shared" si="13"/>
        <v>411.15798571428502</v>
      </c>
      <c r="AB19" s="35">
        <f t="shared" si="14"/>
        <v>57.330571428569954</v>
      </c>
      <c r="AC19" s="35">
        <f t="shared" si="15"/>
        <v>583.28534573976708</v>
      </c>
      <c r="AD19" s="35">
        <f t="shared" si="16"/>
        <v>250.8180378134106</v>
      </c>
      <c r="AE19" s="35">
        <f t="shared" si="17"/>
        <v>126.59660592163759</v>
      </c>
      <c r="AF19" s="35">
        <f t="shared" si="18"/>
        <v>294.56261714610531</v>
      </c>
      <c r="AG19" s="35">
        <f t="shared" si="19"/>
        <v>40.467126602715894</v>
      </c>
      <c r="AH19" s="35">
        <f t="shared" si="20"/>
        <v>528.15688464477137</v>
      </c>
      <c r="AI19" s="35">
        <f t="shared" si="21"/>
        <v>266.57918853473683</v>
      </c>
      <c r="AJ19" s="35">
        <f t="shared" si="22"/>
        <v>18.000804725182384</v>
      </c>
      <c r="AK19" s="36">
        <f t="shared" si="23"/>
        <v>3507.0528858694215</v>
      </c>
    </row>
    <row r="20" spans="1:37" x14ac:dyDescent="0.25">
      <c r="A20" s="46">
        <v>4511.8</v>
      </c>
      <c r="B20" s="46">
        <v>457953.9319653511</v>
      </c>
      <c r="C20" s="46">
        <v>806220.83877846599</v>
      </c>
      <c r="D20" s="46">
        <v>19467.257834377619</v>
      </c>
      <c r="E20" s="46">
        <v>57.621016279714723</v>
      </c>
      <c r="F20" s="47">
        <f t="shared" si="1"/>
        <v>2.4643714285714331E-2</v>
      </c>
      <c r="G20" s="68">
        <f t="shared" si="0"/>
        <v>-2.1793428571428974E-2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2"/>
        <v>602.27141428571451</v>
      </c>
      <c r="O20" s="35">
        <f t="shared" si="3"/>
        <v>471.79342857142899</v>
      </c>
      <c r="P20" s="35">
        <f t="shared" si="4"/>
        <v>584.49616737220697</v>
      </c>
      <c r="Q20" s="35">
        <f t="shared" si="5"/>
        <v>273.64580033446089</v>
      </c>
      <c r="R20" s="35">
        <f t="shared" si="6"/>
        <v>150.87517887251019</v>
      </c>
      <c r="S20" s="35">
        <f t="shared" si="7"/>
        <v>321.75745619028413</v>
      </c>
      <c r="T20" s="35">
        <f t="shared" si="8"/>
        <v>14.953702465969702</v>
      </c>
      <c r="U20" s="35">
        <f t="shared" si="9"/>
        <v>516.69851833496887</v>
      </c>
      <c r="V20" s="35">
        <f t="shared" si="10"/>
        <v>284.88279842653264</v>
      </c>
      <c r="W20" s="35">
        <f t="shared" si="11"/>
        <v>19.84106411213315</v>
      </c>
      <c r="X20" s="35">
        <f t="shared" si="12"/>
        <v>3268.61053490222</v>
      </c>
      <c r="Y20" s="51">
        <v>9900</v>
      </c>
      <c r="Z20" s="51">
        <v>4150</v>
      </c>
      <c r="AA20" s="35">
        <f t="shared" si="13"/>
        <v>409.55727142856978</v>
      </c>
      <c r="AB20" s="35">
        <f t="shared" si="14"/>
        <v>53.859142857139233</v>
      </c>
      <c r="AC20" s="35">
        <f t="shared" si="15"/>
        <v>583.27053474256786</v>
      </c>
      <c r="AD20" s="35">
        <f t="shared" si="16"/>
        <v>250.62522252218636</v>
      </c>
      <c r="AE20" s="35">
        <f t="shared" si="17"/>
        <v>126.47222956377368</v>
      </c>
      <c r="AF20" s="35">
        <f t="shared" si="18"/>
        <v>294.48963131285427</v>
      </c>
      <c r="AG20" s="35">
        <f t="shared" si="19"/>
        <v>40.680046599762527</v>
      </c>
      <c r="AH20" s="35">
        <f t="shared" si="20"/>
        <v>528.24840816224366</v>
      </c>
      <c r="AI20" s="35">
        <f t="shared" si="21"/>
        <v>266.56835761164905</v>
      </c>
      <c r="AJ20" s="35">
        <f t="shared" si="22"/>
        <v>18.159602964356207</v>
      </c>
      <c r="AK20" s="36">
        <f t="shared" si="23"/>
        <v>3508.9227599930086</v>
      </c>
    </row>
    <row r="21" spans="1:37" x14ac:dyDescent="0.25">
      <c r="A21" s="46">
        <v>4512</v>
      </c>
      <c r="B21" s="46">
        <v>458061.05267286301</v>
      </c>
      <c r="C21" s="46">
        <v>806389.73269158602</v>
      </c>
      <c r="D21" s="46">
        <v>19468.760000002589</v>
      </c>
      <c r="E21" s="46">
        <v>57.609277457821712</v>
      </c>
      <c r="F21" s="47">
        <f t="shared" si="1"/>
        <v>2.4658000000000034E-2</v>
      </c>
      <c r="G21" s="68">
        <f t="shared" si="0"/>
        <v>-2.1922000000000285E-2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2"/>
        <v>602.33070000000009</v>
      </c>
      <c r="O21" s="35">
        <f t="shared" si="3"/>
        <v>471.92200000000031</v>
      </c>
      <c r="P21" s="35">
        <f t="shared" si="4"/>
        <v>584.4963703380663</v>
      </c>
      <c r="Q21" s="35">
        <f t="shared" si="5"/>
        <v>273.65281529382111</v>
      </c>
      <c r="R21" s="35">
        <f t="shared" si="6"/>
        <v>150.90728411475806</v>
      </c>
      <c r="S21" s="35">
        <f t="shared" si="7"/>
        <v>321.81401660680376</v>
      </c>
      <c r="T21" s="35">
        <f t="shared" si="8"/>
        <v>14.945767021667773</v>
      </c>
      <c r="U21" s="35">
        <f t="shared" si="9"/>
        <v>516.69480312076462</v>
      </c>
      <c r="V21" s="35">
        <f t="shared" si="10"/>
        <v>284.93406644270976</v>
      </c>
      <c r="W21" s="35">
        <f t="shared" si="11"/>
        <v>19.90400296087908</v>
      </c>
      <c r="X21" s="35">
        <f t="shared" si="12"/>
        <v>3268.5317771607615</v>
      </c>
      <c r="Y21" s="51">
        <v>9900</v>
      </c>
      <c r="Z21" s="51">
        <v>4150</v>
      </c>
      <c r="AA21" s="35">
        <f t="shared" si="13"/>
        <v>409.02369999999883</v>
      </c>
      <c r="AB21" s="35">
        <f t="shared" si="14"/>
        <v>52.70199999999744</v>
      </c>
      <c r="AC21" s="35">
        <f t="shared" si="15"/>
        <v>583.26558063965945</v>
      </c>
      <c r="AD21" s="35">
        <f t="shared" si="16"/>
        <v>250.56094551512041</v>
      </c>
      <c r="AE21" s="35">
        <f t="shared" si="17"/>
        <v>126.43078659093953</v>
      </c>
      <c r="AF21" s="35">
        <f t="shared" si="18"/>
        <v>294.46530628832204</v>
      </c>
      <c r="AG21" s="35">
        <f t="shared" si="19"/>
        <v>40.751016322551251</v>
      </c>
      <c r="AH21" s="35">
        <f t="shared" si="20"/>
        <v>528.27889932573373</v>
      </c>
      <c r="AI21" s="35">
        <f t="shared" si="21"/>
        <v>266.56475391180908</v>
      </c>
      <c r="AJ21" s="35">
        <f t="shared" si="22"/>
        <v>18.212501711508775</v>
      </c>
      <c r="AK21" s="36">
        <f t="shared" si="23"/>
        <v>3509.5455928572101</v>
      </c>
    </row>
    <row r="22" spans="1:37" x14ac:dyDescent="0.25">
      <c r="A22" s="46">
        <v>4513</v>
      </c>
      <c r="B22" s="46">
        <v>458597.17706632614</v>
      </c>
      <c r="C22" s="46">
        <v>807233.87162950635</v>
      </c>
      <c r="D22" s="46">
        <v>19476.30335937754</v>
      </c>
      <c r="E22" s="46">
        <v>57.550225624673779</v>
      </c>
      <c r="F22" s="47">
        <f t="shared" si="1"/>
        <v>2.4729428571428604E-2</v>
      </c>
      <c r="G22" s="68">
        <f t="shared" si="0"/>
        <v>-2.2564857142857424E-2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2"/>
        <v>602.62712857142867</v>
      </c>
      <c r="O22" s="35">
        <f t="shared" si="3"/>
        <v>472.56485714285742</v>
      </c>
      <c r="P22" s="35">
        <f t="shared" si="4"/>
        <v>584.49738355342754</v>
      </c>
      <c r="Q22" s="35">
        <f t="shared" si="5"/>
        <v>273.68788940699375</v>
      </c>
      <c r="R22" s="35">
        <f t="shared" si="6"/>
        <v>151.06779966180306</v>
      </c>
      <c r="S22" s="35">
        <f t="shared" si="7"/>
        <v>322.09657586233249</v>
      </c>
      <c r="T22" s="35">
        <f t="shared" si="8"/>
        <v>14.906089676277572</v>
      </c>
      <c r="U22" s="35">
        <f t="shared" si="9"/>
        <v>516.67622558250639</v>
      </c>
      <c r="V22" s="35">
        <f t="shared" si="10"/>
        <v>285.19033379750306</v>
      </c>
      <c r="W22" s="35">
        <f t="shared" si="11"/>
        <v>20.218862578062513</v>
      </c>
      <c r="X22" s="35">
        <f t="shared" si="12"/>
        <v>3268.1379428047494</v>
      </c>
      <c r="Y22" s="51">
        <v>9900</v>
      </c>
      <c r="Z22" s="51">
        <v>4150</v>
      </c>
      <c r="AA22" s="35">
        <f t="shared" si="13"/>
        <v>406.35584285714168</v>
      </c>
      <c r="AB22" s="35">
        <f t="shared" si="14"/>
        <v>46.916285714283191</v>
      </c>
      <c r="AC22" s="35">
        <f t="shared" si="15"/>
        <v>583.24068187593571</v>
      </c>
      <c r="AD22" s="35">
        <f t="shared" si="16"/>
        <v>250.2395212905852</v>
      </c>
      <c r="AE22" s="35">
        <f t="shared" si="17"/>
        <v>126.22369010595443</v>
      </c>
      <c r="AF22" s="35">
        <f t="shared" si="18"/>
        <v>294.3437080343241</v>
      </c>
      <c r="AG22" s="35">
        <f t="shared" si="19"/>
        <v>41.105837725722573</v>
      </c>
      <c r="AH22" s="35">
        <f t="shared" si="20"/>
        <v>528.43123003329254</v>
      </c>
      <c r="AI22" s="35">
        <f t="shared" si="21"/>
        <v>266.54678476856617</v>
      </c>
      <c r="AJ22" s="35">
        <f t="shared" si="22"/>
        <v>18.476740920111492</v>
      </c>
      <c r="AK22" s="36">
        <f t="shared" si="23"/>
        <v>3512.6563203992928</v>
      </c>
    </row>
    <row r="23" spans="1:37" x14ac:dyDescent="0.25">
      <c r="A23" s="46">
        <v>4514</v>
      </c>
      <c r="B23" s="46">
        <v>459134.17557382584</v>
      </c>
      <c r="C23" s="46">
        <v>808077.45476844907</v>
      </c>
      <c r="D23" s="46">
        <v>19483.900937502542</v>
      </c>
      <c r="E23" s="46">
        <v>57.490577585387811</v>
      </c>
      <c r="F23" s="47">
        <f t="shared" si="1"/>
        <v>2.4800857142857177E-2</v>
      </c>
      <c r="G23" s="68">
        <f t="shared" si="0"/>
        <v>-2.3207714285714571E-2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2"/>
        <v>602.92355714285725</v>
      </c>
      <c r="O23" s="35">
        <f t="shared" si="3"/>
        <v>473.20771428571459</v>
      </c>
      <c r="P23" s="35">
        <f t="shared" si="4"/>
        <v>584.49839407886725</v>
      </c>
      <c r="Q23" s="35">
        <f t="shared" si="5"/>
        <v>273.72296238042122</v>
      </c>
      <c r="R23" s="35">
        <f t="shared" si="6"/>
        <v>151.22829756726046</v>
      </c>
      <c r="S23" s="35">
        <f t="shared" si="7"/>
        <v>322.3787307085031</v>
      </c>
      <c r="T23" s="35">
        <f t="shared" si="8"/>
        <v>14.866412124820901</v>
      </c>
      <c r="U23" s="35">
        <f t="shared" si="9"/>
        <v>516.65764559902368</v>
      </c>
      <c r="V23" s="35">
        <f t="shared" si="10"/>
        <v>285.4464802279154</v>
      </c>
      <c r="W23" s="35">
        <f t="shared" si="11"/>
        <v>20.533997330573829</v>
      </c>
      <c r="X23" s="35">
        <f t="shared" si="12"/>
        <v>3267.7440323612313</v>
      </c>
      <c r="Y23" s="51">
        <v>9900</v>
      </c>
      <c r="Z23" s="51">
        <v>4150</v>
      </c>
      <c r="AA23" s="35">
        <f t="shared" si="13"/>
        <v>403.68798571428454</v>
      </c>
      <c r="AB23" s="35">
        <f t="shared" si="14"/>
        <v>41.130571428568857</v>
      </c>
      <c r="AC23" s="35">
        <f t="shared" si="15"/>
        <v>583.21556942429481</v>
      </c>
      <c r="AD23" s="35">
        <f t="shared" si="16"/>
        <v>249.91803202725674</v>
      </c>
      <c r="AE23" s="35">
        <f t="shared" si="17"/>
        <v>126.01679047452362</v>
      </c>
      <c r="AF23" s="35">
        <f t="shared" si="18"/>
        <v>294.22215449865104</v>
      </c>
      <c r="AG23" s="35">
        <f t="shared" si="19"/>
        <v>41.460613494439926</v>
      </c>
      <c r="AH23" s="35">
        <f t="shared" si="20"/>
        <v>528.58335213839541</v>
      </c>
      <c r="AI23" s="35">
        <f t="shared" si="21"/>
        <v>266.5288974725953</v>
      </c>
      <c r="AJ23" s="35">
        <f t="shared" si="22"/>
        <v>18.740556865501762</v>
      </c>
      <c r="AK23" s="36">
        <f t="shared" si="23"/>
        <v>3515.761324145536</v>
      </c>
    </row>
    <row r="24" spans="1:37" x14ac:dyDescent="0.25">
      <c r="A24" s="46">
        <v>4515</v>
      </c>
      <c r="B24" s="46">
        <v>459672.05639219284</v>
      </c>
      <c r="C24" s="46">
        <v>808920.47560629249</v>
      </c>
      <c r="D24" s="46">
        <v>19491.552734377477</v>
      </c>
      <c r="E24" s="46">
        <v>57.430333339963809</v>
      </c>
      <c r="F24" s="47">
        <f t="shared" si="1"/>
        <v>2.487228571428575E-2</v>
      </c>
      <c r="G24" s="68">
        <f t="shared" si="0"/>
        <v>-2.385057142857171E-2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2"/>
        <v>603.21998571428583</v>
      </c>
      <c r="O24" s="35">
        <f t="shared" si="3"/>
        <v>473.85057142857175</v>
      </c>
      <c r="P24" s="35">
        <f t="shared" si="4"/>
        <v>584.49940191434348</v>
      </c>
      <c r="Q24" s="35">
        <f t="shared" si="5"/>
        <v>273.75803421360621</v>
      </c>
      <c r="R24" s="35">
        <f t="shared" si="6"/>
        <v>151.38877801094384</v>
      </c>
      <c r="S24" s="35">
        <f t="shared" si="7"/>
        <v>322.66048155731136</v>
      </c>
      <c r="T24" s="35">
        <f t="shared" si="8"/>
        <v>14.826734367844862</v>
      </c>
      <c r="U24" s="35">
        <f t="shared" si="9"/>
        <v>516.63906317054841</v>
      </c>
      <c r="V24" s="35">
        <f t="shared" si="10"/>
        <v>285.70250612290823</v>
      </c>
      <c r="W24" s="35">
        <f t="shared" si="11"/>
        <v>20.849406556570234</v>
      </c>
      <c r="X24" s="35">
        <f t="shared" si="12"/>
        <v>3267.350045821604</v>
      </c>
      <c r="Y24" s="51">
        <v>9900</v>
      </c>
      <c r="Z24" s="51">
        <v>4150</v>
      </c>
      <c r="AA24" s="35">
        <f t="shared" si="13"/>
        <v>401.02012857142739</v>
      </c>
      <c r="AB24" s="35">
        <f t="shared" si="14"/>
        <v>35.344857142854607</v>
      </c>
      <c r="AC24" s="35">
        <f t="shared" si="15"/>
        <v>583.19024336808764</v>
      </c>
      <c r="AD24" s="35">
        <f t="shared" si="16"/>
        <v>249.59647810234182</v>
      </c>
      <c r="AE24" s="35">
        <f t="shared" si="17"/>
        <v>125.81008709198436</v>
      </c>
      <c r="AF24" s="35">
        <f t="shared" si="18"/>
        <v>294.1006455945988</v>
      </c>
      <c r="AG24" s="35">
        <f t="shared" si="19"/>
        <v>41.81534324276879</v>
      </c>
      <c r="AH24" s="35">
        <f t="shared" si="20"/>
        <v>528.73526552438989</v>
      </c>
      <c r="AI24" s="35">
        <f t="shared" si="21"/>
        <v>266.51109146240327</v>
      </c>
      <c r="AJ24" s="35">
        <f t="shared" si="22"/>
        <v>19.003950836980398</v>
      </c>
      <c r="AK24" s="36">
        <f t="shared" si="23"/>
        <v>3518.8606097749825</v>
      </c>
    </row>
    <row r="25" spans="1:37" x14ac:dyDescent="0.25">
      <c r="A25" s="46">
        <v>4516</v>
      </c>
      <c r="B25" s="46">
        <v>460210.82769870758</v>
      </c>
      <c r="C25" s="46">
        <v>809762.92761391401</v>
      </c>
      <c r="D25" s="46">
        <v>19499.258750002467</v>
      </c>
      <c r="E25" s="46">
        <v>57.369492888401773</v>
      </c>
      <c r="F25" s="47">
        <f t="shared" si="1"/>
        <v>2.4943714285714319E-2</v>
      </c>
      <c r="G25" s="68">
        <f t="shared" si="0"/>
        <v>-2.4493428571428857E-2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2"/>
        <v>603.5164142857144</v>
      </c>
      <c r="O25" s="35">
        <f t="shared" si="3"/>
        <v>474.49342857142886</v>
      </c>
      <c r="P25" s="35">
        <f t="shared" si="4"/>
        <v>584.50040705981439</v>
      </c>
      <c r="Q25" s="35">
        <f t="shared" si="5"/>
        <v>273.79310490605144</v>
      </c>
      <c r="R25" s="35">
        <f t="shared" si="6"/>
        <v>151.54924117231445</v>
      </c>
      <c r="S25" s="35">
        <f t="shared" si="7"/>
        <v>322.94182882024393</v>
      </c>
      <c r="T25" s="35">
        <f t="shared" si="8"/>
        <v>14.787056405896571</v>
      </c>
      <c r="U25" s="35">
        <f t="shared" si="9"/>
        <v>516.62047829731239</v>
      </c>
      <c r="V25" s="35">
        <f t="shared" si="10"/>
        <v>285.9584118705298</v>
      </c>
      <c r="W25" s="35">
        <f t="shared" si="11"/>
        <v>21.165089597167871</v>
      </c>
      <c r="X25" s="35">
        <f t="shared" si="12"/>
        <v>3266.9559831772622</v>
      </c>
      <c r="Y25" s="51">
        <v>9900</v>
      </c>
      <c r="Z25" s="51">
        <v>4150</v>
      </c>
      <c r="AA25" s="35">
        <f t="shared" si="13"/>
        <v>398.35227142857025</v>
      </c>
      <c r="AB25" s="35">
        <f t="shared" si="14"/>
        <v>29.559142857140301</v>
      </c>
      <c r="AC25" s="35">
        <f t="shared" si="15"/>
        <v>583.1647037913541</v>
      </c>
      <c r="AD25" s="35">
        <f t="shared" si="16"/>
        <v>249.27485989316449</v>
      </c>
      <c r="AE25" s="35">
        <f t="shared" si="17"/>
        <v>125.60357935651029</v>
      </c>
      <c r="AF25" s="35">
        <f t="shared" si="18"/>
        <v>293.97918123410767</v>
      </c>
      <c r="AG25" s="35">
        <f t="shared" si="19"/>
        <v>42.170026585028381</v>
      </c>
      <c r="AH25" s="35">
        <f t="shared" si="20"/>
        <v>528.88697007534893</v>
      </c>
      <c r="AI25" s="35">
        <f t="shared" si="21"/>
        <v>266.49336617801868</v>
      </c>
      <c r="AJ25" s="35">
        <f t="shared" si="22"/>
        <v>19.266924118353483</v>
      </c>
      <c r="AK25" s="36">
        <f t="shared" si="23"/>
        <v>3521.9541829591635</v>
      </c>
    </row>
    <row r="26" spans="1:37" x14ac:dyDescent="0.25">
      <c r="A26" s="46">
        <v>4516.2</v>
      </c>
      <c r="B26" s="46">
        <v>460318.68953704834</v>
      </c>
      <c r="C26" s="46">
        <v>809931.34917932749</v>
      </c>
      <c r="D26" s="46">
        <v>19500.8064593776</v>
      </c>
      <c r="E26" s="46">
        <v>57.357253253352809</v>
      </c>
      <c r="F26" s="47">
        <f t="shared" si="1"/>
        <v>2.4958000000000022E-2</v>
      </c>
      <c r="G26" s="68">
        <f t="shared" si="0"/>
        <v>-2.4622000000000168E-2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2"/>
        <v>603.5757000000001</v>
      </c>
      <c r="O26" s="35">
        <f t="shared" si="3"/>
        <v>474.62200000000018</v>
      </c>
      <c r="P26" s="35">
        <f t="shared" si="4"/>
        <v>584.50060776610417</v>
      </c>
      <c r="Q26" s="35">
        <f t="shared" si="5"/>
        <v>273.80011890760795</v>
      </c>
      <c r="R26" s="35">
        <f t="shared" si="6"/>
        <v>151.58133174647875</v>
      </c>
      <c r="S26" s="35">
        <f t="shared" si="7"/>
        <v>322.99804987869993</v>
      </c>
      <c r="T26" s="35">
        <f t="shared" si="8"/>
        <v>14.779120788958394</v>
      </c>
      <c r="U26" s="35">
        <f t="shared" si="9"/>
        <v>516.61676102931426</v>
      </c>
      <c r="V26" s="35">
        <f t="shared" si="10"/>
        <v>286.00957863645351</v>
      </c>
      <c r="W26" s="35">
        <f t="shared" si="11"/>
        <v>21.22825900526513</v>
      </c>
      <c r="X26" s="35">
        <f t="shared" si="12"/>
        <v>3266.8771615150699</v>
      </c>
      <c r="Y26" s="51">
        <v>9900</v>
      </c>
      <c r="Z26" s="51">
        <v>4150</v>
      </c>
      <c r="AA26" s="35">
        <f t="shared" si="13"/>
        <v>397.8186999999993</v>
      </c>
      <c r="AB26" s="35">
        <f t="shared" si="14"/>
        <v>28.40199999999848</v>
      </c>
      <c r="AC26" s="35">
        <f t="shared" si="15"/>
        <v>583.1595702609884</v>
      </c>
      <c r="AD26" s="35">
        <f t="shared" si="16"/>
        <v>249.2105285704302</v>
      </c>
      <c r="AE26" s="35">
        <f t="shared" si="17"/>
        <v>125.56230123430177</v>
      </c>
      <c r="AF26" s="35">
        <f t="shared" si="18"/>
        <v>293.95489369939332</v>
      </c>
      <c r="AG26" s="35">
        <f t="shared" si="19"/>
        <v>42.240957650829984</v>
      </c>
      <c r="AH26" s="35">
        <f t="shared" si="20"/>
        <v>528.91728591518608</v>
      </c>
      <c r="AI26" s="35">
        <f t="shared" si="21"/>
        <v>266.48983075906835</v>
      </c>
      <c r="AJ26" s="35">
        <f t="shared" si="22"/>
        <v>19.319468404404777</v>
      </c>
      <c r="AK26" s="36">
        <f t="shared" si="23"/>
        <v>3522.5722126011342</v>
      </c>
    </row>
    <row r="27" spans="1:37" s="67" customFormat="1" x14ac:dyDescent="0.25">
      <c r="A27" s="60">
        <v>4516.7879999999996</v>
      </c>
      <c r="B27" s="60">
        <v>460636.012155056</v>
      </c>
      <c r="C27" s="60">
        <v>810426.37477958202</v>
      </c>
      <c r="D27" s="60">
        <v>19505.369285906341</v>
      </c>
      <c r="E27" s="60">
        <v>57.321130602040434</v>
      </c>
      <c r="F27" s="55">
        <f t="shared" si="1"/>
        <v>2.5000000000000001E-2</v>
      </c>
      <c r="G27" s="69">
        <f>0.02-(0.045/70)*(A27-4446.788)</f>
        <v>-2.4999999999999998E-2</v>
      </c>
      <c r="H27" s="56">
        <v>0.5</v>
      </c>
      <c r="I27" s="56">
        <v>0.5</v>
      </c>
      <c r="J27" s="56">
        <v>500</v>
      </c>
      <c r="K27" s="57">
        <v>2800</v>
      </c>
      <c r="L27" s="58">
        <v>9900</v>
      </c>
      <c r="M27" s="58">
        <v>4150</v>
      </c>
      <c r="N27" s="35">
        <f t="shared" si="2"/>
        <v>603.75</v>
      </c>
      <c r="O27" s="35">
        <f t="shared" si="3"/>
        <v>475</v>
      </c>
      <c r="P27" s="35">
        <f t="shared" si="4"/>
        <v>584.50119721938472</v>
      </c>
      <c r="Q27" s="35">
        <f t="shared" si="5"/>
        <v>273.82073980775351</v>
      </c>
      <c r="R27" s="35">
        <f t="shared" si="6"/>
        <v>151.67567408584176</v>
      </c>
      <c r="S27" s="35">
        <f t="shared" si="7"/>
        <v>323.1632464175625</v>
      </c>
      <c r="T27" s="35">
        <f t="shared" si="8"/>
        <v>14.755790027842313</v>
      </c>
      <c r="U27" s="35">
        <f t="shared" si="9"/>
        <v>516.6058316950888</v>
      </c>
      <c r="V27" s="35">
        <f t="shared" si="10"/>
        <v>286.15998121268223</v>
      </c>
      <c r="W27" s="35">
        <f t="shared" si="11"/>
        <v>21.41404029833982</v>
      </c>
      <c r="X27" s="35">
        <f t="shared" si="12"/>
        <v>3266.6454081942447</v>
      </c>
      <c r="Y27" s="58">
        <v>9900</v>
      </c>
      <c r="Z27" s="58">
        <v>4150</v>
      </c>
      <c r="AA27" s="35">
        <f t="shared" si="13"/>
        <v>396.25</v>
      </c>
      <c r="AB27" s="35">
        <f t="shared" si="14"/>
        <v>25.000000000000028</v>
      </c>
      <c r="AC27" s="35">
        <f t="shared" si="15"/>
        <v>583.14442824110336</v>
      </c>
      <c r="AD27" s="35">
        <f t="shared" si="16"/>
        <v>249.0213797049712</v>
      </c>
      <c r="AE27" s="35">
        <f t="shared" si="17"/>
        <v>125.44098869657967</v>
      </c>
      <c r="AF27" s="35">
        <f t="shared" si="18"/>
        <v>293.88349863925117</v>
      </c>
      <c r="AG27" s="35">
        <f t="shared" si="19"/>
        <v>42.449484114609724</v>
      </c>
      <c r="AH27" s="35">
        <f t="shared" si="20"/>
        <v>529.00636606762339</v>
      </c>
      <c r="AI27" s="35">
        <f t="shared" si="21"/>
        <v>266.47945515733045</v>
      </c>
      <c r="AJ27" s="35">
        <f t="shared" si="22"/>
        <v>19.473851536775534</v>
      </c>
      <c r="AK27" s="36">
        <f t="shared" si="23"/>
        <v>3524.3878980789987</v>
      </c>
    </row>
    <row r="28" spans="1:37" x14ac:dyDescent="0.25">
      <c r="A28" s="46">
        <v>4516.8</v>
      </c>
      <c r="B28" s="46">
        <v>460642.15509271622</v>
      </c>
      <c r="C28" s="46">
        <v>810435.89998871088</v>
      </c>
      <c r="D28" s="46">
        <v>19505.462600002487</v>
      </c>
      <c r="E28" s="46">
        <v>57.32039958850811</v>
      </c>
      <c r="F28" s="46">
        <v>2.5000000000000001E-2</v>
      </c>
      <c r="G28" s="46">
        <v>-2.5000000000000001E-2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2"/>
        <v>603.75</v>
      </c>
      <c r="O28" s="35">
        <f t="shared" si="3"/>
        <v>475</v>
      </c>
      <c r="P28" s="35">
        <f t="shared" si="4"/>
        <v>584.50119721938472</v>
      </c>
      <c r="Q28" s="35">
        <f t="shared" si="5"/>
        <v>273.82073980775351</v>
      </c>
      <c r="R28" s="35">
        <f t="shared" si="6"/>
        <v>151.67567408584176</v>
      </c>
      <c r="S28" s="35">
        <f t="shared" si="7"/>
        <v>323.1632464175625</v>
      </c>
      <c r="T28" s="35">
        <f t="shared" si="8"/>
        <v>14.755790027842313</v>
      </c>
      <c r="U28" s="35">
        <f t="shared" si="9"/>
        <v>516.6058316950888</v>
      </c>
      <c r="V28" s="35">
        <f t="shared" si="10"/>
        <v>286.15998121268223</v>
      </c>
      <c r="W28" s="35">
        <f t="shared" si="11"/>
        <v>21.41404029833982</v>
      </c>
      <c r="X28" s="35">
        <f t="shared" si="12"/>
        <v>3266.6454081942447</v>
      </c>
      <c r="Y28" s="51">
        <v>9900</v>
      </c>
      <c r="Z28" s="51">
        <v>4150</v>
      </c>
      <c r="AA28" s="35">
        <f t="shared" si="13"/>
        <v>396.25</v>
      </c>
      <c r="AB28" s="35">
        <f t="shared" si="14"/>
        <v>25</v>
      </c>
      <c r="AC28" s="35">
        <f t="shared" si="15"/>
        <v>583.14442824110336</v>
      </c>
      <c r="AD28" s="35">
        <f t="shared" si="16"/>
        <v>249.0213797049712</v>
      </c>
      <c r="AE28" s="35">
        <f t="shared" si="17"/>
        <v>125.44098869657967</v>
      </c>
      <c r="AF28" s="35">
        <f t="shared" si="18"/>
        <v>293.88349863925117</v>
      </c>
      <c r="AG28" s="35">
        <f t="shared" si="19"/>
        <v>42.449484114609724</v>
      </c>
      <c r="AH28" s="35">
        <f t="shared" si="20"/>
        <v>529.00636606762339</v>
      </c>
      <c r="AI28" s="35">
        <f t="shared" si="21"/>
        <v>266.47945515733045</v>
      </c>
      <c r="AJ28" s="35">
        <f t="shared" si="22"/>
        <v>19.473851536775534</v>
      </c>
      <c r="AK28" s="36">
        <f t="shared" si="23"/>
        <v>3524.3878980789987</v>
      </c>
    </row>
    <row r="29" spans="1:37" x14ac:dyDescent="0.25">
      <c r="A29" s="46">
        <v>4517</v>
      </c>
      <c r="B29" s="46">
        <v>460750.16132831573</v>
      </c>
      <c r="C29" s="46">
        <v>810604.22899094224</v>
      </c>
      <c r="D29" s="46">
        <v>19507.018984377624</v>
      </c>
      <c r="E29" s="46">
        <v>57.30807791549455</v>
      </c>
      <c r="F29" s="46">
        <v>2.5000000000000001E-2</v>
      </c>
      <c r="G29" s="46">
        <v>-2.5000000000000001E-2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2"/>
        <v>603.75</v>
      </c>
      <c r="O29" s="35">
        <f t="shared" si="3"/>
        <v>475</v>
      </c>
      <c r="P29" s="35">
        <f t="shared" si="4"/>
        <v>584.50119721938472</v>
      </c>
      <c r="Q29" s="35">
        <f t="shared" si="5"/>
        <v>273.82073980775351</v>
      </c>
      <c r="R29" s="35">
        <f t="shared" si="6"/>
        <v>151.67567408584176</v>
      </c>
      <c r="S29" s="35">
        <f t="shared" si="7"/>
        <v>323.1632464175625</v>
      </c>
      <c r="T29" s="35">
        <f t="shared" si="8"/>
        <v>14.755790027842313</v>
      </c>
      <c r="U29" s="35">
        <f t="shared" si="9"/>
        <v>516.6058316950888</v>
      </c>
      <c r="V29" s="35">
        <f t="shared" si="10"/>
        <v>286.15998121268223</v>
      </c>
      <c r="W29" s="35">
        <f t="shared" si="11"/>
        <v>21.41404029833982</v>
      </c>
      <c r="X29" s="35">
        <f t="shared" si="12"/>
        <v>3266.6454081942447</v>
      </c>
      <c r="Y29" s="51">
        <v>9900</v>
      </c>
      <c r="Z29" s="51">
        <v>4150</v>
      </c>
      <c r="AA29" s="35">
        <f t="shared" si="13"/>
        <v>396.25</v>
      </c>
      <c r="AB29" s="35">
        <f t="shared" si="14"/>
        <v>25</v>
      </c>
      <c r="AC29" s="35">
        <f t="shared" si="15"/>
        <v>583.14442824110336</v>
      </c>
      <c r="AD29" s="35">
        <f t="shared" si="16"/>
        <v>249.0213797049712</v>
      </c>
      <c r="AE29" s="35">
        <f t="shared" si="17"/>
        <v>125.44098869657967</v>
      </c>
      <c r="AF29" s="35">
        <f t="shared" si="18"/>
        <v>293.88349863925117</v>
      </c>
      <c r="AG29" s="35">
        <f t="shared" si="19"/>
        <v>42.449484114609724</v>
      </c>
      <c r="AH29" s="35">
        <f t="shared" si="20"/>
        <v>529.00636606762339</v>
      </c>
      <c r="AI29" s="35">
        <f t="shared" si="21"/>
        <v>266.47945515733045</v>
      </c>
      <c r="AJ29" s="35">
        <f t="shared" si="22"/>
        <v>19.473851536775534</v>
      </c>
      <c r="AK29" s="36">
        <f t="shared" si="23"/>
        <v>3524.3878980789987</v>
      </c>
    </row>
    <row r="30" spans="1:37" x14ac:dyDescent="0.25">
      <c r="A30" s="46">
        <v>4518</v>
      </c>
      <c r="B30" s="46">
        <v>461290.73536396027</v>
      </c>
      <c r="C30" s="46">
        <v>811445.52538082004</v>
      </c>
      <c r="D30" s="46">
        <v>19514.833437502602</v>
      </c>
      <c r="E30" s="46">
        <v>57.24646955042671</v>
      </c>
      <c r="F30" s="46">
        <v>2.5000000000000001E-2</v>
      </c>
      <c r="G30" s="46">
        <v>-2.5000000000000001E-2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2"/>
        <v>603.75</v>
      </c>
      <c r="O30" s="35">
        <f t="shared" si="3"/>
        <v>475</v>
      </c>
      <c r="P30" s="35">
        <f t="shared" si="4"/>
        <v>584.50119721938472</v>
      </c>
      <c r="Q30" s="35">
        <f t="shared" si="5"/>
        <v>273.82073980775351</v>
      </c>
      <c r="R30" s="35">
        <f t="shared" si="6"/>
        <v>151.67567408584176</v>
      </c>
      <c r="S30" s="35">
        <f t="shared" si="7"/>
        <v>323.1632464175625</v>
      </c>
      <c r="T30" s="35">
        <f t="shared" si="8"/>
        <v>14.755790027842313</v>
      </c>
      <c r="U30" s="35">
        <f t="shared" si="9"/>
        <v>516.6058316950888</v>
      </c>
      <c r="V30" s="35">
        <f t="shared" si="10"/>
        <v>286.15998121268223</v>
      </c>
      <c r="W30" s="35">
        <f t="shared" si="11"/>
        <v>21.41404029833982</v>
      </c>
      <c r="X30" s="35">
        <f t="shared" si="12"/>
        <v>3266.6454081942447</v>
      </c>
      <c r="Y30" s="51">
        <v>9900</v>
      </c>
      <c r="Z30" s="51">
        <v>4150</v>
      </c>
      <c r="AA30" s="35">
        <f t="shared" si="13"/>
        <v>396.25</v>
      </c>
      <c r="AB30" s="35">
        <f t="shared" si="14"/>
        <v>25</v>
      </c>
      <c r="AC30" s="35">
        <f t="shared" si="15"/>
        <v>583.14442824110336</v>
      </c>
      <c r="AD30" s="35">
        <f t="shared" si="16"/>
        <v>249.0213797049712</v>
      </c>
      <c r="AE30" s="35">
        <f t="shared" si="17"/>
        <v>125.44098869657967</v>
      </c>
      <c r="AF30" s="35">
        <f t="shared" si="18"/>
        <v>293.88349863925117</v>
      </c>
      <c r="AG30" s="35">
        <f t="shared" si="19"/>
        <v>42.449484114609724</v>
      </c>
      <c r="AH30" s="35">
        <f t="shared" si="20"/>
        <v>529.00636606762339</v>
      </c>
      <c r="AI30" s="35">
        <f t="shared" si="21"/>
        <v>266.47945515733045</v>
      </c>
      <c r="AJ30" s="35">
        <f t="shared" si="22"/>
        <v>19.473851536775534</v>
      </c>
      <c r="AK30" s="36">
        <f t="shared" si="23"/>
        <v>3524.3878980789987</v>
      </c>
    </row>
    <row r="31" spans="1:37" x14ac:dyDescent="0.25">
      <c r="A31" s="46">
        <v>4519</v>
      </c>
      <c r="B31" s="46">
        <v>461832.21370649338</v>
      </c>
      <c r="C31" s="46">
        <v>812286.24002203345</v>
      </c>
      <c r="D31" s="46">
        <v>19522.702109377635</v>
      </c>
      <c r="E31" s="46">
        <v>57.184861185358891</v>
      </c>
      <c r="F31" s="46">
        <v>2.5000000000000001E-2</v>
      </c>
      <c r="G31" s="46">
        <v>-2.5000000000000001E-2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2"/>
        <v>603.75</v>
      </c>
      <c r="O31" s="35">
        <f t="shared" si="3"/>
        <v>475</v>
      </c>
      <c r="P31" s="35">
        <f t="shared" si="4"/>
        <v>584.50119721938472</v>
      </c>
      <c r="Q31" s="35">
        <f t="shared" si="5"/>
        <v>273.82073980775351</v>
      </c>
      <c r="R31" s="35">
        <f t="shared" si="6"/>
        <v>151.67567408584176</v>
      </c>
      <c r="S31" s="35">
        <f t="shared" si="7"/>
        <v>323.1632464175625</v>
      </c>
      <c r="T31" s="35">
        <f t="shared" si="8"/>
        <v>14.755790027842313</v>
      </c>
      <c r="U31" s="35">
        <f t="shared" si="9"/>
        <v>516.6058316950888</v>
      </c>
      <c r="V31" s="35">
        <f t="shared" si="10"/>
        <v>286.15998121268223</v>
      </c>
      <c r="W31" s="35">
        <f t="shared" si="11"/>
        <v>21.41404029833982</v>
      </c>
      <c r="X31" s="35">
        <f t="shared" si="12"/>
        <v>3266.6454081942447</v>
      </c>
      <c r="Y31" s="51">
        <v>9900</v>
      </c>
      <c r="Z31" s="51">
        <v>4150</v>
      </c>
      <c r="AA31" s="35">
        <f t="shared" si="13"/>
        <v>396.25</v>
      </c>
      <c r="AB31" s="35">
        <f t="shared" si="14"/>
        <v>25</v>
      </c>
      <c r="AC31" s="35">
        <f t="shared" si="15"/>
        <v>583.14442824110336</v>
      </c>
      <c r="AD31" s="35">
        <f t="shared" si="16"/>
        <v>249.0213797049712</v>
      </c>
      <c r="AE31" s="35">
        <f t="shared" si="17"/>
        <v>125.44098869657967</v>
      </c>
      <c r="AF31" s="35">
        <f t="shared" si="18"/>
        <v>293.88349863925117</v>
      </c>
      <c r="AG31" s="35">
        <f t="shared" si="19"/>
        <v>42.449484114609724</v>
      </c>
      <c r="AH31" s="35">
        <f t="shared" si="20"/>
        <v>529.00636606762339</v>
      </c>
      <c r="AI31" s="35">
        <f t="shared" si="21"/>
        <v>266.47945515733045</v>
      </c>
      <c r="AJ31" s="35">
        <f t="shared" si="22"/>
        <v>19.473851536775534</v>
      </c>
      <c r="AK31" s="36">
        <f t="shared" si="23"/>
        <v>3524.3878980789987</v>
      </c>
    </row>
    <row r="32" spans="1:37" x14ac:dyDescent="0.25">
      <c r="A32" s="46">
        <v>4520</v>
      </c>
      <c r="B32" s="46">
        <v>462374.59573030472</v>
      </c>
      <c r="C32" s="46">
        <v>813126.37194260955</v>
      </c>
      <c r="D32" s="46">
        <v>19530.625000002601</v>
      </c>
      <c r="E32" s="46">
        <v>57.123252820291057</v>
      </c>
      <c r="F32" s="46">
        <v>2.5000000000000001E-2</v>
      </c>
      <c r="G32" s="46">
        <v>-2.5000000000000001E-2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2"/>
        <v>603.75</v>
      </c>
      <c r="O32" s="35">
        <f t="shared" si="3"/>
        <v>475</v>
      </c>
      <c r="P32" s="35">
        <f t="shared" si="4"/>
        <v>584.50119721938472</v>
      </c>
      <c r="Q32" s="35">
        <f t="shared" si="5"/>
        <v>273.82073980775351</v>
      </c>
      <c r="R32" s="35">
        <f t="shared" si="6"/>
        <v>151.67567408584176</v>
      </c>
      <c r="S32" s="35">
        <f t="shared" si="7"/>
        <v>323.1632464175625</v>
      </c>
      <c r="T32" s="35">
        <f t="shared" si="8"/>
        <v>14.755790027842313</v>
      </c>
      <c r="U32" s="35">
        <f t="shared" si="9"/>
        <v>516.6058316950888</v>
      </c>
      <c r="V32" s="35">
        <f t="shared" si="10"/>
        <v>286.15998121268223</v>
      </c>
      <c r="W32" s="35">
        <f t="shared" si="11"/>
        <v>21.41404029833982</v>
      </c>
      <c r="X32" s="35">
        <f t="shared" si="12"/>
        <v>3266.6454081942447</v>
      </c>
      <c r="Y32" s="51">
        <v>9900</v>
      </c>
      <c r="Z32" s="51">
        <v>4150</v>
      </c>
      <c r="AA32" s="35">
        <f t="shared" si="13"/>
        <v>396.25</v>
      </c>
      <c r="AB32" s="35">
        <f t="shared" si="14"/>
        <v>25</v>
      </c>
      <c r="AC32" s="35">
        <f t="shared" si="15"/>
        <v>583.14442824110336</v>
      </c>
      <c r="AD32" s="35">
        <f t="shared" si="16"/>
        <v>249.0213797049712</v>
      </c>
      <c r="AE32" s="35">
        <f t="shared" si="17"/>
        <v>125.44098869657967</v>
      </c>
      <c r="AF32" s="35">
        <f t="shared" si="18"/>
        <v>293.88349863925117</v>
      </c>
      <c r="AG32" s="35">
        <f t="shared" si="19"/>
        <v>42.449484114609724</v>
      </c>
      <c r="AH32" s="35">
        <f t="shared" si="20"/>
        <v>529.00636606762339</v>
      </c>
      <c r="AI32" s="35">
        <f t="shared" si="21"/>
        <v>266.47945515733045</v>
      </c>
      <c r="AJ32" s="35">
        <f t="shared" si="22"/>
        <v>19.473851536775534</v>
      </c>
      <c r="AK32" s="36">
        <f t="shared" si="23"/>
        <v>3524.3878980789987</v>
      </c>
    </row>
    <row r="33" spans="1:37" x14ac:dyDescent="0.25">
      <c r="A33" s="46">
        <v>4521</v>
      </c>
      <c r="B33" s="46">
        <v>462917.88080835342</v>
      </c>
      <c r="C33" s="46">
        <v>813965.92017111182</v>
      </c>
      <c r="D33" s="46">
        <v>19538.602109377505</v>
      </c>
      <c r="E33" s="46">
        <v>57.061644455223224</v>
      </c>
      <c r="F33" s="46">
        <v>2.5000000000000001E-2</v>
      </c>
      <c r="G33" s="46">
        <v>-2.5000000000000001E-2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2"/>
        <v>603.75</v>
      </c>
      <c r="O33" s="35">
        <f t="shared" si="3"/>
        <v>475</v>
      </c>
      <c r="P33" s="35">
        <f t="shared" si="4"/>
        <v>584.50119721938472</v>
      </c>
      <c r="Q33" s="35">
        <f t="shared" si="5"/>
        <v>273.82073980775351</v>
      </c>
      <c r="R33" s="35">
        <f t="shared" si="6"/>
        <v>151.67567408584176</v>
      </c>
      <c r="S33" s="35">
        <f t="shared" si="7"/>
        <v>323.1632464175625</v>
      </c>
      <c r="T33" s="35">
        <f t="shared" si="8"/>
        <v>14.755790027842313</v>
      </c>
      <c r="U33" s="35">
        <f t="shared" si="9"/>
        <v>516.6058316950888</v>
      </c>
      <c r="V33" s="35">
        <f t="shared" si="10"/>
        <v>286.15998121268223</v>
      </c>
      <c r="W33" s="35">
        <f t="shared" si="11"/>
        <v>21.41404029833982</v>
      </c>
      <c r="X33" s="35">
        <f t="shared" si="12"/>
        <v>3266.6454081942447</v>
      </c>
      <c r="Y33" s="51">
        <v>9900</v>
      </c>
      <c r="Z33" s="51">
        <v>4150</v>
      </c>
      <c r="AA33" s="35">
        <f t="shared" si="13"/>
        <v>396.25</v>
      </c>
      <c r="AB33" s="35">
        <f t="shared" si="14"/>
        <v>25</v>
      </c>
      <c r="AC33" s="35">
        <f t="shared" si="15"/>
        <v>583.14442824110336</v>
      </c>
      <c r="AD33" s="35">
        <f t="shared" si="16"/>
        <v>249.0213797049712</v>
      </c>
      <c r="AE33" s="35">
        <f t="shared" si="17"/>
        <v>125.44098869657967</v>
      </c>
      <c r="AF33" s="35">
        <f t="shared" si="18"/>
        <v>293.88349863925117</v>
      </c>
      <c r="AG33" s="35">
        <f t="shared" si="19"/>
        <v>42.449484114609724</v>
      </c>
      <c r="AH33" s="35">
        <f t="shared" si="20"/>
        <v>529.00636606762339</v>
      </c>
      <c r="AI33" s="35">
        <f t="shared" si="21"/>
        <v>266.47945515733045</v>
      </c>
      <c r="AJ33" s="35">
        <f t="shared" si="22"/>
        <v>19.473851536775534</v>
      </c>
      <c r="AK33" s="36">
        <f t="shared" si="23"/>
        <v>3524.3878980789987</v>
      </c>
    </row>
    <row r="34" spans="1:37" x14ac:dyDescent="0.25">
      <c r="A34" s="46">
        <v>4521.2</v>
      </c>
      <c r="B34" s="46">
        <v>463026.64613485336</v>
      </c>
      <c r="C34" s="46">
        <v>814133.75968831778</v>
      </c>
      <c r="D34" s="46">
        <v>19540.204037502463</v>
      </c>
      <c r="E34" s="46">
        <v>57.049322782209671</v>
      </c>
      <c r="F34" s="46">
        <v>2.5000000000000001E-2</v>
      </c>
      <c r="G34" s="46">
        <v>-2.5000000000000001E-2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2"/>
        <v>603.75</v>
      </c>
      <c r="O34" s="35">
        <f t="shared" si="3"/>
        <v>475</v>
      </c>
      <c r="P34" s="35">
        <f t="shared" si="4"/>
        <v>584.50119721938472</v>
      </c>
      <c r="Q34" s="35">
        <f t="shared" si="5"/>
        <v>273.82073980775351</v>
      </c>
      <c r="R34" s="35">
        <f t="shared" si="6"/>
        <v>151.67567408584176</v>
      </c>
      <c r="S34" s="35">
        <f t="shared" si="7"/>
        <v>323.1632464175625</v>
      </c>
      <c r="T34" s="35">
        <f t="shared" si="8"/>
        <v>14.755790027842313</v>
      </c>
      <c r="U34" s="35">
        <f t="shared" si="9"/>
        <v>516.6058316950888</v>
      </c>
      <c r="V34" s="35">
        <f t="shared" si="10"/>
        <v>286.15998121268223</v>
      </c>
      <c r="W34" s="35">
        <f t="shared" si="11"/>
        <v>21.41404029833982</v>
      </c>
      <c r="X34" s="35">
        <f t="shared" si="12"/>
        <v>3266.6454081942447</v>
      </c>
      <c r="Y34" s="51">
        <v>9900</v>
      </c>
      <c r="Z34" s="51">
        <v>4150</v>
      </c>
      <c r="AA34" s="35">
        <f t="shared" si="13"/>
        <v>396.25</v>
      </c>
      <c r="AB34" s="35">
        <f t="shared" si="14"/>
        <v>25</v>
      </c>
      <c r="AC34" s="35">
        <f t="shared" si="15"/>
        <v>583.14442824110336</v>
      </c>
      <c r="AD34" s="35">
        <f t="shared" si="16"/>
        <v>249.0213797049712</v>
      </c>
      <c r="AE34" s="35">
        <f t="shared" si="17"/>
        <v>125.44098869657967</v>
      </c>
      <c r="AF34" s="35">
        <f t="shared" si="18"/>
        <v>293.88349863925117</v>
      </c>
      <c r="AG34" s="35">
        <f t="shared" si="19"/>
        <v>42.449484114609724</v>
      </c>
      <c r="AH34" s="35">
        <f t="shared" si="20"/>
        <v>529.00636606762339</v>
      </c>
      <c r="AI34" s="35">
        <f t="shared" si="21"/>
        <v>266.47945515733045</v>
      </c>
      <c r="AJ34" s="35">
        <f t="shared" si="22"/>
        <v>19.473851536775534</v>
      </c>
      <c r="AK34" s="36">
        <f t="shared" si="23"/>
        <v>3524.3878980789987</v>
      </c>
    </row>
    <row r="35" spans="1:37" x14ac:dyDescent="0.25">
      <c r="A35" s="46">
        <v>4521.8</v>
      </c>
      <c r="B35" s="46">
        <v>463353.15864706039</v>
      </c>
      <c r="C35" s="46">
        <v>814637.13784331083</v>
      </c>
      <c r="D35" s="46">
        <v>19545.022834377618</v>
      </c>
      <c r="E35" s="46">
        <v>57.012357763168943</v>
      </c>
      <c r="F35" s="46">
        <v>2.5000000000000001E-2</v>
      </c>
      <c r="G35" s="46">
        <v>-2.5000000000000001E-2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2"/>
        <v>603.75</v>
      </c>
      <c r="O35" s="35">
        <f t="shared" si="3"/>
        <v>475</v>
      </c>
      <c r="P35" s="35">
        <f t="shared" si="4"/>
        <v>584.50119721938472</v>
      </c>
      <c r="Q35" s="35">
        <f t="shared" si="5"/>
        <v>273.82073980775351</v>
      </c>
      <c r="R35" s="35">
        <f t="shared" si="6"/>
        <v>151.67567408584176</v>
      </c>
      <c r="S35" s="35">
        <f t="shared" si="7"/>
        <v>323.1632464175625</v>
      </c>
      <c r="T35" s="35">
        <f t="shared" si="8"/>
        <v>14.755790027842313</v>
      </c>
      <c r="U35" s="35">
        <f t="shared" si="9"/>
        <v>516.6058316950888</v>
      </c>
      <c r="V35" s="35">
        <f t="shared" si="10"/>
        <v>286.15998121268223</v>
      </c>
      <c r="W35" s="35">
        <f t="shared" si="11"/>
        <v>21.41404029833982</v>
      </c>
      <c r="X35" s="35">
        <f t="shared" si="12"/>
        <v>3266.6454081942447</v>
      </c>
      <c r="Y35" s="51">
        <v>9900</v>
      </c>
      <c r="Z35" s="51">
        <v>4150</v>
      </c>
      <c r="AA35" s="35">
        <f t="shared" si="13"/>
        <v>396.25</v>
      </c>
      <c r="AB35" s="35">
        <f t="shared" si="14"/>
        <v>25</v>
      </c>
      <c r="AC35" s="35">
        <f t="shared" si="15"/>
        <v>583.14442824110336</v>
      </c>
      <c r="AD35" s="35">
        <f t="shared" si="16"/>
        <v>249.0213797049712</v>
      </c>
      <c r="AE35" s="35">
        <f t="shared" si="17"/>
        <v>125.44098869657967</v>
      </c>
      <c r="AF35" s="35">
        <f t="shared" si="18"/>
        <v>293.88349863925117</v>
      </c>
      <c r="AG35" s="35">
        <f t="shared" si="19"/>
        <v>42.449484114609724</v>
      </c>
      <c r="AH35" s="35">
        <f t="shared" si="20"/>
        <v>529.00636606762339</v>
      </c>
      <c r="AI35" s="35">
        <f t="shared" si="21"/>
        <v>266.47945515733045</v>
      </c>
      <c r="AJ35" s="35">
        <f t="shared" si="22"/>
        <v>19.473851536775534</v>
      </c>
      <c r="AK35" s="36">
        <f t="shared" si="23"/>
        <v>3524.3878980789987</v>
      </c>
    </row>
    <row r="36" spans="1:37" x14ac:dyDescent="0.25">
      <c r="A36" s="46">
        <v>4522</v>
      </c>
      <c r="B36" s="46">
        <v>463462.06831169128</v>
      </c>
      <c r="C36" s="46">
        <v>814804.88373687863</v>
      </c>
      <c r="D36" s="46">
        <v>19546.633437502463</v>
      </c>
      <c r="E36" s="46">
        <v>57.00003609015539</v>
      </c>
      <c r="F36" s="46">
        <v>2.5000000000000001E-2</v>
      </c>
      <c r="G36" s="46">
        <v>-2.5000000000000001E-2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2"/>
        <v>603.75</v>
      </c>
      <c r="O36" s="35">
        <f t="shared" si="3"/>
        <v>475</v>
      </c>
      <c r="P36" s="35">
        <f t="shared" si="4"/>
        <v>584.50119721938472</v>
      </c>
      <c r="Q36" s="35">
        <f t="shared" si="5"/>
        <v>273.82073980775351</v>
      </c>
      <c r="R36" s="35">
        <f t="shared" si="6"/>
        <v>151.67567408584176</v>
      </c>
      <c r="S36" s="35">
        <f t="shared" si="7"/>
        <v>323.1632464175625</v>
      </c>
      <c r="T36" s="35">
        <f t="shared" si="8"/>
        <v>14.755790027842313</v>
      </c>
      <c r="U36" s="35">
        <f t="shared" si="9"/>
        <v>516.6058316950888</v>
      </c>
      <c r="V36" s="35">
        <f t="shared" si="10"/>
        <v>286.15998121268223</v>
      </c>
      <c r="W36" s="35">
        <f t="shared" si="11"/>
        <v>21.41404029833982</v>
      </c>
      <c r="X36" s="35">
        <f t="shared" si="12"/>
        <v>3266.6454081942447</v>
      </c>
      <c r="Y36" s="51">
        <v>9900</v>
      </c>
      <c r="Z36" s="51">
        <v>4150</v>
      </c>
      <c r="AA36" s="35">
        <f t="shared" si="13"/>
        <v>396.25</v>
      </c>
      <c r="AB36" s="35">
        <f t="shared" si="14"/>
        <v>25</v>
      </c>
      <c r="AC36" s="35">
        <f t="shared" si="15"/>
        <v>583.14442824110336</v>
      </c>
      <c r="AD36" s="35">
        <f t="shared" si="16"/>
        <v>249.0213797049712</v>
      </c>
      <c r="AE36" s="35">
        <f t="shared" si="17"/>
        <v>125.44098869657967</v>
      </c>
      <c r="AF36" s="35">
        <f t="shared" si="18"/>
        <v>293.88349863925117</v>
      </c>
      <c r="AG36" s="35">
        <f t="shared" si="19"/>
        <v>42.449484114609724</v>
      </c>
      <c r="AH36" s="35">
        <f t="shared" si="20"/>
        <v>529.00636606762339</v>
      </c>
      <c r="AI36" s="35">
        <f t="shared" si="21"/>
        <v>266.47945515733045</v>
      </c>
      <c r="AJ36" s="35">
        <f t="shared" si="22"/>
        <v>19.473851536775534</v>
      </c>
      <c r="AK36" s="36">
        <f t="shared" si="23"/>
        <v>3524.3878980789987</v>
      </c>
    </row>
    <row r="37" spans="1:37" x14ac:dyDescent="0.25">
      <c r="A37" s="46">
        <v>4523</v>
      </c>
      <c r="B37" s="46">
        <v>464007.15761184692</v>
      </c>
      <c r="C37" s="46">
        <v>815643.26166990399</v>
      </c>
      <c r="D37" s="46">
        <v>19554.718984377472</v>
      </c>
      <c r="E37" s="46">
        <v>56.938427725087557</v>
      </c>
      <c r="F37" s="46">
        <v>2.5000000000000001E-2</v>
      </c>
      <c r="G37" s="46">
        <v>-2.5000000000000001E-2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2"/>
        <v>603.75</v>
      </c>
      <c r="O37" s="35">
        <f t="shared" si="3"/>
        <v>475</v>
      </c>
      <c r="P37" s="35">
        <f t="shared" si="4"/>
        <v>584.50119721938472</v>
      </c>
      <c r="Q37" s="35">
        <f t="shared" si="5"/>
        <v>273.82073980775351</v>
      </c>
      <c r="R37" s="35">
        <f t="shared" si="6"/>
        <v>151.67567408584176</v>
      </c>
      <c r="S37" s="35">
        <f t="shared" si="7"/>
        <v>323.1632464175625</v>
      </c>
      <c r="T37" s="35">
        <f t="shared" si="8"/>
        <v>14.755790027842313</v>
      </c>
      <c r="U37" s="35">
        <f t="shared" si="9"/>
        <v>516.6058316950888</v>
      </c>
      <c r="V37" s="35">
        <f t="shared" si="10"/>
        <v>286.15998121268223</v>
      </c>
      <c r="W37" s="35">
        <f t="shared" si="11"/>
        <v>21.41404029833982</v>
      </c>
      <c r="X37" s="35">
        <f t="shared" si="12"/>
        <v>3266.6454081942447</v>
      </c>
      <c r="Y37" s="51">
        <v>9900</v>
      </c>
      <c r="Z37" s="51">
        <v>4150</v>
      </c>
      <c r="AA37" s="35">
        <f t="shared" si="13"/>
        <v>396.25</v>
      </c>
      <c r="AB37" s="35">
        <f t="shared" si="14"/>
        <v>25</v>
      </c>
      <c r="AC37" s="35">
        <f t="shared" si="15"/>
        <v>583.14442824110336</v>
      </c>
      <c r="AD37" s="35">
        <f t="shared" si="16"/>
        <v>249.0213797049712</v>
      </c>
      <c r="AE37" s="35">
        <f t="shared" si="17"/>
        <v>125.44098869657967</v>
      </c>
      <c r="AF37" s="35">
        <f t="shared" si="18"/>
        <v>293.88349863925117</v>
      </c>
      <c r="AG37" s="35">
        <f t="shared" si="19"/>
        <v>42.449484114609724</v>
      </c>
      <c r="AH37" s="35">
        <f t="shared" si="20"/>
        <v>529.00636606762339</v>
      </c>
      <c r="AI37" s="35">
        <f t="shared" si="21"/>
        <v>266.47945515733045</v>
      </c>
      <c r="AJ37" s="35">
        <f t="shared" si="22"/>
        <v>19.473851536775534</v>
      </c>
      <c r="AK37" s="36">
        <f t="shared" si="23"/>
        <v>3524.3878980789987</v>
      </c>
    </row>
    <row r="38" spans="1:37" x14ac:dyDescent="0.25">
      <c r="A38" s="46">
        <v>4524</v>
      </c>
      <c r="B38" s="46">
        <v>464553.14807796478</v>
      </c>
      <c r="C38" s="46">
        <v>816481.05300083756</v>
      </c>
      <c r="D38" s="46">
        <v>19562.858750002648</v>
      </c>
      <c r="E38" s="46">
        <v>56.876819360019724</v>
      </c>
      <c r="F38" s="46">
        <v>2.5000000000000001E-2</v>
      </c>
      <c r="G38" s="46">
        <v>-2.5000000000000001E-2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2"/>
        <v>603.75</v>
      </c>
      <c r="O38" s="35">
        <f t="shared" si="3"/>
        <v>475</v>
      </c>
      <c r="P38" s="35">
        <f t="shared" si="4"/>
        <v>584.50119721938472</v>
      </c>
      <c r="Q38" s="35">
        <f t="shared" si="5"/>
        <v>273.82073980775351</v>
      </c>
      <c r="R38" s="35">
        <f t="shared" si="6"/>
        <v>151.67567408584176</v>
      </c>
      <c r="S38" s="35">
        <f t="shared" si="7"/>
        <v>323.1632464175625</v>
      </c>
      <c r="T38" s="35">
        <f t="shared" si="8"/>
        <v>14.755790027842313</v>
      </c>
      <c r="U38" s="35">
        <f t="shared" si="9"/>
        <v>516.6058316950888</v>
      </c>
      <c r="V38" s="35">
        <f t="shared" si="10"/>
        <v>286.15998121268223</v>
      </c>
      <c r="W38" s="35">
        <f t="shared" si="11"/>
        <v>21.41404029833982</v>
      </c>
      <c r="X38" s="35">
        <f t="shared" si="12"/>
        <v>3266.6454081942447</v>
      </c>
      <c r="Y38" s="51">
        <v>9900</v>
      </c>
      <c r="Z38" s="51">
        <v>4150</v>
      </c>
      <c r="AA38" s="35">
        <f t="shared" si="13"/>
        <v>396.25</v>
      </c>
      <c r="AB38" s="35">
        <f t="shared" si="14"/>
        <v>25</v>
      </c>
      <c r="AC38" s="35">
        <f t="shared" si="15"/>
        <v>583.14442824110336</v>
      </c>
      <c r="AD38" s="35">
        <f t="shared" si="16"/>
        <v>249.0213797049712</v>
      </c>
      <c r="AE38" s="35">
        <f t="shared" si="17"/>
        <v>125.44098869657967</v>
      </c>
      <c r="AF38" s="35">
        <f t="shared" si="18"/>
        <v>293.88349863925117</v>
      </c>
      <c r="AG38" s="35">
        <f t="shared" si="19"/>
        <v>42.449484114609724</v>
      </c>
      <c r="AH38" s="35">
        <f t="shared" si="20"/>
        <v>529.00636606762339</v>
      </c>
      <c r="AI38" s="35">
        <f t="shared" si="21"/>
        <v>266.47945515733045</v>
      </c>
      <c r="AJ38" s="35">
        <f t="shared" si="22"/>
        <v>19.473851536775534</v>
      </c>
      <c r="AK38" s="36">
        <f t="shared" si="23"/>
        <v>3524.3878980789987</v>
      </c>
    </row>
    <row r="39" spans="1:37" x14ac:dyDescent="0.25">
      <c r="A39" s="46">
        <v>4525</v>
      </c>
      <c r="B39" s="46">
        <v>465100.03907966614</v>
      </c>
      <c r="C39" s="46">
        <v>817318.25676104426</v>
      </c>
      <c r="D39" s="46">
        <v>19571.052734377645</v>
      </c>
      <c r="E39" s="46">
        <v>56.815210994951904</v>
      </c>
      <c r="F39" s="46">
        <v>2.5000000000000001E-2</v>
      </c>
      <c r="G39" s="46">
        <v>-2.5000000000000001E-2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2"/>
        <v>603.75</v>
      </c>
      <c r="O39" s="35">
        <f t="shared" si="3"/>
        <v>475</v>
      </c>
      <c r="P39" s="35">
        <f t="shared" si="4"/>
        <v>584.50119721938472</v>
      </c>
      <c r="Q39" s="35">
        <f t="shared" si="5"/>
        <v>273.82073980775351</v>
      </c>
      <c r="R39" s="35">
        <f t="shared" si="6"/>
        <v>151.67567408584176</v>
      </c>
      <c r="S39" s="35">
        <f t="shared" si="7"/>
        <v>323.1632464175625</v>
      </c>
      <c r="T39" s="35">
        <f t="shared" si="8"/>
        <v>14.755790027842313</v>
      </c>
      <c r="U39" s="35">
        <f t="shared" si="9"/>
        <v>516.6058316950888</v>
      </c>
      <c r="V39" s="35">
        <f t="shared" si="10"/>
        <v>286.15998121268223</v>
      </c>
      <c r="W39" s="35">
        <f t="shared" si="11"/>
        <v>21.41404029833982</v>
      </c>
      <c r="X39" s="35">
        <f t="shared" si="12"/>
        <v>3266.6454081942447</v>
      </c>
      <c r="Y39" s="51">
        <v>9900</v>
      </c>
      <c r="Z39" s="51">
        <v>4150</v>
      </c>
      <c r="AA39" s="35">
        <f t="shared" si="13"/>
        <v>396.25</v>
      </c>
      <c r="AB39" s="35">
        <f t="shared" si="14"/>
        <v>25</v>
      </c>
      <c r="AC39" s="35">
        <f t="shared" si="15"/>
        <v>583.14442824110336</v>
      </c>
      <c r="AD39" s="35">
        <f t="shared" si="16"/>
        <v>249.0213797049712</v>
      </c>
      <c r="AE39" s="35">
        <f t="shared" si="17"/>
        <v>125.44098869657967</v>
      </c>
      <c r="AF39" s="35">
        <f t="shared" si="18"/>
        <v>293.88349863925117</v>
      </c>
      <c r="AG39" s="35">
        <f t="shared" si="19"/>
        <v>42.449484114609724</v>
      </c>
      <c r="AH39" s="35">
        <f t="shared" si="20"/>
        <v>529.00636606762339</v>
      </c>
      <c r="AI39" s="35">
        <f t="shared" si="21"/>
        <v>266.47945515733045</v>
      </c>
      <c r="AJ39" s="35">
        <f t="shared" si="22"/>
        <v>19.473851536775534</v>
      </c>
      <c r="AK39" s="36">
        <f t="shared" si="23"/>
        <v>3524.3878980789987</v>
      </c>
    </row>
    <row r="40" spans="1:37" x14ac:dyDescent="0.25">
      <c r="A40" s="46">
        <v>4526</v>
      </c>
      <c r="B40" s="46">
        <v>465647.82998418808</v>
      </c>
      <c r="C40" s="46">
        <v>818154.87198254466</v>
      </c>
      <c r="D40" s="46">
        <v>19579.300937502579</v>
      </c>
      <c r="E40" s="46">
        <v>56.753602629884071</v>
      </c>
      <c r="F40" s="46">
        <v>2.5000000000000001E-2</v>
      </c>
      <c r="G40" s="46">
        <v>-2.5000000000000001E-2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2"/>
        <v>603.75</v>
      </c>
      <c r="O40" s="35">
        <f t="shared" si="3"/>
        <v>475</v>
      </c>
      <c r="P40" s="35">
        <f t="shared" si="4"/>
        <v>584.50119721938472</v>
      </c>
      <c r="Q40" s="35">
        <f t="shared" si="5"/>
        <v>273.82073980775351</v>
      </c>
      <c r="R40" s="35">
        <f t="shared" si="6"/>
        <v>151.67567408584176</v>
      </c>
      <c r="S40" s="35">
        <f t="shared" si="7"/>
        <v>323.1632464175625</v>
      </c>
      <c r="T40" s="35">
        <f t="shared" si="8"/>
        <v>14.755790027842313</v>
      </c>
      <c r="U40" s="35">
        <f t="shared" si="9"/>
        <v>516.6058316950888</v>
      </c>
      <c r="V40" s="35">
        <f t="shared" si="10"/>
        <v>286.15998121268223</v>
      </c>
      <c r="W40" s="35">
        <f t="shared" si="11"/>
        <v>21.41404029833982</v>
      </c>
      <c r="X40" s="35">
        <f t="shared" si="12"/>
        <v>3266.6454081942447</v>
      </c>
      <c r="Y40" s="51">
        <v>9900</v>
      </c>
      <c r="Z40" s="51">
        <v>4150</v>
      </c>
      <c r="AA40" s="35">
        <f t="shared" si="13"/>
        <v>396.25</v>
      </c>
      <c r="AB40" s="35">
        <f t="shared" si="14"/>
        <v>25</v>
      </c>
      <c r="AC40" s="35">
        <f t="shared" si="15"/>
        <v>583.14442824110336</v>
      </c>
      <c r="AD40" s="35">
        <f t="shared" si="16"/>
        <v>249.0213797049712</v>
      </c>
      <c r="AE40" s="35">
        <f t="shared" si="17"/>
        <v>125.44098869657967</v>
      </c>
      <c r="AF40" s="35">
        <f t="shared" si="18"/>
        <v>293.88349863925117</v>
      </c>
      <c r="AG40" s="35">
        <f t="shared" si="19"/>
        <v>42.449484114609724</v>
      </c>
      <c r="AH40" s="35">
        <f t="shared" si="20"/>
        <v>529.00636606762339</v>
      </c>
      <c r="AI40" s="35">
        <f t="shared" si="21"/>
        <v>266.47945515733045</v>
      </c>
      <c r="AJ40" s="35">
        <f t="shared" si="22"/>
        <v>19.473851536775534</v>
      </c>
      <c r="AK40" s="36">
        <f t="shared" si="23"/>
        <v>3524.3878980789987</v>
      </c>
    </row>
    <row r="41" spans="1:37" x14ac:dyDescent="0.25">
      <c r="A41" s="46">
        <v>4526.2</v>
      </c>
      <c r="B41" s="46">
        <v>465757.4960975647</v>
      </c>
      <c r="C41" s="46">
        <v>818322.12431704998</v>
      </c>
      <c r="D41" s="46">
        <v>19580.957084377587</v>
      </c>
      <c r="E41" s="46">
        <v>56.741280956870519</v>
      </c>
      <c r="F41" s="46">
        <v>2.5000000000000001E-2</v>
      </c>
      <c r="G41" s="46">
        <v>-2.5000000000000001E-2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2"/>
        <v>603.75</v>
      </c>
      <c r="O41" s="35">
        <f t="shared" si="3"/>
        <v>475</v>
      </c>
      <c r="P41" s="35">
        <f t="shared" si="4"/>
        <v>584.50119721938472</v>
      </c>
      <c r="Q41" s="35">
        <f t="shared" si="5"/>
        <v>273.82073980775351</v>
      </c>
      <c r="R41" s="35">
        <f t="shared" si="6"/>
        <v>151.67567408584176</v>
      </c>
      <c r="S41" s="35">
        <f t="shared" si="7"/>
        <v>323.1632464175625</v>
      </c>
      <c r="T41" s="35">
        <f t="shared" si="8"/>
        <v>14.755790027842313</v>
      </c>
      <c r="U41" s="35">
        <f t="shared" si="9"/>
        <v>516.6058316950888</v>
      </c>
      <c r="V41" s="35">
        <f t="shared" si="10"/>
        <v>286.15998121268223</v>
      </c>
      <c r="W41" s="35">
        <f t="shared" si="11"/>
        <v>21.41404029833982</v>
      </c>
      <c r="X41" s="35">
        <f t="shared" si="12"/>
        <v>3266.6454081942447</v>
      </c>
      <c r="Y41" s="51">
        <v>9900</v>
      </c>
      <c r="Z41" s="51">
        <v>4150</v>
      </c>
      <c r="AA41" s="35">
        <f t="shared" si="13"/>
        <v>396.25</v>
      </c>
      <c r="AB41" s="35">
        <f t="shared" si="14"/>
        <v>25</v>
      </c>
      <c r="AC41" s="35">
        <f t="shared" si="15"/>
        <v>583.14442824110336</v>
      </c>
      <c r="AD41" s="35">
        <f t="shared" si="16"/>
        <v>249.0213797049712</v>
      </c>
      <c r="AE41" s="35">
        <f t="shared" si="17"/>
        <v>125.44098869657967</v>
      </c>
      <c r="AF41" s="35">
        <f t="shared" si="18"/>
        <v>293.88349863925117</v>
      </c>
      <c r="AG41" s="35">
        <f t="shared" si="19"/>
        <v>42.449484114609724</v>
      </c>
      <c r="AH41" s="35">
        <f t="shared" si="20"/>
        <v>529.00636606762339</v>
      </c>
      <c r="AI41" s="35">
        <f t="shared" si="21"/>
        <v>266.47945515733045</v>
      </c>
      <c r="AJ41" s="35">
        <f t="shared" si="22"/>
        <v>19.473851536775534</v>
      </c>
      <c r="AK41" s="36">
        <f t="shared" si="23"/>
        <v>3524.3878980789987</v>
      </c>
    </row>
    <row r="42" spans="1:37" x14ac:dyDescent="0.25">
      <c r="A42" s="46">
        <v>4526.8</v>
      </c>
      <c r="B42" s="46">
        <v>466086.71021175385</v>
      </c>
      <c r="C42" s="46">
        <v>818823.73976179957</v>
      </c>
      <c r="D42" s="46">
        <v>19585.938537502669</v>
      </c>
      <c r="E42" s="46">
        <v>56.704315937829797</v>
      </c>
      <c r="F42" s="46">
        <v>2.5000000000000001E-2</v>
      </c>
      <c r="G42" s="46">
        <v>-2.5000000000000001E-2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2"/>
        <v>603.75</v>
      </c>
      <c r="O42" s="35">
        <f t="shared" si="3"/>
        <v>475</v>
      </c>
      <c r="P42" s="35">
        <f t="shared" si="4"/>
        <v>584.50119721938472</v>
      </c>
      <c r="Q42" s="35">
        <f t="shared" si="5"/>
        <v>273.82073980775351</v>
      </c>
      <c r="R42" s="35">
        <f t="shared" si="6"/>
        <v>151.67567408584176</v>
      </c>
      <c r="S42" s="35">
        <f t="shared" si="7"/>
        <v>323.1632464175625</v>
      </c>
      <c r="T42" s="35">
        <f t="shared" si="8"/>
        <v>14.755790027842313</v>
      </c>
      <c r="U42" s="35">
        <f t="shared" si="9"/>
        <v>516.6058316950888</v>
      </c>
      <c r="V42" s="35">
        <f t="shared" si="10"/>
        <v>286.15998121268223</v>
      </c>
      <c r="W42" s="35">
        <f t="shared" si="11"/>
        <v>21.41404029833982</v>
      </c>
      <c r="X42" s="35">
        <f t="shared" si="12"/>
        <v>3266.6454081942447</v>
      </c>
      <c r="Y42" s="51">
        <v>9900</v>
      </c>
      <c r="Z42" s="51">
        <v>4150</v>
      </c>
      <c r="AA42" s="35">
        <f t="shared" si="13"/>
        <v>396.25</v>
      </c>
      <c r="AB42" s="35">
        <f t="shared" si="14"/>
        <v>25</v>
      </c>
      <c r="AC42" s="35">
        <f t="shared" si="15"/>
        <v>583.14442824110336</v>
      </c>
      <c r="AD42" s="35">
        <f t="shared" si="16"/>
        <v>249.0213797049712</v>
      </c>
      <c r="AE42" s="35">
        <f t="shared" si="17"/>
        <v>125.44098869657967</v>
      </c>
      <c r="AF42" s="35">
        <f t="shared" si="18"/>
        <v>293.88349863925117</v>
      </c>
      <c r="AG42" s="35">
        <f t="shared" si="19"/>
        <v>42.449484114609724</v>
      </c>
      <c r="AH42" s="35">
        <f t="shared" si="20"/>
        <v>529.00636606762339</v>
      </c>
      <c r="AI42" s="35">
        <f t="shared" si="21"/>
        <v>266.47945515733045</v>
      </c>
      <c r="AJ42" s="35">
        <f t="shared" si="22"/>
        <v>19.473851536775534</v>
      </c>
      <c r="AK42" s="36">
        <f t="shared" si="23"/>
        <v>3524.3878980789987</v>
      </c>
    </row>
    <row r="43" spans="1:37" x14ac:dyDescent="0.25">
      <c r="A43" s="46">
        <v>4527</v>
      </c>
      <c r="B43" s="46">
        <v>466196.52015781403</v>
      </c>
      <c r="C43" s="46">
        <v>818990.89769801497</v>
      </c>
      <c r="D43" s="46">
        <v>19587.603359377568</v>
      </c>
      <c r="E43" s="46">
        <v>56.691994264816238</v>
      </c>
      <c r="F43" s="46">
        <v>2.5000000000000001E-2</v>
      </c>
      <c r="G43" s="46">
        <v>-2.5000000000000001E-2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2"/>
        <v>603.75</v>
      </c>
      <c r="O43" s="35">
        <f t="shared" si="3"/>
        <v>475</v>
      </c>
      <c r="P43" s="35">
        <f t="shared" si="4"/>
        <v>584.50119721938472</v>
      </c>
      <c r="Q43" s="35">
        <f t="shared" si="5"/>
        <v>273.82073980775351</v>
      </c>
      <c r="R43" s="35">
        <f t="shared" si="6"/>
        <v>151.67567408584176</v>
      </c>
      <c r="S43" s="35">
        <f t="shared" si="7"/>
        <v>323.1632464175625</v>
      </c>
      <c r="T43" s="35">
        <f t="shared" si="8"/>
        <v>14.755790027842313</v>
      </c>
      <c r="U43" s="35">
        <f t="shared" si="9"/>
        <v>516.6058316950888</v>
      </c>
      <c r="V43" s="35">
        <f t="shared" si="10"/>
        <v>286.15998121268223</v>
      </c>
      <c r="W43" s="35">
        <f t="shared" si="11"/>
        <v>21.41404029833982</v>
      </c>
      <c r="X43" s="35">
        <f t="shared" si="12"/>
        <v>3266.6454081942447</v>
      </c>
      <c r="Y43" s="51">
        <v>9900</v>
      </c>
      <c r="Z43" s="51">
        <v>4150</v>
      </c>
      <c r="AA43" s="35">
        <f t="shared" si="13"/>
        <v>396.25</v>
      </c>
      <c r="AB43" s="35">
        <f t="shared" si="14"/>
        <v>25</v>
      </c>
      <c r="AC43" s="35">
        <f t="shared" si="15"/>
        <v>583.14442824110336</v>
      </c>
      <c r="AD43" s="35">
        <f t="shared" si="16"/>
        <v>249.0213797049712</v>
      </c>
      <c r="AE43" s="35">
        <f t="shared" si="17"/>
        <v>125.44098869657967</v>
      </c>
      <c r="AF43" s="35">
        <f t="shared" si="18"/>
        <v>293.88349863925117</v>
      </c>
      <c r="AG43" s="35">
        <f t="shared" si="19"/>
        <v>42.449484114609724</v>
      </c>
      <c r="AH43" s="35">
        <f t="shared" si="20"/>
        <v>529.00636606762339</v>
      </c>
      <c r="AI43" s="35">
        <f t="shared" si="21"/>
        <v>266.47945515733045</v>
      </c>
      <c r="AJ43" s="35">
        <f t="shared" si="22"/>
        <v>19.473851536775534</v>
      </c>
      <c r="AK43" s="36">
        <f t="shared" si="23"/>
        <v>3524.3878980789987</v>
      </c>
    </row>
    <row r="44" spans="1:37" x14ac:dyDescent="0.25">
      <c r="A44" s="46">
        <v>4528</v>
      </c>
      <c r="B44" s="46">
        <v>466746.10896635056</v>
      </c>
      <c r="C44" s="46">
        <v>819826.33294084668</v>
      </c>
      <c r="D44" s="46">
        <v>19595.960000002491</v>
      </c>
      <c r="E44" s="46">
        <v>56.630385899748404</v>
      </c>
      <c r="F44" s="46">
        <v>2.5000000000000001E-2</v>
      </c>
      <c r="G44" s="46">
        <v>-2.5000000000000001E-2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2"/>
        <v>603.75</v>
      </c>
      <c r="O44" s="35">
        <f t="shared" si="3"/>
        <v>475</v>
      </c>
      <c r="P44" s="35">
        <f t="shared" si="4"/>
        <v>584.50119721938472</v>
      </c>
      <c r="Q44" s="35">
        <f t="shared" si="5"/>
        <v>273.82073980775351</v>
      </c>
      <c r="R44" s="35">
        <f t="shared" si="6"/>
        <v>151.67567408584176</v>
      </c>
      <c r="S44" s="35">
        <f t="shared" si="7"/>
        <v>323.1632464175625</v>
      </c>
      <c r="T44" s="35">
        <f t="shared" si="8"/>
        <v>14.755790027842313</v>
      </c>
      <c r="U44" s="35">
        <f t="shared" si="9"/>
        <v>516.6058316950888</v>
      </c>
      <c r="V44" s="35">
        <f t="shared" si="10"/>
        <v>286.15998121268223</v>
      </c>
      <c r="W44" s="35">
        <f t="shared" si="11"/>
        <v>21.41404029833982</v>
      </c>
      <c r="X44" s="35">
        <f t="shared" si="12"/>
        <v>3266.6454081942447</v>
      </c>
      <c r="Y44" s="51">
        <v>9900</v>
      </c>
      <c r="Z44" s="51">
        <v>4150</v>
      </c>
      <c r="AA44" s="35">
        <f t="shared" si="13"/>
        <v>396.25</v>
      </c>
      <c r="AB44" s="35">
        <f t="shared" si="14"/>
        <v>25</v>
      </c>
      <c r="AC44" s="35">
        <f t="shared" si="15"/>
        <v>583.14442824110336</v>
      </c>
      <c r="AD44" s="35">
        <f t="shared" si="16"/>
        <v>249.0213797049712</v>
      </c>
      <c r="AE44" s="35">
        <f t="shared" si="17"/>
        <v>125.44098869657967</v>
      </c>
      <c r="AF44" s="35">
        <f t="shared" si="18"/>
        <v>293.88349863925117</v>
      </c>
      <c r="AG44" s="35">
        <f t="shared" si="19"/>
        <v>42.449484114609724</v>
      </c>
      <c r="AH44" s="35">
        <f t="shared" si="20"/>
        <v>529.00636606762339</v>
      </c>
      <c r="AI44" s="35">
        <f t="shared" si="21"/>
        <v>266.47945515733045</v>
      </c>
      <c r="AJ44" s="35">
        <f t="shared" si="22"/>
        <v>19.473851536775534</v>
      </c>
      <c r="AK44" s="36">
        <f t="shared" si="23"/>
        <v>3524.3878980789987</v>
      </c>
    </row>
    <row r="45" spans="1:37" x14ac:dyDescent="0.25">
      <c r="A45" s="46">
        <v>4529</v>
      </c>
      <c r="B45" s="46">
        <v>467296.59577465057</v>
      </c>
      <c r="C45" s="46">
        <v>820661.17674514651</v>
      </c>
      <c r="D45" s="46">
        <v>19604.370859377468</v>
      </c>
      <c r="E45" s="46">
        <v>56.568777534680578</v>
      </c>
      <c r="F45" s="46">
        <v>2.5000000000000001E-2</v>
      </c>
      <c r="G45" s="46">
        <v>-2.5000000000000001E-2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2"/>
        <v>603.75</v>
      </c>
      <c r="O45" s="35">
        <f t="shared" si="3"/>
        <v>475</v>
      </c>
      <c r="P45" s="35">
        <f t="shared" si="4"/>
        <v>584.50119721938472</v>
      </c>
      <c r="Q45" s="35">
        <f t="shared" si="5"/>
        <v>273.82073980775351</v>
      </c>
      <c r="R45" s="35">
        <f t="shared" si="6"/>
        <v>151.67567408584176</v>
      </c>
      <c r="S45" s="35">
        <f t="shared" si="7"/>
        <v>323.1632464175625</v>
      </c>
      <c r="T45" s="35">
        <f t="shared" si="8"/>
        <v>14.755790027842313</v>
      </c>
      <c r="U45" s="35">
        <f t="shared" si="9"/>
        <v>516.6058316950888</v>
      </c>
      <c r="V45" s="35">
        <f t="shared" si="10"/>
        <v>286.15998121268223</v>
      </c>
      <c r="W45" s="35">
        <f t="shared" si="11"/>
        <v>21.41404029833982</v>
      </c>
      <c r="X45" s="35">
        <f t="shared" si="12"/>
        <v>3266.6454081942447</v>
      </c>
      <c r="Y45" s="51">
        <v>9900</v>
      </c>
      <c r="Z45" s="51">
        <v>4150</v>
      </c>
      <c r="AA45" s="35">
        <f t="shared" si="13"/>
        <v>396.25</v>
      </c>
      <c r="AB45" s="35">
        <f t="shared" si="14"/>
        <v>25</v>
      </c>
      <c r="AC45" s="35">
        <f t="shared" si="15"/>
        <v>583.14442824110336</v>
      </c>
      <c r="AD45" s="35">
        <f t="shared" si="16"/>
        <v>249.0213797049712</v>
      </c>
      <c r="AE45" s="35">
        <f t="shared" si="17"/>
        <v>125.44098869657967</v>
      </c>
      <c r="AF45" s="35">
        <f t="shared" si="18"/>
        <v>293.88349863925117</v>
      </c>
      <c r="AG45" s="35">
        <f t="shared" si="19"/>
        <v>42.449484114609724</v>
      </c>
      <c r="AH45" s="35">
        <f t="shared" si="20"/>
        <v>529.00636606762339</v>
      </c>
      <c r="AI45" s="35">
        <f t="shared" si="21"/>
        <v>266.47945515733045</v>
      </c>
      <c r="AJ45" s="35">
        <f t="shared" si="22"/>
        <v>19.473851536775534</v>
      </c>
      <c r="AK45" s="36">
        <f t="shared" si="23"/>
        <v>3524.3878980789987</v>
      </c>
    </row>
    <row r="46" spans="1:37" x14ac:dyDescent="0.25">
      <c r="A46" s="46">
        <v>4530</v>
      </c>
      <c r="B46" s="46">
        <v>467847.97994565964</v>
      </c>
      <c r="C46" s="46">
        <v>821495.42814561725</v>
      </c>
      <c r="D46" s="46">
        <v>19612.835937502496</v>
      </c>
      <c r="E46" s="46">
        <v>56.507169169612752</v>
      </c>
      <c r="F46" s="46">
        <v>2.5000000000000001E-2</v>
      </c>
      <c r="G46" s="46">
        <v>-2.5000000000000001E-2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2"/>
        <v>603.75</v>
      </c>
      <c r="O46" s="35">
        <f t="shared" si="3"/>
        <v>475</v>
      </c>
      <c r="P46" s="35">
        <f t="shared" si="4"/>
        <v>584.50119721938472</v>
      </c>
      <c r="Q46" s="35">
        <f t="shared" si="5"/>
        <v>273.82073980775351</v>
      </c>
      <c r="R46" s="35">
        <f t="shared" si="6"/>
        <v>151.67567408584176</v>
      </c>
      <c r="S46" s="35">
        <f t="shared" si="7"/>
        <v>323.1632464175625</v>
      </c>
      <c r="T46" s="35">
        <f t="shared" si="8"/>
        <v>14.755790027842313</v>
      </c>
      <c r="U46" s="35">
        <f t="shared" si="9"/>
        <v>516.6058316950888</v>
      </c>
      <c r="V46" s="35">
        <f t="shared" si="10"/>
        <v>286.15998121268223</v>
      </c>
      <c r="W46" s="35">
        <f t="shared" si="11"/>
        <v>21.41404029833982</v>
      </c>
      <c r="X46" s="35">
        <f t="shared" si="12"/>
        <v>3266.6454081942447</v>
      </c>
      <c r="Y46" s="51">
        <v>9900</v>
      </c>
      <c r="Z46" s="51">
        <v>4150</v>
      </c>
      <c r="AA46" s="35">
        <f t="shared" si="13"/>
        <v>396.25</v>
      </c>
      <c r="AB46" s="35">
        <f t="shared" si="14"/>
        <v>25</v>
      </c>
      <c r="AC46" s="35">
        <f t="shared" si="15"/>
        <v>583.14442824110336</v>
      </c>
      <c r="AD46" s="35">
        <f t="shared" si="16"/>
        <v>249.0213797049712</v>
      </c>
      <c r="AE46" s="35">
        <f t="shared" si="17"/>
        <v>125.44098869657967</v>
      </c>
      <c r="AF46" s="35">
        <f t="shared" si="18"/>
        <v>293.88349863925117</v>
      </c>
      <c r="AG46" s="35">
        <f t="shared" si="19"/>
        <v>42.449484114609724</v>
      </c>
      <c r="AH46" s="35">
        <f t="shared" si="20"/>
        <v>529.00636606762339</v>
      </c>
      <c r="AI46" s="35">
        <f t="shared" si="21"/>
        <v>266.47945515733045</v>
      </c>
      <c r="AJ46" s="35">
        <f t="shared" si="22"/>
        <v>19.473851536775534</v>
      </c>
      <c r="AK46" s="36">
        <f t="shared" si="23"/>
        <v>3524.3878980789987</v>
      </c>
    </row>
    <row r="47" spans="1:37" x14ac:dyDescent="0.25">
      <c r="A47" s="46">
        <v>4531</v>
      </c>
      <c r="B47" s="46">
        <v>468400.26084327698</v>
      </c>
      <c r="C47" s="46">
        <v>822329.08617770672</v>
      </c>
      <c r="D47" s="46">
        <v>19621.355234377461</v>
      </c>
      <c r="E47" s="46">
        <v>56.445560804544918</v>
      </c>
      <c r="F47" s="46">
        <v>2.5000000000000001E-2</v>
      </c>
      <c r="G47" s="46">
        <v>-2.5000000000000001E-2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2"/>
        <v>603.75</v>
      </c>
      <c r="O47" s="35">
        <f t="shared" si="3"/>
        <v>475</v>
      </c>
      <c r="P47" s="35">
        <f t="shared" si="4"/>
        <v>584.50119721938472</v>
      </c>
      <c r="Q47" s="35">
        <f t="shared" si="5"/>
        <v>273.82073980775351</v>
      </c>
      <c r="R47" s="35">
        <f t="shared" si="6"/>
        <v>151.67567408584176</v>
      </c>
      <c r="S47" s="35">
        <f t="shared" si="7"/>
        <v>323.1632464175625</v>
      </c>
      <c r="T47" s="35">
        <f t="shared" si="8"/>
        <v>14.755790027842313</v>
      </c>
      <c r="U47" s="35">
        <f t="shared" si="9"/>
        <v>516.6058316950888</v>
      </c>
      <c r="V47" s="35">
        <f t="shared" si="10"/>
        <v>286.15998121268223</v>
      </c>
      <c r="W47" s="35">
        <f t="shared" si="11"/>
        <v>21.41404029833982</v>
      </c>
      <c r="X47" s="35">
        <f t="shared" si="12"/>
        <v>3266.6454081942447</v>
      </c>
      <c r="Y47" s="51">
        <v>9900</v>
      </c>
      <c r="Z47" s="51">
        <v>4150</v>
      </c>
      <c r="AA47" s="35">
        <f t="shared" si="13"/>
        <v>396.25</v>
      </c>
      <c r="AB47" s="35">
        <f t="shared" si="14"/>
        <v>25</v>
      </c>
      <c r="AC47" s="35">
        <f t="shared" si="15"/>
        <v>583.14442824110336</v>
      </c>
      <c r="AD47" s="35">
        <f t="shared" si="16"/>
        <v>249.0213797049712</v>
      </c>
      <c r="AE47" s="35">
        <f t="shared" si="17"/>
        <v>125.44098869657967</v>
      </c>
      <c r="AF47" s="35">
        <f t="shared" si="18"/>
        <v>293.88349863925117</v>
      </c>
      <c r="AG47" s="35">
        <f t="shared" si="19"/>
        <v>42.449484114609724</v>
      </c>
      <c r="AH47" s="35">
        <f t="shared" si="20"/>
        <v>529.00636606762339</v>
      </c>
      <c r="AI47" s="35">
        <f t="shared" si="21"/>
        <v>266.47945515733045</v>
      </c>
      <c r="AJ47" s="35">
        <f t="shared" si="22"/>
        <v>19.473851536775534</v>
      </c>
      <c r="AK47" s="36">
        <f t="shared" si="23"/>
        <v>3524.3878980789987</v>
      </c>
    </row>
    <row r="48" spans="1:37" x14ac:dyDescent="0.25">
      <c r="A48" s="46">
        <v>4531.2</v>
      </c>
      <c r="B48" s="46">
        <v>468510.82457351685</v>
      </c>
      <c r="C48" s="46">
        <v>822495.74649509788</v>
      </c>
      <c r="D48" s="46">
        <v>19623.065600002632</v>
      </c>
      <c r="E48" s="46">
        <v>56.433239131531366</v>
      </c>
      <c r="F48" s="46">
        <v>2.5000000000000001E-2</v>
      </c>
      <c r="G48" s="46">
        <v>-2.5000000000000001E-2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2"/>
        <v>603.75</v>
      </c>
      <c r="O48" s="35">
        <f t="shared" si="3"/>
        <v>475</v>
      </c>
      <c r="P48" s="35">
        <f t="shared" si="4"/>
        <v>584.50119721938472</v>
      </c>
      <c r="Q48" s="35">
        <f t="shared" si="5"/>
        <v>273.82073980775351</v>
      </c>
      <c r="R48" s="35">
        <f t="shared" si="6"/>
        <v>151.67567408584176</v>
      </c>
      <c r="S48" s="35">
        <f t="shared" si="7"/>
        <v>323.1632464175625</v>
      </c>
      <c r="T48" s="35">
        <f t="shared" si="8"/>
        <v>14.755790027842313</v>
      </c>
      <c r="U48" s="35">
        <f t="shared" si="9"/>
        <v>516.6058316950888</v>
      </c>
      <c r="V48" s="35">
        <f t="shared" si="10"/>
        <v>286.15998121268223</v>
      </c>
      <c r="W48" s="35">
        <f t="shared" si="11"/>
        <v>21.41404029833982</v>
      </c>
      <c r="X48" s="35">
        <f t="shared" si="12"/>
        <v>3266.6454081942447</v>
      </c>
      <c r="Y48" s="51">
        <v>9900</v>
      </c>
      <c r="Z48" s="51">
        <v>4150</v>
      </c>
      <c r="AA48" s="35">
        <f t="shared" si="13"/>
        <v>396.25</v>
      </c>
      <c r="AB48" s="35">
        <f t="shared" si="14"/>
        <v>25</v>
      </c>
      <c r="AC48" s="35">
        <f t="shared" si="15"/>
        <v>583.14442824110336</v>
      </c>
      <c r="AD48" s="35">
        <f t="shared" si="16"/>
        <v>249.0213797049712</v>
      </c>
      <c r="AE48" s="35">
        <f t="shared" si="17"/>
        <v>125.44098869657967</v>
      </c>
      <c r="AF48" s="35">
        <f t="shared" si="18"/>
        <v>293.88349863925117</v>
      </c>
      <c r="AG48" s="35">
        <f t="shared" si="19"/>
        <v>42.449484114609724</v>
      </c>
      <c r="AH48" s="35">
        <f t="shared" si="20"/>
        <v>529.00636606762339</v>
      </c>
      <c r="AI48" s="35">
        <f t="shared" si="21"/>
        <v>266.47945515733045</v>
      </c>
      <c r="AJ48" s="35">
        <f t="shared" si="22"/>
        <v>19.473851536775534</v>
      </c>
      <c r="AK48" s="36">
        <f t="shared" si="23"/>
        <v>3524.3878980789987</v>
      </c>
    </row>
    <row r="49" spans="1:37" x14ac:dyDescent="0.25">
      <c r="A49" s="46">
        <v>4531.8</v>
      </c>
      <c r="B49" s="46">
        <v>468842.73077392578</v>
      </c>
      <c r="C49" s="46">
        <v>822995.58473041654</v>
      </c>
      <c r="D49" s="46">
        <v>19628.20970937753</v>
      </c>
      <c r="E49" s="46">
        <v>56.396274112490644</v>
      </c>
      <c r="F49" s="46">
        <v>2.5000000000000001E-2</v>
      </c>
      <c r="G49" s="46">
        <v>-2.5000000000000001E-2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2"/>
        <v>603.75</v>
      </c>
      <c r="O49" s="35">
        <f t="shared" si="3"/>
        <v>475</v>
      </c>
      <c r="P49" s="35">
        <f t="shared" si="4"/>
        <v>584.50119721938472</v>
      </c>
      <c r="Q49" s="35">
        <f t="shared" si="5"/>
        <v>273.82073980775351</v>
      </c>
      <c r="R49" s="35">
        <f t="shared" si="6"/>
        <v>151.67567408584176</v>
      </c>
      <c r="S49" s="35">
        <f t="shared" si="7"/>
        <v>323.1632464175625</v>
      </c>
      <c r="T49" s="35">
        <f t="shared" si="8"/>
        <v>14.755790027842313</v>
      </c>
      <c r="U49" s="35">
        <f t="shared" si="9"/>
        <v>516.6058316950888</v>
      </c>
      <c r="V49" s="35">
        <f t="shared" si="10"/>
        <v>286.15998121268223</v>
      </c>
      <c r="W49" s="35">
        <f t="shared" si="11"/>
        <v>21.41404029833982</v>
      </c>
      <c r="X49" s="35">
        <f t="shared" si="12"/>
        <v>3266.6454081942447</v>
      </c>
      <c r="Y49" s="51">
        <v>9900</v>
      </c>
      <c r="Z49" s="51">
        <v>4150</v>
      </c>
      <c r="AA49" s="35">
        <f t="shared" si="13"/>
        <v>396.25</v>
      </c>
      <c r="AB49" s="35">
        <f t="shared" si="14"/>
        <v>25</v>
      </c>
      <c r="AC49" s="35">
        <f t="shared" si="15"/>
        <v>583.14442824110336</v>
      </c>
      <c r="AD49" s="35">
        <f t="shared" si="16"/>
        <v>249.0213797049712</v>
      </c>
      <c r="AE49" s="35">
        <f t="shared" si="17"/>
        <v>125.44098869657967</v>
      </c>
      <c r="AF49" s="35">
        <f t="shared" si="18"/>
        <v>293.88349863925117</v>
      </c>
      <c r="AG49" s="35">
        <f t="shared" si="19"/>
        <v>42.449484114609724</v>
      </c>
      <c r="AH49" s="35">
        <f t="shared" si="20"/>
        <v>529.00636606762339</v>
      </c>
      <c r="AI49" s="35">
        <f t="shared" si="21"/>
        <v>266.47945515733045</v>
      </c>
      <c r="AJ49" s="35">
        <f t="shared" si="22"/>
        <v>19.473851536775534</v>
      </c>
      <c r="AK49" s="36">
        <f t="shared" si="23"/>
        <v>3524.3878980789987</v>
      </c>
    </row>
    <row r="50" spans="1:37" x14ac:dyDescent="0.25">
      <c r="A50" s="46">
        <v>4532</v>
      </c>
      <c r="B50" s="46">
        <v>468953.43782663345</v>
      </c>
      <c r="C50" s="46">
        <v>823162.14987757802</v>
      </c>
      <c r="D50" s="46">
        <v>19629.928750002589</v>
      </c>
      <c r="E50" s="46">
        <v>56.383952439477092</v>
      </c>
      <c r="F50" s="46">
        <v>2.5000000000000001E-2</v>
      </c>
      <c r="G50" s="46">
        <v>-2.5000000000000001E-2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2"/>
        <v>603.75</v>
      </c>
      <c r="O50" s="35">
        <f t="shared" si="3"/>
        <v>475</v>
      </c>
      <c r="P50" s="35">
        <f t="shared" si="4"/>
        <v>584.50119721938472</v>
      </c>
      <c r="Q50" s="35">
        <f t="shared" si="5"/>
        <v>273.82073980775351</v>
      </c>
      <c r="R50" s="35">
        <f t="shared" si="6"/>
        <v>151.67567408584176</v>
      </c>
      <c r="S50" s="35">
        <f t="shared" si="7"/>
        <v>323.1632464175625</v>
      </c>
      <c r="T50" s="35">
        <f t="shared" si="8"/>
        <v>14.755790027842313</v>
      </c>
      <c r="U50" s="35">
        <f t="shared" si="9"/>
        <v>516.6058316950888</v>
      </c>
      <c r="V50" s="35">
        <f t="shared" si="10"/>
        <v>286.15998121268223</v>
      </c>
      <c r="W50" s="35">
        <f t="shared" si="11"/>
        <v>21.41404029833982</v>
      </c>
      <c r="X50" s="35">
        <f t="shared" si="12"/>
        <v>3266.6454081942447</v>
      </c>
      <c r="Y50" s="51">
        <v>9900</v>
      </c>
      <c r="Z50" s="51">
        <v>4150</v>
      </c>
      <c r="AA50" s="35">
        <f t="shared" si="13"/>
        <v>396.25</v>
      </c>
      <c r="AB50" s="35">
        <f t="shared" si="14"/>
        <v>25</v>
      </c>
      <c r="AC50" s="35">
        <f t="shared" si="15"/>
        <v>583.14442824110336</v>
      </c>
      <c r="AD50" s="35">
        <f t="shared" si="16"/>
        <v>249.0213797049712</v>
      </c>
      <c r="AE50" s="35">
        <f t="shared" si="17"/>
        <v>125.44098869657967</v>
      </c>
      <c r="AF50" s="35">
        <f t="shared" si="18"/>
        <v>293.88349863925117</v>
      </c>
      <c r="AG50" s="35">
        <f t="shared" si="19"/>
        <v>42.449484114609724</v>
      </c>
      <c r="AH50" s="35">
        <f t="shared" si="20"/>
        <v>529.00636606762339</v>
      </c>
      <c r="AI50" s="35">
        <f t="shared" si="21"/>
        <v>266.47945515733045</v>
      </c>
      <c r="AJ50" s="35">
        <f t="shared" si="22"/>
        <v>19.473851536775534</v>
      </c>
      <c r="AK50" s="36">
        <f t="shared" si="23"/>
        <v>3524.3878980789987</v>
      </c>
    </row>
    <row r="51" spans="1:37" x14ac:dyDescent="0.25">
      <c r="A51" s="46">
        <v>4533</v>
      </c>
      <c r="B51" s="46">
        <v>469507.51025867462</v>
      </c>
      <c r="C51" s="46">
        <v>823994.61828199029</v>
      </c>
      <c r="D51" s="46">
        <v>19638.556484377659</v>
      </c>
      <c r="E51" s="46">
        <v>56.322344074409258</v>
      </c>
      <c r="F51" s="46">
        <v>2.5000000000000001E-2</v>
      </c>
      <c r="G51" s="46">
        <v>-2.5000000000000001E-2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2"/>
        <v>603.75</v>
      </c>
      <c r="O51" s="35">
        <f t="shared" si="3"/>
        <v>475</v>
      </c>
      <c r="P51" s="35">
        <f t="shared" si="4"/>
        <v>584.50119721938472</v>
      </c>
      <c r="Q51" s="35">
        <f t="shared" si="5"/>
        <v>273.82073980775351</v>
      </c>
      <c r="R51" s="35">
        <f t="shared" si="6"/>
        <v>151.67567408584176</v>
      </c>
      <c r="S51" s="35">
        <f t="shared" si="7"/>
        <v>323.1632464175625</v>
      </c>
      <c r="T51" s="35">
        <f t="shared" si="8"/>
        <v>14.755790027842313</v>
      </c>
      <c r="U51" s="35">
        <f t="shared" si="9"/>
        <v>516.6058316950888</v>
      </c>
      <c r="V51" s="35">
        <f t="shared" si="10"/>
        <v>286.15998121268223</v>
      </c>
      <c r="W51" s="35">
        <f t="shared" si="11"/>
        <v>21.41404029833982</v>
      </c>
      <c r="X51" s="35">
        <f t="shared" si="12"/>
        <v>3266.6454081942447</v>
      </c>
      <c r="Y51" s="51">
        <v>9900</v>
      </c>
      <c r="Z51" s="51">
        <v>4150</v>
      </c>
      <c r="AA51" s="35">
        <f t="shared" si="13"/>
        <v>396.25</v>
      </c>
      <c r="AB51" s="35">
        <f t="shared" si="14"/>
        <v>25</v>
      </c>
      <c r="AC51" s="35">
        <f t="shared" si="15"/>
        <v>583.14442824110336</v>
      </c>
      <c r="AD51" s="35">
        <f t="shared" si="16"/>
        <v>249.0213797049712</v>
      </c>
      <c r="AE51" s="35">
        <f t="shared" si="17"/>
        <v>125.44098869657967</v>
      </c>
      <c r="AF51" s="35">
        <f t="shared" si="18"/>
        <v>293.88349863925117</v>
      </c>
      <c r="AG51" s="35">
        <f t="shared" si="19"/>
        <v>42.449484114609724</v>
      </c>
      <c r="AH51" s="35">
        <f t="shared" si="20"/>
        <v>529.00636606762339</v>
      </c>
      <c r="AI51" s="35">
        <f t="shared" si="21"/>
        <v>266.47945515733045</v>
      </c>
      <c r="AJ51" s="35">
        <f t="shared" si="22"/>
        <v>19.473851536775534</v>
      </c>
      <c r="AK51" s="36">
        <f t="shared" si="23"/>
        <v>3524.3878980789987</v>
      </c>
    </row>
    <row r="52" spans="1:37" x14ac:dyDescent="0.25">
      <c r="A52" s="46">
        <v>4534</v>
      </c>
      <c r="B52" s="46">
        <v>470062.47749662399</v>
      </c>
      <c r="C52" s="46">
        <v>824826.49042844772</v>
      </c>
      <c r="D52" s="46">
        <v>19647.23843750255</v>
      </c>
      <c r="E52" s="46">
        <v>56.260735709341425</v>
      </c>
      <c r="F52" s="46">
        <v>2.5000000000000001E-2</v>
      </c>
      <c r="G52" s="46">
        <v>-2.5000000000000001E-2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2"/>
        <v>603.75</v>
      </c>
      <c r="O52" s="35">
        <f t="shared" si="3"/>
        <v>475</v>
      </c>
      <c r="P52" s="35">
        <f t="shared" si="4"/>
        <v>584.50119721938472</v>
      </c>
      <c r="Q52" s="35">
        <f t="shared" si="5"/>
        <v>273.82073980775351</v>
      </c>
      <c r="R52" s="35">
        <f t="shared" si="6"/>
        <v>151.67567408584176</v>
      </c>
      <c r="S52" s="35">
        <f t="shared" si="7"/>
        <v>323.1632464175625</v>
      </c>
      <c r="T52" s="35">
        <f t="shared" si="8"/>
        <v>14.755790027842313</v>
      </c>
      <c r="U52" s="35">
        <f t="shared" si="9"/>
        <v>516.6058316950888</v>
      </c>
      <c r="V52" s="35">
        <f t="shared" si="10"/>
        <v>286.15998121268223</v>
      </c>
      <c r="W52" s="35">
        <f t="shared" si="11"/>
        <v>21.41404029833982</v>
      </c>
      <c r="X52" s="35">
        <f t="shared" si="12"/>
        <v>3266.6454081942447</v>
      </c>
      <c r="Y52" s="51">
        <v>9900</v>
      </c>
      <c r="Z52" s="51">
        <v>4150</v>
      </c>
      <c r="AA52" s="35">
        <f t="shared" si="13"/>
        <v>396.25</v>
      </c>
      <c r="AB52" s="35">
        <f t="shared" si="14"/>
        <v>25</v>
      </c>
      <c r="AC52" s="35">
        <f t="shared" si="15"/>
        <v>583.14442824110336</v>
      </c>
      <c r="AD52" s="35">
        <f t="shared" si="16"/>
        <v>249.0213797049712</v>
      </c>
      <c r="AE52" s="35">
        <f t="shared" si="17"/>
        <v>125.44098869657967</v>
      </c>
      <c r="AF52" s="35">
        <f t="shared" si="18"/>
        <v>293.88349863925117</v>
      </c>
      <c r="AG52" s="35">
        <f t="shared" si="19"/>
        <v>42.449484114609724</v>
      </c>
      <c r="AH52" s="35">
        <f t="shared" si="20"/>
        <v>529.00636606762339</v>
      </c>
      <c r="AI52" s="35">
        <f t="shared" si="21"/>
        <v>266.47945515733045</v>
      </c>
      <c r="AJ52" s="35">
        <f t="shared" si="22"/>
        <v>19.473851536775534</v>
      </c>
      <c r="AK52" s="36">
        <f t="shared" si="23"/>
        <v>3524.3878980789987</v>
      </c>
    </row>
    <row r="53" spans="1:37" x14ac:dyDescent="0.25">
      <c r="A53" s="46">
        <v>4535</v>
      </c>
      <c r="B53" s="46">
        <v>470618.3389005661</v>
      </c>
      <c r="C53" s="46">
        <v>825657.76535516977</v>
      </c>
      <c r="D53" s="46">
        <v>19655.974609377496</v>
      </c>
      <c r="E53" s="46">
        <v>56.199127344273599</v>
      </c>
      <c r="F53" s="46">
        <v>2.5000000000000001E-2</v>
      </c>
      <c r="G53" s="46">
        <v>-2.5000000000000001E-2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2"/>
        <v>603.75</v>
      </c>
      <c r="O53" s="35">
        <f t="shared" si="3"/>
        <v>475</v>
      </c>
      <c r="P53" s="35">
        <f t="shared" si="4"/>
        <v>584.50119721938472</v>
      </c>
      <c r="Q53" s="35">
        <f t="shared" si="5"/>
        <v>273.82073980775351</v>
      </c>
      <c r="R53" s="35">
        <f t="shared" si="6"/>
        <v>151.67567408584176</v>
      </c>
      <c r="S53" s="35">
        <f t="shared" si="7"/>
        <v>323.1632464175625</v>
      </c>
      <c r="T53" s="35">
        <f t="shared" si="8"/>
        <v>14.755790027842313</v>
      </c>
      <c r="U53" s="35">
        <f t="shared" si="9"/>
        <v>516.6058316950888</v>
      </c>
      <c r="V53" s="35">
        <f t="shared" si="10"/>
        <v>286.15998121268223</v>
      </c>
      <c r="W53" s="35">
        <f t="shared" si="11"/>
        <v>21.41404029833982</v>
      </c>
      <c r="X53" s="35">
        <f t="shared" si="12"/>
        <v>3266.6454081942447</v>
      </c>
      <c r="Y53" s="51">
        <v>9900</v>
      </c>
      <c r="Z53" s="51">
        <v>4150</v>
      </c>
      <c r="AA53" s="35">
        <f t="shared" si="13"/>
        <v>396.25</v>
      </c>
      <c r="AB53" s="35">
        <f t="shared" si="14"/>
        <v>25</v>
      </c>
      <c r="AC53" s="35">
        <f t="shared" si="15"/>
        <v>583.14442824110336</v>
      </c>
      <c r="AD53" s="35">
        <f t="shared" si="16"/>
        <v>249.0213797049712</v>
      </c>
      <c r="AE53" s="35">
        <f t="shared" si="17"/>
        <v>125.44098869657967</v>
      </c>
      <c r="AF53" s="35">
        <f t="shared" si="18"/>
        <v>293.88349863925117</v>
      </c>
      <c r="AG53" s="35">
        <f t="shared" si="19"/>
        <v>42.449484114609724</v>
      </c>
      <c r="AH53" s="35">
        <f t="shared" si="20"/>
        <v>529.00636606762339</v>
      </c>
      <c r="AI53" s="35">
        <f t="shared" si="21"/>
        <v>266.47945515733045</v>
      </c>
      <c r="AJ53" s="35">
        <f t="shared" si="22"/>
        <v>19.473851536775534</v>
      </c>
      <c r="AK53" s="36">
        <f t="shared" si="23"/>
        <v>3524.3878980789987</v>
      </c>
    </row>
    <row r="54" spans="1:37" x14ac:dyDescent="0.25">
      <c r="A54" s="46">
        <v>4536</v>
      </c>
      <c r="B54" s="46">
        <v>471175.09382629395</v>
      </c>
      <c r="C54" s="46">
        <v>826488.44210097194</v>
      </c>
      <c r="D54" s="46">
        <v>19664.765000002488</v>
      </c>
      <c r="E54" s="46">
        <v>56.137518979205772</v>
      </c>
      <c r="F54" s="46">
        <v>2.5000000000000001E-2</v>
      </c>
      <c r="G54" s="46">
        <v>-2.5000000000000001E-2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2"/>
        <v>603.75</v>
      </c>
      <c r="O54" s="35">
        <f t="shared" si="3"/>
        <v>475</v>
      </c>
      <c r="P54" s="35">
        <f t="shared" si="4"/>
        <v>584.50119721938472</v>
      </c>
      <c r="Q54" s="35">
        <f t="shared" si="5"/>
        <v>273.82073980775351</v>
      </c>
      <c r="R54" s="35">
        <f t="shared" si="6"/>
        <v>151.67567408584176</v>
      </c>
      <c r="S54" s="35">
        <f t="shared" si="7"/>
        <v>323.1632464175625</v>
      </c>
      <c r="T54" s="35">
        <f t="shared" si="8"/>
        <v>14.755790027842313</v>
      </c>
      <c r="U54" s="35">
        <f t="shared" si="9"/>
        <v>516.6058316950888</v>
      </c>
      <c r="V54" s="35">
        <f t="shared" si="10"/>
        <v>286.15998121268223</v>
      </c>
      <c r="W54" s="35">
        <f t="shared" si="11"/>
        <v>21.41404029833982</v>
      </c>
      <c r="X54" s="35">
        <f t="shared" si="12"/>
        <v>3266.6454081942447</v>
      </c>
      <c r="Y54" s="51">
        <v>9900</v>
      </c>
      <c r="Z54" s="51">
        <v>4150</v>
      </c>
      <c r="AA54" s="35">
        <f t="shared" si="13"/>
        <v>396.25</v>
      </c>
      <c r="AB54" s="35">
        <f t="shared" si="14"/>
        <v>25</v>
      </c>
      <c r="AC54" s="35">
        <f t="shared" si="15"/>
        <v>583.14442824110336</v>
      </c>
      <c r="AD54" s="35">
        <f t="shared" si="16"/>
        <v>249.0213797049712</v>
      </c>
      <c r="AE54" s="35">
        <f t="shared" si="17"/>
        <v>125.44098869657967</v>
      </c>
      <c r="AF54" s="35">
        <f t="shared" si="18"/>
        <v>293.88349863925117</v>
      </c>
      <c r="AG54" s="35">
        <f t="shared" si="19"/>
        <v>42.449484114609724</v>
      </c>
      <c r="AH54" s="35">
        <f t="shared" si="20"/>
        <v>529.00636606762339</v>
      </c>
      <c r="AI54" s="35">
        <f t="shared" si="21"/>
        <v>266.47945515733045</v>
      </c>
      <c r="AJ54" s="35">
        <f t="shared" si="22"/>
        <v>19.473851536775534</v>
      </c>
      <c r="AK54" s="36">
        <f t="shared" si="23"/>
        <v>3524.3878980789987</v>
      </c>
    </row>
    <row r="55" spans="1:37" x14ac:dyDescent="0.25">
      <c r="A55" s="46">
        <v>4536.2</v>
      </c>
      <c r="B55" s="46">
        <v>471286.55197715759</v>
      </c>
      <c r="C55" s="46">
        <v>826654.50558391213</v>
      </c>
      <c r="D55" s="46">
        <v>19666.529584377487</v>
      </c>
      <c r="E55" s="46">
        <v>56.125197306192213</v>
      </c>
      <c r="F55" s="46">
        <v>2.5000000000000001E-2</v>
      </c>
      <c r="G55" s="46">
        <v>-2.5000000000000001E-2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2"/>
        <v>603.75</v>
      </c>
      <c r="O55" s="35">
        <f t="shared" si="3"/>
        <v>475</v>
      </c>
      <c r="P55" s="35">
        <f t="shared" si="4"/>
        <v>584.50119721938472</v>
      </c>
      <c r="Q55" s="35">
        <f t="shared" si="5"/>
        <v>273.82073980775351</v>
      </c>
      <c r="R55" s="35">
        <f t="shared" si="6"/>
        <v>151.67567408584176</v>
      </c>
      <c r="S55" s="35">
        <f t="shared" si="7"/>
        <v>323.1632464175625</v>
      </c>
      <c r="T55" s="35">
        <f t="shared" si="8"/>
        <v>14.755790027842313</v>
      </c>
      <c r="U55" s="35">
        <f t="shared" si="9"/>
        <v>516.6058316950888</v>
      </c>
      <c r="V55" s="35">
        <f t="shared" si="10"/>
        <v>286.15998121268223</v>
      </c>
      <c r="W55" s="35">
        <f t="shared" si="11"/>
        <v>21.41404029833982</v>
      </c>
      <c r="X55" s="35">
        <f t="shared" si="12"/>
        <v>3266.6454081942447</v>
      </c>
      <c r="Y55" s="51">
        <v>9900</v>
      </c>
      <c r="Z55" s="51">
        <v>4150</v>
      </c>
      <c r="AA55" s="35">
        <f t="shared" si="13"/>
        <v>396.25</v>
      </c>
      <c r="AB55" s="35">
        <f t="shared" si="14"/>
        <v>25</v>
      </c>
      <c r="AC55" s="35">
        <f t="shared" si="15"/>
        <v>583.14442824110336</v>
      </c>
      <c r="AD55" s="35">
        <f t="shared" si="16"/>
        <v>249.0213797049712</v>
      </c>
      <c r="AE55" s="35">
        <f t="shared" si="17"/>
        <v>125.44098869657967</v>
      </c>
      <c r="AF55" s="35">
        <f t="shared" si="18"/>
        <v>293.88349863925117</v>
      </c>
      <c r="AG55" s="35">
        <f t="shared" si="19"/>
        <v>42.449484114609724</v>
      </c>
      <c r="AH55" s="35">
        <f t="shared" si="20"/>
        <v>529.00636606762339</v>
      </c>
      <c r="AI55" s="35">
        <f t="shared" si="21"/>
        <v>266.47945515733045</v>
      </c>
      <c r="AJ55" s="35">
        <f t="shared" si="22"/>
        <v>19.473851536775534</v>
      </c>
      <c r="AK55" s="36">
        <f t="shared" si="23"/>
        <v>3524.3878980789987</v>
      </c>
    </row>
    <row r="56" spans="1:37" x14ac:dyDescent="0.25">
      <c r="A56" s="46">
        <v>4536.8</v>
      </c>
      <c r="B56" s="46">
        <v>471621.14067077637</v>
      </c>
      <c r="C56" s="46">
        <v>827152.55216196179</v>
      </c>
      <c r="D56" s="46">
        <v>19671.836350002537</v>
      </c>
      <c r="E56" s="46">
        <v>56.088232287151492</v>
      </c>
      <c r="F56" s="46">
        <v>2.5000000000000001E-2</v>
      </c>
      <c r="G56" s="46">
        <v>-2.5000000000000001E-2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2"/>
        <v>603.75</v>
      </c>
      <c r="O56" s="35">
        <f t="shared" si="3"/>
        <v>475</v>
      </c>
      <c r="P56" s="35">
        <f t="shared" si="4"/>
        <v>584.50119721938472</v>
      </c>
      <c r="Q56" s="35">
        <f t="shared" si="5"/>
        <v>273.82073980775351</v>
      </c>
      <c r="R56" s="35">
        <f t="shared" si="6"/>
        <v>151.67567408584176</v>
      </c>
      <c r="S56" s="35">
        <f t="shared" si="7"/>
        <v>323.1632464175625</v>
      </c>
      <c r="T56" s="35">
        <f t="shared" si="8"/>
        <v>14.755790027842313</v>
      </c>
      <c r="U56" s="35">
        <f t="shared" si="9"/>
        <v>516.6058316950888</v>
      </c>
      <c r="V56" s="35">
        <f t="shared" si="10"/>
        <v>286.15998121268223</v>
      </c>
      <c r="W56" s="35">
        <f t="shared" si="11"/>
        <v>21.41404029833982</v>
      </c>
      <c r="X56" s="35">
        <f t="shared" si="12"/>
        <v>3266.6454081942447</v>
      </c>
      <c r="Y56" s="51">
        <v>9900</v>
      </c>
      <c r="Z56" s="51">
        <v>4150</v>
      </c>
      <c r="AA56" s="35">
        <f t="shared" si="13"/>
        <v>396.25</v>
      </c>
      <c r="AB56" s="35">
        <f t="shared" si="14"/>
        <v>25</v>
      </c>
      <c r="AC56" s="35">
        <f t="shared" si="15"/>
        <v>583.14442824110336</v>
      </c>
      <c r="AD56" s="35">
        <f t="shared" si="16"/>
        <v>249.0213797049712</v>
      </c>
      <c r="AE56" s="35">
        <f t="shared" si="17"/>
        <v>125.44098869657967</v>
      </c>
      <c r="AF56" s="35">
        <f t="shared" si="18"/>
        <v>293.88349863925117</v>
      </c>
      <c r="AG56" s="35">
        <f t="shared" si="19"/>
        <v>42.449484114609724</v>
      </c>
      <c r="AH56" s="35">
        <f t="shared" si="20"/>
        <v>529.00636606762339</v>
      </c>
      <c r="AI56" s="35">
        <f t="shared" si="21"/>
        <v>266.47945515733045</v>
      </c>
      <c r="AJ56" s="35">
        <f t="shared" si="22"/>
        <v>19.473851536775534</v>
      </c>
      <c r="AK56" s="36">
        <f t="shared" si="23"/>
        <v>3524.3878980789987</v>
      </c>
    </row>
    <row r="57" spans="1:37" x14ac:dyDescent="0.25">
      <c r="A57" s="46">
        <v>4537</v>
      </c>
      <c r="B57" s="46">
        <v>471732.74163103104</v>
      </c>
      <c r="C57" s="46">
        <v>827318.51970550418</v>
      </c>
      <c r="D57" s="46">
        <v>19673.609609377421</v>
      </c>
      <c r="E57" s="46">
        <v>56.075910614137939</v>
      </c>
      <c r="F57" s="46">
        <v>2.5000000000000001E-2</v>
      </c>
      <c r="G57" s="46">
        <v>-2.5000000000000001E-2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2"/>
        <v>603.75</v>
      </c>
      <c r="O57" s="35">
        <f t="shared" si="3"/>
        <v>475</v>
      </c>
      <c r="P57" s="35">
        <f t="shared" si="4"/>
        <v>584.50119721938472</v>
      </c>
      <c r="Q57" s="35">
        <f t="shared" si="5"/>
        <v>273.82073980775351</v>
      </c>
      <c r="R57" s="35">
        <f t="shared" si="6"/>
        <v>151.67567408584176</v>
      </c>
      <c r="S57" s="35">
        <f t="shared" si="7"/>
        <v>323.1632464175625</v>
      </c>
      <c r="T57" s="35">
        <f t="shared" si="8"/>
        <v>14.755790027842313</v>
      </c>
      <c r="U57" s="35">
        <f t="shared" si="9"/>
        <v>516.6058316950888</v>
      </c>
      <c r="V57" s="35">
        <f t="shared" si="10"/>
        <v>286.15998121268223</v>
      </c>
      <c r="W57" s="35">
        <f t="shared" si="11"/>
        <v>21.41404029833982</v>
      </c>
      <c r="X57" s="35">
        <f t="shared" si="12"/>
        <v>3266.6454081942447</v>
      </c>
      <c r="Y57" s="51">
        <v>9900</v>
      </c>
      <c r="Z57" s="51">
        <v>4150</v>
      </c>
      <c r="AA57" s="35">
        <f t="shared" si="13"/>
        <v>396.25</v>
      </c>
      <c r="AB57" s="35">
        <f t="shared" si="14"/>
        <v>25</v>
      </c>
      <c r="AC57" s="35">
        <f t="shared" si="15"/>
        <v>583.14442824110336</v>
      </c>
      <c r="AD57" s="35">
        <f t="shared" si="16"/>
        <v>249.0213797049712</v>
      </c>
      <c r="AE57" s="35">
        <f t="shared" si="17"/>
        <v>125.44098869657967</v>
      </c>
      <c r="AF57" s="35">
        <f t="shared" si="18"/>
        <v>293.88349863925117</v>
      </c>
      <c r="AG57" s="35">
        <f t="shared" si="19"/>
        <v>42.449484114609724</v>
      </c>
      <c r="AH57" s="35">
        <f t="shared" si="20"/>
        <v>529.00636606762339</v>
      </c>
      <c r="AI57" s="35">
        <f t="shared" si="21"/>
        <v>266.47945515733045</v>
      </c>
      <c r="AJ57" s="35">
        <f t="shared" si="22"/>
        <v>19.473851536775534</v>
      </c>
      <c r="AK57" s="36">
        <f t="shared" si="23"/>
        <v>3524.3878980789987</v>
      </c>
    </row>
    <row r="58" spans="1:37" x14ac:dyDescent="0.25">
      <c r="A58" s="46">
        <v>4538</v>
      </c>
      <c r="B58" s="46">
        <v>472291.2816696167</v>
      </c>
      <c r="C58" s="46">
        <v>828147.99720898271</v>
      </c>
      <c r="D58" s="46">
        <v>19682.508437502405</v>
      </c>
      <c r="E58" s="46">
        <v>56.014302249070106</v>
      </c>
      <c r="F58" s="46">
        <v>2.5000000000000001E-2</v>
      </c>
      <c r="G58" s="46">
        <v>-2.5000000000000001E-2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2"/>
        <v>603.75</v>
      </c>
      <c r="O58" s="35">
        <f t="shared" si="3"/>
        <v>475</v>
      </c>
      <c r="P58" s="35">
        <f t="shared" si="4"/>
        <v>584.50119721938472</v>
      </c>
      <c r="Q58" s="35">
        <f t="shared" si="5"/>
        <v>273.82073980775351</v>
      </c>
      <c r="R58" s="35">
        <f t="shared" si="6"/>
        <v>151.67567408584176</v>
      </c>
      <c r="S58" s="35">
        <f t="shared" si="7"/>
        <v>323.1632464175625</v>
      </c>
      <c r="T58" s="35">
        <f t="shared" si="8"/>
        <v>14.755790027842313</v>
      </c>
      <c r="U58" s="35">
        <f t="shared" si="9"/>
        <v>516.6058316950888</v>
      </c>
      <c r="V58" s="35">
        <f t="shared" si="10"/>
        <v>286.15998121268223</v>
      </c>
      <c r="W58" s="35">
        <f t="shared" si="11"/>
        <v>21.41404029833982</v>
      </c>
      <c r="X58" s="35">
        <f t="shared" si="12"/>
        <v>3266.6454081942447</v>
      </c>
      <c r="Y58" s="51">
        <v>9900</v>
      </c>
      <c r="Z58" s="51">
        <v>4150</v>
      </c>
      <c r="AA58" s="35">
        <f t="shared" si="13"/>
        <v>396.25</v>
      </c>
      <c r="AB58" s="35">
        <f t="shared" si="14"/>
        <v>25</v>
      </c>
      <c r="AC58" s="35">
        <f t="shared" si="15"/>
        <v>583.14442824110336</v>
      </c>
      <c r="AD58" s="35">
        <f t="shared" si="16"/>
        <v>249.0213797049712</v>
      </c>
      <c r="AE58" s="35">
        <f t="shared" si="17"/>
        <v>125.44098869657967</v>
      </c>
      <c r="AF58" s="35">
        <f t="shared" si="18"/>
        <v>293.88349863925117</v>
      </c>
      <c r="AG58" s="35">
        <f t="shared" si="19"/>
        <v>42.449484114609724</v>
      </c>
      <c r="AH58" s="35">
        <f t="shared" si="20"/>
        <v>529.00636606762339</v>
      </c>
      <c r="AI58" s="35">
        <f t="shared" si="21"/>
        <v>266.47945515733045</v>
      </c>
      <c r="AJ58" s="35">
        <f t="shared" si="22"/>
        <v>19.473851536775534</v>
      </c>
      <c r="AK58" s="36">
        <f t="shared" si="23"/>
        <v>3524.3878980789987</v>
      </c>
    </row>
    <row r="59" spans="1:37" x14ac:dyDescent="0.25">
      <c r="A59" s="46">
        <v>4539</v>
      </c>
      <c r="B59" s="46">
        <v>472850.71329641342</v>
      </c>
      <c r="C59" s="46">
        <v>828976.87365233898</v>
      </c>
      <c r="D59" s="46">
        <v>19691.461484377669</v>
      </c>
      <c r="E59" s="46">
        <v>55.952693884002272</v>
      </c>
      <c r="F59" s="46">
        <v>2.5000000000000001E-2</v>
      </c>
      <c r="G59" s="46">
        <v>-2.5000000000000001E-2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2"/>
        <v>603.75</v>
      </c>
      <c r="O59" s="35">
        <f t="shared" si="3"/>
        <v>475</v>
      </c>
      <c r="P59" s="35">
        <f t="shared" si="4"/>
        <v>584.50119721938472</v>
      </c>
      <c r="Q59" s="35">
        <f t="shared" si="5"/>
        <v>273.82073980775351</v>
      </c>
      <c r="R59" s="35">
        <f t="shared" si="6"/>
        <v>151.67567408584176</v>
      </c>
      <c r="S59" s="35">
        <f t="shared" si="7"/>
        <v>323.1632464175625</v>
      </c>
      <c r="T59" s="35">
        <f t="shared" si="8"/>
        <v>14.755790027842313</v>
      </c>
      <c r="U59" s="35">
        <f t="shared" si="9"/>
        <v>516.6058316950888</v>
      </c>
      <c r="V59" s="35">
        <f t="shared" si="10"/>
        <v>286.15998121268223</v>
      </c>
      <c r="W59" s="35">
        <f t="shared" si="11"/>
        <v>21.41404029833982</v>
      </c>
      <c r="X59" s="35">
        <f t="shared" si="12"/>
        <v>3266.6454081942447</v>
      </c>
      <c r="Y59" s="51">
        <v>9900</v>
      </c>
      <c r="Z59" s="51">
        <v>4150</v>
      </c>
      <c r="AA59" s="35">
        <f t="shared" si="13"/>
        <v>396.25</v>
      </c>
      <c r="AB59" s="35">
        <f t="shared" si="14"/>
        <v>25</v>
      </c>
      <c r="AC59" s="35">
        <f t="shared" si="15"/>
        <v>583.14442824110336</v>
      </c>
      <c r="AD59" s="35">
        <f t="shared" si="16"/>
        <v>249.0213797049712</v>
      </c>
      <c r="AE59" s="35">
        <f t="shared" si="17"/>
        <v>125.44098869657967</v>
      </c>
      <c r="AF59" s="35">
        <f t="shared" si="18"/>
        <v>293.88349863925117</v>
      </c>
      <c r="AG59" s="35">
        <f t="shared" si="19"/>
        <v>42.449484114609724</v>
      </c>
      <c r="AH59" s="35">
        <f t="shared" si="20"/>
        <v>529.00636606762339</v>
      </c>
      <c r="AI59" s="35">
        <f t="shared" si="21"/>
        <v>266.47945515733045</v>
      </c>
      <c r="AJ59" s="35">
        <f t="shared" si="22"/>
        <v>19.473851536775534</v>
      </c>
      <c r="AK59" s="36">
        <f t="shared" si="23"/>
        <v>3524.3878980789987</v>
      </c>
    </row>
    <row r="60" spans="1:37" x14ac:dyDescent="0.25">
      <c r="A60" s="46">
        <v>4540</v>
      </c>
      <c r="B60" s="46">
        <v>473411.03586530685</v>
      </c>
      <c r="C60" s="46">
        <v>829805.14807727933</v>
      </c>
      <c r="D60" s="46">
        <v>19700.468750002641</v>
      </c>
      <c r="E60" s="46">
        <v>55.891085518934453</v>
      </c>
      <c r="F60" s="46">
        <v>2.5000000000000001E-2</v>
      </c>
      <c r="G60" s="46">
        <v>-2.5000000000000001E-2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2"/>
        <v>603.75</v>
      </c>
      <c r="O60" s="35">
        <f t="shared" si="3"/>
        <v>475</v>
      </c>
      <c r="P60" s="35">
        <f t="shared" si="4"/>
        <v>584.50119721938472</v>
      </c>
      <c r="Q60" s="35">
        <f t="shared" si="5"/>
        <v>273.82073980775351</v>
      </c>
      <c r="R60" s="35">
        <f t="shared" si="6"/>
        <v>151.67567408584176</v>
      </c>
      <c r="S60" s="35">
        <f t="shared" si="7"/>
        <v>323.1632464175625</v>
      </c>
      <c r="T60" s="35">
        <f t="shared" si="8"/>
        <v>14.755790027842313</v>
      </c>
      <c r="U60" s="35">
        <f t="shared" si="9"/>
        <v>516.6058316950888</v>
      </c>
      <c r="V60" s="35">
        <f t="shared" si="10"/>
        <v>286.15998121268223</v>
      </c>
      <c r="W60" s="35">
        <f t="shared" si="11"/>
        <v>21.41404029833982</v>
      </c>
      <c r="X60" s="35">
        <f t="shared" si="12"/>
        <v>3266.6454081942447</v>
      </c>
      <c r="Y60" s="51">
        <v>9900</v>
      </c>
      <c r="Z60" s="51">
        <v>4150</v>
      </c>
      <c r="AA60" s="35">
        <f t="shared" si="13"/>
        <v>396.25</v>
      </c>
      <c r="AB60" s="35">
        <f t="shared" si="14"/>
        <v>25</v>
      </c>
      <c r="AC60" s="35">
        <f t="shared" si="15"/>
        <v>583.14442824110336</v>
      </c>
      <c r="AD60" s="35">
        <f t="shared" si="16"/>
        <v>249.0213797049712</v>
      </c>
      <c r="AE60" s="35">
        <f t="shared" si="17"/>
        <v>125.44098869657967</v>
      </c>
      <c r="AF60" s="35">
        <f t="shared" si="18"/>
        <v>293.88349863925117</v>
      </c>
      <c r="AG60" s="35">
        <f t="shared" si="19"/>
        <v>42.449484114609724</v>
      </c>
      <c r="AH60" s="35">
        <f t="shared" si="20"/>
        <v>529.00636606762339</v>
      </c>
      <c r="AI60" s="35">
        <f t="shared" si="21"/>
        <v>266.47945515733045</v>
      </c>
      <c r="AJ60" s="35">
        <f t="shared" si="22"/>
        <v>19.473851536775534</v>
      </c>
      <c r="AK60" s="36">
        <f t="shared" si="23"/>
        <v>3524.3878980789987</v>
      </c>
    </row>
    <row r="61" spans="1:37" x14ac:dyDescent="0.25">
      <c r="A61" s="46">
        <v>4541</v>
      </c>
      <c r="B61" s="46">
        <v>473972.24872732162</v>
      </c>
      <c r="C61" s="46">
        <v>830632.81952613592</v>
      </c>
      <c r="D61" s="46">
        <v>19709.530234377555</v>
      </c>
      <c r="E61" s="46">
        <v>55.82947715386662</v>
      </c>
      <c r="F61" s="46">
        <v>2.5000000000000001E-2</v>
      </c>
      <c r="G61" s="46">
        <v>-2.5000000000000001E-2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2"/>
        <v>603.75</v>
      </c>
      <c r="O61" s="35">
        <f t="shared" si="3"/>
        <v>475</v>
      </c>
      <c r="P61" s="35">
        <f t="shared" si="4"/>
        <v>584.50119721938472</v>
      </c>
      <c r="Q61" s="35">
        <f t="shared" si="5"/>
        <v>273.82073980775351</v>
      </c>
      <c r="R61" s="35">
        <f t="shared" si="6"/>
        <v>151.67567408584176</v>
      </c>
      <c r="S61" s="35">
        <f t="shared" si="7"/>
        <v>323.1632464175625</v>
      </c>
      <c r="T61" s="35">
        <f t="shared" si="8"/>
        <v>14.755790027842313</v>
      </c>
      <c r="U61" s="35">
        <f t="shared" si="9"/>
        <v>516.6058316950888</v>
      </c>
      <c r="V61" s="35">
        <f t="shared" si="10"/>
        <v>286.15998121268223</v>
      </c>
      <c r="W61" s="35">
        <f t="shared" si="11"/>
        <v>21.41404029833982</v>
      </c>
      <c r="X61" s="35">
        <f t="shared" si="12"/>
        <v>3266.6454081942447</v>
      </c>
      <c r="Y61" s="51">
        <v>9900</v>
      </c>
      <c r="Z61" s="51">
        <v>4150</v>
      </c>
      <c r="AA61" s="35">
        <f t="shared" si="13"/>
        <v>396.25</v>
      </c>
      <c r="AB61" s="35">
        <f t="shared" si="14"/>
        <v>25</v>
      </c>
      <c r="AC61" s="35">
        <f t="shared" si="15"/>
        <v>583.14442824110336</v>
      </c>
      <c r="AD61" s="35">
        <f t="shared" si="16"/>
        <v>249.0213797049712</v>
      </c>
      <c r="AE61" s="35">
        <f t="shared" si="17"/>
        <v>125.44098869657967</v>
      </c>
      <c r="AF61" s="35">
        <f t="shared" si="18"/>
        <v>293.88349863925117</v>
      </c>
      <c r="AG61" s="35">
        <f t="shared" si="19"/>
        <v>42.449484114609724</v>
      </c>
      <c r="AH61" s="35">
        <f t="shared" si="20"/>
        <v>529.00636606762339</v>
      </c>
      <c r="AI61" s="35">
        <f t="shared" si="21"/>
        <v>266.47945515733045</v>
      </c>
      <c r="AJ61" s="35">
        <f t="shared" si="22"/>
        <v>19.473851536775534</v>
      </c>
      <c r="AK61" s="36">
        <f t="shared" si="23"/>
        <v>3524.3878980789987</v>
      </c>
    </row>
    <row r="62" spans="1:37" x14ac:dyDescent="0.25">
      <c r="A62" s="46">
        <v>4541.2</v>
      </c>
      <c r="B62" s="46">
        <v>474084.59807777405</v>
      </c>
      <c r="C62" s="46">
        <v>830798.2813745141</v>
      </c>
      <c r="D62" s="46">
        <v>19711.349037502485</v>
      </c>
      <c r="E62" s="46">
        <v>55.81715548085306</v>
      </c>
      <c r="F62" s="46">
        <v>2.5000000000000001E-2</v>
      </c>
      <c r="G62" s="46">
        <v>-2.5000000000000001E-2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2"/>
        <v>603.75</v>
      </c>
      <c r="O62" s="35">
        <f t="shared" si="3"/>
        <v>475</v>
      </c>
      <c r="P62" s="35">
        <f t="shared" si="4"/>
        <v>584.50119721938472</v>
      </c>
      <c r="Q62" s="35">
        <f t="shared" si="5"/>
        <v>273.82073980775351</v>
      </c>
      <c r="R62" s="35">
        <f t="shared" si="6"/>
        <v>151.67567408584176</v>
      </c>
      <c r="S62" s="35">
        <f t="shared" si="7"/>
        <v>323.1632464175625</v>
      </c>
      <c r="T62" s="35">
        <f t="shared" si="8"/>
        <v>14.755790027842313</v>
      </c>
      <c r="U62" s="35">
        <f t="shared" si="9"/>
        <v>516.6058316950888</v>
      </c>
      <c r="V62" s="35">
        <f t="shared" si="10"/>
        <v>286.15998121268223</v>
      </c>
      <c r="W62" s="35">
        <f t="shared" si="11"/>
        <v>21.41404029833982</v>
      </c>
      <c r="X62" s="35">
        <f t="shared" si="12"/>
        <v>3266.6454081942447</v>
      </c>
      <c r="Y62" s="51">
        <v>9900</v>
      </c>
      <c r="Z62" s="51">
        <v>4150</v>
      </c>
      <c r="AA62" s="35">
        <f t="shared" si="13"/>
        <v>396.25</v>
      </c>
      <c r="AB62" s="35">
        <f t="shared" si="14"/>
        <v>25</v>
      </c>
      <c r="AC62" s="35">
        <f t="shared" si="15"/>
        <v>583.14442824110336</v>
      </c>
      <c r="AD62" s="35">
        <f t="shared" si="16"/>
        <v>249.0213797049712</v>
      </c>
      <c r="AE62" s="35">
        <f t="shared" si="17"/>
        <v>125.44098869657967</v>
      </c>
      <c r="AF62" s="35">
        <f t="shared" si="18"/>
        <v>293.88349863925117</v>
      </c>
      <c r="AG62" s="35">
        <f t="shared" si="19"/>
        <v>42.449484114609724</v>
      </c>
      <c r="AH62" s="35">
        <f t="shared" si="20"/>
        <v>529.00636606762339</v>
      </c>
      <c r="AI62" s="35">
        <f t="shared" si="21"/>
        <v>266.47945515733045</v>
      </c>
      <c r="AJ62" s="35">
        <f t="shared" si="22"/>
        <v>19.473851536775534</v>
      </c>
      <c r="AK62" s="36">
        <f t="shared" si="23"/>
        <v>3524.3878980789987</v>
      </c>
    </row>
    <row r="63" spans="1:37" x14ac:dyDescent="0.25">
      <c r="A63" s="46">
        <v>4541.8</v>
      </c>
      <c r="B63" s="46">
        <v>474421.85959196091</v>
      </c>
      <c r="C63" s="46">
        <v>831294.52189931273</v>
      </c>
      <c r="D63" s="46">
        <v>19716.818459377577</v>
      </c>
      <c r="E63" s="46">
        <v>55.780190461812339</v>
      </c>
      <c r="F63" s="46">
        <v>2.5000000000000001E-2</v>
      </c>
      <c r="G63" s="46">
        <v>-2.5000000000000001E-2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2"/>
        <v>603.75</v>
      </c>
      <c r="O63" s="35">
        <f t="shared" si="3"/>
        <v>475</v>
      </c>
      <c r="P63" s="35">
        <f t="shared" si="4"/>
        <v>584.50119721938472</v>
      </c>
      <c r="Q63" s="35">
        <f t="shared" si="5"/>
        <v>273.82073980775351</v>
      </c>
      <c r="R63" s="35">
        <f t="shared" si="6"/>
        <v>151.67567408584176</v>
      </c>
      <c r="S63" s="35">
        <f t="shared" si="7"/>
        <v>323.1632464175625</v>
      </c>
      <c r="T63" s="35">
        <f t="shared" si="8"/>
        <v>14.755790027842313</v>
      </c>
      <c r="U63" s="35">
        <f t="shared" si="9"/>
        <v>516.6058316950888</v>
      </c>
      <c r="V63" s="35">
        <f t="shared" si="10"/>
        <v>286.15998121268223</v>
      </c>
      <c r="W63" s="35">
        <f t="shared" si="11"/>
        <v>21.41404029833982</v>
      </c>
      <c r="X63" s="35">
        <f t="shared" si="12"/>
        <v>3266.6454081942447</v>
      </c>
      <c r="Y63" s="51">
        <v>9900</v>
      </c>
      <c r="Z63" s="51">
        <v>4150</v>
      </c>
      <c r="AA63" s="35">
        <f t="shared" si="13"/>
        <v>396.25</v>
      </c>
      <c r="AB63" s="35">
        <f t="shared" si="14"/>
        <v>25</v>
      </c>
      <c r="AC63" s="35">
        <f t="shared" si="15"/>
        <v>583.14442824110336</v>
      </c>
      <c r="AD63" s="35">
        <f t="shared" si="16"/>
        <v>249.0213797049712</v>
      </c>
      <c r="AE63" s="35">
        <f t="shared" si="17"/>
        <v>125.44098869657967</v>
      </c>
      <c r="AF63" s="35">
        <f t="shared" si="18"/>
        <v>293.88349863925117</v>
      </c>
      <c r="AG63" s="35">
        <f t="shared" si="19"/>
        <v>42.449484114609724</v>
      </c>
      <c r="AH63" s="35">
        <f t="shared" si="20"/>
        <v>529.00636606762339</v>
      </c>
      <c r="AI63" s="35">
        <f t="shared" si="21"/>
        <v>266.47945515733045</v>
      </c>
      <c r="AJ63" s="35">
        <f t="shared" si="22"/>
        <v>19.473851536775534</v>
      </c>
      <c r="AK63" s="36">
        <f t="shared" si="23"/>
        <v>3524.3878980789987</v>
      </c>
    </row>
    <row r="64" spans="1:37" x14ac:dyDescent="0.25">
      <c r="A64" s="46">
        <v>4542</v>
      </c>
      <c r="B64" s="46">
        <v>474534.35123348236</v>
      </c>
      <c r="C64" s="46">
        <v>831459.88704189658</v>
      </c>
      <c r="D64" s="46">
        <v>19718.645937502515</v>
      </c>
      <c r="E64" s="46">
        <v>55.767868788798786</v>
      </c>
      <c r="F64" s="46">
        <v>2.5000000000000001E-2</v>
      </c>
      <c r="G64" s="46">
        <v>-2.5000000000000001E-2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2"/>
        <v>603.75</v>
      </c>
      <c r="O64" s="35">
        <f t="shared" si="3"/>
        <v>475</v>
      </c>
      <c r="P64" s="35">
        <f t="shared" si="4"/>
        <v>584.50119721938472</v>
      </c>
      <c r="Q64" s="35">
        <f t="shared" si="5"/>
        <v>273.82073980775351</v>
      </c>
      <c r="R64" s="35">
        <f t="shared" si="6"/>
        <v>151.67567408584176</v>
      </c>
      <c r="S64" s="35">
        <f t="shared" si="7"/>
        <v>323.1632464175625</v>
      </c>
      <c r="T64" s="35">
        <f t="shared" si="8"/>
        <v>14.755790027842313</v>
      </c>
      <c r="U64" s="35">
        <f t="shared" si="9"/>
        <v>516.6058316950888</v>
      </c>
      <c r="V64" s="35">
        <f t="shared" si="10"/>
        <v>286.15998121268223</v>
      </c>
      <c r="W64" s="35">
        <f t="shared" si="11"/>
        <v>21.41404029833982</v>
      </c>
      <c r="X64" s="35">
        <f t="shared" si="12"/>
        <v>3266.6454081942447</v>
      </c>
      <c r="Y64" s="51">
        <v>9900</v>
      </c>
      <c r="Z64" s="51">
        <v>4150</v>
      </c>
      <c r="AA64" s="35">
        <f t="shared" si="13"/>
        <v>396.25</v>
      </c>
      <c r="AB64" s="35">
        <f t="shared" si="14"/>
        <v>25</v>
      </c>
      <c r="AC64" s="35">
        <f t="shared" si="15"/>
        <v>583.14442824110336</v>
      </c>
      <c r="AD64" s="35">
        <f t="shared" si="16"/>
        <v>249.0213797049712</v>
      </c>
      <c r="AE64" s="35">
        <f t="shared" si="17"/>
        <v>125.44098869657967</v>
      </c>
      <c r="AF64" s="35">
        <f t="shared" si="18"/>
        <v>293.88349863925117</v>
      </c>
      <c r="AG64" s="35">
        <f t="shared" si="19"/>
        <v>42.449484114609724</v>
      </c>
      <c r="AH64" s="35">
        <f t="shared" si="20"/>
        <v>529.00636606762339</v>
      </c>
      <c r="AI64" s="35">
        <f t="shared" si="21"/>
        <v>266.47945515733045</v>
      </c>
      <c r="AJ64" s="35">
        <f t="shared" si="22"/>
        <v>19.473851536775534</v>
      </c>
      <c r="AK64" s="36">
        <f t="shared" si="23"/>
        <v>3524.3878980789987</v>
      </c>
    </row>
    <row r="65" spans="1:37" x14ac:dyDescent="0.25">
      <c r="A65" s="46">
        <v>4543</v>
      </c>
      <c r="B65" s="46">
        <v>475097.34273481369</v>
      </c>
      <c r="C65" s="46">
        <v>832286.3496683538</v>
      </c>
      <c r="D65" s="46">
        <v>19727.81585937753</v>
      </c>
      <c r="E65" s="46">
        <v>55.706260423730953</v>
      </c>
      <c r="F65" s="46">
        <v>2.5000000000000001E-2</v>
      </c>
      <c r="G65" s="46">
        <v>-2.5000000000000001E-2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2"/>
        <v>603.75</v>
      </c>
      <c r="O65" s="35">
        <f t="shared" si="3"/>
        <v>475</v>
      </c>
      <c r="P65" s="35">
        <f t="shared" si="4"/>
        <v>584.50119721938472</v>
      </c>
      <c r="Q65" s="35">
        <f t="shared" si="5"/>
        <v>273.82073980775351</v>
      </c>
      <c r="R65" s="35">
        <f t="shared" si="6"/>
        <v>151.67567408584176</v>
      </c>
      <c r="S65" s="35">
        <f t="shared" si="7"/>
        <v>323.1632464175625</v>
      </c>
      <c r="T65" s="35">
        <f t="shared" si="8"/>
        <v>14.755790027842313</v>
      </c>
      <c r="U65" s="35">
        <f t="shared" si="9"/>
        <v>516.6058316950888</v>
      </c>
      <c r="V65" s="35">
        <f t="shared" si="10"/>
        <v>286.15998121268223</v>
      </c>
      <c r="W65" s="35">
        <f t="shared" si="11"/>
        <v>21.41404029833982</v>
      </c>
      <c r="X65" s="35">
        <f t="shared" si="12"/>
        <v>3266.6454081942447</v>
      </c>
      <c r="Y65" s="51">
        <v>9900</v>
      </c>
      <c r="Z65" s="51">
        <v>4150</v>
      </c>
      <c r="AA65" s="35">
        <f t="shared" si="13"/>
        <v>396.25</v>
      </c>
      <c r="AB65" s="35">
        <f t="shared" si="14"/>
        <v>25</v>
      </c>
      <c r="AC65" s="35">
        <f t="shared" si="15"/>
        <v>583.14442824110336</v>
      </c>
      <c r="AD65" s="35">
        <f t="shared" si="16"/>
        <v>249.0213797049712</v>
      </c>
      <c r="AE65" s="35">
        <f t="shared" si="17"/>
        <v>125.44098869657967</v>
      </c>
      <c r="AF65" s="35">
        <f t="shared" si="18"/>
        <v>293.88349863925117</v>
      </c>
      <c r="AG65" s="35">
        <f t="shared" si="19"/>
        <v>42.449484114609724</v>
      </c>
      <c r="AH65" s="35">
        <f t="shared" si="20"/>
        <v>529.00636606762339</v>
      </c>
      <c r="AI65" s="35">
        <f t="shared" si="21"/>
        <v>266.47945515733045</v>
      </c>
      <c r="AJ65" s="35">
        <f t="shared" si="22"/>
        <v>19.473851536775534</v>
      </c>
      <c r="AK65" s="36">
        <f t="shared" si="23"/>
        <v>3524.3878980789987</v>
      </c>
    </row>
    <row r="66" spans="1:37" x14ac:dyDescent="0.25">
      <c r="A66" s="46">
        <v>4544</v>
      </c>
      <c r="B66" s="46">
        <v>475661.22258043289</v>
      </c>
      <c r="C66" s="46">
        <v>833112.2064499855</v>
      </c>
      <c r="D66" s="46">
        <v>19737.040000002482</v>
      </c>
      <c r="E66" s="46">
        <v>55.644652058663119</v>
      </c>
      <c r="F66" s="46">
        <v>2.5000000000000001E-2</v>
      </c>
      <c r="G66" s="46">
        <v>-2.5000000000000001E-2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2"/>
        <v>603.75</v>
      </c>
      <c r="O66" s="35">
        <f t="shared" si="3"/>
        <v>475</v>
      </c>
      <c r="P66" s="35">
        <f t="shared" si="4"/>
        <v>584.50119721938472</v>
      </c>
      <c r="Q66" s="35">
        <f t="shared" si="5"/>
        <v>273.82073980775351</v>
      </c>
      <c r="R66" s="35">
        <f t="shared" si="6"/>
        <v>151.67567408584176</v>
      </c>
      <c r="S66" s="35">
        <f t="shared" si="7"/>
        <v>323.1632464175625</v>
      </c>
      <c r="T66" s="35">
        <f t="shared" si="8"/>
        <v>14.755790027842313</v>
      </c>
      <c r="U66" s="35">
        <f t="shared" si="9"/>
        <v>516.6058316950888</v>
      </c>
      <c r="V66" s="35">
        <f t="shared" si="10"/>
        <v>286.15998121268223</v>
      </c>
      <c r="W66" s="35">
        <f t="shared" si="11"/>
        <v>21.41404029833982</v>
      </c>
      <c r="X66" s="35">
        <f t="shared" si="12"/>
        <v>3266.6454081942447</v>
      </c>
      <c r="Y66" s="51">
        <v>9900</v>
      </c>
      <c r="Z66" s="51">
        <v>4150</v>
      </c>
      <c r="AA66" s="35">
        <f t="shared" si="13"/>
        <v>396.25</v>
      </c>
      <c r="AB66" s="35">
        <f t="shared" si="14"/>
        <v>25</v>
      </c>
      <c r="AC66" s="35">
        <f t="shared" si="15"/>
        <v>583.14442824110336</v>
      </c>
      <c r="AD66" s="35">
        <f t="shared" si="16"/>
        <v>249.0213797049712</v>
      </c>
      <c r="AE66" s="35">
        <f t="shared" si="17"/>
        <v>125.44098869657967</v>
      </c>
      <c r="AF66" s="35">
        <f t="shared" si="18"/>
        <v>293.88349863925117</v>
      </c>
      <c r="AG66" s="35">
        <f t="shared" si="19"/>
        <v>42.449484114609724</v>
      </c>
      <c r="AH66" s="35">
        <f t="shared" si="20"/>
        <v>529.00636606762339</v>
      </c>
      <c r="AI66" s="35">
        <f t="shared" si="21"/>
        <v>266.47945515733045</v>
      </c>
      <c r="AJ66" s="35">
        <f t="shared" si="22"/>
        <v>19.473851536775534</v>
      </c>
      <c r="AK66" s="36">
        <f t="shared" si="23"/>
        <v>3524.3878980789987</v>
      </c>
    </row>
    <row r="67" spans="1:37" x14ac:dyDescent="0.25">
      <c r="A67" s="46">
        <v>4545</v>
      </c>
      <c r="B67" s="46">
        <v>476225.9901175499</v>
      </c>
      <c r="C67" s="46">
        <v>833937.45643183589</v>
      </c>
      <c r="D67" s="46">
        <v>19746.318359377481</v>
      </c>
      <c r="E67" s="46">
        <v>55.583043693595286</v>
      </c>
      <c r="F67" s="46">
        <v>2.5000000000000001E-2</v>
      </c>
      <c r="G67" s="46">
        <v>-2.5000000000000001E-2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2"/>
        <v>603.75</v>
      </c>
      <c r="O67" s="35">
        <f t="shared" si="3"/>
        <v>475</v>
      </c>
      <c r="P67" s="35">
        <f t="shared" si="4"/>
        <v>584.50119721938472</v>
      </c>
      <c r="Q67" s="35">
        <f t="shared" si="5"/>
        <v>273.82073980775351</v>
      </c>
      <c r="R67" s="35">
        <f t="shared" si="6"/>
        <v>151.67567408584176</v>
      </c>
      <c r="S67" s="35">
        <f t="shared" si="7"/>
        <v>323.1632464175625</v>
      </c>
      <c r="T67" s="35">
        <f t="shared" si="8"/>
        <v>14.755790027842313</v>
      </c>
      <c r="U67" s="35">
        <f t="shared" si="9"/>
        <v>516.6058316950888</v>
      </c>
      <c r="V67" s="35">
        <f t="shared" si="10"/>
        <v>286.15998121268223</v>
      </c>
      <c r="W67" s="35">
        <f t="shared" si="11"/>
        <v>21.41404029833982</v>
      </c>
      <c r="X67" s="35">
        <f t="shared" si="12"/>
        <v>3266.6454081942447</v>
      </c>
      <c r="Y67" s="51">
        <v>9900</v>
      </c>
      <c r="Z67" s="51">
        <v>4150</v>
      </c>
      <c r="AA67" s="35">
        <f t="shared" si="13"/>
        <v>396.25</v>
      </c>
      <c r="AB67" s="35">
        <f t="shared" si="14"/>
        <v>25</v>
      </c>
      <c r="AC67" s="35">
        <f t="shared" si="15"/>
        <v>583.14442824110336</v>
      </c>
      <c r="AD67" s="35">
        <f t="shared" si="16"/>
        <v>249.0213797049712</v>
      </c>
      <c r="AE67" s="35">
        <f t="shared" si="17"/>
        <v>125.44098869657967</v>
      </c>
      <c r="AF67" s="35">
        <f t="shared" si="18"/>
        <v>293.88349863925117</v>
      </c>
      <c r="AG67" s="35">
        <f t="shared" si="19"/>
        <v>42.449484114609724</v>
      </c>
      <c r="AH67" s="35">
        <f t="shared" si="20"/>
        <v>529.00636606762339</v>
      </c>
      <c r="AI67" s="35">
        <f t="shared" si="21"/>
        <v>266.47945515733045</v>
      </c>
      <c r="AJ67" s="35">
        <f t="shared" si="22"/>
        <v>19.473851536775534</v>
      </c>
      <c r="AK67" s="36">
        <f t="shared" si="23"/>
        <v>3524.3878980789987</v>
      </c>
    </row>
    <row r="68" spans="1:37" x14ac:dyDescent="0.25">
      <c r="A68" s="46">
        <v>4545.2</v>
      </c>
      <c r="B68" s="46">
        <v>476339.05009078979</v>
      </c>
      <c r="C68" s="46">
        <v>834102.4335282743</v>
      </c>
      <c r="D68" s="46">
        <v>19748.180537502663</v>
      </c>
      <c r="E68" s="46">
        <v>55.570722020581734</v>
      </c>
      <c r="F68" s="46">
        <v>2.5000000000000001E-2</v>
      </c>
      <c r="G68" s="46">
        <v>-2.5000000000000001E-2</v>
      </c>
      <c r="H68" s="45">
        <v>0.5</v>
      </c>
      <c r="I68" s="45">
        <v>0.5</v>
      </c>
      <c r="J68" s="45">
        <v>500</v>
      </c>
      <c r="K68" s="50">
        <v>2800</v>
      </c>
      <c r="L68" s="51">
        <v>9900</v>
      </c>
      <c r="M68" s="51">
        <v>4150</v>
      </c>
      <c r="N68" s="35">
        <f t="shared" ref="N68:N75" si="24">M68*F68+J68</f>
        <v>603.75</v>
      </c>
      <c r="O68" s="35">
        <f t="shared" ref="O68:O75" si="25">(L68-400-500)*F68+250</f>
        <v>475</v>
      </c>
      <c r="P68" s="35">
        <f t="shared" ref="P68:P75" si="26">(1000*SIN(PI()/2-(PI()/2+ATAN(H68)+ATAN(250/(L68-M68-400-250)))/2)/SIN((PI()/2+ATAN(H68)+ATAN(250/(L68-M68-400-250)))/2))*COS(ATAN((N68-O68)/(L68-M68-400-250)))</f>
        <v>584.50119721938472</v>
      </c>
      <c r="Q68" s="35">
        <f t="shared" ref="Q68:Q75" si="27">(1000*SIN(PI()/2-(PI()/2+ATAN(H68)+ATAN(250/(L68-M68-400-250)))/2)/SIN((PI()/2+ATAN(H68)+ATAN(250/(L68-M68-400-250)))/2))*SIN(ATAN(H68)+ATAN(250/(L68-M68-400-250))-ATAN((N68-O68)/(L68-M68-400-250)))</f>
        <v>273.82073980775351</v>
      </c>
      <c r="R68" s="35">
        <f t="shared" ref="R68:R75" si="28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151.67567408584176</v>
      </c>
      <c r="S68" s="35">
        <f t="shared" ref="S68:S75" si="29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323.1632464175625</v>
      </c>
      <c r="T68" s="35">
        <f t="shared" ref="T68:T75" si="30">(1000*SIN(PI()/2-(PI()/2+ATAN(H68)+ATAN(250/(L68-M68-400-250)))/2)/SIN((PI()/2+ATAN(H68)+ATAN(250/(L68-M68-400-250)))/2))*SIN(ATAN((N68-O68)/(L68-M68-400-250)))</f>
        <v>14.755790027842313</v>
      </c>
      <c r="U68" s="35">
        <f t="shared" ref="U68:U75" si="31">(1000*SIN(PI()/2-(PI()/2+ATAN(H68)+ATAN(250/(L68-M68-400-250)))/2)/SIN((PI()/2+ATAN(H68)+ATAN(250/(L68-M68-400-250)))/2))*COS(ATAN(H68)+ATAN(250/(L68-M68-400-250))-ATAN((N68-O68)/(L68-M68-400-250)))</f>
        <v>516.6058316950888</v>
      </c>
      <c r="V68" s="35">
        <f t="shared" ref="V68:V75" si="32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286.15998121268223</v>
      </c>
      <c r="W68" s="35">
        <f t="shared" ref="W68:W75" si="33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21.41404029833982</v>
      </c>
      <c r="X68" s="35">
        <f t="shared" ref="X68:X75" si="34">M68+400-((K68-250-(N68-O68))/TAN(PI()/2-(ATAN(H68)+ATAN(250/(L68-M68-400-250))-ATAN((N68-O68)/(L68-M68-400-250)))))</f>
        <v>3266.6454081942447</v>
      </c>
      <c r="Y68" s="51">
        <v>9900</v>
      </c>
      <c r="Z68" s="51">
        <v>4150</v>
      </c>
      <c r="AA68" s="35">
        <f t="shared" ref="AA68:AA75" si="35">Z68*G68+J68</f>
        <v>396.25</v>
      </c>
      <c r="AB68" s="35">
        <f t="shared" ref="AB68:AB75" si="36">(Y68-400-500)*G68+250</f>
        <v>25</v>
      </c>
      <c r="AC68" s="35">
        <f t="shared" ref="AC68:AC75" si="37">(1000*SIN(PI()/2-(PI()/2+ATAN(I68)+ATAN(250/(Y68-Z68-400-250)))/2)/SIN((PI()/2+ATAN(I68)+ATAN(250/(Y68-Z68-400-250)))/2))*COS(ATAN((AA68-AB68)/(Y68-Z68-400-250)))</f>
        <v>583.14442824110336</v>
      </c>
      <c r="AD68" s="35">
        <f t="shared" ref="AD68:AD75" si="38">(1000*SIN(PI()/2-(PI()/2+ATAN(I68)+ATAN(250/(Y68-Z68-400-250)))/2)/SIN((PI()/2+ATAN(I68)+ATAN(250/(Y68-Z68-400-250)))/2))*SIN(ATAN(I68)+ATAN(250/(Y68-Z68-400-250))-(ATAN((AA68-AB68)/(Y68-Z68-400-250))))</f>
        <v>249.0213797049712</v>
      </c>
      <c r="AE68" s="35">
        <f t="shared" ref="AE68:AE75" si="39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125.44098869657967</v>
      </c>
      <c r="AF68" s="35">
        <f t="shared" ref="AF68:AF75" si="40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293.88349863925117</v>
      </c>
      <c r="AG68" s="35">
        <f t="shared" ref="AG68:AG75" si="41">(1000*SIN(PI()/2-(PI()/2+ATAN(I68)+ATAN(250/(Y68-Z68-400-250)))/2)/SIN((PI()/2+ATAN(I68)+ATAN(250/(Y68-Z68-400-250)))/2))*SIN(ATAN((AA68-AB68)/(Y68-Z68-400-250)))</f>
        <v>42.449484114609724</v>
      </c>
      <c r="AH68" s="35">
        <f t="shared" ref="AH68:AH75" si="42">(1000*SIN(PI()/2-(PI()/2+ATAN(I68)+ATAN(250/(Y68-Z68-400-250)))/2)/SIN((PI()/2+ATAN(I68)+ATAN(250/(Y68-Z68-400-250)))/2))*COS(ATAN(I68)+ATAN(250/(Y68-Z68-400-250))-(ATAN((AA68-AB68)/(Y68-Z68-400-250))))</f>
        <v>529.00636606762339</v>
      </c>
      <c r="AI68" s="35">
        <f t="shared" ref="AI68:AI75" si="43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266.47945515733045</v>
      </c>
      <c r="AJ68" s="35">
        <f t="shared" ref="AJ68:AJ75" si="44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19.473851536775534</v>
      </c>
      <c r="AK68" s="36">
        <f t="shared" ref="AK68:AK75" si="45">Z68+400-((K68-250-(AA68-AB68))/TAN(PI()/2-(ATAN(I68)+ATAN(250/(Y68-Z68-400-250))-(ATAN((AA68-AB68)/(Y68-Z68-400-250))))))</f>
        <v>3524.3878980789987</v>
      </c>
    </row>
    <row r="69" spans="1:37" x14ac:dyDescent="0.25">
      <c r="A69" s="46">
        <v>4545.8</v>
      </c>
      <c r="B69" s="46">
        <v>476678.44284677505</v>
      </c>
      <c r="C69" s="46">
        <v>834597.21888032556</v>
      </c>
      <c r="D69" s="46">
        <v>19753.780084377468</v>
      </c>
      <c r="E69" s="46">
        <v>55.533757001541019</v>
      </c>
      <c r="F69" s="46">
        <v>2.5000000000000001E-2</v>
      </c>
      <c r="G69" s="46">
        <v>-2.5000000000000001E-2</v>
      </c>
      <c r="H69" s="45">
        <v>0.5</v>
      </c>
      <c r="I69" s="45">
        <v>0.5</v>
      </c>
      <c r="J69" s="45">
        <v>500</v>
      </c>
      <c r="K69" s="50">
        <v>2800</v>
      </c>
      <c r="L69" s="51">
        <v>9900</v>
      </c>
      <c r="M69" s="51">
        <v>4150</v>
      </c>
      <c r="N69" s="35">
        <f t="shared" si="24"/>
        <v>603.75</v>
      </c>
      <c r="O69" s="35">
        <f t="shared" si="25"/>
        <v>475</v>
      </c>
      <c r="P69" s="35">
        <f t="shared" si="26"/>
        <v>584.50119721938472</v>
      </c>
      <c r="Q69" s="35">
        <f t="shared" si="27"/>
        <v>273.82073980775351</v>
      </c>
      <c r="R69" s="35">
        <f t="shared" si="28"/>
        <v>151.67567408584176</v>
      </c>
      <c r="S69" s="35">
        <f t="shared" si="29"/>
        <v>323.1632464175625</v>
      </c>
      <c r="T69" s="35">
        <f t="shared" si="30"/>
        <v>14.755790027842313</v>
      </c>
      <c r="U69" s="35">
        <f t="shared" si="31"/>
        <v>516.6058316950888</v>
      </c>
      <c r="V69" s="35">
        <f t="shared" si="32"/>
        <v>286.15998121268223</v>
      </c>
      <c r="W69" s="35">
        <f t="shared" si="33"/>
        <v>21.41404029833982</v>
      </c>
      <c r="X69" s="35">
        <f t="shared" si="34"/>
        <v>3266.6454081942447</v>
      </c>
      <c r="Y69" s="51">
        <v>9900</v>
      </c>
      <c r="Z69" s="51">
        <v>4150</v>
      </c>
      <c r="AA69" s="35">
        <f t="shared" si="35"/>
        <v>396.25</v>
      </c>
      <c r="AB69" s="35">
        <f t="shared" si="36"/>
        <v>25</v>
      </c>
      <c r="AC69" s="35">
        <f t="shared" si="37"/>
        <v>583.14442824110336</v>
      </c>
      <c r="AD69" s="35">
        <f t="shared" si="38"/>
        <v>249.0213797049712</v>
      </c>
      <c r="AE69" s="35">
        <f t="shared" si="39"/>
        <v>125.44098869657967</v>
      </c>
      <c r="AF69" s="35">
        <f t="shared" si="40"/>
        <v>293.88349863925117</v>
      </c>
      <c r="AG69" s="35">
        <f t="shared" si="41"/>
        <v>42.449484114609724</v>
      </c>
      <c r="AH69" s="35">
        <f t="shared" si="42"/>
        <v>529.00636606762339</v>
      </c>
      <c r="AI69" s="35">
        <f t="shared" si="43"/>
        <v>266.47945515733045</v>
      </c>
      <c r="AJ69" s="35">
        <f t="shared" si="44"/>
        <v>19.473851536775534</v>
      </c>
      <c r="AK69" s="36">
        <f t="shared" si="45"/>
        <v>3524.3878980789987</v>
      </c>
    </row>
    <row r="70" spans="1:37" x14ac:dyDescent="0.25">
      <c r="A70" s="46">
        <v>4546</v>
      </c>
      <c r="B70" s="46">
        <v>476791.64469337463</v>
      </c>
      <c r="C70" s="46">
        <v>834762.09865984321</v>
      </c>
      <c r="D70" s="46">
        <v>19755.650937502651</v>
      </c>
      <c r="E70" s="46">
        <v>55.521435328527467</v>
      </c>
      <c r="F70" s="46">
        <v>2.5000000000000001E-2</v>
      </c>
      <c r="G70" s="46">
        <v>-2.5000000000000001E-2</v>
      </c>
      <c r="H70" s="45">
        <v>0.5</v>
      </c>
      <c r="I70" s="45">
        <v>0.5</v>
      </c>
      <c r="J70" s="45">
        <v>500</v>
      </c>
      <c r="K70" s="50">
        <v>2800</v>
      </c>
      <c r="L70" s="51">
        <v>9900</v>
      </c>
      <c r="M70" s="51">
        <v>4150</v>
      </c>
      <c r="N70" s="35">
        <f t="shared" si="24"/>
        <v>603.75</v>
      </c>
      <c r="O70" s="35">
        <f t="shared" si="25"/>
        <v>475</v>
      </c>
      <c r="P70" s="35">
        <f t="shared" si="26"/>
        <v>584.50119721938472</v>
      </c>
      <c r="Q70" s="35">
        <f t="shared" si="27"/>
        <v>273.82073980775351</v>
      </c>
      <c r="R70" s="35">
        <f t="shared" si="28"/>
        <v>151.67567408584176</v>
      </c>
      <c r="S70" s="35">
        <f t="shared" si="29"/>
        <v>323.1632464175625</v>
      </c>
      <c r="T70" s="35">
        <f t="shared" si="30"/>
        <v>14.755790027842313</v>
      </c>
      <c r="U70" s="35">
        <f t="shared" si="31"/>
        <v>516.6058316950888</v>
      </c>
      <c r="V70" s="35">
        <f t="shared" si="32"/>
        <v>286.15998121268223</v>
      </c>
      <c r="W70" s="35">
        <f t="shared" si="33"/>
        <v>21.41404029833982</v>
      </c>
      <c r="X70" s="35">
        <f t="shared" si="34"/>
        <v>3266.6454081942447</v>
      </c>
      <c r="Y70" s="51">
        <v>9900</v>
      </c>
      <c r="Z70" s="51">
        <v>4150</v>
      </c>
      <c r="AA70" s="35">
        <f t="shared" si="35"/>
        <v>396.25</v>
      </c>
      <c r="AB70" s="35">
        <f t="shared" si="36"/>
        <v>25</v>
      </c>
      <c r="AC70" s="35">
        <f t="shared" si="37"/>
        <v>583.14442824110336</v>
      </c>
      <c r="AD70" s="35">
        <f t="shared" si="38"/>
        <v>249.0213797049712</v>
      </c>
      <c r="AE70" s="35">
        <f t="shared" si="39"/>
        <v>125.44098869657967</v>
      </c>
      <c r="AF70" s="35">
        <f t="shared" si="40"/>
        <v>293.88349863925117</v>
      </c>
      <c r="AG70" s="35">
        <f t="shared" si="41"/>
        <v>42.449484114609724</v>
      </c>
      <c r="AH70" s="35">
        <f t="shared" si="42"/>
        <v>529.00636606762339</v>
      </c>
      <c r="AI70" s="35">
        <f t="shared" si="43"/>
        <v>266.47945515733045</v>
      </c>
      <c r="AJ70" s="35">
        <f t="shared" si="44"/>
        <v>19.473851536775534</v>
      </c>
      <c r="AK70" s="36">
        <f t="shared" si="45"/>
        <v>3524.3878980789987</v>
      </c>
    </row>
    <row r="71" spans="1:37" x14ac:dyDescent="0.25">
      <c r="A71" s="46">
        <v>4547</v>
      </c>
      <c r="B71" s="46">
        <v>477358.1856546402</v>
      </c>
      <c r="C71" s="46">
        <v>835586.13218051195</v>
      </c>
      <c r="D71" s="46">
        <v>19765.037734377642</v>
      </c>
      <c r="E71" s="46">
        <v>55.459826963459633</v>
      </c>
      <c r="F71" s="46">
        <v>2.5000000000000001E-2</v>
      </c>
      <c r="G71" s="46">
        <v>-2.5000000000000001E-2</v>
      </c>
      <c r="H71" s="45">
        <v>0.5</v>
      </c>
      <c r="I71" s="45">
        <v>0.5</v>
      </c>
      <c r="J71" s="45">
        <v>500</v>
      </c>
      <c r="K71" s="50">
        <v>2800</v>
      </c>
      <c r="L71" s="51">
        <v>9900</v>
      </c>
      <c r="M71" s="51">
        <v>4150</v>
      </c>
      <c r="N71" s="35">
        <f t="shared" si="24"/>
        <v>603.75</v>
      </c>
      <c r="O71" s="35">
        <f t="shared" si="25"/>
        <v>475</v>
      </c>
      <c r="P71" s="35">
        <f t="shared" si="26"/>
        <v>584.50119721938472</v>
      </c>
      <c r="Q71" s="35">
        <f t="shared" si="27"/>
        <v>273.82073980775351</v>
      </c>
      <c r="R71" s="35">
        <f t="shared" si="28"/>
        <v>151.67567408584176</v>
      </c>
      <c r="S71" s="35">
        <f t="shared" si="29"/>
        <v>323.1632464175625</v>
      </c>
      <c r="T71" s="35">
        <f t="shared" si="30"/>
        <v>14.755790027842313</v>
      </c>
      <c r="U71" s="35">
        <f t="shared" si="31"/>
        <v>516.6058316950888</v>
      </c>
      <c r="V71" s="35">
        <f t="shared" si="32"/>
        <v>286.15998121268223</v>
      </c>
      <c r="W71" s="35">
        <f t="shared" si="33"/>
        <v>21.41404029833982</v>
      </c>
      <c r="X71" s="35">
        <f t="shared" si="34"/>
        <v>3266.6454081942447</v>
      </c>
      <c r="Y71" s="51">
        <v>9900</v>
      </c>
      <c r="Z71" s="51">
        <v>4150</v>
      </c>
      <c r="AA71" s="35">
        <f t="shared" si="35"/>
        <v>396.25</v>
      </c>
      <c r="AB71" s="35">
        <f t="shared" si="36"/>
        <v>25</v>
      </c>
      <c r="AC71" s="35">
        <f t="shared" si="37"/>
        <v>583.14442824110336</v>
      </c>
      <c r="AD71" s="35">
        <f t="shared" si="38"/>
        <v>249.0213797049712</v>
      </c>
      <c r="AE71" s="35">
        <f t="shared" si="39"/>
        <v>125.44098869657967</v>
      </c>
      <c r="AF71" s="35">
        <f t="shared" si="40"/>
        <v>293.88349863925117</v>
      </c>
      <c r="AG71" s="35">
        <f t="shared" si="41"/>
        <v>42.449484114609724</v>
      </c>
      <c r="AH71" s="35">
        <f t="shared" si="42"/>
        <v>529.00636606762339</v>
      </c>
      <c r="AI71" s="35">
        <f t="shared" si="43"/>
        <v>266.47945515733045</v>
      </c>
      <c r="AJ71" s="35">
        <f t="shared" si="44"/>
        <v>19.473851536775534</v>
      </c>
      <c r="AK71" s="36">
        <f t="shared" si="45"/>
        <v>3524.3878980789987</v>
      </c>
    </row>
    <row r="72" spans="1:37" x14ac:dyDescent="0.25">
      <c r="A72" s="46">
        <v>4548</v>
      </c>
      <c r="B72" s="46">
        <v>477925.6123456955</v>
      </c>
      <c r="C72" s="46">
        <v>836409.55604109168</v>
      </c>
      <c r="D72" s="46">
        <v>19774.47875000257</v>
      </c>
      <c r="E72" s="46">
        <v>55.3982185983918</v>
      </c>
      <c r="F72" s="46">
        <v>2.5000000000000001E-2</v>
      </c>
      <c r="G72" s="46">
        <v>-2.5000000000000001E-2</v>
      </c>
      <c r="H72" s="45">
        <v>0.5</v>
      </c>
      <c r="I72" s="45">
        <v>0.5</v>
      </c>
      <c r="J72" s="45">
        <v>500</v>
      </c>
      <c r="K72" s="50">
        <v>2800</v>
      </c>
      <c r="L72" s="51">
        <v>9900</v>
      </c>
      <c r="M72" s="51">
        <v>4150</v>
      </c>
      <c r="N72" s="35">
        <f t="shared" si="24"/>
        <v>603.75</v>
      </c>
      <c r="O72" s="35">
        <f t="shared" si="25"/>
        <v>475</v>
      </c>
      <c r="P72" s="35">
        <f t="shared" si="26"/>
        <v>584.50119721938472</v>
      </c>
      <c r="Q72" s="35">
        <f t="shared" si="27"/>
        <v>273.82073980775351</v>
      </c>
      <c r="R72" s="35">
        <f t="shared" si="28"/>
        <v>151.67567408584176</v>
      </c>
      <c r="S72" s="35">
        <f t="shared" si="29"/>
        <v>323.1632464175625</v>
      </c>
      <c r="T72" s="35">
        <f t="shared" si="30"/>
        <v>14.755790027842313</v>
      </c>
      <c r="U72" s="35">
        <f t="shared" si="31"/>
        <v>516.6058316950888</v>
      </c>
      <c r="V72" s="35">
        <f t="shared" si="32"/>
        <v>286.15998121268223</v>
      </c>
      <c r="W72" s="35">
        <f t="shared" si="33"/>
        <v>21.41404029833982</v>
      </c>
      <c r="X72" s="35">
        <f t="shared" si="34"/>
        <v>3266.6454081942447</v>
      </c>
      <c r="Y72" s="51">
        <v>9900</v>
      </c>
      <c r="Z72" s="51">
        <v>4150</v>
      </c>
      <c r="AA72" s="35">
        <f t="shared" si="35"/>
        <v>396.25</v>
      </c>
      <c r="AB72" s="35">
        <f t="shared" si="36"/>
        <v>25</v>
      </c>
      <c r="AC72" s="35">
        <f t="shared" si="37"/>
        <v>583.14442824110336</v>
      </c>
      <c r="AD72" s="35">
        <f t="shared" si="38"/>
        <v>249.0213797049712</v>
      </c>
      <c r="AE72" s="35">
        <f t="shared" si="39"/>
        <v>125.44098869657967</v>
      </c>
      <c r="AF72" s="35">
        <f t="shared" si="40"/>
        <v>293.88349863925117</v>
      </c>
      <c r="AG72" s="35">
        <f t="shared" si="41"/>
        <v>42.449484114609724</v>
      </c>
      <c r="AH72" s="35">
        <f t="shared" si="42"/>
        <v>529.00636606762339</v>
      </c>
      <c r="AI72" s="35">
        <f t="shared" si="43"/>
        <v>266.47945515733045</v>
      </c>
      <c r="AJ72" s="35">
        <f t="shared" si="44"/>
        <v>19.473851536775534</v>
      </c>
      <c r="AK72" s="36">
        <f t="shared" si="45"/>
        <v>3524.3878980789987</v>
      </c>
    </row>
    <row r="73" spans="1:37" x14ac:dyDescent="0.25">
      <c r="A73" s="46">
        <v>4549</v>
      </c>
      <c r="B73" s="46">
        <v>478493.9241104126</v>
      </c>
      <c r="C73" s="46">
        <v>837232.3692895174</v>
      </c>
      <c r="D73" s="46">
        <v>19783.973984377553</v>
      </c>
      <c r="E73" s="46">
        <v>55.336610233323967</v>
      </c>
      <c r="F73" s="46">
        <v>2.5000000000000001E-2</v>
      </c>
      <c r="G73" s="46">
        <v>-2.5000000000000001E-2</v>
      </c>
      <c r="H73" s="45">
        <v>0.5</v>
      </c>
      <c r="I73" s="45">
        <v>0.5</v>
      </c>
      <c r="J73" s="45">
        <v>500</v>
      </c>
      <c r="K73" s="50">
        <v>2800</v>
      </c>
      <c r="L73" s="51">
        <v>9900</v>
      </c>
      <c r="M73" s="51">
        <v>4150</v>
      </c>
      <c r="N73" s="35">
        <f t="shared" si="24"/>
        <v>603.75</v>
      </c>
      <c r="O73" s="35">
        <f t="shared" si="25"/>
        <v>475</v>
      </c>
      <c r="P73" s="35">
        <f t="shared" si="26"/>
        <v>584.50119721938472</v>
      </c>
      <c r="Q73" s="35">
        <f t="shared" si="27"/>
        <v>273.82073980775351</v>
      </c>
      <c r="R73" s="35">
        <f t="shared" si="28"/>
        <v>151.67567408584176</v>
      </c>
      <c r="S73" s="35">
        <f t="shared" si="29"/>
        <v>323.1632464175625</v>
      </c>
      <c r="T73" s="35">
        <f t="shared" si="30"/>
        <v>14.755790027842313</v>
      </c>
      <c r="U73" s="35">
        <f t="shared" si="31"/>
        <v>516.6058316950888</v>
      </c>
      <c r="V73" s="35">
        <f t="shared" si="32"/>
        <v>286.15998121268223</v>
      </c>
      <c r="W73" s="35">
        <f t="shared" si="33"/>
        <v>21.41404029833982</v>
      </c>
      <c r="X73" s="35">
        <f t="shared" si="34"/>
        <v>3266.6454081942447</v>
      </c>
      <c r="Y73" s="51">
        <v>9900</v>
      </c>
      <c r="Z73" s="51">
        <v>4150</v>
      </c>
      <c r="AA73" s="35">
        <f t="shared" si="35"/>
        <v>396.25</v>
      </c>
      <c r="AB73" s="35">
        <f t="shared" si="36"/>
        <v>25</v>
      </c>
      <c r="AC73" s="35">
        <f t="shared" si="37"/>
        <v>583.14442824110336</v>
      </c>
      <c r="AD73" s="35">
        <f t="shared" si="38"/>
        <v>249.0213797049712</v>
      </c>
      <c r="AE73" s="35">
        <f t="shared" si="39"/>
        <v>125.44098869657967</v>
      </c>
      <c r="AF73" s="35">
        <f t="shared" si="40"/>
        <v>293.88349863925117</v>
      </c>
      <c r="AG73" s="35">
        <f t="shared" si="41"/>
        <v>42.449484114609724</v>
      </c>
      <c r="AH73" s="35">
        <f t="shared" si="42"/>
        <v>529.00636606762339</v>
      </c>
      <c r="AI73" s="35">
        <f t="shared" si="43"/>
        <v>266.47945515733045</v>
      </c>
      <c r="AJ73" s="35">
        <f t="shared" si="44"/>
        <v>19.473851536775534</v>
      </c>
      <c r="AK73" s="36">
        <f t="shared" si="45"/>
        <v>3524.3878980789987</v>
      </c>
    </row>
    <row r="74" spans="1:37" x14ac:dyDescent="0.25">
      <c r="A74" s="46">
        <v>4549.28</v>
      </c>
      <c r="B74" s="46">
        <v>478653.20992040634</v>
      </c>
      <c r="C74" s="46">
        <v>837462.64744782448</v>
      </c>
      <c r="D74" s="46">
        <v>19786.642366002638</v>
      </c>
      <c r="E74" s="46">
        <v>55.319359891104995</v>
      </c>
      <c r="F74" s="46">
        <v>2.5000000000000001E-2</v>
      </c>
      <c r="G74" s="46">
        <v>-2.5000000000000001E-2</v>
      </c>
      <c r="H74" s="45">
        <v>0.5</v>
      </c>
      <c r="I74" s="45">
        <v>0.5</v>
      </c>
      <c r="J74" s="45">
        <v>500</v>
      </c>
      <c r="K74" s="50">
        <v>2800</v>
      </c>
      <c r="L74" s="51">
        <v>9900</v>
      </c>
      <c r="M74" s="51">
        <v>4150</v>
      </c>
      <c r="N74" s="35">
        <f t="shared" si="24"/>
        <v>603.75</v>
      </c>
      <c r="O74" s="35">
        <f t="shared" si="25"/>
        <v>475</v>
      </c>
      <c r="P74" s="35">
        <f t="shared" si="26"/>
        <v>584.50119721938472</v>
      </c>
      <c r="Q74" s="35">
        <f t="shared" si="27"/>
        <v>273.82073980775351</v>
      </c>
      <c r="R74" s="35">
        <f t="shared" si="28"/>
        <v>151.67567408584176</v>
      </c>
      <c r="S74" s="35">
        <f t="shared" si="29"/>
        <v>323.1632464175625</v>
      </c>
      <c r="T74" s="35">
        <f t="shared" si="30"/>
        <v>14.755790027842313</v>
      </c>
      <c r="U74" s="35">
        <f t="shared" si="31"/>
        <v>516.6058316950888</v>
      </c>
      <c r="V74" s="35">
        <f t="shared" si="32"/>
        <v>286.15998121268223</v>
      </c>
      <c r="W74" s="35">
        <f t="shared" si="33"/>
        <v>21.41404029833982</v>
      </c>
      <c r="X74" s="35">
        <f t="shared" si="34"/>
        <v>3266.6454081942447</v>
      </c>
      <c r="Y74" s="51">
        <v>9900</v>
      </c>
      <c r="Z74" s="51">
        <v>4150</v>
      </c>
      <c r="AA74" s="35">
        <f t="shared" si="35"/>
        <v>396.25</v>
      </c>
      <c r="AB74" s="35">
        <f t="shared" si="36"/>
        <v>25</v>
      </c>
      <c r="AC74" s="35">
        <f t="shared" si="37"/>
        <v>583.14442824110336</v>
      </c>
      <c r="AD74" s="35">
        <f t="shared" si="38"/>
        <v>249.0213797049712</v>
      </c>
      <c r="AE74" s="35">
        <f t="shared" si="39"/>
        <v>125.44098869657967</v>
      </c>
      <c r="AF74" s="35">
        <f t="shared" si="40"/>
        <v>293.88349863925117</v>
      </c>
      <c r="AG74" s="35">
        <f t="shared" si="41"/>
        <v>42.449484114609724</v>
      </c>
      <c r="AH74" s="35">
        <f t="shared" si="42"/>
        <v>529.00636606762339</v>
      </c>
      <c r="AI74" s="35">
        <f t="shared" si="43"/>
        <v>266.47945515733045</v>
      </c>
      <c r="AJ74" s="35">
        <f t="shared" si="44"/>
        <v>19.473851536775534</v>
      </c>
      <c r="AK74" s="36">
        <f t="shared" si="45"/>
        <v>3524.3878980789987</v>
      </c>
    </row>
    <row r="75" spans="1:37" x14ac:dyDescent="0.25">
      <c r="A75" s="46">
        <v>4549.95</v>
      </c>
      <c r="B75" s="46">
        <v>479034.63948774338</v>
      </c>
      <c r="C75" s="46">
        <v>838013.47542956471</v>
      </c>
      <c r="D75" s="46">
        <v>19793.044677150989</v>
      </c>
      <c r="E75" s="46">
        <v>55.278082286509544</v>
      </c>
      <c r="F75" s="46">
        <v>2.5000000000000001E-2</v>
      </c>
      <c r="G75" s="46">
        <v>-2.5000000000000001E-2</v>
      </c>
      <c r="H75" s="45">
        <v>0.5</v>
      </c>
      <c r="I75" s="45">
        <v>0.5</v>
      </c>
      <c r="J75" s="45">
        <v>500</v>
      </c>
      <c r="K75" s="50">
        <v>2800</v>
      </c>
      <c r="L75" s="51">
        <v>9900</v>
      </c>
      <c r="M75" s="51">
        <v>4150</v>
      </c>
      <c r="N75" s="35">
        <f t="shared" si="24"/>
        <v>603.75</v>
      </c>
      <c r="O75" s="35">
        <f t="shared" si="25"/>
        <v>475</v>
      </c>
      <c r="P75" s="35">
        <f t="shared" si="26"/>
        <v>584.50119721938472</v>
      </c>
      <c r="Q75" s="35">
        <f t="shared" si="27"/>
        <v>273.82073980775351</v>
      </c>
      <c r="R75" s="35">
        <f t="shared" si="28"/>
        <v>151.67567408584176</v>
      </c>
      <c r="S75" s="35">
        <f t="shared" si="29"/>
        <v>323.1632464175625</v>
      </c>
      <c r="T75" s="35">
        <f t="shared" si="30"/>
        <v>14.755790027842313</v>
      </c>
      <c r="U75" s="35">
        <f t="shared" si="31"/>
        <v>516.6058316950888</v>
      </c>
      <c r="V75" s="35">
        <f t="shared" si="32"/>
        <v>286.15998121268223</v>
      </c>
      <c r="W75" s="35">
        <f t="shared" si="33"/>
        <v>21.41404029833982</v>
      </c>
      <c r="X75" s="35">
        <f t="shared" si="34"/>
        <v>3266.6454081942447</v>
      </c>
      <c r="Y75" s="51">
        <v>9900</v>
      </c>
      <c r="Z75" s="51">
        <v>4150</v>
      </c>
      <c r="AA75" s="35">
        <f t="shared" si="35"/>
        <v>396.25</v>
      </c>
      <c r="AB75" s="35">
        <f t="shared" si="36"/>
        <v>25</v>
      </c>
      <c r="AC75" s="35">
        <f t="shared" si="37"/>
        <v>583.14442824110336</v>
      </c>
      <c r="AD75" s="35">
        <f t="shared" si="38"/>
        <v>249.0213797049712</v>
      </c>
      <c r="AE75" s="35">
        <f t="shared" si="39"/>
        <v>125.44098869657967</v>
      </c>
      <c r="AF75" s="35">
        <f t="shared" si="40"/>
        <v>293.88349863925117</v>
      </c>
      <c r="AG75" s="35">
        <f t="shared" si="41"/>
        <v>42.449484114609724</v>
      </c>
      <c r="AH75" s="35">
        <f t="shared" si="42"/>
        <v>529.00636606762339</v>
      </c>
      <c r="AI75" s="35">
        <f t="shared" si="43"/>
        <v>266.47945515733045</v>
      </c>
      <c r="AJ75" s="35">
        <f t="shared" si="44"/>
        <v>19.473851536775534</v>
      </c>
      <c r="AK75" s="36">
        <f t="shared" si="45"/>
        <v>3524.3878980789987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K88"/>
  <sheetViews>
    <sheetView topLeftCell="H54" zoomScale="85" zoomScaleNormal="85" workbookViewId="0">
      <selection activeCell="A2" sqref="A2:AK88"/>
    </sheetView>
  </sheetViews>
  <sheetFormatPr defaultRowHeight="13.8" x14ac:dyDescent="0.25"/>
  <cols>
    <col min="11" max="11" width="10" bestFit="1" customWidth="1"/>
  </cols>
  <sheetData>
    <row r="1" spans="1:37" x14ac:dyDescent="0.25">
      <c r="A1" s="73" t="s">
        <v>60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4550.05</v>
      </c>
      <c r="B3" s="5">
        <v>479091.60330486298</v>
      </c>
      <c r="C3" s="5">
        <v>838095.66498816013</v>
      </c>
      <c r="D3" s="5">
        <v>19794.002333400953</v>
      </c>
      <c r="E3" s="5">
        <v>55.271921450002729</v>
      </c>
      <c r="F3" s="5">
        <v>2.5000000000000001E-2</v>
      </c>
      <c r="G3" s="5">
        <v>-2.5000000000000001E-2</v>
      </c>
      <c r="H3" s="45">
        <f>0.25+(0.5-0.25)*($A$25-A3)/13.5</f>
        <v>0.49907407407407067</v>
      </c>
      <c r="I3" s="45">
        <f>0.25+(0.5-0.25)*($A$25-A3)/13.5</f>
        <v>0.49907407407407067</v>
      </c>
      <c r="J3" s="45">
        <v>600</v>
      </c>
      <c r="K3" s="50">
        <v>2800</v>
      </c>
      <c r="L3" s="51">
        <v>9900</v>
      </c>
      <c r="M3" s="51">
        <v>4150</v>
      </c>
      <c r="N3" s="35">
        <f>M3*F3+J3</f>
        <v>703.75</v>
      </c>
      <c r="O3" s="35">
        <f>(L3-400-500)*F3+250</f>
        <v>475</v>
      </c>
      <c r="P3" s="35">
        <f>(1000*SIN(PI()/2-(PI()/2+ATAN(H3)+ATAN(250/(L3-M3-400-250)))/2)/SIN((PI()/2+ATAN(H3)+ATAN(250/(L3-M3-400-250)))/2))*COS(ATAN((N3-O3)/(L3-M3-400-250)))</f>
        <v>584.59695336292009</v>
      </c>
      <c r="Q3" s="35">
        <f>(1000*SIN(PI()/2-(PI()/2+ATAN(H3)+ATAN(250/(L3-M3-400-250)))/2)/SIN((PI()/2+ATAN(H3)+ATAN(250/(L3-M3-400-250)))/2))*SIN(ATAN(H3)+ATAN(250/(L3-M3-400-250))-ATAN((N3-O3)/(L3-M3-400-250)))</f>
        <v>263.4892294334345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148.77677301625118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329.73886224580428</v>
      </c>
      <c r="T3" s="35">
        <f>(1000*SIN(PI()/2-(PI()/2+ATAN(H3)+ATAN(250/(L3-M3-400-250)))/2)/SIN((PI()/2+ATAN(H3)+ATAN(250/(L3-M3-400-250)))/2))*SIN(ATAN((N3-O3)/(L3-M3-400-250)))</f>
        <v>26.220892761130976</v>
      </c>
      <c r="U3" s="35">
        <f>(1000*SIN(PI()/2-(PI()/2+ATAN(H3)+ATAN(250/(L3-M3-400-250)))/2)/SIN((PI()/2+ATAN(H3)+ATAN(250/(L3-M3-400-250)))/2))*COS(ATAN(H3)+ATAN(250/(L3-M3-400-250))-ATAN((N3-O3)/(L3-M3-400-250)))</f>
        <v>522.50795120359055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295.02931494602825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21.192158726622779</v>
      </c>
      <c r="X3" s="35">
        <f>M3+400-((K3-250-(N3-O3))/TAN(PI()/2-(ATAN(H3)+ATAN(250/(L3-M3-400-250))-ATAN((N3-O3)/(L3-M3-400-250)))))</f>
        <v>3379.4448488037533</v>
      </c>
      <c r="Y3" s="51">
        <v>9900</v>
      </c>
      <c r="Z3" s="51">
        <v>4150</v>
      </c>
      <c r="AA3" s="35">
        <f>Z3*G3+J3</f>
        <v>496.25</v>
      </c>
      <c r="AB3" s="35">
        <f>(Y3-400-500)*G3+250</f>
        <v>25</v>
      </c>
      <c r="AC3" s="35">
        <f>(1000*SIN(PI()/2-(PI()/2+ATAN(I3)+ATAN(250/(Y3-Z3-400-250)))/2)/SIN((PI()/2+ATAN(I3)+ATAN(250/(Y3-Z3-400-250)))/2))*COS(ATAN((AA3-AB3)/(Y3-Z3-400-250)))</f>
        <v>582.70239510688054</v>
      </c>
      <c r="AD3" s="35">
        <f>(1000*SIN(PI()/2-(PI()/2+ATAN(I3)+ATAN(250/(Y3-Z3-400-250)))/2)/SIN((PI()/2+ATAN(I3)+ATAN(250/(Y3-Z3-400-250)))/2))*SIN(ATAN(I3)+ATAN(250/(Y3-Z3-400-250))-(ATAN((AA3-AB3)/(Y3-Z3-400-250))))</f>
        <v>238.47981256748514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123.09568921955983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301.43181636062474</v>
      </c>
      <c r="AG3" s="35">
        <f>(1000*SIN(PI()/2-(PI()/2+ATAN(I3)+ATAN(250/(Y3-Z3-400-250)))/2)/SIN((PI()/2+ATAN(I3)+ATAN(250/(Y3-Z3-400-250)))/2))*SIN(ATAN((AA3-AB3)/(Y3-Z3-400-250)))</f>
        <v>53.842843861591668</v>
      </c>
      <c r="AH3" s="35">
        <f>(1000*SIN(PI()/2-(PI()/2+ATAN(I3)+ATAN(250/(Y3-Z3-400-250)))/2)/SIN((PI()/2+ATAN(I3)+ATAN(250/(Y3-Z3-400-250)))/2))*COS(ATAN(I3)+ATAN(250/(Y3-Z3-400-250))-(ATAN((AA3-AB3)/(Y3-Z3-400-250))))</f>
        <v>534.38610769384354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275.8331010400176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19.37287844708651</v>
      </c>
      <c r="AK3" s="36">
        <f>Z3+400-((K3-250-(AA3-AB3))/TAN(PI()/2-(ATAN(I3)+ATAN(250/(Y3-Z3-400-250))-(ATAN((AA3-AB3)/(Y3-Z3-400-250))))))</f>
        <v>3622.3188660086284</v>
      </c>
    </row>
    <row r="4" spans="1:37" x14ac:dyDescent="0.25">
      <c r="A4" s="5">
        <v>4550.72</v>
      </c>
      <c r="B4" s="5">
        <v>479473.48880386353</v>
      </c>
      <c r="C4" s="5">
        <v>838646.17697387934</v>
      </c>
      <c r="D4" s="5">
        <v>19800.432616002468</v>
      </c>
      <c r="E4" s="5">
        <v>55.230643845407279</v>
      </c>
      <c r="F4" s="5">
        <v>2.5000000000000001E-2</v>
      </c>
      <c r="G4" s="5">
        <v>-2.5000000000000001E-2</v>
      </c>
      <c r="H4" s="45">
        <f t="shared" ref="H4:H25" si="0">0.25+(0.5-0.25)*($A$25-A4)/13.5</f>
        <v>0.48666666666666192</v>
      </c>
      <c r="I4" s="45">
        <f t="shared" ref="I4:I25" si="1">0.25+(0.5-0.25)*($A$25-A4)/13.5</f>
        <v>0.48666666666666192</v>
      </c>
      <c r="J4" s="45">
        <v>600</v>
      </c>
      <c r="K4" s="50">
        <v>2800</v>
      </c>
      <c r="L4" s="51">
        <v>9900</v>
      </c>
      <c r="M4" s="51">
        <v>4150</v>
      </c>
      <c r="N4" s="35">
        <f t="shared" ref="N4:N67" si="2">M4*F4+J4</f>
        <v>703.75</v>
      </c>
      <c r="O4" s="35">
        <f t="shared" ref="O4:O67" si="3">(L4-400-500)*F4+250</f>
        <v>475</v>
      </c>
      <c r="P4" s="35">
        <f t="shared" ref="P4:P67" si="4">(1000*SIN(PI()/2-(PI()/2+ATAN(H4)+ATAN(250/(L4-M4-400-250)))/2)/SIN((PI()/2+ATAN(H4)+ATAN(250/(L4-M4-400-250)))/2))*COS(ATAN((N4-O4)/(L4-M4-400-250)))</f>
        <v>591.31030293088861</v>
      </c>
      <c r="Q4" s="35">
        <f t="shared" ref="Q4:Q67" si="5">(1000*SIN(PI()/2-(PI()/2+ATAN(H4)+ATAN(250/(L4-M4-400-250)))/2)/SIN((PI()/2+ATAN(H4)+ATAN(250/(L4-M4-400-250)))/2))*SIN(ATAN(H4)+ATAN(250/(L4-M4-400-250))-ATAN((N4-O4)/(L4-M4-400-250)))</f>
        <v>261.22607619495363</v>
      </c>
      <c r="R4" s="35">
        <f t="shared" ref="R4:R67" si="6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147.33420750636819</v>
      </c>
      <c r="S4" s="35">
        <f t="shared" ref="S4:S67" si="7">(500*SIN(PI()/2-(PI()/2+(ATAN(H4)+ATAN(250/(L4-M4-400-250))-ATAN((N4-O4)/(L4-M4-400-250)))-(ATAN((O4-AB4)/(X4+AK4))))/2)/SIN((PI()/2+(ATAN(H4)+ATAN(250/(L4-M4-400-250))-ATAN((N4-O4)/(L4-M4-400-250)))-(ATAN((O4-AB4)/(X4+AK4))))/2))*COS(ATAN((O4-AB4)/(X4+AK4)))</f>
        <v>333.16346877944295</v>
      </c>
      <c r="T4" s="35">
        <f t="shared" ref="T4:T67" si="8">(1000*SIN(PI()/2-(PI()/2+ATAN(H4)+ATAN(250/(L4-M4-400-250)))/2)/SIN((PI()/2+ATAN(H4)+ATAN(250/(L4-M4-400-250)))/2))*SIN(ATAN((N4-O4)/(L4-M4-400-250)))</f>
        <v>26.522006234400155</v>
      </c>
      <c r="U4" s="35">
        <f t="shared" ref="U4:U67" si="9">(1000*SIN(PI()/2-(PI()/2+ATAN(H4)+ATAN(250/(L4-M4-400-250)))/2)/SIN((PI()/2+ATAN(H4)+ATAN(250/(L4-M4-400-250)))/2))*COS(ATAN(H4)+ATAN(250/(L4-M4-400-250))-ATAN((N4-O4)/(L4-M4-400-250)))</f>
        <v>531.14238042421835</v>
      </c>
      <c r="V4" s="35">
        <f t="shared" ref="V4:V67" si="10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299.56979346290802</v>
      </c>
      <c r="W4" s="35">
        <f t="shared" ref="W4:W67" si="11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21.249304171855918</v>
      </c>
      <c r="X4" s="35">
        <f t="shared" ref="X4:X67" si="12">M4+400-((K4-250-(N4-O4))/TAN(PI()/2-(ATAN(H4)+ATAN(250/(L4-M4-400-250))-ATAN((N4-O4)/(L4-M4-400-250)))))</f>
        <v>3408.3644391486264</v>
      </c>
      <c r="Y4" s="51">
        <v>9900</v>
      </c>
      <c r="Z4" s="51">
        <v>4150</v>
      </c>
      <c r="AA4" s="35">
        <f t="shared" ref="AA4:AA67" si="13">Z4*G4+J4</f>
        <v>496.25</v>
      </c>
      <c r="AB4" s="35">
        <f t="shared" ref="AB4:AB67" si="14">(Y4-400-500)*G4+250</f>
        <v>25</v>
      </c>
      <c r="AC4" s="35">
        <f t="shared" ref="AC4:AC67" si="15">(1000*SIN(PI()/2-(PI()/2+ATAN(I4)+ATAN(250/(Y4-Z4-400-250)))/2)/SIN((PI()/2+ATAN(I4)+ATAN(250/(Y4-Z4-400-250)))/2))*COS(ATAN((AA4-AB4)/(Y4-Z4-400-250)))</f>
        <v>589.39398809234126</v>
      </c>
      <c r="AD4" s="35">
        <f t="shared" ref="AD4:AD67" si="16">(1000*SIN(PI()/2-(PI()/2+ATAN(I4)+ATAN(250/(Y4-Z4-400-250)))/2)/SIN((PI()/2+ATAN(I4)+ATAN(250/(Y4-Z4-400-250)))/2))*SIN(ATAN(I4)+ATAN(250/(Y4-Z4-400-250))-(ATAN((AA4-AB4)/(Y4-Z4-400-250))))</f>
        <v>235.8107859048113</v>
      </c>
      <c r="AE4" s="35">
        <f t="shared" ref="AE4:AE67" si="17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121.76393951185371</v>
      </c>
      <c r="AF4" s="35">
        <f t="shared" ref="AF4:AF67" si="18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305.01790637071292</v>
      </c>
      <c r="AG4" s="35">
        <f t="shared" ref="AG4:AG67" si="19">(1000*SIN(PI()/2-(PI()/2+ATAN(I4)+ATAN(250/(Y4-Z4-400-250)))/2)/SIN((PI()/2+ATAN(I4)+ATAN(250/(Y4-Z4-400-250)))/2))*SIN(ATAN((AA4-AB4)/(Y4-Z4-400-250)))</f>
        <v>54.461160174218797</v>
      </c>
      <c r="AH4" s="35">
        <f t="shared" ref="AH4:AH67" si="20">(1000*SIN(PI()/2-(PI()/2+ATAN(I4)+ATAN(250/(Y4-Z4-400-250)))/2)/SIN((PI()/2+ATAN(I4)+ATAN(250/(Y4-Z4-400-250)))/2))*COS(ATAN(I4)+ATAN(250/(Y4-Z4-400-250))-(ATAN((AA4-AB4)/(Y4-Z4-400-250))))</f>
        <v>542.90382612196811</v>
      </c>
      <c r="AI4" s="35">
        <f t="shared" ref="AI4:AI67" si="21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280.33539005019912</v>
      </c>
      <c r="AJ4" s="35">
        <f t="shared" ref="AJ4:AJ67" si="22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19.454168531978819</v>
      </c>
      <c r="AK4" s="36">
        <f t="shared" ref="AK4:AK67" si="23">Z4+400-((K4-250-(AA4-AB4))/TAN(PI()/2-(ATAN(I4)+ATAN(250/(Y4-Z4-400-250))-(ATAN((AA4-AB4)/(Y4-Z4-400-250))))))</f>
        <v>3647.0929884559318</v>
      </c>
    </row>
    <row r="5" spans="1:37" x14ac:dyDescent="0.25">
      <c r="A5" s="5">
        <v>4551</v>
      </c>
      <c r="B5" s="5">
        <v>479633.20023155212</v>
      </c>
      <c r="C5" s="5">
        <v>838876.16014537215</v>
      </c>
      <c r="D5" s="5">
        <v>19803.127109377441</v>
      </c>
      <c r="E5" s="5">
        <v>55.213393503188314</v>
      </c>
      <c r="F5" s="5">
        <v>2.5000000000000001E-2</v>
      </c>
      <c r="G5" s="5">
        <v>-2.5000000000000001E-2</v>
      </c>
      <c r="H5" s="45">
        <f t="shared" si="0"/>
        <v>0.48148148148148151</v>
      </c>
      <c r="I5" s="45">
        <f t="shared" si="1"/>
        <v>0.48148148148148151</v>
      </c>
      <c r="J5" s="45">
        <v>600</v>
      </c>
      <c r="K5" s="50">
        <v>2800</v>
      </c>
      <c r="L5" s="51">
        <v>9900</v>
      </c>
      <c r="M5" s="51">
        <v>4150</v>
      </c>
      <c r="N5" s="35">
        <f t="shared" si="2"/>
        <v>703.75</v>
      </c>
      <c r="O5" s="35">
        <f t="shared" si="3"/>
        <v>475</v>
      </c>
      <c r="P5" s="35">
        <f t="shared" si="4"/>
        <v>594.14727372542723</v>
      </c>
      <c r="Q5" s="35">
        <f t="shared" si="5"/>
        <v>260.23513338462129</v>
      </c>
      <c r="R5" s="35">
        <f t="shared" si="6"/>
        <v>146.70784021154682</v>
      </c>
      <c r="S5" s="35">
        <f t="shared" si="7"/>
        <v>334.61232946822872</v>
      </c>
      <c r="T5" s="35">
        <f t="shared" si="8"/>
        <v>26.649252718566956</v>
      </c>
      <c r="U5" s="35">
        <f t="shared" si="9"/>
        <v>534.78859458491081</v>
      </c>
      <c r="V5" s="35">
        <f t="shared" si="10"/>
        <v>301.48765334218814</v>
      </c>
      <c r="W5" s="35">
        <f t="shared" si="11"/>
        <v>21.274032649259205</v>
      </c>
      <c r="X5" s="35">
        <f t="shared" si="12"/>
        <v>3420.4493523503124</v>
      </c>
      <c r="Y5" s="51">
        <v>9900</v>
      </c>
      <c r="Z5" s="51">
        <v>4150</v>
      </c>
      <c r="AA5" s="35">
        <f t="shared" si="13"/>
        <v>496.25</v>
      </c>
      <c r="AB5" s="35">
        <f t="shared" si="14"/>
        <v>25</v>
      </c>
      <c r="AC5" s="35">
        <f t="shared" si="15"/>
        <v>592.2217648491586</v>
      </c>
      <c r="AD5" s="35">
        <f t="shared" si="16"/>
        <v>234.64848714080307</v>
      </c>
      <c r="AE5" s="35">
        <f t="shared" si="17"/>
        <v>121.1824965864981</v>
      </c>
      <c r="AF5" s="35">
        <f t="shared" si="18"/>
        <v>306.53260889061181</v>
      </c>
      <c r="AG5" s="35">
        <f t="shared" si="19"/>
        <v>54.722452291209024</v>
      </c>
      <c r="AH5" s="35">
        <f t="shared" si="20"/>
        <v>546.4990878568309</v>
      </c>
      <c r="AI5" s="35">
        <f t="shared" si="21"/>
        <v>282.2354606062093</v>
      </c>
      <c r="AJ5" s="35">
        <f t="shared" si="22"/>
        <v>19.488775981342499</v>
      </c>
      <c r="AK5" s="36">
        <f t="shared" si="23"/>
        <v>3657.4540589686594</v>
      </c>
    </row>
    <row r="6" spans="1:37" x14ac:dyDescent="0.25">
      <c r="A6" s="5">
        <v>4552</v>
      </c>
      <c r="B6" s="5">
        <v>480204.16327142715</v>
      </c>
      <c r="C6" s="5">
        <v>839697.13585221767</v>
      </c>
      <c r="D6" s="5">
        <v>19812.785000002463</v>
      </c>
      <c r="E6" s="5">
        <v>55.151785138120481</v>
      </c>
      <c r="F6" s="5">
        <v>2.5000000000000001E-2</v>
      </c>
      <c r="G6" s="5">
        <v>-2.5000000000000001E-2</v>
      </c>
      <c r="H6" s="45">
        <f t="shared" si="0"/>
        <v>0.46296296296296297</v>
      </c>
      <c r="I6" s="45">
        <f t="shared" si="1"/>
        <v>0.46296296296296297</v>
      </c>
      <c r="J6" s="45">
        <v>600</v>
      </c>
      <c r="K6" s="50">
        <v>2800</v>
      </c>
      <c r="L6" s="51">
        <v>9900</v>
      </c>
      <c r="M6" s="51">
        <v>4150</v>
      </c>
      <c r="N6" s="35">
        <f t="shared" si="2"/>
        <v>703.75</v>
      </c>
      <c r="O6" s="35">
        <f t="shared" si="3"/>
        <v>475</v>
      </c>
      <c r="P6" s="35">
        <f t="shared" si="4"/>
        <v>604.43241629405577</v>
      </c>
      <c r="Q6" s="35">
        <f t="shared" si="5"/>
        <v>256.47209686109682</v>
      </c>
      <c r="R6" s="35">
        <f t="shared" si="6"/>
        <v>144.35412771597913</v>
      </c>
      <c r="S6" s="35">
        <f t="shared" si="7"/>
        <v>339.87306494561153</v>
      </c>
      <c r="T6" s="35">
        <f t="shared" si="8"/>
        <v>27.110571613189265</v>
      </c>
      <c r="U6" s="35">
        <f t="shared" si="9"/>
        <v>547.9923288623088</v>
      </c>
      <c r="V6" s="35">
        <f t="shared" si="10"/>
        <v>308.43493540277461</v>
      </c>
      <c r="W6" s="35">
        <f t="shared" si="11"/>
        <v>21.366405641358927</v>
      </c>
      <c r="X6" s="35">
        <f t="shared" si="12"/>
        <v>3463.6054950353</v>
      </c>
      <c r="Y6" s="51">
        <v>9900</v>
      </c>
      <c r="Z6" s="51">
        <v>4150</v>
      </c>
      <c r="AA6" s="35">
        <f t="shared" si="13"/>
        <v>496.25</v>
      </c>
      <c r="AB6" s="35">
        <f t="shared" si="14"/>
        <v>25</v>
      </c>
      <c r="AC6" s="35">
        <f t="shared" si="15"/>
        <v>602.47357539021527</v>
      </c>
      <c r="AD6" s="35">
        <f t="shared" si="16"/>
        <v>230.26512889288884</v>
      </c>
      <c r="AE6" s="35">
        <f t="shared" si="17"/>
        <v>118.98270867562549</v>
      </c>
      <c r="AF6" s="35">
        <f t="shared" si="18"/>
        <v>312.02065298879251</v>
      </c>
      <c r="AG6" s="35">
        <f t="shared" si="19"/>
        <v>55.669739686791949</v>
      </c>
      <c r="AH6" s="35">
        <f t="shared" si="20"/>
        <v>559.51005297153142</v>
      </c>
      <c r="AI6" s="35">
        <f t="shared" si="21"/>
        <v>289.11030495096128</v>
      </c>
      <c r="AJ6" s="35">
        <f t="shared" si="22"/>
        <v>19.615440374208781</v>
      </c>
      <c r="AK6" s="36">
        <f t="shared" si="23"/>
        <v>3694.4950199841219</v>
      </c>
    </row>
    <row r="7" spans="1:37" x14ac:dyDescent="0.25">
      <c r="A7" s="5">
        <v>4552.3500000000004</v>
      </c>
      <c r="B7" s="5">
        <v>480404.20884466171</v>
      </c>
      <c r="C7" s="5">
        <v>839984.3322430253</v>
      </c>
      <c r="D7" s="5">
        <v>19816.17807090106</v>
      </c>
      <c r="E7" s="5">
        <v>55.130222210346723</v>
      </c>
      <c r="F7" s="5">
        <v>2.5000000000000001E-2</v>
      </c>
      <c r="G7" s="5">
        <v>-2.5000000000000001E-2</v>
      </c>
      <c r="H7" s="45">
        <f t="shared" si="0"/>
        <v>0.45648148148147472</v>
      </c>
      <c r="I7" s="45">
        <f t="shared" si="1"/>
        <v>0.45648148148147472</v>
      </c>
      <c r="J7" s="45">
        <v>600</v>
      </c>
      <c r="K7" s="50">
        <v>2800</v>
      </c>
      <c r="L7" s="51">
        <v>9900</v>
      </c>
      <c r="M7" s="51">
        <v>4150</v>
      </c>
      <c r="N7" s="35">
        <f t="shared" si="2"/>
        <v>703.75</v>
      </c>
      <c r="O7" s="35">
        <f t="shared" si="3"/>
        <v>475</v>
      </c>
      <c r="P7" s="35">
        <f t="shared" si="4"/>
        <v>608.08936173668815</v>
      </c>
      <c r="Q7" s="35">
        <f t="shared" si="5"/>
        <v>255.07027555062257</v>
      </c>
      <c r="R7" s="35">
        <f t="shared" si="6"/>
        <v>143.4861387098444</v>
      </c>
      <c r="S7" s="35">
        <f t="shared" si="7"/>
        <v>341.74650867562173</v>
      </c>
      <c r="T7" s="35">
        <f t="shared" si="8"/>
        <v>27.274596372013221</v>
      </c>
      <c r="U7" s="35">
        <f t="shared" si="9"/>
        <v>552.68049539957394</v>
      </c>
      <c r="V7" s="35">
        <f t="shared" si="10"/>
        <v>310.9025152144398</v>
      </c>
      <c r="W7" s="35">
        <f t="shared" si="11"/>
        <v>21.400228422820465</v>
      </c>
      <c r="X7" s="35">
        <f t="shared" si="12"/>
        <v>3478.708572040664</v>
      </c>
      <c r="Y7" s="51">
        <v>9900</v>
      </c>
      <c r="Z7" s="51">
        <v>4150</v>
      </c>
      <c r="AA7" s="35">
        <f t="shared" si="13"/>
        <v>496.25</v>
      </c>
      <c r="AB7" s="35">
        <f t="shared" si="14"/>
        <v>25</v>
      </c>
      <c r="AC7" s="35">
        <f t="shared" si="15"/>
        <v>606.11866942626682</v>
      </c>
      <c r="AD7" s="35">
        <f t="shared" si="16"/>
        <v>228.64312740512725</v>
      </c>
      <c r="AE7" s="35">
        <f t="shared" si="17"/>
        <v>118.16623434098598</v>
      </c>
      <c r="AF7" s="35">
        <f t="shared" si="18"/>
        <v>313.9707809397807</v>
      </c>
      <c r="AG7" s="35">
        <f t="shared" si="19"/>
        <v>56.006553522966328</v>
      </c>
      <c r="AH7" s="35">
        <f t="shared" si="20"/>
        <v>564.12666641011731</v>
      </c>
      <c r="AI7" s="35">
        <f t="shared" si="21"/>
        <v>291.54921303583563</v>
      </c>
      <c r="AJ7" s="35">
        <f t="shared" si="22"/>
        <v>19.660907308873792</v>
      </c>
      <c r="AK7" s="36">
        <f t="shared" si="23"/>
        <v>3707.4730829195132</v>
      </c>
    </row>
    <row r="8" spans="1:37" x14ac:dyDescent="0.25">
      <c r="A8" s="5">
        <v>4553</v>
      </c>
      <c r="B8" s="5">
        <v>480776.00874948502</v>
      </c>
      <c r="C8" s="5">
        <v>840517.49714583158</v>
      </c>
      <c r="D8" s="5">
        <v>19822.497109377651</v>
      </c>
      <c r="E8" s="5">
        <v>55.090176773052647</v>
      </c>
      <c r="F8" s="5">
        <v>2.5000000000000001E-2</v>
      </c>
      <c r="G8" s="5">
        <v>-2.5000000000000001E-2</v>
      </c>
      <c r="H8" s="45">
        <f t="shared" si="0"/>
        <v>0.44444444444444442</v>
      </c>
      <c r="I8" s="45">
        <f t="shared" si="1"/>
        <v>0.44444444444444442</v>
      </c>
      <c r="J8" s="45">
        <v>600</v>
      </c>
      <c r="K8" s="50">
        <v>2800</v>
      </c>
      <c r="L8" s="51">
        <v>9900</v>
      </c>
      <c r="M8" s="51">
        <v>4150</v>
      </c>
      <c r="N8" s="35">
        <f t="shared" si="2"/>
        <v>703.75</v>
      </c>
      <c r="O8" s="35">
        <f t="shared" si="3"/>
        <v>475</v>
      </c>
      <c r="P8" s="35">
        <f t="shared" si="4"/>
        <v>614.96050069005241</v>
      </c>
      <c r="Q8" s="35">
        <f t="shared" si="5"/>
        <v>252.34674205027417</v>
      </c>
      <c r="R8" s="35">
        <f t="shared" si="6"/>
        <v>141.81147044239574</v>
      </c>
      <c r="S8" s="35">
        <f t="shared" si="7"/>
        <v>345.27063636696926</v>
      </c>
      <c r="T8" s="35">
        <f t="shared" si="8"/>
        <v>27.582787163303824</v>
      </c>
      <c r="U8" s="35">
        <f t="shared" si="9"/>
        <v>561.47871672332201</v>
      </c>
      <c r="V8" s="35">
        <f t="shared" si="10"/>
        <v>315.53457672451515</v>
      </c>
      <c r="W8" s="35">
        <f t="shared" si="11"/>
        <v>21.465086081855947</v>
      </c>
      <c r="X8" s="35">
        <f t="shared" si="12"/>
        <v>3506.7549801307214</v>
      </c>
      <c r="Y8" s="51">
        <v>9900</v>
      </c>
      <c r="Z8" s="51">
        <v>4150</v>
      </c>
      <c r="AA8" s="35">
        <f t="shared" si="13"/>
        <v>496.25</v>
      </c>
      <c r="AB8" s="35">
        <f t="shared" si="14"/>
        <v>25</v>
      </c>
      <c r="AC8" s="35">
        <f t="shared" si="15"/>
        <v>612.9675404342413</v>
      </c>
      <c r="AD8" s="35">
        <f t="shared" si="16"/>
        <v>225.50648843778572</v>
      </c>
      <c r="AE8" s="35">
        <f t="shared" si="17"/>
        <v>116.58407238882</v>
      </c>
      <c r="AF8" s="35">
        <f t="shared" si="18"/>
        <v>317.63340221487204</v>
      </c>
      <c r="AG8" s="35">
        <f t="shared" si="19"/>
        <v>56.639402633262009</v>
      </c>
      <c r="AH8" s="35">
        <f t="shared" si="20"/>
        <v>572.78621773670056</v>
      </c>
      <c r="AI8" s="35">
        <f t="shared" si="21"/>
        <v>296.12340795398893</v>
      </c>
      <c r="AJ8" s="35">
        <f t="shared" si="22"/>
        <v>19.746910402680445</v>
      </c>
      <c r="AK8" s="36">
        <f t="shared" si="23"/>
        <v>3731.5941125602767</v>
      </c>
    </row>
    <row r="9" spans="1:37" x14ac:dyDescent="0.25">
      <c r="A9" s="5">
        <v>4553.2</v>
      </c>
      <c r="B9" s="5">
        <v>480890.48367977142</v>
      </c>
      <c r="C9" s="5">
        <v>840681.49559146166</v>
      </c>
      <c r="D9" s="5">
        <v>19824.446037502639</v>
      </c>
      <c r="E9" s="5">
        <v>55.077855100039095</v>
      </c>
      <c r="F9" s="5">
        <v>2.5000000000000001E-2</v>
      </c>
      <c r="G9" s="5">
        <v>-2.5000000000000001E-2</v>
      </c>
      <c r="H9" s="45">
        <f t="shared" si="0"/>
        <v>0.4407407407407441</v>
      </c>
      <c r="I9" s="45">
        <f t="shared" si="1"/>
        <v>0.4407407407407441</v>
      </c>
      <c r="J9" s="45">
        <v>600</v>
      </c>
      <c r="K9" s="50">
        <v>2800</v>
      </c>
      <c r="L9" s="51">
        <v>9900</v>
      </c>
      <c r="M9" s="51">
        <v>4150</v>
      </c>
      <c r="N9" s="35">
        <f t="shared" si="2"/>
        <v>703.75</v>
      </c>
      <c r="O9" s="35">
        <f t="shared" si="3"/>
        <v>475</v>
      </c>
      <c r="P9" s="35">
        <f t="shared" si="4"/>
        <v>617.09569855055122</v>
      </c>
      <c r="Q9" s="35">
        <f t="shared" si="5"/>
        <v>251.47674639273802</v>
      </c>
      <c r="R9" s="35">
        <f t="shared" si="6"/>
        <v>141.27949238191047</v>
      </c>
      <c r="S9" s="35">
        <f t="shared" si="7"/>
        <v>346.36681356471257</v>
      </c>
      <c r="T9" s="35">
        <f t="shared" si="8"/>
        <v>27.678557067340904</v>
      </c>
      <c r="U9" s="35">
        <f t="shared" si="9"/>
        <v>564.2097568410577</v>
      </c>
      <c r="V9" s="35">
        <f t="shared" si="10"/>
        <v>316.97271889679428</v>
      </c>
      <c r="W9" s="35">
        <f t="shared" si="11"/>
        <v>21.485575476213903</v>
      </c>
      <c r="X9" s="35">
        <f t="shared" si="12"/>
        <v>3515.3840783746182</v>
      </c>
      <c r="Y9" s="51">
        <v>9900</v>
      </c>
      <c r="Z9" s="51">
        <v>4150</v>
      </c>
      <c r="AA9" s="35">
        <f t="shared" si="13"/>
        <v>496.25</v>
      </c>
      <c r="AB9" s="35">
        <f t="shared" si="14"/>
        <v>25</v>
      </c>
      <c r="AC9" s="35">
        <f t="shared" si="15"/>
        <v>615.09581855848148</v>
      </c>
      <c r="AD9" s="35">
        <f t="shared" si="16"/>
        <v>224.50828897331803</v>
      </c>
      <c r="AE9" s="35">
        <f t="shared" si="17"/>
        <v>116.07974324266699</v>
      </c>
      <c r="AF9" s="35">
        <f t="shared" si="18"/>
        <v>318.77117265513425</v>
      </c>
      <c r="AG9" s="35">
        <f t="shared" si="19"/>
        <v>56.836059705036163</v>
      </c>
      <c r="AH9" s="35">
        <f t="shared" si="20"/>
        <v>575.47305051861122</v>
      </c>
      <c r="AI9" s="35">
        <f t="shared" si="21"/>
        <v>297.54252839730896</v>
      </c>
      <c r="AJ9" s="35">
        <f t="shared" si="22"/>
        <v>19.773782653237614</v>
      </c>
      <c r="AK9" s="36">
        <f t="shared" si="23"/>
        <v>3739.0209189071461</v>
      </c>
    </row>
    <row r="10" spans="1:37" x14ac:dyDescent="0.25">
      <c r="A10" s="5">
        <v>4553.8</v>
      </c>
      <c r="B10" s="5">
        <v>481234.12004518509</v>
      </c>
      <c r="C10" s="5">
        <v>841173.34316575527</v>
      </c>
      <c r="D10" s="5">
        <v>19830.305834377668</v>
      </c>
      <c r="E10" s="5">
        <v>55.040890080998373</v>
      </c>
      <c r="F10" s="5">
        <v>2.5000000000000001E-2</v>
      </c>
      <c r="G10" s="5">
        <v>-2.5000000000000001E-2</v>
      </c>
      <c r="H10" s="45">
        <f t="shared" si="0"/>
        <v>0.42962962962962625</v>
      </c>
      <c r="I10" s="45">
        <f t="shared" si="1"/>
        <v>0.42962962962962625</v>
      </c>
      <c r="J10" s="45">
        <v>600</v>
      </c>
      <c r="K10" s="50">
        <v>2800</v>
      </c>
      <c r="L10" s="51">
        <v>9900</v>
      </c>
      <c r="M10" s="51">
        <v>4150</v>
      </c>
      <c r="N10" s="35">
        <f t="shared" si="2"/>
        <v>703.75</v>
      </c>
      <c r="O10" s="35">
        <f t="shared" si="3"/>
        <v>475</v>
      </c>
      <c r="P10" s="35">
        <f t="shared" si="4"/>
        <v>623.56114909527264</v>
      </c>
      <c r="Q10" s="35">
        <f t="shared" si="5"/>
        <v>248.77452390343794</v>
      </c>
      <c r="R10" s="35">
        <f t="shared" si="6"/>
        <v>139.63538933311256</v>
      </c>
      <c r="S10" s="35">
        <f t="shared" si="7"/>
        <v>349.68906715693998</v>
      </c>
      <c r="T10" s="35">
        <f t="shared" si="8"/>
        <v>27.968551540302673</v>
      </c>
      <c r="U10" s="35">
        <f t="shared" si="9"/>
        <v>572.4700715259246</v>
      </c>
      <c r="V10" s="35">
        <f t="shared" si="10"/>
        <v>321.32342196785766</v>
      </c>
      <c r="W10" s="35">
        <f t="shared" si="11"/>
        <v>21.548544504280347</v>
      </c>
      <c r="X10" s="35">
        <f t="shared" si="12"/>
        <v>3541.2697757777814</v>
      </c>
      <c r="Y10" s="51">
        <v>9900</v>
      </c>
      <c r="Z10" s="51">
        <v>4150</v>
      </c>
      <c r="AA10" s="35">
        <f t="shared" si="13"/>
        <v>496.25</v>
      </c>
      <c r="AB10" s="35">
        <f t="shared" si="14"/>
        <v>25</v>
      </c>
      <c r="AC10" s="35">
        <f t="shared" si="15"/>
        <v>621.54031591034413</v>
      </c>
      <c r="AD10" s="35">
        <f t="shared" si="16"/>
        <v>221.41838002261099</v>
      </c>
      <c r="AE10" s="35">
        <f t="shared" si="17"/>
        <v>114.5163313280495</v>
      </c>
      <c r="AF10" s="35">
        <f t="shared" si="18"/>
        <v>322.21534225461096</v>
      </c>
      <c r="AG10" s="35">
        <f t="shared" si="19"/>
        <v>57.431543896617583</v>
      </c>
      <c r="AH10" s="35">
        <f t="shared" si="20"/>
        <v>583.59630526969761</v>
      </c>
      <c r="AI10" s="35">
        <f t="shared" si="21"/>
        <v>301.83270173535493</v>
      </c>
      <c r="AJ10" s="35">
        <f t="shared" si="22"/>
        <v>19.855558250608038</v>
      </c>
      <c r="AK10" s="36">
        <f t="shared" si="23"/>
        <v>3761.3153333633663</v>
      </c>
    </row>
    <row r="11" spans="1:37" x14ac:dyDescent="0.25">
      <c r="A11" s="5">
        <v>4554</v>
      </c>
      <c r="B11" s="5">
        <v>481348.73600673676</v>
      </c>
      <c r="C11" s="5">
        <v>841337.24307766557</v>
      </c>
      <c r="D11" s="5">
        <v>19832.263437502661</v>
      </c>
      <c r="E11" s="5">
        <v>55.028568407984821</v>
      </c>
      <c r="F11" s="5">
        <v>2.5000000000000001E-2</v>
      </c>
      <c r="G11" s="5">
        <v>-2.5000000000000001E-2</v>
      </c>
      <c r="H11" s="45">
        <f t="shared" si="0"/>
        <v>0.42592592592592593</v>
      </c>
      <c r="I11" s="45">
        <f t="shared" si="1"/>
        <v>0.42592592592592593</v>
      </c>
      <c r="J11" s="45">
        <v>600</v>
      </c>
      <c r="K11" s="50">
        <v>2800</v>
      </c>
      <c r="L11" s="51">
        <v>9900</v>
      </c>
      <c r="M11" s="51">
        <v>4150</v>
      </c>
      <c r="N11" s="35">
        <f t="shared" si="2"/>
        <v>703.75</v>
      </c>
      <c r="O11" s="35">
        <f t="shared" si="3"/>
        <v>475</v>
      </c>
      <c r="P11" s="35">
        <f t="shared" si="4"/>
        <v>625.73637948700298</v>
      </c>
      <c r="Q11" s="35">
        <f t="shared" si="5"/>
        <v>247.84259392207858</v>
      </c>
      <c r="R11" s="35">
        <f t="shared" si="6"/>
        <v>139.07106130222866</v>
      </c>
      <c r="S11" s="35">
        <f t="shared" si="7"/>
        <v>350.80779888542037</v>
      </c>
      <c r="T11" s="35">
        <f t="shared" si="8"/>
        <v>28.066117021108226</v>
      </c>
      <c r="U11" s="35">
        <f t="shared" si="9"/>
        <v>575.24583629620543</v>
      </c>
      <c r="V11" s="35">
        <f t="shared" si="10"/>
        <v>322.78571530990882</v>
      </c>
      <c r="W11" s="35">
        <f t="shared" si="11"/>
        <v>21.570033403409834</v>
      </c>
      <c r="X11" s="35">
        <f t="shared" si="12"/>
        <v>3549.8978091770327</v>
      </c>
      <c r="Y11" s="51">
        <v>9900</v>
      </c>
      <c r="Z11" s="51">
        <v>4150</v>
      </c>
      <c r="AA11" s="35">
        <f t="shared" si="13"/>
        <v>496.25</v>
      </c>
      <c r="AB11" s="35">
        <f t="shared" si="14"/>
        <v>25</v>
      </c>
      <c r="AC11" s="35">
        <f t="shared" si="15"/>
        <v>623.70849682863172</v>
      </c>
      <c r="AD11" s="35">
        <f t="shared" si="16"/>
        <v>220.3562000893499</v>
      </c>
      <c r="AE11" s="35">
        <f t="shared" si="17"/>
        <v>113.97815875221329</v>
      </c>
      <c r="AF11" s="35">
        <f t="shared" si="18"/>
        <v>323.37376183054965</v>
      </c>
      <c r="AG11" s="35">
        <f t="shared" si="19"/>
        <v>57.631888064802489</v>
      </c>
      <c r="AH11" s="35">
        <f t="shared" si="20"/>
        <v>586.32488316660044</v>
      </c>
      <c r="AI11" s="35">
        <f t="shared" si="21"/>
        <v>303.27365686483171</v>
      </c>
      <c r="AJ11" s="35">
        <f t="shared" si="22"/>
        <v>19.883203471053569</v>
      </c>
      <c r="AK11" s="36">
        <f t="shared" si="23"/>
        <v>3768.7514736508638</v>
      </c>
    </row>
    <row r="12" spans="1:37" x14ac:dyDescent="0.25">
      <c r="A12" s="5">
        <v>4555</v>
      </c>
      <c r="B12" s="5">
        <v>481922.34437990189</v>
      </c>
      <c r="C12" s="5">
        <v>842156.37270000577</v>
      </c>
      <c r="D12" s="5">
        <v>19842.083984377608</v>
      </c>
      <c r="E12" s="5">
        <v>54.966960042916988</v>
      </c>
      <c r="F12" s="5">
        <v>2.5000000000000001E-2</v>
      </c>
      <c r="G12" s="5">
        <v>-2.5000000000000001E-2</v>
      </c>
      <c r="H12" s="45">
        <f t="shared" si="0"/>
        <v>0.40740740740740744</v>
      </c>
      <c r="I12" s="45">
        <f t="shared" si="1"/>
        <v>0.40740740740740744</v>
      </c>
      <c r="J12" s="45">
        <v>600</v>
      </c>
      <c r="K12" s="50">
        <v>2800</v>
      </c>
      <c r="L12" s="51">
        <v>9900</v>
      </c>
      <c r="M12" s="51">
        <v>4150</v>
      </c>
      <c r="N12" s="35">
        <f t="shared" si="2"/>
        <v>703.75</v>
      </c>
      <c r="O12" s="35">
        <f t="shared" si="3"/>
        <v>475</v>
      </c>
      <c r="P12" s="35">
        <f t="shared" si="4"/>
        <v>636.76484694657199</v>
      </c>
      <c r="Q12" s="35">
        <f t="shared" si="5"/>
        <v>242.94300937375931</v>
      </c>
      <c r="R12" s="35">
        <f t="shared" si="6"/>
        <v>136.12400114075129</v>
      </c>
      <c r="S12" s="35">
        <f t="shared" si="7"/>
        <v>356.48729659313096</v>
      </c>
      <c r="T12" s="35">
        <f t="shared" si="8"/>
        <v>28.560776223338895</v>
      </c>
      <c r="U12" s="35">
        <f t="shared" si="9"/>
        <v>589.29099979703778</v>
      </c>
      <c r="V12" s="35">
        <f t="shared" si="10"/>
        <v>330.1871041088321</v>
      </c>
      <c r="W12" s="35">
        <f t="shared" si="11"/>
        <v>21.681207855308433</v>
      </c>
      <c r="X12" s="35">
        <f t="shared" si="12"/>
        <v>3593.0339837142151</v>
      </c>
      <c r="Y12" s="51">
        <v>9900</v>
      </c>
      <c r="Z12" s="51">
        <v>4150</v>
      </c>
      <c r="AA12" s="35">
        <f t="shared" si="13"/>
        <v>496.25</v>
      </c>
      <c r="AB12" s="35">
        <f t="shared" si="14"/>
        <v>25</v>
      </c>
      <c r="AC12" s="35">
        <f t="shared" si="15"/>
        <v>634.70122329783669</v>
      </c>
      <c r="AD12" s="35">
        <f t="shared" si="16"/>
        <v>214.79776650434545</v>
      </c>
      <c r="AE12" s="35">
        <f t="shared" si="17"/>
        <v>111.15645421070759</v>
      </c>
      <c r="AF12" s="35">
        <f t="shared" si="18"/>
        <v>329.24461672354704</v>
      </c>
      <c r="AG12" s="35">
        <f t="shared" si="19"/>
        <v>58.647637544922652</v>
      </c>
      <c r="AH12" s="35">
        <f t="shared" si="20"/>
        <v>600.1225772707736</v>
      </c>
      <c r="AI12" s="35">
        <f t="shared" si="21"/>
        <v>310.55955034737781</v>
      </c>
      <c r="AJ12" s="35">
        <f t="shared" si="22"/>
        <v>20.024334776147338</v>
      </c>
      <c r="AK12" s="36">
        <f t="shared" si="23"/>
        <v>3805.9672406401669</v>
      </c>
    </row>
    <row r="13" spans="1:37" x14ac:dyDescent="0.25">
      <c r="A13" s="5">
        <v>4556</v>
      </c>
      <c r="B13" s="5">
        <v>482496.83320522308</v>
      </c>
      <c r="C13" s="5">
        <v>842974.88506567478</v>
      </c>
      <c r="D13" s="5">
        <v>19851.958750002494</v>
      </c>
      <c r="E13" s="5">
        <v>54.905351677849161</v>
      </c>
      <c r="F13" s="5">
        <v>2.5000000000000001E-2</v>
      </c>
      <c r="G13" s="5">
        <v>-2.5000000000000001E-2</v>
      </c>
      <c r="H13" s="45">
        <f t="shared" si="0"/>
        <v>0.3888888888888889</v>
      </c>
      <c r="I13" s="45">
        <f t="shared" si="1"/>
        <v>0.3888888888888889</v>
      </c>
      <c r="J13" s="45">
        <v>600</v>
      </c>
      <c r="K13" s="50">
        <v>2800</v>
      </c>
      <c r="L13" s="51">
        <v>9900</v>
      </c>
      <c r="M13" s="51">
        <v>4150</v>
      </c>
      <c r="N13" s="35">
        <f t="shared" si="2"/>
        <v>703.75</v>
      </c>
      <c r="O13" s="35">
        <f t="shared" si="3"/>
        <v>475</v>
      </c>
      <c r="P13" s="35">
        <f t="shared" si="4"/>
        <v>648.05062440489053</v>
      </c>
      <c r="Q13" s="35">
        <f t="shared" si="5"/>
        <v>237.63123391584205</v>
      </c>
      <c r="R13" s="35">
        <f t="shared" si="6"/>
        <v>132.96132698793284</v>
      </c>
      <c r="S13" s="35">
        <f t="shared" si="7"/>
        <v>362.31185478700206</v>
      </c>
      <c r="T13" s="35">
        <f t="shared" si="8"/>
        <v>29.066976535807594</v>
      </c>
      <c r="U13" s="35">
        <f t="shared" si="9"/>
        <v>603.61071692286589</v>
      </c>
      <c r="V13" s="35">
        <f t="shared" si="10"/>
        <v>337.73709197935227</v>
      </c>
      <c r="W13" s="35">
        <f t="shared" si="11"/>
        <v>21.79856999584522</v>
      </c>
      <c r="X13" s="35">
        <f t="shared" si="12"/>
        <v>3636.1635052817719</v>
      </c>
      <c r="Y13" s="51">
        <v>9900</v>
      </c>
      <c r="Z13" s="51">
        <v>4150</v>
      </c>
      <c r="AA13" s="35">
        <f t="shared" si="13"/>
        <v>496.25</v>
      </c>
      <c r="AB13" s="35">
        <f t="shared" si="14"/>
        <v>25</v>
      </c>
      <c r="AC13" s="35">
        <f t="shared" si="15"/>
        <v>645.95042587710986</v>
      </c>
      <c r="AD13" s="35">
        <f t="shared" si="16"/>
        <v>208.81461703644607</v>
      </c>
      <c r="AE13" s="35">
        <f t="shared" si="17"/>
        <v>108.11038982514634</v>
      </c>
      <c r="AF13" s="35">
        <f t="shared" si="18"/>
        <v>335.24882462394294</v>
      </c>
      <c r="AG13" s="35">
        <f t="shared" si="19"/>
        <v>59.687085920507464</v>
      </c>
      <c r="AH13" s="35">
        <f t="shared" si="20"/>
        <v>614.17502116939283</v>
      </c>
      <c r="AI13" s="35">
        <f t="shared" si="21"/>
        <v>317.97918125579048</v>
      </c>
      <c r="AJ13" s="35">
        <f t="shared" si="22"/>
        <v>20.170317015671746</v>
      </c>
      <c r="AK13" s="36">
        <f t="shared" si="23"/>
        <v>3843.2415513447058</v>
      </c>
    </row>
    <row r="14" spans="1:37" x14ac:dyDescent="0.25">
      <c r="A14" s="5">
        <v>4557</v>
      </c>
      <c r="B14" s="5">
        <v>483072.20181941986</v>
      </c>
      <c r="C14" s="5">
        <v>843792.77922841907</v>
      </c>
      <c r="D14" s="5">
        <v>19861.887734377546</v>
      </c>
      <c r="E14" s="5">
        <v>54.843743312781328</v>
      </c>
      <c r="F14" s="5">
        <v>2.5000000000000001E-2</v>
      </c>
      <c r="G14" s="5">
        <v>-2.5000000000000001E-2</v>
      </c>
      <c r="H14" s="45">
        <f t="shared" si="0"/>
        <v>0.37037037037037035</v>
      </c>
      <c r="I14" s="45">
        <f t="shared" si="1"/>
        <v>0.37037037037037035</v>
      </c>
      <c r="J14" s="45">
        <v>600</v>
      </c>
      <c r="K14" s="50">
        <v>2800</v>
      </c>
      <c r="L14" s="51">
        <v>9900</v>
      </c>
      <c r="M14" s="51">
        <v>4150</v>
      </c>
      <c r="N14" s="35">
        <f t="shared" si="2"/>
        <v>703.75</v>
      </c>
      <c r="O14" s="35">
        <f t="shared" si="3"/>
        <v>475</v>
      </c>
      <c r="P14" s="35">
        <f t="shared" si="4"/>
        <v>659.59834506768823</v>
      </c>
      <c r="Q14" s="35">
        <f t="shared" si="5"/>
        <v>231.89046353321325</v>
      </c>
      <c r="R14" s="35">
        <f t="shared" si="6"/>
        <v>129.57404297561305</v>
      </c>
      <c r="S14" s="35">
        <f t="shared" si="7"/>
        <v>368.28417189177225</v>
      </c>
      <c r="T14" s="35">
        <f t="shared" si="8"/>
        <v>29.584925771418369</v>
      </c>
      <c r="U14" s="35">
        <f t="shared" si="9"/>
        <v>618.20066125108997</v>
      </c>
      <c r="V14" s="35">
        <f t="shared" si="10"/>
        <v>345.43360614322188</v>
      </c>
      <c r="W14" s="35">
        <f t="shared" si="11"/>
        <v>21.922080196643702</v>
      </c>
      <c r="X14" s="35">
        <f t="shared" si="12"/>
        <v>3679.2863754187347</v>
      </c>
      <c r="Y14" s="51">
        <v>9900</v>
      </c>
      <c r="Z14" s="51">
        <v>4150</v>
      </c>
      <c r="AA14" s="35">
        <f t="shared" si="13"/>
        <v>496.25</v>
      </c>
      <c r="AB14" s="35">
        <f t="shared" si="14"/>
        <v>25</v>
      </c>
      <c r="AC14" s="35">
        <f t="shared" si="15"/>
        <v>657.46072275691608</v>
      </c>
      <c r="AD14" s="35">
        <f t="shared" si="16"/>
        <v>202.3901711173819</v>
      </c>
      <c r="AE14" s="35">
        <f t="shared" si="17"/>
        <v>104.83137300348531</v>
      </c>
      <c r="AF14" s="35">
        <f t="shared" si="18"/>
        <v>341.38920897360924</v>
      </c>
      <c r="AG14" s="35">
        <f t="shared" si="19"/>
        <v>60.75065992141112</v>
      </c>
      <c r="AH14" s="35">
        <f t="shared" si="20"/>
        <v>628.47709845626855</v>
      </c>
      <c r="AI14" s="35">
        <f t="shared" si="21"/>
        <v>325.53022100172001</v>
      </c>
      <c r="AJ14" s="35">
        <f t="shared" si="22"/>
        <v>20.32116009478553</v>
      </c>
      <c r="AK14" s="36">
        <f t="shared" si="23"/>
        <v>3880.5745440149358</v>
      </c>
    </row>
    <row r="15" spans="1:37" x14ac:dyDescent="0.25">
      <c r="A15" s="5">
        <v>4557.7</v>
      </c>
      <c r="B15" s="5">
        <v>483475.48296737671</v>
      </c>
      <c r="C15" s="5">
        <v>844364.93680509925</v>
      </c>
      <c r="D15" s="5">
        <v>19868.870283596378</v>
      </c>
      <c r="E15" s="5">
        <v>54.800617457233855</v>
      </c>
      <c r="F15" s="5">
        <v>2.5000000000000001E-2</v>
      </c>
      <c r="G15" s="5">
        <v>-2.5000000000000001E-2</v>
      </c>
      <c r="H15" s="45">
        <f t="shared" si="0"/>
        <v>0.35740740740741078</v>
      </c>
      <c r="I15" s="45">
        <f t="shared" si="1"/>
        <v>0.35740740740741078</v>
      </c>
      <c r="J15" s="45">
        <v>600</v>
      </c>
      <c r="K15" s="50">
        <v>2800</v>
      </c>
      <c r="L15" s="51">
        <v>9900</v>
      </c>
      <c r="M15" s="51">
        <v>4150</v>
      </c>
      <c r="N15" s="35">
        <f t="shared" si="2"/>
        <v>703.75</v>
      </c>
      <c r="O15" s="35">
        <f t="shared" si="3"/>
        <v>475</v>
      </c>
      <c r="P15" s="35">
        <f t="shared" si="4"/>
        <v>667.84003585236746</v>
      </c>
      <c r="Q15" s="35">
        <f t="shared" si="5"/>
        <v>227.60768022558835</v>
      </c>
      <c r="R15" s="35">
        <f t="shared" si="6"/>
        <v>127.06448325822502</v>
      </c>
      <c r="S15" s="35">
        <f t="shared" si="7"/>
        <v>372.55413821255883</v>
      </c>
      <c r="T15" s="35">
        <f t="shared" si="8"/>
        <v>29.954589843378251</v>
      </c>
      <c r="U15" s="35">
        <f t="shared" si="9"/>
        <v>628.57166245568442</v>
      </c>
      <c r="V15" s="35">
        <f t="shared" si="10"/>
        <v>350.90702300350517</v>
      </c>
      <c r="W15" s="35">
        <f t="shared" si="11"/>
        <v>22.012173894458186</v>
      </c>
      <c r="X15" s="35">
        <f t="shared" si="12"/>
        <v>3709.4684277373135</v>
      </c>
      <c r="Y15" s="51">
        <v>9900</v>
      </c>
      <c r="Z15" s="51">
        <v>4150</v>
      </c>
      <c r="AA15" s="35">
        <f t="shared" si="13"/>
        <v>496.25</v>
      </c>
      <c r="AB15" s="35">
        <f t="shared" si="14"/>
        <v>25</v>
      </c>
      <c r="AC15" s="35">
        <f t="shared" si="15"/>
        <v>665.67570392015443</v>
      </c>
      <c r="AD15" s="35">
        <f t="shared" si="16"/>
        <v>197.62163542882647</v>
      </c>
      <c r="AE15" s="35">
        <f t="shared" si="17"/>
        <v>102.39285733572807</v>
      </c>
      <c r="AF15" s="35">
        <f t="shared" si="18"/>
        <v>345.76999451383688</v>
      </c>
      <c r="AG15" s="35">
        <f t="shared" si="19"/>
        <v>61.509740288700549</v>
      </c>
      <c r="AH15" s="35">
        <f t="shared" si="20"/>
        <v>638.63391716257331</v>
      </c>
      <c r="AI15" s="35">
        <f t="shared" si="21"/>
        <v>330.89267492341622</v>
      </c>
      <c r="AJ15" s="35">
        <f t="shared" si="22"/>
        <v>20.429646234078142</v>
      </c>
      <c r="AK15" s="36">
        <f t="shared" si="23"/>
        <v>3906.7426289025352</v>
      </c>
    </row>
    <row r="16" spans="1:37" x14ac:dyDescent="0.25">
      <c r="A16" s="5">
        <v>4558</v>
      </c>
      <c r="B16" s="5">
        <v>483648.44955730438</v>
      </c>
      <c r="C16" s="5">
        <v>844610.05424246192</v>
      </c>
      <c r="D16" s="5">
        <v>19871.870937502536</v>
      </c>
      <c r="E16" s="5">
        <v>54.782134947713502</v>
      </c>
      <c r="F16" s="5">
        <v>2.5000000000000001E-2</v>
      </c>
      <c r="G16" s="5">
        <v>-2.5000000000000001E-2</v>
      </c>
      <c r="H16" s="45">
        <f t="shared" si="0"/>
        <v>0.35185185185185186</v>
      </c>
      <c r="I16" s="45">
        <f t="shared" si="1"/>
        <v>0.35185185185185186</v>
      </c>
      <c r="J16" s="45">
        <v>600</v>
      </c>
      <c r="K16" s="50">
        <v>2800</v>
      </c>
      <c r="L16" s="51">
        <v>9900</v>
      </c>
      <c r="M16" s="51">
        <v>4150</v>
      </c>
      <c r="N16" s="35">
        <f t="shared" si="2"/>
        <v>703.75</v>
      </c>
      <c r="O16" s="35">
        <f t="shared" si="3"/>
        <v>475</v>
      </c>
      <c r="P16" s="35">
        <f t="shared" si="4"/>
        <v>671.4125382804167</v>
      </c>
      <c r="Q16" s="35">
        <f t="shared" si="5"/>
        <v>225.70391155191766</v>
      </c>
      <c r="R16" s="35">
        <f t="shared" si="6"/>
        <v>125.9531538383923</v>
      </c>
      <c r="S16" s="35">
        <f t="shared" si="7"/>
        <v>374.40691106931467</v>
      </c>
      <c r="T16" s="35">
        <f t="shared" si="8"/>
        <v>30.114827084636339</v>
      </c>
      <c r="U16" s="35">
        <f t="shared" si="9"/>
        <v>633.05564027236471</v>
      </c>
      <c r="V16" s="35">
        <f t="shared" si="10"/>
        <v>353.27413645264153</v>
      </c>
      <c r="W16" s="35">
        <f t="shared" si="11"/>
        <v>22.051698159815029</v>
      </c>
      <c r="X16" s="35">
        <f t="shared" si="12"/>
        <v>3722.4025956636601</v>
      </c>
      <c r="Y16" s="51">
        <v>9900</v>
      </c>
      <c r="Z16" s="51">
        <v>4150</v>
      </c>
      <c r="AA16" s="35">
        <f t="shared" si="13"/>
        <v>496.25</v>
      </c>
      <c r="AB16" s="35">
        <f t="shared" si="14"/>
        <v>25</v>
      </c>
      <c r="AC16" s="35">
        <f t="shared" si="15"/>
        <v>669.23662860403158</v>
      </c>
      <c r="AD16" s="35">
        <f t="shared" si="16"/>
        <v>195.50790646633254</v>
      </c>
      <c r="AE16" s="35">
        <f t="shared" si="17"/>
        <v>101.31082167128591</v>
      </c>
      <c r="AF16" s="35">
        <f t="shared" si="18"/>
        <v>347.66855147923667</v>
      </c>
      <c r="AG16" s="35">
        <f t="shared" si="19"/>
        <v>61.838776711696063</v>
      </c>
      <c r="AH16" s="35">
        <f t="shared" si="20"/>
        <v>643.02282842807483</v>
      </c>
      <c r="AI16" s="35">
        <f t="shared" si="21"/>
        <v>333.20990582373651</v>
      </c>
      <c r="AJ16" s="35">
        <f t="shared" si="22"/>
        <v>20.476870832816683</v>
      </c>
      <c r="AK16" s="36">
        <f t="shared" si="23"/>
        <v>3917.9663573369576</v>
      </c>
    </row>
    <row r="17" spans="1:37" x14ac:dyDescent="0.25">
      <c r="A17" s="5">
        <v>4558.3</v>
      </c>
      <c r="B17" s="5">
        <v>483821.49520778656</v>
      </c>
      <c r="C17" s="5">
        <v>844855.11587142944</v>
      </c>
      <c r="D17" s="5">
        <v>19874.876471096399</v>
      </c>
      <c r="E17" s="5">
        <v>54.763652438193141</v>
      </c>
      <c r="F17" s="5">
        <v>2.5000000000000001E-2</v>
      </c>
      <c r="G17" s="5">
        <v>-2.5000000000000001E-2</v>
      </c>
      <c r="H17" s="45">
        <f t="shared" si="0"/>
        <v>0.34629629629629294</v>
      </c>
      <c r="I17" s="45">
        <f t="shared" si="1"/>
        <v>0.34629629629629294</v>
      </c>
      <c r="J17" s="45">
        <v>600</v>
      </c>
      <c r="K17" s="50">
        <v>2800</v>
      </c>
      <c r="L17" s="51">
        <v>9900</v>
      </c>
      <c r="M17" s="51">
        <v>4150</v>
      </c>
      <c r="N17" s="35">
        <f t="shared" si="2"/>
        <v>703.75</v>
      </c>
      <c r="O17" s="35">
        <f t="shared" si="3"/>
        <v>475</v>
      </c>
      <c r="P17" s="35">
        <f t="shared" si="4"/>
        <v>675.00942100755924</v>
      </c>
      <c r="Q17" s="35">
        <f t="shared" si="5"/>
        <v>223.75851861729512</v>
      </c>
      <c r="R17" s="35">
        <f t="shared" si="6"/>
        <v>124.81999316515169</v>
      </c>
      <c r="S17" s="35">
        <f t="shared" si="7"/>
        <v>376.27345800373257</v>
      </c>
      <c r="T17" s="35">
        <f t="shared" si="8"/>
        <v>30.276157854015523</v>
      </c>
      <c r="U17" s="35">
        <f t="shared" si="9"/>
        <v>637.56292985834364</v>
      </c>
      <c r="V17" s="35">
        <f t="shared" si="10"/>
        <v>355.65394801072591</v>
      </c>
      <c r="W17" s="35">
        <f t="shared" si="11"/>
        <v>22.09176840540281</v>
      </c>
      <c r="X17" s="35">
        <f t="shared" si="12"/>
        <v>3735.3361652381532</v>
      </c>
      <c r="Y17" s="51">
        <v>9900</v>
      </c>
      <c r="Z17" s="51">
        <v>4150</v>
      </c>
      <c r="AA17" s="35">
        <f t="shared" si="13"/>
        <v>496.25</v>
      </c>
      <c r="AB17" s="35">
        <f t="shared" si="14"/>
        <v>25</v>
      </c>
      <c r="AC17" s="35">
        <f t="shared" si="15"/>
        <v>672.82185457547689</v>
      </c>
      <c r="AD17" s="35">
        <f t="shared" si="16"/>
        <v>193.3514971900367</v>
      </c>
      <c r="AE17" s="35">
        <f t="shared" si="17"/>
        <v>100.20627916074615</v>
      </c>
      <c r="AF17" s="35">
        <f t="shared" si="18"/>
        <v>349.57986097243389</v>
      </c>
      <c r="AG17" s="35">
        <f t="shared" si="19"/>
        <v>62.17005862131245</v>
      </c>
      <c r="AH17" s="35">
        <f t="shared" si="20"/>
        <v>647.43305655313338</v>
      </c>
      <c r="AI17" s="35">
        <f t="shared" si="21"/>
        <v>335.53842895301619</v>
      </c>
      <c r="AJ17" s="35">
        <f t="shared" si="22"/>
        <v>20.524533855692031</v>
      </c>
      <c r="AK17" s="36">
        <f t="shared" si="23"/>
        <v>3929.1953921481559</v>
      </c>
    </row>
    <row r="18" spans="1:37" x14ac:dyDescent="0.25">
      <c r="A18" s="5">
        <v>4559</v>
      </c>
      <c r="B18" s="5">
        <v>484225.57575178146</v>
      </c>
      <c r="C18" s="5">
        <v>845426.70916301012</v>
      </c>
      <c r="D18" s="5">
        <v>19881.908359377463</v>
      </c>
      <c r="E18" s="5">
        <v>54.720526582645668</v>
      </c>
      <c r="F18" s="5">
        <v>2.5000000000000001E-2</v>
      </c>
      <c r="G18" s="5">
        <v>-2.5000000000000001E-2</v>
      </c>
      <c r="H18" s="45">
        <f t="shared" si="0"/>
        <v>0.33333333333333331</v>
      </c>
      <c r="I18" s="45">
        <f t="shared" si="1"/>
        <v>0.33333333333333331</v>
      </c>
      <c r="J18" s="45">
        <v>600</v>
      </c>
      <c r="K18" s="50">
        <v>2800</v>
      </c>
      <c r="L18" s="51">
        <v>9900</v>
      </c>
      <c r="M18" s="51">
        <v>4150</v>
      </c>
      <c r="N18" s="35">
        <f t="shared" si="2"/>
        <v>703.75</v>
      </c>
      <c r="O18" s="35">
        <f t="shared" si="3"/>
        <v>475</v>
      </c>
      <c r="P18" s="35">
        <f t="shared" si="4"/>
        <v>683.49761335110077</v>
      </c>
      <c r="Q18" s="35">
        <f t="shared" si="5"/>
        <v>219.05488025273149</v>
      </c>
      <c r="R18" s="35">
        <f t="shared" si="6"/>
        <v>122.08970087059994</v>
      </c>
      <c r="S18" s="35">
        <f t="shared" si="7"/>
        <v>380.6826915491032</v>
      </c>
      <c r="T18" s="35">
        <f t="shared" si="8"/>
        <v>30.656878245894962</v>
      </c>
      <c r="U18" s="35">
        <f t="shared" si="9"/>
        <v>648.16956969445573</v>
      </c>
      <c r="V18" s="35">
        <f t="shared" si="10"/>
        <v>361.25572179045218</v>
      </c>
      <c r="W18" s="35">
        <f t="shared" si="11"/>
        <v>22.18738244912025</v>
      </c>
      <c r="X18" s="35">
        <f t="shared" si="12"/>
        <v>3765.5121675546279</v>
      </c>
      <c r="Y18" s="51">
        <v>9900</v>
      </c>
      <c r="Z18" s="51">
        <v>4150</v>
      </c>
      <c r="AA18" s="35">
        <f t="shared" si="13"/>
        <v>496.25</v>
      </c>
      <c r="AB18" s="35">
        <f t="shared" si="14"/>
        <v>25</v>
      </c>
      <c r="AC18" s="35">
        <f t="shared" si="15"/>
        <v>681.28253843682262</v>
      </c>
      <c r="AD18" s="35">
        <f t="shared" si="16"/>
        <v>188.15143183876751</v>
      </c>
      <c r="AE18" s="35">
        <f t="shared" si="17"/>
        <v>97.540200741779387</v>
      </c>
      <c r="AF18" s="35">
        <f t="shared" si="18"/>
        <v>354.08958438510882</v>
      </c>
      <c r="AG18" s="35">
        <f t="shared" si="19"/>
        <v>62.951842399676998</v>
      </c>
      <c r="AH18" s="35">
        <f t="shared" si="20"/>
        <v>657.80534380427173</v>
      </c>
      <c r="AI18" s="35">
        <f t="shared" si="21"/>
        <v>341.01502527318831</v>
      </c>
      <c r="AJ18" s="35">
        <f t="shared" si="22"/>
        <v>20.637452672284372</v>
      </c>
      <c r="AK18" s="36">
        <f t="shared" si="23"/>
        <v>3955.4171304342353</v>
      </c>
    </row>
    <row r="19" spans="1:37" x14ac:dyDescent="0.25">
      <c r="A19" s="5">
        <v>4560</v>
      </c>
      <c r="B19" s="5">
        <v>484803.57973575592</v>
      </c>
      <c r="C19" s="5">
        <v>846242.74304568768</v>
      </c>
      <c r="D19" s="5">
        <v>19892</v>
      </c>
      <c r="E19" s="5">
        <v>54.658918217577835</v>
      </c>
      <c r="F19" s="5">
        <v>2.5000000000000001E-2</v>
      </c>
      <c r="G19" s="5">
        <v>-2.5000000000000001E-2</v>
      </c>
      <c r="H19" s="45">
        <f t="shared" si="0"/>
        <v>0.31481481481481483</v>
      </c>
      <c r="I19" s="45">
        <f t="shared" si="1"/>
        <v>0.31481481481481483</v>
      </c>
      <c r="J19" s="45">
        <v>600</v>
      </c>
      <c r="K19" s="50">
        <v>2800</v>
      </c>
      <c r="L19" s="51">
        <v>9900</v>
      </c>
      <c r="M19" s="51">
        <v>4150</v>
      </c>
      <c r="N19" s="35">
        <f t="shared" si="2"/>
        <v>703.75</v>
      </c>
      <c r="O19" s="35">
        <f t="shared" si="3"/>
        <v>475</v>
      </c>
      <c r="P19" s="35">
        <f t="shared" si="4"/>
        <v>695.85784301513559</v>
      </c>
      <c r="Q19" s="35">
        <f t="shared" si="5"/>
        <v>211.92683687779777</v>
      </c>
      <c r="R19" s="35">
        <f t="shared" si="6"/>
        <v>117.97480016395411</v>
      </c>
      <c r="S19" s="35">
        <f t="shared" si="7"/>
        <v>387.11407972107997</v>
      </c>
      <c r="T19" s="35">
        <f t="shared" si="8"/>
        <v>31.211270899943585</v>
      </c>
      <c r="U19" s="35">
        <f t="shared" si="9"/>
        <v>663.53545265331388</v>
      </c>
      <c r="V19" s="35">
        <f t="shared" si="10"/>
        <v>369.37493892579539</v>
      </c>
      <c r="W19" s="35">
        <f t="shared" si="11"/>
        <v>22.329090036570957</v>
      </c>
      <c r="X19" s="35">
        <f t="shared" si="12"/>
        <v>3808.6150926292462</v>
      </c>
      <c r="Y19" s="51">
        <v>9900</v>
      </c>
      <c r="Z19" s="51">
        <v>4150</v>
      </c>
      <c r="AA19" s="35">
        <f t="shared" si="13"/>
        <v>496.25</v>
      </c>
      <c r="AB19" s="35">
        <f t="shared" si="14"/>
        <v>25</v>
      </c>
      <c r="AC19" s="35">
        <f t="shared" si="15"/>
        <v>693.60271114362934</v>
      </c>
      <c r="AD19" s="35">
        <f t="shared" si="16"/>
        <v>180.30456393132181</v>
      </c>
      <c r="AE19" s="35">
        <f t="shared" si="17"/>
        <v>93.51106069827496</v>
      </c>
      <c r="AF19" s="35">
        <f t="shared" si="18"/>
        <v>360.65498250751352</v>
      </c>
      <c r="AG19" s="35">
        <f t="shared" si="19"/>
        <v>64.090250514987332</v>
      </c>
      <c r="AH19" s="35">
        <f t="shared" si="20"/>
        <v>672.81687355654412</v>
      </c>
      <c r="AI19" s="35">
        <f t="shared" si="21"/>
        <v>348.94191322818807</v>
      </c>
      <c r="AJ19" s="35">
        <f t="shared" si="22"/>
        <v>20.802905392515147</v>
      </c>
      <c r="AK19" s="36">
        <f t="shared" si="23"/>
        <v>3992.9270028693236</v>
      </c>
    </row>
    <row r="20" spans="1:37" x14ac:dyDescent="0.25">
      <c r="A20" s="5">
        <v>4561</v>
      </c>
      <c r="B20" s="5">
        <v>485382.46084165573</v>
      </c>
      <c r="C20" s="5">
        <v>847058.15494716167</v>
      </c>
      <c r="D20" s="5">
        <v>19902.016640625108</v>
      </c>
      <c r="E20" s="5">
        <v>54.597309852510008</v>
      </c>
      <c r="F20" s="5">
        <v>2.5000000000000001E-2</v>
      </c>
      <c r="G20" s="5">
        <v>-2.5000000000000001E-2</v>
      </c>
      <c r="H20" s="45">
        <f t="shared" si="0"/>
        <v>0.29629629629629628</v>
      </c>
      <c r="I20" s="45">
        <f t="shared" si="1"/>
        <v>0.29629629629629628</v>
      </c>
      <c r="J20" s="45">
        <v>600</v>
      </c>
      <c r="K20" s="50">
        <v>2800</v>
      </c>
      <c r="L20" s="51">
        <v>9900</v>
      </c>
      <c r="M20" s="51">
        <v>4150</v>
      </c>
      <c r="N20" s="35">
        <f t="shared" si="2"/>
        <v>703.75</v>
      </c>
      <c r="O20" s="35">
        <f t="shared" si="3"/>
        <v>475</v>
      </c>
      <c r="P20" s="35">
        <f t="shared" si="4"/>
        <v>708.49734664248922</v>
      </c>
      <c r="Q20" s="35">
        <f t="shared" si="5"/>
        <v>204.30349357825699</v>
      </c>
      <c r="R20" s="35">
        <f t="shared" si="6"/>
        <v>113.5996829009043</v>
      </c>
      <c r="S20" s="35">
        <f t="shared" si="7"/>
        <v>393.70358003838021</v>
      </c>
      <c r="T20" s="35">
        <f t="shared" si="8"/>
        <v>31.778189812641063</v>
      </c>
      <c r="U20" s="35">
        <f t="shared" si="9"/>
        <v>679.14536445368969</v>
      </c>
      <c r="V20" s="35">
        <f t="shared" si="10"/>
        <v>377.62789414076371</v>
      </c>
      <c r="W20" s="35">
        <f t="shared" si="11"/>
        <v>22.476775866137793</v>
      </c>
      <c r="X20" s="35">
        <f t="shared" si="12"/>
        <v>3851.7113724246478</v>
      </c>
      <c r="Y20" s="51">
        <v>9900</v>
      </c>
      <c r="Z20" s="51">
        <v>4150</v>
      </c>
      <c r="AA20" s="35">
        <f t="shared" si="13"/>
        <v>496.25</v>
      </c>
      <c r="AB20" s="35">
        <f t="shared" si="14"/>
        <v>25</v>
      </c>
      <c r="AC20" s="35">
        <f t="shared" si="15"/>
        <v>706.20125274439067</v>
      </c>
      <c r="AD20" s="35">
        <f t="shared" si="16"/>
        <v>171.95140796170955</v>
      </c>
      <c r="AE20" s="35">
        <f t="shared" si="17"/>
        <v>89.215078052667963</v>
      </c>
      <c r="AF20" s="35">
        <f t="shared" si="18"/>
        <v>367.36735507835124</v>
      </c>
      <c r="AG20" s="35">
        <f t="shared" si="19"/>
        <v>65.25438046192042</v>
      </c>
      <c r="AH20" s="35">
        <f t="shared" si="20"/>
        <v>688.04873144799967</v>
      </c>
      <c r="AI20" s="35">
        <f t="shared" si="21"/>
        <v>356.98644173848021</v>
      </c>
      <c r="AJ20" s="35">
        <f t="shared" si="22"/>
        <v>20.973224830282216</v>
      </c>
      <c r="AK20" s="36">
        <f t="shared" si="23"/>
        <v>4030.4961146455971</v>
      </c>
    </row>
    <row r="21" spans="1:37" x14ac:dyDescent="0.25">
      <c r="A21" s="5">
        <v>4562</v>
      </c>
      <c r="B21" s="5">
        <v>485962.21840000153</v>
      </c>
      <c r="C21" s="5">
        <v>847872.94392448664</v>
      </c>
      <c r="D21" s="5">
        <v>19911.85406249974</v>
      </c>
      <c r="E21" s="5">
        <v>54.535701487442182</v>
      </c>
      <c r="F21" s="5">
        <v>2.5000000000000001E-2</v>
      </c>
      <c r="G21" s="5">
        <v>-2.5000000000000001E-2</v>
      </c>
      <c r="H21" s="45">
        <f t="shared" si="0"/>
        <v>0.27777777777777779</v>
      </c>
      <c r="I21" s="45">
        <f t="shared" si="1"/>
        <v>0.27777777777777779</v>
      </c>
      <c r="J21" s="45">
        <v>600</v>
      </c>
      <c r="K21" s="50">
        <v>2800</v>
      </c>
      <c r="L21" s="51">
        <v>9900</v>
      </c>
      <c r="M21" s="51">
        <v>4150</v>
      </c>
      <c r="N21" s="35">
        <f t="shared" si="2"/>
        <v>703.75</v>
      </c>
      <c r="O21" s="35">
        <f t="shared" si="3"/>
        <v>475</v>
      </c>
      <c r="P21" s="35">
        <f t="shared" si="4"/>
        <v>721.42007329853959</v>
      </c>
      <c r="Q21" s="35">
        <f t="shared" si="5"/>
        <v>196.16889075092138</v>
      </c>
      <c r="R21" s="35">
        <f t="shared" si="6"/>
        <v>108.95573742817221</v>
      </c>
      <c r="S21" s="35">
        <f t="shared" si="7"/>
        <v>400.45362578341746</v>
      </c>
      <c r="T21" s="35">
        <f t="shared" si="8"/>
        <v>32.357812111184501</v>
      </c>
      <c r="U21" s="35">
        <f t="shared" si="9"/>
        <v>694.99044343375408</v>
      </c>
      <c r="V21" s="35">
        <f t="shared" si="10"/>
        <v>386.01021793003849</v>
      </c>
      <c r="W21" s="35">
        <f t="shared" si="11"/>
        <v>22.630392436440307</v>
      </c>
      <c r="X21" s="35">
        <f t="shared" si="12"/>
        <v>3894.8010084774915</v>
      </c>
      <c r="Y21" s="51">
        <v>9900</v>
      </c>
      <c r="Z21" s="51">
        <v>4150</v>
      </c>
      <c r="AA21" s="35">
        <f t="shared" si="13"/>
        <v>496.25</v>
      </c>
      <c r="AB21" s="35">
        <f t="shared" si="14"/>
        <v>25</v>
      </c>
      <c r="AC21" s="35">
        <f t="shared" si="15"/>
        <v>719.0820995063774</v>
      </c>
      <c r="AD21" s="35">
        <f t="shared" si="16"/>
        <v>163.07644134422432</v>
      </c>
      <c r="AE21" s="35">
        <f t="shared" si="17"/>
        <v>84.644097394301355</v>
      </c>
      <c r="AF21" s="35">
        <f t="shared" si="18"/>
        <v>374.22923745102042</v>
      </c>
      <c r="AG21" s="35">
        <f t="shared" si="19"/>
        <v>66.444595959290268</v>
      </c>
      <c r="AH21" s="35">
        <f t="shared" si="20"/>
        <v>703.49131084981911</v>
      </c>
      <c r="AI21" s="35">
        <f t="shared" si="21"/>
        <v>365.14401798801441</v>
      </c>
      <c r="AJ21" s="35">
        <f t="shared" si="22"/>
        <v>21.148402610011004</v>
      </c>
      <c r="AK21" s="36">
        <f t="shared" si="23"/>
        <v>4068.1246062089954</v>
      </c>
    </row>
    <row r="22" spans="1:37" x14ac:dyDescent="0.25">
      <c r="A22" s="5">
        <v>4562.2</v>
      </c>
      <c r="B22" s="5">
        <v>486078.27502632141</v>
      </c>
      <c r="C22" s="5">
        <v>848035.82688614726</v>
      </c>
      <c r="D22" s="5">
        <v>19913.800040624665</v>
      </c>
      <c r="E22" s="5">
        <v>54.523379814428623</v>
      </c>
      <c r="F22" s="5">
        <v>2.5000000000000001E-2</v>
      </c>
      <c r="G22" s="5">
        <v>-2.5000000000000001E-2</v>
      </c>
      <c r="H22" s="45">
        <f t="shared" si="0"/>
        <v>0.27407407407407747</v>
      </c>
      <c r="I22" s="45">
        <f t="shared" si="1"/>
        <v>0.27407407407407747</v>
      </c>
      <c r="J22" s="45">
        <v>600</v>
      </c>
      <c r="K22" s="50">
        <v>2800</v>
      </c>
      <c r="L22" s="51">
        <v>9900</v>
      </c>
      <c r="M22" s="51">
        <v>4150</v>
      </c>
      <c r="N22" s="35">
        <f t="shared" si="2"/>
        <v>703.75</v>
      </c>
      <c r="O22" s="35">
        <f t="shared" si="3"/>
        <v>475</v>
      </c>
      <c r="P22" s="35">
        <f t="shared" si="4"/>
        <v>724.0389399177468</v>
      </c>
      <c r="Q22" s="35">
        <f t="shared" si="5"/>
        <v>194.47924277831126</v>
      </c>
      <c r="R22" s="35">
        <f t="shared" si="6"/>
        <v>107.99394475207994</v>
      </c>
      <c r="S22" s="35">
        <f t="shared" si="7"/>
        <v>401.82310895179108</v>
      </c>
      <c r="T22" s="35">
        <f t="shared" si="8"/>
        <v>32.475275981604824</v>
      </c>
      <c r="U22" s="35">
        <f t="shared" si="9"/>
        <v>698.18683330156739</v>
      </c>
      <c r="V22" s="35">
        <f t="shared" si="10"/>
        <v>387.70178876183837</v>
      </c>
      <c r="W22" s="35">
        <f t="shared" si="11"/>
        <v>22.661823063501693</v>
      </c>
      <c r="X22" s="35">
        <f t="shared" si="12"/>
        <v>3903.4181385741385</v>
      </c>
      <c r="Y22" s="51">
        <v>9900</v>
      </c>
      <c r="Z22" s="51">
        <v>4150</v>
      </c>
      <c r="AA22" s="35">
        <f t="shared" si="13"/>
        <v>496.25</v>
      </c>
      <c r="AB22" s="35">
        <f t="shared" si="14"/>
        <v>25</v>
      </c>
      <c r="AC22" s="35">
        <f t="shared" si="15"/>
        <v>721.69247891855014</v>
      </c>
      <c r="AD22" s="35">
        <f t="shared" si="16"/>
        <v>161.23749603469014</v>
      </c>
      <c r="AE22" s="35">
        <f t="shared" si="17"/>
        <v>83.696198210749188</v>
      </c>
      <c r="AF22" s="35">
        <f t="shared" si="18"/>
        <v>375.61977251690934</v>
      </c>
      <c r="AG22" s="35">
        <f t="shared" si="19"/>
        <v>66.685800135366037</v>
      </c>
      <c r="AH22" s="35">
        <f t="shared" si="20"/>
        <v>706.60420317159117</v>
      </c>
      <c r="AI22" s="35">
        <f t="shared" si="21"/>
        <v>366.78866206452392</v>
      </c>
      <c r="AJ22" s="35">
        <f t="shared" si="22"/>
        <v>21.184020118047052</v>
      </c>
      <c r="AK22" s="36">
        <f t="shared" si="23"/>
        <v>4075.6574424866262</v>
      </c>
    </row>
    <row r="23" spans="1:37" x14ac:dyDescent="0.25">
      <c r="A23" s="5">
        <v>4562.8</v>
      </c>
      <c r="B23" s="5">
        <v>486426.6550412178</v>
      </c>
      <c r="C23" s="5">
        <v>848524.32596796751</v>
      </c>
      <c r="D23" s="5">
        <v>19919.594962500014</v>
      </c>
      <c r="E23" s="5">
        <v>54.486414795387901</v>
      </c>
      <c r="F23" s="5">
        <v>2.5000000000000001E-2</v>
      </c>
      <c r="G23" s="5">
        <v>-2.5000000000000001E-2</v>
      </c>
      <c r="H23" s="45">
        <f t="shared" si="0"/>
        <v>0.26296296296295957</v>
      </c>
      <c r="I23" s="45">
        <f t="shared" si="1"/>
        <v>0.26296296296295957</v>
      </c>
      <c r="J23" s="45">
        <v>600</v>
      </c>
      <c r="K23" s="50">
        <v>2800</v>
      </c>
      <c r="L23" s="51">
        <v>9900</v>
      </c>
      <c r="M23" s="51">
        <v>4150</v>
      </c>
      <c r="N23" s="35">
        <f t="shared" si="2"/>
        <v>703.75</v>
      </c>
      <c r="O23" s="35">
        <f t="shared" si="3"/>
        <v>475</v>
      </c>
      <c r="P23" s="35">
        <f t="shared" si="4"/>
        <v>731.96470985505732</v>
      </c>
      <c r="Q23" s="35">
        <f t="shared" si="5"/>
        <v>189.28263903627942</v>
      </c>
      <c r="R23" s="35">
        <f t="shared" si="6"/>
        <v>105.04136469498913</v>
      </c>
      <c r="S23" s="35">
        <f t="shared" si="7"/>
        <v>405.97083911175088</v>
      </c>
      <c r="T23" s="35">
        <f t="shared" si="8"/>
        <v>32.830770074381249</v>
      </c>
      <c r="U23" s="35">
        <f t="shared" si="9"/>
        <v>707.82927213865401</v>
      </c>
      <c r="V23" s="35">
        <f t="shared" si="10"/>
        <v>392.80598101896862</v>
      </c>
      <c r="W23" s="35">
        <f t="shared" si="11"/>
        <v>22.757522100636209</v>
      </c>
      <c r="X23" s="35">
        <f t="shared" si="12"/>
        <v>3929.2679348574652</v>
      </c>
      <c r="Y23" s="51">
        <v>9900</v>
      </c>
      <c r="Z23" s="51">
        <v>4150</v>
      </c>
      <c r="AA23" s="35">
        <f t="shared" si="13"/>
        <v>496.25</v>
      </c>
      <c r="AB23" s="35">
        <f t="shared" si="14"/>
        <v>25</v>
      </c>
      <c r="AC23" s="35">
        <f t="shared" si="15"/>
        <v>729.59256306878331</v>
      </c>
      <c r="AD23" s="35">
        <f t="shared" si="16"/>
        <v>155.5906235441727</v>
      </c>
      <c r="AE23" s="35">
        <f t="shared" si="17"/>
        <v>80.783967683650033</v>
      </c>
      <c r="AF23" s="35">
        <f t="shared" si="18"/>
        <v>379.82804186863649</v>
      </c>
      <c r="AG23" s="35">
        <f t="shared" si="19"/>
        <v>67.415783401208657</v>
      </c>
      <c r="AH23" s="35">
        <f t="shared" si="20"/>
        <v>715.99005146860156</v>
      </c>
      <c r="AI23" s="35">
        <f t="shared" si="21"/>
        <v>371.74809035477199</v>
      </c>
      <c r="AJ23" s="35">
        <f t="shared" si="22"/>
        <v>21.292034364289567</v>
      </c>
      <c r="AK23" s="36">
        <f t="shared" si="23"/>
        <v>4098.2702475697279</v>
      </c>
    </row>
    <row r="24" spans="1:37" x14ac:dyDescent="0.25">
      <c r="A24" s="5">
        <v>4563</v>
      </c>
      <c r="B24" s="5">
        <v>486542.85173988342</v>
      </c>
      <c r="C24" s="5">
        <v>848687.10903570056</v>
      </c>
      <c r="D24" s="5">
        <v>19921.512265625097</v>
      </c>
      <c r="E24" s="5">
        <v>54.474093122374349</v>
      </c>
      <c r="F24" s="5">
        <v>2.5000000000000001E-2</v>
      </c>
      <c r="G24" s="5">
        <v>-2.5000000000000001E-2</v>
      </c>
      <c r="H24" s="45">
        <f t="shared" si="0"/>
        <v>0.25925925925925924</v>
      </c>
      <c r="I24" s="45">
        <f t="shared" si="1"/>
        <v>0.25925925925925924</v>
      </c>
      <c r="J24" s="45">
        <v>600</v>
      </c>
      <c r="K24" s="50">
        <v>2800</v>
      </c>
      <c r="L24" s="51">
        <v>9900</v>
      </c>
      <c r="M24" s="51">
        <v>4150</v>
      </c>
      <c r="N24" s="35">
        <f t="shared" si="2"/>
        <v>703.75</v>
      </c>
      <c r="O24" s="35">
        <f t="shared" si="3"/>
        <v>475</v>
      </c>
      <c r="P24" s="35">
        <f t="shared" si="4"/>
        <v>734.62978477978982</v>
      </c>
      <c r="Q24" s="35">
        <f t="shared" si="5"/>
        <v>187.5074831129555</v>
      </c>
      <c r="R24" s="35">
        <f t="shared" si="6"/>
        <v>104.03455278485261</v>
      </c>
      <c r="S24" s="35">
        <f t="shared" si="7"/>
        <v>407.36656975658059</v>
      </c>
      <c r="T24" s="35">
        <f t="shared" si="8"/>
        <v>32.950306523211168</v>
      </c>
      <c r="U24" s="35">
        <f t="shared" si="9"/>
        <v>711.06088850549122</v>
      </c>
      <c r="V24" s="35">
        <f t="shared" si="10"/>
        <v>394.51706305452274</v>
      </c>
      <c r="W24" s="35">
        <f t="shared" si="11"/>
        <v>22.789889404459895</v>
      </c>
      <c r="X24" s="35">
        <f t="shared" si="12"/>
        <v>3937.8840023239632</v>
      </c>
      <c r="Y24" s="51">
        <v>9900</v>
      </c>
      <c r="Z24" s="51">
        <v>4150</v>
      </c>
      <c r="AA24" s="35">
        <f t="shared" si="13"/>
        <v>496.25</v>
      </c>
      <c r="AB24" s="35">
        <f t="shared" si="14"/>
        <v>25</v>
      </c>
      <c r="AC24" s="35">
        <f t="shared" si="15"/>
        <v>732.2490010348854</v>
      </c>
      <c r="AD24" s="35">
        <f t="shared" si="16"/>
        <v>153.66459978441839</v>
      </c>
      <c r="AE24" s="35">
        <f t="shared" si="17"/>
        <v>79.790174694615089</v>
      </c>
      <c r="AF24" s="35">
        <f t="shared" si="18"/>
        <v>381.24308272685647</v>
      </c>
      <c r="AG24" s="35">
        <f t="shared" si="19"/>
        <v>67.661243477978388</v>
      </c>
      <c r="AH24" s="35">
        <f t="shared" si="20"/>
        <v>719.13408635571466</v>
      </c>
      <c r="AI24" s="35">
        <f t="shared" si="21"/>
        <v>373.4095846387205</v>
      </c>
      <c r="AJ24" s="35">
        <f t="shared" si="22"/>
        <v>21.328425886179531</v>
      </c>
      <c r="AK24" s="36">
        <f t="shared" si="23"/>
        <v>4105.8126184497733</v>
      </c>
    </row>
    <row r="25" spans="1:37" x14ac:dyDescent="0.25">
      <c r="A25" s="5">
        <v>4563.5</v>
      </c>
      <c r="B25" s="5">
        <v>486833.49661779404</v>
      </c>
      <c r="C25" s="5">
        <v>849093.95734733343</v>
      </c>
      <c r="D25" s="5">
        <v>19926.274160155801</v>
      </c>
      <c r="E25" s="5">
        <v>54.443288939840436</v>
      </c>
      <c r="F25" s="5">
        <v>2.5000000000000001E-2</v>
      </c>
      <c r="G25" s="5">
        <v>-2.5000000000000001E-2</v>
      </c>
      <c r="H25" s="45">
        <f t="shared" si="0"/>
        <v>0.25</v>
      </c>
      <c r="I25" s="45">
        <f t="shared" si="1"/>
        <v>0.25</v>
      </c>
      <c r="J25" s="45">
        <v>600</v>
      </c>
      <c r="K25" s="50">
        <v>2800</v>
      </c>
      <c r="L25" s="51">
        <v>9900</v>
      </c>
      <c r="M25" s="51">
        <v>4150</v>
      </c>
      <c r="N25" s="35">
        <f t="shared" si="2"/>
        <v>703.75</v>
      </c>
      <c r="O25" s="35">
        <f t="shared" si="3"/>
        <v>475</v>
      </c>
      <c r="P25" s="35">
        <f t="shared" si="4"/>
        <v>741.34338003164555</v>
      </c>
      <c r="Q25" s="35">
        <f t="shared" si="5"/>
        <v>182.97450452469536</v>
      </c>
      <c r="R25" s="35">
        <f t="shared" si="6"/>
        <v>101.46743318811114</v>
      </c>
      <c r="S25" s="35">
        <f t="shared" si="7"/>
        <v>410.88483952657316</v>
      </c>
      <c r="T25" s="35">
        <f t="shared" si="8"/>
        <v>33.251431016125281</v>
      </c>
      <c r="U25" s="35">
        <f t="shared" si="9"/>
        <v>719.17730461639792</v>
      </c>
      <c r="V25" s="35">
        <f t="shared" si="10"/>
        <v>398.81553605585151</v>
      </c>
      <c r="W25" s="35">
        <f t="shared" si="11"/>
        <v>22.871826436081879</v>
      </c>
      <c r="X25" s="35">
        <f t="shared" si="12"/>
        <v>3959.4230088997374</v>
      </c>
      <c r="Y25" s="51">
        <v>9900</v>
      </c>
      <c r="Z25" s="51">
        <v>4150</v>
      </c>
      <c r="AA25" s="35">
        <f t="shared" si="13"/>
        <v>496.25</v>
      </c>
      <c r="AB25" s="35">
        <f t="shared" si="14"/>
        <v>25</v>
      </c>
      <c r="AC25" s="35">
        <f t="shared" si="15"/>
        <v>738.94083890802244</v>
      </c>
      <c r="AD25" s="35">
        <f t="shared" si="16"/>
        <v>148.75279019625714</v>
      </c>
      <c r="AE25" s="35">
        <f t="shared" si="17"/>
        <v>77.254696231128221</v>
      </c>
      <c r="AF25" s="35">
        <f t="shared" si="18"/>
        <v>384.80773349137792</v>
      </c>
      <c r="AG25" s="35">
        <f t="shared" si="19"/>
        <v>68.27958241870698</v>
      </c>
      <c r="AH25" s="35">
        <f t="shared" si="20"/>
        <v>727.0270092576983</v>
      </c>
      <c r="AI25" s="35">
        <f t="shared" si="21"/>
        <v>377.58115782518178</v>
      </c>
      <c r="AJ25" s="35">
        <f t="shared" si="22"/>
        <v>21.420249288870743</v>
      </c>
      <c r="AK25" s="36">
        <f t="shared" si="23"/>
        <v>4124.6789889743077</v>
      </c>
    </row>
    <row r="26" spans="1:37" x14ac:dyDescent="0.25">
      <c r="A26" s="5">
        <v>4564</v>
      </c>
      <c r="B26" s="5">
        <v>487124.3601899147</v>
      </c>
      <c r="C26" s="5">
        <v>849500.64933946729</v>
      </c>
      <c r="D26" s="5">
        <v>19930.991249999806</v>
      </c>
      <c r="E26" s="5">
        <v>54.412484757306515</v>
      </c>
      <c r="F26" s="5">
        <v>2.5000000000000001E-2</v>
      </c>
      <c r="G26" s="5">
        <v>-2.5000000000000001E-2</v>
      </c>
      <c r="H26" s="45">
        <v>0.25</v>
      </c>
      <c r="I26" s="45">
        <v>0.25</v>
      </c>
      <c r="J26" s="45">
        <v>600</v>
      </c>
      <c r="K26" s="50">
        <f>2800+(4800-2800)*(A26-$A$25)^2/39.65^2</f>
        <v>2800.3180413740024</v>
      </c>
      <c r="L26" s="51">
        <v>9900</v>
      </c>
      <c r="M26" s="51">
        <v>4150</v>
      </c>
      <c r="N26" s="35">
        <f t="shared" si="2"/>
        <v>703.75</v>
      </c>
      <c r="O26" s="35">
        <f t="shared" si="3"/>
        <v>475</v>
      </c>
      <c r="P26" s="35">
        <f t="shared" si="4"/>
        <v>741.34338003164555</v>
      </c>
      <c r="Q26" s="35">
        <f t="shared" si="5"/>
        <v>182.97450452469536</v>
      </c>
      <c r="R26" s="35">
        <f t="shared" si="6"/>
        <v>101.46753680851023</v>
      </c>
      <c r="S26" s="35">
        <f t="shared" si="7"/>
        <v>410.88523620837856</v>
      </c>
      <c r="T26" s="35">
        <f t="shared" si="8"/>
        <v>33.251431016125281</v>
      </c>
      <c r="U26" s="35">
        <f t="shared" si="9"/>
        <v>719.17730461639792</v>
      </c>
      <c r="V26" s="35">
        <f t="shared" si="10"/>
        <v>398.81594333357316</v>
      </c>
      <c r="W26" s="35">
        <f t="shared" si="11"/>
        <v>22.872261563282031</v>
      </c>
      <c r="X26" s="35">
        <f t="shared" si="12"/>
        <v>3959.3420921877487</v>
      </c>
      <c r="Y26" s="51">
        <v>9900</v>
      </c>
      <c r="Z26" s="51">
        <v>4150</v>
      </c>
      <c r="AA26" s="35">
        <f t="shared" si="13"/>
        <v>496.25</v>
      </c>
      <c r="AB26" s="35">
        <f t="shared" si="14"/>
        <v>25</v>
      </c>
      <c r="AC26" s="35">
        <f t="shared" si="15"/>
        <v>738.94083890802244</v>
      </c>
      <c r="AD26" s="35">
        <f t="shared" si="16"/>
        <v>148.75279019625714</v>
      </c>
      <c r="AE26" s="35">
        <f t="shared" si="17"/>
        <v>77.254616172026203</v>
      </c>
      <c r="AF26" s="35">
        <f t="shared" si="18"/>
        <v>384.80731324827542</v>
      </c>
      <c r="AG26" s="35">
        <f t="shared" si="19"/>
        <v>68.27958241870698</v>
      </c>
      <c r="AH26" s="35">
        <f t="shared" si="20"/>
        <v>727.0270092576983</v>
      </c>
      <c r="AI26" s="35">
        <f t="shared" si="21"/>
        <v>377.58076653753318</v>
      </c>
      <c r="AJ26" s="35">
        <f t="shared" si="22"/>
        <v>21.420612727040798</v>
      </c>
      <c r="AK26" s="36">
        <f t="shared" si="23"/>
        <v>4124.6139163687812</v>
      </c>
    </row>
    <row r="27" spans="1:37" x14ac:dyDescent="0.25">
      <c r="A27" s="5">
        <v>4565</v>
      </c>
      <c r="B27" s="5">
        <v>487706.74307870865</v>
      </c>
      <c r="C27" s="5">
        <v>850313.56389510632</v>
      </c>
      <c r="D27" s="5">
        <v>19940.291015625007</v>
      </c>
      <c r="E27" s="5">
        <v>54.350876392238682</v>
      </c>
      <c r="F27" s="5">
        <v>2.5000000000000001E-2</v>
      </c>
      <c r="G27" s="5">
        <v>-2.5000000000000001E-2</v>
      </c>
      <c r="H27" s="45">
        <v>0.25</v>
      </c>
      <c r="I27" s="45">
        <v>0.25</v>
      </c>
      <c r="J27" s="45">
        <v>600</v>
      </c>
      <c r="K27" s="50">
        <f t="shared" ref="K27:K86" si="24">2800+(4800-2800)*(A27-$A$25)^2/39.65^2</f>
        <v>2802.8623723660212</v>
      </c>
      <c r="L27" s="51">
        <v>9900</v>
      </c>
      <c r="M27" s="51">
        <v>4150</v>
      </c>
      <c r="N27" s="35">
        <f t="shared" si="2"/>
        <v>703.75</v>
      </c>
      <c r="O27" s="35">
        <f t="shared" si="3"/>
        <v>475</v>
      </c>
      <c r="P27" s="35">
        <f t="shared" si="4"/>
        <v>741.34338003164555</v>
      </c>
      <c r="Q27" s="35">
        <f t="shared" si="5"/>
        <v>182.97450452469536</v>
      </c>
      <c r="R27" s="35">
        <f t="shared" si="6"/>
        <v>101.46836590911714</v>
      </c>
      <c r="S27" s="35">
        <f t="shared" si="7"/>
        <v>410.88841017300842</v>
      </c>
      <c r="T27" s="35">
        <f t="shared" si="8"/>
        <v>33.251431016125281</v>
      </c>
      <c r="U27" s="35">
        <f t="shared" si="9"/>
        <v>719.17730461639792</v>
      </c>
      <c r="V27" s="35">
        <f t="shared" si="10"/>
        <v>398.81920209544973</v>
      </c>
      <c r="W27" s="35">
        <f t="shared" si="11"/>
        <v>22.87574317514682</v>
      </c>
      <c r="X27" s="35">
        <f t="shared" si="12"/>
        <v>3958.6947584918394</v>
      </c>
      <c r="Y27" s="51">
        <v>9900</v>
      </c>
      <c r="Z27" s="51">
        <v>4150</v>
      </c>
      <c r="AA27" s="35">
        <f t="shared" si="13"/>
        <v>496.25</v>
      </c>
      <c r="AB27" s="35">
        <f t="shared" si="14"/>
        <v>25</v>
      </c>
      <c r="AC27" s="35">
        <f t="shared" si="15"/>
        <v>738.94083890802244</v>
      </c>
      <c r="AD27" s="35">
        <f t="shared" si="16"/>
        <v>148.75279019625714</v>
      </c>
      <c r="AE27" s="35">
        <f t="shared" si="17"/>
        <v>77.253975597646303</v>
      </c>
      <c r="AF27" s="35">
        <f t="shared" si="18"/>
        <v>384.80395075741848</v>
      </c>
      <c r="AG27" s="35">
        <f t="shared" si="19"/>
        <v>68.27958241870698</v>
      </c>
      <c r="AH27" s="35">
        <f t="shared" si="20"/>
        <v>727.0270092576983</v>
      </c>
      <c r="AI27" s="35">
        <f t="shared" si="21"/>
        <v>377.57763573995283</v>
      </c>
      <c r="AJ27" s="35">
        <f t="shared" si="22"/>
        <v>21.423520674633046</v>
      </c>
      <c r="AK27" s="36">
        <f t="shared" si="23"/>
        <v>4124.093335524567</v>
      </c>
    </row>
    <row r="28" spans="1:37" x14ac:dyDescent="0.25">
      <c r="A28" s="5">
        <v>4566</v>
      </c>
      <c r="B28" s="5">
        <v>488289.99973201752</v>
      </c>
      <c r="C28" s="5">
        <v>851125.85176277161</v>
      </c>
      <c r="D28" s="5">
        <v>19949.41156249979</v>
      </c>
      <c r="E28" s="5">
        <v>54.289268027170863</v>
      </c>
      <c r="F28" s="5">
        <v>2.5000000000000001E-2</v>
      </c>
      <c r="G28" s="5">
        <v>-2.5000000000000001E-2</v>
      </c>
      <c r="H28" s="45">
        <v>0.25</v>
      </c>
      <c r="I28" s="45">
        <v>0.25</v>
      </c>
      <c r="J28" s="45">
        <v>600</v>
      </c>
      <c r="K28" s="50">
        <f t="shared" si="24"/>
        <v>2807.9510343500588</v>
      </c>
      <c r="L28" s="51">
        <v>9900</v>
      </c>
      <c r="M28" s="51">
        <v>4150</v>
      </c>
      <c r="N28" s="35">
        <f t="shared" si="2"/>
        <v>703.75</v>
      </c>
      <c r="O28" s="35">
        <f t="shared" si="3"/>
        <v>475</v>
      </c>
      <c r="P28" s="35">
        <f t="shared" si="4"/>
        <v>741.34338003164555</v>
      </c>
      <c r="Q28" s="35">
        <f t="shared" si="5"/>
        <v>182.97450452469536</v>
      </c>
      <c r="R28" s="35">
        <f t="shared" si="6"/>
        <v>101.47002484354405</v>
      </c>
      <c r="S28" s="35">
        <f t="shared" si="7"/>
        <v>410.89476082447652</v>
      </c>
      <c r="T28" s="35">
        <f t="shared" si="8"/>
        <v>33.251431016125281</v>
      </c>
      <c r="U28" s="35">
        <f t="shared" si="9"/>
        <v>719.17730461639792</v>
      </c>
      <c r="V28" s="35">
        <f t="shared" si="10"/>
        <v>398.82572250108103</v>
      </c>
      <c r="W28" s="35">
        <f t="shared" si="11"/>
        <v>22.882709569781149</v>
      </c>
      <c r="X28" s="35">
        <f t="shared" si="12"/>
        <v>3957.4000911000207</v>
      </c>
      <c r="Y28" s="51">
        <v>9900</v>
      </c>
      <c r="Z28" s="51">
        <v>4150</v>
      </c>
      <c r="AA28" s="35">
        <f t="shared" si="13"/>
        <v>496.25</v>
      </c>
      <c r="AB28" s="35">
        <f t="shared" si="14"/>
        <v>25</v>
      </c>
      <c r="AC28" s="35">
        <f t="shared" si="15"/>
        <v>738.94083890802244</v>
      </c>
      <c r="AD28" s="35">
        <f t="shared" si="16"/>
        <v>148.75279019625714</v>
      </c>
      <c r="AE28" s="35">
        <f t="shared" si="17"/>
        <v>77.252693906974102</v>
      </c>
      <c r="AF28" s="35">
        <f t="shared" si="18"/>
        <v>384.79722286219572</v>
      </c>
      <c r="AG28" s="35">
        <f t="shared" si="19"/>
        <v>68.27958241870698</v>
      </c>
      <c r="AH28" s="35">
        <f t="shared" si="20"/>
        <v>727.0270092576983</v>
      </c>
      <c r="AI28" s="35">
        <f t="shared" si="21"/>
        <v>377.57137149620326</v>
      </c>
      <c r="AJ28" s="35">
        <f t="shared" si="22"/>
        <v>21.429338929379359</v>
      </c>
      <c r="AK28" s="36">
        <f t="shared" si="23"/>
        <v>4123.0521738361394</v>
      </c>
    </row>
    <row r="29" spans="1:37" x14ac:dyDescent="0.25">
      <c r="A29" s="5">
        <v>4566.2</v>
      </c>
      <c r="B29" s="5">
        <v>488406.75585508347</v>
      </c>
      <c r="C29" s="5">
        <v>851288.23405107856</v>
      </c>
      <c r="D29" s="5">
        <v>19951.214165624835</v>
      </c>
      <c r="E29" s="5">
        <v>54.276946354157303</v>
      </c>
      <c r="F29" s="5">
        <v>2.5000000000000001E-2</v>
      </c>
      <c r="G29" s="5">
        <v>-2.5000000000000001E-2</v>
      </c>
      <c r="H29" s="45">
        <v>0.25</v>
      </c>
      <c r="I29" s="45">
        <v>0.25</v>
      </c>
      <c r="J29" s="45">
        <v>600</v>
      </c>
      <c r="K29" s="50">
        <f t="shared" si="24"/>
        <v>2809.2740864659072</v>
      </c>
      <c r="L29" s="51">
        <v>9900</v>
      </c>
      <c r="M29" s="51">
        <v>4150</v>
      </c>
      <c r="N29" s="35">
        <f t="shared" si="2"/>
        <v>703.75</v>
      </c>
      <c r="O29" s="35">
        <f t="shared" si="3"/>
        <v>475</v>
      </c>
      <c r="P29" s="35">
        <f t="shared" si="4"/>
        <v>741.34338003164555</v>
      </c>
      <c r="Q29" s="35">
        <f t="shared" si="5"/>
        <v>182.97450452469536</v>
      </c>
      <c r="R29" s="35">
        <f t="shared" si="6"/>
        <v>101.4704563267118</v>
      </c>
      <c r="S29" s="35">
        <f t="shared" si="7"/>
        <v>410.8964125886871</v>
      </c>
      <c r="T29" s="35">
        <f t="shared" si="8"/>
        <v>33.251431016125281</v>
      </c>
      <c r="U29" s="35">
        <f t="shared" si="9"/>
        <v>719.17730461639792</v>
      </c>
      <c r="V29" s="35">
        <f t="shared" si="10"/>
        <v>398.8274184362736</v>
      </c>
      <c r="W29" s="35">
        <f t="shared" si="11"/>
        <v>22.884521525280658</v>
      </c>
      <c r="X29" s="35">
        <f t="shared" si="12"/>
        <v>3957.0634775781482</v>
      </c>
      <c r="Y29" s="51">
        <v>9900</v>
      </c>
      <c r="Z29" s="51">
        <v>4150</v>
      </c>
      <c r="AA29" s="35">
        <f t="shared" si="13"/>
        <v>496.25</v>
      </c>
      <c r="AB29" s="35">
        <f t="shared" si="14"/>
        <v>25</v>
      </c>
      <c r="AC29" s="35">
        <f t="shared" si="15"/>
        <v>738.94083890802244</v>
      </c>
      <c r="AD29" s="35">
        <f t="shared" si="16"/>
        <v>148.75279019625714</v>
      </c>
      <c r="AE29" s="35">
        <f t="shared" si="17"/>
        <v>77.252360548986971</v>
      </c>
      <c r="AF29" s="35">
        <f t="shared" si="18"/>
        <v>384.79547297280465</v>
      </c>
      <c r="AG29" s="35">
        <f t="shared" si="19"/>
        <v>68.27958241870698</v>
      </c>
      <c r="AH29" s="35">
        <f t="shared" si="20"/>
        <v>727.0270092576983</v>
      </c>
      <c r="AI29" s="35">
        <f t="shared" si="21"/>
        <v>377.56974221408979</v>
      </c>
      <c r="AJ29" s="35">
        <f t="shared" si="22"/>
        <v>21.43085219118592</v>
      </c>
      <c r="AK29" s="36">
        <f t="shared" si="23"/>
        <v>4122.7814717971487</v>
      </c>
    </row>
    <row r="30" spans="1:37" x14ac:dyDescent="0.25">
      <c r="A30" s="5">
        <v>4566.8</v>
      </c>
      <c r="B30" s="5">
        <v>488757.23371219635</v>
      </c>
      <c r="C30" s="5">
        <v>851775.23021042347</v>
      </c>
      <c r="D30" s="5">
        <v>19956.578962499862</v>
      </c>
      <c r="E30" s="5">
        <v>54.239981335116582</v>
      </c>
      <c r="F30" s="5">
        <v>2.5000000000000001E-2</v>
      </c>
      <c r="G30" s="5">
        <v>-2.5000000000000001E-2</v>
      </c>
      <c r="H30" s="45">
        <v>0.25</v>
      </c>
      <c r="I30" s="45">
        <v>0.25</v>
      </c>
      <c r="J30" s="45">
        <v>600</v>
      </c>
      <c r="K30" s="50">
        <f t="shared" si="24"/>
        <v>2813.8538822515438</v>
      </c>
      <c r="L30" s="51">
        <v>9900</v>
      </c>
      <c r="M30" s="51">
        <v>4150</v>
      </c>
      <c r="N30" s="35">
        <f t="shared" si="2"/>
        <v>703.75</v>
      </c>
      <c r="O30" s="35">
        <f t="shared" si="3"/>
        <v>475</v>
      </c>
      <c r="P30" s="35">
        <f t="shared" si="4"/>
        <v>741.34338003164555</v>
      </c>
      <c r="Q30" s="35">
        <f t="shared" si="5"/>
        <v>182.97450452469536</v>
      </c>
      <c r="R30" s="35">
        <f t="shared" si="6"/>
        <v>101.4719504331983</v>
      </c>
      <c r="S30" s="35">
        <f t="shared" si="7"/>
        <v>410.90213213080835</v>
      </c>
      <c r="T30" s="35">
        <f t="shared" si="8"/>
        <v>33.251431016125281</v>
      </c>
      <c r="U30" s="35">
        <f t="shared" si="9"/>
        <v>719.17730461639792</v>
      </c>
      <c r="V30" s="35">
        <f t="shared" si="10"/>
        <v>398.83329098927521</v>
      </c>
      <c r="W30" s="35">
        <f t="shared" si="11"/>
        <v>22.890795888502719</v>
      </c>
      <c r="X30" s="35">
        <f t="shared" si="12"/>
        <v>3955.8982769255103</v>
      </c>
      <c r="Y30" s="51">
        <v>9900</v>
      </c>
      <c r="Z30" s="51">
        <v>4150</v>
      </c>
      <c r="AA30" s="35">
        <f t="shared" si="13"/>
        <v>496.25</v>
      </c>
      <c r="AB30" s="35">
        <f t="shared" si="14"/>
        <v>25</v>
      </c>
      <c r="AC30" s="35">
        <f t="shared" si="15"/>
        <v>738.94083890802244</v>
      </c>
      <c r="AD30" s="35">
        <f t="shared" si="16"/>
        <v>148.75279019625714</v>
      </c>
      <c r="AE30" s="35">
        <f t="shared" si="17"/>
        <v>77.251206239905201</v>
      </c>
      <c r="AF30" s="35">
        <f t="shared" si="18"/>
        <v>384.78941363327874</v>
      </c>
      <c r="AG30" s="35">
        <f t="shared" si="19"/>
        <v>68.27958241870698</v>
      </c>
      <c r="AH30" s="35">
        <f t="shared" si="20"/>
        <v>727.0270092576983</v>
      </c>
      <c r="AI30" s="35">
        <f t="shared" si="21"/>
        <v>377.56410054593442</v>
      </c>
      <c r="AJ30" s="35">
        <f t="shared" si="22"/>
        <v>21.436092049120855</v>
      </c>
      <c r="AK30" s="36">
        <f t="shared" si="23"/>
        <v>4121.8444262775629</v>
      </c>
    </row>
    <row r="31" spans="1:37" x14ac:dyDescent="0.25">
      <c r="A31" s="5">
        <v>4567</v>
      </c>
      <c r="B31" s="5">
        <v>488874.12947559357</v>
      </c>
      <c r="C31" s="5">
        <v>851937.51200327277</v>
      </c>
      <c r="D31" s="5">
        <v>19958.352890624839</v>
      </c>
      <c r="E31" s="5">
        <v>54.227659662103029</v>
      </c>
      <c r="F31" s="5">
        <v>2.5000000000000001E-2</v>
      </c>
      <c r="G31" s="5">
        <v>-2.5000000000000001E-2</v>
      </c>
      <c r="H31" s="45">
        <v>0.25</v>
      </c>
      <c r="I31" s="45">
        <v>0.25</v>
      </c>
      <c r="J31" s="45">
        <v>600</v>
      </c>
      <c r="K31" s="50">
        <f t="shared" si="24"/>
        <v>2815.5840273261147</v>
      </c>
      <c r="L31" s="51">
        <v>9900</v>
      </c>
      <c r="M31" s="51">
        <v>4150</v>
      </c>
      <c r="N31" s="35">
        <f t="shared" si="2"/>
        <v>703.75</v>
      </c>
      <c r="O31" s="35">
        <f t="shared" si="3"/>
        <v>475</v>
      </c>
      <c r="P31" s="35">
        <f t="shared" si="4"/>
        <v>741.34338003164555</v>
      </c>
      <c r="Q31" s="35">
        <f t="shared" si="5"/>
        <v>182.97450452469536</v>
      </c>
      <c r="R31" s="35">
        <f t="shared" si="6"/>
        <v>101.47251507983754</v>
      </c>
      <c r="S31" s="35">
        <f t="shared" si="7"/>
        <v>410.90429361302688</v>
      </c>
      <c r="T31" s="35">
        <f t="shared" si="8"/>
        <v>33.251431016125281</v>
      </c>
      <c r="U31" s="35">
        <f t="shared" si="9"/>
        <v>719.17730461639792</v>
      </c>
      <c r="V31" s="35">
        <f t="shared" si="10"/>
        <v>398.83551032059205</v>
      </c>
      <c r="W31" s="35">
        <f t="shared" si="11"/>
        <v>22.893167096196802</v>
      </c>
      <c r="X31" s="35">
        <f t="shared" si="12"/>
        <v>3955.4580900122928</v>
      </c>
      <c r="Y31" s="51">
        <v>9900</v>
      </c>
      <c r="Z31" s="51">
        <v>4150</v>
      </c>
      <c r="AA31" s="35">
        <f t="shared" si="13"/>
        <v>496.25</v>
      </c>
      <c r="AB31" s="35">
        <f t="shared" si="14"/>
        <v>25</v>
      </c>
      <c r="AC31" s="35">
        <f t="shared" si="15"/>
        <v>738.94083890802244</v>
      </c>
      <c r="AD31" s="35">
        <f t="shared" si="16"/>
        <v>148.75279019625714</v>
      </c>
      <c r="AE31" s="35">
        <f t="shared" si="17"/>
        <v>77.250770015039123</v>
      </c>
      <c r="AF31" s="35">
        <f t="shared" si="18"/>
        <v>384.78712372928692</v>
      </c>
      <c r="AG31" s="35">
        <f t="shared" si="19"/>
        <v>68.27958241870698</v>
      </c>
      <c r="AH31" s="35">
        <f t="shared" si="20"/>
        <v>727.0270092576983</v>
      </c>
      <c r="AI31" s="35">
        <f t="shared" si="21"/>
        <v>377.56196850350796</v>
      </c>
      <c r="AJ31" s="35">
        <f t="shared" si="22"/>
        <v>21.438072215170077</v>
      </c>
      <c r="AK31" s="36">
        <f t="shared" si="23"/>
        <v>4121.4904313034986</v>
      </c>
    </row>
    <row r="32" spans="1:37" x14ac:dyDescent="0.25">
      <c r="A32" s="5">
        <v>4568</v>
      </c>
      <c r="B32" s="5">
        <v>489459.13163471222</v>
      </c>
      <c r="C32" s="5">
        <v>852748.54367819428</v>
      </c>
      <c r="D32" s="5">
        <v>19967.114999999692</v>
      </c>
      <c r="E32" s="5">
        <v>54.166051297035196</v>
      </c>
      <c r="F32" s="5">
        <v>2.5000000000000001E-2</v>
      </c>
      <c r="G32" s="5">
        <v>-2.5000000000000001E-2</v>
      </c>
      <c r="H32" s="45">
        <v>0.25</v>
      </c>
      <c r="I32" s="45">
        <v>0.25</v>
      </c>
      <c r="J32" s="45">
        <v>600</v>
      </c>
      <c r="K32" s="50">
        <f t="shared" si="24"/>
        <v>2825.7613512941898</v>
      </c>
      <c r="L32" s="51">
        <v>9900</v>
      </c>
      <c r="M32" s="51">
        <v>4150</v>
      </c>
      <c r="N32" s="35">
        <f t="shared" si="2"/>
        <v>703.75</v>
      </c>
      <c r="O32" s="35">
        <f t="shared" si="3"/>
        <v>475</v>
      </c>
      <c r="P32" s="35">
        <f t="shared" si="4"/>
        <v>741.34338003164555</v>
      </c>
      <c r="Q32" s="35">
        <f t="shared" si="5"/>
        <v>182.97450452469536</v>
      </c>
      <c r="R32" s="35">
        <f t="shared" si="6"/>
        <v>101.4758388241257</v>
      </c>
      <c r="S32" s="35">
        <f t="shared" si="7"/>
        <v>410.91701672861859</v>
      </c>
      <c r="T32" s="35">
        <f t="shared" si="8"/>
        <v>33.251431016125281</v>
      </c>
      <c r="U32" s="35">
        <f t="shared" si="9"/>
        <v>719.17730461639792</v>
      </c>
      <c r="V32" s="35">
        <f t="shared" si="10"/>
        <v>398.8485742251213</v>
      </c>
      <c r="W32" s="35">
        <f t="shared" si="11"/>
        <v>22.907125295947733</v>
      </c>
      <c r="X32" s="35">
        <f t="shared" si="12"/>
        <v>3952.8687552286551</v>
      </c>
      <c r="Y32" s="51">
        <v>9900</v>
      </c>
      <c r="Z32" s="51">
        <v>4150</v>
      </c>
      <c r="AA32" s="35">
        <f t="shared" si="13"/>
        <v>496.25</v>
      </c>
      <c r="AB32" s="35">
        <f t="shared" si="14"/>
        <v>25</v>
      </c>
      <c r="AC32" s="35">
        <f t="shared" si="15"/>
        <v>738.94083890802244</v>
      </c>
      <c r="AD32" s="35">
        <f t="shared" si="16"/>
        <v>148.75279019625714</v>
      </c>
      <c r="AE32" s="35">
        <f t="shared" si="17"/>
        <v>77.248202291516975</v>
      </c>
      <c r="AF32" s="35">
        <f t="shared" si="18"/>
        <v>384.77364459292937</v>
      </c>
      <c r="AG32" s="35">
        <f t="shared" si="19"/>
        <v>68.27958241870698</v>
      </c>
      <c r="AH32" s="35">
        <f t="shared" si="20"/>
        <v>727.0270092576983</v>
      </c>
      <c r="AI32" s="35">
        <f t="shared" si="21"/>
        <v>377.54941879368101</v>
      </c>
      <c r="AJ32" s="35">
        <f t="shared" si="22"/>
        <v>21.449727629775314</v>
      </c>
      <c r="AK32" s="36">
        <f t="shared" si="23"/>
        <v>4119.4081079266434</v>
      </c>
    </row>
    <row r="33" spans="1:37" x14ac:dyDescent="0.25">
      <c r="A33" s="5">
        <v>4569</v>
      </c>
      <c r="B33" s="5">
        <v>490045.00553226471</v>
      </c>
      <c r="C33" s="5">
        <v>853558.94584980607</v>
      </c>
      <c r="D33" s="5">
        <v>19975.697890624815</v>
      </c>
      <c r="E33" s="5">
        <v>54.104442931967363</v>
      </c>
      <c r="F33" s="5">
        <v>2.5000000000000001E-2</v>
      </c>
      <c r="G33" s="5">
        <v>-2.5000000000000001E-2</v>
      </c>
      <c r="H33" s="45">
        <v>0.25</v>
      </c>
      <c r="I33" s="45">
        <v>0.25</v>
      </c>
      <c r="J33" s="45">
        <v>600</v>
      </c>
      <c r="K33" s="50">
        <f t="shared" si="24"/>
        <v>2838.4830062542837</v>
      </c>
      <c r="L33" s="51">
        <v>9900</v>
      </c>
      <c r="M33" s="51">
        <v>4150</v>
      </c>
      <c r="N33" s="35">
        <f t="shared" si="2"/>
        <v>703.75</v>
      </c>
      <c r="O33" s="35">
        <f t="shared" si="3"/>
        <v>475</v>
      </c>
      <c r="P33" s="35">
        <f t="shared" si="4"/>
        <v>741.34338003164555</v>
      </c>
      <c r="Q33" s="35">
        <f t="shared" si="5"/>
        <v>182.97450452469536</v>
      </c>
      <c r="R33" s="35">
        <f t="shared" si="6"/>
        <v>101.47999902550633</v>
      </c>
      <c r="S33" s="35">
        <f t="shared" si="7"/>
        <v>410.93294111850173</v>
      </c>
      <c r="T33" s="35">
        <f t="shared" si="8"/>
        <v>33.251431016125281</v>
      </c>
      <c r="U33" s="35">
        <f t="shared" si="9"/>
        <v>719.17730461639792</v>
      </c>
      <c r="V33" s="35">
        <f t="shared" si="10"/>
        <v>398.86492580603334</v>
      </c>
      <c r="W33" s="35">
        <f t="shared" si="11"/>
        <v>22.924596924859049</v>
      </c>
      <c r="X33" s="35">
        <f t="shared" si="12"/>
        <v>3949.6320867491086</v>
      </c>
      <c r="Y33" s="51">
        <v>9900</v>
      </c>
      <c r="Z33" s="51">
        <v>4150</v>
      </c>
      <c r="AA33" s="35">
        <f t="shared" si="13"/>
        <v>496.25</v>
      </c>
      <c r="AB33" s="35">
        <f t="shared" si="14"/>
        <v>25</v>
      </c>
      <c r="AC33" s="35">
        <f t="shared" si="15"/>
        <v>738.94083890802244</v>
      </c>
      <c r="AD33" s="35">
        <f t="shared" si="16"/>
        <v>148.75279019625714</v>
      </c>
      <c r="AE33" s="35">
        <f t="shared" si="17"/>
        <v>77.244988557274141</v>
      </c>
      <c r="AF33" s="35">
        <f t="shared" si="18"/>
        <v>384.75677373590821</v>
      </c>
      <c r="AG33" s="35">
        <f t="shared" si="19"/>
        <v>68.27958241870698</v>
      </c>
      <c r="AH33" s="35">
        <f t="shared" si="20"/>
        <v>727.0270092576983</v>
      </c>
      <c r="AI33" s="35">
        <f t="shared" si="21"/>
        <v>377.53371171624042</v>
      </c>
      <c r="AJ33" s="35">
        <f t="shared" si="22"/>
        <v>21.464314659216701</v>
      </c>
      <c r="AK33" s="36">
        <f t="shared" si="23"/>
        <v>4116.8052037055741</v>
      </c>
    </row>
    <row r="34" spans="1:37" x14ac:dyDescent="0.25">
      <c r="A34" s="5">
        <v>4570</v>
      </c>
      <c r="B34" s="5">
        <v>490631.75049114227</v>
      </c>
      <c r="C34" s="5">
        <v>854368.71758109331</v>
      </c>
      <c r="D34" s="5">
        <v>19984.101562499971</v>
      </c>
      <c r="E34" s="5">
        <v>54.042834566899529</v>
      </c>
      <c r="F34" s="5">
        <v>2.5000000000000001E-2</v>
      </c>
      <c r="G34" s="5">
        <v>-2.5000000000000001E-2</v>
      </c>
      <c r="H34" s="45">
        <v>0.25</v>
      </c>
      <c r="I34" s="45">
        <v>0.25</v>
      </c>
      <c r="J34" s="45">
        <v>600</v>
      </c>
      <c r="K34" s="50">
        <f t="shared" si="24"/>
        <v>2853.748992206396</v>
      </c>
      <c r="L34" s="51">
        <v>9900</v>
      </c>
      <c r="M34" s="51">
        <v>4150</v>
      </c>
      <c r="N34" s="35">
        <f t="shared" si="2"/>
        <v>703.75</v>
      </c>
      <c r="O34" s="35">
        <f t="shared" si="3"/>
        <v>475</v>
      </c>
      <c r="P34" s="35">
        <f t="shared" si="4"/>
        <v>741.34338003164555</v>
      </c>
      <c r="Q34" s="35">
        <f t="shared" si="5"/>
        <v>182.97450452469536</v>
      </c>
      <c r="R34" s="35">
        <f t="shared" si="6"/>
        <v>101.48499938259651</v>
      </c>
      <c r="S34" s="35">
        <f t="shared" si="7"/>
        <v>410.95208051076287</v>
      </c>
      <c r="T34" s="35">
        <f t="shared" si="8"/>
        <v>33.251431016125281</v>
      </c>
      <c r="U34" s="35">
        <f t="shared" si="9"/>
        <v>719.17730461639792</v>
      </c>
      <c r="V34" s="35">
        <f t="shared" si="10"/>
        <v>398.88457960066216</v>
      </c>
      <c r="W34" s="35">
        <f t="shared" si="11"/>
        <v>22.945597982142289</v>
      </c>
      <c r="X34" s="35">
        <f t="shared" si="12"/>
        <v>3945.7480845736522</v>
      </c>
      <c r="Y34" s="51">
        <v>9900</v>
      </c>
      <c r="Z34" s="51">
        <v>4150</v>
      </c>
      <c r="AA34" s="35">
        <f t="shared" si="13"/>
        <v>496.25</v>
      </c>
      <c r="AB34" s="35">
        <f t="shared" si="14"/>
        <v>25</v>
      </c>
      <c r="AC34" s="35">
        <f t="shared" si="15"/>
        <v>738.94083890802244</v>
      </c>
      <c r="AD34" s="35">
        <f t="shared" si="16"/>
        <v>148.75279019625714</v>
      </c>
      <c r="AE34" s="35">
        <f t="shared" si="17"/>
        <v>77.241126079740056</v>
      </c>
      <c r="AF34" s="35">
        <f t="shared" si="18"/>
        <v>384.73649646409109</v>
      </c>
      <c r="AG34" s="35">
        <f t="shared" si="19"/>
        <v>68.27958241870698</v>
      </c>
      <c r="AH34" s="35">
        <f t="shared" si="20"/>
        <v>727.0270092576983</v>
      </c>
      <c r="AI34" s="35">
        <f t="shared" si="21"/>
        <v>377.51483391578898</v>
      </c>
      <c r="AJ34" s="35">
        <f t="shared" si="22"/>
        <v>21.481845197013758</v>
      </c>
      <c r="AK34" s="36">
        <f t="shared" si="23"/>
        <v>4113.6817186402914</v>
      </c>
    </row>
    <row r="35" spans="1:37" x14ac:dyDescent="0.25">
      <c r="A35" s="5">
        <v>4570.2</v>
      </c>
      <c r="B35" s="5">
        <v>490749.20395088196</v>
      </c>
      <c r="C35" s="5">
        <v>854530.5961920917</v>
      </c>
      <c r="D35" s="5">
        <v>19985.760790624681</v>
      </c>
      <c r="E35" s="5">
        <v>54.030512893885977</v>
      </c>
      <c r="F35" s="5">
        <v>2.5000000000000001E-2</v>
      </c>
      <c r="G35" s="5">
        <v>-2.5000000000000001E-2</v>
      </c>
      <c r="H35" s="45">
        <v>0.25</v>
      </c>
      <c r="I35" s="45">
        <v>0.25</v>
      </c>
      <c r="J35" s="45">
        <v>600</v>
      </c>
      <c r="K35" s="50">
        <f t="shared" si="24"/>
        <v>2857.1075091158577</v>
      </c>
      <c r="L35" s="51">
        <v>9900</v>
      </c>
      <c r="M35" s="51">
        <v>4150</v>
      </c>
      <c r="N35" s="35">
        <f t="shared" si="2"/>
        <v>703.75</v>
      </c>
      <c r="O35" s="35">
        <f t="shared" si="3"/>
        <v>475</v>
      </c>
      <c r="P35" s="35">
        <f t="shared" si="4"/>
        <v>741.34338003164555</v>
      </c>
      <c r="Q35" s="35">
        <f t="shared" si="5"/>
        <v>182.97450452469536</v>
      </c>
      <c r="R35" s="35">
        <f t="shared" si="6"/>
        <v>101.48610065141777</v>
      </c>
      <c r="S35" s="35">
        <f t="shared" si="7"/>
        <v>410.95629559504528</v>
      </c>
      <c r="T35" s="35">
        <f t="shared" si="8"/>
        <v>33.251431016125281</v>
      </c>
      <c r="U35" s="35">
        <f t="shared" si="9"/>
        <v>719.17730461639792</v>
      </c>
      <c r="V35" s="35">
        <f t="shared" si="10"/>
        <v>398.88890811377706</v>
      </c>
      <c r="W35" s="35">
        <f t="shared" si="11"/>
        <v>22.950223363374366</v>
      </c>
      <c r="X35" s="35">
        <f t="shared" si="12"/>
        <v>3944.893604095053</v>
      </c>
      <c r="Y35" s="51">
        <v>9900</v>
      </c>
      <c r="Z35" s="51">
        <v>4150</v>
      </c>
      <c r="AA35" s="35">
        <f t="shared" si="13"/>
        <v>496.25</v>
      </c>
      <c r="AB35" s="35">
        <f t="shared" si="14"/>
        <v>25</v>
      </c>
      <c r="AC35" s="35">
        <f t="shared" si="15"/>
        <v>738.94083890802244</v>
      </c>
      <c r="AD35" s="35">
        <f t="shared" si="16"/>
        <v>148.75279019625714</v>
      </c>
      <c r="AE35" s="35">
        <f t="shared" si="17"/>
        <v>77.24027545527548</v>
      </c>
      <c r="AF35" s="35">
        <f t="shared" si="18"/>
        <v>384.73203073545193</v>
      </c>
      <c r="AG35" s="35">
        <f t="shared" si="19"/>
        <v>68.27958241870698</v>
      </c>
      <c r="AH35" s="35">
        <f t="shared" si="20"/>
        <v>727.0270092576983</v>
      </c>
      <c r="AI35" s="35">
        <f t="shared" si="21"/>
        <v>377.51067650160087</v>
      </c>
      <c r="AJ35" s="35">
        <f t="shared" si="22"/>
        <v>21.485705743084594</v>
      </c>
      <c r="AK35" s="36">
        <f t="shared" si="23"/>
        <v>4112.99455192593</v>
      </c>
    </row>
    <row r="36" spans="1:37" x14ac:dyDescent="0.25">
      <c r="A36" s="5">
        <v>4570.8</v>
      </c>
      <c r="B36" s="5">
        <v>491101.77316665649</v>
      </c>
      <c r="C36" s="5">
        <v>855016.08041989803</v>
      </c>
      <c r="D36" s="5">
        <v>19990.695462499843</v>
      </c>
      <c r="E36" s="5">
        <v>53.993547874845255</v>
      </c>
      <c r="F36" s="5">
        <v>2.5000000000000001E-2</v>
      </c>
      <c r="G36" s="5">
        <v>-2.5000000000000001E-2</v>
      </c>
      <c r="H36" s="45">
        <v>0.25</v>
      </c>
      <c r="I36" s="45">
        <v>0.25</v>
      </c>
      <c r="J36" s="45">
        <v>600</v>
      </c>
      <c r="K36" s="50">
        <f t="shared" si="24"/>
        <v>2867.7936992823429</v>
      </c>
      <c r="L36" s="51">
        <v>9900</v>
      </c>
      <c r="M36" s="51">
        <v>4150</v>
      </c>
      <c r="N36" s="35">
        <f t="shared" si="2"/>
        <v>703.75</v>
      </c>
      <c r="O36" s="35">
        <f t="shared" si="3"/>
        <v>475</v>
      </c>
      <c r="P36" s="35">
        <f t="shared" si="4"/>
        <v>741.34338003164555</v>
      </c>
      <c r="Q36" s="35">
        <f t="shared" si="5"/>
        <v>182.97450452469536</v>
      </c>
      <c r="R36" s="35">
        <f t="shared" si="6"/>
        <v>101.48960754935653</v>
      </c>
      <c r="S36" s="35">
        <f t="shared" si="7"/>
        <v>410.96971784486277</v>
      </c>
      <c r="T36" s="35">
        <f t="shared" si="8"/>
        <v>33.251431016125281</v>
      </c>
      <c r="U36" s="35">
        <f t="shared" si="9"/>
        <v>719.17730461639792</v>
      </c>
      <c r="V36" s="35">
        <f t="shared" si="10"/>
        <v>398.90269189974072</v>
      </c>
      <c r="W36" s="35">
        <f t="shared" si="11"/>
        <v>22.964952860735075</v>
      </c>
      <c r="X36" s="35">
        <f t="shared" si="12"/>
        <v>3942.1748025722318</v>
      </c>
      <c r="Y36" s="51">
        <v>9900</v>
      </c>
      <c r="Z36" s="51">
        <v>4150</v>
      </c>
      <c r="AA36" s="35">
        <f t="shared" si="13"/>
        <v>496.25</v>
      </c>
      <c r="AB36" s="35">
        <f t="shared" si="14"/>
        <v>25</v>
      </c>
      <c r="AC36" s="35">
        <f t="shared" si="15"/>
        <v>738.94083890802244</v>
      </c>
      <c r="AD36" s="35">
        <f t="shared" si="16"/>
        <v>148.75279019625714</v>
      </c>
      <c r="AE36" s="35">
        <f t="shared" si="17"/>
        <v>77.237566809399624</v>
      </c>
      <c r="AF36" s="35">
        <f t="shared" si="18"/>
        <v>384.71781023357158</v>
      </c>
      <c r="AG36" s="35">
        <f t="shared" si="19"/>
        <v>68.27958241870698</v>
      </c>
      <c r="AH36" s="35">
        <f t="shared" si="20"/>
        <v>727.0270092576983</v>
      </c>
      <c r="AI36" s="35">
        <f t="shared" si="21"/>
        <v>377.49743803590439</v>
      </c>
      <c r="AJ36" s="35">
        <f t="shared" si="22"/>
        <v>21.497998497384021</v>
      </c>
      <c r="AK36" s="36">
        <f t="shared" si="23"/>
        <v>4110.8081123802303</v>
      </c>
    </row>
    <row r="37" spans="1:37" x14ac:dyDescent="0.25">
      <c r="A37" s="5">
        <v>4571</v>
      </c>
      <c r="B37" s="5">
        <v>491219.36583328247</v>
      </c>
      <c r="C37" s="5">
        <v>855177.85793578625</v>
      </c>
      <c r="D37" s="5">
        <v>19992.326015624712</v>
      </c>
      <c r="E37" s="5">
        <v>53.981226201831696</v>
      </c>
      <c r="F37" s="5">
        <v>2.5000000000000001E-2</v>
      </c>
      <c r="G37" s="5">
        <v>-2.5000000000000001E-2</v>
      </c>
      <c r="H37" s="45">
        <v>0.25</v>
      </c>
      <c r="I37" s="45">
        <v>0.25</v>
      </c>
      <c r="J37" s="45">
        <v>600</v>
      </c>
      <c r="K37" s="50">
        <f t="shared" si="24"/>
        <v>2871.5593091505275</v>
      </c>
      <c r="L37" s="51">
        <v>9900</v>
      </c>
      <c r="M37" s="51">
        <v>4150</v>
      </c>
      <c r="N37" s="35">
        <f t="shared" si="2"/>
        <v>703.75</v>
      </c>
      <c r="O37" s="35">
        <f t="shared" si="3"/>
        <v>475</v>
      </c>
      <c r="P37" s="35">
        <f t="shared" si="4"/>
        <v>741.34338003164555</v>
      </c>
      <c r="Q37" s="35">
        <f t="shared" si="5"/>
        <v>182.97450452469536</v>
      </c>
      <c r="R37" s="35">
        <f t="shared" si="6"/>
        <v>101.49084435176978</v>
      </c>
      <c r="S37" s="35">
        <f t="shared" si="7"/>
        <v>410.97445144393106</v>
      </c>
      <c r="T37" s="35">
        <f t="shared" si="8"/>
        <v>33.251431016125281</v>
      </c>
      <c r="U37" s="35">
        <f t="shared" si="9"/>
        <v>719.17730461639792</v>
      </c>
      <c r="V37" s="35">
        <f t="shared" si="10"/>
        <v>398.90755312468684</v>
      </c>
      <c r="W37" s="35">
        <f t="shared" si="11"/>
        <v>22.970147747020746</v>
      </c>
      <c r="X37" s="35">
        <f t="shared" si="12"/>
        <v>3941.2167487022871</v>
      </c>
      <c r="Y37" s="51">
        <v>9900</v>
      </c>
      <c r="Z37" s="51">
        <v>4150</v>
      </c>
      <c r="AA37" s="35">
        <f t="shared" si="13"/>
        <v>496.25</v>
      </c>
      <c r="AB37" s="35">
        <f t="shared" si="14"/>
        <v>25</v>
      </c>
      <c r="AC37" s="35">
        <f t="shared" si="15"/>
        <v>738.94083890802244</v>
      </c>
      <c r="AD37" s="35">
        <f t="shared" si="16"/>
        <v>148.75279019625714</v>
      </c>
      <c r="AE37" s="35">
        <f t="shared" si="17"/>
        <v>77.236611567087621</v>
      </c>
      <c r="AF37" s="35">
        <f t="shared" si="18"/>
        <v>384.71279507440192</v>
      </c>
      <c r="AG37" s="35">
        <f t="shared" si="19"/>
        <v>68.27958241870698</v>
      </c>
      <c r="AH37" s="35">
        <f t="shared" si="20"/>
        <v>727.0270092576983</v>
      </c>
      <c r="AI37" s="35">
        <f t="shared" si="21"/>
        <v>377.49276930357144</v>
      </c>
      <c r="AJ37" s="35">
        <f t="shared" si="22"/>
        <v>21.502333568377402</v>
      </c>
      <c r="AK37" s="36">
        <f t="shared" si="23"/>
        <v>4110.0376527307944</v>
      </c>
    </row>
    <row r="38" spans="1:37" x14ac:dyDescent="0.25">
      <c r="A38" s="5">
        <v>4572</v>
      </c>
      <c r="B38" s="5">
        <v>491807.85087823868</v>
      </c>
      <c r="C38" s="5">
        <v>855986.36597841978</v>
      </c>
      <c r="D38" s="5">
        <v>20000.371249999946</v>
      </c>
      <c r="E38" s="5">
        <v>53.919617836763877</v>
      </c>
      <c r="F38" s="5">
        <v>2.5000000000000001E-2</v>
      </c>
      <c r="G38" s="5">
        <v>-2.5000000000000001E-2</v>
      </c>
      <c r="H38" s="45">
        <v>0.25</v>
      </c>
      <c r="I38" s="45">
        <v>0.25</v>
      </c>
      <c r="J38" s="45">
        <v>600</v>
      </c>
      <c r="K38" s="50">
        <f t="shared" si="24"/>
        <v>2891.9139570866773</v>
      </c>
      <c r="L38" s="51">
        <v>9900</v>
      </c>
      <c r="M38" s="51">
        <v>4150</v>
      </c>
      <c r="N38" s="35">
        <f t="shared" si="2"/>
        <v>703.75</v>
      </c>
      <c r="O38" s="35">
        <f t="shared" si="3"/>
        <v>475</v>
      </c>
      <c r="P38" s="35">
        <f t="shared" si="4"/>
        <v>741.34338003164555</v>
      </c>
      <c r="Q38" s="35">
        <f t="shared" si="5"/>
        <v>182.97450452469536</v>
      </c>
      <c r="R38" s="35">
        <f t="shared" si="6"/>
        <v>101.49753915711605</v>
      </c>
      <c r="S38" s="35">
        <f t="shared" si="7"/>
        <v>411.00007330276759</v>
      </c>
      <c r="T38" s="35">
        <f t="shared" si="8"/>
        <v>33.251431016125281</v>
      </c>
      <c r="U38" s="35">
        <f t="shared" si="9"/>
        <v>719.17730461639792</v>
      </c>
      <c r="V38" s="35">
        <f t="shared" si="10"/>
        <v>398.93386691127893</v>
      </c>
      <c r="W38" s="35">
        <f t="shared" si="11"/>
        <v>22.998268823021611</v>
      </c>
      <c r="X38" s="35">
        <f t="shared" si="12"/>
        <v>3936.0380791350121</v>
      </c>
      <c r="Y38" s="51">
        <v>9900</v>
      </c>
      <c r="Z38" s="51">
        <v>4150</v>
      </c>
      <c r="AA38" s="35">
        <f t="shared" si="13"/>
        <v>496.25</v>
      </c>
      <c r="AB38" s="35">
        <f t="shared" si="14"/>
        <v>25</v>
      </c>
      <c r="AC38" s="35">
        <f t="shared" si="15"/>
        <v>738.94083890802244</v>
      </c>
      <c r="AD38" s="35">
        <f t="shared" si="16"/>
        <v>148.75279019625714</v>
      </c>
      <c r="AE38" s="35">
        <f t="shared" si="17"/>
        <v>77.231441161199456</v>
      </c>
      <c r="AF38" s="35">
        <f t="shared" si="18"/>
        <v>384.6856488161074</v>
      </c>
      <c r="AG38" s="35">
        <f t="shared" si="19"/>
        <v>68.27958241870698</v>
      </c>
      <c r="AH38" s="35">
        <f t="shared" si="20"/>
        <v>727.0270092576983</v>
      </c>
      <c r="AI38" s="35">
        <f t="shared" si="21"/>
        <v>377.46749902309762</v>
      </c>
      <c r="AJ38" s="35">
        <f t="shared" si="22"/>
        <v>21.52579655944248</v>
      </c>
      <c r="AK38" s="36">
        <f t="shared" si="23"/>
        <v>4105.8730059770842</v>
      </c>
    </row>
    <row r="39" spans="1:37" x14ac:dyDescent="0.25">
      <c r="A39" s="5">
        <v>4573</v>
      </c>
      <c r="B39" s="5">
        <v>492397.20494699478</v>
      </c>
      <c r="C39" s="5">
        <v>856794.24077415466</v>
      </c>
      <c r="D39" s="5">
        <v>20008.237265624757</v>
      </c>
      <c r="E39" s="5">
        <v>53.858009471696043</v>
      </c>
      <c r="F39" s="5">
        <v>2.5000000000000001E-2</v>
      </c>
      <c r="G39" s="5">
        <v>-2.5000000000000001E-2</v>
      </c>
      <c r="H39" s="45">
        <v>0.25</v>
      </c>
      <c r="I39" s="45">
        <v>0.25</v>
      </c>
      <c r="J39" s="45">
        <v>600</v>
      </c>
      <c r="K39" s="50">
        <f t="shared" si="24"/>
        <v>2914.8129360148459</v>
      </c>
      <c r="L39" s="51">
        <v>9900</v>
      </c>
      <c r="M39" s="51">
        <v>4150</v>
      </c>
      <c r="N39" s="35">
        <f t="shared" si="2"/>
        <v>703.75</v>
      </c>
      <c r="O39" s="35">
        <f t="shared" si="3"/>
        <v>475</v>
      </c>
      <c r="P39" s="35">
        <f t="shared" si="4"/>
        <v>741.34338003164555</v>
      </c>
      <c r="Q39" s="35">
        <f t="shared" si="5"/>
        <v>182.97450452469536</v>
      </c>
      <c r="R39" s="35">
        <f t="shared" si="6"/>
        <v>101.5050898021654</v>
      </c>
      <c r="S39" s="35">
        <f t="shared" si="7"/>
        <v>411.0289683603815</v>
      </c>
      <c r="T39" s="35">
        <f t="shared" si="8"/>
        <v>33.251431016125281</v>
      </c>
      <c r="U39" s="35">
        <f t="shared" si="9"/>
        <v>719.17730461639792</v>
      </c>
      <c r="V39" s="35">
        <f t="shared" si="10"/>
        <v>398.96354455718273</v>
      </c>
      <c r="W39" s="35">
        <f t="shared" si="11"/>
        <v>23.029987190124952</v>
      </c>
      <c r="X39" s="35">
        <f t="shared" si="12"/>
        <v>3930.2120758718279</v>
      </c>
      <c r="Y39" s="51">
        <v>9900</v>
      </c>
      <c r="Z39" s="51">
        <v>4150</v>
      </c>
      <c r="AA39" s="35">
        <f t="shared" si="13"/>
        <v>496.25</v>
      </c>
      <c r="AB39" s="35">
        <f t="shared" si="14"/>
        <v>25</v>
      </c>
      <c r="AC39" s="35">
        <f t="shared" si="15"/>
        <v>738.94083890802244</v>
      </c>
      <c r="AD39" s="35">
        <f t="shared" si="16"/>
        <v>148.75279019625714</v>
      </c>
      <c r="AE39" s="35">
        <f t="shared" si="17"/>
        <v>77.225610429391295</v>
      </c>
      <c r="AF39" s="35">
        <f t="shared" si="18"/>
        <v>384.65503384525226</v>
      </c>
      <c r="AG39" s="35">
        <f t="shared" si="19"/>
        <v>68.27958241870698</v>
      </c>
      <c r="AH39" s="35">
        <f t="shared" si="20"/>
        <v>727.0270092576983</v>
      </c>
      <c r="AI39" s="35">
        <f t="shared" si="21"/>
        <v>377.43900140969032</v>
      </c>
      <c r="AJ39" s="35">
        <f t="shared" si="22"/>
        <v>21.552253451650166</v>
      </c>
      <c r="AK39" s="36">
        <f t="shared" si="23"/>
        <v>4101.1877783791606</v>
      </c>
    </row>
    <row r="40" spans="1:37" x14ac:dyDescent="0.25">
      <c r="A40" s="5">
        <v>4574</v>
      </c>
      <c r="B40" s="5">
        <v>492987.42735719681</v>
      </c>
      <c r="C40" s="5">
        <v>857601.48138892651</v>
      </c>
      <c r="D40" s="5">
        <v>20015.92406250006</v>
      </c>
      <c r="E40" s="5">
        <v>53.79640110662821</v>
      </c>
      <c r="F40" s="5">
        <v>2.5000000000000001E-2</v>
      </c>
      <c r="G40" s="5">
        <v>-2.5000000000000001E-2</v>
      </c>
      <c r="H40" s="45">
        <v>0.25</v>
      </c>
      <c r="I40" s="45">
        <v>0.25</v>
      </c>
      <c r="J40" s="45">
        <v>600</v>
      </c>
      <c r="K40" s="50">
        <f t="shared" si="24"/>
        <v>2940.2562459350338</v>
      </c>
      <c r="L40" s="51">
        <v>9900</v>
      </c>
      <c r="M40" s="51">
        <v>4150</v>
      </c>
      <c r="N40" s="35">
        <f t="shared" si="2"/>
        <v>703.75</v>
      </c>
      <c r="O40" s="35">
        <f t="shared" si="3"/>
        <v>475</v>
      </c>
      <c r="P40" s="35">
        <f t="shared" si="4"/>
        <v>741.34338003164555</v>
      </c>
      <c r="Q40" s="35">
        <f t="shared" si="5"/>
        <v>182.97450452469536</v>
      </c>
      <c r="R40" s="35">
        <f t="shared" si="6"/>
        <v>101.51350308342541</v>
      </c>
      <c r="S40" s="35">
        <f t="shared" si="7"/>
        <v>411.06116182684298</v>
      </c>
      <c r="T40" s="35">
        <f t="shared" si="8"/>
        <v>33.251431016125281</v>
      </c>
      <c r="U40" s="35">
        <f t="shared" si="9"/>
        <v>719.17730461639792</v>
      </c>
      <c r="V40" s="35">
        <f t="shared" si="10"/>
        <v>398.99661277592315</v>
      </c>
      <c r="W40" s="35">
        <f t="shared" si="11"/>
        <v>23.065332264994812</v>
      </c>
      <c r="X40" s="35">
        <f t="shared" si="12"/>
        <v>3923.7387389127343</v>
      </c>
      <c r="Y40" s="51">
        <v>9900</v>
      </c>
      <c r="Z40" s="51">
        <v>4150</v>
      </c>
      <c r="AA40" s="35">
        <f t="shared" si="13"/>
        <v>496.25</v>
      </c>
      <c r="AB40" s="35">
        <f t="shared" si="14"/>
        <v>25</v>
      </c>
      <c r="AC40" s="35">
        <f t="shared" si="15"/>
        <v>738.94083890802244</v>
      </c>
      <c r="AD40" s="35">
        <f t="shared" si="16"/>
        <v>148.75279019625714</v>
      </c>
      <c r="AE40" s="35">
        <f t="shared" si="17"/>
        <v>77.219114354859812</v>
      </c>
      <c r="AF40" s="35">
        <f t="shared" si="18"/>
        <v>384.62092317206231</v>
      </c>
      <c r="AG40" s="35">
        <f t="shared" si="19"/>
        <v>68.27958241870698</v>
      </c>
      <c r="AH40" s="35">
        <f t="shared" si="20"/>
        <v>727.0270092576983</v>
      </c>
      <c r="AI40" s="35">
        <f t="shared" si="21"/>
        <v>377.40725194379922</v>
      </c>
      <c r="AJ40" s="35">
        <f t="shared" si="22"/>
        <v>21.581726061411967</v>
      </c>
      <c r="AK40" s="36">
        <f t="shared" si="23"/>
        <v>4095.9819699370223</v>
      </c>
    </row>
    <row r="41" spans="1:37" x14ac:dyDescent="0.25">
      <c r="A41" s="5">
        <v>4574.2</v>
      </c>
      <c r="B41" s="5">
        <v>493105.57598018646</v>
      </c>
      <c r="C41" s="5">
        <v>857762.85332801938</v>
      </c>
      <c r="D41" s="5">
        <v>20017.439915625117</v>
      </c>
      <c r="E41" s="5">
        <v>53.784079433614657</v>
      </c>
      <c r="F41" s="5">
        <v>2.5000000000000001E-2</v>
      </c>
      <c r="G41" s="5">
        <v>-2.5000000000000001E-2</v>
      </c>
      <c r="H41" s="45">
        <v>0.25</v>
      </c>
      <c r="I41" s="45">
        <v>0.25</v>
      </c>
      <c r="J41" s="45">
        <v>600</v>
      </c>
      <c r="K41" s="50">
        <f t="shared" si="24"/>
        <v>2945.6502276381084</v>
      </c>
      <c r="L41" s="51">
        <v>9900</v>
      </c>
      <c r="M41" s="51">
        <v>4150</v>
      </c>
      <c r="N41" s="35">
        <f t="shared" si="2"/>
        <v>703.75</v>
      </c>
      <c r="O41" s="35">
        <f t="shared" si="3"/>
        <v>475</v>
      </c>
      <c r="P41" s="35">
        <f t="shared" si="4"/>
        <v>741.34338003164555</v>
      </c>
      <c r="Q41" s="35">
        <f t="shared" si="5"/>
        <v>182.97450452469536</v>
      </c>
      <c r="R41" s="35">
        <f t="shared" si="6"/>
        <v>101.515289910837</v>
      </c>
      <c r="S41" s="35">
        <f t="shared" si="7"/>
        <v>411.067998757662</v>
      </c>
      <c r="T41" s="35">
        <f t="shared" si="8"/>
        <v>33.251431016125281</v>
      </c>
      <c r="U41" s="35">
        <f t="shared" si="9"/>
        <v>719.17730461639792</v>
      </c>
      <c r="V41" s="35">
        <f t="shared" si="10"/>
        <v>399.00363586214507</v>
      </c>
      <c r="W41" s="35">
        <f t="shared" si="11"/>
        <v>23.07283931949749</v>
      </c>
      <c r="X41" s="35">
        <f t="shared" si="12"/>
        <v>3922.3663914774079</v>
      </c>
      <c r="Y41" s="51">
        <v>9900</v>
      </c>
      <c r="Z41" s="51">
        <v>4150</v>
      </c>
      <c r="AA41" s="35">
        <f t="shared" si="13"/>
        <v>496.25</v>
      </c>
      <c r="AB41" s="35">
        <f t="shared" si="14"/>
        <v>25</v>
      </c>
      <c r="AC41" s="35">
        <f t="shared" si="15"/>
        <v>738.94083890802244</v>
      </c>
      <c r="AD41" s="35">
        <f t="shared" si="16"/>
        <v>148.75279019625714</v>
      </c>
      <c r="AE41" s="35">
        <f t="shared" si="17"/>
        <v>77.217734815594014</v>
      </c>
      <c r="AF41" s="35">
        <f t="shared" si="18"/>
        <v>384.61367895309746</v>
      </c>
      <c r="AG41" s="35">
        <f t="shared" si="19"/>
        <v>68.27958241870698</v>
      </c>
      <c r="AH41" s="35">
        <f t="shared" si="20"/>
        <v>727.0270092576983</v>
      </c>
      <c r="AI41" s="35">
        <f t="shared" si="21"/>
        <v>377.40050946653048</v>
      </c>
      <c r="AJ41" s="35">
        <f t="shared" si="22"/>
        <v>21.587984570399996</v>
      </c>
      <c r="AK41" s="36">
        <f t="shared" si="23"/>
        <v>4094.8783385472902</v>
      </c>
    </row>
    <row r="42" spans="1:37" x14ac:dyDescent="0.25">
      <c r="A42" s="5">
        <v>4574.8</v>
      </c>
      <c r="B42" s="5">
        <v>493460.230032444</v>
      </c>
      <c r="C42" s="5">
        <v>858246.81664320827</v>
      </c>
      <c r="D42" s="5">
        <v>20021.94446249996</v>
      </c>
      <c r="E42" s="5">
        <v>53.747114414573936</v>
      </c>
      <c r="F42" s="5">
        <v>2.5000000000000001E-2</v>
      </c>
      <c r="G42" s="5">
        <v>-2.5000000000000001E-2</v>
      </c>
      <c r="H42" s="45">
        <v>0.25</v>
      </c>
      <c r="I42" s="45">
        <v>0.25</v>
      </c>
      <c r="J42" s="45">
        <v>600</v>
      </c>
      <c r="K42" s="50">
        <f t="shared" si="24"/>
        <v>2962.4428121854426</v>
      </c>
      <c r="L42" s="51">
        <v>9900</v>
      </c>
      <c r="M42" s="51">
        <v>4150</v>
      </c>
      <c r="N42" s="35">
        <f t="shared" si="2"/>
        <v>703.75</v>
      </c>
      <c r="O42" s="35">
        <f t="shared" si="3"/>
        <v>475</v>
      </c>
      <c r="P42" s="35">
        <f t="shared" si="4"/>
        <v>741.34338003164555</v>
      </c>
      <c r="Q42" s="35">
        <f t="shared" si="5"/>
        <v>182.97450452469536</v>
      </c>
      <c r="R42" s="35">
        <f t="shared" si="6"/>
        <v>101.52085988939868</v>
      </c>
      <c r="S42" s="35">
        <f t="shared" si="7"/>
        <v>411.08931030426322</v>
      </c>
      <c r="T42" s="35">
        <f t="shared" si="8"/>
        <v>33.251431016125281</v>
      </c>
      <c r="U42" s="35">
        <f t="shared" si="9"/>
        <v>719.17730461639792</v>
      </c>
      <c r="V42" s="35">
        <f t="shared" si="10"/>
        <v>399.02552854156056</v>
      </c>
      <c r="W42" s="35">
        <f t="shared" si="11"/>
        <v>23.096241558311505</v>
      </c>
      <c r="X42" s="35">
        <f t="shared" si="12"/>
        <v>3918.0939890844033</v>
      </c>
      <c r="Y42" s="51">
        <v>9900</v>
      </c>
      <c r="Z42" s="51">
        <v>4150</v>
      </c>
      <c r="AA42" s="35">
        <f t="shared" si="13"/>
        <v>496.25</v>
      </c>
      <c r="AB42" s="35">
        <f t="shared" si="14"/>
        <v>25</v>
      </c>
      <c r="AC42" s="35">
        <f t="shared" si="15"/>
        <v>738.94083890802244</v>
      </c>
      <c r="AD42" s="35">
        <f t="shared" si="16"/>
        <v>148.75279019625714</v>
      </c>
      <c r="AE42" s="35">
        <f t="shared" si="17"/>
        <v>77.213434697647898</v>
      </c>
      <c r="AF42" s="35">
        <f t="shared" si="18"/>
        <v>384.5910975458807</v>
      </c>
      <c r="AG42" s="35">
        <f t="shared" si="19"/>
        <v>68.27958241870698</v>
      </c>
      <c r="AH42" s="35">
        <f t="shared" si="20"/>
        <v>727.0270092576983</v>
      </c>
      <c r="AI42" s="35">
        <f t="shared" si="21"/>
        <v>377.37949270519312</v>
      </c>
      <c r="AJ42" s="35">
        <f t="shared" si="22"/>
        <v>21.607491772338808</v>
      </c>
      <c r="AK42" s="36">
        <f t="shared" si="23"/>
        <v>4091.4425049754773</v>
      </c>
    </row>
    <row r="43" spans="1:37" x14ac:dyDescent="0.25">
      <c r="A43" s="5">
        <v>4575</v>
      </c>
      <c r="B43" s="5">
        <v>493578.51742696762</v>
      </c>
      <c r="C43" s="5">
        <v>858408.08688938618</v>
      </c>
      <c r="D43" s="5">
        <v>20023.431640624724</v>
      </c>
      <c r="E43" s="5">
        <v>53.734792741560383</v>
      </c>
      <c r="F43" s="5">
        <v>2.5000000000000001E-2</v>
      </c>
      <c r="G43" s="5">
        <v>-2.5000000000000001E-2</v>
      </c>
      <c r="H43" s="45">
        <v>0.25</v>
      </c>
      <c r="I43" s="45">
        <v>0.25</v>
      </c>
      <c r="J43" s="45">
        <v>600</v>
      </c>
      <c r="K43" s="50">
        <f t="shared" si="24"/>
        <v>2968.24388684724</v>
      </c>
      <c r="L43" s="51">
        <v>9900</v>
      </c>
      <c r="M43" s="51">
        <v>4150</v>
      </c>
      <c r="N43" s="35">
        <f t="shared" si="2"/>
        <v>703.75</v>
      </c>
      <c r="O43" s="35">
        <f t="shared" si="3"/>
        <v>475</v>
      </c>
      <c r="P43" s="35">
        <f t="shared" si="4"/>
        <v>741.34338003164555</v>
      </c>
      <c r="Q43" s="35">
        <f t="shared" si="5"/>
        <v>182.97450452469536</v>
      </c>
      <c r="R43" s="35">
        <f t="shared" si="6"/>
        <v>101.52278660578911</v>
      </c>
      <c r="S43" s="35">
        <f t="shared" si="7"/>
        <v>411.09668190449446</v>
      </c>
      <c r="T43" s="35">
        <f t="shared" si="8"/>
        <v>33.251431016125281</v>
      </c>
      <c r="U43" s="35">
        <f t="shared" si="9"/>
        <v>719.17730461639792</v>
      </c>
      <c r="V43" s="35">
        <f t="shared" si="10"/>
        <v>399.03310145836679</v>
      </c>
      <c r="W43" s="35">
        <f t="shared" si="11"/>
        <v>23.104336969554051</v>
      </c>
      <c r="X43" s="35">
        <f t="shared" si="12"/>
        <v>3916.6180682577315</v>
      </c>
      <c r="Y43" s="51">
        <v>9900</v>
      </c>
      <c r="Z43" s="51">
        <v>4150</v>
      </c>
      <c r="AA43" s="35">
        <f t="shared" si="13"/>
        <v>496.25</v>
      </c>
      <c r="AB43" s="35">
        <f t="shared" si="14"/>
        <v>25</v>
      </c>
      <c r="AC43" s="35">
        <f t="shared" si="15"/>
        <v>738.94083890802244</v>
      </c>
      <c r="AD43" s="35">
        <f t="shared" si="16"/>
        <v>148.75279019625714</v>
      </c>
      <c r="AE43" s="35">
        <f t="shared" si="17"/>
        <v>77.211947325815487</v>
      </c>
      <c r="AF43" s="35">
        <f t="shared" si="18"/>
        <v>384.58328660109134</v>
      </c>
      <c r="AG43" s="35">
        <f t="shared" si="19"/>
        <v>68.27958241870698</v>
      </c>
      <c r="AH43" s="35">
        <f t="shared" si="20"/>
        <v>727.0270092576983</v>
      </c>
      <c r="AI43" s="35">
        <f t="shared" si="21"/>
        <v>377.37222319788805</v>
      </c>
      <c r="AJ43" s="35">
        <f t="shared" si="22"/>
        <v>21.614238785207402</v>
      </c>
      <c r="AK43" s="36">
        <f t="shared" si="23"/>
        <v>4090.2555806506707</v>
      </c>
    </row>
    <row r="44" spans="1:37" x14ac:dyDescent="0.25">
      <c r="A44" s="5">
        <v>4576</v>
      </c>
      <c r="B44" s="5">
        <v>494170.4744720459</v>
      </c>
      <c r="C44" s="5">
        <v>859214.0563429594</v>
      </c>
      <c r="D44" s="5">
        <v>20030.759999999871</v>
      </c>
      <c r="E44" s="5">
        <v>53.67318437649255</v>
      </c>
      <c r="F44" s="5">
        <v>2.5000000000000001E-2</v>
      </c>
      <c r="G44" s="5">
        <v>-2.5000000000000001E-2</v>
      </c>
      <c r="H44" s="45">
        <v>0.25</v>
      </c>
      <c r="I44" s="45">
        <v>0.25</v>
      </c>
      <c r="J44" s="45">
        <v>600</v>
      </c>
      <c r="K44" s="50">
        <f t="shared" si="24"/>
        <v>2998.775858751465</v>
      </c>
      <c r="L44" s="51">
        <v>9900</v>
      </c>
      <c r="M44" s="51">
        <v>4150</v>
      </c>
      <c r="N44" s="35">
        <f t="shared" si="2"/>
        <v>703.75</v>
      </c>
      <c r="O44" s="35">
        <f t="shared" si="3"/>
        <v>475</v>
      </c>
      <c r="P44" s="35">
        <f t="shared" si="4"/>
        <v>741.34338003164555</v>
      </c>
      <c r="Q44" s="35">
        <f t="shared" si="5"/>
        <v>182.97450452469536</v>
      </c>
      <c r="R44" s="35">
        <f t="shared" si="6"/>
        <v>101.53294879987939</v>
      </c>
      <c r="S44" s="35">
        <f t="shared" si="7"/>
        <v>411.13555985018536</v>
      </c>
      <c r="T44" s="35">
        <f t="shared" si="8"/>
        <v>33.251431016125281</v>
      </c>
      <c r="U44" s="35">
        <f t="shared" si="9"/>
        <v>719.17730461639792</v>
      </c>
      <c r="V44" s="35">
        <f t="shared" si="10"/>
        <v>399.07304374089313</v>
      </c>
      <c r="W44" s="35">
        <f t="shared" si="11"/>
        <v>23.147037808203009</v>
      </c>
      <c r="X44" s="35">
        <f t="shared" si="12"/>
        <v>3908.8500639068193</v>
      </c>
      <c r="Y44" s="51">
        <v>9900</v>
      </c>
      <c r="Z44" s="51">
        <v>4150</v>
      </c>
      <c r="AA44" s="35">
        <f t="shared" si="13"/>
        <v>496.25</v>
      </c>
      <c r="AB44" s="35">
        <f t="shared" si="14"/>
        <v>25</v>
      </c>
      <c r="AC44" s="35">
        <f t="shared" si="15"/>
        <v>738.94083890802244</v>
      </c>
      <c r="AD44" s="35">
        <f t="shared" si="16"/>
        <v>148.75279019625714</v>
      </c>
      <c r="AE44" s="35">
        <f t="shared" si="17"/>
        <v>77.204103123257127</v>
      </c>
      <c r="AF44" s="35">
        <f t="shared" si="18"/>
        <v>384.54209066386863</v>
      </c>
      <c r="AG44" s="35">
        <f t="shared" si="19"/>
        <v>68.27958241870698</v>
      </c>
      <c r="AH44" s="35">
        <f t="shared" si="20"/>
        <v>727.0270092576983</v>
      </c>
      <c r="AI44" s="35">
        <f t="shared" si="21"/>
        <v>377.33388477668279</v>
      </c>
      <c r="AJ44" s="35">
        <f t="shared" si="22"/>
        <v>21.649818650290079</v>
      </c>
      <c r="AK44" s="36">
        <f t="shared" si="23"/>
        <v>4084.0086105201053</v>
      </c>
    </row>
    <row r="45" spans="1:37" x14ac:dyDescent="0.25">
      <c r="A45" s="5">
        <v>4577</v>
      </c>
      <c r="B45" s="5">
        <v>494763.29780912399</v>
      </c>
      <c r="C45" s="5">
        <v>860019.38881775737</v>
      </c>
      <c r="D45" s="5">
        <v>20037.909140624608</v>
      </c>
      <c r="E45" s="5">
        <v>53.611576011424724</v>
      </c>
      <c r="F45" s="5">
        <v>2.5000000000000001E-2</v>
      </c>
      <c r="G45" s="5">
        <v>-2.5000000000000001E-2</v>
      </c>
      <c r="H45" s="45">
        <v>0.25</v>
      </c>
      <c r="I45" s="45">
        <v>0.25</v>
      </c>
      <c r="J45" s="45">
        <v>600</v>
      </c>
      <c r="K45" s="50">
        <f t="shared" si="24"/>
        <v>3031.8521616477087</v>
      </c>
      <c r="L45" s="51">
        <v>9900</v>
      </c>
      <c r="M45" s="51">
        <v>4150</v>
      </c>
      <c r="N45" s="35">
        <f t="shared" si="2"/>
        <v>703.75</v>
      </c>
      <c r="O45" s="35">
        <f t="shared" si="3"/>
        <v>475</v>
      </c>
      <c r="P45" s="35">
        <f t="shared" si="4"/>
        <v>741.34338003164555</v>
      </c>
      <c r="Q45" s="35">
        <f t="shared" si="5"/>
        <v>182.97450452469536</v>
      </c>
      <c r="R45" s="35">
        <f t="shared" si="6"/>
        <v>101.54399894140435</v>
      </c>
      <c r="S45" s="35">
        <f t="shared" si="7"/>
        <v>411.17783004469044</v>
      </c>
      <c r="T45" s="35">
        <f t="shared" si="8"/>
        <v>33.251431016125281</v>
      </c>
      <c r="U45" s="35">
        <f t="shared" si="9"/>
        <v>719.17730461639792</v>
      </c>
      <c r="V45" s="35">
        <f t="shared" si="10"/>
        <v>399.11647608147081</v>
      </c>
      <c r="W45" s="35">
        <f t="shared" si="11"/>
        <v>23.193474954022566</v>
      </c>
      <c r="X45" s="35">
        <f t="shared" si="12"/>
        <v>3900.4347258599978</v>
      </c>
      <c r="Y45" s="51">
        <v>9900</v>
      </c>
      <c r="Z45" s="51">
        <v>4150</v>
      </c>
      <c r="AA45" s="35">
        <f t="shared" si="13"/>
        <v>496.25</v>
      </c>
      <c r="AB45" s="35">
        <f t="shared" si="14"/>
        <v>25</v>
      </c>
      <c r="AC45" s="35">
        <f t="shared" si="15"/>
        <v>738.94083890802244</v>
      </c>
      <c r="AD45" s="35">
        <f t="shared" si="16"/>
        <v>148.75279019625714</v>
      </c>
      <c r="AE45" s="35">
        <f t="shared" si="17"/>
        <v>77.195574907337161</v>
      </c>
      <c r="AF45" s="35">
        <f t="shared" si="18"/>
        <v>384.49729854375869</v>
      </c>
      <c r="AG45" s="35">
        <f t="shared" si="19"/>
        <v>68.27958241870698</v>
      </c>
      <c r="AH45" s="35">
        <f t="shared" si="20"/>
        <v>727.0270092576983</v>
      </c>
      <c r="AI45" s="35">
        <f t="shared" si="21"/>
        <v>377.29220325053171</v>
      </c>
      <c r="AJ45" s="35">
        <f t="shared" si="22"/>
        <v>21.688495371199213</v>
      </c>
      <c r="AK45" s="36">
        <f t="shared" si="23"/>
        <v>4077.2410595453262</v>
      </c>
    </row>
    <row r="46" spans="1:37" x14ac:dyDescent="0.25">
      <c r="A46" s="5">
        <v>4578</v>
      </c>
      <c r="B46" s="5">
        <v>495356.9867515564</v>
      </c>
      <c r="C46" s="5">
        <v>860824.08338269591</v>
      </c>
      <c r="D46" s="5">
        <v>20044.879062499829</v>
      </c>
      <c r="E46" s="5">
        <v>53.54996764635689</v>
      </c>
      <c r="F46" s="5">
        <v>2.5000000000000001E-2</v>
      </c>
      <c r="G46" s="5">
        <v>-2.5000000000000001E-2</v>
      </c>
      <c r="H46" s="45">
        <v>0.25</v>
      </c>
      <c r="I46" s="45">
        <v>0.25</v>
      </c>
      <c r="J46" s="45">
        <v>600</v>
      </c>
      <c r="K46" s="50">
        <f t="shared" si="24"/>
        <v>3067.4727955359713</v>
      </c>
      <c r="L46" s="51">
        <v>9900</v>
      </c>
      <c r="M46" s="51">
        <v>4150</v>
      </c>
      <c r="N46" s="35">
        <f t="shared" si="2"/>
        <v>703.75</v>
      </c>
      <c r="O46" s="35">
        <f t="shared" si="3"/>
        <v>475</v>
      </c>
      <c r="P46" s="35">
        <f t="shared" si="4"/>
        <v>741.34338003164555</v>
      </c>
      <c r="Q46" s="35">
        <f t="shared" si="5"/>
        <v>182.97450452469536</v>
      </c>
      <c r="R46" s="35">
        <f t="shared" si="6"/>
        <v>101.5559471726073</v>
      </c>
      <c r="S46" s="35">
        <f t="shared" si="7"/>
        <v>411.22353006960122</v>
      </c>
      <c r="T46" s="35">
        <f t="shared" si="8"/>
        <v>33.251431016125281</v>
      </c>
      <c r="U46" s="35">
        <f t="shared" si="9"/>
        <v>719.17730461639792</v>
      </c>
      <c r="V46" s="35">
        <f t="shared" si="10"/>
        <v>399.16343834396633</v>
      </c>
      <c r="W46" s="35">
        <f t="shared" si="11"/>
        <v>23.243692344344986</v>
      </c>
      <c r="X46" s="35">
        <f t="shared" si="12"/>
        <v>3891.372054117267</v>
      </c>
      <c r="Y46" s="51">
        <v>9900</v>
      </c>
      <c r="Z46" s="51">
        <v>4150</v>
      </c>
      <c r="AA46" s="35">
        <f t="shared" si="13"/>
        <v>496.25</v>
      </c>
      <c r="AB46" s="35">
        <f t="shared" si="14"/>
        <v>25</v>
      </c>
      <c r="AC46" s="35">
        <f t="shared" si="15"/>
        <v>738.94083890802244</v>
      </c>
      <c r="AD46" s="35">
        <f t="shared" si="16"/>
        <v>148.75279019625714</v>
      </c>
      <c r="AE46" s="35">
        <f t="shared" si="17"/>
        <v>77.186355202261666</v>
      </c>
      <c r="AF46" s="35">
        <f t="shared" si="18"/>
        <v>384.44886999272018</v>
      </c>
      <c r="AG46" s="35">
        <f t="shared" si="19"/>
        <v>68.27958241870698</v>
      </c>
      <c r="AH46" s="35">
        <f t="shared" si="20"/>
        <v>727.0270092576983</v>
      </c>
      <c r="AI46" s="35">
        <f t="shared" si="21"/>
        <v>377.2471420816056</v>
      </c>
      <c r="AJ46" s="35">
        <f t="shared" si="22"/>
        <v>21.730301412298598</v>
      </c>
      <c r="AK46" s="36">
        <f t="shared" si="23"/>
        <v>4069.9529277263327</v>
      </c>
    </row>
    <row r="47" spans="1:37" x14ac:dyDescent="0.25">
      <c r="A47" s="5">
        <v>4578.2</v>
      </c>
      <c r="B47" s="5">
        <v>495475.82835245132</v>
      </c>
      <c r="C47" s="5">
        <v>860984.94566458464</v>
      </c>
      <c r="D47" s="5">
        <v>20046.25154062501</v>
      </c>
      <c r="E47" s="5">
        <v>53.537645973343338</v>
      </c>
      <c r="F47" s="5">
        <v>2.5000000000000001E-2</v>
      </c>
      <c r="G47" s="5">
        <v>-2.5000000000000001E-2</v>
      </c>
      <c r="H47" s="45">
        <v>0.25</v>
      </c>
      <c r="I47" s="45">
        <v>0.25</v>
      </c>
      <c r="J47" s="45">
        <v>600</v>
      </c>
      <c r="K47" s="50">
        <f t="shared" si="24"/>
        <v>3074.9022420326592</v>
      </c>
      <c r="L47" s="51">
        <v>9900</v>
      </c>
      <c r="M47" s="51">
        <v>4150</v>
      </c>
      <c r="N47" s="35">
        <f t="shared" si="2"/>
        <v>703.75</v>
      </c>
      <c r="O47" s="35">
        <f t="shared" si="3"/>
        <v>475</v>
      </c>
      <c r="P47" s="35">
        <f t="shared" si="4"/>
        <v>741.34338003164555</v>
      </c>
      <c r="Q47" s="35">
        <f t="shared" si="5"/>
        <v>182.97450452469536</v>
      </c>
      <c r="R47" s="35">
        <f t="shared" si="6"/>
        <v>101.55844554451082</v>
      </c>
      <c r="S47" s="35">
        <f t="shared" si="7"/>
        <v>411.23308519169444</v>
      </c>
      <c r="T47" s="35">
        <f t="shared" si="8"/>
        <v>33.251431016125281</v>
      </c>
      <c r="U47" s="35">
        <f t="shared" si="9"/>
        <v>719.17730461639792</v>
      </c>
      <c r="V47" s="35">
        <f t="shared" si="10"/>
        <v>399.17325814031534</v>
      </c>
      <c r="W47" s="35">
        <f t="shared" si="11"/>
        <v>23.254193589389402</v>
      </c>
      <c r="X47" s="35">
        <f t="shared" si="12"/>
        <v>3889.4818397252134</v>
      </c>
      <c r="Y47" s="51">
        <v>9900</v>
      </c>
      <c r="Z47" s="51">
        <v>4150</v>
      </c>
      <c r="AA47" s="35">
        <f t="shared" si="13"/>
        <v>496.25</v>
      </c>
      <c r="AB47" s="35">
        <f t="shared" si="14"/>
        <v>25</v>
      </c>
      <c r="AC47" s="35">
        <f t="shared" si="15"/>
        <v>738.94083890802244</v>
      </c>
      <c r="AD47" s="35">
        <f t="shared" si="16"/>
        <v>148.75279019625714</v>
      </c>
      <c r="AE47" s="35">
        <f t="shared" si="17"/>
        <v>77.184427578936564</v>
      </c>
      <c r="AF47" s="35">
        <f t="shared" si="18"/>
        <v>384.4387441220486</v>
      </c>
      <c r="AG47" s="35">
        <f t="shared" si="19"/>
        <v>68.27958241870698</v>
      </c>
      <c r="AH47" s="35">
        <f t="shared" si="20"/>
        <v>727.0270092576983</v>
      </c>
      <c r="AI47" s="35">
        <f t="shared" si="21"/>
        <v>377.23772085179752</v>
      </c>
      <c r="AJ47" s="35">
        <f t="shared" si="22"/>
        <v>21.739041193411278</v>
      </c>
      <c r="AK47" s="36">
        <f t="shared" si="23"/>
        <v>4068.43283166123</v>
      </c>
    </row>
    <row r="48" spans="1:37" x14ac:dyDescent="0.25">
      <c r="A48" s="5">
        <v>4578.8</v>
      </c>
      <c r="B48" s="5">
        <v>495832.56068086624</v>
      </c>
      <c r="C48" s="5">
        <v>861467.37911427021</v>
      </c>
      <c r="D48" s="5">
        <v>20050.325962499985</v>
      </c>
      <c r="E48" s="5">
        <v>53.500680954302616</v>
      </c>
      <c r="F48" s="5">
        <v>2.5000000000000001E-2</v>
      </c>
      <c r="G48" s="5">
        <v>-2.5000000000000001E-2</v>
      </c>
      <c r="H48" s="45">
        <v>0.25</v>
      </c>
      <c r="I48" s="45">
        <v>0.25</v>
      </c>
      <c r="J48" s="45">
        <v>600</v>
      </c>
      <c r="K48" s="50">
        <f t="shared" si="24"/>
        <v>3097.8012209608419</v>
      </c>
      <c r="L48" s="51">
        <v>9900</v>
      </c>
      <c r="M48" s="51">
        <v>4150</v>
      </c>
      <c r="N48" s="35">
        <f t="shared" si="2"/>
        <v>703.75</v>
      </c>
      <c r="O48" s="35">
        <f t="shared" si="3"/>
        <v>475</v>
      </c>
      <c r="P48" s="35">
        <f t="shared" si="4"/>
        <v>741.34338003164555</v>
      </c>
      <c r="Q48" s="35">
        <f t="shared" si="5"/>
        <v>182.97450452469536</v>
      </c>
      <c r="R48" s="35">
        <f t="shared" si="6"/>
        <v>101.56615976536247</v>
      </c>
      <c r="S48" s="35">
        <f t="shared" si="7"/>
        <v>411.26258691739167</v>
      </c>
      <c r="T48" s="35">
        <f t="shared" si="8"/>
        <v>33.251431016125281</v>
      </c>
      <c r="U48" s="35">
        <f t="shared" si="9"/>
        <v>719.17730461639792</v>
      </c>
      <c r="V48" s="35">
        <f t="shared" si="10"/>
        <v>399.20357871734723</v>
      </c>
      <c r="W48" s="35">
        <f t="shared" si="11"/>
        <v>23.286620025998474</v>
      </c>
      <c r="X48" s="35">
        <f t="shared" si="12"/>
        <v>3883.6558364620255</v>
      </c>
      <c r="Y48" s="51">
        <v>9900</v>
      </c>
      <c r="Z48" s="51">
        <v>4150</v>
      </c>
      <c r="AA48" s="35">
        <f t="shared" si="13"/>
        <v>496.25</v>
      </c>
      <c r="AB48" s="35">
        <f t="shared" si="14"/>
        <v>25</v>
      </c>
      <c r="AC48" s="35">
        <f t="shared" si="15"/>
        <v>738.94083890802244</v>
      </c>
      <c r="AD48" s="35">
        <f t="shared" si="16"/>
        <v>148.75279019625714</v>
      </c>
      <c r="AE48" s="35">
        <f t="shared" si="17"/>
        <v>77.178476126129283</v>
      </c>
      <c r="AF48" s="35">
        <f t="shared" si="18"/>
        <v>384.40747962830716</v>
      </c>
      <c r="AG48" s="35">
        <f t="shared" si="19"/>
        <v>68.27958241870698</v>
      </c>
      <c r="AH48" s="35">
        <f t="shared" si="20"/>
        <v>727.0270092576983</v>
      </c>
      <c r="AI48" s="35">
        <f t="shared" si="21"/>
        <v>377.20863321633533</v>
      </c>
      <c r="AJ48" s="35">
        <f t="shared" si="22"/>
        <v>21.766022969296234</v>
      </c>
      <c r="AK48" s="36">
        <f t="shared" si="23"/>
        <v>4063.7476040633028</v>
      </c>
    </row>
    <row r="49" spans="1:37" x14ac:dyDescent="0.25">
      <c r="A49" s="5">
        <v>4579</v>
      </c>
      <c r="B49" s="5">
        <v>495951.54061412811</v>
      </c>
      <c r="C49" s="5">
        <v>861628.13910734653</v>
      </c>
      <c r="D49" s="5">
        <v>20051.669765625091</v>
      </c>
      <c r="E49" s="5">
        <v>53.488359281289064</v>
      </c>
      <c r="F49" s="5">
        <v>2.5000000000000001E-2</v>
      </c>
      <c r="G49" s="5">
        <v>-2.5000000000000001E-2</v>
      </c>
      <c r="H49" s="45">
        <v>0.25</v>
      </c>
      <c r="I49" s="45">
        <v>0.25</v>
      </c>
      <c r="J49" s="45">
        <v>600</v>
      </c>
      <c r="K49" s="50">
        <f t="shared" si="24"/>
        <v>3105.6377604162526</v>
      </c>
      <c r="L49" s="51">
        <v>9900</v>
      </c>
      <c r="M49" s="51">
        <v>4150</v>
      </c>
      <c r="N49" s="35">
        <f t="shared" si="2"/>
        <v>703.75</v>
      </c>
      <c r="O49" s="35">
        <f t="shared" si="3"/>
        <v>475</v>
      </c>
      <c r="P49" s="35">
        <f t="shared" si="4"/>
        <v>741.34338003164555</v>
      </c>
      <c r="Q49" s="35">
        <f t="shared" si="5"/>
        <v>182.97450452469536</v>
      </c>
      <c r="R49" s="35">
        <f t="shared" si="6"/>
        <v>101.56880452590575</v>
      </c>
      <c r="S49" s="35">
        <f t="shared" si="7"/>
        <v>411.27270079201674</v>
      </c>
      <c r="T49" s="35">
        <f t="shared" si="8"/>
        <v>33.251431016125281</v>
      </c>
      <c r="U49" s="35">
        <f t="shared" si="9"/>
        <v>719.17730461639792</v>
      </c>
      <c r="V49" s="35">
        <f t="shared" si="10"/>
        <v>399.2139738910563</v>
      </c>
      <c r="W49" s="35">
        <f t="shared" si="11"/>
        <v>23.297737786121836</v>
      </c>
      <c r="X49" s="35">
        <f t="shared" si="12"/>
        <v>3881.6620486786264</v>
      </c>
      <c r="Y49" s="51">
        <v>9900</v>
      </c>
      <c r="Z49" s="51">
        <v>4150</v>
      </c>
      <c r="AA49" s="35">
        <f t="shared" si="13"/>
        <v>496.25</v>
      </c>
      <c r="AB49" s="35">
        <f t="shared" si="14"/>
        <v>25</v>
      </c>
      <c r="AC49" s="35">
        <f t="shared" si="15"/>
        <v>738.94083890802244</v>
      </c>
      <c r="AD49" s="35">
        <f t="shared" si="16"/>
        <v>148.75279019625714</v>
      </c>
      <c r="AE49" s="35">
        <f t="shared" si="17"/>
        <v>77.176435879662293</v>
      </c>
      <c r="AF49" s="35">
        <f t="shared" si="18"/>
        <v>384.39676123960561</v>
      </c>
      <c r="AG49" s="35">
        <f t="shared" si="19"/>
        <v>68.27958241870698</v>
      </c>
      <c r="AH49" s="35">
        <f t="shared" si="20"/>
        <v>727.0270092576983</v>
      </c>
      <c r="AI49" s="35">
        <f t="shared" si="21"/>
        <v>377.19866154262695</v>
      </c>
      <c r="AJ49" s="35">
        <f t="shared" si="22"/>
        <v>21.775272056590268</v>
      </c>
      <c r="AK49" s="36">
        <f t="shared" si="23"/>
        <v>4062.144215063126</v>
      </c>
    </row>
    <row r="50" spans="1:37" x14ac:dyDescent="0.25">
      <c r="A50" s="5">
        <v>4580</v>
      </c>
      <c r="B50" s="5">
        <v>496546.95870876312</v>
      </c>
      <c r="C50" s="5">
        <v>862431.55506202579</v>
      </c>
      <c r="D50" s="5">
        <v>20058.281249999709</v>
      </c>
      <c r="E50" s="5">
        <v>53.426750916221231</v>
      </c>
      <c r="F50" s="5">
        <v>2.5000000000000001E-2</v>
      </c>
      <c r="G50" s="5">
        <v>-2.5000000000000001E-2</v>
      </c>
      <c r="H50" s="45">
        <v>0.25</v>
      </c>
      <c r="I50" s="45">
        <v>0.25</v>
      </c>
      <c r="J50" s="45">
        <v>600</v>
      </c>
      <c r="K50" s="50">
        <f t="shared" si="24"/>
        <v>3146.3470562885527</v>
      </c>
      <c r="L50" s="51">
        <v>9900</v>
      </c>
      <c r="M50" s="51">
        <v>4150</v>
      </c>
      <c r="N50" s="35">
        <f t="shared" si="2"/>
        <v>703.75</v>
      </c>
      <c r="O50" s="35">
        <f t="shared" si="3"/>
        <v>475</v>
      </c>
      <c r="P50" s="35">
        <f t="shared" si="4"/>
        <v>741.34338003164555</v>
      </c>
      <c r="Q50" s="35">
        <f t="shared" si="5"/>
        <v>182.97450452469536</v>
      </c>
      <c r="R50" s="35">
        <f t="shared" si="6"/>
        <v>101.58258294982268</v>
      </c>
      <c r="S50" s="35">
        <f t="shared" si="7"/>
        <v>411.32538645739032</v>
      </c>
      <c r="T50" s="35">
        <f t="shared" si="8"/>
        <v>33.251431016125281</v>
      </c>
      <c r="U50" s="35">
        <f t="shared" si="9"/>
        <v>719.17730461639792</v>
      </c>
      <c r="V50" s="35">
        <f t="shared" si="10"/>
        <v>399.26812968615019</v>
      </c>
      <c r="W50" s="35">
        <f t="shared" si="11"/>
        <v>23.35566307156672</v>
      </c>
      <c r="X50" s="35">
        <f t="shared" si="12"/>
        <v>3871.304709544077</v>
      </c>
      <c r="Y50" s="51">
        <v>9900</v>
      </c>
      <c r="Z50" s="51">
        <v>4150</v>
      </c>
      <c r="AA50" s="35">
        <f t="shared" si="13"/>
        <v>496.25</v>
      </c>
      <c r="AB50" s="35">
        <f t="shared" si="14"/>
        <v>25</v>
      </c>
      <c r="AC50" s="35">
        <f t="shared" si="15"/>
        <v>738.94083890802244</v>
      </c>
      <c r="AD50" s="35">
        <f t="shared" si="16"/>
        <v>148.75279019625714</v>
      </c>
      <c r="AE50" s="35">
        <f t="shared" si="17"/>
        <v>77.165808140369634</v>
      </c>
      <c r="AF50" s="35">
        <f t="shared" si="18"/>
        <v>384.34092488960789</v>
      </c>
      <c r="AG50" s="35">
        <f t="shared" si="19"/>
        <v>68.27958241870698</v>
      </c>
      <c r="AH50" s="35">
        <f t="shared" si="20"/>
        <v>727.0270092576983</v>
      </c>
      <c r="AI50" s="35">
        <f t="shared" si="21"/>
        <v>377.14671862778874</v>
      </c>
      <c r="AJ50" s="35">
        <f t="shared" si="22"/>
        <v>21.823445481077552</v>
      </c>
      <c r="AK50" s="36">
        <f t="shared" si="23"/>
        <v>4053.8149215557055</v>
      </c>
    </row>
    <row r="51" spans="1:37" x14ac:dyDescent="0.25">
      <c r="A51" s="5">
        <v>4581</v>
      </c>
      <c r="B51" s="5">
        <v>497143.24034738541</v>
      </c>
      <c r="C51" s="5">
        <v>863234.33031791449</v>
      </c>
      <c r="D51" s="5">
        <v>20064.713515625044</v>
      </c>
      <c r="E51" s="5">
        <v>53.365142551153397</v>
      </c>
      <c r="F51" s="5">
        <v>2.5000000000000001E-2</v>
      </c>
      <c r="G51" s="5">
        <v>-2.5000000000000001E-2</v>
      </c>
      <c r="H51" s="45">
        <v>0.25</v>
      </c>
      <c r="I51" s="45">
        <v>0.25</v>
      </c>
      <c r="J51" s="45">
        <v>600</v>
      </c>
      <c r="K51" s="50">
        <f t="shared" si="24"/>
        <v>3189.6006831528712</v>
      </c>
      <c r="L51" s="51">
        <v>9900</v>
      </c>
      <c r="M51" s="51">
        <v>4150</v>
      </c>
      <c r="N51" s="35">
        <f t="shared" si="2"/>
        <v>703.75</v>
      </c>
      <c r="O51" s="35">
        <f t="shared" si="3"/>
        <v>475</v>
      </c>
      <c r="P51" s="35">
        <f t="shared" si="4"/>
        <v>741.34338003164555</v>
      </c>
      <c r="Q51" s="35">
        <f t="shared" si="5"/>
        <v>182.97450452469536</v>
      </c>
      <c r="R51" s="35">
        <f t="shared" si="6"/>
        <v>101.59729533732728</v>
      </c>
      <c r="S51" s="35">
        <f t="shared" si="7"/>
        <v>411.38163479093794</v>
      </c>
      <c r="T51" s="35">
        <f t="shared" si="8"/>
        <v>33.251431016125281</v>
      </c>
      <c r="U51" s="35">
        <f t="shared" si="9"/>
        <v>719.17730461639792</v>
      </c>
      <c r="V51" s="35">
        <f t="shared" si="10"/>
        <v>399.3259564047824</v>
      </c>
      <c r="W51" s="35">
        <f t="shared" si="11"/>
        <v>23.417524104603395</v>
      </c>
      <c r="X51" s="35">
        <f t="shared" si="12"/>
        <v>3860.3000367136183</v>
      </c>
      <c r="Y51" s="51">
        <v>9900</v>
      </c>
      <c r="Z51" s="51">
        <v>4150</v>
      </c>
      <c r="AA51" s="35">
        <f t="shared" si="13"/>
        <v>496.25</v>
      </c>
      <c r="AB51" s="35">
        <f t="shared" si="14"/>
        <v>25</v>
      </c>
      <c r="AC51" s="35">
        <f t="shared" si="15"/>
        <v>738.94083890802244</v>
      </c>
      <c r="AD51" s="35">
        <f t="shared" si="16"/>
        <v>148.75279019625714</v>
      </c>
      <c r="AE51" s="35">
        <f t="shared" si="17"/>
        <v>77.154462494510739</v>
      </c>
      <c r="AF51" s="35">
        <f t="shared" si="18"/>
        <v>384.28130981441461</v>
      </c>
      <c r="AG51" s="35">
        <f t="shared" si="19"/>
        <v>68.27958241870698</v>
      </c>
      <c r="AH51" s="35">
        <f t="shared" si="20"/>
        <v>727.0270092576983</v>
      </c>
      <c r="AI51" s="35">
        <f t="shared" si="21"/>
        <v>377.09126695548053</v>
      </c>
      <c r="AJ51" s="35">
        <f t="shared" si="22"/>
        <v>21.874862838981187</v>
      </c>
      <c r="AK51" s="36">
        <f t="shared" si="23"/>
        <v>4044.9650472040707</v>
      </c>
    </row>
    <row r="52" spans="1:37" x14ac:dyDescent="0.25">
      <c r="A52" s="5">
        <v>4582</v>
      </c>
      <c r="B52" s="5">
        <v>497740.38483953476</v>
      </c>
      <c r="C52" s="5">
        <v>864036.4639467597</v>
      </c>
      <c r="D52" s="5">
        <v>20070.966562499736</v>
      </c>
      <c r="E52" s="5">
        <v>53.303534186085564</v>
      </c>
      <c r="F52" s="5">
        <v>2.5000000000000001E-2</v>
      </c>
      <c r="G52" s="5">
        <v>-2.5000000000000001E-2</v>
      </c>
      <c r="H52" s="45">
        <v>0.25</v>
      </c>
      <c r="I52" s="45">
        <v>0.25</v>
      </c>
      <c r="J52" s="45">
        <v>600</v>
      </c>
      <c r="K52" s="50">
        <f t="shared" si="24"/>
        <v>3235.3986410092089</v>
      </c>
      <c r="L52" s="51">
        <v>9900</v>
      </c>
      <c r="M52" s="51">
        <v>4150</v>
      </c>
      <c r="N52" s="35">
        <f t="shared" si="2"/>
        <v>703.75</v>
      </c>
      <c r="O52" s="35">
        <f t="shared" si="3"/>
        <v>475</v>
      </c>
      <c r="P52" s="35">
        <f t="shared" si="4"/>
        <v>741.34338003164555</v>
      </c>
      <c r="Q52" s="35">
        <f t="shared" si="5"/>
        <v>182.97450452469536</v>
      </c>
      <c r="R52" s="35">
        <f t="shared" si="6"/>
        <v>101.61295555671182</v>
      </c>
      <c r="S52" s="35">
        <f t="shared" si="7"/>
        <v>411.44149710804493</v>
      </c>
      <c r="T52" s="35">
        <f t="shared" si="8"/>
        <v>33.251431016125281</v>
      </c>
      <c r="U52" s="35">
        <f t="shared" si="9"/>
        <v>719.17730461639792</v>
      </c>
      <c r="V52" s="35">
        <f t="shared" si="10"/>
        <v>399.38750855597385</v>
      </c>
      <c r="W52" s="35">
        <f t="shared" si="11"/>
        <v>23.483381038705669</v>
      </c>
      <c r="X52" s="35">
        <f t="shared" si="12"/>
        <v>3848.6480301872498</v>
      </c>
      <c r="Y52" s="51">
        <v>9900</v>
      </c>
      <c r="Z52" s="51">
        <v>4150</v>
      </c>
      <c r="AA52" s="35">
        <f t="shared" si="13"/>
        <v>496.25</v>
      </c>
      <c r="AB52" s="35">
        <f t="shared" si="14"/>
        <v>25</v>
      </c>
      <c r="AC52" s="35">
        <f t="shared" si="15"/>
        <v>738.94083890802244</v>
      </c>
      <c r="AD52" s="35">
        <f t="shared" si="16"/>
        <v>148.75279019625714</v>
      </c>
      <c r="AE52" s="35">
        <f t="shared" si="17"/>
        <v>77.142388739845359</v>
      </c>
      <c r="AF52" s="35">
        <f t="shared" si="18"/>
        <v>384.2178610325883</v>
      </c>
      <c r="AG52" s="35">
        <f t="shared" si="19"/>
        <v>68.27958241870698</v>
      </c>
      <c r="AH52" s="35">
        <f t="shared" si="20"/>
        <v>727.0270092576983</v>
      </c>
      <c r="AI52" s="35">
        <f t="shared" si="21"/>
        <v>377.03225666240775</v>
      </c>
      <c r="AJ52" s="35">
        <f t="shared" si="22"/>
        <v>21.929568349143342</v>
      </c>
      <c r="AK52" s="36">
        <f t="shared" si="23"/>
        <v>4035.5945920082227</v>
      </c>
    </row>
    <row r="53" spans="1:37" x14ac:dyDescent="0.25">
      <c r="A53" s="5">
        <v>4582.2</v>
      </c>
      <c r="B53" s="5">
        <v>497859.91722011566</v>
      </c>
      <c r="C53" s="5">
        <v>864196.81359565258</v>
      </c>
      <c r="D53" s="5">
        <v>20072.195665624804</v>
      </c>
      <c r="E53" s="5">
        <v>53.291212513072011</v>
      </c>
      <c r="F53" s="5">
        <v>2.5000000000000001E-2</v>
      </c>
      <c r="G53" s="5">
        <v>-2.5000000000000001E-2</v>
      </c>
      <c r="H53" s="45">
        <v>0.25</v>
      </c>
      <c r="I53" s="45">
        <v>0.25</v>
      </c>
      <c r="J53" s="45">
        <v>600</v>
      </c>
      <c r="K53" s="50">
        <f t="shared" si="24"/>
        <v>3244.86355229951</v>
      </c>
      <c r="L53" s="51">
        <v>9900</v>
      </c>
      <c r="M53" s="51">
        <v>4150</v>
      </c>
      <c r="N53" s="35">
        <f t="shared" si="2"/>
        <v>703.75</v>
      </c>
      <c r="O53" s="35">
        <f t="shared" si="3"/>
        <v>475</v>
      </c>
      <c r="P53" s="35">
        <f t="shared" si="4"/>
        <v>741.34338003164555</v>
      </c>
      <c r="Q53" s="35">
        <f t="shared" si="5"/>
        <v>182.97450452469536</v>
      </c>
      <c r="R53" s="35">
        <f t="shared" si="6"/>
        <v>101.61620263144914</v>
      </c>
      <c r="S53" s="35">
        <f t="shared" si="7"/>
        <v>411.45390802500765</v>
      </c>
      <c r="T53" s="35">
        <f t="shared" si="8"/>
        <v>33.251431016125281</v>
      </c>
      <c r="U53" s="35">
        <f t="shared" si="9"/>
        <v>719.17730461639792</v>
      </c>
      <c r="V53" s="35">
        <f t="shared" si="10"/>
        <v>399.40027111250345</v>
      </c>
      <c r="W53" s="35">
        <f t="shared" si="11"/>
        <v>23.497037535092257</v>
      </c>
      <c r="X53" s="35">
        <f t="shared" si="12"/>
        <v>3846.239948838469</v>
      </c>
      <c r="Y53" s="51">
        <v>9900</v>
      </c>
      <c r="Z53" s="51">
        <v>4150</v>
      </c>
      <c r="AA53" s="35">
        <f t="shared" si="13"/>
        <v>496.25</v>
      </c>
      <c r="AB53" s="35">
        <f t="shared" si="14"/>
        <v>25</v>
      </c>
      <c r="AC53" s="35">
        <f t="shared" si="15"/>
        <v>738.94083890802244</v>
      </c>
      <c r="AD53" s="35">
        <f t="shared" si="16"/>
        <v>148.75279019625714</v>
      </c>
      <c r="AE53" s="35">
        <f t="shared" si="17"/>
        <v>77.139885666532052</v>
      </c>
      <c r="AF53" s="35">
        <f t="shared" si="18"/>
        <v>384.20470611420166</v>
      </c>
      <c r="AG53" s="35">
        <f t="shared" si="19"/>
        <v>68.27958241870698</v>
      </c>
      <c r="AH53" s="35">
        <f t="shared" si="20"/>
        <v>727.0270092576983</v>
      </c>
      <c r="AI53" s="35">
        <f t="shared" si="21"/>
        <v>377.02002292949743</v>
      </c>
      <c r="AJ53" s="35">
        <f t="shared" si="22"/>
        <v>21.940908142196562</v>
      </c>
      <c r="AK53" s="36">
        <f t="shared" si="23"/>
        <v>4033.6580312677493</v>
      </c>
    </row>
    <row r="54" spans="1:37" x14ac:dyDescent="0.25">
      <c r="A54" s="5">
        <v>4582.8</v>
      </c>
      <c r="B54" s="5">
        <v>498218.72122526169</v>
      </c>
      <c r="C54" s="5">
        <v>864677.70825511217</v>
      </c>
      <c r="D54" s="5">
        <v>20075.83996250014</v>
      </c>
      <c r="E54" s="5">
        <v>53.254247494031297</v>
      </c>
      <c r="F54" s="5">
        <v>2.5000000000000001E-2</v>
      </c>
      <c r="G54" s="5">
        <v>-2.5000000000000001E-2</v>
      </c>
      <c r="H54" s="45">
        <v>0.25</v>
      </c>
      <c r="I54" s="45">
        <v>0.25</v>
      </c>
      <c r="J54" s="45">
        <v>600</v>
      </c>
      <c r="K54" s="50">
        <f t="shared" si="24"/>
        <v>3273.8689256085413</v>
      </c>
      <c r="L54" s="51">
        <v>9900</v>
      </c>
      <c r="M54" s="51">
        <v>4150</v>
      </c>
      <c r="N54" s="35">
        <f t="shared" si="2"/>
        <v>703.75</v>
      </c>
      <c r="O54" s="35">
        <f t="shared" si="3"/>
        <v>475</v>
      </c>
      <c r="P54" s="35">
        <f t="shared" si="4"/>
        <v>741.34338003164555</v>
      </c>
      <c r="Q54" s="35">
        <f t="shared" si="5"/>
        <v>182.97450452469536</v>
      </c>
      <c r="R54" s="35">
        <f t="shared" si="6"/>
        <v>101.62617613381921</v>
      </c>
      <c r="S54" s="35">
        <f t="shared" si="7"/>
        <v>411.49202587907308</v>
      </c>
      <c r="T54" s="35">
        <f t="shared" si="8"/>
        <v>33.251431016125281</v>
      </c>
      <c r="U54" s="35">
        <f t="shared" si="9"/>
        <v>719.17730461639792</v>
      </c>
      <c r="V54" s="35">
        <f t="shared" si="10"/>
        <v>399.43947174633342</v>
      </c>
      <c r="W54" s="35">
        <f t="shared" si="11"/>
        <v>23.538986862399621</v>
      </c>
      <c r="X54" s="35">
        <f t="shared" si="12"/>
        <v>3838.8603447050982</v>
      </c>
      <c r="Y54" s="51">
        <v>9900</v>
      </c>
      <c r="Z54" s="51">
        <v>4150</v>
      </c>
      <c r="AA54" s="35">
        <f t="shared" si="13"/>
        <v>496.25</v>
      </c>
      <c r="AB54" s="35">
        <f t="shared" si="14"/>
        <v>25</v>
      </c>
      <c r="AC54" s="35">
        <f t="shared" si="15"/>
        <v>738.94083890802244</v>
      </c>
      <c r="AD54" s="35">
        <f t="shared" si="16"/>
        <v>148.75279019625714</v>
      </c>
      <c r="AE54" s="35">
        <f t="shared" si="17"/>
        <v>77.132198172716798</v>
      </c>
      <c r="AF54" s="35">
        <f t="shared" si="18"/>
        <v>384.16430225158138</v>
      </c>
      <c r="AG54" s="35">
        <f t="shared" si="19"/>
        <v>68.27958241870698</v>
      </c>
      <c r="AH54" s="35">
        <f t="shared" si="20"/>
        <v>727.0270092576983</v>
      </c>
      <c r="AI54" s="35">
        <f t="shared" si="21"/>
        <v>376.98245041990072</v>
      </c>
      <c r="AJ54" s="35">
        <f t="shared" si="22"/>
        <v>21.975731958315883</v>
      </c>
      <c r="AK54" s="36">
        <f t="shared" si="23"/>
        <v>4027.7234096437082</v>
      </c>
    </row>
    <row r="55" spans="1:37" x14ac:dyDescent="0.25">
      <c r="A55" s="5">
        <v>4583</v>
      </c>
      <c r="B55" s="5">
        <v>498338.39149618149</v>
      </c>
      <c r="C55" s="5">
        <v>864837.95502114296</v>
      </c>
      <c r="D55" s="5">
        <v>20077.040390624916</v>
      </c>
      <c r="E55" s="5">
        <v>53.241925821017745</v>
      </c>
      <c r="F55" s="5">
        <v>2.5000000000000001E-2</v>
      </c>
      <c r="G55" s="5">
        <v>-2.5000000000000001E-2</v>
      </c>
      <c r="H55" s="45">
        <v>0.25</v>
      </c>
      <c r="I55" s="45">
        <v>0.25</v>
      </c>
      <c r="J55" s="45">
        <v>600</v>
      </c>
      <c r="K55" s="50">
        <f t="shared" si="24"/>
        <v>3283.7409298575653</v>
      </c>
      <c r="L55" s="51">
        <v>9900</v>
      </c>
      <c r="M55" s="51">
        <v>4150</v>
      </c>
      <c r="N55" s="35">
        <f t="shared" si="2"/>
        <v>703.75</v>
      </c>
      <c r="O55" s="35">
        <f t="shared" si="3"/>
        <v>475</v>
      </c>
      <c r="P55" s="35">
        <f t="shared" si="4"/>
        <v>741.34338003164555</v>
      </c>
      <c r="Q55" s="35">
        <f t="shared" si="5"/>
        <v>182.97450452469536</v>
      </c>
      <c r="R55" s="35">
        <f t="shared" si="6"/>
        <v>101.62957848514688</v>
      </c>
      <c r="S55" s="35">
        <f t="shared" si="7"/>
        <v>411.50502843416092</v>
      </c>
      <c r="T55" s="35">
        <f t="shared" si="8"/>
        <v>33.251431016125281</v>
      </c>
      <c r="U55" s="35">
        <f t="shared" si="9"/>
        <v>719.17730461639792</v>
      </c>
      <c r="V55" s="35">
        <f t="shared" si="10"/>
        <v>399.45284461411927</v>
      </c>
      <c r="W55" s="35">
        <f t="shared" si="11"/>
        <v>23.55329842677661</v>
      </c>
      <c r="X55" s="35">
        <f t="shared" si="12"/>
        <v>3836.348689964972</v>
      </c>
      <c r="Y55" s="51">
        <v>9900</v>
      </c>
      <c r="Z55" s="51">
        <v>4150</v>
      </c>
      <c r="AA55" s="35">
        <f t="shared" si="13"/>
        <v>496.25</v>
      </c>
      <c r="AB55" s="35">
        <f t="shared" si="14"/>
        <v>25</v>
      </c>
      <c r="AC55" s="35">
        <f t="shared" si="15"/>
        <v>738.94083890802244</v>
      </c>
      <c r="AD55" s="35">
        <f t="shared" si="16"/>
        <v>148.75279019625714</v>
      </c>
      <c r="AE55" s="35">
        <f t="shared" si="17"/>
        <v>77.129575938246091</v>
      </c>
      <c r="AF55" s="35">
        <f t="shared" si="18"/>
        <v>384.15051957963658</v>
      </c>
      <c r="AG55" s="35">
        <f t="shared" si="19"/>
        <v>68.27958241870698</v>
      </c>
      <c r="AH55" s="35">
        <f t="shared" si="20"/>
        <v>727.0270092576983</v>
      </c>
      <c r="AI55" s="35">
        <f t="shared" si="21"/>
        <v>376.96963428863825</v>
      </c>
      <c r="AJ55" s="35">
        <f t="shared" si="22"/>
        <v>21.987609392987324</v>
      </c>
      <c r="AK55" s="36">
        <f t="shared" si="23"/>
        <v>4025.7035559681608</v>
      </c>
    </row>
    <row r="56" spans="1:37" x14ac:dyDescent="0.25">
      <c r="A56" s="5">
        <v>4584</v>
      </c>
      <c r="B56" s="5">
        <v>498937.25962543488</v>
      </c>
      <c r="C56" s="5">
        <v>865638.80261442065</v>
      </c>
      <c r="D56" s="5">
        <v>20082.934999999678</v>
      </c>
      <c r="E56" s="5">
        <v>53.180317455949911</v>
      </c>
      <c r="F56" s="5">
        <v>2.5000000000000001E-2</v>
      </c>
      <c r="G56" s="5">
        <v>-2.5000000000000001E-2</v>
      </c>
      <c r="H56" s="45">
        <v>0.25</v>
      </c>
      <c r="I56" s="45">
        <v>0.25</v>
      </c>
      <c r="J56" s="45">
        <v>600</v>
      </c>
      <c r="K56" s="50">
        <f t="shared" si="24"/>
        <v>3334.6275496979401</v>
      </c>
      <c r="L56" s="51">
        <v>9900</v>
      </c>
      <c r="M56" s="51">
        <v>4150</v>
      </c>
      <c r="N56" s="35">
        <f t="shared" si="2"/>
        <v>703.75</v>
      </c>
      <c r="O56" s="35">
        <f t="shared" si="3"/>
        <v>475</v>
      </c>
      <c r="P56" s="35">
        <f t="shared" si="4"/>
        <v>741.34338003164555</v>
      </c>
      <c r="Q56" s="35">
        <f t="shared" si="5"/>
        <v>182.97450452469536</v>
      </c>
      <c r="R56" s="35">
        <f t="shared" si="6"/>
        <v>101.64718004506905</v>
      </c>
      <c r="S56" s="35">
        <f t="shared" si="7"/>
        <v>411.5722876347134</v>
      </c>
      <c r="T56" s="35">
        <f t="shared" si="8"/>
        <v>33.251431016125281</v>
      </c>
      <c r="U56" s="35">
        <f t="shared" si="9"/>
        <v>719.17730461639792</v>
      </c>
      <c r="V56" s="35">
        <f t="shared" si="10"/>
        <v>399.52202716200895</v>
      </c>
      <c r="W56" s="35">
        <f t="shared" si="11"/>
        <v>23.627345383780032</v>
      </c>
      <c r="X56" s="35">
        <f t="shared" si="12"/>
        <v>3823.4020160467849</v>
      </c>
      <c r="Y56" s="51">
        <v>9900</v>
      </c>
      <c r="Z56" s="51">
        <v>4150</v>
      </c>
      <c r="AA56" s="35">
        <f t="shared" si="13"/>
        <v>496.25</v>
      </c>
      <c r="AB56" s="35">
        <f t="shared" si="14"/>
        <v>25</v>
      </c>
      <c r="AC56" s="35">
        <f t="shared" si="15"/>
        <v>738.94083890802244</v>
      </c>
      <c r="AD56" s="35">
        <f t="shared" si="16"/>
        <v>148.75279019625714</v>
      </c>
      <c r="AE56" s="35">
        <f t="shared" si="17"/>
        <v>77.116012390219439</v>
      </c>
      <c r="AF56" s="35">
        <f t="shared" si="18"/>
        <v>384.07922236718855</v>
      </c>
      <c r="AG56" s="35">
        <f t="shared" si="19"/>
        <v>68.27958241870698</v>
      </c>
      <c r="AH56" s="35">
        <f t="shared" si="20"/>
        <v>727.0270092576983</v>
      </c>
      <c r="AI56" s="35">
        <f t="shared" si="21"/>
        <v>376.90334265307479</v>
      </c>
      <c r="AJ56" s="35">
        <f t="shared" si="22"/>
        <v>22.049036619436908</v>
      </c>
      <c r="AK56" s="36">
        <f t="shared" si="23"/>
        <v>4015.2919390838847</v>
      </c>
    </row>
    <row r="57" spans="1:37" x14ac:dyDescent="0.25">
      <c r="A57" s="5">
        <v>4585</v>
      </c>
      <c r="B57" s="5">
        <v>499536.98853445053</v>
      </c>
      <c r="C57" s="5">
        <v>866439.00580066442</v>
      </c>
      <c r="D57" s="5">
        <v>20088.650390624935</v>
      </c>
      <c r="E57" s="5">
        <v>53.118709090882078</v>
      </c>
      <c r="F57" s="5">
        <v>2.5000000000000001E-2</v>
      </c>
      <c r="G57" s="5">
        <v>-2.5000000000000001E-2</v>
      </c>
      <c r="H57" s="45">
        <v>0.25</v>
      </c>
      <c r="I57" s="45">
        <v>0.25</v>
      </c>
      <c r="J57" s="45">
        <v>600</v>
      </c>
      <c r="K57" s="50">
        <f t="shared" si="24"/>
        <v>3388.0585005303337</v>
      </c>
      <c r="L57" s="51">
        <v>9900</v>
      </c>
      <c r="M57" s="51">
        <v>4150</v>
      </c>
      <c r="N57" s="35">
        <f t="shared" si="2"/>
        <v>703.75</v>
      </c>
      <c r="O57" s="35">
        <f t="shared" si="3"/>
        <v>475</v>
      </c>
      <c r="P57" s="35">
        <f t="shared" si="4"/>
        <v>741.34338003164555</v>
      </c>
      <c r="Q57" s="35">
        <f t="shared" si="5"/>
        <v>182.97450452469536</v>
      </c>
      <c r="R57" s="35">
        <f t="shared" si="6"/>
        <v>101.66577724357278</v>
      </c>
      <c r="S57" s="35">
        <f t="shared" si="7"/>
        <v>411.64333755563109</v>
      </c>
      <c r="T57" s="35">
        <f t="shared" si="8"/>
        <v>33.251431016125281</v>
      </c>
      <c r="U57" s="35">
        <f t="shared" si="9"/>
        <v>719.17730461639792</v>
      </c>
      <c r="V57" s="35">
        <f t="shared" si="10"/>
        <v>399.59512304565715</v>
      </c>
      <c r="W57" s="35">
        <f t="shared" si="11"/>
        <v>23.705595762908672</v>
      </c>
      <c r="X57" s="35">
        <f t="shared" si="12"/>
        <v>3809.8080084326884</v>
      </c>
      <c r="Y57" s="51">
        <v>9900</v>
      </c>
      <c r="Z57" s="51">
        <v>4150</v>
      </c>
      <c r="AA57" s="35">
        <f t="shared" si="13"/>
        <v>496.25</v>
      </c>
      <c r="AB57" s="35">
        <f t="shared" si="14"/>
        <v>25</v>
      </c>
      <c r="AC57" s="35">
        <f t="shared" si="15"/>
        <v>738.94083890802244</v>
      </c>
      <c r="AD57" s="35">
        <f t="shared" si="16"/>
        <v>148.75279019625714</v>
      </c>
      <c r="AE57" s="35">
        <f t="shared" si="17"/>
        <v>77.101685607353687</v>
      </c>
      <c r="AF57" s="35">
        <f t="shared" si="18"/>
        <v>384.00390203063284</v>
      </c>
      <c r="AG57" s="35">
        <f t="shared" si="19"/>
        <v>68.27958241870698</v>
      </c>
      <c r="AH57" s="35">
        <f t="shared" si="20"/>
        <v>727.0270092576983</v>
      </c>
      <c r="AI57" s="35">
        <f t="shared" si="21"/>
        <v>376.8333207187942</v>
      </c>
      <c r="AJ57" s="35">
        <f t="shared" si="22"/>
        <v>22.113904058237178</v>
      </c>
      <c r="AK57" s="36">
        <f t="shared" si="23"/>
        <v>4004.3597413553953</v>
      </c>
    </row>
    <row r="58" spans="1:37" x14ac:dyDescent="0.25">
      <c r="A58" s="5">
        <v>4586</v>
      </c>
      <c r="B58" s="5">
        <v>500137.57753038406</v>
      </c>
      <c r="C58" s="5">
        <v>867238.56365460157</v>
      </c>
      <c r="D58" s="5">
        <v>20094.186562499774</v>
      </c>
      <c r="E58" s="5">
        <v>53.057100725814244</v>
      </c>
      <c r="F58" s="5">
        <v>2.5000000000000001E-2</v>
      </c>
      <c r="G58" s="5">
        <v>-2.5000000000000001E-2</v>
      </c>
      <c r="H58" s="45">
        <v>0.25</v>
      </c>
      <c r="I58" s="45">
        <v>0.25</v>
      </c>
      <c r="J58" s="45">
        <v>600</v>
      </c>
      <c r="K58" s="50">
        <f t="shared" si="24"/>
        <v>3444.0337823547466</v>
      </c>
      <c r="L58" s="51">
        <v>9900</v>
      </c>
      <c r="M58" s="51">
        <v>4150</v>
      </c>
      <c r="N58" s="35">
        <f t="shared" si="2"/>
        <v>703.75</v>
      </c>
      <c r="O58" s="35">
        <f t="shared" si="3"/>
        <v>475</v>
      </c>
      <c r="P58" s="35">
        <f t="shared" si="4"/>
        <v>741.34338003164555</v>
      </c>
      <c r="Q58" s="35">
        <f t="shared" si="5"/>
        <v>182.97450452469536</v>
      </c>
      <c r="R58" s="35">
        <f t="shared" si="6"/>
        <v>101.68538821499359</v>
      </c>
      <c r="S58" s="35">
        <f t="shared" si="7"/>
        <v>411.7182451751184</v>
      </c>
      <c r="T58" s="35">
        <f t="shared" si="8"/>
        <v>33.251431016125281</v>
      </c>
      <c r="U58" s="35">
        <f t="shared" si="9"/>
        <v>719.17730461639792</v>
      </c>
      <c r="V58" s="35">
        <f t="shared" si="10"/>
        <v>399.67220354167472</v>
      </c>
      <c r="W58" s="35">
        <f t="shared" si="11"/>
        <v>23.788128346151211</v>
      </c>
      <c r="X58" s="35">
        <f t="shared" si="12"/>
        <v>3795.5666671226827</v>
      </c>
      <c r="Y58" s="51">
        <v>9900</v>
      </c>
      <c r="Z58" s="51">
        <v>4150</v>
      </c>
      <c r="AA58" s="35">
        <f t="shared" si="13"/>
        <v>496.25</v>
      </c>
      <c r="AB58" s="35">
        <f t="shared" si="14"/>
        <v>25</v>
      </c>
      <c r="AC58" s="35">
        <f t="shared" si="15"/>
        <v>738.94083890802244</v>
      </c>
      <c r="AD58" s="35">
        <f t="shared" si="16"/>
        <v>148.75279019625714</v>
      </c>
      <c r="AE58" s="35">
        <f t="shared" si="17"/>
        <v>77.08658228256904</v>
      </c>
      <c r="AF58" s="35">
        <f t="shared" si="18"/>
        <v>383.92448676450954</v>
      </c>
      <c r="AG58" s="35">
        <f t="shared" si="19"/>
        <v>68.27958241870698</v>
      </c>
      <c r="AH58" s="35">
        <f t="shared" si="20"/>
        <v>727.0270092576983</v>
      </c>
      <c r="AI58" s="35">
        <f t="shared" si="21"/>
        <v>376.75950344764561</v>
      </c>
      <c r="AJ58" s="35">
        <f t="shared" si="22"/>
        <v>22.182269242160647</v>
      </c>
      <c r="AK58" s="36">
        <f t="shared" si="23"/>
        <v>3992.9069627826921</v>
      </c>
    </row>
    <row r="59" spans="1:37" x14ac:dyDescent="0.25">
      <c r="A59" s="5">
        <v>4586.2</v>
      </c>
      <c r="B59" s="5">
        <v>500257.79847860336</v>
      </c>
      <c r="C59" s="5">
        <v>867398.39770415425</v>
      </c>
      <c r="D59" s="5">
        <v>20095.272290624736</v>
      </c>
      <c r="E59" s="5">
        <v>53.044779052800692</v>
      </c>
      <c r="F59" s="5">
        <v>2.5000000000000001E-2</v>
      </c>
      <c r="G59" s="5">
        <v>-2.5000000000000001E-2</v>
      </c>
      <c r="H59" s="45">
        <v>0.25</v>
      </c>
      <c r="I59" s="45">
        <v>0.25</v>
      </c>
      <c r="J59" s="45">
        <v>600</v>
      </c>
      <c r="K59" s="50">
        <f t="shared" si="24"/>
        <v>3455.5341584386606</v>
      </c>
      <c r="L59" s="51">
        <v>9900</v>
      </c>
      <c r="M59" s="51">
        <v>4150</v>
      </c>
      <c r="N59" s="35">
        <f t="shared" si="2"/>
        <v>703.75</v>
      </c>
      <c r="O59" s="35">
        <f t="shared" si="3"/>
        <v>475</v>
      </c>
      <c r="P59" s="35">
        <f t="shared" si="4"/>
        <v>741.34338003164555</v>
      </c>
      <c r="Q59" s="35">
        <f t="shared" si="5"/>
        <v>182.97450452469536</v>
      </c>
      <c r="R59" s="35">
        <f t="shared" si="6"/>
        <v>101.68943373989801</v>
      </c>
      <c r="S59" s="35">
        <f t="shared" si="7"/>
        <v>411.73369581742173</v>
      </c>
      <c r="T59" s="35">
        <f t="shared" si="8"/>
        <v>33.251431016125281</v>
      </c>
      <c r="U59" s="35">
        <f t="shared" si="9"/>
        <v>719.17730461639792</v>
      </c>
      <c r="V59" s="35">
        <f t="shared" si="10"/>
        <v>399.68810438919485</v>
      </c>
      <c r="W59" s="35">
        <f t="shared" si="11"/>
        <v>23.80515601914545</v>
      </c>
      <c r="X59" s="35">
        <f t="shared" si="12"/>
        <v>3792.6407188171752</v>
      </c>
      <c r="Y59" s="51">
        <v>9900</v>
      </c>
      <c r="Z59" s="51">
        <v>4150</v>
      </c>
      <c r="AA59" s="35">
        <f t="shared" si="13"/>
        <v>496.25</v>
      </c>
      <c r="AB59" s="35">
        <f t="shared" si="14"/>
        <v>25</v>
      </c>
      <c r="AC59" s="35">
        <f t="shared" si="15"/>
        <v>738.94083890802244</v>
      </c>
      <c r="AD59" s="35">
        <f t="shared" si="16"/>
        <v>148.75279019625714</v>
      </c>
      <c r="AE59" s="35">
        <f t="shared" si="17"/>
        <v>77.083467202046563</v>
      </c>
      <c r="AF59" s="35">
        <f t="shared" si="18"/>
        <v>383.90810567782404</v>
      </c>
      <c r="AG59" s="35">
        <f t="shared" si="19"/>
        <v>68.27958241870698</v>
      </c>
      <c r="AH59" s="35">
        <f t="shared" si="20"/>
        <v>727.0270092576983</v>
      </c>
      <c r="AI59" s="35">
        <f t="shared" si="21"/>
        <v>376.74427853876915</v>
      </c>
      <c r="AJ59" s="35">
        <f t="shared" si="22"/>
        <v>22.196367325563159</v>
      </c>
      <c r="AK59" s="36">
        <f t="shared" si="23"/>
        <v>3990.5539373668475</v>
      </c>
    </row>
    <row r="60" spans="1:37" x14ac:dyDescent="0.25">
      <c r="A60" s="5">
        <v>4586.8</v>
      </c>
      <c r="B60" s="5">
        <v>500618.66752290726</v>
      </c>
      <c r="C60" s="5">
        <v>867877.74467724562</v>
      </c>
      <c r="D60" s="5">
        <v>20098.48646249975</v>
      </c>
      <c r="E60" s="5">
        <v>53.007814033759963</v>
      </c>
      <c r="F60" s="5">
        <v>2.5000000000000001E-2</v>
      </c>
      <c r="G60" s="5">
        <v>-2.5000000000000001E-2</v>
      </c>
      <c r="H60" s="45">
        <v>0.25</v>
      </c>
      <c r="I60" s="45">
        <v>0.25</v>
      </c>
      <c r="J60" s="45">
        <v>600</v>
      </c>
      <c r="K60" s="50">
        <f t="shared" si="24"/>
        <v>3490.6459261285409</v>
      </c>
      <c r="L60" s="51">
        <v>9900</v>
      </c>
      <c r="M60" s="51">
        <v>4150</v>
      </c>
      <c r="N60" s="35">
        <f t="shared" si="2"/>
        <v>703.75</v>
      </c>
      <c r="O60" s="35">
        <f t="shared" si="3"/>
        <v>475</v>
      </c>
      <c r="P60" s="35">
        <f t="shared" si="4"/>
        <v>741.34338003164555</v>
      </c>
      <c r="Q60" s="35">
        <f t="shared" si="5"/>
        <v>182.97450452469536</v>
      </c>
      <c r="R60" s="35">
        <f t="shared" si="6"/>
        <v>101.70181984264062</v>
      </c>
      <c r="S60" s="35">
        <f t="shared" si="7"/>
        <v>411.78099656116285</v>
      </c>
      <c r="T60" s="35">
        <f t="shared" si="8"/>
        <v>33.251431016125281</v>
      </c>
      <c r="U60" s="35">
        <f t="shared" si="9"/>
        <v>719.17730461639792</v>
      </c>
      <c r="V60" s="35">
        <f t="shared" si="10"/>
        <v>399.73678769623956</v>
      </c>
      <c r="W60" s="35">
        <f t="shared" si="11"/>
        <v>23.857293813612074</v>
      </c>
      <c r="X60" s="35">
        <f t="shared" si="12"/>
        <v>3783.7075138136206</v>
      </c>
      <c r="Y60" s="51">
        <v>9900</v>
      </c>
      <c r="Z60" s="51">
        <v>4150</v>
      </c>
      <c r="AA60" s="35">
        <f t="shared" si="13"/>
        <v>496.25</v>
      </c>
      <c r="AB60" s="35">
        <f t="shared" si="14"/>
        <v>25</v>
      </c>
      <c r="AC60" s="35">
        <f t="shared" si="15"/>
        <v>738.94083890802244</v>
      </c>
      <c r="AD60" s="35">
        <f t="shared" si="16"/>
        <v>148.75279019625714</v>
      </c>
      <c r="AE60" s="35">
        <f t="shared" si="17"/>
        <v>77.073931027951616</v>
      </c>
      <c r="AF60" s="35">
        <f t="shared" si="18"/>
        <v>383.85795500543531</v>
      </c>
      <c r="AG60" s="35">
        <f t="shared" si="19"/>
        <v>68.27958241870698</v>
      </c>
      <c r="AH60" s="35">
        <f t="shared" si="20"/>
        <v>727.0270092576983</v>
      </c>
      <c r="AI60" s="35">
        <f t="shared" si="21"/>
        <v>376.69767063230324</v>
      </c>
      <c r="AJ60" s="35">
        <f t="shared" si="22"/>
        <v>22.239520744607074</v>
      </c>
      <c r="AK60" s="36">
        <f t="shared" si="23"/>
        <v>3983.3699217166932</v>
      </c>
    </row>
    <row r="61" spans="1:37" x14ac:dyDescent="0.25">
      <c r="A61" s="5">
        <v>4587</v>
      </c>
      <c r="B61" s="5">
        <v>500739.02591848373</v>
      </c>
      <c r="C61" s="5">
        <v>868037.47525182366</v>
      </c>
      <c r="D61" s="5">
        <v>20099.543515624871</v>
      </c>
      <c r="E61" s="5">
        <v>52.995492360746411</v>
      </c>
      <c r="F61" s="5">
        <v>2.5000000000000001E-2</v>
      </c>
      <c r="G61" s="5">
        <v>-2.5000000000000001E-2</v>
      </c>
      <c r="H61" s="45">
        <v>0.25</v>
      </c>
      <c r="I61" s="45">
        <v>0.25</v>
      </c>
      <c r="J61" s="45">
        <v>600</v>
      </c>
      <c r="K61" s="50">
        <f t="shared" si="24"/>
        <v>3502.5533951711777</v>
      </c>
      <c r="L61" s="51">
        <v>9900</v>
      </c>
      <c r="M61" s="51">
        <v>4150</v>
      </c>
      <c r="N61" s="35">
        <f t="shared" si="2"/>
        <v>703.75</v>
      </c>
      <c r="O61" s="35">
        <f t="shared" si="3"/>
        <v>475</v>
      </c>
      <c r="P61" s="35">
        <f t="shared" si="4"/>
        <v>741.34338003164555</v>
      </c>
      <c r="Q61" s="35">
        <f t="shared" si="5"/>
        <v>182.97450452469536</v>
      </c>
      <c r="R61" s="35">
        <f t="shared" si="6"/>
        <v>101.70603226688743</v>
      </c>
      <c r="S61" s="35">
        <f t="shared" si="7"/>
        <v>411.79708176738438</v>
      </c>
      <c r="T61" s="35">
        <f t="shared" si="8"/>
        <v>33.251431016125281</v>
      </c>
      <c r="U61" s="35">
        <f t="shared" si="9"/>
        <v>719.17730461639792</v>
      </c>
      <c r="V61" s="35">
        <f t="shared" si="10"/>
        <v>399.75334453798968</v>
      </c>
      <c r="W61" s="35">
        <f t="shared" si="11"/>
        <v>23.875027050204032</v>
      </c>
      <c r="X61" s="35">
        <f t="shared" si="12"/>
        <v>3780.6779921167681</v>
      </c>
      <c r="Y61" s="51">
        <v>9900</v>
      </c>
      <c r="Z61" s="51">
        <v>4150</v>
      </c>
      <c r="AA61" s="35">
        <f t="shared" si="13"/>
        <v>496.25</v>
      </c>
      <c r="AB61" s="35">
        <f t="shared" si="14"/>
        <v>25</v>
      </c>
      <c r="AC61" s="35">
        <f t="shared" si="15"/>
        <v>738.94083890802244</v>
      </c>
      <c r="AD61" s="35">
        <f t="shared" si="16"/>
        <v>148.75279019625714</v>
      </c>
      <c r="AE61" s="35">
        <f t="shared" si="17"/>
        <v>77.070688258033897</v>
      </c>
      <c r="AF61" s="35">
        <f t="shared" si="18"/>
        <v>383.84090014488481</v>
      </c>
      <c r="AG61" s="35">
        <f t="shared" si="19"/>
        <v>68.27958241870698</v>
      </c>
      <c r="AH61" s="35">
        <f t="shared" si="20"/>
        <v>727.0270092576983</v>
      </c>
      <c r="AI61" s="35">
        <f t="shared" si="21"/>
        <v>376.68182164344137</v>
      </c>
      <c r="AJ61" s="35">
        <f t="shared" si="22"/>
        <v>22.254193338627065</v>
      </c>
      <c r="AK61" s="36">
        <f t="shared" si="23"/>
        <v>3980.9336033657746</v>
      </c>
    </row>
    <row r="62" spans="1:37" x14ac:dyDescent="0.25">
      <c r="A62" s="5">
        <v>4588</v>
      </c>
      <c r="B62" s="5">
        <v>501341.33300304413</v>
      </c>
      <c r="C62" s="5">
        <v>868835.73966860771</v>
      </c>
      <c r="D62" s="5">
        <v>20104.72125000001</v>
      </c>
      <c r="E62" s="5">
        <v>52.933883995678578</v>
      </c>
      <c r="F62" s="5">
        <v>2.5000000000000001E-2</v>
      </c>
      <c r="G62" s="5">
        <v>-2.5000000000000001E-2</v>
      </c>
      <c r="H62" s="45">
        <v>0.25</v>
      </c>
      <c r="I62" s="45">
        <v>0.25</v>
      </c>
      <c r="J62" s="45">
        <v>600</v>
      </c>
      <c r="K62" s="50">
        <f t="shared" si="24"/>
        <v>3563.6173389796277</v>
      </c>
      <c r="L62" s="51">
        <v>9900</v>
      </c>
      <c r="M62" s="51">
        <v>4150</v>
      </c>
      <c r="N62" s="35">
        <f t="shared" si="2"/>
        <v>703.75</v>
      </c>
      <c r="O62" s="35">
        <f t="shared" si="3"/>
        <v>475</v>
      </c>
      <c r="P62" s="35">
        <f t="shared" si="4"/>
        <v>741.34338003164555</v>
      </c>
      <c r="Q62" s="35">
        <f t="shared" si="5"/>
        <v>182.97450452469536</v>
      </c>
      <c r="R62" s="35">
        <f t="shared" si="6"/>
        <v>101.72772992963276</v>
      </c>
      <c r="S62" s="35">
        <f t="shared" si="7"/>
        <v>411.87992307910201</v>
      </c>
      <c r="T62" s="35">
        <f t="shared" si="8"/>
        <v>33.251431016125281</v>
      </c>
      <c r="U62" s="35">
        <f t="shared" si="9"/>
        <v>719.17730461639792</v>
      </c>
      <c r="V62" s="35">
        <f t="shared" si="10"/>
        <v>399.83862672880747</v>
      </c>
      <c r="W62" s="35">
        <f t="shared" si="11"/>
        <v>23.966381148766789</v>
      </c>
      <c r="X62" s="35">
        <f t="shared" si="12"/>
        <v>3765.1419834149433</v>
      </c>
      <c r="Y62" s="51">
        <v>9900</v>
      </c>
      <c r="Z62" s="51">
        <v>4150</v>
      </c>
      <c r="AA62" s="35">
        <f t="shared" si="13"/>
        <v>496.25</v>
      </c>
      <c r="AB62" s="35">
        <f t="shared" si="14"/>
        <v>25</v>
      </c>
      <c r="AC62" s="35">
        <f t="shared" si="15"/>
        <v>738.94083890802244</v>
      </c>
      <c r="AD62" s="35">
        <f t="shared" si="16"/>
        <v>148.75279019625714</v>
      </c>
      <c r="AE62" s="35">
        <f t="shared" si="17"/>
        <v>77.053988490597376</v>
      </c>
      <c r="AF62" s="35">
        <f t="shared" si="18"/>
        <v>383.75306093785827</v>
      </c>
      <c r="AG62" s="35">
        <f t="shared" si="19"/>
        <v>68.27958241870698</v>
      </c>
      <c r="AH62" s="35">
        <f t="shared" si="20"/>
        <v>727.0270092576983</v>
      </c>
      <c r="AI62" s="35">
        <f t="shared" si="21"/>
        <v>376.60020178300954</v>
      </c>
      <c r="AJ62" s="35">
        <f t="shared" si="22"/>
        <v>22.329741291313958</v>
      </c>
      <c r="AK62" s="36">
        <f t="shared" si="23"/>
        <v>3968.4396631046438</v>
      </c>
    </row>
    <row r="63" spans="1:37" x14ac:dyDescent="0.25">
      <c r="A63" s="5">
        <v>4589</v>
      </c>
      <c r="B63" s="5">
        <v>501944.49808835983</v>
      </c>
      <c r="C63" s="5">
        <v>869633.3559820056</v>
      </c>
      <c r="D63" s="5">
        <v>20109.71976562473</v>
      </c>
      <c r="E63" s="5">
        <v>52.872275630610758</v>
      </c>
      <c r="F63" s="5">
        <v>2.5000000000000001E-2</v>
      </c>
      <c r="G63" s="5">
        <v>-2.5000000000000001E-2</v>
      </c>
      <c r="H63" s="45">
        <v>0.25</v>
      </c>
      <c r="I63" s="45">
        <v>0.25</v>
      </c>
      <c r="J63" s="45">
        <v>600</v>
      </c>
      <c r="K63" s="50">
        <f t="shared" si="24"/>
        <v>3627.2256137800969</v>
      </c>
      <c r="L63" s="51">
        <v>9900</v>
      </c>
      <c r="M63" s="51">
        <v>4150</v>
      </c>
      <c r="N63" s="35">
        <f t="shared" si="2"/>
        <v>703.75</v>
      </c>
      <c r="O63" s="35">
        <f t="shared" si="3"/>
        <v>475</v>
      </c>
      <c r="P63" s="35">
        <f t="shared" si="4"/>
        <v>741.34338003164555</v>
      </c>
      <c r="Q63" s="35">
        <f t="shared" si="5"/>
        <v>182.97450452469536</v>
      </c>
      <c r="R63" s="35">
        <f t="shared" si="6"/>
        <v>101.75050300990141</v>
      </c>
      <c r="S63" s="35">
        <f t="shared" si="7"/>
        <v>411.96684951943723</v>
      </c>
      <c r="T63" s="35">
        <f t="shared" si="8"/>
        <v>33.251431016125281</v>
      </c>
      <c r="U63" s="35">
        <f t="shared" si="9"/>
        <v>719.17730461639792</v>
      </c>
      <c r="V63" s="35">
        <f t="shared" si="10"/>
        <v>399.92813582477669</v>
      </c>
      <c r="W63" s="35">
        <f t="shared" si="11"/>
        <v>24.062285512360944</v>
      </c>
      <c r="X63" s="35">
        <f t="shared" si="12"/>
        <v>3748.9586410172096</v>
      </c>
      <c r="Y63" s="51">
        <v>9900</v>
      </c>
      <c r="Z63" s="51">
        <v>4150</v>
      </c>
      <c r="AA63" s="35">
        <f t="shared" si="13"/>
        <v>496.25</v>
      </c>
      <c r="AB63" s="35">
        <f t="shared" si="14"/>
        <v>25</v>
      </c>
      <c r="AC63" s="35">
        <f t="shared" si="15"/>
        <v>738.94083890802244</v>
      </c>
      <c r="AD63" s="35">
        <f t="shared" si="16"/>
        <v>148.75279019625714</v>
      </c>
      <c r="AE63" s="35">
        <f t="shared" si="17"/>
        <v>77.036467014575365</v>
      </c>
      <c r="AF63" s="35">
        <f t="shared" si="18"/>
        <v>383.66088289327644</v>
      </c>
      <c r="AG63" s="35">
        <f t="shared" si="19"/>
        <v>68.27958241870698</v>
      </c>
      <c r="AH63" s="35">
        <f t="shared" si="20"/>
        <v>727.0270092576983</v>
      </c>
      <c r="AI63" s="35">
        <f t="shared" si="21"/>
        <v>376.51456583431064</v>
      </c>
      <c r="AJ63" s="35">
        <f t="shared" si="22"/>
        <v>22.40898197238787</v>
      </c>
      <c r="AK63" s="36">
        <f t="shared" si="23"/>
        <v>3955.4251419992988</v>
      </c>
    </row>
    <row r="64" spans="1:37" x14ac:dyDescent="0.25">
      <c r="A64" s="5">
        <v>4590</v>
      </c>
      <c r="B64" s="5">
        <v>502548.52047729492</v>
      </c>
      <c r="C64" s="5">
        <v>870430.32326984406</v>
      </c>
      <c r="D64" s="5">
        <v>20114.539062499942</v>
      </c>
      <c r="E64" s="5">
        <v>52.810667265542925</v>
      </c>
      <c r="F64" s="5">
        <v>2.5000000000000001E-2</v>
      </c>
      <c r="G64" s="5">
        <v>-2.5000000000000001E-2</v>
      </c>
      <c r="H64" s="45">
        <v>0.25</v>
      </c>
      <c r="I64" s="45">
        <v>0.25</v>
      </c>
      <c r="J64" s="45">
        <v>600</v>
      </c>
      <c r="K64" s="50">
        <f t="shared" si="24"/>
        <v>3693.3782195725844</v>
      </c>
      <c r="L64" s="51">
        <v>9900</v>
      </c>
      <c r="M64" s="51">
        <v>4150</v>
      </c>
      <c r="N64" s="35">
        <f t="shared" si="2"/>
        <v>703.75</v>
      </c>
      <c r="O64" s="35">
        <f t="shared" si="3"/>
        <v>475</v>
      </c>
      <c r="P64" s="35">
        <f t="shared" si="4"/>
        <v>741.34338003164555</v>
      </c>
      <c r="Q64" s="35">
        <f t="shared" si="5"/>
        <v>182.97450452469536</v>
      </c>
      <c r="R64" s="35">
        <f t="shared" si="6"/>
        <v>101.77437464826926</v>
      </c>
      <c r="S64" s="35">
        <f t="shared" si="7"/>
        <v>412.05794636457534</v>
      </c>
      <c r="T64" s="35">
        <f t="shared" si="8"/>
        <v>33.251431016125281</v>
      </c>
      <c r="U64" s="35">
        <f t="shared" si="9"/>
        <v>719.17730461639792</v>
      </c>
      <c r="V64" s="35">
        <f t="shared" si="10"/>
        <v>400.02196277942681</v>
      </c>
      <c r="W64" s="35">
        <f t="shared" si="11"/>
        <v>24.162840866921304</v>
      </c>
      <c r="X64" s="35">
        <f t="shared" si="12"/>
        <v>3732.1279649235667</v>
      </c>
      <c r="Y64" s="51">
        <v>9900</v>
      </c>
      <c r="Z64" s="51">
        <v>4150</v>
      </c>
      <c r="AA64" s="35">
        <f t="shared" si="13"/>
        <v>496.25</v>
      </c>
      <c r="AB64" s="35">
        <f t="shared" si="14"/>
        <v>25</v>
      </c>
      <c r="AC64" s="35">
        <f t="shared" si="15"/>
        <v>738.94083890802244</v>
      </c>
      <c r="AD64" s="35">
        <f t="shared" si="16"/>
        <v>148.75279019625714</v>
      </c>
      <c r="AE64" s="35">
        <f t="shared" si="17"/>
        <v>77.01810690171088</v>
      </c>
      <c r="AF64" s="35">
        <f t="shared" si="18"/>
        <v>383.564274522635</v>
      </c>
      <c r="AG64" s="35">
        <f t="shared" si="19"/>
        <v>68.27958241870698</v>
      </c>
      <c r="AH64" s="35">
        <f t="shared" si="20"/>
        <v>727.0270092576983</v>
      </c>
      <c r="AI64" s="35">
        <f t="shared" si="21"/>
        <v>376.42483106074508</v>
      </c>
      <c r="AJ64" s="35">
        <f t="shared" si="22"/>
        <v>22.491988346043257</v>
      </c>
      <c r="AK64" s="36">
        <f t="shared" si="23"/>
        <v>3941.8900400497405</v>
      </c>
    </row>
    <row r="65" spans="1:37" x14ac:dyDescent="0.25">
      <c r="A65" s="5">
        <v>4590.2</v>
      </c>
      <c r="B65" s="5">
        <v>502669.42776966095</v>
      </c>
      <c r="C65" s="5">
        <v>870589.63876324892</v>
      </c>
      <c r="D65" s="5">
        <v>20115.48141562457</v>
      </c>
      <c r="E65" s="5">
        <v>52.798345592529373</v>
      </c>
      <c r="F65" s="5">
        <v>2.5000000000000001E-2</v>
      </c>
      <c r="G65" s="5">
        <v>-2.5000000000000001E-2</v>
      </c>
      <c r="H65" s="45">
        <v>0.25</v>
      </c>
      <c r="I65" s="45">
        <v>0.25</v>
      </c>
      <c r="J65" s="45">
        <v>600</v>
      </c>
      <c r="K65" s="50">
        <f t="shared" si="24"/>
        <v>3706.9140604501117</v>
      </c>
      <c r="L65" s="51">
        <v>9900</v>
      </c>
      <c r="M65" s="51">
        <v>4150</v>
      </c>
      <c r="N65" s="35">
        <f t="shared" si="2"/>
        <v>703.75</v>
      </c>
      <c r="O65" s="35">
        <f t="shared" si="3"/>
        <v>475</v>
      </c>
      <c r="P65" s="35">
        <f t="shared" si="4"/>
        <v>741.34338003164555</v>
      </c>
      <c r="Q65" s="35">
        <f t="shared" si="5"/>
        <v>182.97450452469536</v>
      </c>
      <c r="R65" s="35">
        <f t="shared" si="6"/>
        <v>101.77928293682464</v>
      </c>
      <c r="S65" s="35">
        <f t="shared" si="7"/>
        <v>412.07667404200504</v>
      </c>
      <c r="T65" s="35">
        <f t="shared" si="8"/>
        <v>33.251431016125281</v>
      </c>
      <c r="U65" s="35">
        <f t="shared" si="9"/>
        <v>719.17730461639792</v>
      </c>
      <c r="V65" s="35">
        <f t="shared" si="10"/>
        <v>400.04125470068493</v>
      </c>
      <c r="W65" s="35">
        <f t="shared" si="11"/>
        <v>24.183519349168538</v>
      </c>
      <c r="X65" s="35">
        <f t="shared" si="12"/>
        <v>3728.684149661332</v>
      </c>
      <c r="Y65" s="51">
        <v>9900</v>
      </c>
      <c r="Z65" s="51">
        <v>4150</v>
      </c>
      <c r="AA65" s="35">
        <f t="shared" si="13"/>
        <v>496.25</v>
      </c>
      <c r="AB65" s="35">
        <f t="shared" si="14"/>
        <v>25</v>
      </c>
      <c r="AC65" s="35">
        <f t="shared" si="15"/>
        <v>738.94083890802244</v>
      </c>
      <c r="AD65" s="35">
        <f t="shared" si="16"/>
        <v>148.75279019625714</v>
      </c>
      <c r="AE65" s="35">
        <f t="shared" si="17"/>
        <v>77.014332682743742</v>
      </c>
      <c r="AF65" s="35">
        <f t="shared" si="18"/>
        <v>383.54441277561688</v>
      </c>
      <c r="AG65" s="35">
        <f t="shared" si="19"/>
        <v>68.27958241870698</v>
      </c>
      <c r="AH65" s="35">
        <f t="shared" si="20"/>
        <v>727.0270092576983</v>
      </c>
      <c r="AI65" s="35">
        <f t="shared" si="21"/>
        <v>376.40638462270289</v>
      </c>
      <c r="AJ65" s="35">
        <f t="shared" si="22"/>
        <v>22.509048223096272</v>
      </c>
      <c r="AK65" s="36">
        <f t="shared" si="23"/>
        <v>3939.1205499585253</v>
      </c>
    </row>
    <row r="66" spans="1:37" x14ac:dyDescent="0.25">
      <c r="A66" s="5">
        <v>4590.8</v>
      </c>
      <c r="B66" s="5">
        <v>503032.35517692566</v>
      </c>
      <c r="C66" s="5">
        <v>871067.42918244004</v>
      </c>
      <c r="D66" s="5">
        <v>20118.265462499723</v>
      </c>
      <c r="E66" s="5">
        <v>52.761380573488651</v>
      </c>
      <c r="F66" s="5">
        <v>2.5000000000000001E-2</v>
      </c>
      <c r="G66" s="5">
        <v>-2.5000000000000001E-2</v>
      </c>
      <c r="H66" s="45">
        <v>0.25</v>
      </c>
      <c r="I66" s="45">
        <v>0.25</v>
      </c>
      <c r="J66" s="45">
        <v>600</v>
      </c>
      <c r="K66" s="50">
        <f t="shared" si="24"/>
        <v>3748.1322225208405</v>
      </c>
      <c r="L66" s="51">
        <v>9900</v>
      </c>
      <c r="M66" s="51">
        <v>4150</v>
      </c>
      <c r="N66" s="35">
        <f t="shared" si="2"/>
        <v>703.75</v>
      </c>
      <c r="O66" s="35">
        <f t="shared" si="3"/>
        <v>475</v>
      </c>
      <c r="P66" s="35">
        <f t="shared" si="4"/>
        <v>741.34338003164555</v>
      </c>
      <c r="Q66" s="35">
        <f t="shared" si="5"/>
        <v>182.97450452469536</v>
      </c>
      <c r="R66" s="35">
        <f t="shared" si="6"/>
        <v>101.79427936075686</v>
      </c>
      <c r="S66" s="35">
        <f t="shared" si="7"/>
        <v>412.13388707936122</v>
      </c>
      <c r="T66" s="35">
        <f t="shared" si="8"/>
        <v>33.251431016125281</v>
      </c>
      <c r="U66" s="35">
        <f t="shared" si="9"/>
        <v>719.17730461639792</v>
      </c>
      <c r="V66" s="35">
        <f t="shared" si="10"/>
        <v>400.10019781830931</v>
      </c>
      <c r="W66" s="35">
        <f t="shared" si="11"/>
        <v>24.246705460380028</v>
      </c>
      <c r="X66" s="35">
        <f t="shared" si="12"/>
        <v>3718.197343787594</v>
      </c>
      <c r="Y66" s="51">
        <v>9900</v>
      </c>
      <c r="Z66" s="51">
        <v>4150</v>
      </c>
      <c r="AA66" s="35">
        <f t="shared" si="13"/>
        <v>496.25</v>
      </c>
      <c r="AB66" s="35">
        <f t="shared" si="14"/>
        <v>25</v>
      </c>
      <c r="AC66" s="35">
        <f t="shared" si="15"/>
        <v>738.94083890802244</v>
      </c>
      <c r="AD66" s="35">
        <f t="shared" si="16"/>
        <v>148.75279019625714</v>
      </c>
      <c r="AE66" s="35">
        <f t="shared" si="17"/>
        <v>77.002802976272562</v>
      </c>
      <c r="AF66" s="35">
        <f t="shared" si="18"/>
        <v>383.48373302079989</v>
      </c>
      <c r="AG66" s="35">
        <f t="shared" si="19"/>
        <v>68.27958241870698</v>
      </c>
      <c r="AH66" s="35">
        <f t="shared" si="20"/>
        <v>727.0270092576983</v>
      </c>
      <c r="AI66" s="35">
        <f t="shared" si="21"/>
        <v>376.35003335693972</v>
      </c>
      <c r="AJ66" s="35">
        <f t="shared" si="22"/>
        <v>22.561156495272289</v>
      </c>
      <c r="AK66" s="36">
        <f t="shared" si="23"/>
        <v>3930.6871402822571</v>
      </c>
    </row>
    <row r="67" spans="1:37" x14ac:dyDescent="0.25">
      <c r="A67" s="5">
        <v>4591</v>
      </c>
      <c r="B67" s="5">
        <v>503153.39947032928</v>
      </c>
      <c r="C67" s="5">
        <v>871226.64061063528</v>
      </c>
      <c r="D67" s="5">
        <v>20119.179140624736</v>
      </c>
      <c r="E67" s="5">
        <v>52.749058900475092</v>
      </c>
      <c r="F67" s="5">
        <v>2.5000000000000001E-2</v>
      </c>
      <c r="G67" s="5">
        <v>-2.5000000000000001E-2</v>
      </c>
      <c r="H67" s="45">
        <v>0.25</v>
      </c>
      <c r="I67" s="45">
        <v>0.25</v>
      </c>
      <c r="J67" s="45">
        <v>600</v>
      </c>
      <c r="K67" s="50">
        <f t="shared" si="24"/>
        <v>3762.0751563570907</v>
      </c>
      <c r="L67" s="51">
        <v>9900</v>
      </c>
      <c r="M67" s="51">
        <v>4150</v>
      </c>
      <c r="N67" s="35">
        <f t="shared" si="2"/>
        <v>703.75</v>
      </c>
      <c r="O67" s="35">
        <f t="shared" si="3"/>
        <v>475</v>
      </c>
      <c r="P67" s="35">
        <f t="shared" si="4"/>
        <v>741.34338003164555</v>
      </c>
      <c r="Q67" s="35">
        <f t="shared" si="5"/>
        <v>182.97450452469536</v>
      </c>
      <c r="R67" s="35">
        <f t="shared" si="6"/>
        <v>101.79936938126362</v>
      </c>
      <c r="S67" s="35">
        <f t="shared" si="7"/>
        <v>412.15330397775477</v>
      </c>
      <c r="T67" s="35">
        <f t="shared" si="8"/>
        <v>33.251431016125281</v>
      </c>
      <c r="U67" s="35">
        <f t="shared" si="9"/>
        <v>719.17730461639792</v>
      </c>
      <c r="V67" s="35">
        <f t="shared" si="10"/>
        <v>400.12020403304399</v>
      </c>
      <c r="W67" s="35">
        <f t="shared" si="11"/>
        <v>24.268154072532102</v>
      </c>
      <c r="X67" s="35">
        <f t="shared" si="12"/>
        <v>3714.6499551340139</v>
      </c>
      <c r="Y67" s="51">
        <v>9900</v>
      </c>
      <c r="Z67" s="51">
        <v>4150</v>
      </c>
      <c r="AA67" s="35">
        <f t="shared" si="13"/>
        <v>496.25</v>
      </c>
      <c r="AB67" s="35">
        <f t="shared" si="14"/>
        <v>25</v>
      </c>
      <c r="AC67" s="35">
        <f t="shared" si="15"/>
        <v>738.94083890802244</v>
      </c>
      <c r="AD67" s="35">
        <f t="shared" si="16"/>
        <v>148.75279019625714</v>
      </c>
      <c r="AE67" s="35">
        <f t="shared" si="17"/>
        <v>76.99889021811363</v>
      </c>
      <c r="AF67" s="35">
        <f t="shared" si="18"/>
        <v>383.46313886005851</v>
      </c>
      <c r="AG67" s="35">
        <f t="shared" si="19"/>
        <v>68.27958241870698</v>
      </c>
      <c r="AH67" s="35">
        <f t="shared" si="20"/>
        <v>727.0270092576983</v>
      </c>
      <c r="AI67" s="35">
        <f t="shared" si="21"/>
        <v>376.33090981069574</v>
      </c>
      <c r="AJ67" s="35">
        <f t="shared" si="22"/>
        <v>22.578837644098915</v>
      </c>
      <c r="AK67" s="36">
        <f t="shared" si="23"/>
        <v>3927.8343572559679</v>
      </c>
    </row>
    <row r="68" spans="1:37" x14ac:dyDescent="0.25">
      <c r="A68" s="5">
        <v>4592</v>
      </c>
      <c r="B68" s="5">
        <v>503759.13436889648</v>
      </c>
      <c r="C68" s="5">
        <v>872022.30708366632</v>
      </c>
      <c r="D68" s="5">
        <v>20123.640000000021</v>
      </c>
      <c r="E68" s="5">
        <v>52.687450535407258</v>
      </c>
      <c r="F68" s="5">
        <v>2.5000000000000001E-2</v>
      </c>
      <c r="G68" s="5">
        <v>-2.5000000000000001E-2</v>
      </c>
      <c r="H68" s="45">
        <v>0.25</v>
      </c>
      <c r="I68" s="45">
        <v>0.25</v>
      </c>
      <c r="J68" s="45">
        <v>600</v>
      </c>
      <c r="K68" s="50">
        <f t="shared" si="24"/>
        <v>3833.3164241336153</v>
      </c>
      <c r="L68" s="51">
        <v>9900</v>
      </c>
      <c r="M68" s="51">
        <v>4150</v>
      </c>
      <c r="N68" s="35">
        <f t="shared" ref="N68:N88" si="25">M68*F68+J68</f>
        <v>703.75</v>
      </c>
      <c r="O68" s="35">
        <f t="shared" ref="O68:O88" si="26">(L68-400-500)*F68+250</f>
        <v>475</v>
      </c>
      <c r="P68" s="35">
        <f t="shared" ref="P68:P88" si="27">(1000*SIN(PI()/2-(PI()/2+ATAN(H68)+ATAN(250/(L68-M68-400-250)))/2)/SIN((PI()/2+ATAN(H68)+ATAN(250/(L68-M68-400-250)))/2))*COS(ATAN((N68-O68)/(L68-M68-400-250)))</f>
        <v>741.34338003164555</v>
      </c>
      <c r="Q68" s="35">
        <f t="shared" ref="Q68:Q88" si="28">(1000*SIN(PI()/2-(PI()/2+ATAN(H68)+ATAN(250/(L68-M68-400-250)))/2)/SIN((PI()/2+ATAN(H68)+ATAN(250/(L68-M68-400-250)))/2))*SIN(ATAN(H68)+ATAN(250/(L68-M68-400-250))-ATAN((N68-O68)/(L68-M68-400-250)))</f>
        <v>182.97450452469536</v>
      </c>
      <c r="R68" s="35">
        <f t="shared" ref="R68:R88" si="29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101.82551320817194</v>
      </c>
      <c r="S68" s="35">
        <f t="shared" ref="S68:S88" si="30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412.25301804591305</v>
      </c>
      <c r="T68" s="35">
        <f t="shared" ref="T68:T88" si="31">(1000*SIN(PI()/2-(PI()/2+ATAN(H68)+ATAN(250/(L68-M68-400-250)))/2)/SIN((PI()/2+ATAN(H68)+ATAN(250/(L68-M68-400-250)))/2))*SIN(ATAN((N68-O68)/(L68-M68-400-250)))</f>
        <v>33.251431016125281</v>
      </c>
      <c r="U68" s="35">
        <f t="shared" ref="U68:U88" si="32">(1000*SIN(PI()/2-(PI()/2+ATAN(H68)+ATAN(250/(L68-M68-400-250)))/2)/SIN((PI()/2+ATAN(H68)+ATAN(250/(L68-M68-400-250)))/2))*COS(ATAN(H68)+ATAN(250/(L68-M68-400-250))-ATAN((N68-O68)/(L68-M68-400-250)))</f>
        <v>719.17730461639792</v>
      </c>
      <c r="V68" s="35">
        <f t="shared" ref="V68:V88" si="33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400.22296177526124</v>
      </c>
      <c r="W68" s="35">
        <f t="shared" ref="W68:W88" si="34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24.37833842381222</v>
      </c>
      <c r="X68" s="35">
        <f t="shared" ref="X68:X88" si="35">M68+400-((K68-250-(N68-O68))/TAN(PI()/2-(ATAN(H68)+ATAN(250/(L68-M68-400-250))-ATAN((N68-O68)/(L68-M68-400-250)))))</f>
        <v>3696.5246116485523</v>
      </c>
      <c r="Y68" s="51">
        <v>9900</v>
      </c>
      <c r="Z68" s="51">
        <v>4150</v>
      </c>
      <c r="AA68" s="35">
        <f t="shared" ref="AA68:AA88" si="36">Z68*G68+J68</f>
        <v>496.25</v>
      </c>
      <c r="AB68" s="35">
        <f t="shared" ref="AB68:AB88" si="37">(Y68-400-500)*G68+250</f>
        <v>25</v>
      </c>
      <c r="AC68" s="35">
        <f t="shared" ref="AC68:AC88" si="38">(1000*SIN(PI()/2-(PI()/2+ATAN(I68)+ATAN(250/(Y68-Z68-400-250)))/2)/SIN((PI()/2+ATAN(I68)+ATAN(250/(Y68-Z68-400-250)))/2))*COS(ATAN((AA68-AB68)/(Y68-Z68-400-250)))</f>
        <v>738.94083890802244</v>
      </c>
      <c r="AD68" s="35">
        <f t="shared" ref="AD68:AD88" si="39">(1000*SIN(PI()/2-(PI()/2+ATAN(I68)+ATAN(250/(Y68-Z68-400-250)))/2)/SIN((PI()/2+ATAN(I68)+ATAN(250/(Y68-Z68-400-250)))/2))*SIN(ATAN(I68)+ATAN(250/(Y68-Z68-400-250))-(ATAN((AA68-AB68)/(Y68-Z68-400-250))))</f>
        <v>148.75279019625714</v>
      </c>
      <c r="AE68" s="35">
        <f t="shared" ref="AE68:AE88" si="40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76.978797977965129</v>
      </c>
      <c r="AF68" s="35">
        <f t="shared" ref="AF68:AF88" si="41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383.35737320514033</v>
      </c>
      <c r="AG68" s="35">
        <f t="shared" ref="AG68:AG88" si="42">(1000*SIN(PI()/2-(PI()/2+ATAN(I68)+ATAN(250/(Y68-Z68-400-250)))/2)/SIN((PI()/2+ATAN(I68)+ATAN(250/(Y68-Z68-400-250)))/2))*SIN(ATAN((AA68-AB68)/(Y68-Z68-400-250)))</f>
        <v>68.27958241870698</v>
      </c>
      <c r="AH68" s="35">
        <f t="shared" ref="AH68:AH88" si="43">(1000*SIN(PI()/2-(PI()/2+ATAN(I68)+ATAN(250/(Y68-Z68-400-250)))/2)/SIN((PI()/2+ATAN(I68)+ATAN(250/(Y68-Z68-400-250)))/2))*COS(ATAN(I68)+ATAN(250/(Y68-Z68-400-250))-(ATAN((AA68-AB68)/(Y68-Z68-400-250))))</f>
        <v>727.0270092576983</v>
      </c>
      <c r="AI68" s="35">
        <f t="shared" ref="AI68:AI88" si="44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376.23270929126227</v>
      </c>
      <c r="AJ68" s="35">
        <f t="shared" ref="AJ68:AJ88" si="45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22.669611554469601</v>
      </c>
      <c r="AK68" s="36">
        <f t="shared" ref="AK68:AK88" si="46">Z68+400-((K68-250-(AA68-AB68))/TAN(PI()/2-(ATAN(I68)+ATAN(250/(Y68-Z68-400-250))-(ATAN((AA68-AB68)/(Y68-Z68-400-250))))))</f>
        <v>3913.258093617982</v>
      </c>
    </row>
    <row r="69" spans="1:37" x14ac:dyDescent="0.25">
      <c r="A69" s="5">
        <v>4593</v>
      </c>
      <c r="B69" s="5">
        <v>504365.72447252274</v>
      </c>
      <c r="C69" s="5">
        <v>872817.3217689991</v>
      </c>
      <c r="D69" s="5">
        <v>20127.921640624663</v>
      </c>
      <c r="E69" s="5">
        <v>52.625842170339432</v>
      </c>
      <c r="F69" s="5">
        <v>2.5000000000000001E-2</v>
      </c>
      <c r="G69" s="5">
        <v>-2.5000000000000001E-2</v>
      </c>
      <c r="H69" s="45">
        <v>0.25</v>
      </c>
      <c r="I69" s="45">
        <v>0.25</v>
      </c>
      <c r="J69" s="45">
        <v>600</v>
      </c>
      <c r="K69" s="50">
        <f t="shared" si="24"/>
        <v>3907.1020229021597</v>
      </c>
      <c r="L69" s="51">
        <v>9900</v>
      </c>
      <c r="M69" s="51">
        <v>4150</v>
      </c>
      <c r="N69" s="35">
        <f t="shared" si="25"/>
        <v>703.75</v>
      </c>
      <c r="O69" s="35">
        <f t="shared" si="26"/>
        <v>475</v>
      </c>
      <c r="P69" s="35">
        <f t="shared" si="27"/>
        <v>741.34338003164555</v>
      </c>
      <c r="Q69" s="35">
        <f t="shared" si="28"/>
        <v>182.97450452469536</v>
      </c>
      <c r="R69" s="35">
        <f t="shared" si="29"/>
        <v>101.85283366296912</v>
      </c>
      <c r="S69" s="35">
        <f t="shared" si="30"/>
        <v>412.35718983415831</v>
      </c>
      <c r="T69" s="35">
        <f t="shared" si="31"/>
        <v>33.251431016125281</v>
      </c>
      <c r="U69" s="35">
        <f t="shared" si="32"/>
        <v>719.17730461639792</v>
      </c>
      <c r="V69" s="35">
        <f t="shared" si="33"/>
        <v>400.33034422776723</v>
      </c>
      <c r="W69" s="35">
        <f t="shared" si="34"/>
        <v>24.49351397360153</v>
      </c>
      <c r="X69" s="35">
        <f t="shared" si="35"/>
        <v>3677.7519344671809</v>
      </c>
      <c r="Y69" s="51">
        <v>9900</v>
      </c>
      <c r="Z69" s="51">
        <v>4150</v>
      </c>
      <c r="AA69" s="35">
        <f t="shared" si="36"/>
        <v>496.25</v>
      </c>
      <c r="AB69" s="35">
        <f t="shared" si="37"/>
        <v>25</v>
      </c>
      <c r="AC69" s="35">
        <f t="shared" si="38"/>
        <v>738.94083890802244</v>
      </c>
      <c r="AD69" s="35">
        <f t="shared" si="39"/>
        <v>148.75279019625714</v>
      </c>
      <c r="AE69" s="35">
        <f t="shared" si="40"/>
        <v>76.957810093755342</v>
      </c>
      <c r="AF69" s="35">
        <f t="shared" si="41"/>
        <v>383.24686884630779</v>
      </c>
      <c r="AG69" s="35">
        <f t="shared" si="42"/>
        <v>68.27958241870698</v>
      </c>
      <c r="AH69" s="35">
        <f t="shared" si="43"/>
        <v>727.0270092576983</v>
      </c>
      <c r="AI69" s="35">
        <f t="shared" si="44"/>
        <v>376.13013132504352</v>
      </c>
      <c r="AJ69" s="35">
        <f t="shared" si="45"/>
        <v>22.764396423405056</v>
      </c>
      <c r="AK69" s="36">
        <f t="shared" si="46"/>
        <v>3898.1612491357819</v>
      </c>
    </row>
    <row r="70" spans="1:37" x14ac:dyDescent="0.25">
      <c r="A70" s="5">
        <v>4594</v>
      </c>
      <c r="B70" s="5">
        <v>504973.16907978058</v>
      </c>
      <c r="C70" s="5">
        <v>873611.68374747038</v>
      </c>
      <c r="D70" s="5">
        <v>20132.024062500022</v>
      </c>
      <c r="E70" s="5">
        <v>52.564233805271598</v>
      </c>
      <c r="F70" s="5">
        <v>2.5000000000000001E-2</v>
      </c>
      <c r="G70" s="5">
        <v>-2.5000000000000001E-2</v>
      </c>
      <c r="H70" s="45">
        <v>0.25</v>
      </c>
      <c r="I70" s="45">
        <v>0.25</v>
      </c>
      <c r="J70" s="45">
        <v>600</v>
      </c>
      <c r="K70" s="50">
        <f t="shared" si="24"/>
        <v>3983.4319526627219</v>
      </c>
      <c r="L70" s="51">
        <v>9900</v>
      </c>
      <c r="M70" s="51">
        <v>4150</v>
      </c>
      <c r="N70" s="35">
        <f t="shared" si="25"/>
        <v>703.75</v>
      </c>
      <c r="O70" s="35">
        <f t="shared" si="26"/>
        <v>475</v>
      </c>
      <c r="P70" s="35">
        <f t="shared" si="27"/>
        <v>741.34338003164555</v>
      </c>
      <c r="Q70" s="35">
        <f t="shared" si="28"/>
        <v>182.97450452469536</v>
      </c>
      <c r="R70" s="35">
        <f t="shared" si="29"/>
        <v>101.8813598917536</v>
      </c>
      <c r="S70" s="35">
        <f t="shared" si="30"/>
        <v>412.46592645938904</v>
      </c>
      <c r="T70" s="35">
        <f t="shared" si="31"/>
        <v>33.251431016125281</v>
      </c>
      <c r="U70" s="35">
        <f t="shared" si="32"/>
        <v>719.17730461639792</v>
      </c>
      <c r="V70" s="35">
        <f t="shared" si="33"/>
        <v>400.44246594866706</v>
      </c>
      <c r="W70" s="35">
        <f t="shared" si="34"/>
        <v>24.613807881762138</v>
      </c>
      <c r="X70" s="35">
        <f t="shared" si="35"/>
        <v>3658.3319235899007</v>
      </c>
      <c r="Y70" s="51">
        <v>9900</v>
      </c>
      <c r="Z70" s="51">
        <v>4150</v>
      </c>
      <c r="AA70" s="35">
        <f t="shared" si="36"/>
        <v>496.25</v>
      </c>
      <c r="AB70" s="35">
        <f t="shared" si="37"/>
        <v>25</v>
      </c>
      <c r="AC70" s="35">
        <f t="shared" si="38"/>
        <v>738.94083890802244</v>
      </c>
      <c r="AD70" s="35">
        <f t="shared" si="39"/>
        <v>148.75279019625714</v>
      </c>
      <c r="AE70" s="35">
        <f t="shared" si="40"/>
        <v>76.935905322795008</v>
      </c>
      <c r="AF70" s="35">
        <f t="shared" si="41"/>
        <v>383.13151076325278</v>
      </c>
      <c r="AG70" s="35">
        <f t="shared" si="42"/>
        <v>68.27958241870698</v>
      </c>
      <c r="AH70" s="35">
        <f t="shared" si="43"/>
        <v>727.0270092576983</v>
      </c>
      <c r="AI70" s="35">
        <f t="shared" si="44"/>
        <v>376.02307208871764</v>
      </c>
      <c r="AJ70" s="35">
        <f t="shared" si="45"/>
        <v>22.863283472470027</v>
      </c>
      <c r="AK70" s="36">
        <f t="shared" si="46"/>
        <v>3882.543823809368</v>
      </c>
    </row>
    <row r="71" spans="1:37" x14ac:dyDescent="0.25">
      <c r="A71" s="5">
        <v>4594.2</v>
      </c>
      <c r="B71" s="5">
        <v>505094.76047945023</v>
      </c>
      <c r="C71" s="5">
        <v>873770.47773745656</v>
      </c>
      <c r="D71" s="5">
        <v>20132.823040625226</v>
      </c>
      <c r="E71" s="5">
        <v>52.551912132258039</v>
      </c>
      <c r="F71" s="5">
        <v>2.5000000000000001E-2</v>
      </c>
      <c r="G71" s="5">
        <v>-2.5000000000000001E-2</v>
      </c>
      <c r="H71" s="45">
        <v>0.25</v>
      </c>
      <c r="I71" s="45">
        <v>0.25</v>
      </c>
      <c r="J71" s="45">
        <v>600</v>
      </c>
      <c r="K71" s="50">
        <f t="shared" si="24"/>
        <v>3999.0032583338625</v>
      </c>
      <c r="L71" s="51">
        <v>9900</v>
      </c>
      <c r="M71" s="51">
        <v>4150</v>
      </c>
      <c r="N71" s="35">
        <f t="shared" si="25"/>
        <v>703.75</v>
      </c>
      <c r="O71" s="35">
        <f t="shared" si="26"/>
        <v>475</v>
      </c>
      <c r="P71" s="35">
        <f t="shared" si="27"/>
        <v>741.34338003164555</v>
      </c>
      <c r="Q71" s="35">
        <f t="shared" si="28"/>
        <v>182.97450452469536</v>
      </c>
      <c r="R71" s="35">
        <f t="shared" si="29"/>
        <v>101.88721251362006</v>
      </c>
      <c r="S71" s="35">
        <f t="shared" si="30"/>
        <v>412.488231420354</v>
      </c>
      <c r="T71" s="35">
        <f t="shared" si="31"/>
        <v>33.251431016125281</v>
      </c>
      <c r="U71" s="35">
        <f t="shared" si="32"/>
        <v>719.17730461639792</v>
      </c>
      <c r="V71" s="35">
        <f t="shared" si="33"/>
        <v>400.46546955143555</v>
      </c>
      <c r="W71" s="35">
        <f t="shared" si="34"/>
        <v>24.638492578804499</v>
      </c>
      <c r="X71" s="35">
        <f t="shared" si="35"/>
        <v>3654.3702413709389</v>
      </c>
      <c r="Y71" s="51">
        <v>9900</v>
      </c>
      <c r="Z71" s="51">
        <v>4150</v>
      </c>
      <c r="AA71" s="35">
        <f t="shared" si="36"/>
        <v>496.25</v>
      </c>
      <c r="AB71" s="35">
        <f t="shared" si="37"/>
        <v>25</v>
      </c>
      <c r="AC71" s="35">
        <f t="shared" si="38"/>
        <v>738.94083890802244</v>
      </c>
      <c r="AD71" s="35">
        <f t="shared" si="39"/>
        <v>148.75279019625714</v>
      </c>
      <c r="AE71" s="35">
        <f t="shared" si="40"/>
        <v>76.931412388145148</v>
      </c>
      <c r="AF71" s="35">
        <f t="shared" si="41"/>
        <v>383.10784611507125</v>
      </c>
      <c r="AG71" s="35">
        <f t="shared" si="42"/>
        <v>68.27958241870698</v>
      </c>
      <c r="AH71" s="35">
        <f t="shared" si="43"/>
        <v>727.0270092576983</v>
      </c>
      <c r="AI71" s="35">
        <f t="shared" si="44"/>
        <v>376.00111293866092</v>
      </c>
      <c r="AJ71" s="35">
        <f t="shared" si="45"/>
        <v>22.883561528253061</v>
      </c>
      <c r="AK71" s="36">
        <f t="shared" si="46"/>
        <v>3879.3578690427826</v>
      </c>
    </row>
    <row r="72" spans="1:37" x14ac:dyDescent="0.25">
      <c r="A72" s="5">
        <v>4594.8</v>
      </c>
      <c r="B72" s="5">
        <v>505459.7395362854</v>
      </c>
      <c r="C72" s="5">
        <v>874246.70276403427</v>
      </c>
      <c r="D72" s="5">
        <v>20135.176962499827</v>
      </c>
      <c r="E72" s="5">
        <v>52.514947113217332</v>
      </c>
      <c r="F72" s="5">
        <v>2.5000000000000001E-2</v>
      </c>
      <c r="G72" s="5">
        <v>-2.5000000000000001E-2</v>
      </c>
      <c r="H72" s="45">
        <v>0.25</v>
      </c>
      <c r="I72" s="45">
        <v>0.25</v>
      </c>
      <c r="J72" s="45">
        <v>600</v>
      </c>
      <c r="K72" s="50">
        <f t="shared" si="24"/>
        <v>4046.3278147854398</v>
      </c>
      <c r="L72" s="51">
        <v>9900</v>
      </c>
      <c r="M72" s="51">
        <v>4150</v>
      </c>
      <c r="N72" s="35">
        <f t="shared" si="25"/>
        <v>703.75</v>
      </c>
      <c r="O72" s="35">
        <f t="shared" si="26"/>
        <v>475</v>
      </c>
      <c r="P72" s="35">
        <f t="shared" si="27"/>
        <v>741.34338003164555</v>
      </c>
      <c r="Q72" s="35">
        <f t="shared" si="28"/>
        <v>182.97450452469536</v>
      </c>
      <c r="R72" s="35">
        <f t="shared" si="29"/>
        <v>101.9050696983781</v>
      </c>
      <c r="S72" s="35">
        <f t="shared" si="30"/>
        <v>412.55627834041275</v>
      </c>
      <c r="T72" s="35">
        <f t="shared" si="31"/>
        <v>33.251431016125281</v>
      </c>
      <c r="U72" s="35">
        <f t="shared" si="32"/>
        <v>719.17730461639792</v>
      </c>
      <c r="V72" s="35">
        <f t="shared" si="33"/>
        <v>400.53565682717482</v>
      </c>
      <c r="W72" s="35">
        <f t="shared" si="34"/>
        <v>24.713818444659292</v>
      </c>
      <c r="X72" s="35">
        <f t="shared" si="35"/>
        <v>3642.3298346270176</v>
      </c>
      <c r="Y72" s="51">
        <v>9900</v>
      </c>
      <c r="Z72" s="51">
        <v>4150</v>
      </c>
      <c r="AA72" s="35">
        <f t="shared" si="36"/>
        <v>496.25</v>
      </c>
      <c r="AB72" s="35">
        <f t="shared" si="37"/>
        <v>25</v>
      </c>
      <c r="AC72" s="35">
        <f t="shared" si="38"/>
        <v>738.94083890802244</v>
      </c>
      <c r="AD72" s="35">
        <f t="shared" si="39"/>
        <v>148.75279019625714</v>
      </c>
      <c r="AE72" s="35">
        <f t="shared" si="40"/>
        <v>76.917706299865131</v>
      </c>
      <c r="AF72" s="35">
        <f t="shared" si="41"/>
        <v>383.03564809853452</v>
      </c>
      <c r="AG72" s="35">
        <f t="shared" si="42"/>
        <v>68.27958241870698</v>
      </c>
      <c r="AH72" s="35">
        <f t="shared" si="43"/>
        <v>727.0270092576983</v>
      </c>
      <c r="AI72" s="35">
        <f t="shared" si="44"/>
        <v>375.93412463976784</v>
      </c>
      <c r="AJ72" s="35">
        <f t="shared" si="45"/>
        <v>22.945411237030495</v>
      </c>
      <c r="AK72" s="36">
        <f t="shared" si="46"/>
        <v>3869.6750653404001</v>
      </c>
    </row>
    <row r="73" spans="1:37" x14ac:dyDescent="0.25">
      <c r="A73" s="5">
        <v>4595</v>
      </c>
      <c r="B73" s="5">
        <v>505581.46748828888</v>
      </c>
      <c r="C73" s="5">
        <v>874405.39210057259</v>
      </c>
      <c r="D73" s="5">
        <v>20135.947265624738</v>
      </c>
      <c r="E73" s="5">
        <v>52.502625440203772</v>
      </c>
      <c r="F73" s="5">
        <v>2.5000000000000001E-2</v>
      </c>
      <c r="G73" s="5">
        <v>-2.5000000000000001E-2</v>
      </c>
      <c r="H73" s="45">
        <v>0.25</v>
      </c>
      <c r="I73" s="45">
        <v>0.25</v>
      </c>
      <c r="J73" s="45">
        <v>600</v>
      </c>
      <c r="K73" s="50">
        <f t="shared" si="24"/>
        <v>4062.3062134153033</v>
      </c>
      <c r="L73" s="51">
        <v>9900</v>
      </c>
      <c r="M73" s="51">
        <v>4150</v>
      </c>
      <c r="N73" s="35">
        <f t="shared" si="25"/>
        <v>703.75</v>
      </c>
      <c r="O73" s="35">
        <f t="shared" si="26"/>
        <v>475</v>
      </c>
      <c r="P73" s="35">
        <f t="shared" si="27"/>
        <v>741.34338003164555</v>
      </c>
      <c r="Q73" s="35">
        <f t="shared" si="28"/>
        <v>182.97450452469536</v>
      </c>
      <c r="R73" s="35">
        <f t="shared" si="29"/>
        <v>101.91112273612214</v>
      </c>
      <c r="S73" s="35">
        <f t="shared" si="30"/>
        <v>412.57934118451624</v>
      </c>
      <c r="T73" s="35">
        <f t="shared" si="31"/>
        <v>33.251431016125281</v>
      </c>
      <c r="U73" s="35">
        <f t="shared" si="32"/>
        <v>719.17730461639792</v>
      </c>
      <c r="V73" s="35">
        <f t="shared" si="33"/>
        <v>400.5594481601849</v>
      </c>
      <c r="W73" s="35">
        <f t="shared" si="34"/>
        <v>24.739354791087731</v>
      </c>
      <c r="X73" s="35">
        <f t="shared" si="35"/>
        <v>3638.2645790167107</v>
      </c>
      <c r="Y73" s="51">
        <v>9900</v>
      </c>
      <c r="Z73" s="51">
        <v>4150</v>
      </c>
      <c r="AA73" s="35">
        <f t="shared" si="36"/>
        <v>496.25</v>
      </c>
      <c r="AB73" s="35">
        <f t="shared" si="37"/>
        <v>25</v>
      </c>
      <c r="AC73" s="35">
        <f t="shared" si="38"/>
        <v>738.94083890802244</v>
      </c>
      <c r="AD73" s="35">
        <f t="shared" si="39"/>
        <v>148.75279019625714</v>
      </c>
      <c r="AE73" s="35">
        <f t="shared" si="40"/>
        <v>76.913061209724006</v>
      </c>
      <c r="AF73" s="35">
        <f t="shared" si="41"/>
        <v>383.01117730682802</v>
      </c>
      <c r="AG73" s="35">
        <f t="shared" si="42"/>
        <v>68.27958241870698</v>
      </c>
      <c r="AH73" s="35">
        <f t="shared" si="43"/>
        <v>727.0270092576983</v>
      </c>
      <c r="AI73" s="35">
        <f t="shared" si="44"/>
        <v>375.91142183205193</v>
      </c>
      <c r="AJ73" s="35">
        <f t="shared" si="45"/>
        <v>22.96636903132811</v>
      </c>
      <c r="AK73" s="36">
        <f t="shared" si="46"/>
        <v>3866.4058176387407</v>
      </c>
    </row>
    <row r="74" spans="1:37" x14ac:dyDescent="0.25">
      <c r="A74" s="5">
        <v>4596</v>
      </c>
      <c r="B74" s="5">
        <v>506190.61899471283</v>
      </c>
      <c r="C74" s="5">
        <v>875198.44591063261</v>
      </c>
      <c r="D74" s="5">
        <v>20139.691249999942</v>
      </c>
      <c r="E74" s="5">
        <v>52.441017075135939</v>
      </c>
      <c r="F74" s="5">
        <v>2.5000000000000001E-2</v>
      </c>
      <c r="G74" s="5">
        <v>-2.5000000000000001E-2</v>
      </c>
      <c r="H74" s="45">
        <v>0.25</v>
      </c>
      <c r="I74" s="45">
        <v>0.25</v>
      </c>
      <c r="J74" s="45">
        <v>600</v>
      </c>
      <c r="K74" s="50">
        <f t="shared" si="24"/>
        <v>4143.7248051599036</v>
      </c>
      <c r="L74" s="51">
        <v>9900</v>
      </c>
      <c r="M74" s="51">
        <v>4150</v>
      </c>
      <c r="N74" s="35">
        <f t="shared" si="25"/>
        <v>703.75</v>
      </c>
      <c r="O74" s="35">
        <f t="shared" si="26"/>
        <v>475</v>
      </c>
      <c r="P74" s="35">
        <f t="shared" si="27"/>
        <v>741.34338003164555</v>
      </c>
      <c r="Q74" s="35">
        <f t="shared" si="28"/>
        <v>182.97450452469536</v>
      </c>
      <c r="R74" s="35">
        <f t="shared" si="29"/>
        <v>101.94215482295404</v>
      </c>
      <c r="S74" s="35">
        <f t="shared" si="30"/>
        <v>412.69755373487862</v>
      </c>
      <c r="T74" s="35">
        <f t="shared" si="31"/>
        <v>33.251431016125281</v>
      </c>
      <c r="U74" s="35">
        <f t="shared" si="32"/>
        <v>719.17730461639792</v>
      </c>
      <c r="V74" s="35">
        <f t="shared" si="33"/>
        <v>400.6814191015593</v>
      </c>
      <c r="W74" s="35">
        <f t="shared" si="34"/>
        <v>24.870297232512229</v>
      </c>
      <c r="X74" s="35">
        <f t="shared" si="35"/>
        <v>3617.5499007476114</v>
      </c>
      <c r="Y74" s="51">
        <v>9900</v>
      </c>
      <c r="Z74" s="51">
        <v>4150</v>
      </c>
      <c r="AA74" s="35">
        <f t="shared" si="36"/>
        <v>496.25</v>
      </c>
      <c r="AB74" s="35">
        <f t="shared" si="37"/>
        <v>25</v>
      </c>
      <c r="AC74" s="35">
        <f t="shared" si="38"/>
        <v>738.94083890802244</v>
      </c>
      <c r="AD74" s="35">
        <f t="shared" si="39"/>
        <v>148.75279019625714</v>
      </c>
      <c r="AE74" s="35">
        <f t="shared" si="40"/>
        <v>76.889254024707895</v>
      </c>
      <c r="AF74" s="35">
        <f t="shared" si="41"/>
        <v>382.88573985464984</v>
      </c>
      <c r="AG74" s="35">
        <f t="shared" si="42"/>
        <v>68.27958241870698</v>
      </c>
      <c r="AH74" s="35">
        <f t="shared" si="43"/>
        <v>727.0270092576983</v>
      </c>
      <c r="AI74" s="35">
        <f t="shared" si="44"/>
        <v>375.79506457583994</v>
      </c>
      <c r="AJ74" s="35">
        <f t="shared" si="45"/>
        <v>23.073754787489825</v>
      </c>
      <c r="AK74" s="36">
        <f t="shared" si="46"/>
        <v>3849.7472306238992</v>
      </c>
    </row>
    <row r="75" spans="1:37" x14ac:dyDescent="0.25">
      <c r="A75" s="5">
        <v>4597</v>
      </c>
      <c r="B75" s="5">
        <v>506800.62289524078</v>
      </c>
      <c r="C75" s="5">
        <v>875990.8442607522</v>
      </c>
      <c r="D75" s="5">
        <v>20143.256015625186</v>
      </c>
      <c r="E75" s="5">
        <v>52.379408710068112</v>
      </c>
      <c r="F75" s="5">
        <v>2.5000000000000001E-2</v>
      </c>
      <c r="G75" s="5">
        <v>-2.5000000000000001E-2</v>
      </c>
      <c r="H75" s="45">
        <v>0.25</v>
      </c>
      <c r="I75" s="45">
        <v>0.25</v>
      </c>
      <c r="J75" s="45">
        <v>600</v>
      </c>
      <c r="K75" s="50">
        <f t="shared" si="24"/>
        <v>4227.6877278965221</v>
      </c>
      <c r="L75" s="51">
        <v>9900</v>
      </c>
      <c r="M75" s="51">
        <v>4150</v>
      </c>
      <c r="N75" s="35">
        <f t="shared" si="25"/>
        <v>703.75</v>
      </c>
      <c r="O75" s="35">
        <f t="shared" si="26"/>
        <v>475</v>
      </c>
      <c r="P75" s="35">
        <f t="shared" si="27"/>
        <v>741.34338003164555</v>
      </c>
      <c r="Q75" s="35">
        <f t="shared" si="28"/>
        <v>182.97450452469536</v>
      </c>
      <c r="R75" s="35">
        <f t="shared" si="29"/>
        <v>101.97449066112276</v>
      </c>
      <c r="S75" s="35">
        <f t="shared" si="30"/>
        <v>412.82069063859399</v>
      </c>
      <c r="T75" s="35">
        <f t="shared" si="31"/>
        <v>33.251431016125281</v>
      </c>
      <c r="U75" s="35">
        <f t="shared" si="32"/>
        <v>719.17730461639792</v>
      </c>
      <c r="V75" s="35">
        <f t="shared" si="33"/>
        <v>400.80851440916564</v>
      </c>
      <c r="W75" s="35">
        <f t="shared" si="34"/>
        <v>25.006786062028407</v>
      </c>
      <c r="X75" s="35">
        <f t="shared" si="35"/>
        <v>3596.1878887826028</v>
      </c>
      <c r="Y75" s="51">
        <v>9900</v>
      </c>
      <c r="Z75" s="51">
        <v>4150</v>
      </c>
      <c r="AA75" s="35">
        <f t="shared" si="36"/>
        <v>496.25</v>
      </c>
      <c r="AB75" s="35">
        <f t="shared" si="37"/>
        <v>25</v>
      </c>
      <c r="AC75" s="35">
        <f t="shared" si="38"/>
        <v>738.94083890802244</v>
      </c>
      <c r="AD75" s="35">
        <f t="shared" si="39"/>
        <v>148.75279019625714</v>
      </c>
      <c r="AE75" s="35">
        <f t="shared" si="40"/>
        <v>76.864458696987725</v>
      </c>
      <c r="AF75" s="35">
        <f t="shared" si="41"/>
        <v>382.75506244048597</v>
      </c>
      <c r="AG75" s="35">
        <f t="shared" si="42"/>
        <v>68.27958241870698</v>
      </c>
      <c r="AH75" s="35">
        <f t="shared" si="43"/>
        <v>727.0270092576983</v>
      </c>
      <c r="AI75" s="35">
        <f t="shared" si="44"/>
        <v>375.67387778712708</v>
      </c>
      <c r="AJ75" s="35">
        <f t="shared" si="45"/>
        <v>23.185548054293026</v>
      </c>
      <c r="AK75" s="36">
        <f t="shared" si="46"/>
        <v>3832.5680627648444</v>
      </c>
    </row>
    <row r="76" spans="1:37" x14ac:dyDescent="0.25">
      <c r="A76" s="5">
        <v>4598</v>
      </c>
      <c r="B76" s="5">
        <v>507411.47848367691</v>
      </c>
      <c r="C76" s="5">
        <v>876782.58623471856</v>
      </c>
      <c r="D76" s="5">
        <v>20146.641562499783</v>
      </c>
      <c r="E76" s="5">
        <v>52.317800345000279</v>
      </c>
      <c r="F76" s="5">
        <v>2.5000000000000001E-2</v>
      </c>
      <c r="G76" s="5">
        <v>-2.5000000000000001E-2</v>
      </c>
      <c r="H76" s="45">
        <v>0.25</v>
      </c>
      <c r="I76" s="45">
        <v>0.25</v>
      </c>
      <c r="J76" s="45">
        <v>600</v>
      </c>
      <c r="K76" s="50">
        <f t="shared" si="24"/>
        <v>4314.1949816251599</v>
      </c>
      <c r="L76" s="51">
        <v>9900</v>
      </c>
      <c r="M76" s="51">
        <v>4150</v>
      </c>
      <c r="N76" s="35">
        <f t="shared" si="25"/>
        <v>703.75</v>
      </c>
      <c r="O76" s="35">
        <f t="shared" si="26"/>
        <v>475</v>
      </c>
      <c r="P76" s="35">
        <f t="shared" si="27"/>
        <v>741.34338003164555</v>
      </c>
      <c r="Q76" s="35">
        <f t="shared" si="28"/>
        <v>182.97450452469536</v>
      </c>
      <c r="R76" s="35">
        <f t="shared" si="29"/>
        <v>102.00816674570439</v>
      </c>
      <c r="S76" s="35">
        <f t="shared" si="30"/>
        <v>412.94888559276495</v>
      </c>
      <c r="T76" s="35">
        <f t="shared" si="31"/>
        <v>33.251431016125281</v>
      </c>
      <c r="U76" s="35">
        <f t="shared" si="32"/>
        <v>719.17730461639792</v>
      </c>
      <c r="V76" s="35">
        <f t="shared" si="33"/>
        <v>400.94087752610568</v>
      </c>
      <c r="W76" s="35">
        <f t="shared" si="34"/>
        <v>25.148980931971291</v>
      </c>
      <c r="X76" s="35">
        <f t="shared" si="35"/>
        <v>3574.1785431216849</v>
      </c>
      <c r="Y76" s="51">
        <v>9900</v>
      </c>
      <c r="Z76" s="51">
        <v>4150</v>
      </c>
      <c r="AA76" s="35">
        <f t="shared" si="36"/>
        <v>496.25</v>
      </c>
      <c r="AB76" s="35">
        <f t="shared" si="37"/>
        <v>25</v>
      </c>
      <c r="AC76" s="35">
        <f t="shared" si="38"/>
        <v>738.94083890802244</v>
      </c>
      <c r="AD76" s="35">
        <f t="shared" si="39"/>
        <v>148.75279019625714</v>
      </c>
      <c r="AE76" s="35">
        <f t="shared" si="40"/>
        <v>76.838648743412847</v>
      </c>
      <c r="AF76" s="35">
        <f t="shared" si="41"/>
        <v>382.61900135530834</v>
      </c>
      <c r="AG76" s="35">
        <f t="shared" si="42"/>
        <v>68.27958241870698</v>
      </c>
      <c r="AH76" s="35">
        <f t="shared" si="43"/>
        <v>727.0270092576983</v>
      </c>
      <c r="AI76" s="35">
        <f t="shared" si="44"/>
        <v>375.54773202991561</v>
      </c>
      <c r="AJ76" s="35">
        <f t="shared" si="45"/>
        <v>23.301862058501548</v>
      </c>
      <c r="AK76" s="36">
        <f t="shared" si="46"/>
        <v>3814.8683140615753</v>
      </c>
    </row>
    <row r="77" spans="1:37" x14ac:dyDescent="0.25">
      <c r="A77" s="5">
        <v>4598.2</v>
      </c>
      <c r="B77" s="5">
        <v>507533.75174236298</v>
      </c>
      <c r="C77" s="5">
        <v>876940.85578382015</v>
      </c>
      <c r="D77" s="5">
        <v>20147.297165624877</v>
      </c>
      <c r="E77" s="5">
        <v>52.30547867198672</v>
      </c>
      <c r="F77" s="5">
        <v>2.5000000000000001E-2</v>
      </c>
      <c r="G77" s="5">
        <v>-2.5000000000000001E-2</v>
      </c>
      <c r="H77" s="45">
        <v>0.25</v>
      </c>
      <c r="I77" s="45">
        <v>0.25</v>
      </c>
      <c r="J77" s="45">
        <v>600</v>
      </c>
      <c r="K77" s="50">
        <f t="shared" si="24"/>
        <v>4331.8017520899139</v>
      </c>
      <c r="L77" s="51">
        <v>9900</v>
      </c>
      <c r="M77" s="51">
        <v>4150</v>
      </c>
      <c r="N77" s="35">
        <f t="shared" si="25"/>
        <v>703.75</v>
      </c>
      <c r="O77" s="35">
        <f t="shared" si="26"/>
        <v>475</v>
      </c>
      <c r="P77" s="35">
        <f t="shared" si="27"/>
        <v>741.34338003164555</v>
      </c>
      <c r="Q77" s="35">
        <f t="shared" si="28"/>
        <v>182.97450452469536</v>
      </c>
      <c r="R77" s="35">
        <f t="shared" si="29"/>
        <v>102.01506615016042</v>
      </c>
      <c r="S77" s="35">
        <f t="shared" si="30"/>
        <v>412.97514384277054</v>
      </c>
      <c r="T77" s="35">
        <f t="shared" si="31"/>
        <v>33.251431016125281</v>
      </c>
      <c r="U77" s="35">
        <f t="shared" si="32"/>
        <v>719.17730461639792</v>
      </c>
      <c r="V77" s="35">
        <f t="shared" si="33"/>
        <v>400.96799548504237</v>
      </c>
      <c r="W77" s="35">
        <f t="shared" si="34"/>
        <v>25.1781193292415</v>
      </c>
      <c r="X77" s="35">
        <f t="shared" si="35"/>
        <v>3569.6989939459963</v>
      </c>
      <c r="Y77" s="51">
        <v>9900</v>
      </c>
      <c r="Z77" s="51">
        <v>4150</v>
      </c>
      <c r="AA77" s="35">
        <f t="shared" si="36"/>
        <v>496.25</v>
      </c>
      <c r="AB77" s="35">
        <f t="shared" si="37"/>
        <v>25</v>
      </c>
      <c r="AC77" s="35">
        <f t="shared" si="38"/>
        <v>738.94083890802244</v>
      </c>
      <c r="AD77" s="35">
        <f t="shared" si="39"/>
        <v>148.75279019625714</v>
      </c>
      <c r="AE77" s="35">
        <f t="shared" si="40"/>
        <v>76.833362563144135</v>
      </c>
      <c r="AF77" s="35">
        <f t="shared" si="41"/>
        <v>382.59112988111525</v>
      </c>
      <c r="AG77" s="35">
        <f t="shared" si="42"/>
        <v>68.27958241870698</v>
      </c>
      <c r="AH77" s="35">
        <f t="shared" si="43"/>
        <v>727.0270092576983</v>
      </c>
      <c r="AI77" s="35">
        <f t="shared" si="44"/>
        <v>375.52189590391026</v>
      </c>
      <c r="AJ77" s="35">
        <f t="shared" si="45"/>
        <v>23.325677746173355</v>
      </c>
      <c r="AK77" s="36">
        <f t="shared" si="46"/>
        <v>3811.2658946196188</v>
      </c>
    </row>
    <row r="78" spans="1:37" x14ac:dyDescent="0.25">
      <c r="A78" s="5">
        <v>4598.8</v>
      </c>
      <c r="B78" s="5">
        <v>507900.77569580078</v>
      </c>
      <c r="C78" s="5">
        <v>877415.50660791993</v>
      </c>
      <c r="D78" s="5">
        <v>20149.220962500069</v>
      </c>
      <c r="E78" s="5">
        <v>52.268513652945998</v>
      </c>
      <c r="F78" s="5">
        <v>2.5000000000000001E-2</v>
      </c>
      <c r="G78" s="5">
        <v>-2.5000000000000001E-2</v>
      </c>
      <c r="H78" s="45">
        <v>0.25</v>
      </c>
      <c r="I78" s="45">
        <v>0.25</v>
      </c>
      <c r="J78" s="45">
        <v>600</v>
      </c>
      <c r="K78" s="50">
        <f t="shared" si="24"/>
        <v>4385.2327029223397</v>
      </c>
      <c r="L78" s="51">
        <v>9900</v>
      </c>
      <c r="M78" s="51">
        <v>4150</v>
      </c>
      <c r="N78" s="35">
        <f t="shared" si="25"/>
        <v>703.75</v>
      </c>
      <c r="O78" s="35">
        <f t="shared" si="26"/>
        <v>475</v>
      </c>
      <c r="P78" s="35">
        <f t="shared" si="27"/>
        <v>741.34338003164555</v>
      </c>
      <c r="Q78" s="35">
        <f t="shared" si="28"/>
        <v>182.97450452469536</v>
      </c>
      <c r="R78" s="35">
        <f t="shared" si="29"/>
        <v>102.03609845213633</v>
      </c>
      <c r="S78" s="35">
        <f t="shared" si="30"/>
        <v>413.05517801451833</v>
      </c>
      <c r="T78" s="35">
        <f t="shared" si="31"/>
        <v>33.251431016125281</v>
      </c>
      <c r="U78" s="35">
        <f t="shared" si="32"/>
        <v>719.17730461639792</v>
      </c>
      <c r="V78" s="35">
        <f t="shared" si="33"/>
        <v>401.05066248984826</v>
      </c>
      <c r="W78" s="35">
        <f t="shared" si="34"/>
        <v>25.266958389857404</v>
      </c>
      <c r="X78" s="35">
        <f t="shared" si="35"/>
        <v>3556.1049863318917</v>
      </c>
      <c r="Y78" s="51">
        <v>9900</v>
      </c>
      <c r="Z78" s="51">
        <v>4150</v>
      </c>
      <c r="AA78" s="35">
        <f t="shared" si="36"/>
        <v>496.25</v>
      </c>
      <c r="AB78" s="35">
        <f t="shared" si="37"/>
        <v>25</v>
      </c>
      <c r="AC78" s="35">
        <f t="shared" si="38"/>
        <v>738.94083890802244</v>
      </c>
      <c r="AD78" s="35">
        <f t="shared" si="39"/>
        <v>148.75279019625714</v>
      </c>
      <c r="AE78" s="35">
        <f t="shared" si="40"/>
        <v>76.817251504585897</v>
      </c>
      <c r="AF78" s="35">
        <f t="shared" si="41"/>
        <v>382.50617446594987</v>
      </c>
      <c r="AG78" s="35">
        <f t="shared" si="42"/>
        <v>68.27958241870698</v>
      </c>
      <c r="AH78" s="35">
        <f t="shared" si="43"/>
        <v>727.0270092576983</v>
      </c>
      <c r="AI78" s="35">
        <f t="shared" si="44"/>
        <v>375.44315334920515</v>
      </c>
      <c r="AJ78" s="35">
        <f t="shared" si="45"/>
        <v>23.398248245068572</v>
      </c>
      <c r="AK78" s="36">
        <f t="shared" si="46"/>
        <v>3800.3336968911226</v>
      </c>
    </row>
    <row r="79" spans="1:37" x14ac:dyDescent="0.25">
      <c r="A79" s="5">
        <v>4599</v>
      </c>
      <c r="B79" s="5">
        <v>508023.18505430222</v>
      </c>
      <c r="C79" s="5">
        <v>877573.67091718316</v>
      </c>
      <c r="D79" s="5">
        <v>20149.847890625097</v>
      </c>
      <c r="E79" s="5">
        <v>52.256191979932446</v>
      </c>
      <c r="F79" s="5">
        <v>2.5000000000000001E-2</v>
      </c>
      <c r="G79" s="5">
        <v>-2.5000000000000001E-2</v>
      </c>
      <c r="H79" s="45">
        <v>0.25</v>
      </c>
      <c r="I79" s="45">
        <v>0.25</v>
      </c>
      <c r="J79" s="45">
        <v>600</v>
      </c>
      <c r="K79" s="50">
        <f t="shared" si="24"/>
        <v>4403.2465663458161</v>
      </c>
      <c r="L79" s="51">
        <v>9900</v>
      </c>
      <c r="M79" s="51">
        <v>4150</v>
      </c>
      <c r="N79" s="35">
        <f t="shared" si="25"/>
        <v>703.75</v>
      </c>
      <c r="O79" s="35">
        <f t="shared" si="26"/>
        <v>475</v>
      </c>
      <c r="P79" s="35">
        <f t="shared" si="27"/>
        <v>741.34338003164555</v>
      </c>
      <c r="Q79" s="35">
        <f t="shared" si="28"/>
        <v>182.97450452469536</v>
      </c>
      <c r="R79" s="35">
        <f t="shared" si="29"/>
        <v>102.04322167030911</v>
      </c>
      <c r="S79" s="35">
        <f t="shared" si="30"/>
        <v>413.08227985763727</v>
      </c>
      <c r="T79" s="35">
        <f t="shared" si="31"/>
        <v>33.251431016125281</v>
      </c>
      <c r="U79" s="35">
        <f t="shared" si="32"/>
        <v>719.17730461639792</v>
      </c>
      <c r="V79" s="35">
        <f t="shared" si="33"/>
        <v>401.07866014372365</v>
      </c>
      <c r="W79" s="35">
        <f t="shared" si="34"/>
        <v>25.297050799591169</v>
      </c>
      <c r="X79" s="35">
        <f t="shared" si="35"/>
        <v>3551.5218637648577</v>
      </c>
      <c r="Y79" s="51">
        <v>9900</v>
      </c>
      <c r="Z79" s="51">
        <v>4150</v>
      </c>
      <c r="AA79" s="35">
        <f t="shared" si="36"/>
        <v>496.25</v>
      </c>
      <c r="AB79" s="35">
        <f t="shared" si="37"/>
        <v>25</v>
      </c>
      <c r="AC79" s="35">
        <f t="shared" si="38"/>
        <v>738.94083890802244</v>
      </c>
      <c r="AD79" s="35">
        <f t="shared" si="39"/>
        <v>148.75279019625714</v>
      </c>
      <c r="AE79" s="35">
        <f t="shared" si="40"/>
        <v>76.811796191553157</v>
      </c>
      <c r="AF79" s="35">
        <f t="shared" si="41"/>
        <v>382.47740471769089</v>
      </c>
      <c r="AG79" s="35">
        <f t="shared" si="42"/>
        <v>68.27958241870698</v>
      </c>
      <c r="AH79" s="35">
        <f t="shared" si="43"/>
        <v>727.0270092576983</v>
      </c>
      <c r="AI79" s="35">
        <f t="shared" si="44"/>
        <v>375.41649058937708</v>
      </c>
      <c r="AJ79" s="35">
        <f t="shared" si="45"/>
        <v>23.422816249038217</v>
      </c>
      <c r="AK79" s="36">
        <f t="shared" si="46"/>
        <v>3796.6479845140925</v>
      </c>
    </row>
    <row r="80" spans="1:37" x14ac:dyDescent="0.25">
      <c r="A80" s="5">
        <v>4600</v>
      </c>
      <c r="B80" s="5">
        <v>508635.74190044403</v>
      </c>
      <c r="C80" s="5">
        <v>878364.09739339352</v>
      </c>
      <c r="D80" s="5">
        <v>20152.874999999767</v>
      </c>
      <c r="E80" s="5">
        <v>52.194583614864619</v>
      </c>
      <c r="F80" s="5">
        <v>2.5000000000000001E-2</v>
      </c>
      <c r="G80" s="5">
        <v>-2.5000000000000001E-2</v>
      </c>
      <c r="H80" s="45">
        <v>0.25</v>
      </c>
      <c r="I80" s="45">
        <v>0.25</v>
      </c>
      <c r="J80" s="45">
        <v>600</v>
      </c>
      <c r="K80" s="50">
        <f t="shared" si="24"/>
        <v>4494.8424820584914</v>
      </c>
      <c r="L80" s="51">
        <v>9900</v>
      </c>
      <c r="M80" s="51">
        <v>4150</v>
      </c>
      <c r="N80" s="35">
        <f t="shared" si="25"/>
        <v>703.75</v>
      </c>
      <c r="O80" s="35">
        <f t="shared" si="26"/>
        <v>475</v>
      </c>
      <c r="P80" s="35">
        <f t="shared" si="27"/>
        <v>741.34338003164555</v>
      </c>
      <c r="Q80" s="35">
        <f t="shared" si="28"/>
        <v>182.97450452469536</v>
      </c>
      <c r="R80" s="35">
        <f t="shared" si="29"/>
        <v>102.07969624822667</v>
      </c>
      <c r="S80" s="35">
        <f t="shared" si="30"/>
        <v>413.22102268102572</v>
      </c>
      <c r="T80" s="35">
        <f t="shared" si="31"/>
        <v>33.251431016125281</v>
      </c>
      <c r="U80" s="35">
        <f t="shared" si="32"/>
        <v>719.17730461639792</v>
      </c>
      <c r="V80" s="35">
        <f t="shared" si="33"/>
        <v>401.22202267776584</v>
      </c>
      <c r="W80" s="35">
        <f t="shared" si="34"/>
        <v>25.451174476143155</v>
      </c>
      <c r="X80" s="35">
        <f t="shared" si="35"/>
        <v>3528.2178507121207</v>
      </c>
      <c r="Y80" s="51">
        <v>9900</v>
      </c>
      <c r="Z80" s="51">
        <v>4150</v>
      </c>
      <c r="AA80" s="35">
        <f t="shared" si="36"/>
        <v>496.25</v>
      </c>
      <c r="AB80" s="35">
        <f t="shared" si="37"/>
        <v>25</v>
      </c>
      <c r="AC80" s="35">
        <f t="shared" si="38"/>
        <v>738.94083890802244</v>
      </c>
      <c r="AD80" s="35">
        <f t="shared" si="39"/>
        <v>148.75279019625714</v>
      </c>
      <c r="AE80" s="35">
        <f t="shared" si="40"/>
        <v>76.783871496945252</v>
      </c>
      <c r="AF80" s="35">
        <f t="shared" si="41"/>
        <v>382.33011201099282</v>
      </c>
      <c r="AG80" s="35">
        <f t="shared" si="42"/>
        <v>68.27958241870698</v>
      </c>
      <c r="AH80" s="35">
        <f t="shared" si="43"/>
        <v>727.0270092576983</v>
      </c>
      <c r="AI80" s="35">
        <f t="shared" si="44"/>
        <v>375.28000906739396</v>
      </c>
      <c r="AJ80" s="35">
        <f t="shared" si="45"/>
        <v>23.548536628511545</v>
      </c>
      <c r="AK80" s="36">
        <f t="shared" si="46"/>
        <v>3777.9070741223959</v>
      </c>
    </row>
    <row r="81" spans="1:37" x14ac:dyDescent="0.25">
      <c r="A81" s="5">
        <v>4601</v>
      </c>
      <c r="B81" s="5">
        <v>509249.14831256866</v>
      </c>
      <c r="C81" s="5">
        <v>879153.86474955082</v>
      </c>
      <c r="D81" s="5">
        <v>20155.722890624929</v>
      </c>
      <c r="E81" s="5">
        <v>52.132975249796793</v>
      </c>
      <c r="F81" s="5">
        <v>2.5000000000000001E-2</v>
      </c>
      <c r="G81" s="5">
        <v>-2.5000000000000001E-2</v>
      </c>
      <c r="H81" s="45">
        <v>0.25</v>
      </c>
      <c r="I81" s="45">
        <v>0.25</v>
      </c>
      <c r="J81" s="45">
        <v>600</v>
      </c>
      <c r="K81" s="50">
        <f t="shared" si="24"/>
        <v>4588.9827287631852</v>
      </c>
      <c r="L81" s="51">
        <v>9900</v>
      </c>
      <c r="M81" s="51">
        <v>4150</v>
      </c>
      <c r="N81" s="35">
        <f t="shared" si="25"/>
        <v>703.75</v>
      </c>
      <c r="O81" s="35">
        <f t="shared" si="26"/>
        <v>475</v>
      </c>
      <c r="P81" s="35">
        <f t="shared" si="27"/>
        <v>741.34338003164555</v>
      </c>
      <c r="Q81" s="35">
        <f t="shared" si="28"/>
        <v>182.97450452469536</v>
      </c>
      <c r="R81" s="35">
        <f t="shared" si="29"/>
        <v>102.11763364314562</v>
      </c>
      <c r="S81" s="35">
        <f t="shared" si="30"/>
        <v>413.36527175554545</v>
      </c>
      <c r="T81" s="35">
        <f t="shared" si="31"/>
        <v>33.251431016125281</v>
      </c>
      <c r="U81" s="35">
        <f t="shared" si="32"/>
        <v>719.17730461639792</v>
      </c>
      <c r="V81" s="35">
        <f t="shared" si="33"/>
        <v>401.37113478216992</v>
      </c>
      <c r="W81" s="35">
        <f t="shared" si="34"/>
        <v>25.611541220055276</v>
      </c>
      <c r="X81" s="35">
        <f t="shared" si="35"/>
        <v>3504.2665039634749</v>
      </c>
      <c r="Y81" s="51">
        <v>9900</v>
      </c>
      <c r="Z81" s="51">
        <v>4150</v>
      </c>
      <c r="AA81" s="35">
        <f t="shared" si="36"/>
        <v>496.25</v>
      </c>
      <c r="AB81" s="35">
        <f t="shared" si="37"/>
        <v>25</v>
      </c>
      <c r="AC81" s="35">
        <f t="shared" si="38"/>
        <v>738.94083890802244</v>
      </c>
      <c r="AD81" s="35">
        <f t="shared" si="39"/>
        <v>148.75279019625714</v>
      </c>
      <c r="AE81" s="35">
        <f t="shared" si="40"/>
        <v>76.754843453983995</v>
      </c>
      <c r="AF81" s="35">
        <f t="shared" si="41"/>
        <v>382.17695358451545</v>
      </c>
      <c r="AG81" s="35">
        <f t="shared" si="42"/>
        <v>68.27958241870698</v>
      </c>
      <c r="AH81" s="35">
        <f t="shared" si="43"/>
        <v>727.0270092576983</v>
      </c>
      <c r="AI81" s="35">
        <f t="shared" si="44"/>
        <v>375.1381349470438</v>
      </c>
      <c r="AJ81" s="35">
        <f t="shared" si="45"/>
        <v>23.679156109353684</v>
      </c>
      <c r="AK81" s="36">
        <f t="shared" si="46"/>
        <v>3758.6455828864855</v>
      </c>
    </row>
    <row r="82" spans="1:37" x14ac:dyDescent="0.25">
      <c r="A82" s="5">
        <v>4602</v>
      </c>
      <c r="B82" s="5">
        <v>509863.40358257294</v>
      </c>
      <c r="C82" s="5">
        <v>879942.97207245231</v>
      </c>
      <c r="D82" s="5">
        <v>20158.391562499673</v>
      </c>
      <c r="E82" s="5">
        <v>52.07136688472896</v>
      </c>
      <c r="F82" s="5">
        <v>2.5000000000000001E-2</v>
      </c>
      <c r="G82" s="5">
        <v>-2.5000000000000001E-2</v>
      </c>
      <c r="H82" s="45">
        <v>0.25</v>
      </c>
      <c r="I82" s="45">
        <v>0.25</v>
      </c>
      <c r="J82" s="45">
        <v>600</v>
      </c>
      <c r="K82" s="50">
        <f t="shared" si="24"/>
        <v>4685.6673064598972</v>
      </c>
      <c r="L82" s="51">
        <v>9900</v>
      </c>
      <c r="M82" s="51">
        <v>4150</v>
      </c>
      <c r="N82" s="35">
        <f t="shared" si="25"/>
        <v>703.75</v>
      </c>
      <c r="O82" s="35">
        <f t="shared" si="26"/>
        <v>475</v>
      </c>
      <c r="P82" s="35">
        <f t="shared" si="27"/>
        <v>741.34338003164555</v>
      </c>
      <c r="Q82" s="35">
        <f t="shared" si="28"/>
        <v>182.97450452469536</v>
      </c>
      <c r="R82" s="35">
        <f t="shared" si="29"/>
        <v>102.15707951028705</v>
      </c>
      <c r="S82" s="35">
        <f t="shared" si="30"/>
        <v>413.51519371144929</v>
      </c>
      <c r="T82" s="35">
        <f t="shared" si="31"/>
        <v>33.251431016125281</v>
      </c>
      <c r="U82" s="35">
        <f t="shared" si="32"/>
        <v>719.17730461639792</v>
      </c>
      <c r="V82" s="35">
        <f t="shared" si="33"/>
        <v>401.52617590378804</v>
      </c>
      <c r="W82" s="35">
        <f t="shared" si="34"/>
        <v>25.778351378112468</v>
      </c>
      <c r="X82" s="35">
        <f t="shared" si="35"/>
        <v>3479.6678235189197</v>
      </c>
      <c r="Y82" s="51">
        <v>9900</v>
      </c>
      <c r="Z82" s="51">
        <v>4150</v>
      </c>
      <c r="AA82" s="35">
        <f t="shared" si="36"/>
        <v>496.25</v>
      </c>
      <c r="AB82" s="35">
        <f t="shared" si="37"/>
        <v>25</v>
      </c>
      <c r="AC82" s="35">
        <f t="shared" si="38"/>
        <v>738.94083890802244</v>
      </c>
      <c r="AD82" s="35">
        <f t="shared" si="39"/>
        <v>148.75279019625714</v>
      </c>
      <c r="AE82" s="35">
        <f t="shared" si="40"/>
        <v>76.724679099921701</v>
      </c>
      <c r="AF82" s="35">
        <f t="shared" si="41"/>
        <v>382.01775011553241</v>
      </c>
      <c r="AG82" s="35">
        <f t="shared" si="42"/>
        <v>68.27958241870698</v>
      </c>
      <c r="AH82" s="35">
        <f t="shared" si="43"/>
        <v>727.0270092576983</v>
      </c>
      <c r="AI82" s="35">
        <f t="shared" si="44"/>
        <v>374.99070712339648</v>
      </c>
      <c r="AJ82" s="35">
        <f t="shared" si="45"/>
        <v>23.814814896562041</v>
      </c>
      <c r="AK82" s="36">
        <f t="shared" si="46"/>
        <v>3738.8635108063618</v>
      </c>
    </row>
    <row r="83" spans="1:37" x14ac:dyDescent="0.25">
      <c r="A83" s="5">
        <v>4602.2</v>
      </c>
      <c r="B83" s="5">
        <v>509986.35643720627</v>
      </c>
      <c r="C83" s="5">
        <v>880100.71425276995</v>
      </c>
      <c r="D83" s="5">
        <v>20158.903790624663</v>
      </c>
      <c r="E83" s="5">
        <v>52.0590452117154</v>
      </c>
      <c r="F83" s="5">
        <v>2.5000000000000001E-2</v>
      </c>
      <c r="G83" s="5">
        <v>-2.5000000000000001E-2</v>
      </c>
      <c r="H83" s="45">
        <v>0.25</v>
      </c>
      <c r="I83" s="45">
        <v>0.25</v>
      </c>
      <c r="J83" s="45">
        <v>600</v>
      </c>
      <c r="K83" s="50">
        <f t="shared" si="24"/>
        <v>4705.3095417182649</v>
      </c>
      <c r="L83" s="51">
        <v>9900</v>
      </c>
      <c r="M83" s="51">
        <v>4150</v>
      </c>
      <c r="N83" s="35">
        <f t="shared" si="25"/>
        <v>703.75</v>
      </c>
      <c r="O83" s="35">
        <f t="shared" si="26"/>
        <v>475</v>
      </c>
      <c r="P83" s="35">
        <f t="shared" si="27"/>
        <v>741.34338003164555</v>
      </c>
      <c r="Q83" s="35">
        <f t="shared" si="28"/>
        <v>182.97450452469536</v>
      </c>
      <c r="R83" s="35">
        <f t="shared" si="29"/>
        <v>102.16515390236688</v>
      </c>
      <c r="S83" s="35">
        <f t="shared" si="30"/>
        <v>413.54587417217596</v>
      </c>
      <c r="T83" s="35">
        <f t="shared" si="31"/>
        <v>33.251431016125281</v>
      </c>
      <c r="U83" s="35">
        <f t="shared" si="32"/>
        <v>719.17730461639792</v>
      </c>
      <c r="V83" s="35">
        <f t="shared" si="33"/>
        <v>401.55791212598729</v>
      </c>
      <c r="W83" s="35">
        <f t="shared" si="34"/>
        <v>25.812505071132271</v>
      </c>
      <c r="X83" s="35">
        <f t="shared" si="35"/>
        <v>3474.6704073865039</v>
      </c>
      <c r="Y83" s="51">
        <v>9900</v>
      </c>
      <c r="Z83" s="51">
        <v>4150</v>
      </c>
      <c r="AA83" s="35">
        <f t="shared" si="36"/>
        <v>496.25</v>
      </c>
      <c r="AB83" s="35">
        <f t="shared" si="37"/>
        <v>25</v>
      </c>
      <c r="AC83" s="35">
        <f t="shared" si="38"/>
        <v>738.94083890802244</v>
      </c>
      <c r="AD83" s="35">
        <f t="shared" si="39"/>
        <v>148.75279019625714</v>
      </c>
      <c r="AE83" s="35">
        <f t="shared" si="40"/>
        <v>76.718506841295493</v>
      </c>
      <c r="AF83" s="35">
        <f t="shared" si="41"/>
        <v>381.98516752135208</v>
      </c>
      <c r="AG83" s="35">
        <f t="shared" si="42"/>
        <v>68.27958241870698</v>
      </c>
      <c r="AH83" s="35">
        <f t="shared" si="43"/>
        <v>727.0270092576983</v>
      </c>
      <c r="AI83" s="35">
        <f t="shared" si="44"/>
        <v>374.9605403028383</v>
      </c>
      <c r="AJ83" s="35">
        <f t="shared" si="45"/>
        <v>23.842564246299538</v>
      </c>
      <c r="AK83" s="36">
        <f t="shared" si="46"/>
        <v>3734.8446266890351</v>
      </c>
    </row>
    <row r="84" spans="1:37" x14ac:dyDescent="0.25">
      <c r="A84" s="5">
        <v>4602.8</v>
      </c>
      <c r="B84" s="5">
        <v>510355.41849899292</v>
      </c>
      <c r="C84" s="5">
        <v>880573.78209373355</v>
      </c>
      <c r="D84" s="5">
        <v>20160.397462499986</v>
      </c>
      <c r="E84" s="5">
        <v>52.022080192674679</v>
      </c>
      <c r="F84" s="5">
        <v>2.5000000000000001E-2</v>
      </c>
      <c r="G84" s="5">
        <v>-2.5000000000000001E-2</v>
      </c>
      <c r="H84" s="45">
        <v>0.25</v>
      </c>
      <c r="I84" s="45">
        <v>0.25</v>
      </c>
      <c r="J84" s="45">
        <v>600</v>
      </c>
      <c r="K84" s="50">
        <f t="shared" si="24"/>
        <v>4764.8468869315393</v>
      </c>
      <c r="L84" s="51">
        <v>9900</v>
      </c>
      <c r="M84" s="51">
        <v>4150</v>
      </c>
      <c r="N84" s="35">
        <f t="shared" si="25"/>
        <v>703.75</v>
      </c>
      <c r="O84" s="35">
        <f t="shared" si="26"/>
        <v>475</v>
      </c>
      <c r="P84" s="35">
        <f t="shared" si="27"/>
        <v>741.34338003164555</v>
      </c>
      <c r="Q84" s="35">
        <f t="shared" si="28"/>
        <v>182.97450452469536</v>
      </c>
      <c r="R84" s="35">
        <f t="shared" si="29"/>
        <v>102.18975466810129</v>
      </c>
      <c r="S84" s="35">
        <f t="shared" si="30"/>
        <v>413.63933375699355</v>
      </c>
      <c r="T84" s="35">
        <f t="shared" si="31"/>
        <v>33.251431016125281</v>
      </c>
      <c r="U84" s="35">
        <f t="shared" si="32"/>
        <v>719.17730461639792</v>
      </c>
      <c r="V84" s="35">
        <f t="shared" si="33"/>
        <v>401.65460489987032</v>
      </c>
      <c r="W84" s="35">
        <f t="shared" si="34"/>
        <v>25.91658089849431</v>
      </c>
      <c r="X84" s="35">
        <f t="shared" si="35"/>
        <v>3459.522798902216</v>
      </c>
      <c r="Y84" s="51">
        <v>9900</v>
      </c>
      <c r="Z84" s="51">
        <v>4150</v>
      </c>
      <c r="AA84" s="35">
        <f t="shared" si="36"/>
        <v>496.25</v>
      </c>
      <c r="AB84" s="35">
        <f t="shared" si="37"/>
        <v>25</v>
      </c>
      <c r="AC84" s="35">
        <f t="shared" si="38"/>
        <v>738.94083890802244</v>
      </c>
      <c r="AD84" s="35">
        <f t="shared" si="39"/>
        <v>148.75279019625714</v>
      </c>
      <c r="AE84" s="35">
        <f t="shared" si="40"/>
        <v>76.699706136693848</v>
      </c>
      <c r="AF84" s="35">
        <f t="shared" si="41"/>
        <v>381.88590787540176</v>
      </c>
      <c r="AG84" s="35">
        <f t="shared" si="42"/>
        <v>68.27958241870698</v>
      </c>
      <c r="AH84" s="35">
        <f t="shared" si="43"/>
        <v>727.0270092576983</v>
      </c>
      <c r="AI84" s="35">
        <f t="shared" si="44"/>
        <v>374.8686521438301</v>
      </c>
      <c r="AJ84" s="35">
        <f t="shared" si="45"/>
        <v>23.927069351828681</v>
      </c>
      <c r="AK84" s="36">
        <f t="shared" si="46"/>
        <v>3722.663034934425</v>
      </c>
    </row>
    <row r="85" spans="1:37" x14ac:dyDescent="0.25">
      <c r="A85" s="5">
        <v>4603</v>
      </c>
      <c r="B85" s="5">
        <v>510478.50699996948</v>
      </c>
      <c r="C85" s="5">
        <v>880731.41844978929</v>
      </c>
      <c r="D85" s="5">
        <v>20160.881015624909</v>
      </c>
      <c r="E85" s="5">
        <v>52.009758519661126</v>
      </c>
      <c r="F85" s="5">
        <v>2.5000000000000001E-2</v>
      </c>
      <c r="G85" s="5">
        <v>-2.5000000000000001E-2</v>
      </c>
      <c r="H85" s="45">
        <v>0.25</v>
      </c>
      <c r="I85" s="45">
        <v>0.25</v>
      </c>
      <c r="J85" s="45">
        <v>600</v>
      </c>
      <c r="K85" s="50">
        <f t="shared" si="24"/>
        <v>4784.8962151486285</v>
      </c>
      <c r="L85" s="51">
        <v>9900</v>
      </c>
      <c r="M85" s="51">
        <v>4150</v>
      </c>
      <c r="N85" s="35">
        <f t="shared" si="25"/>
        <v>703.75</v>
      </c>
      <c r="O85" s="35">
        <f t="shared" si="26"/>
        <v>475</v>
      </c>
      <c r="P85" s="35">
        <f t="shared" si="27"/>
        <v>741.34338003164555</v>
      </c>
      <c r="Q85" s="35">
        <f t="shared" si="28"/>
        <v>182.97450452469536</v>
      </c>
      <c r="R85" s="35">
        <f t="shared" si="29"/>
        <v>102.19808214888006</v>
      </c>
      <c r="S85" s="35">
        <f t="shared" si="30"/>
        <v>413.67096464815472</v>
      </c>
      <c r="T85" s="35">
        <f t="shared" si="31"/>
        <v>33.251431016125281</v>
      </c>
      <c r="U85" s="35">
        <f t="shared" si="32"/>
        <v>719.17730461639792</v>
      </c>
      <c r="V85" s="35">
        <f t="shared" si="33"/>
        <v>401.68733588168817</v>
      </c>
      <c r="W85" s="35">
        <f t="shared" si="34"/>
        <v>25.95181707901229</v>
      </c>
      <c r="X85" s="35">
        <f t="shared" si="35"/>
        <v>3454.4218093784548</v>
      </c>
      <c r="Y85" s="51">
        <v>9900</v>
      </c>
      <c r="Z85" s="51">
        <v>4150</v>
      </c>
      <c r="AA85" s="35">
        <f t="shared" si="36"/>
        <v>496.25</v>
      </c>
      <c r="AB85" s="35">
        <f t="shared" si="37"/>
        <v>25</v>
      </c>
      <c r="AC85" s="35">
        <f t="shared" si="38"/>
        <v>738.94083890802244</v>
      </c>
      <c r="AD85" s="35">
        <f t="shared" si="39"/>
        <v>148.75279019625714</v>
      </c>
      <c r="AE85" s="35">
        <f t="shared" si="40"/>
        <v>76.693343611382218</v>
      </c>
      <c r="AF85" s="35">
        <f t="shared" si="41"/>
        <v>381.8523120287735</v>
      </c>
      <c r="AG85" s="35">
        <f t="shared" si="42"/>
        <v>68.27958241870698</v>
      </c>
      <c r="AH85" s="35">
        <f t="shared" si="43"/>
        <v>727.0270092576983</v>
      </c>
      <c r="AI85" s="35">
        <f t="shared" si="44"/>
        <v>374.83755539772852</v>
      </c>
      <c r="AJ85" s="35">
        <f t="shared" si="45"/>
        <v>23.955660899230235</v>
      </c>
      <c r="AK85" s="36">
        <f t="shared" si="46"/>
        <v>3718.5608578820238</v>
      </c>
    </row>
    <row r="86" spans="1:37" x14ac:dyDescent="0.25">
      <c r="A86" s="5">
        <v>4603.1499999999996</v>
      </c>
      <c r="B86" s="5">
        <v>510570.84562158585</v>
      </c>
      <c r="C86" s="5">
        <v>880849.62834346294</v>
      </c>
      <c r="D86" s="5">
        <v>20161.238975976405</v>
      </c>
      <c r="E86" s="5">
        <v>52.000517264900978</v>
      </c>
      <c r="F86" s="5">
        <v>2.5000000000000001E-2</v>
      </c>
      <c r="G86" s="5">
        <v>-2.5000000000000001E-2</v>
      </c>
      <c r="H86" s="45">
        <v>0.25</v>
      </c>
      <c r="I86" s="45">
        <v>0.25</v>
      </c>
      <c r="J86" s="45">
        <v>600</v>
      </c>
      <c r="K86" s="50">
        <f t="shared" si="24"/>
        <v>4799.9999999999636</v>
      </c>
      <c r="L86" s="51">
        <v>9900</v>
      </c>
      <c r="M86" s="51">
        <v>4150</v>
      </c>
      <c r="N86" s="35">
        <f t="shared" si="25"/>
        <v>703.75</v>
      </c>
      <c r="O86" s="35">
        <f t="shared" si="26"/>
        <v>475</v>
      </c>
      <c r="P86" s="35">
        <f t="shared" si="27"/>
        <v>741.34338003164555</v>
      </c>
      <c r="Q86" s="35">
        <f t="shared" si="28"/>
        <v>182.97450452469536</v>
      </c>
      <c r="R86" s="35">
        <f t="shared" si="29"/>
        <v>102.20436993699062</v>
      </c>
      <c r="S86" s="35">
        <f t="shared" si="30"/>
        <v>413.69484613225256</v>
      </c>
      <c r="T86" s="35">
        <f t="shared" si="31"/>
        <v>33.251431016125281</v>
      </c>
      <c r="U86" s="35">
        <f t="shared" si="32"/>
        <v>719.17730461639792</v>
      </c>
      <c r="V86" s="35">
        <f t="shared" si="33"/>
        <v>401.71204989590069</v>
      </c>
      <c r="W86" s="35">
        <f t="shared" si="34"/>
        <v>25.978424690417388</v>
      </c>
      <c r="X86" s="35">
        <f t="shared" si="35"/>
        <v>3450.5790747261226</v>
      </c>
      <c r="Y86" s="51">
        <v>9900</v>
      </c>
      <c r="Z86" s="51">
        <v>4150</v>
      </c>
      <c r="AA86" s="35">
        <f t="shared" si="36"/>
        <v>496.25</v>
      </c>
      <c r="AB86" s="35">
        <f t="shared" si="37"/>
        <v>25</v>
      </c>
      <c r="AC86" s="35">
        <f t="shared" si="38"/>
        <v>738.94083890802244</v>
      </c>
      <c r="AD86" s="35">
        <f t="shared" si="39"/>
        <v>148.75279019625714</v>
      </c>
      <c r="AE86" s="35">
        <f t="shared" si="40"/>
        <v>76.688540030201963</v>
      </c>
      <c r="AF86" s="35">
        <f t="shared" si="41"/>
        <v>381.82694633774526</v>
      </c>
      <c r="AG86" s="35">
        <f t="shared" si="42"/>
        <v>68.27958241870698</v>
      </c>
      <c r="AH86" s="35">
        <f t="shared" si="43"/>
        <v>727.0270092576983</v>
      </c>
      <c r="AI86" s="35">
        <f t="shared" si="44"/>
        <v>374.81407796745907</v>
      </c>
      <c r="AJ86" s="35">
        <f t="shared" si="45"/>
        <v>23.977244732307117</v>
      </c>
      <c r="AK86" s="36">
        <f t="shared" si="46"/>
        <v>3715.4705598455671</v>
      </c>
    </row>
    <row r="87" spans="1:37" x14ac:dyDescent="0.25">
      <c r="A87" s="5">
        <v>4604</v>
      </c>
      <c r="B87" s="5">
        <v>511094.45785284042</v>
      </c>
      <c r="C87" s="5">
        <v>881519.20296990871</v>
      </c>
      <c r="D87" s="5">
        <v>20163.191250000182</v>
      </c>
      <c r="E87" s="5">
        <v>51.948150154593293</v>
      </c>
      <c r="F87" s="5">
        <v>2.5000000000000001E-2</v>
      </c>
      <c r="G87" s="5">
        <v>-2.5000000000000001E-2</v>
      </c>
      <c r="H87" s="45">
        <v>0.25</v>
      </c>
      <c r="I87" s="45">
        <v>0.25</v>
      </c>
      <c r="J87" s="45">
        <v>600</v>
      </c>
      <c r="K87" s="50">
        <v>4800</v>
      </c>
      <c r="L87" s="51">
        <v>9900</v>
      </c>
      <c r="M87" s="51">
        <v>4150</v>
      </c>
      <c r="N87" s="35">
        <f t="shared" si="25"/>
        <v>703.75</v>
      </c>
      <c r="O87" s="35">
        <f t="shared" si="26"/>
        <v>475</v>
      </c>
      <c r="P87" s="35">
        <f t="shared" si="27"/>
        <v>741.34338003164555</v>
      </c>
      <c r="Q87" s="35">
        <f t="shared" si="28"/>
        <v>182.97450452469536</v>
      </c>
      <c r="R87" s="35">
        <f t="shared" si="29"/>
        <v>102.20436993699066</v>
      </c>
      <c r="S87" s="35">
        <f t="shared" si="30"/>
        <v>413.69484613225274</v>
      </c>
      <c r="T87" s="35">
        <f t="shared" si="31"/>
        <v>33.251431016125281</v>
      </c>
      <c r="U87" s="35">
        <f t="shared" si="32"/>
        <v>719.17730461639792</v>
      </c>
      <c r="V87" s="35">
        <f t="shared" si="33"/>
        <v>401.7120498959008</v>
      </c>
      <c r="W87" s="35">
        <f t="shared" si="34"/>
        <v>25.978424690417455</v>
      </c>
      <c r="X87" s="35">
        <f t="shared" si="35"/>
        <v>3450.579074726113</v>
      </c>
      <c r="Y87" s="51">
        <v>9900</v>
      </c>
      <c r="Z87" s="51">
        <v>4150</v>
      </c>
      <c r="AA87" s="35">
        <f t="shared" si="36"/>
        <v>496.25</v>
      </c>
      <c r="AB87" s="35">
        <f t="shared" si="37"/>
        <v>25</v>
      </c>
      <c r="AC87" s="35">
        <f t="shared" si="38"/>
        <v>738.94083890802244</v>
      </c>
      <c r="AD87" s="35">
        <f t="shared" si="39"/>
        <v>148.75279019625714</v>
      </c>
      <c r="AE87" s="35">
        <f t="shared" si="40"/>
        <v>76.688540030201963</v>
      </c>
      <c r="AF87" s="35">
        <f t="shared" si="41"/>
        <v>381.82694633774526</v>
      </c>
      <c r="AG87" s="35">
        <f t="shared" si="42"/>
        <v>68.27958241870698</v>
      </c>
      <c r="AH87" s="35">
        <f t="shared" si="43"/>
        <v>727.0270092576983</v>
      </c>
      <c r="AI87" s="35">
        <f t="shared" si="44"/>
        <v>374.81407796745907</v>
      </c>
      <c r="AJ87" s="35">
        <f t="shared" si="45"/>
        <v>23.97724473230717</v>
      </c>
      <c r="AK87" s="36">
        <f t="shared" si="46"/>
        <v>3715.4705598455598</v>
      </c>
    </row>
    <row r="88" spans="1:37" x14ac:dyDescent="0.25">
      <c r="A88" s="5">
        <v>4605</v>
      </c>
      <c r="B88" s="5">
        <v>511711.25543022156</v>
      </c>
      <c r="C88" s="5">
        <v>882306.32472196221</v>
      </c>
      <c r="D88" s="5">
        <v>20165.322265624811</v>
      </c>
      <c r="E88" s="5">
        <v>51.886541789525459</v>
      </c>
      <c r="F88" s="5">
        <v>2.5000000000000001E-2</v>
      </c>
      <c r="G88" s="5">
        <v>-2.5000000000000001E-2</v>
      </c>
      <c r="H88" s="45">
        <v>0.25</v>
      </c>
      <c r="I88" s="45">
        <v>0.25</v>
      </c>
      <c r="J88" s="45">
        <v>600</v>
      </c>
      <c r="K88" s="50">
        <v>4800</v>
      </c>
      <c r="L88" s="51">
        <v>9900</v>
      </c>
      <c r="M88" s="51">
        <v>4150</v>
      </c>
      <c r="N88" s="35">
        <f t="shared" si="25"/>
        <v>703.75</v>
      </c>
      <c r="O88" s="35">
        <f t="shared" si="26"/>
        <v>475</v>
      </c>
      <c r="P88" s="35">
        <f t="shared" si="27"/>
        <v>741.34338003164555</v>
      </c>
      <c r="Q88" s="35">
        <f t="shared" si="28"/>
        <v>182.97450452469536</v>
      </c>
      <c r="R88" s="35">
        <f t="shared" si="29"/>
        <v>102.20436993699066</v>
      </c>
      <c r="S88" s="35">
        <f t="shared" si="30"/>
        <v>413.69484613225274</v>
      </c>
      <c r="T88" s="35">
        <f t="shared" si="31"/>
        <v>33.251431016125281</v>
      </c>
      <c r="U88" s="35">
        <f t="shared" si="32"/>
        <v>719.17730461639792</v>
      </c>
      <c r="V88" s="35">
        <f t="shared" si="33"/>
        <v>401.7120498959008</v>
      </c>
      <c r="W88" s="35">
        <f t="shared" si="34"/>
        <v>25.978424690417455</v>
      </c>
      <c r="X88" s="35">
        <f t="shared" si="35"/>
        <v>3450.579074726113</v>
      </c>
      <c r="Y88" s="51">
        <v>9900</v>
      </c>
      <c r="Z88" s="51">
        <v>4150</v>
      </c>
      <c r="AA88" s="35">
        <f t="shared" si="36"/>
        <v>496.25</v>
      </c>
      <c r="AB88" s="35">
        <f t="shared" si="37"/>
        <v>25</v>
      </c>
      <c r="AC88" s="35">
        <f t="shared" si="38"/>
        <v>738.94083890802244</v>
      </c>
      <c r="AD88" s="35">
        <f t="shared" si="39"/>
        <v>148.75279019625714</v>
      </c>
      <c r="AE88" s="35">
        <f t="shared" si="40"/>
        <v>76.688540030201963</v>
      </c>
      <c r="AF88" s="35">
        <f t="shared" si="41"/>
        <v>381.82694633774526</v>
      </c>
      <c r="AG88" s="35">
        <f t="shared" si="42"/>
        <v>68.27958241870698</v>
      </c>
      <c r="AH88" s="35">
        <f t="shared" si="43"/>
        <v>727.0270092576983</v>
      </c>
      <c r="AI88" s="35">
        <f t="shared" si="44"/>
        <v>374.81407796745907</v>
      </c>
      <c r="AJ88" s="35">
        <f t="shared" si="45"/>
        <v>23.97724473230717</v>
      </c>
      <c r="AK88" s="36">
        <f t="shared" si="46"/>
        <v>3715.4705598455598</v>
      </c>
    </row>
  </sheetData>
  <sortState ref="F1:F294">
    <sortCondition ref="F195"/>
  </sortState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K134"/>
  <sheetViews>
    <sheetView topLeftCell="H1" zoomScale="85" zoomScaleNormal="85" workbookViewId="0">
      <selection activeCell="AA3" sqref="AA3:AK134"/>
    </sheetView>
  </sheetViews>
  <sheetFormatPr defaultRowHeight="13.8" x14ac:dyDescent="0.25"/>
  <cols>
    <col min="11" max="11" width="9.5" bestFit="1" customWidth="1"/>
  </cols>
  <sheetData>
    <row r="1" spans="1:37" x14ac:dyDescent="0.25">
      <c r="A1" s="73" t="s">
        <v>61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4605</v>
      </c>
      <c r="B3" s="5">
        <v>511711.25543022156</v>
      </c>
      <c r="C3" s="5">
        <v>882306.32472196221</v>
      </c>
      <c r="D3" s="5">
        <v>20165.322265624811</v>
      </c>
      <c r="E3" s="5">
        <v>51.886541789525459</v>
      </c>
      <c r="F3" s="5">
        <v>2.5000000000000001E-2</v>
      </c>
      <c r="G3" s="5">
        <v>-2.5000000000000001E-2</v>
      </c>
      <c r="H3" s="45">
        <v>0.25</v>
      </c>
      <c r="I3" s="45">
        <v>0.25</v>
      </c>
      <c r="J3" s="45">
        <v>600</v>
      </c>
      <c r="K3" s="50">
        <v>4800</v>
      </c>
      <c r="L3" s="51">
        <v>9900</v>
      </c>
      <c r="M3" s="51">
        <v>4150</v>
      </c>
      <c r="N3" s="35">
        <f>M3*F3+J3</f>
        <v>703.75</v>
      </c>
      <c r="O3" s="35">
        <f>(L3-400-500)*F3+250</f>
        <v>475</v>
      </c>
      <c r="P3" s="35">
        <f>(1000*SIN(PI()/2-(PI()/2+ATAN(H3)+ATAN(250/(L3-M3-400-250)))/2)/SIN((PI()/2+ATAN(H3)+ATAN(250/(L3-M3-400-250)))/2))*COS(ATAN((N3-O3)/(L3-M3-400-250)))</f>
        <v>741.34338003164555</v>
      </c>
      <c r="Q3" s="35">
        <f>(1000*SIN(PI()/2-(PI()/2+ATAN(H3)+ATAN(250/(L3-M3-400-250)))/2)/SIN((PI()/2+ATAN(H3)+ATAN(250/(L3-M3-400-250)))/2))*SIN(ATAN(H3)+ATAN(250/(L3-M3-400-250))-ATAN((N3-O3)/(L3-M3-400-250)))</f>
        <v>182.97450452469536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102.20436993699066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413.69484613225274</v>
      </c>
      <c r="T3" s="35">
        <f>(1000*SIN(PI()/2-(PI()/2+ATAN(H3)+ATAN(250/(L3-M3-400-250)))/2)/SIN((PI()/2+ATAN(H3)+ATAN(250/(L3-M3-400-250)))/2))*SIN(ATAN((N3-O3)/(L3-M3-400-250)))</f>
        <v>33.251431016125281</v>
      </c>
      <c r="U3" s="35">
        <f>(1000*SIN(PI()/2-(PI()/2+ATAN(H3)+ATAN(250/(L3-M3-400-250)))/2)/SIN((PI()/2+ATAN(H3)+ATAN(250/(L3-M3-400-250)))/2))*COS(ATAN(H3)+ATAN(250/(L3-M3-400-250))-ATAN((N3-O3)/(L3-M3-400-250)))</f>
        <v>719.17730461639792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401.7120498959008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25.978424690417455</v>
      </c>
      <c r="X3" s="35">
        <f>M3+400-((K3-250-(N3-O3))/TAN(PI()/2-(ATAN(H3)+ATAN(250/(L3-M3-400-250))-ATAN((N3-O3)/(L3-M3-400-250)))))</f>
        <v>3450.579074726113</v>
      </c>
      <c r="Y3" s="51">
        <v>9900</v>
      </c>
      <c r="Z3" s="51">
        <v>4150</v>
      </c>
      <c r="AA3" s="35">
        <f>Z3*G3+J3</f>
        <v>496.25</v>
      </c>
      <c r="AB3" s="35">
        <f>(Y3-400-500)*G3+250</f>
        <v>25</v>
      </c>
      <c r="AC3" s="35">
        <f>(1000*SIN(PI()/2-(PI()/2+ATAN(I3)+ATAN(250/(Y3-Z3-400-250)))/2)/SIN((PI()/2+ATAN(I3)+ATAN(250/(Y3-Z3-400-250)))/2))*COS(ATAN((AA3-AB3)/(Y3-Z3-400-250)))</f>
        <v>738.94083890802244</v>
      </c>
      <c r="AD3" s="35">
        <f>(1000*SIN(PI()/2-(PI()/2+ATAN(I3)+ATAN(250/(Y3-Z3-400-250)))/2)/SIN((PI()/2+ATAN(I3)+ATAN(250/(Y3-Z3-400-250)))/2))*SIN(ATAN(I3)+ATAN(250/(Y3-Z3-400-250))-(ATAN((AA3-AB3)/(Y3-Z3-400-250))))</f>
        <v>148.75279019625714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76.688540030201963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381.82694633774526</v>
      </c>
      <c r="AG3" s="35">
        <f>(1000*SIN(PI()/2-(PI()/2+ATAN(I3)+ATAN(250/(Y3-Z3-400-250)))/2)/SIN((PI()/2+ATAN(I3)+ATAN(250/(Y3-Z3-400-250)))/2))*SIN(ATAN((AA3-AB3)/(Y3-Z3-400-250)))</f>
        <v>68.27958241870698</v>
      </c>
      <c r="AH3" s="35">
        <f>(1000*SIN(PI()/2-(PI()/2+ATAN(I3)+ATAN(250/(Y3-Z3-400-250)))/2)/SIN((PI()/2+ATAN(I3)+ATAN(250/(Y3-Z3-400-250)))/2))*COS(ATAN(I3)+ATAN(250/(Y3-Z3-400-250))-(ATAN((AA3-AB3)/(Y3-Z3-400-250))))</f>
        <v>727.0270092576983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374.81407796745907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23.97724473230717</v>
      </c>
      <c r="AK3" s="36">
        <f>Z3+400-((K3-250-(AA3-AB3))/TAN(PI()/2-(ATAN(I3)+ATAN(250/(Y3-Z3-400-250))-(ATAN((AA3-AB3)/(Y3-Z3-400-250))))))</f>
        <v>3715.4705598455598</v>
      </c>
    </row>
    <row r="4" spans="1:37" x14ac:dyDescent="0.25">
      <c r="A4" s="5">
        <v>4606</v>
      </c>
      <c r="B4" s="5">
        <v>512328.89901781082</v>
      </c>
      <c r="C4" s="5">
        <v>883092.78279596567</v>
      </c>
      <c r="D4" s="5">
        <v>20167.274062500153</v>
      </c>
      <c r="E4" s="5">
        <v>51.82493342445764</v>
      </c>
      <c r="F4" s="5">
        <v>2.5000000000000001E-2</v>
      </c>
      <c r="G4" s="5">
        <v>-2.5000000000000001E-2</v>
      </c>
      <c r="H4" s="45">
        <v>0.25</v>
      </c>
      <c r="I4" s="45">
        <v>0.25</v>
      </c>
      <c r="J4" s="45">
        <v>600</v>
      </c>
      <c r="K4" s="50">
        <v>4800</v>
      </c>
      <c r="L4" s="51">
        <v>9900</v>
      </c>
      <c r="M4" s="51">
        <v>4150</v>
      </c>
      <c r="N4" s="35">
        <f t="shared" ref="N4:N67" si="0">M4*F4+J4</f>
        <v>703.75</v>
      </c>
      <c r="O4" s="35">
        <f t="shared" ref="O4:O67" si="1">(L4-400-500)*F4+250</f>
        <v>475</v>
      </c>
      <c r="P4" s="35">
        <f t="shared" ref="P4:P67" si="2">(1000*SIN(PI()/2-(PI()/2+ATAN(H4)+ATAN(250/(L4-M4-400-250)))/2)/SIN((PI()/2+ATAN(H4)+ATAN(250/(L4-M4-400-250)))/2))*COS(ATAN((N4-O4)/(L4-M4-400-250)))</f>
        <v>741.34338003164555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182.97450452469536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102.20436993699066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413.69484613225274</v>
      </c>
      <c r="T4" s="35">
        <f t="shared" ref="T4:T67" si="6">(1000*SIN(PI()/2-(PI()/2+ATAN(H4)+ATAN(250/(L4-M4-400-250)))/2)/SIN((PI()/2+ATAN(H4)+ATAN(250/(L4-M4-400-250)))/2))*SIN(ATAN((N4-O4)/(L4-M4-400-250)))</f>
        <v>33.251431016125281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719.17730461639792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401.7120498959008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25.978424690417455</v>
      </c>
      <c r="X4" s="35">
        <f t="shared" ref="X4:X67" si="10">M4+400-((K4-250-(N4-O4))/TAN(PI()/2-(ATAN(H4)+ATAN(250/(L4-M4-400-250))-ATAN((N4-O4)/(L4-M4-400-250)))))</f>
        <v>3450.579074726113</v>
      </c>
      <c r="Y4" s="51">
        <v>9900</v>
      </c>
      <c r="Z4" s="51">
        <v>4150</v>
      </c>
      <c r="AA4" s="35">
        <f t="shared" ref="AA4:AA67" si="11">Z4*G4+J4</f>
        <v>496.25</v>
      </c>
      <c r="AB4" s="35">
        <f t="shared" ref="AB4:AB67" si="12">(Y4-400-500)*G4+250</f>
        <v>25</v>
      </c>
      <c r="AC4" s="35">
        <f t="shared" ref="AC4:AC67" si="13">(1000*SIN(PI()/2-(PI()/2+ATAN(I4)+ATAN(250/(Y4-Z4-400-250)))/2)/SIN((PI()/2+ATAN(I4)+ATAN(250/(Y4-Z4-400-250)))/2))*COS(ATAN((AA4-AB4)/(Y4-Z4-400-250)))</f>
        <v>738.94083890802244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148.75279019625714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76.688540030201963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381.82694633774526</v>
      </c>
      <c r="AG4" s="35">
        <f t="shared" ref="AG4:AG67" si="17">(1000*SIN(PI()/2-(PI()/2+ATAN(I4)+ATAN(250/(Y4-Z4-400-250)))/2)/SIN((PI()/2+ATAN(I4)+ATAN(250/(Y4-Z4-400-250)))/2))*SIN(ATAN((AA4-AB4)/(Y4-Z4-400-250)))</f>
        <v>68.27958241870698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727.0270092576983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374.81407796745907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23.97724473230717</v>
      </c>
      <c r="AK4" s="36">
        <f t="shared" ref="AK4:AK67" si="21">Z4+400-((K4-250-(AA4-AB4))/TAN(PI()/2-(ATAN(I4)+ATAN(250/(Y4-Z4-400-250))-(ATAN((AA4-AB4)/(Y4-Z4-400-250))))))</f>
        <v>3715.4705598455598</v>
      </c>
    </row>
    <row r="5" spans="1:37" x14ac:dyDescent="0.25">
      <c r="A5" s="5">
        <v>4606.8500000000004</v>
      </c>
      <c r="B5" s="5">
        <v>512854.56071043015</v>
      </c>
      <c r="C5" s="5">
        <v>883760.74966272712</v>
      </c>
      <c r="D5" s="5">
        <v>20168.792179101503</v>
      </c>
      <c r="E5" s="5">
        <v>51.772566314149955</v>
      </c>
      <c r="F5" s="5">
        <v>2.5000000000000001E-2</v>
      </c>
      <c r="G5" s="5">
        <v>-2.5000000000000001E-2</v>
      </c>
      <c r="H5" s="45">
        <v>0.25</v>
      </c>
      <c r="I5" s="45">
        <v>0.25</v>
      </c>
      <c r="J5" s="45">
        <v>600</v>
      </c>
      <c r="K5" s="50">
        <v>4800</v>
      </c>
      <c r="L5" s="51">
        <v>9900</v>
      </c>
      <c r="M5" s="51">
        <v>4150</v>
      </c>
      <c r="N5" s="35">
        <f t="shared" si="0"/>
        <v>703.75</v>
      </c>
      <c r="O5" s="35">
        <f t="shared" si="1"/>
        <v>475</v>
      </c>
      <c r="P5" s="35">
        <f t="shared" si="2"/>
        <v>741.34338003164555</v>
      </c>
      <c r="Q5" s="35">
        <f t="shared" si="3"/>
        <v>182.97450452469536</v>
      </c>
      <c r="R5" s="35">
        <f t="shared" si="4"/>
        <v>102.20436993699066</v>
      </c>
      <c r="S5" s="35">
        <f t="shared" si="5"/>
        <v>413.69484613225274</v>
      </c>
      <c r="T5" s="35">
        <f t="shared" si="6"/>
        <v>33.251431016125281</v>
      </c>
      <c r="U5" s="35">
        <f t="shared" si="7"/>
        <v>719.17730461639792</v>
      </c>
      <c r="V5" s="35">
        <f t="shared" si="8"/>
        <v>401.7120498959008</v>
      </c>
      <c r="W5" s="35">
        <f t="shared" si="9"/>
        <v>25.978424690417455</v>
      </c>
      <c r="X5" s="35">
        <f t="shared" si="10"/>
        <v>3450.579074726113</v>
      </c>
      <c r="Y5" s="51">
        <v>9900</v>
      </c>
      <c r="Z5" s="51">
        <v>4150</v>
      </c>
      <c r="AA5" s="35">
        <f t="shared" si="11"/>
        <v>496.25</v>
      </c>
      <c r="AB5" s="35">
        <f t="shared" si="12"/>
        <v>25</v>
      </c>
      <c r="AC5" s="35">
        <f t="shared" si="13"/>
        <v>738.94083890802244</v>
      </c>
      <c r="AD5" s="35">
        <f t="shared" si="14"/>
        <v>148.75279019625714</v>
      </c>
      <c r="AE5" s="35">
        <f t="shared" si="15"/>
        <v>76.688540030201963</v>
      </c>
      <c r="AF5" s="35">
        <f t="shared" si="16"/>
        <v>381.82694633774526</v>
      </c>
      <c r="AG5" s="35">
        <f t="shared" si="17"/>
        <v>68.27958241870698</v>
      </c>
      <c r="AH5" s="35">
        <f t="shared" si="18"/>
        <v>727.0270092576983</v>
      </c>
      <c r="AI5" s="35">
        <f t="shared" si="19"/>
        <v>374.81407796745907</v>
      </c>
      <c r="AJ5" s="35">
        <f t="shared" si="20"/>
        <v>23.97724473230717</v>
      </c>
      <c r="AK5" s="36">
        <f t="shared" si="21"/>
        <v>3715.4705598455598</v>
      </c>
    </row>
    <row r="6" spans="1:37" x14ac:dyDescent="0.25">
      <c r="A6" s="5">
        <v>4607</v>
      </c>
      <c r="B6" s="5">
        <v>512947.38790225983</v>
      </c>
      <c r="C6" s="5">
        <v>883878.57628253102</v>
      </c>
      <c r="D6" s="5">
        <v>20169.046640624856</v>
      </c>
      <c r="E6" s="5">
        <v>51.763325059389807</v>
      </c>
      <c r="F6" s="5">
        <v>2.5000000000000001E-2</v>
      </c>
      <c r="G6" s="5">
        <v>-2.5000000000000001E-2</v>
      </c>
      <c r="H6" s="45">
        <v>0.25</v>
      </c>
      <c r="I6" s="45">
        <v>0.25</v>
      </c>
      <c r="J6" s="45">
        <v>600</v>
      </c>
      <c r="K6" s="50">
        <f>2800+(4800-2800)*($A$66-A6)^2/39.65^2</f>
        <v>4784.8962151486285</v>
      </c>
      <c r="L6" s="51">
        <v>9900</v>
      </c>
      <c r="M6" s="51">
        <v>4150</v>
      </c>
      <c r="N6" s="35">
        <f t="shared" si="0"/>
        <v>703.75</v>
      </c>
      <c r="O6" s="35">
        <f t="shared" si="1"/>
        <v>475</v>
      </c>
      <c r="P6" s="35">
        <f t="shared" si="2"/>
        <v>741.34338003164555</v>
      </c>
      <c r="Q6" s="35">
        <f t="shared" si="3"/>
        <v>182.97450452469536</v>
      </c>
      <c r="R6" s="35">
        <f t="shared" si="4"/>
        <v>102.19808214888006</v>
      </c>
      <c r="S6" s="35">
        <f t="shared" si="5"/>
        <v>413.67096464815472</v>
      </c>
      <c r="T6" s="35">
        <f t="shared" si="6"/>
        <v>33.251431016125281</v>
      </c>
      <c r="U6" s="35">
        <f t="shared" si="7"/>
        <v>719.17730461639792</v>
      </c>
      <c r="V6" s="35">
        <f t="shared" si="8"/>
        <v>401.68733588168817</v>
      </c>
      <c r="W6" s="35">
        <f t="shared" si="9"/>
        <v>25.95181707901229</v>
      </c>
      <c r="X6" s="35">
        <f t="shared" si="10"/>
        <v>3454.4218093784548</v>
      </c>
      <c r="Y6" s="51">
        <v>9900</v>
      </c>
      <c r="Z6" s="51">
        <v>4150</v>
      </c>
      <c r="AA6" s="35">
        <f t="shared" si="11"/>
        <v>496.25</v>
      </c>
      <c r="AB6" s="35">
        <f t="shared" si="12"/>
        <v>25</v>
      </c>
      <c r="AC6" s="35">
        <f t="shared" si="13"/>
        <v>738.94083890802244</v>
      </c>
      <c r="AD6" s="35">
        <f t="shared" si="14"/>
        <v>148.75279019625714</v>
      </c>
      <c r="AE6" s="35">
        <f t="shared" si="15"/>
        <v>76.693343611382218</v>
      </c>
      <c r="AF6" s="35">
        <f t="shared" si="16"/>
        <v>381.8523120287735</v>
      </c>
      <c r="AG6" s="35">
        <f t="shared" si="17"/>
        <v>68.27958241870698</v>
      </c>
      <c r="AH6" s="35">
        <f t="shared" si="18"/>
        <v>727.0270092576983</v>
      </c>
      <c r="AI6" s="35">
        <f t="shared" si="19"/>
        <v>374.83755539772852</v>
      </c>
      <c r="AJ6" s="35">
        <f t="shared" si="20"/>
        <v>23.955660899230235</v>
      </c>
      <c r="AK6" s="36">
        <f t="shared" si="21"/>
        <v>3718.5608578820238</v>
      </c>
    </row>
    <row r="7" spans="1:37" x14ac:dyDescent="0.25">
      <c r="A7" s="5">
        <v>4607.2</v>
      </c>
      <c r="B7" s="5">
        <v>513071.18705177307</v>
      </c>
      <c r="C7" s="5">
        <v>884035.65514937043</v>
      </c>
      <c r="D7" s="5">
        <v>20169.379649999883</v>
      </c>
      <c r="E7" s="5">
        <v>51.751003386376254</v>
      </c>
      <c r="F7" s="5">
        <v>2.5000000000000001E-2</v>
      </c>
      <c r="G7" s="5">
        <v>-2.5000000000000001E-2</v>
      </c>
      <c r="H7" s="45">
        <v>0.25</v>
      </c>
      <c r="I7" s="45">
        <v>0.25</v>
      </c>
      <c r="J7" s="45">
        <v>600</v>
      </c>
      <c r="K7" s="50">
        <f t="shared" ref="K7:K66" si="22">2800+(4800-2800)*($A$66-A7)^2/39.65^2</f>
        <v>4764.8468869315393</v>
      </c>
      <c r="L7" s="51">
        <v>9900</v>
      </c>
      <c r="M7" s="51">
        <v>4150</v>
      </c>
      <c r="N7" s="35">
        <f t="shared" si="0"/>
        <v>703.75</v>
      </c>
      <c r="O7" s="35">
        <f t="shared" si="1"/>
        <v>475</v>
      </c>
      <c r="P7" s="35">
        <f t="shared" si="2"/>
        <v>741.34338003164555</v>
      </c>
      <c r="Q7" s="35">
        <f t="shared" si="3"/>
        <v>182.97450452469536</v>
      </c>
      <c r="R7" s="35">
        <f t="shared" si="4"/>
        <v>102.18975466810129</v>
      </c>
      <c r="S7" s="35">
        <f t="shared" si="5"/>
        <v>413.63933375699355</v>
      </c>
      <c r="T7" s="35">
        <f t="shared" si="6"/>
        <v>33.251431016125281</v>
      </c>
      <c r="U7" s="35">
        <f t="shared" si="7"/>
        <v>719.17730461639792</v>
      </c>
      <c r="V7" s="35">
        <f t="shared" si="8"/>
        <v>401.65460489987032</v>
      </c>
      <c r="W7" s="35">
        <f t="shared" si="9"/>
        <v>25.91658089849431</v>
      </c>
      <c r="X7" s="35">
        <f t="shared" si="10"/>
        <v>3459.522798902216</v>
      </c>
      <c r="Y7" s="51">
        <v>9900</v>
      </c>
      <c r="Z7" s="51">
        <v>4150</v>
      </c>
      <c r="AA7" s="35">
        <f t="shared" si="11"/>
        <v>496.25</v>
      </c>
      <c r="AB7" s="35">
        <f t="shared" si="12"/>
        <v>25</v>
      </c>
      <c r="AC7" s="35">
        <f t="shared" si="13"/>
        <v>738.94083890802244</v>
      </c>
      <c r="AD7" s="35">
        <f t="shared" si="14"/>
        <v>148.75279019625714</v>
      </c>
      <c r="AE7" s="35">
        <f t="shared" si="15"/>
        <v>76.699706136693848</v>
      </c>
      <c r="AF7" s="35">
        <f t="shared" si="16"/>
        <v>381.88590787540176</v>
      </c>
      <c r="AG7" s="35">
        <f t="shared" si="17"/>
        <v>68.27958241870698</v>
      </c>
      <c r="AH7" s="35">
        <f t="shared" si="18"/>
        <v>727.0270092576983</v>
      </c>
      <c r="AI7" s="35">
        <f t="shared" si="19"/>
        <v>374.8686521438301</v>
      </c>
      <c r="AJ7" s="35">
        <f t="shared" si="20"/>
        <v>23.927069351828681</v>
      </c>
      <c r="AK7" s="36">
        <f t="shared" si="21"/>
        <v>3722.663034934425</v>
      </c>
    </row>
    <row r="8" spans="1:37" x14ac:dyDescent="0.25">
      <c r="A8" s="5">
        <v>4607.8</v>
      </c>
      <c r="B8" s="5">
        <v>513442.7871427536</v>
      </c>
      <c r="C8" s="5">
        <v>884506.73195827007</v>
      </c>
      <c r="D8" s="5">
        <v>20170.335665625091</v>
      </c>
      <c r="E8" s="5">
        <v>51.714038367335526</v>
      </c>
      <c r="F8" s="5">
        <v>2.5000000000000001E-2</v>
      </c>
      <c r="G8" s="5">
        <v>-2.5000000000000001E-2</v>
      </c>
      <c r="H8" s="45">
        <v>0.25</v>
      </c>
      <c r="I8" s="45">
        <v>0.25</v>
      </c>
      <c r="J8" s="45">
        <v>600</v>
      </c>
      <c r="K8" s="50">
        <f t="shared" si="22"/>
        <v>4705.3095417182649</v>
      </c>
      <c r="L8" s="51">
        <v>9900</v>
      </c>
      <c r="M8" s="51">
        <v>4150</v>
      </c>
      <c r="N8" s="35">
        <f t="shared" si="0"/>
        <v>703.75</v>
      </c>
      <c r="O8" s="35">
        <f t="shared" si="1"/>
        <v>475</v>
      </c>
      <c r="P8" s="35">
        <f t="shared" si="2"/>
        <v>741.34338003164555</v>
      </c>
      <c r="Q8" s="35">
        <f t="shared" si="3"/>
        <v>182.97450452469536</v>
      </c>
      <c r="R8" s="35">
        <f t="shared" si="4"/>
        <v>102.16515390236688</v>
      </c>
      <c r="S8" s="35">
        <f t="shared" si="5"/>
        <v>413.54587417217596</v>
      </c>
      <c r="T8" s="35">
        <f t="shared" si="6"/>
        <v>33.251431016125281</v>
      </c>
      <c r="U8" s="35">
        <f t="shared" si="7"/>
        <v>719.17730461639792</v>
      </c>
      <c r="V8" s="35">
        <f t="shared" si="8"/>
        <v>401.55791212598729</v>
      </c>
      <c r="W8" s="35">
        <f t="shared" si="9"/>
        <v>25.812505071132271</v>
      </c>
      <c r="X8" s="35">
        <f t="shared" si="10"/>
        <v>3474.6704073865039</v>
      </c>
      <c r="Y8" s="51">
        <v>9900</v>
      </c>
      <c r="Z8" s="51">
        <v>4150</v>
      </c>
      <c r="AA8" s="35">
        <f t="shared" si="11"/>
        <v>496.25</v>
      </c>
      <c r="AB8" s="35">
        <f t="shared" si="12"/>
        <v>25</v>
      </c>
      <c r="AC8" s="35">
        <f t="shared" si="13"/>
        <v>738.94083890802244</v>
      </c>
      <c r="AD8" s="35">
        <f t="shared" si="14"/>
        <v>148.75279019625714</v>
      </c>
      <c r="AE8" s="35">
        <f t="shared" si="15"/>
        <v>76.718506841295493</v>
      </c>
      <c r="AF8" s="35">
        <f t="shared" si="16"/>
        <v>381.98516752135208</v>
      </c>
      <c r="AG8" s="35">
        <f t="shared" si="17"/>
        <v>68.27958241870698</v>
      </c>
      <c r="AH8" s="35">
        <f t="shared" si="18"/>
        <v>727.0270092576983</v>
      </c>
      <c r="AI8" s="35">
        <f t="shared" si="19"/>
        <v>374.9605403028383</v>
      </c>
      <c r="AJ8" s="35">
        <f t="shared" si="20"/>
        <v>23.842564246299538</v>
      </c>
      <c r="AK8" s="36">
        <f t="shared" si="21"/>
        <v>3734.8446266890351</v>
      </c>
    </row>
    <row r="9" spans="1:37" x14ac:dyDescent="0.25">
      <c r="A9" s="5">
        <v>4608</v>
      </c>
      <c r="B9" s="5">
        <v>513566.72136831284</v>
      </c>
      <c r="C9" s="5">
        <v>884663.70427313447</v>
      </c>
      <c r="D9" s="5">
        <v>20170.64000000005</v>
      </c>
      <c r="E9" s="5">
        <v>51.701716694321973</v>
      </c>
      <c r="F9" s="5">
        <v>2.5000000000000001E-2</v>
      </c>
      <c r="G9" s="5">
        <v>-2.5000000000000001E-2</v>
      </c>
      <c r="H9" s="45">
        <v>0.25</v>
      </c>
      <c r="I9" s="45">
        <v>0.25</v>
      </c>
      <c r="J9" s="45">
        <v>600</v>
      </c>
      <c r="K9" s="50">
        <f t="shared" si="22"/>
        <v>4685.6673064598972</v>
      </c>
      <c r="L9" s="51">
        <v>9900</v>
      </c>
      <c r="M9" s="51">
        <v>4150</v>
      </c>
      <c r="N9" s="35">
        <f t="shared" si="0"/>
        <v>703.75</v>
      </c>
      <c r="O9" s="35">
        <f t="shared" si="1"/>
        <v>475</v>
      </c>
      <c r="P9" s="35">
        <f t="shared" si="2"/>
        <v>741.34338003164555</v>
      </c>
      <c r="Q9" s="35">
        <f t="shared" si="3"/>
        <v>182.97450452469536</v>
      </c>
      <c r="R9" s="35">
        <f t="shared" si="4"/>
        <v>102.15707951028705</v>
      </c>
      <c r="S9" s="35">
        <f t="shared" si="5"/>
        <v>413.51519371144929</v>
      </c>
      <c r="T9" s="35">
        <f t="shared" si="6"/>
        <v>33.251431016125281</v>
      </c>
      <c r="U9" s="35">
        <f t="shared" si="7"/>
        <v>719.17730461639792</v>
      </c>
      <c r="V9" s="35">
        <f t="shared" si="8"/>
        <v>401.52617590378804</v>
      </c>
      <c r="W9" s="35">
        <f t="shared" si="9"/>
        <v>25.778351378112468</v>
      </c>
      <c r="X9" s="35">
        <f t="shared" si="10"/>
        <v>3479.6678235189197</v>
      </c>
      <c r="Y9" s="51">
        <v>9900</v>
      </c>
      <c r="Z9" s="51">
        <v>4150</v>
      </c>
      <c r="AA9" s="35">
        <f t="shared" si="11"/>
        <v>496.25</v>
      </c>
      <c r="AB9" s="35">
        <f t="shared" si="12"/>
        <v>25</v>
      </c>
      <c r="AC9" s="35">
        <f t="shared" si="13"/>
        <v>738.94083890802244</v>
      </c>
      <c r="AD9" s="35">
        <f t="shared" si="14"/>
        <v>148.75279019625714</v>
      </c>
      <c r="AE9" s="35">
        <f t="shared" si="15"/>
        <v>76.724679099921701</v>
      </c>
      <c r="AF9" s="35">
        <f t="shared" si="16"/>
        <v>382.01775011553241</v>
      </c>
      <c r="AG9" s="35">
        <f t="shared" si="17"/>
        <v>68.27958241870698</v>
      </c>
      <c r="AH9" s="35">
        <f t="shared" si="18"/>
        <v>727.0270092576983</v>
      </c>
      <c r="AI9" s="35">
        <f t="shared" si="19"/>
        <v>374.99070712339648</v>
      </c>
      <c r="AJ9" s="35">
        <f t="shared" si="20"/>
        <v>23.814814896562041</v>
      </c>
      <c r="AK9" s="36">
        <f t="shared" si="21"/>
        <v>3738.8635108063618</v>
      </c>
    </row>
    <row r="10" spans="1:37" x14ac:dyDescent="0.25">
      <c r="A10" s="5">
        <v>4609</v>
      </c>
      <c r="B10" s="5">
        <v>514186.89869976044</v>
      </c>
      <c r="C10" s="5">
        <v>885448.16586002707</v>
      </c>
      <c r="D10" s="5">
        <v>20172.054140624823</v>
      </c>
      <c r="E10" s="5">
        <v>51.64010832925414</v>
      </c>
      <c r="F10" s="5">
        <v>2.5000000000000001E-2</v>
      </c>
      <c r="G10" s="5">
        <v>-2.5000000000000001E-2</v>
      </c>
      <c r="H10" s="45">
        <v>0.25</v>
      </c>
      <c r="I10" s="45">
        <v>0.25</v>
      </c>
      <c r="J10" s="45">
        <v>600</v>
      </c>
      <c r="K10" s="50">
        <f t="shared" si="22"/>
        <v>4588.9827287631852</v>
      </c>
      <c r="L10" s="51">
        <v>9900</v>
      </c>
      <c r="M10" s="51">
        <v>4150</v>
      </c>
      <c r="N10" s="35">
        <f t="shared" si="0"/>
        <v>703.75</v>
      </c>
      <c r="O10" s="35">
        <f t="shared" si="1"/>
        <v>475</v>
      </c>
      <c r="P10" s="35">
        <f t="shared" si="2"/>
        <v>741.34338003164555</v>
      </c>
      <c r="Q10" s="35">
        <f t="shared" si="3"/>
        <v>182.97450452469536</v>
      </c>
      <c r="R10" s="35">
        <f t="shared" si="4"/>
        <v>102.11763364314562</v>
      </c>
      <c r="S10" s="35">
        <f t="shared" si="5"/>
        <v>413.36527175554545</v>
      </c>
      <c r="T10" s="35">
        <f t="shared" si="6"/>
        <v>33.251431016125281</v>
      </c>
      <c r="U10" s="35">
        <f t="shared" si="7"/>
        <v>719.17730461639792</v>
      </c>
      <c r="V10" s="35">
        <f t="shared" si="8"/>
        <v>401.37113478216992</v>
      </c>
      <c r="W10" s="35">
        <f t="shared" si="9"/>
        <v>25.611541220055276</v>
      </c>
      <c r="X10" s="35">
        <f t="shared" si="10"/>
        <v>3504.2665039634749</v>
      </c>
      <c r="Y10" s="51">
        <v>9900</v>
      </c>
      <c r="Z10" s="51">
        <v>4150</v>
      </c>
      <c r="AA10" s="35">
        <f t="shared" si="11"/>
        <v>496.25</v>
      </c>
      <c r="AB10" s="35">
        <f t="shared" si="12"/>
        <v>25</v>
      </c>
      <c r="AC10" s="35">
        <f t="shared" si="13"/>
        <v>738.94083890802244</v>
      </c>
      <c r="AD10" s="35">
        <f t="shared" si="14"/>
        <v>148.75279019625714</v>
      </c>
      <c r="AE10" s="35">
        <f t="shared" si="15"/>
        <v>76.754843453983995</v>
      </c>
      <c r="AF10" s="35">
        <f t="shared" si="16"/>
        <v>382.17695358451545</v>
      </c>
      <c r="AG10" s="35">
        <f t="shared" si="17"/>
        <v>68.27958241870698</v>
      </c>
      <c r="AH10" s="35">
        <f t="shared" si="18"/>
        <v>727.0270092576983</v>
      </c>
      <c r="AI10" s="35">
        <f t="shared" si="19"/>
        <v>375.1381349470438</v>
      </c>
      <c r="AJ10" s="35">
        <f t="shared" si="20"/>
        <v>23.679156109353684</v>
      </c>
      <c r="AK10" s="36">
        <f t="shared" si="21"/>
        <v>3758.6455828864855</v>
      </c>
    </row>
    <row r="11" spans="1:37" x14ac:dyDescent="0.25">
      <c r="A11" s="5">
        <v>4610</v>
      </c>
      <c r="B11" s="5">
        <v>514807.91917943954</v>
      </c>
      <c r="C11" s="5">
        <v>886231.96013620496</v>
      </c>
      <c r="D11" s="5">
        <v>20173.289062500087</v>
      </c>
      <c r="E11" s="5">
        <v>51.578499964186307</v>
      </c>
      <c r="F11" s="5">
        <v>2.5000000000000001E-2</v>
      </c>
      <c r="G11" s="5">
        <v>-2.5000000000000001E-2</v>
      </c>
      <c r="H11" s="45">
        <v>0.25</v>
      </c>
      <c r="I11" s="45">
        <v>0.25</v>
      </c>
      <c r="J11" s="45">
        <v>600</v>
      </c>
      <c r="K11" s="50">
        <f t="shared" si="22"/>
        <v>4494.8424820584914</v>
      </c>
      <c r="L11" s="51">
        <v>9900</v>
      </c>
      <c r="M11" s="51">
        <v>4150</v>
      </c>
      <c r="N11" s="35">
        <f t="shared" si="0"/>
        <v>703.75</v>
      </c>
      <c r="O11" s="35">
        <f t="shared" si="1"/>
        <v>475</v>
      </c>
      <c r="P11" s="35">
        <f t="shared" si="2"/>
        <v>741.34338003164555</v>
      </c>
      <c r="Q11" s="35">
        <f t="shared" si="3"/>
        <v>182.97450452469536</v>
      </c>
      <c r="R11" s="35">
        <f t="shared" si="4"/>
        <v>102.07969624822667</v>
      </c>
      <c r="S11" s="35">
        <f t="shared" si="5"/>
        <v>413.22102268102572</v>
      </c>
      <c r="T11" s="35">
        <f t="shared" si="6"/>
        <v>33.251431016125281</v>
      </c>
      <c r="U11" s="35">
        <f t="shared" si="7"/>
        <v>719.17730461639792</v>
      </c>
      <c r="V11" s="35">
        <f t="shared" si="8"/>
        <v>401.22202267776584</v>
      </c>
      <c r="W11" s="35">
        <f t="shared" si="9"/>
        <v>25.451174476143155</v>
      </c>
      <c r="X11" s="35">
        <f t="shared" si="10"/>
        <v>3528.2178507121207</v>
      </c>
      <c r="Y11" s="51">
        <v>9900</v>
      </c>
      <c r="Z11" s="51">
        <v>4150</v>
      </c>
      <c r="AA11" s="35">
        <f t="shared" si="11"/>
        <v>496.25</v>
      </c>
      <c r="AB11" s="35">
        <f t="shared" si="12"/>
        <v>25</v>
      </c>
      <c r="AC11" s="35">
        <f t="shared" si="13"/>
        <v>738.94083890802244</v>
      </c>
      <c r="AD11" s="35">
        <f t="shared" si="14"/>
        <v>148.75279019625714</v>
      </c>
      <c r="AE11" s="35">
        <f t="shared" si="15"/>
        <v>76.783871496945252</v>
      </c>
      <c r="AF11" s="35">
        <f t="shared" si="16"/>
        <v>382.33011201099282</v>
      </c>
      <c r="AG11" s="35">
        <f t="shared" si="17"/>
        <v>68.27958241870698</v>
      </c>
      <c r="AH11" s="35">
        <f t="shared" si="18"/>
        <v>727.0270092576983</v>
      </c>
      <c r="AI11" s="35">
        <f t="shared" si="19"/>
        <v>375.28000906739396</v>
      </c>
      <c r="AJ11" s="35">
        <f t="shared" si="20"/>
        <v>23.548536628511545</v>
      </c>
      <c r="AK11" s="36">
        <f t="shared" si="21"/>
        <v>3777.9070741223959</v>
      </c>
    </row>
    <row r="12" spans="1:37" x14ac:dyDescent="0.25">
      <c r="A12" s="5">
        <v>4611</v>
      </c>
      <c r="B12" s="5">
        <v>515429.78208971024</v>
      </c>
      <c r="C12" s="5">
        <v>887015.0861954391</v>
      </c>
      <c r="D12" s="5">
        <v>20174.344765624708</v>
      </c>
      <c r="E12" s="5">
        <v>51.51689159911848</v>
      </c>
      <c r="F12" s="5">
        <v>2.5000000000000001E-2</v>
      </c>
      <c r="G12" s="5">
        <v>-2.5000000000000001E-2</v>
      </c>
      <c r="H12" s="45">
        <v>0.25</v>
      </c>
      <c r="I12" s="45">
        <v>0.25</v>
      </c>
      <c r="J12" s="45">
        <v>600</v>
      </c>
      <c r="K12" s="50">
        <f t="shared" si="22"/>
        <v>4403.2465663458161</v>
      </c>
      <c r="L12" s="51">
        <v>9900</v>
      </c>
      <c r="M12" s="51">
        <v>4150</v>
      </c>
      <c r="N12" s="35">
        <f t="shared" si="0"/>
        <v>703.75</v>
      </c>
      <c r="O12" s="35">
        <f t="shared" si="1"/>
        <v>475</v>
      </c>
      <c r="P12" s="35">
        <f t="shared" si="2"/>
        <v>741.34338003164555</v>
      </c>
      <c r="Q12" s="35">
        <f t="shared" si="3"/>
        <v>182.97450452469536</v>
      </c>
      <c r="R12" s="35">
        <f t="shared" si="4"/>
        <v>102.04322167030911</v>
      </c>
      <c r="S12" s="35">
        <f t="shared" si="5"/>
        <v>413.08227985763727</v>
      </c>
      <c r="T12" s="35">
        <f t="shared" si="6"/>
        <v>33.251431016125281</v>
      </c>
      <c r="U12" s="35">
        <f t="shared" si="7"/>
        <v>719.17730461639792</v>
      </c>
      <c r="V12" s="35">
        <f t="shared" si="8"/>
        <v>401.07866014372365</v>
      </c>
      <c r="W12" s="35">
        <f t="shared" si="9"/>
        <v>25.297050799591169</v>
      </c>
      <c r="X12" s="35">
        <f t="shared" si="10"/>
        <v>3551.5218637648577</v>
      </c>
      <c r="Y12" s="51">
        <v>9900</v>
      </c>
      <c r="Z12" s="51">
        <v>4150</v>
      </c>
      <c r="AA12" s="35">
        <f t="shared" si="11"/>
        <v>496.25</v>
      </c>
      <c r="AB12" s="35">
        <f t="shared" si="12"/>
        <v>25</v>
      </c>
      <c r="AC12" s="35">
        <f t="shared" si="13"/>
        <v>738.94083890802244</v>
      </c>
      <c r="AD12" s="35">
        <f t="shared" si="14"/>
        <v>148.75279019625714</v>
      </c>
      <c r="AE12" s="35">
        <f t="shared" si="15"/>
        <v>76.811796191553157</v>
      </c>
      <c r="AF12" s="35">
        <f t="shared" si="16"/>
        <v>382.47740471769089</v>
      </c>
      <c r="AG12" s="35">
        <f t="shared" si="17"/>
        <v>68.27958241870698</v>
      </c>
      <c r="AH12" s="35">
        <f t="shared" si="18"/>
        <v>727.0270092576983</v>
      </c>
      <c r="AI12" s="35">
        <f t="shared" si="19"/>
        <v>375.41649058937708</v>
      </c>
      <c r="AJ12" s="35">
        <f t="shared" si="20"/>
        <v>23.422816249038217</v>
      </c>
      <c r="AK12" s="36">
        <f t="shared" si="21"/>
        <v>3796.6479845140925</v>
      </c>
    </row>
    <row r="13" spans="1:37" x14ac:dyDescent="0.25">
      <c r="A13" s="5">
        <v>4611.2</v>
      </c>
      <c r="B13" s="5">
        <v>515554.25570011139</v>
      </c>
      <c r="C13" s="5">
        <v>887171.63114157319</v>
      </c>
      <c r="D13" s="5">
        <v>20174.534399999859</v>
      </c>
      <c r="E13" s="5">
        <v>51.504569926104921</v>
      </c>
      <c r="F13" s="5">
        <v>2.5000000000000001E-2</v>
      </c>
      <c r="G13" s="5">
        <v>-2.5000000000000001E-2</v>
      </c>
      <c r="H13" s="45">
        <v>0.25</v>
      </c>
      <c r="I13" s="45">
        <v>0.25</v>
      </c>
      <c r="J13" s="45">
        <v>600</v>
      </c>
      <c r="K13" s="50">
        <f t="shared" si="22"/>
        <v>4385.2327029223397</v>
      </c>
      <c r="L13" s="51">
        <v>9900</v>
      </c>
      <c r="M13" s="51">
        <v>4150</v>
      </c>
      <c r="N13" s="35">
        <f t="shared" si="0"/>
        <v>703.75</v>
      </c>
      <c r="O13" s="35">
        <f t="shared" si="1"/>
        <v>475</v>
      </c>
      <c r="P13" s="35">
        <f t="shared" si="2"/>
        <v>741.34338003164555</v>
      </c>
      <c r="Q13" s="35">
        <f t="shared" si="3"/>
        <v>182.97450452469536</v>
      </c>
      <c r="R13" s="35">
        <f t="shared" si="4"/>
        <v>102.03609845213633</v>
      </c>
      <c r="S13" s="35">
        <f t="shared" si="5"/>
        <v>413.05517801451833</v>
      </c>
      <c r="T13" s="35">
        <f t="shared" si="6"/>
        <v>33.251431016125281</v>
      </c>
      <c r="U13" s="35">
        <f t="shared" si="7"/>
        <v>719.17730461639792</v>
      </c>
      <c r="V13" s="35">
        <f t="shared" si="8"/>
        <v>401.05066248984826</v>
      </c>
      <c r="W13" s="35">
        <f t="shared" si="9"/>
        <v>25.266958389857404</v>
      </c>
      <c r="X13" s="35">
        <f t="shared" si="10"/>
        <v>3556.1049863318917</v>
      </c>
      <c r="Y13" s="51">
        <v>9900</v>
      </c>
      <c r="Z13" s="51">
        <v>4150</v>
      </c>
      <c r="AA13" s="35">
        <f t="shared" si="11"/>
        <v>496.25</v>
      </c>
      <c r="AB13" s="35">
        <f t="shared" si="12"/>
        <v>25</v>
      </c>
      <c r="AC13" s="35">
        <f t="shared" si="13"/>
        <v>738.94083890802244</v>
      </c>
      <c r="AD13" s="35">
        <f t="shared" si="14"/>
        <v>148.75279019625714</v>
      </c>
      <c r="AE13" s="35">
        <f t="shared" si="15"/>
        <v>76.817251504585897</v>
      </c>
      <c r="AF13" s="35">
        <f t="shared" si="16"/>
        <v>382.50617446594987</v>
      </c>
      <c r="AG13" s="35">
        <f t="shared" si="17"/>
        <v>68.27958241870698</v>
      </c>
      <c r="AH13" s="35">
        <f t="shared" si="18"/>
        <v>727.0270092576983</v>
      </c>
      <c r="AI13" s="35">
        <f t="shared" si="19"/>
        <v>375.44315334920515</v>
      </c>
      <c r="AJ13" s="35">
        <f t="shared" si="20"/>
        <v>23.398248245068572</v>
      </c>
      <c r="AK13" s="36">
        <f t="shared" si="21"/>
        <v>3800.3336968911226</v>
      </c>
    </row>
    <row r="14" spans="1:37" x14ac:dyDescent="0.25">
      <c r="A14" s="5">
        <v>4611.8</v>
      </c>
      <c r="B14" s="5">
        <v>515927.87848424911</v>
      </c>
      <c r="C14" s="5">
        <v>887641.10531815886</v>
      </c>
      <c r="D14" s="5">
        <v>20175.060290624744</v>
      </c>
      <c r="E14" s="5">
        <v>51.467604907064207</v>
      </c>
      <c r="F14" s="5">
        <v>2.5000000000000001E-2</v>
      </c>
      <c r="G14" s="5">
        <v>-2.5000000000000001E-2</v>
      </c>
      <c r="H14" s="45">
        <v>0.25</v>
      </c>
      <c r="I14" s="45">
        <v>0.25</v>
      </c>
      <c r="J14" s="45">
        <v>600</v>
      </c>
      <c r="K14" s="50">
        <f t="shared" si="22"/>
        <v>4331.8017520899139</v>
      </c>
      <c r="L14" s="51">
        <v>9900</v>
      </c>
      <c r="M14" s="51">
        <v>4150</v>
      </c>
      <c r="N14" s="35">
        <f t="shared" si="0"/>
        <v>703.75</v>
      </c>
      <c r="O14" s="35">
        <f t="shared" si="1"/>
        <v>475</v>
      </c>
      <c r="P14" s="35">
        <f t="shared" si="2"/>
        <v>741.34338003164555</v>
      </c>
      <c r="Q14" s="35">
        <f t="shared" si="3"/>
        <v>182.97450452469536</v>
      </c>
      <c r="R14" s="35">
        <f t="shared" si="4"/>
        <v>102.01506615016042</v>
      </c>
      <c r="S14" s="35">
        <f t="shared" si="5"/>
        <v>412.97514384277054</v>
      </c>
      <c r="T14" s="35">
        <f t="shared" si="6"/>
        <v>33.251431016125281</v>
      </c>
      <c r="U14" s="35">
        <f t="shared" si="7"/>
        <v>719.17730461639792</v>
      </c>
      <c r="V14" s="35">
        <f t="shared" si="8"/>
        <v>400.96799548504237</v>
      </c>
      <c r="W14" s="35">
        <f t="shared" si="9"/>
        <v>25.1781193292415</v>
      </c>
      <c r="X14" s="35">
        <f t="shared" si="10"/>
        <v>3569.6989939459963</v>
      </c>
      <c r="Y14" s="51">
        <v>9900</v>
      </c>
      <c r="Z14" s="51">
        <v>4150</v>
      </c>
      <c r="AA14" s="35">
        <f t="shared" si="11"/>
        <v>496.25</v>
      </c>
      <c r="AB14" s="35">
        <f t="shared" si="12"/>
        <v>25</v>
      </c>
      <c r="AC14" s="35">
        <f t="shared" si="13"/>
        <v>738.94083890802244</v>
      </c>
      <c r="AD14" s="35">
        <f t="shared" si="14"/>
        <v>148.75279019625714</v>
      </c>
      <c r="AE14" s="35">
        <f t="shared" si="15"/>
        <v>76.833362563144135</v>
      </c>
      <c r="AF14" s="35">
        <f t="shared" si="16"/>
        <v>382.59112988111525</v>
      </c>
      <c r="AG14" s="35">
        <f t="shared" si="17"/>
        <v>68.27958241870698</v>
      </c>
      <c r="AH14" s="35">
        <f t="shared" si="18"/>
        <v>727.0270092576983</v>
      </c>
      <c r="AI14" s="35">
        <f t="shared" si="19"/>
        <v>375.52189590391026</v>
      </c>
      <c r="AJ14" s="35">
        <f t="shared" si="20"/>
        <v>23.325677746173355</v>
      </c>
      <c r="AK14" s="36">
        <f t="shared" si="21"/>
        <v>3811.2658946196188</v>
      </c>
    </row>
    <row r="15" spans="1:37" x14ac:dyDescent="0.25">
      <c r="A15" s="5">
        <v>4612</v>
      </c>
      <c r="B15" s="5">
        <v>516052.48671102524</v>
      </c>
      <c r="C15" s="5">
        <v>887797.54313227534</v>
      </c>
      <c r="D15" s="5">
        <v>20175.22124999982</v>
      </c>
      <c r="E15" s="5">
        <v>51.455283234050654</v>
      </c>
      <c r="F15" s="5">
        <v>2.5000000000000001E-2</v>
      </c>
      <c r="G15" s="5">
        <v>-2.5000000000000001E-2</v>
      </c>
      <c r="H15" s="45">
        <v>0.25</v>
      </c>
      <c r="I15" s="45">
        <v>0.25</v>
      </c>
      <c r="J15" s="45">
        <v>600</v>
      </c>
      <c r="K15" s="50">
        <f t="shared" si="22"/>
        <v>4314.1949816251599</v>
      </c>
      <c r="L15" s="51">
        <v>9900</v>
      </c>
      <c r="M15" s="51">
        <v>4150</v>
      </c>
      <c r="N15" s="35">
        <f t="shared" si="0"/>
        <v>703.75</v>
      </c>
      <c r="O15" s="35">
        <f t="shared" si="1"/>
        <v>475</v>
      </c>
      <c r="P15" s="35">
        <f t="shared" si="2"/>
        <v>741.34338003164555</v>
      </c>
      <c r="Q15" s="35">
        <f t="shared" si="3"/>
        <v>182.97450452469536</v>
      </c>
      <c r="R15" s="35">
        <f t="shared" si="4"/>
        <v>102.00816674570439</v>
      </c>
      <c r="S15" s="35">
        <f t="shared" si="5"/>
        <v>412.94888559276495</v>
      </c>
      <c r="T15" s="35">
        <f t="shared" si="6"/>
        <v>33.251431016125281</v>
      </c>
      <c r="U15" s="35">
        <f t="shared" si="7"/>
        <v>719.17730461639792</v>
      </c>
      <c r="V15" s="35">
        <f t="shared" si="8"/>
        <v>400.94087752610568</v>
      </c>
      <c r="W15" s="35">
        <f t="shared" si="9"/>
        <v>25.148980931971291</v>
      </c>
      <c r="X15" s="35">
        <f t="shared" si="10"/>
        <v>3574.1785431216849</v>
      </c>
      <c r="Y15" s="51">
        <v>9900</v>
      </c>
      <c r="Z15" s="51">
        <v>4150</v>
      </c>
      <c r="AA15" s="35">
        <f t="shared" si="11"/>
        <v>496.25</v>
      </c>
      <c r="AB15" s="35">
        <f t="shared" si="12"/>
        <v>25</v>
      </c>
      <c r="AC15" s="35">
        <f t="shared" si="13"/>
        <v>738.94083890802244</v>
      </c>
      <c r="AD15" s="35">
        <f t="shared" si="14"/>
        <v>148.75279019625714</v>
      </c>
      <c r="AE15" s="35">
        <f t="shared" si="15"/>
        <v>76.838648743412847</v>
      </c>
      <c r="AF15" s="35">
        <f t="shared" si="16"/>
        <v>382.61900135530834</v>
      </c>
      <c r="AG15" s="35">
        <f t="shared" si="17"/>
        <v>68.27958241870698</v>
      </c>
      <c r="AH15" s="35">
        <f t="shared" si="18"/>
        <v>727.0270092576983</v>
      </c>
      <c r="AI15" s="35">
        <f t="shared" si="19"/>
        <v>375.54773202991561</v>
      </c>
      <c r="AJ15" s="35">
        <f t="shared" si="20"/>
        <v>23.301862058501548</v>
      </c>
      <c r="AK15" s="36">
        <f t="shared" si="21"/>
        <v>3814.8683140615753</v>
      </c>
    </row>
    <row r="16" spans="1:37" x14ac:dyDescent="0.25">
      <c r="A16" s="5">
        <v>4613</v>
      </c>
      <c r="B16" s="5">
        <v>516676.03232431412</v>
      </c>
      <c r="C16" s="5">
        <v>888579.33004206419</v>
      </c>
      <c r="D16" s="5">
        <v>20175.918515625199</v>
      </c>
      <c r="E16" s="5">
        <v>51.393674868982821</v>
      </c>
      <c r="F16" s="5">
        <v>2.5000000000000001E-2</v>
      </c>
      <c r="G16" s="5">
        <v>-2.5000000000000001E-2</v>
      </c>
      <c r="H16" s="45">
        <v>0.25</v>
      </c>
      <c r="I16" s="45">
        <v>0.25</v>
      </c>
      <c r="J16" s="45">
        <v>600</v>
      </c>
      <c r="K16" s="50">
        <f t="shared" si="22"/>
        <v>4227.6877278965221</v>
      </c>
      <c r="L16" s="51">
        <v>9900</v>
      </c>
      <c r="M16" s="51">
        <v>4150</v>
      </c>
      <c r="N16" s="35">
        <f t="shared" si="0"/>
        <v>703.75</v>
      </c>
      <c r="O16" s="35">
        <f t="shared" si="1"/>
        <v>475</v>
      </c>
      <c r="P16" s="35">
        <f t="shared" si="2"/>
        <v>741.34338003164555</v>
      </c>
      <c r="Q16" s="35">
        <f t="shared" si="3"/>
        <v>182.97450452469536</v>
      </c>
      <c r="R16" s="35">
        <f t="shared" si="4"/>
        <v>101.97449066112276</v>
      </c>
      <c r="S16" s="35">
        <f t="shared" si="5"/>
        <v>412.82069063859399</v>
      </c>
      <c r="T16" s="35">
        <f t="shared" si="6"/>
        <v>33.251431016125281</v>
      </c>
      <c r="U16" s="35">
        <f t="shared" si="7"/>
        <v>719.17730461639792</v>
      </c>
      <c r="V16" s="35">
        <f t="shared" si="8"/>
        <v>400.80851440916564</v>
      </c>
      <c r="W16" s="35">
        <f t="shared" si="9"/>
        <v>25.006786062028407</v>
      </c>
      <c r="X16" s="35">
        <f t="shared" si="10"/>
        <v>3596.1878887826028</v>
      </c>
      <c r="Y16" s="51">
        <v>9900</v>
      </c>
      <c r="Z16" s="51">
        <v>4150</v>
      </c>
      <c r="AA16" s="35">
        <f t="shared" si="11"/>
        <v>496.25</v>
      </c>
      <c r="AB16" s="35">
        <f t="shared" si="12"/>
        <v>25</v>
      </c>
      <c r="AC16" s="35">
        <f t="shared" si="13"/>
        <v>738.94083890802244</v>
      </c>
      <c r="AD16" s="35">
        <f t="shared" si="14"/>
        <v>148.75279019625714</v>
      </c>
      <c r="AE16" s="35">
        <f t="shared" si="15"/>
        <v>76.864458696987725</v>
      </c>
      <c r="AF16" s="35">
        <f t="shared" si="16"/>
        <v>382.75506244048597</v>
      </c>
      <c r="AG16" s="35">
        <f t="shared" si="17"/>
        <v>68.27958241870698</v>
      </c>
      <c r="AH16" s="35">
        <f t="shared" si="18"/>
        <v>727.0270092576983</v>
      </c>
      <c r="AI16" s="35">
        <f t="shared" si="19"/>
        <v>375.67387778712708</v>
      </c>
      <c r="AJ16" s="35">
        <f t="shared" si="20"/>
        <v>23.185548054293026</v>
      </c>
      <c r="AK16" s="36">
        <f t="shared" si="21"/>
        <v>3832.5680627648444</v>
      </c>
    </row>
    <row r="17" spans="1:37" x14ac:dyDescent="0.25">
      <c r="A17" s="5">
        <v>4614</v>
      </c>
      <c r="B17" s="5">
        <v>517300.41820716858</v>
      </c>
      <c r="C17" s="5">
        <v>889360.4460208416</v>
      </c>
      <c r="D17" s="5">
        <v>20176.43656249993</v>
      </c>
      <c r="E17" s="5">
        <v>51.332066503914987</v>
      </c>
      <c r="F17" s="5">
        <v>2.5000000000000001E-2</v>
      </c>
      <c r="G17" s="5">
        <v>-2.5000000000000001E-2</v>
      </c>
      <c r="H17" s="45">
        <v>0.25</v>
      </c>
      <c r="I17" s="45">
        <v>0.25</v>
      </c>
      <c r="J17" s="45">
        <v>600</v>
      </c>
      <c r="K17" s="50">
        <f t="shared" si="22"/>
        <v>4143.7248051599036</v>
      </c>
      <c r="L17" s="51">
        <v>9900</v>
      </c>
      <c r="M17" s="51">
        <v>4150</v>
      </c>
      <c r="N17" s="35">
        <f t="shared" si="0"/>
        <v>703.75</v>
      </c>
      <c r="O17" s="35">
        <f t="shared" si="1"/>
        <v>475</v>
      </c>
      <c r="P17" s="35">
        <f t="shared" si="2"/>
        <v>741.34338003164555</v>
      </c>
      <c r="Q17" s="35">
        <f t="shared" si="3"/>
        <v>182.97450452469536</v>
      </c>
      <c r="R17" s="35">
        <f t="shared" si="4"/>
        <v>101.94215482295404</v>
      </c>
      <c r="S17" s="35">
        <f t="shared" si="5"/>
        <v>412.69755373487862</v>
      </c>
      <c r="T17" s="35">
        <f t="shared" si="6"/>
        <v>33.251431016125281</v>
      </c>
      <c r="U17" s="35">
        <f t="shared" si="7"/>
        <v>719.17730461639792</v>
      </c>
      <c r="V17" s="35">
        <f t="shared" si="8"/>
        <v>400.6814191015593</v>
      </c>
      <c r="W17" s="35">
        <f t="shared" si="9"/>
        <v>24.870297232512229</v>
      </c>
      <c r="X17" s="35">
        <f t="shared" si="10"/>
        <v>3617.5499007476114</v>
      </c>
      <c r="Y17" s="51">
        <v>9900</v>
      </c>
      <c r="Z17" s="51">
        <v>4150</v>
      </c>
      <c r="AA17" s="35">
        <f t="shared" si="11"/>
        <v>496.25</v>
      </c>
      <c r="AB17" s="35">
        <f t="shared" si="12"/>
        <v>25</v>
      </c>
      <c r="AC17" s="35">
        <f t="shared" si="13"/>
        <v>738.94083890802244</v>
      </c>
      <c r="AD17" s="35">
        <f t="shared" si="14"/>
        <v>148.75279019625714</v>
      </c>
      <c r="AE17" s="35">
        <f t="shared" si="15"/>
        <v>76.889254024707895</v>
      </c>
      <c r="AF17" s="35">
        <f t="shared" si="16"/>
        <v>382.88573985464984</v>
      </c>
      <c r="AG17" s="35">
        <f t="shared" si="17"/>
        <v>68.27958241870698</v>
      </c>
      <c r="AH17" s="35">
        <f t="shared" si="18"/>
        <v>727.0270092576983</v>
      </c>
      <c r="AI17" s="35">
        <f t="shared" si="19"/>
        <v>375.79506457583994</v>
      </c>
      <c r="AJ17" s="35">
        <f t="shared" si="20"/>
        <v>23.073754787489825</v>
      </c>
      <c r="AK17" s="36">
        <f t="shared" si="21"/>
        <v>3849.7472306238992</v>
      </c>
    </row>
    <row r="18" spans="1:37" x14ac:dyDescent="0.25">
      <c r="A18" s="5">
        <v>4615</v>
      </c>
      <c r="B18" s="5">
        <v>517925.64363908768</v>
      </c>
      <c r="C18" s="5">
        <v>890140.89016550779</v>
      </c>
      <c r="D18" s="5">
        <v>20176.775390625153</v>
      </c>
      <c r="E18" s="5">
        <v>51.270458138847161</v>
      </c>
      <c r="F18" s="5">
        <v>2.5000000000000001E-2</v>
      </c>
      <c r="G18" s="5">
        <v>-2.5000000000000001E-2</v>
      </c>
      <c r="H18" s="45">
        <v>0.25</v>
      </c>
      <c r="I18" s="45">
        <v>0.25</v>
      </c>
      <c r="J18" s="45">
        <v>600</v>
      </c>
      <c r="K18" s="50">
        <f t="shared" si="22"/>
        <v>4062.3062134153033</v>
      </c>
      <c r="L18" s="51">
        <v>9900</v>
      </c>
      <c r="M18" s="51">
        <v>4150</v>
      </c>
      <c r="N18" s="35">
        <f t="shared" si="0"/>
        <v>703.75</v>
      </c>
      <c r="O18" s="35">
        <f t="shared" si="1"/>
        <v>475</v>
      </c>
      <c r="P18" s="35">
        <f t="shared" si="2"/>
        <v>741.34338003164555</v>
      </c>
      <c r="Q18" s="35">
        <f t="shared" si="3"/>
        <v>182.97450452469536</v>
      </c>
      <c r="R18" s="35">
        <f t="shared" si="4"/>
        <v>101.91112273612214</v>
      </c>
      <c r="S18" s="35">
        <f t="shared" si="5"/>
        <v>412.57934118451624</v>
      </c>
      <c r="T18" s="35">
        <f t="shared" si="6"/>
        <v>33.251431016125281</v>
      </c>
      <c r="U18" s="35">
        <f t="shared" si="7"/>
        <v>719.17730461639792</v>
      </c>
      <c r="V18" s="35">
        <f t="shared" si="8"/>
        <v>400.5594481601849</v>
      </c>
      <c r="W18" s="35">
        <f t="shared" si="9"/>
        <v>24.739354791087731</v>
      </c>
      <c r="X18" s="35">
        <f t="shared" si="10"/>
        <v>3638.2645790167107</v>
      </c>
      <c r="Y18" s="51">
        <v>9900</v>
      </c>
      <c r="Z18" s="51">
        <v>4150</v>
      </c>
      <c r="AA18" s="35">
        <f t="shared" si="11"/>
        <v>496.25</v>
      </c>
      <c r="AB18" s="35">
        <f t="shared" si="12"/>
        <v>25</v>
      </c>
      <c r="AC18" s="35">
        <f t="shared" si="13"/>
        <v>738.94083890802244</v>
      </c>
      <c r="AD18" s="35">
        <f t="shared" si="14"/>
        <v>148.75279019625714</v>
      </c>
      <c r="AE18" s="35">
        <f t="shared" si="15"/>
        <v>76.913061209724006</v>
      </c>
      <c r="AF18" s="35">
        <f t="shared" si="16"/>
        <v>383.01117730682802</v>
      </c>
      <c r="AG18" s="35">
        <f t="shared" si="17"/>
        <v>68.27958241870698</v>
      </c>
      <c r="AH18" s="35">
        <f t="shared" si="18"/>
        <v>727.0270092576983</v>
      </c>
      <c r="AI18" s="35">
        <f t="shared" si="19"/>
        <v>375.91142183205193</v>
      </c>
      <c r="AJ18" s="35">
        <f t="shared" si="20"/>
        <v>22.96636903132811</v>
      </c>
      <c r="AK18" s="36">
        <f t="shared" si="21"/>
        <v>3866.4058176387407</v>
      </c>
    </row>
    <row r="19" spans="1:37" x14ac:dyDescent="0.25">
      <c r="A19" s="5">
        <v>4615.2</v>
      </c>
      <c r="B19" s="5">
        <v>518050.7894077301</v>
      </c>
      <c r="C19" s="5">
        <v>890296.89829495549</v>
      </c>
      <c r="D19" s="5">
        <v>20176.821649999736</v>
      </c>
      <c r="E19" s="5">
        <v>51.258136465833601</v>
      </c>
      <c r="F19" s="5">
        <v>2.5000000000000001E-2</v>
      </c>
      <c r="G19" s="5">
        <v>-2.5000000000000001E-2</v>
      </c>
      <c r="H19" s="45">
        <v>0.25</v>
      </c>
      <c r="I19" s="45">
        <v>0.25</v>
      </c>
      <c r="J19" s="45">
        <v>600</v>
      </c>
      <c r="K19" s="50">
        <f t="shared" si="22"/>
        <v>4046.3278147854398</v>
      </c>
      <c r="L19" s="51">
        <v>9900</v>
      </c>
      <c r="M19" s="51">
        <v>4150</v>
      </c>
      <c r="N19" s="35">
        <f t="shared" si="0"/>
        <v>703.75</v>
      </c>
      <c r="O19" s="35">
        <f t="shared" si="1"/>
        <v>475</v>
      </c>
      <c r="P19" s="35">
        <f t="shared" si="2"/>
        <v>741.34338003164555</v>
      </c>
      <c r="Q19" s="35">
        <f t="shared" si="3"/>
        <v>182.97450452469536</v>
      </c>
      <c r="R19" s="35">
        <f t="shared" si="4"/>
        <v>101.9050696983781</v>
      </c>
      <c r="S19" s="35">
        <f t="shared" si="5"/>
        <v>412.55627834041275</v>
      </c>
      <c r="T19" s="35">
        <f t="shared" si="6"/>
        <v>33.251431016125281</v>
      </c>
      <c r="U19" s="35">
        <f t="shared" si="7"/>
        <v>719.17730461639792</v>
      </c>
      <c r="V19" s="35">
        <f t="shared" si="8"/>
        <v>400.53565682717482</v>
      </c>
      <c r="W19" s="35">
        <f t="shared" si="9"/>
        <v>24.713818444659292</v>
      </c>
      <c r="X19" s="35">
        <f t="shared" si="10"/>
        <v>3642.3298346270176</v>
      </c>
      <c r="Y19" s="51">
        <v>9900</v>
      </c>
      <c r="Z19" s="51">
        <v>4150</v>
      </c>
      <c r="AA19" s="35">
        <f t="shared" si="11"/>
        <v>496.25</v>
      </c>
      <c r="AB19" s="35">
        <f t="shared" si="12"/>
        <v>25</v>
      </c>
      <c r="AC19" s="35">
        <f t="shared" si="13"/>
        <v>738.94083890802244</v>
      </c>
      <c r="AD19" s="35">
        <f t="shared" si="14"/>
        <v>148.75279019625714</v>
      </c>
      <c r="AE19" s="35">
        <f t="shared" si="15"/>
        <v>76.917706299865131</v>
      </c>
      <c r="AF19" s="35">
        <f t="shared" si="16"/>
        <v>383.03564809853452</v>
      </c>
      <c r="AG19" s="35">
        <f t="shared" si="17"/>
        <v>68.27958241870698</v>
      </c>
      <c r="AH19" s="35">
        <f t="shared" si="18"/>
        <v>727.0270092576983</v>
      </c>
      <c r="AI19" s="35">
        <f t="shared" si="19"/>
        <v>375.93412463976784</v>
      </c>
      <c r="AJ19" s="35">
        <f t="shared" si="20"/>
        <v>22.945411237030495</v>
      </c>
      <c r="AK19" s="36">
        <f t="shared" si="21"/>
        <v>3869.6750653404001</v>
      </c>
    </row>
    <row r="20" spans="1:37" x14ac:dyDescent="0.25">
      <c r="A20" s="5">
        <v>4615.8</v>
      </c>
      <c r="B20" s="5">
        <v>518426.42797374725</v>
      </c>
      <c r="C20" s="5">
        <v>890764.76115429401</v>
      </c>
      <c r="D20" s="5">
        <v>20176.917415624757</v>
      </c>
      <c r="E20" s="5">
        <v>51.22117144679288</v>
      </c>
      <c r="F20" s="5">
        <v>2.5000000000000001E-2</v>
      </c>
      <c r="G20" s="5">
        <v>-2.5000000000000001E-2</v>
      </c>
      <c r="H20" s="45">
        <v>0.25</v>
      </c>
      <c r="I20" s="45">
        <v>0.25</v>
      </c>
      <c r="J20" s="45">
        <v>600</v>
      </c>
      <c r="K20" s="50">
        <f t="shared" si="22"/>
        <v>3999.0032583338625</v>
      </c>
      <c r="L20" s="51">
        <v>9900</v>
      </c>
      <c r="M20" s="51">
        <v>4150</v>
      </c>
      <c r="N20" s="35">
        <f t="shared" si="0"/>
        <v>703.75</v>
      </c>
      <c r="O20" s="35">
        <f t="shared" si="1"/>
        <v>475</v>
      </c>
      <c r="P20" s="35">
        <f t="shared" si="2"/>
        <v>741.34338003164555</v>
      </c>
      <c r="Q20" s="35">
        <f t="shared" si="3"/>
        <v>182.97450452469536</v>
      </c>
      <c r="R20" s="35">
        <f t="shared" si="4"/>
        <v>101.88721251362006</v>
      </c>
      <c r="S20" s="35">
        <f t="shared" si="5"/>
        <v>412.488231420354</v>
      </c>
      <c r="T20" s="35">
        <f t="shared" si="6"/>
        <v>33.251431016125281</v>
      </c>
      <c r="U20" s="35">
        <f t="shared" si="7"/>
        <v>719.17730461639792</v>
      </c>
      <c r="V20" s="35">
        <f t="shared" si="8"/>
        <v>400.46546955143555</v>
      </c>
      <c r="W20" s="35">
        <f t="shared" si="9"/>
        <v>24.638492578804499</v>
      </c>
      <c r="X20" s="35">
        <f t="shared" si="10"/>
        <v>3654.3702413709389</v>
      </c>
      <c r="Y20" s="51">
        <v>9900</v>
      </c>
      <c r="Z20" s="51">
        <v>4150</v>
      </c>
      <c r="AA20" s="35">
        <f t="shared" si="11"/>
        <v>496.25</v>
      </c>
      <c r="AB20" s="35">
        <f t="shared" si="12"/>
        <v>25</v>
      </c>
      <c r="AC20" s="35">
        <f t="shared" si="13"/>
        <v>738.94083890802244</v>
      </c>
      <c r="AD20" s="35">
        <f t="shared" si="14"/>
        <v>148.75279019625714</v>
      </c>
      <c r="AE20" s="35">
        <f t="shared" si="15"/>
        <v>76.931412388145148</v>
      </c>
      <c r="AF20" s="35">
        <f t="shared" si="16"/>
        <v>383.10784611507125</v>
      </c>
      <c r="AG20" s="35">
        <f t="shared" si="17"/>
        <v>68.27958241870698</v>
      </c>
      <c r="AH20" s="35">
        <f t="shared" si="18"/>
        <v>727.0270092576983</v>
      </c>
      <c r="AI20" s="35">
        <f t="shared" si="19"/>
        <v>376.00111293866092</v>
      </c>
      <c r="AJ20" s="35">
        <f t="shared" si="20"/>
        <v>22.883561528253061</v>
      </c>
      <c r="AK20" s="36">
        <f t="shared" si="21"/>
        <v>3879.3578690427826</v>
      </c>
    </row>
    <row r="21" spans="1:37" x14ac:dyDescent="0.25">
      <c r="A21" s="5">
        <v>4616</v>
      </c>
      <c r="B21" s="5">
        <v>518551.70789670944</v>
      </c>
      <c r="C21" s="5">
        <v>890920.66157376766</v>
      </c>
      <c r="D21" s="5">
        <v>20176.934999999728</v>
      </c>
      <c r="E21" s="5">
        <v>51.208849773779328</v>
      </c>
      <c r="F21" s="5">
        <v>2.5000000000000001E-2</v>
      </c>
      <c r="G21" s="5">
        <v>-2.5000000000000001E-2</v>
      </c>
      <c r="H21" s="45">
        <v>0.25</v>
      </c>
      <c r="I21" s="45">
        <v>0.25</v>
      </c>
      <c r="J21" s="45">
        <v>600</v>
      </c>
      <c r="K21" s="50">
        <f t="shared" si="22"/>
        <v>3983.4319526627219</v>
      </c>
      <c r="L21" s="51">
        <v>9900</v>
      </c>
      <c r="M21" s="51">
        <v>4150</v>
      </c>
      <c r="N21" s="35">
        <f t="shared" si="0"/>
        <v>703.75</v>
      </c>
      <c r="O21" s="35">
        <f t="shared" si="1"/>
        <v>475</v>
      </c>
      <c r="P21" s="35">
        <f t="shared" si="2"/>
        <v>741.34338003164555</v>
      </c>
      <c r="Q21" s="35">
        <f t="shared" si="3"/>
        <v>182.97450452469536</v>
      </c>
      <c r="R21" s="35">
        <f t="shared" si="4"/>
        <v>101.8813598917536</v>
      </c>
      <c r="S21" s="35">
        <f t="shared" si="5"/>
        <v>412.46592645938904</v>
      </c>
      <c r="T21" s="35">
        <f t="shared" si="6"/>
        <v>33.251431016125281</v>
      </c>
      <c r="U21" s="35">
        <f t="shared" si="7"/>
        <v>719.17730461639792</v>
      </c>
      <c r="V21" s="35">
        <f t="shared" si="8"/>
        <v>400.44246594866706</v>
      </c>
      <c r="W21" s="35">
        <f t="shared" si="9"/>
        <v>24.613807881762138</v>
      </c>
      <c r="X21" s="35">
        <f t="shared" si="10"/>
        <v>3658.3319235899007</v>
      </c>
      <c r="Y21" s="51">
        <v>9900</v>
      </c>
      <c r="Z21" s="51">
        <v>4150</v>
      </c>
      <c r="AA21" s="35">
        <f t="shared" si="11"/>
        <v>496.25</v>
      </c>
      <c r="AB21" s="35">
        <f t="shared" si="12"/>
        <v>25</v>
      </c>
      <c r="AC21" s="35">
        <f t="shared" si="13"/>
        <v>738.94083890802244</v>
      </c>
      <c r="AD21" s="35">
        <f t="shared" si="14"/>
        <v>148.75279019625714</v>
      </c>
      <c r="AE21" s="35">
        <f t="shared" si="15"/>
        <v>76.935905322795008</v>
      </c>
      <c r="AF21" s="35">
        <f t="shared" si="16"/>
        <v>383.13151076325278</v>
      </c>
      <c r="AG21" s="35">
        <f t="shared" si="17"/>
        <v>68.27958241870698</v>
      </c>
      <c r="AH21" s="35">
        <f t="shared" si="18"/>
        <v>727.0270092576983</v>
      </c>
      <c r="AI21" s="35">
        <f t="shared" si="19"/>
        <v>376.02307208871764</v>
      </c>
      <c r="AJ21" s="35">
        <f t="shared" si="20"/>
        <v>22.863283472470027</v>
      </c>
      <c r="AK21" s="36">
        <f t="shared" si="21"/>
        <v>3882.543823809368</v>
      </c>
    </row>
    <row r="22" spans="1:37" x14ac:dyDescent="0.25">
      <c r="A22" s="5">
        <v>4617</v>
      </c>
      <c r="B22" s="5">
        <v>519178.61025619507</v>
      </c>
      <c r="C22" s="5">
        <v>891699.75934395194</v>
      </c>
      <c r="D22" s="5">
        <v>20176.915390625029</v>
      </c>
      <c r="E22" s="5">
        <v>51.147241408711494</v>
      </c>
      <c r="F22" s="5">
        <v>2.5000000000000001E-2</v>
      </c>
      <c r="G22" s="5">
        <v>-2.5000000000000001E-2</v>
      </c>
      <c r="H22" s="45">
        <v>0.25</v>
      </c>
      <c r="I22" s="45">
        <v>0.25</v>
      </c>
      <c r="J22" s="45">
        <v>600</v>
      </c>
      <c r="K22" s="50">
        <f t="shared" si="22"/>
        <v>3907.1020229021597</v>
      </c>
      <c r="L22" s="51">
        <v>9900</v>
      </c>
      <c r="M22" s="51">
        <v>4150</v>
      </c>
      <c r="N22" s="35">
        <f t="shared" si="0"/>
        <v>703.75</v>
      </c>
      <c r="O22" s="35">
        <f t="shared" si="1"/>
        <v>475</v>
      </c>
      <c r="P22" s="35">
        <f t="shared" si="2"/>
        <v>741.34338003164555</v>
      </c>
      <c r="Q22" s="35">
        <f t="shared" si="3"/>
        <v>182.97450452469536</v>
      </c>
      <c r="R22" s="35">
        <f t="shared" si="4"/>
        <v>101.85283366296912</v>
      </c>
      <c r="S22" s="35">
        <f t="shared" si="5"/>
        <v>412.35718983415831</v>
      </c>
      <c r="T22" s="35">
        <f t="shared" si="6"/>
        <v>33.251431016125281</v>
      </c>
      <c r="U22" s="35">
        <f t="shared" si="7"/>
        <v>719.17730461639792</v>
      </c>
      <c r="V22" s="35">
        <f t="shared" si="8"/>
        <v>400.33034422776723</v>
      </c>
      <c r="W22" s="35">
        <f t="shared" si="9"/>
        <v>24.49351397360153</v>
      </c>
      <c r="X22" s="35">
        <f t="shared" si="10"/>
        <v>3677.7519344671809</v>
      </c>
      <c r="Y22" s="51">
        <v>9900</v>
      </c>
      <c r="Z22" s="51">
        <v>4150</v>
      </c>
      <c r="AA22" s="35">
        <f t="shared" si="11"/>
        <v>496.25</v>
      </c>
      <c r="AB22" s="35">
        <f t="shared" si="12"/>
        <v>25</v>
      </c>
      <c r="AC22" s="35">
        <f t="shared" si="13"/>
        <v>738.94083890802244</v>
      </c>
      <c r="AD22" s="35">
        <f t="shared" si="14"/>
        <v>148.75279019625714</v>
      </c>
      <c r="AE22" s="35">
        <f t="shared" si="15"/>
        <v>76.957810093755342</v>
      </c>
      <c r="AF22" s="35">
        <f t="shared" si="16"/>
        <v>383.24686884630779</v>
      </c>
      <c r="AG22" s="35">
        <f t="shared" si="17"/>
        <v>68.27958241870698</v>
      </c>
      <c r="AH22" s="35">
        <f t="shared" si="18"/>
        <v>727.0270092576983</v>
      </c>
      <c r="AI22" s="35">
        <f t="shared" si="19"/>
        <v>376.13013132504352</v>
      </c>
      <c r="AJ22" s="35">
        <f t="shared" si="20"/>
        <v>22.764396423405056</v>
      </c>
      <c r="AK22" s="36">
        <f t="shared" si="21"/>
        <v>3898.1612491357819</v>
      </c>
    </row>
    <row r="23" spans="1:37" x14ac:dyDescent="0.25">
      <c r="A23" s="5">
        <v>4618</v>
      </c>
      <c r="B23" s="5">
        <v>519806.34999227524</v>
      </c>
      <c r="C23" s="5">
        <v>892478.18257534504</v>
      </c>
      <c r="D23" s="5">
        <v>20176.716562499678</v>
      </c>
      <c r="E23" s="5">
        <v>51.085633043643668</v>
      </c>
      <c r="F23" s="5">
        <v>2.5000000000000001E-2</v>
      </c>
      <c r="G23" s="5">
        <v>-2.5000000000000001E-2</v>
      </c>
      <c r="H23" s="45">
        <v>0.25</v>
      </c>
      <c r="I23" s="45">
        <v>0.25</v>
      </c>
      <c r="J23" s="45">
        <v>600</v>
      </c>
      <c r="K23" s="50">
        <f t="shared" si="22"/>
        <v>3833.3164241336153</v>
      </c>
      <c r="L23" s="51">
        <v>9900</v>
      </c>
      <c r="M23" s="51">
        <v>4150</v>
      </c>
      <c r="N23" s="35">
        <f t="shared" si="0"/>
        <v>703.75</v>
      </c>
      <c r="O23" s="35">
        <f t="shared" si="1"/>
        <v>475</v>
      </c>
      <c r="P23" s="35">
        <f t="shared" si="2"/>
        <v>741.34338003164555</v>
      </c>
      <c r="Q23" s="35">
        <f t="shared" si="3"/>
        <v>182.97450452469536</v>
      </c>
      <c r="R23" s="35">
        <f t="shared" si="4"/>
        <v>101.82551320817194</v>
      </c>
      <c r="S23" s="35">
        <f t="shared" si="5"/>
        <v>412.25301804591305</v>
      </c>
      <c r="T23" s="35">
        <f t="shared" si="6"/>
        <v>33.251431016125281</v>
      </c>
      <c r="U23" s="35">
        <f t="shared" si="7"/>
        <v>719.17730461639792</v>
      </c>
      <c r="V23" s="35">
        <f t="shared" si="8"/>
        <v>400.22296177526124</v>
      </c>
      <c r="W23" s="35">
        <f t="shared" si="9"/>
        <v>24.37833842381222</v>
      </c>
      <c r="X23" s="35">
        <f t="shared" si="10"/>
        <v>3696.5246116485523</v>
      </c>
      <c r="Y23" s="51">
        <v>9900</v>
      </c>
      <c r="Z23" s="51">
        <v>4150</v>
      </c>
      <c r="AA23" s="35">
        <f t="shared" si="11"/>
        <v>496.25</v>
      </c>
      <c r="AB23" s="35">
        <f t="shared" si="12"/>
        <v>25</v>
      </c>
      <c r="AC23" s="35">
        <f t="shared" si="13"/>
        <v>738.94083890802244</v>
      </c>
      <c r="AD23" s="35">
        <f t="shared" si="14"/>
        <v>148.75279019625714</v>
      </c>
      <c r="AE23" s="35">
        <f t="shared" si="15"/>
        <v>76.978797977965129</v>
      </c>
      <c r="AF23" s="35">
        <f t="shared" si="16"/>
        <v>383.35737320514033</v>
      </c>
      <c r="AG23" s="35">
        <f t="shared" si="17"/>
        <v>68.27958241870698</v>
      </c>
      <c r="AH23" s="35">
        <f t="shared" si="18"/>
        <v>727.0270092576983</v>
      </c>
      <c r="AI23" s="35">
        <f t="shared" si="19"/>
        <v>376.23270929126227</v>
      </c>
      <c r="AJ23" s="35">
        <f t="shared" si="20"/>
        <v>22.669611554469601</v>
      </c>
      <c r="AK23" s="36">
        <f t="shared" si="21"/>
        <v>3913.258093617982</v>
      </c>
    </row>
    <row r="24" spans="1:37" x14ac:dyDescent="0.25">
      <c r="A24" s="5">
        <v>4619</v>
      </c>
      <c r="B24" s="5">
        <v>520434.92637968063</v>
      </c>
      <c r="C24" s="5">
        <v>893255.93036785722</v>
      </c>
      <c r="D24" s="5">
        <v>20176.338515625048</v>
      </c>
      <c r="E24" s="5">
        <v>51.024024678575842</v>
      </c>
      <c r="F24" s="5">
        <v>2.5000000000000001E-2</v>
      </c>
      <c r="G24" s="5">
        <v>-2.5000000000000001E-2</v>
      </c>
      <c r="H24" s="45">
        <v>0.25</v>
      </c>
      <c r="I24" s="45">
        <v>0.25</v>
      </c>
      <c r="J24" s="45">
        <v>600</v>
      </c>
      <c r="K24" s="50">
        <f t="shared" si="22"/>
        <v>3762.0751563570907</v>
      </c>
      <c r="L24" s="51">
        <v>9900</v>
      </c>
      <c r="M24" s="51">
        <v>4150</v>
      </c>
      <c r="N24" s="35">
        <f t="shared" si="0"/>
        <v>703.75</v>
      </c>
      <c r="O24" s="35">
        <f t="shared" si="1"/>
        <v>475</v>
      </c>
      <c r="P24" s="35">
        <f t="shared" si="2"/>
        <v>741.34338003164555</v>
      </c>
      <c r="Q24" s="35">
        <f t="shared" si="3"/>
        <v>182.97450452469536</v>
      </c>
      <c r="R24" s="35">
        <f t="shared" si="4"/>
        <v>101.79936938126362</v>
      </c>
      <c r="S24" s="35">
        <f t="shared" si="5"/>
        <v>412.15330397775477</v>
      </c>
      <c r="T24" s="35">
        <f t="shared" si="6"/>
        <v>33.251431016125281</v>
      </c>
      <c r="U24" s="35">
        <f t="shared" si="7"/>
        <v>719.17730461639792</v>
      </c>
      <c r="V24" s="35">
        <f t="shared" si="8"/>
        <v>400.12020403304399</v>
      </c>
      <c r="W24" s="35">
        <f t="shared" si="9"/>
        <v>24.268154072532102</v>
      </c>
      <c r="X24" s="35">
        <f t="shared" si="10"/>
        <v>3714.6499551340139</v>
      </c>
      <c r="Y24" s="51">
        <v>9900</v>
      </c>
      <c r="Z24" s="51">
        <v>4150</v>
      </c>
      <c r="AA24" s="35">
        <f t="shared" si="11"/>
        <v>496.25</v>
      </c>
      <c r="AB24" s="35">
        <f t="shared" si="12"/>
        <v>25</v>
      </c>
      <c r="AC24" s="35">
        <f t="shared" si="13"/>
        <v>738.94083890802244</v>
      </c>
      <c r="AD24" s="35">
        <f t="shared" si="14"/>
        <v>148.75279019625714</v>
      </c>
      <c r="AE24" s="35">
        <f t="shared" si="15"/>
        <v>76.99889021811363</v>
      </c>
      <c r="AF24" s="35">
        <f t="shared" si="16"/>
        <v>383.46313886005851</v>
      </c>
      <c r="AG24" s="35">
        <f t="shared" si="17"/>
        <v>68.27958241870698</v>
      </c>
      <c r="AH24" s="35">
        <f t="shared" si="18"/>
        <v>727.0270092576983</v>
      </c>
      <c r="AI24" s="35">
        <f t="shared" si="19"/>
        <v>376.33090981069574</v>
      </c>
      <c r="AJ24" s="35">
        <f t="shared" si="20"/>
        <v>22.578837644098915</v>
      </c>
      <c r="AK24" s="36">
        <f t="shared" si="21"/>
        <v>3927.8343572559679</v>
      </c>
    </row>
    <row r="25" spans="1:37" x14ac:dyDescent="0.25">
      <c r="A25" s="5">
        <v>4619.2</v>
      </c>
      <c r="B25" s="5">
        <v>520560.74199151993</v>
      </c>
      <c r="C25" s="5">
        <v>893411.39879456162</v>
      </c>
      <c r="D25" s="5">
        <v>20176.24140000021</v>
      </c>
      <c r="E25" s="5">
        <v>51.011703005562282</v>
      </c>
      <c r="F25" s="5">
        <v>2.5000000000000001E-2</v>
      </c>
      <c r="G25" s="5">
        <v>-2.5000000000000001E-2</v>
      </c>
      <c r="H25" s="45">
        <v>0.25</v>
      </c>
      <c r="I25" s="45">
        <v>0.25</v>
      </c>
      <c r="J25" s="45">
        <v>600</v>
      </c>
      <c r="K25" s="50">
        <f t="shared" si="22"/>
        <v>3748.1322225208405</v>
      </c>
      <c r="L25" s="51">
        <v>9900</v>
      </c>
      <c r="M25" s="51">
        <v>4150</v>
      </c>
      <c r="N25" s="35">
        <f t="shared" si="0"/>
        <v>703.75</v>
      </c>
      <c r="O25" s="35">
        <f t="shared" si="1"/>
        <v>475</v>
      </c>
      <c r="P25" s="35">
        <f t="shared" si="2"/>
        <v>741.34338003164555</v>
      </c>
      <c r="Q25" s="35">
        <f t="shared" si="3"/>
        <v>182.97450452469536</v>
      </c>
      <c r="R25" s="35">
        <f t="shared" si="4"/>
        <v>101.79427936075686</v>
      </c>
      <c r="S25" s="35">
        <f t="shared" si="5"/>
        <v>412.13388707936122</v>
      </c>
      <c r="T25" s="35">
        <f t="shared" si="6"/>
        <v>33.251431016125281</v>
      </c>
      <c r="U25" s="35">
        <f t="shared" si="7"/>
        <v>719.17730461639792</v>
      </c>
      <c r="V25" s="35">
        <f t="shared" si="8"/>
        <v>400.10019781830931</v>
      </c>
      <c r="W25" s="35">
        <f t="shared" si="9"/>
        <v>24.246705460380028</v>
      </c>
      <c r="X25" s="35">
        <f t="shared" si="10"/>
        <v>3718.197343787594</v>
      </c>
      <c r="Y25" s="51">
        <v>9900</v>
      </c>
      <c r="Z25" s="51">
        <v>4150</v>
      </c>
      <c r="AA25" s="35">
        <f t="shared" si="11"/>
        <v>496.25</v>
      </c>
      <c r="AB25" s="35">
        <f t="shared" si="12"/>
        <v>25</v>
      </c>
      <c r="AC25" s="35">
        <f t="shared" si="13"/>
        <v>738.94083890802244</v>
      </c>
      <c r="AD25" s="35">
        <f t="shared" si="14"/>
        <v>148.75279019625714</v>
      </c>
      <c r="AE25" s="35">
        <f t="shared" si="15"/>
        <v>77.002802976272562</v>
      </c>
      <c r="AF25" s="35">
        <f t="shared" si="16"/>
        <v>383.48373302079989</v>
      </c>
      <c r="AG25" s="35">
        <f t="shared" si="17"/>
        <v>68.27958241870698</v>
      </c>
      <c r="AH25" s="35">
        <f t="shared" si="18"/>
        <v>727.0270092576983</v>
      </c>
      <c r="AI25" s="35">
        <f t="shared" si="19"/>
        <v>376.35003335693972</v>
      </c>
      <c r="AJ25" s="35">
        <f t="shared" si="20"/>
        <v>22.561156495272289</v>
      </c>
      <c r="AK25" s="36">
        <f t="shared" si="21"/>
        <v>3930.6871402822571</v>
      </c>
    </row>
    <row r="26" spans="1:37" x14ac:dyDescent="0.25">
      <c r="A26" s="5">
        <v>4619.8</v>
      </c>
      <c r="B26" s="5">
        <v>520938.38938999176</v>
      </c>
      <c r="C26" s="5">
        <v>893877.64168161154</v>
      </c>
      <c r="D26" s="5">
        <v>20175.907040624908</v>
      </c>
      <c r="E26" s="5">
        <v>50.974737986521561</v>
      </c>
      <c r="F26" s="5">
        <v>2.5000000000000001E-2</v>
      </c>
      <c r="G26" s="5">
        <v>-2.5000000000000001E-2</v>
      </c>
      <c r="H26" s="45">
        <v>0.25</v>
      </c>
      <c r="I26" s="45">
        <v>0.25</v>
      </c>
      <c r="J26" s="45">
        <v>600</v>
      </c>
      <c r="K26" s="50">
        <f t="shared" si="22"/>
        <v>3706.9140604501117</v>
      </c>
      <c r="L26" s="51">
        <v>9900</v>
      </c>
      <c r="M26" s="51">
        <v>4150</v>
      </c>
      <c r="N26" s="35">
        <f t="shared" si="0"/>
        <v>703.75</v>
      </c>
      <c r="O26" s="35">
        <f t="shared" si="1"/>
        <v>475</v>
      </c>
      <c r="P26" s="35">
        <f t="shared" si="2"/>
        <v>741.34338003164555</v>
      </c>
      <c r="Q26" s="35">
        <f t="shared" si="3"/>
        <v>182.97450452469536</v>
      </c>
      <c r="R26" s="35">
        <f t="shared" si="4"/>
        <v>101.77928293682464</v>
      </c>
      <c r="S26" s="35">
        <f t="shared" si="5"/>
        <v>412.07667404200504</v>
      </c>
      <c r="T26" s="35">
        <f t="shared" si="6"/>
        <v>33.251431016125281</v>
      </c>
      <c r="U26" s="35">
        <f t="shared" si="7"/>
        <v>719.17730461639792</v>
      </c>
      <c r="V26" s="35">
        <f t="shared" si="8"/>
        <v>400.04125470068493</v>
      </c>
      <c r="W26" s="35">
        <f t="shared" si="9"/>
        <v>24.183519349168538</v>
      </c>
      <c r="X26" s="35">
        <f t="shared" si="10"/>
        <v>3728.684149661332</v>
      </c>
      <c r="Y26" s="51">
        <v>9900</v>
      </c>
      <c r="Z26" s="51">
        <v>4150</v>
      </c>
      <c r="AA26" s="35">
        <f t="shared" si="11"/>
        <v>496.25</v>
      </c>
      <c r="AB26" s="35">
        <f t="shared" si="12"/>
        <v>25</v>
      </c>
      <c r="AC26" s="35">
        <f t="shared" si="13"/>
        <v>738.94083890802244</v>
      </c>
      <c r="AD26" s="35">
        <f t="shared" si="14"/>
        <v>148.75279019625714</v>
      </c>
      <c r="AE26" s="35">
        <f t="shared" si="15"/>
        <v>77.014332682743742</v>
      </c>
      <c r="AF26" s="35">
        <f t="shared" si="16"/>
        <v>383.54441277561688</v>
      </c>
      <c r="AG26" s="35">
        <f t="shared" si="17"/>
        <v>68.27958241870698</v>
      </c>
      <c r="AH26" s="35">
        <f t="shared" si="18"/>
        <v>727.0270092576983</v>
      </c>
      <c r="AI26" s="35">
        <f t="shared" si="19"/>
        <v>376.40638462270289</v>
      </c>
      <c r="AJ26" s="35">
        <f t="shared" si="20"/>
        <v>22.509048223096272</v>
      </c>
      <c r="AK26" s="36">
        <f t="shared" si="21"/>
        <v>3939.1205499585253</v>
      </c>
    </row>
    <row r="27" spans="1:37" x14ac:dyDescent="0.25">
      <c r="A27" s="5">
        <v>4620</v>
      </c>
      <c r="B27" s="5">
        <v>521064.33869171143</v>
      </c>
      <c r="C27" s="5">
        <v>894033.00182232261</v>
      </c>
      <c r="D27" s="5">
        <v>20175.781249999774</v>
      </c>
      <c r="E27" s="5">
        <v>50.962416313508008</v>
      </c>
      <c r="F27" s="5">
        <v>2.5000000000000001E-2</v>
      </c>
      <c r="G27" s="5">
        <v>-2.5000000000000001E-2</v>
      </c>
      <c r="H27" s="45">
        <v>0.25</v>
      </c>
      <c r="I27" s="45">
        <v>0.25</v>
      </c>
      <c r="J27" s="45">
        <v>600</v>
      </c>
      <c r="K27" s="50">
        <f t="shared" si="22"/>
        <v>3693.3782195725844</v>
      </c>
      <c r="L27" s="51">
        <v>9900</v>
      </c>
      <c r="M27" s="51">
        <v>4150</v>
      </c>
      <c r="N27" s="35">
        <f t="shared" si="0"/>
        <v>703.75</v>
      </c>
      <c r="O27" s="35">
        <f t="shared" si="1"/>
        <v>475</v>
      </c>
      <c r="P27" s="35">
        <f t="shared" si="2"/>
        <v>741.34338003164555</v>
      </c>
      <c r="Q27" s="35">
        <f t="shared" si="3"/>
        <v>182.97450452469536</v>
      </c>
      <c r="R27" s="35">
        <f t="shared" si="4"/>
        <v>101.77437464826926</v>
      </c>
      <c r="S27" s="35">
        <f t="shared" si="5"/>
        <v>412.05794636457534</v>
      </c>
      <c r="T27" s="35">
        <f t="shared" si="6"/>
        <v>33.251431016125281</v>
      </c>
      <c r="U27" s="35">
        <f t="shared" si="7"/>
        <v>719.17730461639792</v>
      </c>
      <c r="V27" s="35">
        <f t="shared" si="8"/>
        <v>400.02196277942681</v>
      </c>
      <c r="W27" s="35">
        <f t="shared" si="9"/>
        <v>24.162840866921304</v>
      </c>
      <c r="X27" s="35">
        <f t="shared" si="10"/>
        <v>3732.1279649235667</v>
      </c>
      <c r="Y27" s="51">
        <v>9900</v>
      </c>
      <c r="Z27" s="51">
        <v>4150</v>
      </c>
      <c r="AA27" s="35">
        <f t="shared" si="11"/>
        <v>496.25</v>
      </c>
      <c r="AB27" s="35">
        <f t="shared" si="12"/>
        <v>25</v>
      </c>
      <c r="AC27" s="35">
        <f t="shared" si="13"/>
        <v>738.94083890802244</v>
      </c>
      <c r="AD27" s="35">
        <f t="shared" si="14"/>
        <v>148.75279019625714</v>
      </c>
      <c r="AE27" s="35">
        <f t="shared" si="15"/>
        <v>77.01810690171088</v>
      </c>
      <c r="AF27" s="35">
        <f t="shared" si="16"/>
        <v>383.564274522635</v>
      </c>
      <c r="AG27" s="35">
        <f t="shared" si="17"/>
        <v>68.27958241870698</v>
      </c>
      <c r="AH27" s="35">
        <f t="shared" si="18"/>
        <v>727.0270092576983</v>
      </c>
      <c r="AI27" s="35">
        <f t="shared" si="19"/>
        <v>376.42483106074508</v>
      </c>
      <c r="AJ27" s="35">
        <f t="shared" si="20"/>
        <v>22.491988346043257</v>
      </c>
      <c r="AK27" s="36">
        <f t="shared" si="21"/>
        <v>3941.8900400497405</v>
      </c>
    </row>
    <row r="28" spans="1:37" x14ac:dyDescent="0.25">
      <c r="A28" s="5">
        <v>4621</v>
      </c>
      <c r="B28" s="5">
        <v>521694.58619976044</v>
      </c>
      <c r="C28" s="5">
        <v>894809.39604023099</v>
      </c>
      <c r="D28" s="5">
        <v>20175.044765624989</v>
      </c>
      <c r="E28" s="5">
        <v>50.900807948440175</v>
      </c>
      <c r="F28" s="5">
        <v>2.5000000000000001E-2</v>
      </c>
      <c r="G28" s="5">
        <v>-2.5000000000000001E-2</v>
      </c>
      <c r="H28" s="45">
        <v>0.25</v>
      </c>
      <c r="I28" s="45">
        <v>0.25</v>
      </c>
      <c r="J28" s="45">
        <v>600</v>
      </c>
      <c r="K28" s="50">
        <f t="shared" si="22"/>
        <v>3627.2256137800969</v>
      </c>
      <c r="L28" s="51">
        <v>9900</v>
      </c>
      <c r="M28" s="51">
        <v>4150</v>
      </c>
      <c r="N28" s="35">
        <f t="shared" si="0"/>
        <v>703.75</v>
      </c>
      <c r="O28" s="35">
        <f t="shared" si="1"/>
        <v>475</v>
      </c>
      <c r="P28" s="35">
        <f t="shared" si="2"/>
        <v>741.34338003164555</v>
      </c>
      <c r="Q28" s="35">
        <f t="shared" si="3"/>
        <v>182.97450452469536</v>
      </c>
      <c r="R28" s="35">
        <f t="shared" si="4"/>
        <v>101.75050300990141</v>
      </c>
      <c r="S28" s="35">
        <f t="shared" si="5"/>
        <v>411.96684951943723</v>
      </c>
      <c r="T28" s="35">
        <f t="shared" si="6"/>
        <v>33.251431016125281</v>
      </c>
      <c r="U28" s="35">
        <f t="shared" si="7"/>
        <v>719.17730461639792</v>
      </c>
      <c r="V28" s="35">
        <f t="shared" si="8"/>
        <v>399.92813582477669</v>
      </c>
      <c r="W28" s="35">
        <f t="shared" si="9"/>
        <v>24.062285512360944</v>
      </c>
      <c r="X28" s="35">
        <f t="shared" si="10"/>
        <v>3748.9586410172096</v>
      </c>
      <c r="Y28" s="51">
        <v>9900</v>
      </c>
      <c r="Z28" s="51">
        <v>4150</v>
      </c>
      <c r="AA28" s="35">
        <f t="shared" si="11"/>
        <v>496.25</v>
      </c>
      <c r="AB28" s="35">
        <f t="shared" si="12"/>
        <v>25</v>
      </c>
      <c r="AC28" s="35">
        <f t="shared" si="13"/>
        <v>738.94083890802244</v>
      </c>
      <c r="AD28" s="35">
        <f t="shared" si="14"/>
        <v>148.75279019625714</v>
      </c>
      <c r="AE28" s="35">
        <f t="shared" si="15"/>
        <v>77.036467014575365</v>
      </c>
      <c r="AF28" s="35">
        <f t="shared" si="16"/>
        <v>383.66088289327644</v>
      </c>
      <c r="AG28" s="35">
        <f t="shared" si="17"/>
        <v>68.27958241870698</v>
      </c>
      <c r="AH28" s="35">
        <f t="shared" si="18"/>
        <v>727.0270092576983</v>
      </c>
      <c r="AI28" s="35">
        <f t="shared" si="19"/>
        <v>376.51456583431064</v>
      </c>
      <c r="AJ28" s="35">
        <f t="shared" si="20"/>
        <v>22.40898197238787</v>
      </c>
      <c r="AK28" s="36">
        <f t="shared" si="21"/>
        <v>3955.4251419992988</v>
      </c>
    </row>
    <row r="29" spans="1:37" x14ac:dyDescent="0.25">
      <c r="A29" s="5">
        <v>4622</v>
      </c>
      <c r="B29" s="5">
        <v>522325.66817617416</v>
      </c>
      <c r="C29" s="5">
        <v>895585.11212396622</v>
      </c>
      <c r="D29" s="5">
        <v>20174.129062500244</v>
      </c>
      <c r="E29" s="5">
        <v>50.839199583372341</v>
      </c>
      <c r="F29" s="5">
        <v>2.5000000000000001E-2</v>
      </c>
      <c r="G29" s="5">
        <v>-2.5000000000000001E-2</v>
      </c>
      <c r="H29" s="45">
        <v>0.25</v>
      </c>
      <c r="I29" s="45">
        <v>0.25</v>
      </c>
      <c r="J29" s="45">
        <v>600</v>
      </c>
      <c r="K29" s="50">
        <f t="shared" si="22"/>
        <v>3563.6173389796277</v>
      </c>
      <c r="L29" s="51">
        <v>9900</v>
      </c>
      <c r="M29" s="51">
        <v>4150</v>
      </c>
      <c r="N29" s="35">
        <f t="shared" si="0"/>
        <v>703.75</v>
      </c>
      <c r="O29" s="35">
        <f t="shared" si="1"/>
        <v>475</v>
      </c>
      <c r="P29" s="35">
        <f t="shared" si="2"/>
        <v>741.34338003164555</v>
      </c>
      <c r="Q29" s="35">
        <f t="shared" si="3"/>
        <v>182.97450452469536</v>
      </c>
      <c r="R29" s="35">
        <f t="shared" si="4"/>
        <v>101.72772992963276</v>
      </c>
      <c r="S29" s="35">
        <f t="shared" si="5"/>
        <v>411.87992307910201</v>
      </c>
      <c r="T29" s="35">
        <f t="shared" si="6"/>
        <v>33.251431016125281</v>
      </c>
      <c r="U29" s="35">
        <f t="shared" si="7"/>
        <v>719.17730461639792</v>
      </c>
      <c r="V29" s="35">
        <f t="shared" si="8"/>
        <v>399.83862672880747</v>
      </c>
      <c r="W29" s="35">
        <f t="shared" si="9"/>
        <v>23.966381148766789</v>
      </c>
      <c r="X29" s="35">
        <f t="shared" si="10"/>
        <v>3765.1419834149433</v>
      </c>
      <c r="Y29" s="51">
        <v>9900</v>
      </c>
      <c r="Z29" s="51">
        <v>4150</v>
      </c>
      <c r="AA29" s="35">
        <f t="shared" si="11"/>
        <v>496.25</v>
      </c>
      <c r="AB29" s="35">
        <f t="shared" si="12"/>
        <v>25</v>
      </c>
      <c r="AC29" s="35">
        <f t="shared" si="13"/>
        <v>738.94083890802244</v>
      </c>
      <c r="AD29" s="35">
        <f t="shared" si="14"/>
        <v>148.75279019625714</v>
      </c>
      <c r="AE29" s="35">
        <f t="shared" si="15"/>
        <v>77.053988490597376</v>
      </c>
      <c r="AF29" s="35">
        <f t="shared" si="16"/>
        <v>383.75306093785827</v>
      </c>
      <c r="AG29" s="35">
        <f t="shared" si="17"/>
        <v>68.27958241870698</v>
      </c>
      <c r="AH29" s="35">
        <f t="shared" si="18"/>
        <v>727.0270092576983</v>
      </c>
      <c r="AI29" s="35">
        <f t="shared" si="19"/>
        <v>376.60020178300954</v>
      </c>
      <c r="AJ29" s="35">
        <f t="shared" si="20"/>
        <v>22.329741291313958</v>
      </c>
      <c r="AK29" s="36">
        <f t="shared" si="21"/>
        <v>3968.4396631046438</v>
      </c>
    </row>
    <row r="30" spans="1:37" x14ac:dyDescent="0.25">
      <c r="A30" s="5">
        <v>4623</v>
      </c>
      <c r="B30" s="5">
        <v>522957.58389139175</v>
      </c>
      <c r="C30" s="5">
        <v>896360.1491766274</v>
      </c>
      <c r="D30" s="5">
        <v>20173.034140624848</v>
      </c>
      <c r="E30" s="5">
        <v>50.777591218304508</v>
      </c>
      <c r="F30" s="5">
        <v>2.5000000000000001E-2</v>
      </c>
      <c r="G30" s="5">
        <v>-2.5000000000000001E-2</v>
      </c>
      <c r="H30" s="45">
        <v>0.25</v>
      </c>
      <c r="I30" s="45">
        <v>0.25</v>
      </c>
      <c r="J30" s="45">
        <v>600</v>
      </c>
      <c r="K30" s="50">
        <f t="shared" si="22"/>
        <v>3502.5533951711777</v>
      </c>
      <c r="L30" s="51">
        <v>9900</v>
      </c>
      <c r="M30" s="51">
        <v>4150</v>
      </c>
      <c r="N30" s="35">
        <f t="shared" si="0"/>
        <v>703.75</v>
      </c>
      <c r="O30" s="35">
        <f t="shared" si="1"/>
        <v>475</v>
      </c>
      <c r="P30" s="35">
        <f t="shared" si="2"/>
        <v>741.34338003164555</v>
      </c>
      <c r="Q30" s="35">
        <f t="shared" si="3"/>
        <v>182.97450452469536</v>
      </c>
      <c r="R30" s="35">
        <f t="shared" si="4"/>
        <v>101.70603226688743</v>
      </c>
      <c r="S30" s="35">
        <f t="shared" si="5"/>
        <v>411.79708176738438</v>
      </c>
      <c r="T30" s="35">
        <f t="shared" si="6"/>
        <v>33.251431016125281</v>
      </c>
      <c r="U30" s="35">
        <f t="shared" si="7"/>
        <v>719.17730461639792</v>
      </c>
      <c r="V30" s="35">
        <f t="shared" si="8"/>
        <v>399.75334453798968</v>
      </c>
      <c r="W30" s="35">
        <f t="shared" si="9"/>
        <v>23.875027050204032</v>
      </c>
      <c r="X30" s="35">
        <f t="shared" si="10"/>
        <v>3780.6779921167681</v>
      </c>
      <c r="Y30" s="51">
        <v>9900</v>
      </c>
      <c r="Z30" s="51">
        <v>4150</v>
      </c>
      <c r="AA30" s="35">
        <f t="shared" si="11"/>
        <v>496.25</v>
      </c>
      <c r="AB30" s="35">
        <f t="shared" si="12"/>
        <v>25</v>
      </c>
      <c r="AC30" s="35">
        <f t="shared" si="13"/>
        <v>738.94083890802244</v>
      </c>
      <c r="AD30" s="35">
        <f t="shared" si="14"/>
        <v>148.75279019625714</v>
      </c>
      <c r="AE30" s="35">
        <f t="shared" si="15"/>
        <v>77.070688258033897</v>
      </c>
      <c r="AF30" s="35">
        <f t="shared" si="16"/>
        <v>383.84090014488481</v>
      </c>
      <c r="AG30" s="35">
        <f t="shared" si="17"/>
        <v>68.27958241870698</v>
      </c>
      <c r="AH30" s="35">
        <f t="shared" si="18"/>
        <v>727.0270092576983</v>
      </c>
      <c r="AI30" s="35">
        <f t="shared" si="19"/>
        <v>376.68182164344137</v>
      </c>
      <c r="AJ30" s="35">
        <f t="shared" si="20"/>
        <v>22.254193338627065</v>
      </c>
      <c r="AK30" s="36">
        <f t="shared" si="21"/>
        <v>3980.9336033657746</v>
      </c>
    </row>
    <row r="31" spans="1:37" x14ac:dyDescent="0.25">
      <c r="A31" s="5">
        <v>4623.2</v>
      </c>
      <c r="B31" s="5">
        <v>523084.06701898575</v>
      </c>
      <c r="C31" s="5">
        <v>896515.075024575</v>
      </c>
      <c r="D31" s="5">
        <v>20172.793649999905</v>
      </c>
      <c r="E31" s="5">
        <v>50.765269545290955</v>
      </c>
      <c r="F31" s="5">
        <v>2.5000000000000001E-2</v>
      </c>
      <c r="G31" s="5">
        <v>-2.5000000000000001E-2</v>
      </c>
      <c r="H31" s="45">
        <v>0.25</v>
      </c>
      <c r="I31" s="45">
        <v>0.25</v>
      </c>
      <c r="J31" s="45">
        <v>600</v>
      </c>
      <c r="K31" s="50">
        <f t="shared" si="22"/>
        <v>3490.6459261285409</v>
      </c>
      <c r="L31" s="51">
        <v>9900</v>
      </c>
      <c r="M31" s="51">
        <v>4150</v>
      </c>
      <c r="N31" s="35">
        <f t="shared" si="0"/>
        <v>703.75</v>
      </c>
      <c r="O31" s="35">
        <f t="shared" si="1"/>
        <v>475</v>
      </c>
      <c r="P31" s="35">
        <f t="shared" si="2"/>
        <v>741.34338003164555</v>
      </c>
      <c r="Q31" s="35">
        <f t="shared" si="3"/>
        <v>182.97450452469536</v>
      </c>
      <c r="R31" s="35">
        <f t="shared" si="4"/>
        <v>101.70181984264062</v>
      </c>
      <c r="S31" s="35">
        <f t="shared" si="5"/>
        <v>411.78099656116285</v>
      </c>
      <c r="T31" s="35">
        <f t="shared" si="6"/>
        <v>33.251431016125281</v>
      </c>
      <c r="U31" s="35">
        <f t="shared" si="7"/>
        <v>719.17730461639792</v>
      </c>
      <c r="V31" s="35">
        <f t="shared" si="8"/>
        <v>399.73678769623956</v>
      </c>
      <c r="W31" s="35">
        <f t="shared" si="9"/>
        <v>23.857293813612074</v>
      </c>
      <c r="X31" s="35">
        <f t="shared" si="10"/>
        <v>3783.7075138136206</v>
      </c>
      <c r="Y31" s="51">
        <v>9900</v>
      </c>
      <c r="Z31" s="51">
        <v>4150</v>
      </c>
      <c r="AA31" s="35">
        <f t="shared" si="11"/>
        <v>496.25</v>
      </c>
      <c r="AB31" s="35">
        <f t="shared" si="12"/>
        <v>25</v>
      </c>
      <c r="AC31" s="35">
        <f t="shared" si="13"/>
        <v>738.94083890802244</v>
      </c>
      <c r="AD31" s="35">
        <f t="shared" si="14"/>
        <v>148.75279019625714</v>
      </c>
      <c r="AE31" s="35">
        <f t="shared" si="15"/>
        <v>77.073931027951616</v>
      </c>
      <c r="AF31" s="35">
        <f t="shared" si="16"/>
        <v>383.85795500543531</v>
      </c>
      <c r="AG31" s="35">
        <f t="shared" si="17"/>
        <v>68.27958241870698</v>
      </c>
      <c r="AH31" s="35">
        <f t="shared" si="18"/>
        <v>727.0270092576983</v>
      </c>
      <c r="AI31" s="35">
        <f t="shared" si="19"/>
        <v>376.69767063230324</v>
      </c>
      <c r="AJ31" s="35">
        <f t="shared" si="20"/>
        <v>22.239520744607074</v>
      </c>
      <c r="AK31" s="36">
        <f t="shared" si="21"/>
        <v>3983.3699217166932</v>
      </c>
    </row>
    <row r="32" spans="1:37" x14ac:dyDescent="0.25">
      <c r="A32" s="5">
        <v>4623.8</v>
      </c>
      <c r="B32" s="5">
        <v>523463.71626424789</v>
      </c>
      <c r="C32" s="5">
        <v>896979.68931415677</v>
      </c>
      <c r="D32" s="5">
        <v>20172.029165624961</v>
      </c>
      <c r="E32" s="5">
        <v>50.728304526250241</v>
      </c>
      <c r="F32" s="5">
        <v>2.5000000000000001E-2</v>
      </c>
      <c r="G32" s="5">
        <v>-2.5000000000000001E-2</v>
      </c>
      <c r="H32" s="45">
        <v>0.25</v>
      </c>
      <c r="I32" s="45">
        <v>0.25</v>
      </c>
      <c r="J32" s="45">
        <v>600</v>
      </c>
      <c r="K32" s="50">
        <f t="shared" si="22"/>
        <v>3455.5341584386606</v>
      </c>
      <c r="L32" s="51">
        <v>9900</v>
      </c>
      <c r="M32" s="51">
        <v>4150</v>
      </c>
      <c r="N32" s="35">
        <f t="shared" si="0"/>
        <v>703.75</v>
      </c>
      <c r="O32" s="35">
        <f t="shared" si="1"/>
        <v>475</v>
      </c>
      <c r="P32" s="35">
        <f t="shared" si="2"/>
        <v>741.34338003164555</v>
      </c>
      <c r="Q32" s="35">
        <f t="shared" si="3"/>
        <v>182.97450452469536</v>
      </c>
      <c r="R32" s="35">
        <f t="shared" si="4"/>
        <v>101.68943373989801</v>
      </c>
      <c r="S32" s="35">
        <f t="shared" si="5"/>
        <v>411.73369581742173</v>
      </c>
      <c r="T32" s="35">
        <f t="shared" si="6"/>
        <v>33.251431016125281</v>
      </c>
      <c r="U32" s="35">
        <f t="shared" si="7"/>
        <v>719.17730461639792</v>
      </c>
      <c r="V32" s="35">
        <f t="shared" si="8"/>
        <v>399.68810438919485</v>
      </c>
      <c r="W32" s="35">
        <f t="shared" si="9"/>
        <v>23.80515601914545</v>
      </c>
      <c r="X32" s="35">
        <f t="shared" si="10"/>
        <v>3792.6407188171752</v>
      </c>
      <c r="Y32" s="51">
        <v>9900</v>
      </c>
      <c r="Z32" s="51">
        <v>4150</v>
      </c>
      <c r="AA32" s="35">
        <f t="shared" si="11"/>
        <v>496.25</v>
      </c>
      <c r="AB32" s="35">
        <f t="shared" si="12"/>
        <v>25</v>
      </c>
      <c r="AC32" s="35">
        <f t="shared" si="13"/>
        <v>738.94083890802244</v>
      </c>
      <c r="AD32" s="35">
        <f t="shared" si="14"/>
        <v>148.75279019625714</v>
      </c>
      <c r="AE32" s="35">
        <f t="shared" si="15"/>
        <v>77.083467202046563</v>
      </c>
      <c r="AF32" s="35">
        <f t="shared" si="16"/>
        <v>383.90810567782404</v>
      </c>
      <c r="AG32" s="35">
        <f t="shared" si="17"/>
        <v>68.27958241870698</v>
      </c>
      <c r="AH32" s="35">
        <f t="shared" si="18"/>
        <v>727.0270092576983</v>
      </c>
      <c r="AI32" s="35">
        <f t="shared" si="19"/>
        <v>376.74427853876915</v>
      </c>
      <c r="AJ32" s="35">
        <f t="shared" si="20"/>
        <v>22.196367325563159</v>
      </c>
      <c r="AK32" s="36">
        <f t="shared" si="21"/>
        <v>3990.5539373668475</v>
      </c>
    </row>
    <row r="33" spans="1:37" x14ac:dyDescent="0.25">
      <c r="A33" s="5">
        <v>4624</v>
      </c>
      <c r="B33" s="5">
        <v>523590.33261394501</v>
      </c>
      <c r="C33" s="5">
        <v>897134.5063020885</v>
      </c>
      <c r="D33" s="5">
        <v>20171.760000000177</v>
      </c>
      <c r="E33" s="5">
        <v>50.715982853236689</v>
      </c>
      <c r="F33" s="5">
        <v>2.5000000000000001E-2</v>
      </c>
      <c r="G33" s="5">
        <v>-2.5000000000000001E-2</v>
      </c>
      <c r="H33" s="45">
        <v>0.25</v>
      </c>
      <c r="I33" s="45">
        <v>0.25</v>
      </c>
      <c r="J33" s="45">
        <v>600</v>
      </c>
      <c r="K33" s="50">
        <f t="shared" si="22"/>
        <v>3444.0337823547466</v>
      </c>
      <c r="L33" s="51">
        <v>9900</v>
      </c>
      <c r="M33" s="51">
        <v>4150</v>
      </c>
      <c r="N33" s="35">
        <f t="shared" si="0"/>
        <v>703.75</v>
      </c>
      <c r="O33" s="35">
        <f t="shared" si="1"/>
        <v>475</v>
      </c>
      <c r="P33" s="35">
        <f t="shared" si="2"/>
        <v>741.34338003164555</v>
      </c>
      <c r="Q33" s="35">
        <f t="shared" si="3"/>
        <v>182.97450452469536</v>
      </c>
      <c r="R33" s="35">
        <f t="shared" si="4"/>
        <v>101.68538821499359</v>
      </c>
      <c r="S33" s="35">
        <f t="shared" si="5"/>
        <v>411.7182451751184</v>
      </c>
      <c r="T33" s="35">
        <f t="shared" si="6"/>
        <v>33.251431016125281</v>
      </c>
      <c r="U33" s="35">
        <f t="shared" si="7"/>
        <v>719.17730461639792</v>
      </c>
      <c r="V33" s="35">
        <f t="shared" si="8"/>
        <v>399.67220354167472</v>
      </c>
      <c r="W33" s="35">
        <f t="shared" si="9"/>
        <v>23.788128346151211</v>
      </c>
      <c r="X33" s="35">
        <f t="shared" si="10"/>
        <v>3795.5666671226827</v>
      </c>
      <c r="Y33" s="51">
        <v>9900</v>
      </c>
      <c r="Z33" s="51">
        <v>4150</v>
      </c>
      <c r="AA33" s="35">
        <f t="shared" si="11"/>
        <v>496.25</v>
      </c>
      <c r="AB33" s="35">
        <f t="shared" si="12"/>
        <v>25</v>
      </c>
      <c r="AC33" s="35">
        <f t="shared" si="13"/>
        <v>738.94083890802244</v>
      </c>
      <c r="AD33" s="35">
        <f t="shared" si="14"/>
        <v>148.75279019625714</v>
      </c>
      <c r="AE33" s="35">
        <f t="shared" si="15"/>
        <v>77.08658228256904</v>
      </c>
      <c r="AF33" s="35">
        <f t="shared" si="16"/>
        <v>383.92448676450954</v>
      </c>
      <c r="AG33" s="35">
        <f t="shared" si="17"/>
        <v>68.27958241870698</v>
      </c>
      <c r="AH33" s="35">
        <f t="shared" si="18"/>
        <v>727.0270092576983</v>
      </c>
      <c r="AI33" s="35">
        <f t="shared" si="19"/>
        <v>376.75950344764561</v>
      </c>
      <c r="AJ33" s="35">
        <f t="shared" si="20"/>
        <v>22.182269242160647</v>
      </c>
      <c r="AK33" s="36">
        <f t="shared" si="21"/>
        <v>3992.9069627826921</v>
      </c>
    </row>
    <row r="34" spans="1:37" x14ac:dyDescent="0.25">
      <c r="A34" s="5">
        <v>4625</v>
      </c>
      <c r="B34" s="5">
        <v>524223.91361236572</v>
      </c>
      <c r="C34" s="5">
        <v>897908.18260508776</v>
      </c>
      <c r="D34" s="5">
        <v>20170.306640624858</v>
      </c>
      <c r="E34" s="5">
        <v>50.654374488168855</v>
      </c>
      <c r="F34" s="5">
        <v>2.5000000000000001E-2</v>
      </c>
      <c r="G34" s="5">
        <v>-2.5000000000000001E-2</v>
      </c>
      <c r="H34" s="45">
        <v>0.25</v>
      </c>
      <c r="I34" s="45">
        <v>0.25</v>
      </c>
      <c r="J34" s="45">
        <v>600</v>
      </c>
      <c r="K34" s="50">
        <f t="shared" si="22"/>
        <v>3388.0585005303337</v>
      </c>
      <c r="L34" s="51">
        <v>9900</v>
      </c>
      <c r="M34" s="51">
        <v>4150</v>
      </c>
      <c r="N34" s="35">
        <f t="shared" si="0"/>
        <v>703.75</v>
      </c>
      <c r="O34" s="35">
        <f t="shared" si="1"/>
        <v>475</v>
      </c>
      <c r="P34" s="35">
        <f t="shared" si="2"/>
        <v>741.34338003164555</v>
      </c>
      <c r="Q34" s="35">
        <f t="shared" si="3"/>
        <v>182.97450452469536</v>
      </c>
      <c r="R34" s="35">
        <f t="shared" si="4"/>
        <v>101.66577724357278</v>
      </c>
      <c r="S34" s="35">
        <f t="shared" si="5"/>
        <v>411.64333755563109</v>
      </c>
      <c r="T34" s="35">
        <f t="shared" si="6"/>
        <v>33.251431016125281</v>
      </c>
      <c r="U34" s="35">
        <f t="shared" si="7"/>
        <v>719.17730461639792</v>
      </c>
      <c r="V34" s="35">
        <f t="shared" si="8"/>
        <v>399.59512304565715</v>
      </c>
      <c r="W34" s="35">
        <f t="shared" si="9"/>
        <v>23.705595762908672</v>
      </c>
      <c r="X34" s="35">
        <f t="shared" si="10"/>
        <v>3809.8080084326884</v>
      </c>
      <c r="Y34" s="51">
        <v>9900</v>
      </c>
      <c r="Z34" s="51">
        <v>4150</v>
      </c>
      <c r="AA34" s="35">
        <f t="shared" si="11"/>
        <v>496.25</v>
      </c>
      <c r="AB34" s="35">
        <f t="shared" si="12"/>
        <v>25</v>
      </c>
      <c r="AC34" s="35">
        <f t="shared" si="13"/>
        <v>738.94083890802244</v>
      </c>
      <c r="AD34" s="35">
        <f t="shared" si="14"/>
        <v>148.75279019625714</v>
      </c>
      <c r="AE34" s="35">
        <f t="shared" si="15"/>
        <v>77.101685607353687</v>
      </c>
      <c r="AF34" s="35">
        <f t="shared" si="16"/>
        <v>384.00390203063284</v>
      </c>
      <c r="AG34" s="35">
        <f t="shared" si="17"/>
        <v>68.27958241870698</v>
      </c>
      <c r="AH34" s="35">
        <f t="shared" si="18"/>
        <v>727.0270092576983</v>
      </c>
      <c r="AI34" s="35">
        <f t="shared" si="19"/>
        <v>376.8333207187942</v>
      </c>
      <c r="AJ34" s="35">
        <f t="shared" si="20"/>
        <v>22.113904058237178</v>
      </c>
      <c r="AK34" s="36">
        <f t="shared" si="21"/>
        <v>4004.3597413553953</v>
      </c>
    </row>
    <row r="35" spans="1:37" x14ac:dyDescent="0.25">
      <c r="A35" s="5">
        <v>4626</v>
      </c>
      <c r="B35" s="5">
        <v>524858.3261551857</v>
      </c>
      <c r="C35" s="5">
        <v>898681.17719101906</v>
      </c>
      <c r="D35" s="5">
        <v>20168.674062500031</v>
      </c>
      <c r="E35" s="5">
        <v>50.592766123101022</v>
      </c>
      <c r="F35" s="5">
        <v>2.5000000000000001E-2</v>
      </c>
      <c r="G35" s="5">
        <v>-2.5000000000000001E-2</v>
      </c>
      <c r="H35" s="45">
        <v>0.25</v>
      </c>
      <c r="I35" s="45">
        <v>0.25</v>
      </c>
      <c r="J35" s="45">
        <v>600</v>
      </c>
      <c r="K35" s="50">
        <f t="shared" si="22"/>
        <v>3334.6275496979401</v>
      </c>
      <c r="L35" s="51">
        <v>9900</v>
      </c>
      <c r="M35" s="51">
        <v>4150</v>
      </c>
      <c r="N35" s="35">
        <f t="shared" si="0"/>
        <v>703.75</v>
      </c>
      <c r="O35" s="35">
        <f t="shared" si="1"/>
        <v>475</v>
      </c>
      <c r="P35" s="35">
        <f t="shared" si="2"/>
        <v>741.34338003164555</v>
      </c>
      <c r="Q35" s="35">
        <f t="shared" si="3"/>
        <v>182.97450452469536</v>
      </c>
      <c r="R35" s="35">
        <f t="shared" si="4"/>
        <v>101.64718004506905</v>
      </c>
      <c r="S35" s="35">
        <f t="shared" si="5"/>
        <v>411.5722876347134</v>
      </c>
      <c r="T35" s="35">
        <f t="shared" si="6"/>
        <v>33.251431016125281</v>
      </c>
      <c r="U35" s="35">
        <f t="shared" si="7"/>
        <v>719.17730461639792</v>
      </c>
      <c r="V35" s="35">
        <f t="shared" si="8"/>
        <v>399.52202716200895</v>
      </c>
      <c r="W35" s="35">
        <f t="shared" si="9"/>
        <v>23.627345383780032</v>
      </c>
      <c r="X35" s="35">
        <f t="shared" si="10"/>
        <v>3823.4020160467849</v>
      </c>
      <c r="Y35" s="51">
        <v>9900</v>
      </c>
      <c r="Z35" s="51">
        <v>4150</v>
      </c>
      <c r="AA35" s="35">
        <f t="shared" si="11"/>
        <v>496.25</v>
      </c>
      <c r="AB35" s="35">
        <f t="shared" si="12"/>
        <v>25</v>
      </c>
      <c r="AC35" s="35">
        <f t="shared" si="13"/>
        <v>738.94083890802244</v>
      </c>
      <c r="AD35" s="35">
        <f t="shared" si="14"/>
        <v>148.75279019625714</v>
      </c>
      <c r="AE35" s="35">
        <f t="shared" si="15"/>
        <v>77.116012390219439</v>
      </c>
      <c r="AF35" s="35">
        <f t="shared" si="16"/>
        <v>384.07922236718855</v>
      </c>
      <c r="AG35" s="35">
        <f t="shared" si="17"/>
        <v>68.27958241870698</v>
      </c>
      <c r="AH35" s="35">
        <f t="shared" si="18"/>
        <v>727.0270092576983</v>
      </c>
      <c r="AI35" s="35">
        <f t="shared" si="19"/>
        <v>376.90334265307479</v>
      </c>
      <c r="AJ35" s="35">
        <f t="shared" si="20"/>
        <v>22.049036619436908</v>
      </c>
      <c r="AK35" s="36">
        <f t="shared" si="21"/>
        <v>4015.2919390838847</v>
      </c>
    </row>
    <row r="36" spans="1:37" x14ac:dyDescent="0.25">
      <c r="A36" s="5">
        <v>4627</v>
      </c>
      <c r="B36" s="5">
        <v>525493.56950712204</v>
      </c>
      <c r="C36" s="5">
        <v>899453.48916617036</v>
      </c>
      <c r="D36" s="5">
        <v>20166.862265624786</v>
      </c>
      <c r="E36" s="5">
        <v>50.531157758033189</v>
      </c>
      <c r="F36" s="5">
        <v>2.5000000000000001E-2</v>
      </c>
      <c r="G36" s="5">
        <v>-2.5000000000000001E-2</v>
      </c>
      <c r="H36" s="45">
        <v>0.25</v>
      </c>
      <c r="I36" s="45">
        <v>0.25</v>
      </c>
      <c r="J36" s="45">
        <v>600</v>
      </c>
      <c r="K36" s="50">
        <f t="shared" si="22"/>
        <v>3283.7409298575653</v>
      </c>
      <c r="L36" s="51">
        <v>9900</v>
      </c>
      <c r="M36" s="51">
        <v>4150</v>
      </c>
      <c r="N36" s="35">
        <f t="shared" si="0"/>
        <v>703.75</v>
      </c>
      <c r="O36" s="35">
        <f t="shared" si="1"/>
        <v>475</v>
      </c>
      <c r="P36" s="35">
        <f t="shared" si="2"/>
        <v>741.34338003164555</v>
      </c>
      <c r="Q36" s="35">
        <f t="shared" si="3"/>
        <v>182.97450452469536</v>
      </c>
      <c r="R36" s="35">
        <f t="shared" si="4"/>
        <v>101.62957848514688</v>
      </c>
      <c r="S36" s="35">
        <f t="shared" si="5"/>
        <v>411.50502843416092</v>
      </c>
      <c r="T36" s="35">
        <f t="shared" si="6"/>
        <v>33.251431016125281</v>
      </c>
      <c r="U36" s="35">
        <f t="shared" si="7"/>
        <v>719.17730461639792</v>
      </c>
      <c r="V36" s="35">
        <f t="shared" si="8"/>
        <v>399.45284461411927</v>
      </c>
      <c r="W36" s="35">
        <f t="shared" si="9"/>
        <v>23.55329842677661</v>
      </c>
      <c r="X36" s="35">
        <f t="shared" si="10"/>
        <v>3836.348689964972</v>
      </c>
      <c r="Y36" s="51">
        <v>9900</v>
      </c>
      <c r="Z36" s="51">
        <v>4150</v>
      </c>
      <c r="AA36" s="35">
        <f t="shared" si="11"/>
        <v>496.25</v>
      </c>
      <c r="AB36" s="35">
        <f t="shared" si="12"/>
        <v>25</v>
      </c>
      <c r="AC36" s="35">
        <f t="shared" si="13"/>
        <v>738.94083890802244</v>
      </c>
      <c r="AD36" s="35">
        <f t="shared" si="14"/>
        <v>148.75279019625714</v>
      </c>
      <c r="AE36" s="35">
        <f t="shared" si="15"/>
        <v>77.129575938246091</v>
      </c>
      <c r="AF36" s="35">
        <f t="shared" si="16"/>
        <v>384.15051957963658</v>
      </c>
      <c r="AG36" s="35">
        <f t="shared" si="17"/>
        <v>68.27958241870698</v>
      </c>
      <c r="AH36" s="35">
        <f t="shared" si="18"/>
        <v>727.0270092576983</v>
      </c>
      <c r="AI36" s="35">
        <f t="shared" si="19"/>
        <v>376.96963428863825</v>
      </c>
      <c r="AJ36" s="35">
        <f t="shared" si="20"/>
        <v>21.987609392987324</v>
      </c>
      <c r="AK36" s="36">
        <f t="shared" si="21"/>
        <v>4025.7035559681608</v>
      </c>
    </row>
    <row r="37" spans="1:37" x14ac:dyDescent="0.25">
      <c r="A37" s="5">
        <v>4627.2</v>
      </c>
      <c r="B37" s="5">
        <v>525620.71781015396</v>
      </c>
      <c r="C37" s="5">
        <v>899607.86956936121</v>
      </c>
      <c r="D37" s="5">
        <v>20166.478399999731</v>
      </c>
      <c r="E37" s="5">
        <v>50.518836085019636</v>
      </c>
      <c r="F37" s="5">
        <v>2.5000000000000001E-2</v>
      </c>
      <c r="G37" s="5">
        <v>-2.5000000000000001E-2</v>
      </c>
      <c r="H37" s="45">
        <v>0.25</v>
      </c>
      <c r="I37" s="45">
        <v>0.25</v>
      </c>
      <c r="J37" s="45">
        <v>600</v>
      </c>
      <c r="K37" s="50">
        <f t="shared" si="22"/>
        <v>3273.8689256085413</v>
      </c>
      <c r="L37" s="51">
        <v>9900</v>
      </c>
      <c r="M37" s="51">
        <v>4150</v>
      </c>
      <c r="N37" s="35">
        <f t="shared" si="0"/>
        <v>703.75</v>
      </c>
      <c r="O37" s="35">
        <f t="shared" si="1"/>
        <v>475</v>
      </c>
      <c r="P37" s="35">
        <f t="shared" si="2"/>
        <v>741.34338003164555</v>
      </c>
      <c r="Q37" s="35">
        <f t="shared" si="3"/>
        <v>182.97450452469536</v>
      </c>
      <c r="R37" s="35">
        <f t="shared" si="4"/>
        <v>101.62617613381921</v>
      </c>
      <c r="S37" s="35">
        <f t="shared" si="5"/>
        <v>411.49202587907308</v>
      </c>
      <c r="T37" s="35">
        <f t="shared" si="6"/>
        <v>33.251431016125281</v>
      </c>
      <c r="U37" s="35">
        <f t="shared" si="7"/>
        <v>719.17730461639792</v>
      </c>
      <c r="V37" s="35">
        <f t="shared" si="8"/>
        <v>399.43947174633342</v>
      </c>
      <c r="W37" s="35">
        <f t="shared" si="9"/>
        <v>23.538986862399621</v>
      </c>
      <c r="X37" s="35">
        <f t="shared" si="10"/>
        <v>3838.8603447050982</v>
      </c>
      <c r="Y37" s="51">
        <v>9900</v>
      </c>
      <c r="Z37" s="51">
        <v>4150</v>
      </c>
      <c r="AA37" s="35">
        <f t="shared" si="11"/>
        <v>496.25</v>
      </c>
      <c r="AB37" s="35">
        <f t="shared" si="12"/>
        <v>25</v>
      </c>
      <c r="AC37" s="35">
        <f t="shared" si="13"/>
        <v>738.94083890802244</v>
      </c>
      <c r="AD37" s="35">
        <f t="shared" si="14"/>
        <v>148.75279019625714</v>
      </c>
      <c r="AE37" s="35">
        <f t="shared" si="15"/>
        <v>77.132198172716798</v>
      </c>
      <c r="AF37" s="35">
        <f t="shared" si="16"/>
        <v>384.16430225158138</v>
      </c>
      <c r="AG37" s="35">
        <f t="shared" si="17"/>
        <v>68.27958241870698</v>
      </c>
      <c r="AH37" s="35">
        <f t="shared" si="18"/>
        <v>727.0270092576983</v>
      </c>
      <c r="AI37" s="35">
        <f t="shared" si="19"/>
        <v>376.98245041990072</v>
      </c>
      <c r="AJ37" s="35">
        <f t="shared" si="20"/>
        <v>21.975731958315883</v>
      </c>
      <c r="AK37" s="36">
        <f t="shared" si="21"/>
        <v>4027.7234096437082</v>
      </c>
    </row>
    <row r="38" spans="1:37" x14ac:dyDescent="0.25">
      <c r="A38" s="5">
        <v>4627.8</v>
      </c>
      <c r="B38" s="5">
        <v>526002.36187887192</v>
      </c>
      <c r="C38" s="5">
        <v>900070.84666651487</v>
      </c>
      <c r="D38" s="5">
        <v>20165.283790625152</v>
      </c>
      <c r="E38" s="5">
        <v>50.481871065978915</v>
      </c>
      <c r="F38" s="5">
        <v>2.5000000000000001E-2</v>
      </c>
      <c r="G38" s="5">
        <v>-2.5000000000000001E-2</v>
      </c>
      <c r="H38" s="45">
        <v>0.25</v>
      </c>
      <c r="I38" s="45">
        <v>0.25</v>
      </c>
      <c r="J38" s="45">
        <v>600</v>
      </c>
      <c r="K38" s="50">
        <f t="shared" si="22"/>
        <v>3244.86355229951</v>
      </c>
      <c r="L38" s="51">
        <v>9900</v>
      </c>
      <c r="M38" s="51">
        <v>4150</v>
      </c>
      <c r="N38" s="35">
        <f t="shared" si="0"/>
        <v>703.75</v>
      </c>
      <c r="O38" s="35">
        <f t="shared" si="1"/>
        <v>475</v>
      </c>
      <c r="P38" s="35">
        <f t="shared" si="2"/>
        <v>741.34338003164555</v>
      </c>
      <c r="Q38" s="35">
        <f t="shared" si="3"/>
        <v>182.97450452469536</v>
      </c>
      <c r="R38" s="35">
        <f t="shared" si="4"/>
        <v>101.61620263144914</v>
      </c>
      <c r="S38" s="35">
        <f t="shared" si="5"/>
        <v>411.45390802500765</v>
      </c>
      <c r="T38" s="35">
        <f t="shared" si="6"/>
        <v>33.251431016125281</v>
      </c>
      <c r="U38" s="35">
        <f t="shared" si="7"/>
        <v>719.17730461639792</v>
      </c>
      <c r="V38" s="35">
        <f t="shared" si="8"/>
        <v>399.40027111250345</v>
      </c>
      <c r="W38" s="35">
        <f t="shared" si="9"/>
        <v>23.497037535092257</v>
      </c>
      <c r="X38" s="35">
        <f t="shared" si="10"/>
        <v>3846.239948838469</v>
      </c>
      <c r="Y38" s="51">
        <v>9900</v>
      </c>
      <c r="Z38" s="51">
        <v>4150</v>
      </c>
      <c r="AA38" s="35">
        <f t="shared" si="11"/>
        <v>496.25</v>
      </c>
      <c r="AB38" s="35">
        <f t="shared" si="12"/>
        <v>25</v>
      </c>
      <c r="AC38" s="35">
        <f t="shared" si="13"/>
        <v>738.94083890802244</v>
      </c>
      <c r="AD38" s="35">
        <f t="shared" si="14"/>
        <v>148.75279019625714</v>
      </c>
      <c r="AE38" s="35">
        <f t="shared" si="15"/>
        <v>77.139885666532052</v>
      </c>
      <c r="AF38" s="35">
        <f t="shared" si="16"/>
        <v>384.20470611420166</v>
      </c>
      <c r="AG38" s="35">
        <f t="shared" si="17"/>
        <v>68.27958241870698</v>
      </c>
      <c r="AH38" s="35">
        <f t="shared" si="18"/>
        <v>727.0270092576983</v>
      </c>
      <c r="AI38" s="35">
        <f t="shared" si="19"/>
        <v>377.02002292949743</v>
      </c>
      <c r="AJ38" s="35">
        <f t="shared" si="20"/>
        <v>21.940908142196562</v>
      </c>
      <c r="AK38" s="36">
        <f t="shared" si="21"/>
        <v>4033.6580312677493</v>
      </c>
    </row>
    <row r="39" spans="1:37" x14ac:dyDescent="0.25">
      <c r="A39" s="5">
        <v>4628</v>
      </c>
      <c r="B39" s="5">
        <v>526129.64293527603</v>
      </c>
      <c r="C39" s="5">
        <v>900225.11763769388</v>
      </c>
      <c r="D39" s="5">
        <v>20164.871250000033</v>
      </c>
      <c r="E39" s="5">
        <v>50.469549392965355</v>
      </c>
      <c r="F39" s="5">
        <v>2.5000000000000001E-2</v>
      </c>
      <c r="G39" s="5">
        <v>-2.5000000000000001E-2</v>
      </c>
      <c r="H39" s="45">
        <v>0.25</v>
      </c>
      <c r="I39" s="45">
        <v>0.25</v>
      </c>
      <c r="J39" s="45">
        <v>600</v>
      </c>
      <c r="K39" s="50">
        <f t="shared" si="22"/>
        <v>3235.3986410092089</v>
      </c>
      <c r="L39" s="51">
        <v>9900</v>
      </c>
      <c r="M39" s="51">
        <v>4150</v>
      </c>
      <c r="N39" s="35">
        <f t="shared" si="0"/>
        <v>703.75</v>
      </c>
      <c r="O39" s="35">
        <f t="shared" si="1"/>
        <v>475</v>
      </c>
      <c r="P39" s="35">
        <f t="shared" si="2"/>
        <v>741.34338003164555</v>
      </c>
      <c r="Q39" s="35">
        <f t="shared" si="3"/>
        <v>182.97450452469536</v>
      </c>
      <c r="R39" s="35">
        <f t="shared" si="4"/>
        <v>101.61295555671182</v>
      </c>
      <c r="S39" s="35">
        <f t="shared" si="5"/>
        <v>411.44149710804493</v>
      </c>
      <c r="T39" s="35">
        <f t="shared" si="6"/>
        <v>33.251431016125281</v>
      </c>
      <c r="U39" s="35">
        <f t="shared" si="7"/>
        <v>719.17730461639792</v>
      </c>
      <c r="V39" s="35">
        <f t="shared" si="8"/>
        <v>399.38750855597385</v>
      </c>
      <c r="W39" s="35">
        <f t="shared" si="9"/>
        <v>23.483381038705669</v>
      </c>
      <c r="X39" s="35">
        <f t="shared" si="10"/>
        <v>3848.6480301872498</v>
      </c>
      <c r="Y39" s="51">
        <v>9900</v>
      </c>
      <c r="Z39" s="51">
        <v>4150</v>
      </c>
      <c r="AA39" s="35">
        <f t="shared" si="11"/>
        <v>496.25</v>
      </c>
      <c r="AB39" s="35">
        <f t="shared" si="12"/>
        <v>25</v>
      </c>
      <c r="AC39" s="35">
        <f t="shared" si="13"/>
        <v>738.94083890802244</v>
      </c>
      <c r="AD39" s="35">
        <f t="shared" si="14"/>
        <v>148.75279019625714</v>
      </c>
      <c r="AE39" s="35">
        <f t="shared" si="15"/>
        <v>77.142388739845359</v>
      </c>
      <c r="AF39" s="35">
        <f t="shared" si="16"/>
        <v>384.2178610325883</v>
      </c>
      <c r="AG39" s="35">
        <f t="shared" si="17"/>
        <v>68.27958241870698</v>
      </c>
      <c r="AH39" s="35">
        <f t="shared" si="18"/>
        <v>727.0270092576983</v>
      </c>
      <c r="AI39" s="35">
        <f t="shared" si="19"/>
        <v>377.03225666240775</v>
      </c>
      <c r="AJ39" s="35">
        <f t="shared" si="20"/>
        <v>21.929568349143342</v>
      </c>
      <c r="AK39" s="36">
        <f t="shared" si="21"/>
        <v>4035.5945920082227</v>
      </c>
    </row>
    <row r="40" spans="1:37" x14ac:dyDescent="0.25">
      <c r="A40" s="5">
        <v>4629</v>
      </c>
      <c r="B40" s="5">
        <v>526766.54570293427</v>
      </c>
      <c r="C40" s="5">
        <v>900996.06171327829</v>
      </c>
      <c r="D40" s="5">
        <v>20162.701015624632</v>
      </c>
      <c r="E40" s="5">
        <v>50.407941027897529</v>
      </c>
      <c r="F40" s="5">
        <v>2.5000000000000001E-2</v>
      </c>
      <c r="G40" s="5">
        <v>-2.5000000000000001E-2</v>
      </c>
      <c r="H40" s="45">
        <v>0.25</v>
      </c>
      <c r="I40" s="45">
        <v>0.25</v>
      </c>
      <c r="J40" s="45">
        <v>600</v>
      </c>
      <c r="K40" s="50">
        <f t="shared" si="22"/>
        <v>3189.6006831528712</v>
      </c>
      <c r="L40" s="51">
        <v>9900</v>
      </c>
      <c r="M40" s="51">
        <v>4150</v>
      </c>
      <c r="N40" s="35">
        <f t="shared" si="0"/>
        <v>703.75</v>
      </c>
      <c r="O40" s="35">
        <f t="shared" si="1"/>
        <v>475</v>
      </c>
      <c r="P40" s="35">
        <f t="shared" si="2"/>
        <v>741.34338003164555</v>
      </c>
      <c r="Q40" s="35">
        <f t="shared" si="3"/>
        <v>182.97450452469536</v>
      </c>
      <c r="R40" s="35">
        <f t="shared" si="4"/>
        <v>101.59729533732728</v>
      </c>
      <c r="S40" s="35">
        <f t="shared" si="5"/>
        <v>411.38163479093794</v>
      </c>
      <c r="T40" s="35">
        <f t="shared" si="6"/>
        <v>33.251431016125281</v>
      </c>
      <c r="U40" s="35">
        <f t="shared" si="7"/>
        <v>719.17730461639792</v>
      </c>
      <c r="V40" s="35">
        <f t="shared" si="8"/>
        <v>399.3259564047824</v>
      </c>
      <c r="W40" s="35">
        <f t="shared" si="9"/>
        <v>23.417524104603395</v>
      </c>
      <c r="X40" s="35">
        <f t="shared" si="10"/>
        <v>3860.3000367136183</v>
      </c>
      <c r="Y40" s="51">
        <v>9900</v>
      </c>
      <c r="Z40" s="51">
        <v>4150</v>
      </c>
      <c r="AA40" s="35">
        <f t="shared" si="11"/>
        <v>496.25</v>
      </c>
      <c r="AB40" s="35">
        <f t="shared" si="12"/>
        <v>25</v>
      </c>
      <c r="AC40" s="35">
        <f t="shared" si="13"/>
        <v>738.94083890802244</v>
      </c>
      <c r="AD40" s="35">
        <f t="shared" si="14"/>
        <v>148.75279019625714</v>
      </c>
      <c r="AE40" s="35">
        <f t="shared" si="15"/>
        <v>77.154462494510739</v>
      </c>
      <c r="AF40" s="35">
        <f t="shared" si="16"/>
        <v>384.28130981441461</v>
      </c>
      <c r="AG40" s="35">
        <f t="shared" si="17"/>
        <v>68.27958241870698</v>
      </c>
      <c r="AH40" s="35">
        <f t="shared" si="18"/>
        <v>727.0270092576983</v>
      </c>
      <c r="AI40" s="35">
        <f t="shared" si="19"/>
        <v>377.09126695548053</v>
      </c>
      <c r="AJ40" s="35">
        <f t="shared" si="20"/>
        <v>21.874862838981187</v>
      </c>
      <c r="AK40" s="36">
        <f t="shared" si="21"/>
        <v>4044.9650472040707</v>
      </c>
    </row>
    <row r="41" spans="1:37" x14ac:dyDescent="0.25">
      <c r="A41" s="5">
        <v>4630</v>
      </c>
      <c r="B41" s="5">
        <v>527404.27707481384</v>
      </c>
      <c r="C41" s="5">
        <v>901766.32050165534</v>
      </c>
      <c r="D41" s="5">
        <v>20160.351562499956</v>
      </c>
      <c r="E41" s="5">
        <v>50.346332662829703</v>
      </c>
      <c r="F41" s="5">
        <v>2.5000000000000001E-2</v>
      </c>
      <c r="G41" s="5">
        <v>-2.5000000000000001E-2</v>
      </c>
      <c r="H41" s="45">
        <v>0.25</v>
      </c>
      <c r="I41" s="45">
        <v>0.25</v>
      </c>
      <c r="J41" s="45">
        <v>600</v>
      </c>
      <c r="K41" s="50">
        <f t="shared" si="22"/>
        <v>3146.3470562885527</v>
      </c>
      <c r="L41" s="51">
        <v>9900</v>
      </c>
      <c r="M41" s="51">
        <v>4150</v>
      </c>
      <c r="N41" s="35">
        <f t="shared" si="0"/>
        <v>703.75</v>
      </c>
      <c r="O41" s="35">
        <f t="shared" si="1"/>
        <v>475</v>
      </c>
      <c r="P41" s="35">
        <f t="shared" si="2"/>
        <v>741.34338003164555</v>
      </c>
      <c r="Q41" s="35">
        <f t="shared" si="3"/>
        <v>182.97450452469536</v>
      </c>
      <c r="R41" s="35">
        <f t="shared" si="4"/>
        <v>101.58258294982268</v>
      </c>
      <c r="S41" s="35">
        <f t="shared" si="5"/>
        <v>411.32538645739032</v>
      </c>
      <c r="T41" s="35">
        <f t="shared" si="6"/>
        <v>33.251431016125281</v>
      </c>
      <c r="U41" s="35">
        <f t="shared" si="7"/>
        <v>719.17730461639792</v>
      </c>
      <c r="V41" s="35">
        <f t="shared" si="8"/>
        <v>399.26812968615019</v>
      </c>
      <c r="W41" s="35">
        <f t="shared" si="9"/>
        <v>23.35566307156672</v>
      </c>
      <c r="X41" s="35">
        <f t="shared" si="10"/>
        <v>3871.304709544077</v>
      </c>
      <c r="Y41" s="51">
        <v>9900</v>
      </c>
      <c r="Z41" s="51">
        <v>4150</v>
      </c>
      <c r="AA41" s="35">
        <f t="shared" si="11"/>
        <v>496.25</v>
      </c>
      <c r="AB41" s="35">
        <f t="shared" si="12"/>
        <v>25</v>
      </c>
      <c r="AC41" s="35">
        <f t="shared" si="13"/>
        <v>738.94083890802244</v>
      </c>
      <c r="AD41" s="35">
        <f t="shared" si="14"/>
        <v>148.75279019625714</v>
      </c>
      <c r="AE41" s="35">
        <f t="shared" si="15"/>
        <v>77.165808140369634</v>
      </c>
      <c r="AF41" s="35">
        <f t="shared" si="16"/>
        <v>384.34092488960789</v>
      </c>
      <c r="AG41" s="35">
        <f t="shared" si="17"/>
        <v>68.27958241870698</v>
      </c>
      <c r="AH41" s="35">
        <f t="shared" si="18"/>
        <v>727.0270092576983</v>
      </c>
      <c r="AI41" s="35">
        <f t="shared" si="19"/>
        <v>377.14671862778874</v>
      </c>
      <c r="AJ41" s="35">
        <f t="shared" si="20"/>
        <v>21.823445481077552</v>
      </c>
      <c r="AK41" s="36">
        <f t="shared" si="21"/>
        <v>4053.8149215557055</v>
      </c>
    </row>
    <row r="42" spans="1:37" x14ac:dyDescent="0.25">
      <c r="A42" s="5">
        <v>4631</v>
      </c>
      <c r="B42" s="5">
        <v>528042.83631324768</v>
      </c>
      <c r="C42" s="5">
        <v>902535.89311218262</v>
      </c>
      <c r="D42" s="5">
        <v>20157.822890625084</v>
      </c>
      <c r="E42" s="5">
        <v>50.284724297761869</v>
      </c>
      <c r="F42" s="5">
        <v>2.5000000000000001E-2</v>
      </c>
      <c r="G42" s="5">
        <v>-2.5000000000000001E-2</v>
      </c>
      <c r="H42" s="45">
        <v>0.25</v>
      </c>
      <c r="I42" s="45">
        <v>0.25</v>
      </c>
      <c r="J42" s="45">
        <v>600</v>
      </c>
      <c r="K42" s="50">
        <f t="shared" si="22"/>
        <v>3105.6377604162526</v>
      </c>
      <c r="L42" s="51">
        <v>9900</v>
      </c>
      <c r="M42" s="51">
        <v>4150</v>
      </c>
      <c r="N42" s="35">
        <f t="shared" si="0"/>
        <v>703.75</v>
      </c>
      <c r="O42" s="35">
        <f t="shared" si="1"/>
        <v>475</v>
      </c>
      <c r="P42" s="35">
        <f t="shared" si="2"/>
        <v>741.34338003164555</v>
      </c>
      <c r="Q42" s="35">
        <f t="shared" si="3"/>
        <v>182.97450452469536</v>
      </c>
      <c r="R42" s="35">
        <f t="shared" si="4"/>
        <v>101.56880452590575</v>
      </c>
      <c r="S42" s="35">
        <f t="shared" si="5"/>
        <v>411.27270079201674</v>
      </c>
      <c r="T42" s="35">
        <f t="shared" si="6"/>
        <v>33.251431016125281</v>
      </c>
      <c r="U42" s="35">
        <f t="shared" si="7"/>
        <v>719.17730461639792</v>
      </c>
      <c r="V42" s="35">
        <f t="shared" si="8"/>
        <v>399.2139738910563</v>
      </c>
      <c r="W42" s="35">
        <f t="shared" si="9"/>
        <v>23.297737786121836</v>
      </c>
      <c r="X42" s="35">
        <f t="shared" si="10"/>
        <v>3881.6620486786264</v>
      </c>
      <c r="Y42" s="51">
        <v>9900</v>
      </c>
      <c r="Z42" s="51">
        <v>4150</v>
      </c>
      <c r="AA42" s="35">
        <f t="shared" si="11"/>
        <v>496.25</v>
      </c>
      <c r="AB42" s="35">
        <f t="shared" si="12"/>
        <v>25</v>
      </c>
      <c r="AC42" s="35">
        <f t="shared" si="13"/>
        <v>738.94083890802244</v>
      </c>
      <c r="AD42" s="35">
        <f t="shared" si="14"/>
        <v>148.75279019625714</v>
      </c>
      <c r="AE42" s="35">
        <f t="shared" si="15"/>
        <v>77.176435879662293</v>
      </c>
      <c r="AF42" s="35">
        <f t="shared" si="16"/>
        <v>384.39676123960561</v>
      </c>
      <c r="AG42" s="35">
        <f t="shared" si="17"/>
        <v>68.27958241870698</v>
      </c>
      <c r="AH42" s="35">
        <f t="shared" si="18"/>
        <v>727.0270092576983</v>
      </c>
      <c r="AI42" s="35">
        <f t="shared" si="19"/>
        <v>377.19866154262695</v>
      </c>
      <c r="AJ42" s="35">
        <f t="shared" si="20"/>
        <v>21.775272056590268</v>
      </c>
      <c r="AK42" s="36">
        <f t="shared" si="21"/>
        <v>4062.144215063126</v>
      </c>
    </row>
    <row r="43" spans="1:37" x14ac:dyDescent="0.25">
      <c r="A43" s="5">
        <v>4631.2</v>
      </c>
      <c r="B43" s="5">
        <v>528170.64743995667</v>
      </c>
      <c r="C43" s="5">
        <v>902689.72521463037</v>
      </c>
      <c r="D43" s="5">
        <v>20157.295649999924</v>
      </c>
      <c r="E43" s="5">
        <v>50.272402624748317</v>
      </c>
      <c r="F43" s="5">
        <v>2.5000000000000001E-2</v>
      </c>
      <c r="G43" s="5">
        <v>-2.5000000000000001E-2</v>
      </c>
      <c r="H43" s="45">
        <v>0.25</v>
      </c>
      <c r="I43" s="45">
        <v>0.25</v>
      </c>
      <c r="J43" s="45">
        <v>600</v>
      </c>
      <c r="K43" s="50">
        <f t="shared" si="22"/>
        <v>3097.8012209608419</v>
      </c>
      <c r="L43" s="51">
        <v>9900</v>
      </c>
      <c r="M43" s="51">
        <v>4150</v>
      </c>
      <c r="N43" s="35">
        <f t="shared" si="0"/>
        <v>703.75</v>
      </c>
      <c r="O43" s="35">
        <f t="shared" si="1"/>
        <v>475</v>
      </c>
      <c r="P43" s="35">
        <f t="shared" si="2"/>
        <v>741.34338003164555</v>
      </c>
      <c r="Q43" s="35">
        <f t="shared" si="3"/>
        <v>182.97450452469536</v>
      </c>
      <c r="R43" s="35">
        <f t="shared" si="4"/>
        <v>101.56615976536247</v>
      </c>
      <c r="S43" s="35">
        <f t="shared" si="5"/>
        <v>411.26258691739167</v>
      </c>
      <c r="T43" s="35">
        <f t="shared" si="6"/>
        <v>33.251431016125281</v>
      </c>
      <c r="U43" s="35">
        <f t="shared" si="7"/>
        <v>719.17730461639792</v>
      </c>
      <c r="V43" s="35">
        <f t="shared" si="8"/>
        <v>399.20357871734723</v>
      </c>
      <c r="W43" s="35">
        <f t="shared" si="9"/>
        <v>23.286620025998474</v>
      </c>
      <c r="X43" s="35">
        <f t="shared" si="10"/>
        <v>3883.6558364620255</v>
      </c>
      <c r="Y43" s="51">
        <v>9900</v>
      </c>
      <c r="Z43" s="51">
        <v>4150</v>
      </c>
      <c r="AA43" s="35">
        <f t="shared" si="11"/>
        <v>496.25</v>
      </c>
      <c r="AB43" s="35">
        <f t="shared" si="12"/>
        <v>25</v>
      </c>
      <c r="AC43" s="35">
        <f t="shared" si="13"/>
        <v>738.94083890802244</v>
      </c>
      <c r="AD43" s="35">
        <f t="shared" si="14"/>
        <v>148.75279019625714</v>
      </c>
      <c r="AE43" s="35">
        <f t="shared" si="15"/>
        <v>77.178476126129283</v>
      </c>
      <c r="AF43" s="35">
        <f t="shared" si="16"/>
        <v>384.40747962830716</v>
      </c>
      <c r="AG43" s="35">
        <f t="shared" si="17"/>
        <v>68.27958241870698</v>
      </c>
      <c r="AH43" s="35">
        <f t="shared" si="18"/>
        <v>727.0270092576983</v>
      </c>
      <c r="AI43" s="35">
        <f t="shared" si="19"/>
        <v>377.20863321633533</v>
      </c>
      <c r="AJ43" s="35">
        <f t="shared" si="20"/>
        <v>21.766022969296234</v>
      </c>
      <c r="AK43" s="36">
        <f t="shared" si="21"/>
        <v>4063.7476040633028</v>
      </c>
    </row>
    <row r="44" spans="1:37" x14ac:dyDescent="0.25">
      <c r="A44" s="5">
        <v>4631.8</v>
      </c>
      <c r="B44" s="5">
        <v>528554.27927112579</v>
      </c>
      <c r="C44" s="5">
        <v>903151.0565546453</v>
      </c>
      <c r="D44" s="5">
        <v>20155.670915624796</v>
      </c>
      <c r="E44" s="5">
        <v>50.235437605707595</v>
      </c>
      <c r="F44" s="5">
        <v>2.5000000000000001E-2</v>
      </c>
      <c r="G44" s="5">
        <v>-2.5000000000000001E-2</v>
      </c>
      <c r="H44" s="45">
        <v>0.25</v>
      </c>
      <c r="I44" s="45">
        <v>0.25</v>
      </c>
      <c r="J44" s="45">
        <v>600</v>
      </c>
      <c r="K44" s="50">
        <f t="shared" si="22"/>
        <v>3074.9022420326592</v>
      </c>
      <c r="L44" s="51">
        <v>9900</v>
      </c>
      <c r="M44" s="51">
        <v>4150</v>
      </c>
      <c r="N44" s="35">
        <f t="shared" si="0"/>
        <v>703.75</v>
      </c>
      <c r="O44" s="35">
        <f t="shared" si="1"/>
        <v>475</v>
      </c>
      <c r="P44" s="35">
        <f t="shared" si="2"/>
        <v>741.34338003164555</v>
      </c>
      <c r="Q44" s="35">
        <f t="shared" si="3"/>
        <v>182.97450452469536</v>
      </c>
      <c r="R44" s="35">
        <f t="shared" si="4"/>
        <v>101.55844554451082</v>
      </c>
      <c r="S44" s="35">
        <f t="shared" si="5"/>
        <v>411.23308519169444</v>
      </c>
      <c r="T44" s="35">
        <f t="shared" si="6"/>
        <v>33.251431016125281</v>
      </c>
      <c r="U44" s="35">
        <f t="shared" si="7"/>
        <v>719.17730461639792</v>
      </c>
      <c r="V44" s="35">
        <f t="shared" si="8"/>
        <v>399.17325814031534</v>
      </c>
      <c r="W44" s="35">
        <f t="shared" si="9"/>
        <v>23.254193589389402</v>
      </c>
      <c r="X44" s="35">
        <f t="shared" si="10"/>
        <v>3889.4818397252134</v>
      </c>
      <c r="Y44" s="51">
        <v>9900</v>
      </c>
      <c r="Z44" s="51">
        <v>4150</v>
      </c>
      <c r="AA44" s="35">
        <f t="shared" si="11"/>
        <v>496.25</v>
      </c>
      <c r="AB44" s="35">
        <f t="shared" si="12"/>
        <v>25</v>
      </c>
      <c r="AC44" s="35">
        <f t="shared" si="13"/>
        <v>738.94083890802244</v>
      </c>
      <c r="AD44" s="35">
        <f t="shared" si="14"/>
        <v>148.75279019625714</v>
      </c>
      <c r="AE44" s="35">
        <f t="shared" si="15"/>
        <v>77.184427578936564</v>
      </c>
      <c r="AF44" s="35">
        <f t="shared" si="16"/>
        <v>384.4387441220486</v>
      </c>
      <c r="AG44" s="35">
        <f t="shared" si="17"/>
        <v>68.27958241870698</v>
      </c>
      <c r="AH44" s="35">
        <f t="shared" si="18"/>
        <v>727.0270092576983</v>
      </c>
      <c r="AI44" s="35">
        <f t="shared" si="19"/>
        <v>377.23772085179752</v>
      </c>
      <c r="AJ44" s="35">
        <f t="shared" si="20"/>
        <v>21.739041193411278</v>
      </c>
      <c r="AK44" s="36">
        <f t="shared" si="21"/>
        <v>4068.43283166123</v>
      </c>
    </row>
    <row r="45" spans="1:37" x14ac:dyDescent="0.25">
      <c r="A45" s="5">
        <v>4632</v>
      </c>
      <c r="B45" s="5">
        <v>528682.22267961502</v>
      </c>
      <c r="C45" s="5">
        <v>903304.77865514159</v>
      </c>
      <c r="D45" s="5">
        <v>20155.114999999794</v>
      </c>
      <c r="E45" s="5">
        <v>50.223115932694036</v>
      </c>
      <c r="F45" s="5">
        <v>2.5000000000000001E-2</v>
      </c>
      <c r="G45" s="5">
        <v>-2.5000000000000001E-2</v>
      </c>
      <c r="H45" s="45">
        <v>0.25</v>
      </c>
      <c r="I45" s="45">
        <v>0.25</v>
      </c>
      <c r="J45" s="45">
        <v>600</v>
      </c>
      <c r="K45" s="50">
        <f t="shared" si="22"/>
        <v>3067.4727955359713</v>
      </c>
      <c r="L45" s="51">
        <v>9900</v>
      </c>
      <c r="M45" s="51">
        <v>4150</v>
      </c>
      <c r="N45" s="35">
        <f t="shared" si="0"/>
        <v>703.75</v>
      </c>
      <c r="O45" s="35">
        <f t="shared" si="1"/>
        <v>475</v>
      </c>
      <c r="P45" s="35">
        <f t="shared" si="2"/>
        <v>741.34338003164555</v>
      </c>
      <c r="Q45" s="35">
        <f t="shared" si="3"/>
        <v>182.97450452469536</v>
      </c>
      <c r="R45" s="35">
        <f t="shared" si="4"/>
        <v>101.5559471726073</v>
      </c>
      <c r="S45" s="35">
        <f t="shared" si="5"/>
        <v>411.22353006960122</v>
      </c>
      <c r="T45" s="35">
        <f t="shared" si="6"/>
        <v>33.251431016125281</v>
      </c>
      <c r="U45" s="35">
        <f t="shared" si="7"/>
        <v>719.17730461639792</v>
      </c>
      <c r="V45" s="35">
        <f t="shared" si="8"/>
        <v>399.16343834396633</v>
      </c>
      <c r="W45" s="35">
        <f t="shared" si="9"/>
        <v>23.243692344344986</v>
      </c>
      <c r="X45" s="35">
        <f t="shared" si="10"/>
        <v>3891.372054117267</v>
      </c>
      <c r="Y45" s="51">
        <v>9900</v>
      </c>
      <c r="Z45" s="51">
        <v>4150</v>
      </c>
      <c r="AA45" s="35">
        <f t="shared" si="11"/>
        <v>496.25</v>
      </c>
      <c r="AB45" s="35">
        <f t="shared" si="12"/>
        <v>25</v>
      </c>
      <c r="AC45" s="35">
        <f t="shared" si="13"/>
        <v>738.94083890802244</v>
      </c>
      <c r="AD45" s="35">
        <f t="shared" si="14"/>
        <v>148.75279019625714</v>
      </c>
      <c r="AE45" s="35">
        <f t="shared" si="15"/>
        <v>77.186355202261666</v>
      </c>
      <c r="AF45" s="35">
        <f t="shared" si="16"/>
        <v>384.44886999272018</v>
      </c>
      <c r="AG45" s="35">
        <f t="shared" si="17"/>
        <v>68.27958241870698</v>
      </c>
      <c r="AH45" s="35">
        <f t="shared" si="18"/>
        <v>727.0270092576983</v>
      </c>
      <c r="AI45" s="35">
        <f t="shared" si="19"/>
        <v>377.2471420816056</v>
      </c>
      <c r="AJ45" s="35">
        <f t="shared" si="20"/>
        <v>21.730301412298598</v>
      </c>
      <c r="AK45" s="36">
        <f t="shared" si="21"/>
        <v>4069.9529277263327</v>
      </c>
    </row>
    <row r="46" spans="1:37" x14ac:dyDescent="0.25">
      <c r="A46" s="5">
        <v>4633</v>
      </c>
      <c r="B46" s="5">
        <v>529322.43543481827</v>
      </c>
      <c r="C46" s="5">
        <v>904072.97624152899</v>
      </c>
      <c r="D46" s="5">
        <v>20152.227890624999</v>
      </c>
      <c r="E46" s="5">
        <v>50.161507567626209</v>
      </c>
      <c r="F46" s="5">
        <v>2.5000000000000001E-2</v>
      </c>
      <c r="G46" s="5">
        <v>-2.5000000000000001E-2</v>
      </c>
      <c r="H46" s="45">
        <v>0.25</v>
      </c>
      <c r="I46" s="45">
        <v>0.25</v>
      </c>
      <c r="J46" s="45">
        <v>600</v>
      </c>
      <c r="K46" s="50">
        <f t="shared" si="22"/>
        <v>3031.8521616477087</v>
      </c>
      <c r="L46" s="51">
        <v>9900</v>
      </c>
      <c r="M46" s="51">
        <v>4150</v>
      </c>
      <c r="N46" s="35">
        <f t="shared" si="0"/>
        <v>703.75</v>
      </c>
      <c r="O46" s="35">
        <f t="shared" si="1"/>
        <v>475</v>
      </c>
      <c r="P46" s="35">
        <f t="shared" si="2"/>
        <v>741.34338003164555</v>
      </c>
      <c r="Q46" s="35">
        <f t="shared" si="3"/>
        <v>182.97450452469536</v>
      </c>
      <c r="R46" s="35">
        <f t="shared" si="4"/>
        <v>101.54399894140435</v>
      </c>
      <c r="S46" s="35">
        <f t="shared" si="5"/>
        <v>411.17783004469044</v>
      </c>
      <c r="T46" s="35">
        <f t="shared" si="6"/>
        <v>33.251431016125281</v>
      </c>
      <c r="U46" s="35">
        <f t="shared" si="7"/>
        <v>719.17730461639792</v>
      </c>
      <c r="V46" s="35">
        <f t="shared" si="8"/>
        <v>399.11647608147081</v>
      </c>
      <c r="W46" s="35">
        <f t="shared" si="9"/>
        <v>23.193474954022566</v>
      </c>
      <c r="X46" s="35">
        <f t="shared" si="10"/>
        <v>3900.4347258599978</v>
      </c>
      <c r="Y46" s="51">
        <v>9900</v>
      </c>
      <c r="Z46" s="51">
        <v>4150</v>
      </c>
      <c r="AA46" s="35">
        <f t="shared" si="11"/>
        <v>496.25</v>
      </c>
      <c r="AB46" s="35">
        <f t="shared" si="12"/>
        <v>25</v>
      </c>
      <c r="AC46" s="35">
        <f t="shared" si="13"/>
        <v>738.94083890802244</v>
      </c>
      <c r="AD46" s="35">
        <f t="shared" si="14"/>
        <v>148.75279019625714</v>
      </c>
      <c r="AE46" s="35">
        <f t="shared" si="15"/>
        <v>77.195574907337161</v>
      </c>
      <c r="AF46" s="35">
        <f t="shared" si="16"/>
        <v>384.49729854375869</v>
      </c>
      <c r="AG46" s="35">
        <f t="shared" si="17"/>
        <v>68.27958241870698</v>
      </c>
      <c r="AH46" s="35">
        <f t="shared" si="18"/>
        <v>727.0270092576983</v>
      </c>
      <c r="AI46" s="35">
        <f t="shared" si="19"/>
        <v>377.29220325053171</v>
      </c>
      <c r="AJ46" s="35">
        <f t="shared" si="20"/>
        <v>21.688495371199213</v>
      </c>
      <c r="AK46" s="36">
        <f t="shared" si="21"/>
        <v>4077.2410595453262</v>
      </c>
    </row>
    <row r="47" spans="1:37" x14ac:dyDescent="0.25">
      <c r="A47" s="5">
        <v>4634</v>
      </c>
      <c r="B47" s="5">
        <v>529963.47383832932</v>
      </c>
      <c r="C47" s="5">
        <v>904840.48498314619</v>
      </c>
      <c r="D47" s="5">
        <v>20149.161562499787</v>
      </c>
      <c r="E47" s="5">
        <v>50.099899202558376</v>
      </c>
      <c r="F47" s="5">
        <v>2.5000000000000001E-2</v>
      </c>
      <c r="G47" s="5">
        <v>-2.5000000000000001E-2</v>
      </c>
      <c r="H47" s="45">
        <v>0.25</v>
      </c>
      <c r="I47" s="45">
        <v>0.25</v>
      </c>
      <c r="J47" s="45">
        <v>600</v>
      </c>
      <c r="K47" s="50">
        <f t="shared" si="22"/>
        <v>2998.775858751465</v>
      </c>
      <c r="L47" s="51">
        <v>9900</v>
      </c>
      <c r="M47" s="51">
        <v>4150</v>
      </c>
      <c r="N47" s="35">
        <f t="shared" si="0"/>
        <v>703.75</v>
      </c>
      <c r="O47" s="35">
        <f t="shared" si="1"/>
        <v>475</v>
      </c>
      <c r="P47" s="35">
        <f t="shared" si="2"/>
        <v>741.34338003164555</v>
      </c>
      <c r="Q47" s="35">
        <f t="shared" si="3"/>
        <v>182.97450452469536</v>
      </c>
      <c r="R47" s="35">
        <f t="shared" si="4"/>
        <v>101.53294879987939</v>
      </c>
      <c r="S47" s="35">
        <f t="shared" si="5"/>
        <v>411.13555985018536</v>
      </c>
      <c r="T47" s="35">
        <f t="shared" si="6"/>
        <v>33.251431016125281</v>
      </c>
      <c r="U47" s="35">
        <f t="shared" si="7"/>
        <v>719.17730461639792</v>
      </c>
      <c r="V47" s="35">
        <f t="shared" si="8"/>
        <v>399.07304374089313</v>
      </c>
      <c r="W47" s="35">
        <f t="shared" si="9"/>
        <v>23.147037808203009</v>
      </c>
      <c r="X47" s="35">
        <f t="shared" si="10"/>
        <v>3908.8500639068193</v>
      </c>
      <c r="Y47" s="51">
        <v>9900</v>
      </c>
      <c r="Z47" s="51">
        <v>4150</v>
      </c>
      <c r="AA47" s="35">
        <f t="shared" si="11"/>
        <v>496.25</v>
      </c>
      <c r="AB47" s="35">
        <f t="shared" si="12"/>
        <v>25</v>
      </c>
      <c r="AC47" s="35">
        <f t="shared" si="13"/>
        <v>738.94083890802244</v>
      </c>
      <c r="AD47" s="35">
        <f t="shared" si="14"/>
        <v>148.75279019625714</v>
      </c>
      <c r="AE47" s="35">
        <f t="shared" si="15"/>
        <v>77.204103123257127</v>
      </c>
      <c r="AF47" s="35">
        <f t="shared" si="16"/>
        <v>384.54209066386863</v>
      </c>
      <c r="AG47" s="35">
        <f t="shared" si="17"/>
        <v>68.27958241870698</v>
      </c>
      <c r="AH47" s="35">
        <f t="shared" si="18"/>
        <v>727.0270092576983</v>
      </c>
      <c r="AI47" s="35">
        <f t="shared" si="19"/>
        <v>377.33388477668279</v>
      </c>
      <c r="AJ47" s="35">
        <f t="shared" si="20"/>
        <v>21.649818650290079</v>
      </c>
      <c r="AK47" s="36">
        <f t="shared" si="21"/>
        <v>4084.0086105201053</v>
      </c>
    </row>
    <row r="48" spans="1:37" x14ac:dyDescent="0.25">
      <c r="A48" s="5">
        <v>4635</v>
      </c>
      <c r="B48" s="5">
        <v>530605.33715009689</v>
      </c>
      <c r="C48" s="5">
        <v>905607.30399253964</v>
      </c>
      <c r="D48" s="5">
        <v>20145.916015625062</v>
      </c>
      <c r="E48" s="5">
        <v>50.03829083749055</v>
      </c>
      <c r="F48" s="5">
        <v>2.5000000000000001E-2</v>
      </c>
      <c r="G48" s="5">
        <v>-2.5000000000000001E-2</v>
      </c>
      <c r="H48" s="45">
        <v>0.25</v>
      </c>
      <c r="I48" s="45">
        <v>0.25</v>
      </c>
      <c r="J48" s="45">
        <v>600</v>
      </c>
      <c r="K48" s="50">
        <f t="shared" si="22"/>
        <v>2968.24388684724</v>
      </c>
      <c r="L48" s="51">
        <v>9900</v>
      </c>
      <c r="M48" s="51">
        <v>4150</v>
      </c>
      <c r="N48" s="35">
        <f t="shared" si="0"/>
        <v>703.75</v>
      </c>
      <c r="O48" s="35">
        <f t="shared" si="1"/>
        <v>475</v>
      </c>
      <c r="P48" s="35">
        <f t="shared" si="2"/>
        <v>741.34338003164555</v>
      </c>
      <c r="Q48" s="35">
        <f t="shared" si="3"/>
        <v>182.97450452469536</v>
      </c>
      <c r="R48" s="35">
        <f t="shared" si="4"/>
        <v>101.52278660578911</v>
      </c>
      <c r="S48" s="35">
        <f t="shared" si="5"/>
        <v>411.09668190449446</v>
      </c>
      <c r="T48" s="35">
        <f t="shared" si="6"/>
        <v>33.251431016125281</v>
      </c>
      <c r="U48" s="35">
        <f t="shared" si="7"/>
        <v>719.17730461639792</v>
      </c>
      <c r="V48" s="35">
        <f t="shared" si="8"/>
        <v>399.03310145836679</v>
      </c>
      <c r="W48" s="35">
        <f t="shared" si="9"/>
        <v>23.104336969554051</v>
      </c>
      <c r="X48" s="35">
        <f t="shared" si="10"/>
        <v>3916.6180682577315</v>
      </c>
      <c r="Y48" s="51">
        <v>9900</v>
      </c>
      <c r="Z48" s="51">
        <v>4150</v>
      </c>
      <c r="AA48" s="35">
        <f t="shared" si="11"/>
        <v>496.25</v>
      </c>
      <c r="AB48" s="35">
        <f t="shared" si="12"/>
        <v>25</v>
      </c>
      <c r="AC48" s="35">
        <f t="shared" si="13"/>
        <v>738.94083890802244</v>
      </c>
      <c r="AD48" s="35">
        <f t="shared" si="14"/>
        <v>148.75279019625714</v>
      </c>
      <c r="AE48" s="35">
        <f t="shared" si="15"/>
        <v>77.211947325815487</v>
      </c>
      <c r="AF48" s="35">
        <f t="shared" si="16"/>
        <v>384.58328660109134</v>
      </c>
      <c r="AG48" s="35">
        <f t="shared" si="17"/>
        <v>68.27958241870698</v>
      </c>
      <c r="AH48" s="35">
        <f t="shared" si="18"/>
        <v>727.0270092576983</v>
      </c>
      <c r="AI48" s="35">
        <f t="shared" si="19"/>
        <v>377.37222319788805</v>
      </c>
      <c r="AJ48" s="35">
        <f t="shared" si="20"/>
        <v>21.614238785207402</v>
      </c>
      <c r="AK48" s="36">
        <f t="shared" si="21"/>
        <v>4090.2555806506707</v>
      </c>
    </row>
    <row r="49" spans="1:37" x14ac:dyDescent="0.25">
      <c r="A49" s="5">
        <v>4635.2</v>
      </c>
      <c r="B49" s="5">
        <v>530733.80873584747</v>
      </c>
      <c r="C49" s="5">
        <v>905760.58494853973</v>
      </c>
      <c r="D49" s="5">
        <v>20145.245400000022</v>
      </c>
      <c r="E49" s="5">
        <v>50.025969164476997</v>
      </c>
      <c r="F49" s="5">
        <v>2.5000000000000001E-2</v>
      </c>
      <c r="G49" s="5">
        <v>-2.5000000000000001E-2</v>
      </c>
      <c r="H49" s="45">
        <v>0.25</v>
      </c>
      <c r="I49" s="45">
        <v>0.25</v>
      </c>
      <c r="J49" s="45">
        <v>600</v>
      </c>
      <c r="K49" s="50">
        <f t="shared" si="22"/>
        <v>2962.4428121854426</v>
      </c>
      <c r="L49" s="51">
        <v>9900</v>
      </c>
      <c r="M49" s="51">
        <v>4150</v>
      </c>
      <c r="N49" s="35">
        <f t="shared" si="0"/>
        <v>703.75</v>
      </c>
      <c r="O49" s="35">
        <f t="shared" si="1"/>
        <v>475</v>
      </c>
      <c r="P49" s="35">
        <f t="shared" si="2"/>
        <v>741.34338003164555</v>
      </c>
      <c r="Q49" s="35">
        <f t="shared" si="3"/>
        <v>182.97450452469536</v>
      </c>
      <c r="R49" s="35">
        <f t="shared" si="4"/>
        <v>101.52085988939868</v>
      </c>
      <c r="S49" s="35">
        <f t="shared" si="5"/>
        <v>411.08931030426322</v>
      </c>
      <c r="T49" s="35">
        <f t="shared" si="6"/>
        <v>33.251431016125281</v>
      </c>
      <c r="U49" s="35">
        <f t="shared" si="7"/>
        <v>719.17730461639792</v>
      </c>
      <c r="V49" s="35">
        <f t="shared" si="8"/>
        <v>399.02552854156056</v>
      </c>
      <c r="W49" s="35">
        <f t="shared" si="9"/>
        <v>23.096241558311505</v>
      </c>
      <c r="X49" s="35">
        <f t="shared" si="10"/>
        <v>3918.0939890844033</v>
      </c>
      <c r="Y49" s="51">
        <v>9900</v>
      </c>
      <c r="Z49" s="51">
        <v>4150</v>
      </c>
      <c r="AA49" s="35">
        <f t="shared" si="11"/>
        <v>496.25</v>
      </c>
      <c r="AB49" s="35">
        <f t="shared" si="12"/>
        <v>25</v>
      </c>
      <c r="AC49" s="35">
        <f t="shared" si="13"/>
        <v>738.94083890802244</v>
      </c>
      <c r="AD49" s="35">
        <f t="shared" si="14"/>
        <v>148.75279019625714</v>
      </c>
      <c r="AE49" s="35">
        <f t="shared" si="15"/>
        <v>77.213434697647898</v>
      </c>
      <c r="AF49" s="35">
        <f t="shared" si="16"/>
        <v>384.5910975458807</v>
      </c>
      <c r="AG49" s="35">
        <f t="shared" si="17"/>
        <v>68.27958241870698</v>
      </c>
      <c r="AH49" s="35">
        <f t="shared" si="18"/>
        <v>727.0270092576983</v>
      </c>
      <c r="AI49" s="35">
        <f t="shared" si="19"/>
        <v>377.37949270519312</v>
      </c>
      <c r="AJ49" s="35">
        <f t="shared" si="20"/>
        <v>21.607491772338808</v>
      </c>
      <c r="AK49" s="36">
        <f t="shared" si="21"/>
        <v>4091.4425049754773</v>
      </c>
    </row>
    <row r="50" spans="1:37" x14ac:dyDescent="0.25">
      <c r="A50" s="5">
        <v>4635.8</v>
      </c>
      <c r="B50" s="5">
        <v>531119.42123365402</v>
      </c>
      <c r="C50" s="5">
        <v>906220.26199710369</v>
      </c>
      <c r="D50" s="5">
        <v>20143.190540625255</v>
      </c>
      <c r="E50" s="5">
        <v>49.989004145436276</v>
      </c>
      <c r="F50" s="5">
        <v>2.5000000000000001E-2</v>
      </c>
      <c r="G50" s="5">
        <v>-2.5000000000000001E-2</v>
      </c>
      <c r="H50" s="45">
        <v>0.25</v>
      </c>
      <c r="I50" s="45">
        <v>0.25</v>
      </c>
      <c r="J50" s="45">
        <v>600</v>
      </c>
      <c r="K50" s="50">
        <f t="shared" si="22"/>
        <v>2945.6502276381084</v>
      </c>
      <c r="L50" s="51">
        <v>9900</v>
      </c>
      <c r="M50" s="51">
        <v>4150</v>
      </c>
      <c r="N50" s="35">
        <f t="shared" si="0"/>
        <v>703.75</v>
      </c>
      <c r="O50" s="35">
        <f t="shared" si="1"/>
        <v>475</v>
      </c>
      <c r="P50" s="35">
        <f t="shared" si="2"/>
        <v>741.34338003164555</v>
      </c>
      <c r="Q50" s="35">
        <f t="shared" si="3"/>
        <v>182.97450452469536</v>
      </c>
      <c r="R50" s="35">
        <f t="shared" si="4"/>
        <v>101.515289910837</v>
      </c>
      <c r="S50" s="35">
        <f t="shared" si="5"/>
        <v>411.067998757662</v>
      </c>
      <c r="T50" s="35">
        <f t="shared" si="6"/>
        <v>33.251431016125281</v>
      </c>
      <c r="U50" s="35">
        <f t="shared" si="7"/>
        <v>719.17730461639792</v>
      </c>
      <c r="V50" s="35">
        <f t="shared" si="8"/>
        <v>399.00363586214507</v>
      </c>
      <c r="W50" s="35">
        <f t="shared" si="9"/>
        <v>23.07283931949749</v>
      </c>
      <c r="X50" s="35">
        <f t="shared" si="10"/>
        <v>3922.3663914774079</v>
      </c>
      <c r="Y50" s="51">
        <v>9900</v>
      </c>
      <c r="Z50" s="51">
        <v>4150</v>
      </c>
      <c r="AA50" s="35">
        <f t="shared" si="11"/>
        <v>496.25</v>
      </c>
      <c r="AB50" s="35">
        <f t="shared" si="12"/>
        <v>25</v>
      </c>
      <c r="AC50" s="35">
        <f t="shared" si="13"/>
        <v>738.94083890802244</v>
      </c>
      <c r="AD50" s="35">
        <f t="shared" si="14"/>
        <v>148.75279019625714</v>
      </c>
      <c r="AE50" s="35">
        <f t="shared" si="15"/>
        <v>77.217734815594014</v>
      </c>
      <c r="AF50" s="35">
        <f t="shared" si="16"/>
        <v>384.61367895309746</v>
      </c>
      <c r="AG50" s="35">
        <f t="shared" si="17"/>
        <v>68.27958241870698</v>
      </c>
      <c r="AH50" s="35">
        <f t="shared" si="18"/>
        <v>727.0270092576983</v>
      </c>
      <c r="AI50" s="35">
        <f t="shared" si="19"/>
        <v>377.40050946653048</v>
      </c>
      <c r="AJ50" s="35">
        <f t="shared" si="20"/>
        <v>21.587984570399996</v>
      </c>
      <c r="AK50" s="36">
        <f t="shared" si="21"/>
        <v>4094.8783385472902</v>
      </c>
    </row>
    <row r="51" spans="1:37" x14ac:dyDescent="0.25">
      <c r="A51" s="5">
        <v>4636</v>
      </c>
      <c r="B51" s="5">
        <v>531248.02462625504</v>
      </c>
      <c r="C51" s="5">
        <v>906373.43238320947</v>
      </c>
      <c r="D51" s="5">
        <v>20142.491249999694</v>
      </c>
      <c r="E51" s="5">
        <v>49.976682472422723</v>
      </c>
      <c r="F51" s="5">
        <v>2.5000000000000001E-2</v>
      </c>
      <c r="G51" s="5">
        <v>-2.5000000000000001E-2</v>
      </c>
      <c r="H51" s="45">
        <v>0.25</v>
      </c>
      <c r="I51" s="45">
        <v>0.25</v>
      </c>
      <c r="J51" s="45">
        <v>600</v>
      </c>
      <c r="K51" s="50">
        <f t="shared" si="22"/>
        <v>2940.2562459350338</v>
      </c>
      <c r="L51" s="51">
        <v>9900</v>
      </c>
      <c r="M51" s="51">
        <v>4150</v>
      </c>
      <c r="N51" s="35">
        <f t="shared" si="0"/>
        <v>703.75</v>
      </c>
      <c r="O51" s="35">
        <f t="shared" si="1"/>
        <v>475</v>
      </c>
      <c r="P51" s="35">
        <f t="shared" si="2"/>
        <v>741.34338003164555</v>
      </c>
      <c r="Q51" s="35">
        <f t="shared" si="3"/>
        <v>182.97450452469536</v>
      </c>
      <c r="R51" s="35">
        <f t="shared" si="4"/>
        <v>101.51350308342541</v>
      </c>
      <c r="S51" s="35">
        <f t="shared" si="5"/>
        <v>411.06116182684298</v>
      </c>
      <c r="T51" s="35">
        <f t="shared" si="6"/>
        <v>33.251431016125281</v>
      </c>
      <c r="U51" s="35">
        <f t="shared" si="7"/>
        <v>719.17730461639792</v>
      </c>
      <c r="V51" s="35">
        <f t="shared" si="8"/>
        <v>398.99661277592315</v>
      </c>
      <c r="W51" s="35">
        <f t="shared" si="9"/>
        <v>23.065332264994812</v>
      </c>
      <c r="X51" s="35">
        <f t="shared" si="10"/>
        <v>3923.7387389127343</v>
      </c>
      <c r="Y51" s="51">
        <v>9900</v>
      </c>
      <c r="Z51" s="51">
        <v>4150</v>
      </c>
      <c r="AA51" s="35">
        <f t="shared" si="11"/>
        <v>496.25</v>
      </c>
      <c r="AB51" s="35">
        <f t="shared" si="12"/>
        <v>25</v>
      </c>
      <c r="AC51" s="35">
        <f t="shared" si="13"/>
        <v>738.94083890802244</v>
      </c>
      <c r="AD51" s="35">
        <f t="shared" si="14"/>
        <v>148.75279019625714</v>
      </c>
      <c r="AE51" s="35">
        <f t="shared" si="15"/>
        <v>77.219114354859812</v>
      </c>
      <c r="AF51" s="35">
        <f t="shared" si="16"/>
        <v>384.62092317206231</v>
      </c>
      <c r="AG51" s="35">
        <f t="shared" si="17"/>
        <v>68.27958241870698</v>
      </c>
      <c r="AH51" s="35">
        <f t="shared" si="18"/>
        <v>727.0270092576983</v>
      </c>
      <c r="AI51" s="35">
        <f t="shared" si="19"/>
        <v>377.40725194379922</v>
      </c>
      <c r="AJ51" s="35">
        <f t="shared" si="20"/>
        <v>21.581726061411967</v>
      </c>
      <c r="AK51" s="36">
        <f t="shared" si="21"/>
        <v>4095.9819699370223</v>
      </c>
    </row>
    <row r="52" spans="1:37" x14ac:dyDescent="0.25">
      <c r="A52" s="5">
        <v>4637</v>
      </c>
      <c r="B52" s="5">
        <v>531891.53552532196</v>
      </c>
      <c r="C52" s="5">
        <v>907138.86926931143</v>
      </c>
      <c r="D52" s="5">
        <v>20138.887265625046</v>
      </c>
      <c r="E52" s="5">
        <v>49.91507410735489</v>
      </c>
      <c r="F52" s="5">
        <v>2.5000000000000001E-2</v>
      </c>
      <c r="G52" s="5">
        <v>-2.5000000000000001E-2</v>
      </c>
      <c r="H52" s="45">
        <v>0.25</v>
      </c>
      <c r="I52" s="45">
        <v>0.25</v>
      </c>
      <c r="J52" s="45">
        <v>600</v>
      </c>
      <c r="K52" s="50">
        <f t="shared" si="22"/>
        <v>2914.8129360148459</v>
      </c>
      <c r="L52" s="51">
        <v>9900</v>
      </c>
      <c r="M52" s="51">
        <v>4150</v>
      </c>
      <c r="N52" s="35">
        <f t="shared" si="0"/>
        <v>703.75</v>
      </c>
      <c r="O52" s="35">
        <f t="shared" si="1"/>
        <v>475</v>
      </c>
      <c r="P52" s="35">
        <f t="shared" si="2"/>
        <v>741.34338003164555</v>
      </c>
      <c r="Q52" s="35">
        <f t="shared" si="3"/>
        <v>182.97450452469536</v>
      </c>
      <c r="R52" s="35">
        <f t="shared" si="4"/>
        <v>101.5050898021654</v>
      </c>
      <c r="S52" s="35">
        <f t="shared" si="5"/>
        <v>411.0289683603815</v>
      </c>
      <c r="T52" s="35">
        <f t="shared" si="6"/>
        <v>33.251431016125281</v>
      </c>
      <c r="U52" s="35">
        <f t="shared" si="7"/>
        <v>719.17730461639792</v>
      </c>
      <c r="V52" s="35">
        <f t="shared" si="8"/>
        <v>398.96354455718273</v>
      </c>
      <c r="W52" s="35">
        <f t="shared" si="9"/>
        <v>23.029987190124952</v>
      </c>
      <c r="X52" s="35">
        <f t="shared" si="10"/>
        <v>3930.2120758718279</v>
      </c>
      <c r="Y52" s="51">
        <v>9900</v>
      </c>
      <c r="Z52" s="51">
        <v>4150</v>
      </c>
      <c r="AA52" s="35">
        <f t="shared" si="11"/>
        <v>496.25</v>
      </c>
      <c r="AB52" s="35">
        <f t="shared" si="12"/>
        <v>25</v>
      </c>
      <c r="AC52" s="35">
        <f t="shared" si="13"/>
        <v>738.94083890802244</v>
      </c>
      <c r="AD52" s="35">
        <f t="shared" si="14"/>
        <v>148.75279019625714</v>
      </c>
      <c r="AE52" s="35">
        <f t="shared" si="15"/>
        <v>77.225610429391295</v>
      </c>
      <c r="AF52" s="35">
        <f t="shared" si="16"/>
        <v>384.65503384525226</v>
      </c>
      <c r="AG52" s="35">
        <f t="shared" si="17"/>
        <v>68.27958241870698</v>
      </c>
      <c r="AH52" s="35">
        <f t="shared" si="18"/>
        <v>727.0270092576983</v>
      </c>
      <c r="AI52" s="35">
        <f t="shared" si="19"/>
        <v>377.43900140969032</v>
      </c>
      <c r="AJ52" s="35">
        <f t="shared" si="20"/>
        <v>21.552253451650166</v>
      </c>
      <c r="AK52" s="36">
        <f t="shared" si="21"/>
        <v>4101.1877783791606</v>
      </c>
    </row>
    <row r="53" spans="1:37" x14ac:dyDescent="0.25">
      <c r="A53" s="5">
        <v>4638</v>
      </c>
      <c r="B53" s="5">
        <v>532535.86910247803</v>
      </c>
      <c r="C53" s="5">
        <v>907903.61376580596</v>
      </c>
      <c r="D53" s="5">
        <v>20135.104062499748</v>
      </c>
      <c r="E53" s="5">
        <v>49.853465742287057</v>
      </c>
      <c r="F53" s="5">
        <v>2.5000000000000001E-2</v>
      </c>
      <c r="G53" s="5">
        <v>-2.5000000000000001E-2</v>
      </c>
      <c r="H53" s="45">
        <v>0.25</v>
      </c>
      <c r="I53" s="45">
        <v>0.25</v>
      </c>
      <c r="J53" s="45">
        <v>600</v>
      </c>
      <c r="K53" s="50">
        <f t="shared" si="22"/>
        <v>2891.9139570866773</v>
      </c>
      <c r="L53" s="51">
        <v>9900</v>
      </c>
      <c r="M53" s="51">
        <v>4150</v>
      </c>
      <c r="N53" s="35">
        <f t="shared" si="0"/>
        <v>703.75</v>
      </c>
      <c r="O53" s="35">
        <f t="shared" si="1"/>
        <v>475</v>
      </c>
      <c r="P53" s="35">
        <f t="shared" si="2"/>
        <v>741.34338003164555</v>
      </c>
      <c r="Q53" s="35">
        <f t="shared" si="3"/>
        <v>182.97450452469536</v>
      </c>
      <c r="R53" s="35">
        <f t="shared" si="4"/>
        <v>101.49753915711605</v>
      </c>
      <c r="S53" s="35">
        <f t="shared" si="5"/>
        <v>411.00007330276759</v>
      </c>
      <c r="T53" s="35">
        <f t="shared" si="6"/>
        <v>33.251431016125281</v>
      </c>
      <c r="U53" s="35">
        <f t="shared" si="7"/>
        <v>719.17730461639792</v>
      </c>
      <c r="V53" s="35">
        <f t="shared" si="8"/>
        <v>398.93386691127893</v>
      </c>
      <c r="W53" s="35">
        <f t="shared" si="9"/>
        <v>22.998268823021611</v>
      </c>
      <c r="X53" s="35">
        <f t="shared" si="10"/>
        <v>3936.0380791350121</v>
      </c>
      <c r="Y53" s="51">
        <v>9900</v>
      </c>
      <c r="Z53" s="51">
        <v>4150</v>
      </c>
      <c r="AA53" s="35">
        <f t="shared" si="11"/>
        <v>496.25</v>
      </c>
      <c r="AB53" s="35">
        <f t="shared" si="12"/>
        <v>25</v>
      </c>
      <c r="AC53" s="35">
        <f t="shared" si="13"/>
        <v>738.94083890802244</v>
      </c>
      <c r="AD53" s="35">
        <f t="shared" si="14"/>
        <v>148.75279019625714</v>
      </c>
      <c r="AE53" s="35">
        <f t="shared" si="15"/>
        <v>77.231441161199456</v>
      </c>
      <c r="AF53" s="35">
        <f t="shared" si="16"/>
        <v>384.6856488161074</v>
      </c>
      <c r="AG53" s="35">
        <f t="shared" si="17"/>
        <v>68.27958241870698</v>
      </c>
      <c r="AH53" s="35">
        <f t="shared" si="18"/>
        <v>727.0270092576983</v>
      </c>
      <c r="AI53" s="35">
        <f t="shared" si="19"/>
        <v>377.46749902309762</v>
      </c>
      <c r="AJ53" s="35">
        <f t="shared" si="20"/>
        <v>21.52579655944248</v>
      </c>
      <c r="AK53" s="36">
        <f t="shared" si="21"/>
        <v>4105.8730059770842</v>
      </c>
    </row>
    <row r="54" spans="1:37" x14ac:dyDescent="0.25">
      <c r="A54" s="5">
        <v>4639</v>
      </c>
      <c r="B54" s="5">
        <v>533181.02461290359</v>
      </c>
      <c r="C54" s="5">
        <v>908667.66498857737</v>
      </c>
      <c r="D54" s="5">
        <v>20131.141640624948</v>
      </c>
      <c r="E54" s="5">
        <v>49.791857377219223</v>
      </c>
      <c r="F54" s="5">
        <v>2.5000000000000001E-2</v>
      </c>
      <c r="G54" s="5">
        <v>-2.5000000000000001E-2</v>
      </c>
      <c r="H54" s="45">
        <v>0.25</v>
      </c>
      <c r="I54" s="45">
        <v>0.25</v>
      </c>
      <c r="J54" s="45">
        <v>600</v>
      </c>
      <c r="K54" s="50">
        <f t="shared" si="22"/>
        <v>2871.5593091505275</v>
      </c>
      <c r="L54" s="51">
        <v>9900</v>
      </c>
      <c r="M54" s="51">
        <v>4150</v>
      </c>
      <c r="N54" s="35">
        <f t="shared" si="0"/>
        <v>703.75</v>
      </c>
      <c r="O54" s="35">
        <f t="shared" si="1"/>
        <v>475</v>
      </c>
      <c r="P54" s="35">
        <f t="shared" si="2"/>
        <v>741.34338003164555</v>
      </c>
      <c r="Q54" s="35">
        <f t="shared" si="3"/>
        <v>182.97450452469536</v>
      </c>
      <c r="R54" s="35">
        <f t="shared" si="4"/>
        <v>101.49084435176978</v>
      </c>
      <c r="S54" s="35">
        <f t="shared" si="5"/>
        <v>410.97445144393106</v>
      </c>
      <c r="T54" s="35">
        <f t="shared" si="6"/>
        <v>33.251431016125281</v>
      </c>
      <c r="U54" s="35">
        <f t="shared" si="7"/>
        <v>719.17730461639792</v>
      </c>
      <c r="V54" s="35">
        <f t="shared" si="8"/>
        <v>398.90755312468684</v>
      </c>
      <c r="W54" s="35">
        <f t="shared" si="9"/>
        <v>22.970147747020746</v>
      </c>
      <c r="X54" s="35">
        <f t="shared" si="10"/>
        <v>3941.2167487022871</v>
      </c>
      <c r="Y54" s="51">
        <v>9900</v>
      </c>
      <c r="Z54" s="51">
        <v>4150</v>
      </c>
      <c r="AA54" s="35">
        <f t="shared" si="11"/>
        <v>496.25</v>
      </c>
      <c r="AB54" s="35">
        <f t="shared" si="12"/>
        <v>25</v>
      </c>
      <c r="AC54" s="35">
        <f t="shared" si="13"/>
        <v>738.94083890802244</v>
      </c>
      <c r="AD54" s="35">
        <f t="shared" si="14"/>
        <v>148.75279019625714</v>
      </c>
      <c r="AE54" s="35">
        <f t="shared" si="15"/>
        <v>77.236611567087621</v>
      </c>
      <c r="AF54" s="35">
        <f t="shared" si="16"/>
        <v>384.71279507440192</v>
      </c>
      <c r="AG54" s="35">
        <f t="shared" si="17"/>
        <v>68.27958241870698</v>
      </c>
      <c r="AH54" s="35">
        <f t="shared" si="18"/>
        <v>727.0270092576983</v>
      </c>
      <c r="AI54" s="35">
        <f t="shared" si="19"/>
        <v>377.49276930357144</v>
      </c>
      <c r="AJ54" s="35">
        <f t="shared" si="20"/>
        <v>21.502333568377402</v>
      </c>
      <c r="AK54" s="36">
        <f t="shared" si="21"/>
        <v>4110.0376527307944</v>
      </c>
    </row>
    <row r="55" spans="1:37" x14ac:dyDescent="0.25">
      <c r="A55" s="5">
        <v>4639.2</v>
      </c>
      <c r="B55" s="5">
        <v>533310.15428161621</v>
      </c>
      <c r="C55" s="5">
        <v>908820.39196249843</v>
      </c>
      <c r="D55" s="5">
        <v>20130.327650000254</v>
      </c>
      <c r="E55" s="5">
        <v>49.779535704205671</v>
      </c>
      <c r="F55" s="5">
        <v>2.5000000000000001E-2</v>
      </c>
      <c r="G55" s="5">
        <v>-2.5000000000000001E-2</v>
      </c>
      <c r="H55" s="45">
        <v>0.25</v>
      </c>
      <c r="I55" s="45">
        <v>0.25</v>
      </c>
      <c r="J55" s="45">
        <v>600</v>
      </c>
      <c r="K55" s="50">
        <f t="shared" si="22"/>
        <v>2867.7936992823429</v>
      </c>
      <c r="L55" s="51">
        <v>9900</v>
      </c>
      <c r="M55" s="51">
        <v>4150</v>
      </c>
      <c r="N55" s="35">
        <f t="shared" si="0"/>
        <v>703.75</v>
      </c>
      <c r="O55" s="35">
        <f t="shared" si="1"/>
        <v>475</v>
      </c>
      <c r="P55" s="35">
        <f t="shared" si="2"/>
        <v>741.34338003164555</v>
      </c>
      <c r="Q55" s="35">
        <f t="shared" si="3"/>
        <v>182.97450452469536</v>
      </c>
      <c r="R55" s="35">
        <f t="shared" si="4"/>
        <v>101.48960754935653</v>
      </c>
      <c r="S55" s="35">
        <f t="shared" si="5"/>
        <v>410.96971784486277</v>
      </c>
      <c r="T55" s="35">
        <f t="shared" si="6"/>
        <v>33.251431016125281</v>
      </c>
      <c r="U55" s="35">
        <f t="shared" si="7"/>
        <v>719.17730461639792</v>
      </c>
      <c r="V55" s="35">
        <f t="shared" si="8"/>
        <v>398.90269189974072</v>
      </c>
      <c r="W55" s="35">
        <f t="shared" si="9"/>
        <v>22.964952860735075</v>
      </c>
      <c r="X55" s="35">
        <f t="shared" si="10"/>
        <v>3942.1748025722318</v>
      </c>
      <c r="Y55" s="51">
        <v>9900</v>
      </c>
      <c r="Z55" s="51">
        <v>4150</v>
      </c>
      <c r="AA55" s="35">
        <f t="shared" si="11"/>
        <v>496.25</v>
      </c>
      <c r="AB55" s="35">
        <f t="shared" si="12"/>
        <v>25</v>
      </c>
      <c r="AC55" s="35">
        <f t="shared" si="13"/>
        <v>738.94083890802244</v>
      </c>
      <c r="AD55" s="35">
        <f t="shared" si="14"/>
        <v>148.75279019625714</v>
      </c>
      <c r="AE55" s="35">
        <f t="shared" si="15"/>
        <v>77.237566809399624</v>
      </c>
      <c r="AF55" s="35">
        <f t="shared" si="16"/>
        <v>384.71781023357158</v>
      </c>
      <c r="AG55" s="35">
        <f t="shared" si="17"/>
        <v>68.27958241870698</v>
      </c>
      <c r="AH55" s="35">
        <f t="shared" si="18"/>
        <v>727.0270092576983</v>
      </c>
      <c r="AI55" s="35">
        <f t="shared" si="19"/>
        <v>377.49743803590439</v>
      </c>
      <c r="AJ55" s="35">
        <f t="shared" si="20"/>
        <v>21.497998497384021</v>
      </c>
      <c r="AK55" s="36">
        <f t="shared" si="21"/>
        <v>4110.8081123802303</v>
      </c>
    </row>
    <row r="56" spans="1:37" x14ac:dyDescent="0.25">
      <c r="A56" s="5">
        <v>4639.8</v>
      </c>
      <c r="B56" s="5">
        <v>533697.74031257629</v>
      </c>
      <c r="C56" s="5">
        <v>909278.40621596575</v>
      </c>
      <c r="D56" s="5">
        <v>20127.842665624939</v>
      </c>
      <c r="E56" s="5">
        <v>49.742570685164957</v>
      </c>
      <c r="F56" s="5">
        <v>2.5000000000000001E-2</v>
      </c>
      <c r="G56" s="5">
        <v>-2.5000000000000001E-2</v>
      </c>
      <c r="H56" s="45">
        <v>0.25</v>
      </c>
      <c r="I56" s="45">
        <v>0.25</v>
      </c>
      <c r="J56" s="45">
        <v>600</v>
      </c>
      <c r="K56" s="50">
        <f t="shared" si="22"/>
        <v>2857.1075091158577</v>
      </c>
      <c r="L56" s="51">
        <v>9900</v>
      </c>
      <c r="M56" s="51">
        <v>4150</v>
      </c>
      <c r="N56" s="35">
        <f t="shared" si="0"/>
        <v>703.75</v>
      </c>
      <c r="O56" s="35">
        <f t="shared" si="1"/>
        <v>475</v>
      </c>
      <c r="P56" s="35">
        <f t="shared" si="2"/>
        <v>741.34338003164555</v>
      </c>
      <c r="Q56" s="35">
        <f t="shared" si="3"/>
        <v>182.97450452469536</v>
      </c>
      <c r="R56" s="35">
        <f t="shared" si="4"/>
        <v>101.48610065141777</v>
      </c>
      <c r="S56" s="35">
        <f t="shared" si="5"/>
        <v>410.95629559504528</v>
      </c>
      <c r="T56" s="35">
        <f t="shared" si="6"/>
        <v>33.251431016125281</v>
      </c>
      <c r="U56" s="35">
        <f t="shared" si="7"/>
        <v>719.17730461639792</v>
      </c>
      <c r="V56" s="35">
        <f t="shared" si="8"/>
        <v>398.88890811377706</v>
      </c>
      <c r="W56" s="35">
        <f t="shared" si="9"/>
        <v>22.950223363374366</v>
      </c>
      <c r="X56" s="35">
        <f t="shared" si="10"/>
        <v>3944.893604095053</v>
      </c>
      <c r="Y56" s="51">
        <v>9900</v>
      </c>
      <c r="Z56" s="51">
        <v>4150</v>
      </c>
      <c r="AA56" s="35">
        <f t="shared" si="11"/>
        <v>496.25</v>
      </c>
      <c r="AB56" s="35">
        <f t="shared" si="12"/>
        <v>25</v>
      </c>
      <c r="AC56" s="35">
        <f t="shared" si="13"/>
        <v>738.94083890802244</v>
      </c>
      <c r="AD56" s="35">
        <f t="shared" si="14"/>
        <v>148.75279019625714</v>
      </c>
      <c r="AE56" s="35">
        <f t="shared" si="15"/>
        <v>77.24027545527548</v>
      </c>
      <c r="AF56" s="35">
        <f t="shared" si="16"/>
        <v>384.73203073545193</v>
      </c>
      <c r="AG56" s="35">
        <f t="shared" si="17"/>
        <v>68.27958241870698</v>
      </c>
      <c r="AH56" s="35">
        <f t="shared" si="18"/>
        <v>727.0270092576983</v>
      </c>
      <c r="AI56" s="35">
        <f t="shared" si="19"/>
        <v>377.51067650160087</v>
      </c>
      <c r="AJ56" s="35">
        <f t="shared" si="20"/>
        <v>21.485705743084594</v>
      </c>
      <c r="AK56" s="36">
        <f t="shared" si="21"/>
        <v>4112.99455192593</v>
      </c>
    </row>
    <row r="57" spans="1:37" x14ac:dyDescent="0.25">
      <c r="A57" s="5">
        <v>4640</v>
      </c>
      <c r="B57" s="5">
        <v>533827.00131130219</v>
      </c>
      <c r="C57" s="5">
        <v>909431.0220541358</v>
      </c>
      <c r="D57" s="5">
        <v>20127</v>
      </c>
      <c r="E57" s="5">
        <v>49.730249012151404</v>
      </c>
      <c r="F57" s="5">
        <v>2.5000000000000001E-2</v>
      </c>
      <c r="G57" s="5">
        <v>-2.5000000000000001E-2</v>
      </c>
      <c r="H57" s="45">
        <v>0.25</v>
      </c>
      <c r="I57" s="45">
        <v>0.25</v>
      </c>
      <c r="J57" s="45">
        <v>600</v>
      </c>
      <c r="K57" s="50">
        <f t="shared" si="22"/>
        <v>2853.748992206396</v>
      </c>
      <c r="L57" s="51">
        <v>9900</v>
      </c>
      <c r="M57" s="51">
        <v>4150</v>
      </c>
      <c r="N57" s="35">
        <f t="shared" si="0"/>
        <v>703.75</v>
      </c>
      <c r="O57" s="35">
        <f t="shared" si="1"/>
        <v>475</v>
      </c>
      <c r="P57" s="35">
        <f t="shared" si="2"/>
        <v>741.34338003164555</v>
      </c>
      <c r="Q57" s="35">
        <f t="shared" si="3"/>
        <v>182.97450452469536</v>
      </c>
      <c r="R57" s="35">
        <f t="shared" si="4"/>
        <v>101.48499938259651</v>
      </c>
      <c r="S57" s="35">
        <f t="shared" si="5"/>
        <v>410.95208051076287</v>
      </c>
      <c r="T57" s="35">
        <f t="shared" si="6"/>
        <v>33.251431016125281</v>
      </c>
      <c r="U57" s="35">
        <f t="shared" si="7"/>
        <v>719.17730461639792</v>
      </c>
      <c r="V57" s="35">
        <f t="shared" si="8"/>
        <v>398.88457960066216</v>
      </c>
      <c r="W57" s="35">
        <f t="shared" si="9"/>
        <v>22.945597982142289</v>
      </c>
      <c r="X57" s="35">
        <f t="shared" si="10"/>
        <v>3945.7480845736522</v>
      </c>
      <c r="Y57" s="51">
        <v>9900</v>
      </c>
      <c r="Z57" s="51">
        <v>4150</v>
      </c>
      <c r="AA57" s="35">
        <f t="shared" si="11"/>
        <v>496.25</v>
      </c>
      <c r="AB57" s="35">
        <f t="shared" si="12"/>
        <v>25</v>
      </c>
      <c r="AC57" s="35">
        <f t="shared" si="13"/>
        <v>738.94083890802244</v>
      </c>
      <c r="AD57" s="35">
        <f t="shared" si="14"/>
        <v>148.75279019625714</v>
      </c>
      <c r="AE57" s="35">
        <f t="shared" si="15"/>
        <v>77.241126079740056</v>
      </c>
      <c r="AF57" s="35">
        <f t="shared" si="16"/>
        <v>384.73649646409109</v>
      </c>
      <c r="AG57" s="35">
        <f t="shared" si="17"/>
        <v>68.27958241870698</v>
      </c>
      <c r="AH57" s="35">
        <f t="shared" si="18"/>
        <v>727.0270092576983</v>
      </c>
      <c r="AI57" s="35">
        <f t="shared" si="19"/>
        <v>377.51483391578898</v>
      </c>
      <c r="AJ57" s="35">
        <f t="shared" si="20"/>
        <v>21.481845197013758</v>
      </c>
      <c r="AK57" s="36">
        <f t="shared" si="21"/>
        <v>4113.6817186402914</v>
      </c>
    </row>
    <row r="58" spans="1:37" x14ac:dyDescent="0.25">
      <c r="A58" s="5">
        <v>4641</v>
      </c>
      <c r="B58" s="5">
        <v>534473.7984495163</v>
      </c>
      <c r="C58" s="5">
        <v>910193.68407997489</v>
      </c>
      <c r="D58" s="5">
        <v>20122.679140624998</v>
      </c>
      <c r="E58" s="5">
        <v>49.668640647083571</v>
      </c>
      <c r="F58" s="5">
        <v>2.5000000000000001E-2</v>
      </c>
      <c r="G58" s="5">
        <v>-2.5000000000000001E-2</v>
      </c>
      <c r="H58" s="45">
        <v>0.25</v>
      </c>
      <c r="I58" s="45">
        <v>0.25</v>
      </c>
      <c r="J58" s="45">
        <v>600</v>
      </c>
      <c r="K58" s="50">
        <f t="shared" si="22"/>
        <v>2838.4830062542837</v>
      </c>
      <c r="L58" s="51">
        <v>9900</v>
      </c>
      <c r="M58" s="51">
        <v>4150</v>
      </c>
      <c r="N58" s="35">
        <f t="shared" si="0"/>
        <v>703.75</v>
      </c>
      <c r="O58" s="35">
        <f t="shared" si="1"/>
        <v>475</v>
      </c>
      <c r="P58" s="35">
        <f t="shared" si="2"/>
        <v>741.34338003164555</v>
      </c>
      <c r="Q58" s="35">
        <f t="shared" si="3"/>
        <v>182.97450452469536</v>
      </c>
      <c r="R58" s="35">
        <f t="shared" si="4"/>
        <v>101.47999902550633</v>
      </c>
      <c r="S58" s="35">
        <f t="shared" si="5"/>
        <v>410.93294111850173</v>
      </c>
      <c r="T58" s="35">
        <f t="shared" si="6"/>
        <v>33.251431016125281</v>
      </c>
      <c r="U58" s="35">
        <f t="shared" si="7"/>
        <v>719.17730461639792</v>
      </c>
      <c r="V58" s="35">
        <f t="shared" si="8"/>
        <v>398.86492580603334</v>
      </c>
      <c r="W58" s="35">
        <f t="shared" si="9"/>
        <v>22.924596924859049</v>
      </c>
      <c r="X58" s="35">
        <f t="shared" si="10"/>
        <v>3949.6320867491086</v>
      </c>
      <c r="Y58" s="51">
        <v>9900</v>
      </c>
      <c r="Z58" s="51">
        <v>4150</v>
      </c>
      <c r="AA58" s="35">
        <f t="shared" si="11"/>
        <v>496.25</v>
      </c>
      <c r="AB58" s="35">
        <f t="shared" si="12"/>
        <v>25</v>
      </c>
      <c r="AC58" s="35">
        <f t="shared" si="13"/>
        <v>738.94083890802244</v>
      </c>
      <c r="AD58" s="35">
        <f t="shared" si="14"/>
        <v>148.75279019625714</v>
      </c>
      <c r="AE58" s="35">
        <f t="shared" si="15"/>
        <v>77.244988557274141</v>
      </c>
      <c r="AF58" s="35">
        <f t="shared" si="16"/>
        <v>384.75677373590821</v>
      </c>
      <c r="AG58" s="35">
        <f t="shared" si="17"/>
        <v>68.27958241870698</v>
      </c>
      <c r="AH58" s="35">
        <f t="shared" si="18"/>
        <v>727.0270092576983</v>
      </c>
      <c r="AI58" s="35">
        <f t="shared" si="19"/>
        <v>377.53371171624042</v>
      </c>
      <c r="AJ58" s="35">
        <f t="shared" si="20"/>
        <v>21.464314659216701</v>
      </c>
      <c r="AK58" s="36">
        <f t="shared" si="21"/>
        <v>4116.8052037055741</v>
      </c>
    </row>
    <row r="59" spans="1:37" x14ac:dyDescent="0.25">
      <c r="A59" s="5">
        <v>4642</v>
      </c>
      <c r="B59" s="5">
        <v>535121.41527986526</v>
      </c>
      <c r="C59" s="5">
        <v>910955.65018421412</v>
      </c>
      <c r="D59" s="5">
        <v>20118.179062500076</v>
      </c>
      <c r="E59" s="5">
        <v>49.607032282015737</v>
      </c>
      <c r="F59" s="5">
        <v>2.5000000000000001E-2</v>
      </c>
      <c r="G59" s="5">
        <v>-2.5000000000000001E-2</v>
      </c>
      <c r="H59" s="45">
        <v>0.25</v>
      </c>
      <c r="I59" s="45">
        <v>0.25</v>
      </c>
      <c r="J59" s="45">
        <v>600</v>
      </c>
      <c r="K59" s="50">
        <f t="shared" si="22"/>
        <v>2825.7613512941898</v>
      </c>
      <c r="L59" s="51">
        <v>9900</v>
      </c>
      <c r="M59" s="51">
        <v>4150</v>
      </c>
      <c r="N59" s="35">
        <f t="shared" si="0"/>
        <v>703.75</v>
      </c>
      <c r="O59" s="35">
        <f t="shared" si="1"/>
        <v>475</v>
      </c>
      <c r="P59" s="35">
        <f t="shared" si="2"/>
        <v>741.34338003164555</v>
      </c>
      <c r="Q59" s="35">
        <f t="shared" si="3"/>
        <v>182.97450452469536</v>
      </c>
      <c r="R59" s="35">
        <f t="shared" si="4"/>
        <v>101.4758388241257</v>
      </c>
      <c r="S59" s="35">
        <f t="shared" si="5"/>
        <v>410.91701672861859</v>
      </c>
      <c r="T59" s="35">
        <f t="shared" si="6"/>
        <v>33.251431016125281</v>
      </c>
      <c r="U59" s="35">
        <f t="shared" si="7"/>
        <v>719.17730461639792</v>
      </c>
      <c r="V59" s="35">
        <f t="shared" si="8"/>
        <v>398.8485742251213</v>
      </c>
      <c r="W59" s="35">
        <f t="shared" si="9"/>
        <v>22.907125295947733</v>
      </c>
      <c r="X59" s="35">
        <f t="shared" si="10"/>
        <v>3952.8687552286551</v>
      </c>
      <c r="Y59" s="51">
        <v>9900</v>
      </c>
      <c r="Z59" s="51">
        <v>4150</v>
      </c>
      <c r="AA59" s="35">
        <f t="shared" si="11"/>
        <v>496.25</v>
      </c>
      <c r="AB59" s="35">
        <f t="shared" si="12"/>
        <v>25</v>
      </c>
      <c r="AC59" s="35">
        <f t="shared" si="13"/>
        <v>738.94083890802244</v>
      </c>
      <c r="AD59" s="35">
        <f t="shared" si="14"/>
        <v>148.75279019625714</v>
      </c>
      <c r="AE59" s="35">
        <f t="shared" si="15"/>
        <v>77.248202291516975</v>
      </c>
      <c r="AF59" s="35">
        <f t="shared" si="16"/>
        <v>384.77364459292937</v>
      </c>
      <c r="AG59" s="35">
        <f t="shared" si="17"/>
        <v>68.27958241870698</v>
      </c>
      <c r="AH59" s="35">
        <f t="shared" si="18"/>
        <v>727.0270092576983</v>
      </c>
      <c r="AI59" s="35">
        <f t="shared" si="19"/>
        <v>377.54941879368101</v>
      </c>
      <c r="AJ59" s="35">
        <f t="shared" si="20"/>
        <v>21.449727629775314</v>
      </c>
      <c r="AK59" s="36">
        <f t="shared" si="21"/>
        <v>4119.4081079266434</v>
      </c>
    </row>
    <row r="60" spans="1:37" x14ac:dyDescent="0.25">
      <c r="A60" s="5">
        <v>4643</v>
      </c>
      <c r="B60" s="5">
        <v>535769.85105466843</v>
      </c>
      <c r="C60" s="5">
        <v>911716.91948592663</v>
      </c>
      <c r="D60" s="5">
        <v>20113.499765624736</v>
      </c>
      <c r="E60" s="5">
        <v>49.545423916947904</v>
      </c>
      <c r="F60" s="5">
        <v>2.5000000000000001E-2</v>
      </c>
      <c r="G60" s="5">
        <v>-2.5000000000000001E-2</v>
      </c>
      <c r="H60" s="45">
        <v>0.25</v>
      </c>
      <c r="I60" s="45">
        <v>0.25</v>
      </c>
      <c r="J60" s="45">
        <v>600</v>
      </c>
      <c r="K60" s="50">
        <f t="shared" si="22"/>
        <v>2815.5840273261147</v>
      </c>
      <c r="L60" s="51">
        <v>9900</v>
      </c>
      <c r="M60" s="51">
        <v>4150</v>
      </c>
      <c r="N60" s="35">
        <f t="shared" si="0"/>
        <v>703.75</v>
      </c>
      <c r="O60" s="35">
        <f t="shared" si="1"/>
        <v>475</v>
      </c>
      <c r="P60" s="35">
        <f t="shared" si="2"/>
        <v>741.34338003164555</v>
      </c>
      <c r="Q60" s="35">
        <f t="shared" si="3"/>
        <v>182.97450452469536</v>
      </c>
      <c r="R60" s="35">
        <f t="shared" si="4"/>
        <v>101.47251507983754</v>
      </c>
      <c r="S60" s="35">
        <f t="shared" si="5"/>
        <v>410.90429361302688</v>
      </c>
      <c r="T60" s="35">
        <f t="shared" si="6"/>
        <v>33.251431016125281</v>
      </c>
      <c r="U60" s="35">
        <f t="shared" si="7"/>
        <v>719.17730461639792</v>
      </c>
      <c r="V60" s="35">
        <f t="shared" si="8"/>
        <v>398.83551032059205</v>
      </c>
      <c r="W60" s="35">
        <f t="shared" si="9"/>
        <v>22.893167096196802</v>
      </c>
      <c r="X60" s="35">
        <f t="shared" si="10"/>
        <v>3955.4580900122928</v>
      </c>
      <c r="Y60" s="51">
        <v>9900</v>
      </c>
      <c r="Z60" s="51">
        <v>4150</v>
      </c>
      <c r="AA60" s="35">
        <f t="shared" si="11"/>
        <v>496.25</v>
      </c>
      <c r="AB60" s="35">
        <f t="shared" si="12"/>
        <v>25</v>
      </c>
      <c r="AC60" s="35">
        <f t="shared" si="13"/>
        <v>738.94083890802244</v>
      </c>
      <c r="AD60" s="35">
        <f t="shared" si="14"/>
        <v>148.75279019625714</v>
      </c>
      <c r="AE60" s="35">
        <f t="shared" si="15"/>
        <v>77.250770015039123</v>
      </c>
      <c r="AF60" s="35">
        <f t="shared" si="16"/>
        <v>384.78712372928692</v>
      </c>
      <c r="AG60" s="35">
        <f t="shared" si="17"/>
        <v>68.27958241870698</v>
      </c>
      <c r="AH60" s="35">
        <f t="shared" si="18"/>
        <v>727.0270092576983</v>
      </c>
      <c r="AI60" s="35">
        <f t="shared" si="19"/>
        <v>377.56196850350796</v>
      </c>
      <c r="AJ60" s="35">
        <f t="shared" si="20"/>
        <v>21.438072215170077</v>
      </c>
      <c r="AK60" s="36">
        <f t="shared" si="21"/>
        <v>4121.4904313034986</v>
      </c>
    </row>
    <row r="61" spans="1:37" x14ac:dyDescent="0.25">
      <c r="A61" s="5">
        <v>4643.2</v>
      </c>
      <c r="B61" s="5">
        <v>535899.63641691208</v>
      </c>
      <c r="C61" s="5">
        <v>911869.08965247869</v>
      </c>
      <c r="D61" s="5">
        <v>20112.54239999994</v>
      </c>
      <c r="E61" s="5">
        <v>49.533102243934351</v>
      </c>
      <c r="F61" s="5">
        <v>2.5000000000000001E-2</v>
      </c>
      <c r="G61" s="5">
        <v>-2.5000000000000001E-2</v>
      </c>
      <c r="H61" s="45">
        <v>0.25</v>
      </c>
      <c r="I61" s="45">
        <v>0.25</v>
      </c>
      <c r="J61" s="45">
        <v>600</v>
      </c>
      <c r="K61" s="50">
        <f t="shared" si="22"/>
        <v>2813.8538822515438</v>
      </c>
      <c r="L61" s="51">
        <v>9900</v>
      </c>
      <c r="M61" s="51">
        <v>4150</v>
      </c>
      <c r="N61" s="35">
        <f t="shared" si="0"/>
        <v>703.75</v>
      </c>
      <c r="O61" s="35">
        <f t="shared" si="1"/>
        <v>475</v>
      </c>
      <c r="P61" s="35">
        <f t="shared" si="2"/>
        <v>741.34338003164555</v>
      </c>
      <c r="Q61" s="35">
        <f t="shared" si="3"/>
        <v>182.97450452469536</v>
      </c>
      <c r="R61" s="35">
        <f t="shared" si="4"/>
        <v>101.4719504331983</v>
      </c>
      <c r="S61" s="35">
        <f t="shared" si="5"/>
        <v>410.90213213080835</v>
      </c>
      <c r="T61" s="35">
        <f t="shared" si="6"/>
        <v>33.251431016125281</v>
      </c>
      <c r="U61" s="35">
        <f t="shared" si="7"/>
        <v>719.17730461639792</v>
      </c>
      <c r="V61" s="35">
        <f t="shared" si="8"/>
        <v>398.83329098927521</v>
      </c>
      <c r="W61" s="35">
        <f t="shared" si="9"/>
        <v>22.890795888502719</v>
      </c>
      <c r="X61" s="35">
        <f t="shared" si="10"/>
        <v>3955.8982769255103</v>
      </c>
      <c r="Y61" s="51">
        <v>9900</v>
      </c>
      <c r="Z61" s="51">
        <v>4150</v>
      </c>
      <c r="AA61" s="35">
        <f t="shared" si="11"/>
        <v>496.25</v>
      </c>
      <c r="AB61" s="35">
        <f t="shared" si="12"/>
        <v>25</v>
      </c>
      <c r="AC61" s="35">
        <f t="shared" si="13"/>
        <v>738.94083890802244</v>
      </c>
      <c r="AD61" s="35">
        <f t="shared" si="14"/>
        <v>148.75279019625714</v>
      </c>
      <c r="AE61" s="35">
        <f t="shared" si="15"/>
        <v>77.251206239905201</v>
      </c>
      <c r="AF61" s="35">
        <f t="shared" si="16"/>
        <v>384.78941363327874</v>
      </c>
      <c r="AG61" s="35">
        <f t="shared" si="17"/>
        <v>68.27958241870698</v>
      </c>
      <c r="AH61" s="35">
        <f t="shared" si="18"/>
        <v>727.0270092576983</v>
      </c>
      <c r="AI61" s="35">
        <f t="shared" si="19"/>
        <v>377.56410054593442</v>
      </c>
      <c r="AJ61" s="35">
        <f t="shared" si="20"/>
        <v>21.436092049120855</v>
      </c>
      <c r="AK61" s="36">
        <f t="shared" si="21"/>
        <v>4121.8444262775629</v>
      </c>
    </row>
    <row r="62" spans="1:37" x14ac:dyDescent="0.25">
      <c r="A62" s="5">
        <v>4643.8</v>
      </c>
      <c r="B62" s="5">
        <v>536289.18881034851</v>
      </c>
      <c r="C62" s="5">
        <v>912325.43263795972</v>
      </c>
      <c r="D62" s="5">
        <v>20109.627290624987</v>
      </c>
      <c r="E62" s="5">
        <v>49.496137224893623</v>
      </c>
      <c r="F62" s="5">
        <v>2.5000000000000001E-2</v>
      </c>
      <c r="G62" s="5">
        <v>-2.5000000000000001E-2</v>
      </c>
      <c r="H62" s="45">
        <v>0.25</v>
      </c>
      <c r="I62" s="45">
        <v>0.25</v>
      </c>
      <c r="J62" s="45">
        <v>600</v>
      </c>
      <c r="K62" s="50">
        <f t="shared" si="22"/>
        <v>2809.2740864659072</v>
      </c>
      <c r="L62" s="51">
        <v>9900</v>
      </c>
      <c r="M62" s="51">
        <v>4150</v>
      </c>
      <c r="N62" s="35">
        <f t="shared" si="0"/>
        <v>703.75</v>
      </c>
      <c r="O62" s="35">
        <f t="shared" si="1"/>
        <v>475</v>
      </c>
      <c r="P62" s="35">
        <f t="shared" si="2"/>
        <v>741.34338003164555</v>
      </c>
      <c r="Q62" s="35">
        <f t="shared" si="3"/>
        <v>182.97450452469536</v>
      </c>
      <c r="R62" s="35">
        <f t="shared" si="4"/>
        <v>101.4704563267118</v>
      </c>
      <c r="S62" s="35">
        <f t="shared" si="5"/>
        <v>410.8964125886871</v>
      </c>
      <c r="T62" s="35">
        <f t="shared" si="6"/>
        <v>33.251431016125281</v>
      </c>
      <c r="U62" s="35">
        <f t="shared" si="7"/>
        <v>719.17730461639792</v>
      </c>
      <c r="V62" s="35">
        <f t="shared" si="8"/>
        <v>398.8274184362736</v>
      </c>
      <c r="W62" s="35">
        <f t="shared" si="9"/>
        <v>22.884521525280658</v>
      </c>
      <c r="X62" s="35">
        <f t="shared" si="10"/>
        <v>3957.0634775781482</v>
      </c>
      <c r="Y62" s="51">
        <v>9900</v>
      </c>
      <c r="Z62" s="51">
        <v>4150</v>
      </c>
      <c r="AA62" s="35">
        <f t="shared" si="11"/>
        <v>496.25</v>
      </c>
      <c r="AB62" s="35">
        <f t="shared" si="12"/>
        <v>25</v>
      </c>
      <c r="AC62" s="35">
        <f t="shared" si="13"/>
        <v>738.94083890802244</v>
      </c>
      <c r="AD62" s="35">
        <f t="shared" si="14"/>
        <v>148.75279019625714</v>
      </c>
      <c r="AE62" s="35">
        <f t="shared" si="15"/>
        <v>77.252360548986971</v>
      </c>
      <c r="AF62" s="35">
        <f t="shared" si="16"/>
        <v>384.79547297280465</v>
      </c>
      <c r="AG62" s="35">
        <f t="shared" si="17"/>
        <v>68.27958241870698</v>
      </c>
      <c r="AH62" s="35">
        <f t="shared" si="18"/>
        <v>727.0270092576983</v>
      </c>
      <c r="AI62" s="35">
        <f t="shared" si="19"/>
        <v>377.56974221408979</v>
      </c>
      <c r="AJ62" s="35">
        <f t="shared" si="20"/>
        <v>21.43085219118592</v>
      </c>
      <c r="AK62" s="36">
        <f t="shared" si="21"/>
        <v>4122.7814717971487</v>
      </c>
    </row>
    <row r="63" spans="1:37" x14ac:dyDescent="0.25">
      <c r="A63" s="5">
        <v>4644</v>
      </c>
      <c r="B63" s="5">
        <v>536419.10502338409</v>
      </c>
      <c r="C63" s="5">
        <v>912477.49110490084</v>
      </c>
      <c r="D63" s="5">
        <v>20108.641250000117</v>
      </c>
      <c r="E63" s="5">
        <v>49.48381555188007</v>
      </c>
      <c r="F63" s="5">
        <v>2.5000000000000001E-2</v>
      </c>
      <c r="G63" s="5">
        <v>-2.5000000000000001E-2</v>
      </c>
      <c r="H63" s="45">
        <v>0.25</v>
      </c>
      <c r="I63" s="45">
        <v>0.25</v>
      </c>
      <c r="J63" s="45">
        <v>600</v>
      </c>
      <c r="K63" s="50">
        <f t="shared" si="22"/>
        <v>2807.9510343500588</v>
      </c>
      <c r="L63" s="51">
        <v>9900</v>
      </c>
      <c r="M63" s="51">
        <v>4150</v>
      </c>
      <c r="N63" s="35">
        <f t="shared" si="0"/>
        <v>703.75</v>
      </c>
      <c r="O63" s="35">
        <f t="shared" si="1"/>
        <v>475</v>
      </c>
      <c r="P63" s="35">
        <f t="shared" si="2"/>
        <v>741.34338003164555</v>
      </c>
      <c r="Q63" s="35">
        <f t="shared" si="3"/>
        <v>182.97450452469536</v>
      </c>
      <c r="R63" s="35">
        <f t="shared" si="4"/>
        <v>101.47002484354405</v>
      </c>
      <c r="S63" s="35">
        <f t="shared" si="5"/>
        <v>410.89476082447652</v>
      </c>
      <c r="T63" s="35">
        <f t="shared" si="6"/>
        <v>33.251431016125281</v>
      </c>
      <c r="U63" s="35">
        <f t="shared" si="7"/>
        <v>719.17730461639792</v>
      </c>
      <c r="V63" s="35">
        <f t="shared" si="8"/>
        <v>398.82572250108103</v>
      </c>
      <c r="W63" s="35">
        <f t="shared" si="9"/>
        <v>22.882709569781149</v>
      </c>
      <c r="X63" s="35">
        <f t="shared" si="10"/>
        <v>3957.4000911000207</v>
      </c>
      <c r="Y63" s="51">
        <v>9900</v>
      </c>
      <c r="Z63" s="51">
        <v>4150</v>
      </c>
      <c r="AA63" s="35">
        <f t="shared" si="11"/>
        <v>496.25</v>
      </c>
      <c r="AB63" s="35">
        <f t="shared" si="12"/>
        <v>25</v>
      </c>
      <c r="AC63" s="35">
        <f t="shared" si="13"/>
        <v>738.94083890802244</v>
      </c>
      <c r="AD63" s="35">
        <f t="shared" si="14"/>
        <v>148.75279019625714</v>
      </c>
      <c r="AE63" s="35">
        <f t="shared" si="15"/>
        <v>77.252693906974102</v>
      </c>
      <c r="AF63" s="35">
        <f t="shared" si="16"/>
        <v>384.79722286219572</v>
      </c>
      <c r="AG63" s="35">
        <f t="shared" si="17"/>
        <v>68.27958241870698</v>
      </c>
      <c r="AH63" s="35">
        <f t="shared" si="18"/>
        <v>727.0270092576983</v>
      </c>
      <c r="AI63" s="35">
        <f t="shared" si="19"/>
        <v>377.57137149620326</v>
      </c>
      <c r="AJ63" s="35">
        <f t="shared" si="20"/>
        <v>21.429338929379359</v>
      </c>
      <c r="AK63" s="36">
        <f t="shared" si="21"/>
        <v>4123.0521738361394</v>
      </c>
    </row>
    <row r="64" spans="1:37" x14ac:dyDescent="0.25">
      <c r="A64" s="5">
        <v>4645</v>
      </c>
      <c r="B64" s="5">
        <v>537069.17643547058</v>
      </c>
      <c r="C64" s="5">
        <v>913237.36416181922</v>
      </c>
      <c r="D64" s="5">
        <v>20103.603515624854</v>
      </c>
      <c r="E64" s="5">
        <v>49.422207186812251</v>
      </c>
      <c r="F64" s="5">
        <v>2.5000000000000001E-2</v>
      </c>
      <c r="G64" s="5">
        <v>-2.5000000000000001E-2</v>
      </c>
      <c r="H64" s="45">
        <v>0.25</v>
      </c>
      <c r="I64" s="45">
        <v>0.25</v>
      </c>
      <c r="J64" s="45">
        <v>600</v>
      </c>
      <c r="K64" s="50">
        <f t="shared" si="22"/>
        <v>2802.8623723660212</v>
      </c>
      <c r="L64" s="51">
        <v>9900</v>
      </c>
      <c r="M64" s="51">
        <v>4150</v>
      </c>
      <c r="N64" s="35">
        <f t="shared" si="0"/>
        <v>703.75</v>
      </c>
      <c r="O64" s="35">
        <f t="shared" si="1"/>
        <v>475</v>
      </c>
      <c r="P64" s="35">
        <f t="shared" si="2"/>
        <v>741.34338003164555</v>
      </c>
      <c r="Q64" s="35">
        <f t="shared" si="3"/>
        <v>182.97450452469536</v>
      </c>
      <c r="R64" s="35">
        <f t="shared" si="4"/>
        <v>101.46836590911714</v>
      </c>
      <c r="S64" s="35">
        <f t="shared" si="5"/>
        <v>410.88841017300842</v>
      </c>
      <c r="T64" s="35">
        <f t="shared" si="6"/>
        <v>33.251431016125281</v>
      </c>
      <c r="U64" s="35">
        <f t="shared" si="7"/>
        <v>719.17730461639792</v>
      </c>
      <c r="V64" s="35">
        <f t="shared" si="8"/>
        <v>398.81920209544973</v>
      </c>
      <c r="W64" s="35">
        <f t="shared" si="9"/>
        <v>22.87574317514682</v>
      </c>
      <c r="X64" s="35">
        <f t="shared" si="10"/>
        <v>3958.6947584918394</v>
      </c>
      <c r="Y64" s="51">
        <v>9900</v>
      </c>
      <c r="Z64" s="51">
        <v>4150</v>
      </c>
      <c r="AA64" s="35">
        <f t="shared" si="11"/>
        <v>496.25</v>
      </c>
      <c r="AB64" s="35">
        <f t="shared" si="12"/>
        <v>25</v>
      </c>
      <c r="AC64" s="35">
        <f t="shared" si="13"/>
        <v>738.94083890802244</v>
      </c>
      <c r="AD64" s="35">
        <f t="shared" si="14"/>
        <v>148.75279019625714</v>
      </c>
      <c r="AE64" s="35">
        <f t="shared" si="15"/>
        <v>77.253975597646303</v>
      </c>
      <c r="AF64" s="35">
        <f t="shared" si="16"/>
        <v>384.80395075741848</v>
      </c>
      <c r="AG64" s="35">
        <f t="shared" si="17"/>
        <v>68.27958241870698</v>
      </c>
      <c r="AH64" s="35">
        <f t="shared" si="18"/>
        <v>727.0270092576983</v>
      </c>
      <c r="AI64" s="35">
        <f t="shared" si="19"/>
        <v>377.57763573995283</v>
      </c>
      <c r="AJ64" s="35">
        <f t="shared" si="20"/>
        <v>21.423520674633046</v>
      </c>
      <c r="AK64" s="36">
        <f t="shared" si="21"/>
        <v>4124.093335524567</v>
      </c>
    </row>
    <row r="65" spans="1:37" x14ac:dyDescent="0.25">
      <c r="A65" s="5">
        <v>4646</v>
      </c>
      <c r="B65" s="5">
        <v>537720.0645403862</v>
      </c>
      <c r="C65" s="5">
        <v>913996.53777804971</v>
      </c>
      <c r="D65" s="5">
        <v>20098.386562500084</v>
      </c>
      <c r="E65" s="5">
        <v>49.360598821744418</v>
      </c>
      <c r="F65" s="5">
        <v>2.5000000000000001E-2</v>
      </c>
      <c r="G65" s="5">
        <v>-2.5000000000000001E-2</v>
      </c>
      <c r="H65" s="45">
        <v>0.25</v>
      </c>
      <c r="I65" s="45">
        <v>0.25</v>
      </c>
      <c r="J65" s="45">
        <v>600</v>
      </c>
      <c r="K65" s="50">
        <f t="shared" si="22"/>
        <v>2800.3180413740024</v>
      </c>
      <c r="L65" s="51">
        <v>9900</v>
      </c>
      <c r="M65" s="51">
        <v>4150</v>
      </c>
      <c r="N65" s="35">
        <f t="shared" si="0"/>
        <v>703.75</v>
      </c>
      <c r="O65" s="35">
        <f t="shared" si="1"/>
        <v>475</v>
      </c>
      <c r="P65" s="35">
        <f t="shared" si="2"/>
        <v>741.34338003164555</v>
      </c>
      <c r="Q65" s="35">
        <f t="shared" si="3"/>
        <v>182.97450452469536</v>
      </c>
      <c r="R65" s="35">
        <f t="shared" si="4"/>
        <v>101.46753680851023</v>
      </c>
      <c r="S65" s="35">
        <f t="shared" si="5"/>
        <v>410.88523620837856</v>
      </c>
      <c r="T65" s="35">
        <f t="shared" si="6"/>
        <v>33.251431016125281</v>
      </c>
      <c r="U65" s="35">
        <f t="shared" si="7"/>
        <v>719.17730461639792</v>
      </c>
      <c r="V65" s="35">
        <f t="shared" si="8"/>
        <v>398.81594333357316</v>
      </c>
      <c r="W65" s="35">
        <f t="shared" si="9"/>
        <v>22.872261563282031</v>
      </c>
      <c r="X65" s="35">
        <f t="shared" si="10"/>
        <v>3959.3420921877487</v>
      </c>
      <c r="Y65" s="51">
        <v>9900</v>
      </c>
      <c r="Z65" s="51">
        <v>4150</v>
      </c>
      <c r="AA65" s="35">
        <f t="shared" si="11"/>
        <v>496.25</v>
      </c>
      <c r="AB65" s="35">
        <f t="shared" si="12"/>
        <v>25</v>
      </c>
      <c r="AC65" s="35">
        <f t="shared" si="13"/>
        <v>738.94083890802244</v>
      </c>
      <c r="AD65" s="35">
        <f t="shared" si="14"/>
        <v>148.75279019625714</v>
      </c>
      <c r="AE65" s="35">
        <f t="shared" si="15"/>
        <v>77.254616172026203</v>
      </c>
      <c r="AF65" s="35">
        <f t="shared" si="16"/>
        <v>384.80731324827542</v>
      </c>
      <c r="AG65" s="35">
        <f t="shared" si="17"/>
        <v>68.27958241870698</v>
      </c>
      <c r="AH65" s="35">
        <f t="shared" si="18"/>
        <v>727.0270092576983</v>
      </c>
      <c r="AI65" s="35">
        <f t="shared" si="19"/>
        <v>377.58076653753318</v>
      </c>
      <c r="AJ65" s="35">
        <f t="shared" si="20"/>
        <v>21.420612727040798</v>
      </c>
      <c r="AK65" s="36">
        <f t="shared" si="21"/>
        <v>4124.6139163687812</v>
      </c>
    </row>
    <row r="66" spans="1:37" x14ac:dyDescent="0.25">
      <c r="A66" s="5">
        <v>4646.5</v>
      </c>
      <c r="B66" s="5">
        <v>538045.81461620331</v>
      </c>
      <c r="C66" s="5">
        <v>914375.86202156544</v>
      </c>
      <c r="D66" s="5">
        <v>20095.7108789064</v>
      </c>
      <c r="E66" s="5">
        <v>49.329794639210498</v>
      </c>
      <c r="F66" s="5">
        <v>2.5000000000000001E-2</v>
      </c>
      <c r="G66" s="5">
        <v>-2.5000000000000001E-2</v>
      </c>
      <c r="H66" s="45">
        <v>0.25</v>
      </c>
      <c r="I66" s="45">
        <v>0.25</v>
      </c>
      <c r="J66" s="45">
        <v>600</v>
      </c>
      <c r="K66" s="50">
        <f t="shared" si="22"/>
        <v>2800</v>
      </c>
      <c r="L66" s="51">
        <v>9900</v>
      </c>
      <c r="M66" s="51">
        <v>4150</v>
      </c>
      <c r="N66" s="35">
        <f t="shared" si="0"/>
        <v>703.75</v>
      </c>
      <c r="O66" s="35">
        <f t="shared" si="1"/>
        <v>475</v>
      </c>
      <c r="P66" s="35">
        <f t="shared" si="2"/>
        <v>741.34338003164555</v>
      </c>
      <c r="Q66" s="35">
        <f t="shared" si="3"/>
        <v>182.97450452469536</v>
      </c>
      <c r="R66" s="35">
        <f t="shared" si="4"/>
        <v>101.46743318811114</v>
      </c>
      <c r="S66" s="35">
        <f t="shared" si="5"/>
        <v>410.88483952657316</v>
      </c>
      <c r="T66" s="35">
        <f t="shared" si="6"/>
        <v>33.251431016125281</v>
      </c>
      <c r="U66" s="35">
        <f t="shared" si="7"/>
        <v>719.17730461639792</v>
      </c>
      <c r="V66" s="35">
        <f t="shared" si="8"/>
        <v>398.81553605585151</v>
      </c>
      <c r="W66" s="35">
        <f t="shared" si="9"/>
        <v>22.871826436081879</v>
      </c>
      <c r="X66" s="35">
        <f t="shared" si="10"/>
        <v>3959.4230088997374</v>
      </c>
      <c r="Y66" s="51">
        <v>9900</v>
      </c>
      <c r="Z66" s="51">
        <v>4150</v>
      </c>
      <c r="AA66" s="35">
        <f t="shared" si="11"/>
        <v>496.25</v>
      </c>
      <c r="AB66" s="35">
        <f t="shared" si="12"/>
        <v>25</v>
      </c>
      <c r="AC66" s="35">
        <f t="shared" si="13"/>
        <v>738.94083890802244</v>
      </c>
      <c r="AD66" s="35">
        <f t="shared" si="14"/>
        <v>148.75279019625714</v>
      </c>
      <c r="AE66" s="35">
        <f t="shared" si="15"/>
        <v>77.254696231128221</v>
      </c>
      <c r="AF66" s="35">
        <f t="shared" si="16"/>
        <v>384.80773349137792</v>
      </c>
      <c r="AG66" s="35">
        <f t="shared" si="17"/>
        <v>68.27958241870698</v>
      </c>
      <c r="AH66" s="35">
        <f t="shared" si="18"/>
        <v>727.0270092576983</v>
      </c>
      <c r="AI66" s="35">
        <f t="shared" si="19"/>
        <v>377.58115782518178</v>
      </c>
      <c r="AJ66" s="35">
        <f t="shared" si="20"/>
        <v>21.420249288870743</v>
      </c>
      <c r="AK66" s="36">
        <f t="shared" si="21"/>
        <v>4124.6789889743077</v>
      </c>
    </row>
    <row r="67" spans="1:37" x14ac:dyDescent="0.25">
      <c r="A67" s="5">
        <v>4647</v>
      </c>
      <c r="B67" s="5">
        <v>538371.76858329773</v>
      </c>
      <c r="C67" s="5">
        <v>914755.0110758245</v>
      </c>
      <c r="D67" s="5">
        <v>20092.99039062512</v>
      </c>
      <c r="E67" s="5">
        <v>49.298990456676584</v>
      </c>
      <c r="F67" s="5">
        <v>2.5000000000000001E-2</v>
      </c>
      <c r="G67" s="5">
        <v>-2.5000000000000001E-2</v>
      </c>
      <c r="H67" s="45">
        <v>0.25</v>
      </c>
      <c r="I67" s="45">
        <v>0.25</v>
      </c>
      <c r="J67" s="45">
        <v>600</v>
      </c>
      <c r="K67" s="50">
        <v>2800</v>
      </c>
      <c r="L67" s="51">
        <v>9900</v>
      </c>
      <c r="M67" s="51">
        <v>4150</v>
      </c>
      <c r="N67" s="35">
        <f t="shared" si="0"/>
        <v>703.75</v>
      </c>
      <c r="O67" s="35">
        <f t="shared" si="1"/>
        <v>475</v>
      </c>
      <c r="P67" s="35">
        <f t="shared" si="2"/>
        <v>741.34338003164555</v>
      </c>
      <c r="Q67" s="35">
        <f t="shared" si="3"/>
        <v>182.97450452469536</v>
      </c>
      <c r="R67" s="35">
        <f t="shared" si="4"/>
        <v>101.46743318811114</v>
      </c>
      <c r="S67" s="35">
        <f t="shared" si="5"/>
        <v>410.88483952657316</v>
      </c>
      <c r="T67" s="35">
        <f t="shared" si="6"/>
        <v>33.251431016125281</v>
      </c>
      <c r="U67" s="35">
        <f t="shared" si="7"/>
        <v>719.17730461639792</v>
      </c>
      <c r="V67" s="35">
        <f t="shared" si="8"/>
        <v>398.81553605585151</v>
      </c>
      <c r="W67" s="35">
        <f t="shared" si="9"/>
        <v>22.871826436081879</v>
      </c>
      <c r="X67" s="35">
        <f t="shared" si="10"/>
        <v>3959.4230088997374</v>
      </c>
      <c r="Y67" s="51">
        <v>9900</v>
      </c>
      <c r="Z67" s="51">
        <v>4150</v>
      </c>
      <c r="AA67" s="35">
        <f t="shared" si="11"/>
        <v>496.25</v>
      </c>
      <c r="AB67" s="35">
        <f t="shared" si="12"/>
        <v>25</v>
      </c>
      <c r="AC67" s="35">
        <f t="shared" si="13"/>
        <v>738.94083890802244</v>
      </c>
      <c r="AD67" s="35">
        <f t="shared" si="14"/>
        <v>148.75279019625714</v>
      </c>
      <c r="AE67" s="35">
        <f t="shared" si="15"/>
        <v>77.254696231128221</v>
      </c>
      <c r="AF67" s="35">
        <f t="shared" si="16"/>
        <v>384.80773349137792</v>
      </c>
      <c r="AG67" s="35">
        <f t="shared" si="17"/>
        <v>68.27958241870698</v>
      </c>
      <c r="AH67" s="35">
        <f t="shared" si="18"/>
        <v>727.0270092576983</v>
      </c>
      <c r="AI67" s="35">
        <f t="shared" si="19"/>
        <v>377.58115782518178</v>
      </c>
      <c r="AJ67" s="35">
        <f t="shared" si="20"/>
        <v>21.420249288870743</v>
      </c>
      <c r="AK67" s="36">
        <f t="shared" si="21"/>
        <v>4124.6789889743077</v>
      </c>
    </row>
    <row r="68" spans="1:37" x14ac:dyDescent="0.25">
      <c r="A68" s="5">
        <v>4647.2</v>
      </c>
      <c r="B68" s="5">
        <v>538502.20723867416</v>
      </c>
      <c r="C68" s="5">
        <v>914906.62161999941</v>
      </c>
      <c r="D68" s="5">
        <v>20091.889649999757</v>
      </c>
      <c r="E68" s="5">
        <v>49.286668783663032</v>
      </c>
      <c r="F68" s="5">
        <v>2.5000000000000001E-2</v>
      </c>
      <c r="G68" s="5">
        <v>-2.5000000000000001E-2</v>
      </c>
      <c r="H68" s="45">
        <v>0.25</v>
      </c>
      <c r="I68" s="45">
        <v>0.25</v>
      </c>
      <c r="J68" s="45">
        <v>600</v>
      </c>
      <c r="K68" s="50">
        <v>2800</v>
      </c>
      <c r="L68" s="51">
        <v>9900</v>
      </c>
      <c r="M68" s="51">
        <v>4150</v>
      </c>
      <c r="N68" s="35">
        <f t="shared" ref="N68:N131" si="23">M68*F68+J68</f>
        <v>703.75</v>
      </c>
      <c r="O68" s="35">
        <f t="shared" ref="O68:O131" si="24">(L68-400-500)*F68+250</f>
        <v>475</v>
      </c>
      <c r="P68" s="35">
        <f t="shared" ref="P68:P131" si="25">(1000*SIN(PI()/2-(PI()/2+ATAN(H68)+ATAN(250/(L68-M68-400-250)))/2)/SIN((PI()/2+ATAN(H68)+ATAN(250/(L68-M68-400-250)))/2))*COS(ATAN((N68-O68)/(L68-M68-400-250)))</f>
        <v>741.34338003164555</v>
      </c>
      <c r="Q68" s="35">
        <f t="shared" ref="Q68:Q131" si="26">(1000*SIN(PI()/2-(PI()/2+ATAN(H68)+ATAN(250/(L68-M68-400-250)))/2)/SIN((PI()/2+ATAN(H68)+ATAN(250/(L68-M68-400-250)))/2))*SIN(ATAN(H68)+ATAN(250/(L68-M68-400-250))-ATAN((N68-O68)/(L68-M68-400-250)))</f>
        <v>182.97450452469536</v>
      </c>
      <c r="R68" s="35">
        <f t="shared" ref="R68:R131" si="27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101.46743318811114</v>
      </c>
      <c r="S68" s="35">
        <f t="shared" ref="S68:S131" si="28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410.88483952657316</v>
      </c>
      <c r="T68" s="35">
        <f t="shared" ref="T68:T131" si="29">(1000*SIN(PI()/2-(PI()/2+ATAN(H68)+ATAN(250/(L68-M68-400-250)))/2)/SIN((PI()/2+ATAN(H68)+ATAN(250/(L68-M68-400-250)))/2))*SIN(ATAN((N68-O68)/(L68-M68-400-250)))</f>
        <v>33.251431016125281</v>
      </c>
      <c r="U68" s="35">
        <f t="shared" ref="U68:U131" si="30">(1000*SIN(PI()/2-(PI()/2+ATAN(H68)+ATAN(250/(L68-M68-400-250)))/2)/SIN((PI()/2+ATAN(H68)+ATAN(250/(L68-M68-400-250)))/2))*COS(ATAN(H68)+ATAN(250/(L68-M68-400-250))-ATAN((N68-O68)/(L68-M68-400-250)))</f>
        <v>719.17730461639792</v>
      </c>
      <c r="V68" s="35">
        <f t="shared" ref="V68:V131" si="31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398.81553605585151</v>
      </c>
      <c r="W68" s="35">
        <f t="shared" ref="W68:W131" si="32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22.871826436081879</v>
      </c>
      <c r="X68" s="35">
        <f t="shared" ref="X68:X131" si="33">M68+400-((K68-250-(N68-O68))/TAN(PI()/2-(ATAN(H68)+ATAN(250/(L68-M68-400-250))-ATAN((N68-O68)/(L68-M68-400-250)))))</f>
        <v>3959.4230088997374</v>
      </c>
      <c r="Y68" s="51">
        <v>9900</v>
      </c>
      <c r="Z68" s="51">
        <v>4150</v>
      </c>
      <c r="AA68" s="35">
        <f t="shared" ref="AA68:AA131" si="34">Z68*G68+J68</f>
        <v>496.25</v>
      </c>
      <c r="AB68" s="35">
        <f t="shared" ref="AB68:AB131" si="35">(Y68-400-500)*G68+250</f>
        <v>25</v>
      </c>
      <c r="AC68" s="35">
        <f t="shared" ref="AC68:AC131" si="36">(1000*SIN(PI()/2-(PI()/2+ATAN(I68)+ATAN(250/(Y68-Z68-400-250)))/2)/SIN((PI()/2+ATAN(I68)+ATAN(250/(Y68-Z68-400-250)))/2))*COS(ATAN((AA68-AB68)/(Y68-Z68-400-250)))</f>
        <v>738.94083890802244</v>
      </c>
      <c r="AD68" s="35">
        <f t="shared" ref="AD68:AD131" si="37">(1000*SIN(PI()/2-(PI()/2+ATAN(I68)+ATAN(250/(Y68-Z68-400-250)))/2)/SIN((PI()/2+ATAN(I68)+ATAN(250/(Y68-Z68-400-250)))/2))*SIN(ATAN(I68)+ATAN(250/(Y68-Z68-400-250))-(ATAN((AA68-AB68)/(Y68-Z68-400-250))))</f>
        <v>148.75279019625714</v>
      </c>
      <c r="AE68" s="35">
        <f t="shared" ref="AE68:AE131" si="38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77.254696231128221</v>
      </c>
      <c r="AF68" s="35">
        <f t="shared" ref="AF68:AF131" si="39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384.80773349137792</v>
      </c>
      <c r="AG68" s="35">
        <f t="shared" ref="AG68:AG131" si="40">(1000*SIN(PI()/2-(PI()/2+ATAN(I68)+ATAN(250/(Y68-Z68-400-250)))/2)/SIN((PI()/2+ATAN(I68)+ATAN(250/(Y68-Z68-400-250)))/2))*SIN(ATAN((AA68-AB68)/(Y68-Z68-400-250)))</f>
        <v>68.27958241870698</v>
      </c>
      <c r="AH68" s="35">
        <f t="shared" ref="AH68:AH131" si="41">(1000*SIN(PI()/2-(PI()/2+ATAN(I68)+ATAN(250/(Y68-Z68-400-250)))/2)/SIN((PI()/2+ATAN(I68)+ATAN(250/(Y68-Z68-400-250)))/2))*COS(ATAN(I68)+ATAN(250/(Y68-Z68-400-250))-(ATAN((AA68-AB68)/(Y68-Z68-400-250))))</f>
        <v>727.0270092576983</v>
      </c>
      <c r="AI68" s="35">
        <f t="shared" ref="AI68:AI131" si="42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377.58115782518178</v>
      </c>
      <c r="AJ68" s="35">
        <f t="shared" ref="AJ68:AJ131" si="43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21.420249288870743</v>
      </c>
      <c r="AK68" s="36">
        <f t="shared" ref="AK68:AK131" si="44">Z68+400-((K68-250-(AA68-AB68))/TAN(PI()/2-(ATAN(I68)+ATAN(250/(Y68-Z68-400-250))-(ATAN((AA68-AB68)/(Y68-Z68-400-250))))))</f>
        <v>4124.6789889743077</v>
      </c>
    </row>
    <row r="69" spans="1:37" x14ac:dyDescent="0.25">
      <c r="A69" s="5">
        <v>4647.8</v>
      </c>
      <c r="B69" s="5">
        <v>538893.71878814697</v>
      </c>
      <c r="C69" s="5">
        <v>915361.28489547968</v>
      </c>
      <c r="D69" s="5">
        <v>20088.544415624936</v>
      </c>
      <c r="E69" s="5">
        <v>49.249703764622303</v>
      </c>
      <c r="F69" s="5">
        <v>2.5000000000000001E-2</v>
      </c>
      <c r="G69" s="5">
        <v>-2.5000000000000001E-2</v>
      </c>
      <c r="H69" s="45">
        <v>0.25</v>
      </c>
      <c r="I69" s="45">
        <v>0.25</v>
      </c>
      <c r="J69" s="45">
        <v>600</v>
      </c>
      <c r="K69" s="50">
        <v>2800</v>
      </c>
      <c r="L69" s="51">
        <v>9900</v>
      </c>
      <c r="M69" s="51">
        <v>4150</v>
      </c>
      <c r="N69" s="35">
        <f t="shared" si="23"/>
        <v>703.75</v>
      </c>
      <c r="O69" s="35">
        <f t="shared" si="24"/>
        <v>475</v>
      </c>
      <c r="P69" s="35">
        <f t="shared" si="25"/>
        <v>741.34338003164555</v>
      </c>
      <c r="Q69" s="35">
        <f t="shared" si="26"/>
        <v>182.97450452469536</v>
      </c>
      <c r="R69" s="35">
        <f t="shared" si="27"/>
        <v>101.46743318811114</v>
      </c>
      <c r="S69" s="35">
        <f t="shared" si="28"/>
        <v>410.88483952657316</v>
      </c>
      <c r="T69" s="35">
        <f t="shared" si="29"/>
        <v>33.251431016125281</v>
      </c>
      <c r="U69" s="35">
        <f t="shared" si="30"/>
        <v>719.17730461639792</v>
      </c>
      <c r="V69" s="35">
        <f t="shared" si="31"/>
        <v>398.81553605585151</v>
      </c>
      <c r="W69" s="35">
        <f t="shared" si="32"/>
        <v>22.871826436081879</v>
      </c>
      <c r="X69" s="35">
        <f t="shared" si="33"/>
        <v>3959.4230088997374</v>
      </c>
      <c r="Y69" s="51">
        <v>9900</v>
      </c>
      <c r="Z69" s="51">
        <v>4150</v>
      </c>
      <c r="AA69" s="35">
        <f t="shared" si="34"/>
        <v>496.25</v>
      </c>
      <c r="AB69" s="35">
        <f t="shared" si="35"/>
        <v>25</v>
      </c>
      <c r="AC69" s="35">
        <f t="shared" si="36"/>
        <v>738.94083890802244</v>
      </c>
      <c r="AD69" s="35">
        <f t="shared" si="37"/>
        <v>148.75279019625714</v>
      </c>
      <c r="AE69" s="35">
        <f t="shared" si="38"/>
        <v>77.254696231128221</v>
      </c>
      <c r="AF69" s="35">
        <f t="shared" si="39"/>
        <v>384.80773349137792</v>
      </c>
      <c r="AG69" s="35">
        <f t="shared" si="40"/>
        <v>68.27958241870698</v>
      </c>
      <c r="AH69" s="35">
        <f t="shared" si="41"/>
        <v>727.0270092576983</v>
      </c>
      <c r="AI69" s="35">
        <f t="shared" si="42"/>
        <v>377.58115782518178</v>
      </c>
      <c r="AJ69" s="35">
        <f t="shared" si="43"/>
        <v>21.420249288870743</v>
      </c>
      <c r="AK69" s="36">
        <f t="shared" si="44"/>
        <v>4124.6789889743077</v>
      </c>
    </row>
    <row r="70" spans="1:37" x14ac:dyDescent="0.25">
      <c r="A70" s="5">
        <v>4648</v>
      </c>
      <c r="B70" s="5">
        <v>539024.28781270981</v>
      </c>
      <c r="C70" s="5">
        <v>915512.78317826986</v>
      </c>
      <c r="D70" s="5">
        <v>20087.414999999964</v>
      </c>
      <c r="E70" s="5">
        <v>49.237382091608751</v>
      </c>
      <c r="F70" s="5">
        <v>2.5000000000000001E-2</v>
      </c>
      <c r="G70" s="5">
        <v>-2.5000000000000001E-2</v>
      </c>
      <c r="H70" s="45">
        <v>0.25</v>
      </c>
      <c r="I70" s="45">
        <v>0.25</v>
      </c>
      <c r="J70" s="45">
        <v>600</v>
      </c>
      <c r="K70" s="50">
        <v>2800</v>
      </c>
      <c r="L70" s="51">
        <v>9900</v>
      </c>
      <c r="M70" s="51">
        <v>4150</v>
      </c>
      <c r="N70" s="35">
        <f t="shared" si="23"/>
        <v>703.75</v>
      </c>
      <c r="O70" s="35">
        <f t="shared" si="24"/>
        <v>475</v>
      </c>
      <c r="P70" s="35">
        <f t="shared" si="25"/>
        <v>741.34338003164555</v>
      </c>
      <c r="Q70" s="35">
        <f t="shared" si="26"/>
        <v>182.97450452469536</v>
      </c>
      <c r="R70" s="35">
        <f t="shared" si="27"/>
        <v>101.46743318811114</v>
      </c>
      <c r="S70" s="35">
        <f t="shared" si="28"/>
        <v>410.88483952657316</v>
      </c>
      <c r="T70" s="35">
        <f t="shared" si="29"/>
        <v>33.251431016125281</v>
      </c>
      <c r="U70" s="35">
        <f t="shared" si="30"/>
        <v>719.17730461639792</v>
      </c>
      <c r="V70" s="35">
        <f t="shared" si="31"/>
        <v>398.81553605585151</v>
      </c>
      <c r="W70" s="35">
        <f t="shared" si="32"/>
        <v>22.871826436081879</v>
      </c>
      <c r="X70" s="35">
        <f t="shared" si="33"/>
        <v>3959.4230088997374</v>
      </c>
      <c r="Y70" s="51">
        <v>9900</v>
      </c>
      <c r="Z70" s="51">
        <v>4150</v>
      </c>
      <c r="AA70" s="35">
        <f t="shared" si="34"/>
        <v>496.25</v>
      </c>
      <c r="AB70" s="35">
        <f t="shared" si="35"/>
        <v>25</v>
      </c>
      <c r="AC70" s="35">
        <f t="shared" si="36"/>
        <v>738.94083890802244</v>
      </c>
      <c r="AD70" s="35">
        <f t="shared" si="37"/>
        <v>148.75279019625714</v>
      </c>
      <c r="AE70" s="35">
        <f t="shared" si="38"/>
        <v>77.254696231128221</v>
      </c>
      <c r="AF70" s="35">
        <f t="shared" si="39"/>
        <v>384.80773349137792</v>
      </c>
      <c r="AG70" s="35">
        <f t="shared" si="40"/>
        <v>68.27958241870698</v>
      </c>
      <c r="AH70" s="35">
        <f t="shared" si="41"/>
        <v>727.0270092576983</v>
      </c>
      <c r="AI70" s="35">
        <f t="shared" si="42"/>
        <v>377.58115782518178</v>
      </c>
      <c r="AJ70" s="35">
        <f t="shared" si="43"/>
        <v>21.420249288870743</v>
      </c>
      <c r="AK70" s="36">
        <f t="shared" si="44"/>
        <v>4124.6789889743077</v>
      </c>
    </row>
    <row r="71" spans="1:37" x14ac:dyDescent="0.25">
      <c r="A71" s="5">
        <v>4648.5</v>
      </c>
      <c r="B71" s="5">
        <v>539350.85288619995</v>
      </c>
      <c r="C71" s="5">
        <v>915891.4060074091</v>
      </c>
      <c r="D71" s="5">
        <v>20084.560097656322</v>
      </c>
      <c r="E71" s="5">
        <v>49.206577909074838</v>
      </c>
      <c r="F71" s="5">
        <v>2.5000000000000001E-2</v>
      </c>
      <c r="G71" s="5">
        <v>-2.5000000000000001E-2</v>
      </c>
      <c r="H71" s="45">
        <v>0.25</v>
      </c>
      <c r="I71" s="45">
        <v>0.25</v>
      </c>
      <c r="J71" s="45">
        <v>600</v>
      </c>
      <c r="K71" s="50">
        <v>2800</v>
      </c>
      <c r="L71" s="51">
        <v>9900</v>
      </c>
      <c r="M71" s="51">
        <v>4150</v>
      </c>
      <c r="N71" s="35">
        <f t="shared" si="23"/>
        <v>703.75</v>
      </c>
      <c r="O71" s="35">
        <f t="shared" si="24"/>
        <v>475</v>
      </c>
      <c r="P71" s="35">
        <f t="shared" si="25"/>
        <v>741.34338003164555</v>
      </c>
      <c r="Q71" s="35">
        <f t="shared" si="26"/>
        <v>182.97450452469536</v>
      </c>
      <c r="R71" s="35">
        <f t="shared" si="27"/>
        <v>101.46743318811114</v>
      </c>
      <c r="S71" s="35">
        <f t="shared" si="28"/>
        <v>410.88483952657316</v>
      </c>
      <c r="T71" s="35">
        <f t="shared" si="29"/>
        <v>33.251431016125281</v>
      </c>
      <c r="U71" s="35">
        <f t="shared" si="30"/>
        <v>719.17730461639792</v>
      </c>
      <c r="V71" s="35">
        <f t="shared" si="31"/>
        <v>398.81553605585151</v>
      </c>
      <c r="W71" s="35">
        <f t="shared" si="32"/>
        <v>22.871826436081879</v>
      </c>
      <c r="X71" s="35">
        <f t="shared" si="33"/>
        <v>3959.4230088997374</v>
      </c>
      <c r="Y71" s="51">
        <v>9900</v>
      </c>
      <c r="Z71" s="51">
        <v>4150</v>
      </c>
      <c r="AA71" s="35">
        <f t="shared" si="34"/>
        <v>496.25</v>
      </c>
      <c r="AB71" s="35">
        <f t="shared" si="35"/>
        <v>25</v>
      </c>
      <c r="AC71" s="35">
        <f t="shared" si="36"/>
        <v>738.94083890802244</v>
      </c>
      <c r="AD71" s="35">
        <f t="shared" si="37"/>
        <v>148.75279019625714</v>
      </c>
      <c r="AE71" s="35">
        <f t="shared" si="38"/>
        <v>77.254696231128221</v>
      </c>
      <c r="AF71" s="35">
        <f t="shared" si="39"/>
        <v>384.80773349137792</v>
      </c>
      <c r="AG71" s="35">
        <f t="shared" si="40"/>
        <v>68.27958241870698</v>
      </c>
      <c r="AH71" s="35">
        <f t="shared" si="41"/>
        <v>727.0270092576983</v>
      </c>
      <c r="AI71" s="35">
        <f t="shared" si="42"/>
        <v>377.58115782518178</v>
      </c>
      <c r="AJ71" s="35">
        <f t="shared" si="43"/>
        <v>21.420249288870743</v>
      </c>
      <c r="AK71" s="36">
        <f t="shared" si="44"/>
        <v>4124.6789889743077</v>
      </c>
    </row>
    <row r="72" spans="1:37" x14ac:dyDescent="0.25">
      <c r="A72" s="5">
        <v>4649</v>
      </c>
      <c r="B72" s="5">
        <v>539677.62147283554</v>
      </c>
      <c r="C72" s="5">
        <v>916269.85320916772</v>
      </c>
      <c r="D72" s="5">
        <v>20081.660390625075</v>
      </c>
      <c r="E72" s="5">
        <v>49.175773726540918</v>
      </c>
      <c r="F72" s="5">
        <v>2.5000000000000001E-2</v>
      </c>
      <c r="G72" s="5">
        <v>-2.5000000000000001E-2</v>
      </c>
      <c r="H72" s="45">
        <v>0.25</v>
      </c>
      <c r="I72" s="45">
        <v>0.25</v>
      </c>
      <c r="J72" s="45">
        <v>600</v>
      </c>
      <c r="K72" s="50">
        <f>2800+(4800-2800)*(A72-$A$71)^2/39.65^2</f>
        <v>2800.3180413740024</v>
      </c>
      <c r="L72" s="51">
        <v>9900</v>
      </c>
      <c r="M72" s="51">
        <v>4150</v>
      </c>
      <c r="N72" s="35">
        <f t="shared" si="23"/>
        <v>703.75</v>
      </c>
      <c r="O72" s="35">
        <f t="shared" si="24"/>
        <v>475</v>
      </c>
      <c r="P72" s="35">
        <f t="shared" si="25"/>
        <v>741.34338003164555</v>
      </c>
      <c r="Q72" s="35">
        <f t="shared" si="26"/>
        <v>182.97450452469536</v>
      </c>
      <c r="R72" s="35">
        <f t="shared" si="27"/>
        <v>101.46753680851023</v>
      </c>
      <c r="S72" s="35">
        <f t="shared" si="28"/>
        <v>410.88523620837856</v>
      </c>
      <c r="T72" s="35">
        <f t="shared" si="29"/>
        <v>33.251431016125281</v>
      </c>
      <c r="U72" s="35">
        <f t="shared" si="30"/>
        <v>719.17730461639792</v>
      </c>
      <c r="V72" s="35">
        <f t="shared" si="31"/>
        <v>398.81594333357316</v>
      </c>
      <c r="W72" s="35">
        <f t="shared" si="32"/>
        <v>22.872261563282031</v>
      </c>
      <c r="X72" s="35">
        <f t="shared" si="33"/>
        <v>3959.3420921877487</v>
      </c>
      <c r="Y72" s="51">
        <v>9900</v>
      </c>
      <c r="Z72" s="51">
        <v>4150</v>
      </c>
      <c r="AA72" s="35">
        <f t="shared" si="34"/>
        <v>496.25</v>
      </c>
      <c r="AB72" s="35">
        <f t="shared" si="35"/>
        <v>25</v>
      </c>
      <c r="AC72" s="35">
        <f t="shared" si="36"/>
        <v>738.94083890802244</v>
      </c>
      <c r="AD72" s="35">
        <f t="shared" si="37"/>
        <v>148.75279019625714</v>
      </c>
      <c r="AE72" s="35">
        <f t="shared" si="38"/>
        <v>77.254616172026203</v>
      </c>
      <c r="AF72" s="35">
        <f t="shared" si="39"/>
        <v>384.80731324827542</v>
      </c>
      <c r="AG72" s="35">
        <f t="shared" si="40"/>
        <v>68.27958241870698</v>
      </c>
      <c r="AH72" s="35">
        <f t="shared" si="41"/>
        <v>727.0270092576983</v>
      </c>
      <c r="AI72" s="35">
        <f t="shared" si="42"/>
        <v>377.58076653753318</v>
      </c>
      <c r="AJ72" s="35">
        <f t="shared" si="43"/>
        <v>21.420612727040798</v>
      </c>
      <c r="AK72" s="36">
        <f t="shared" si="44"/>
        <v>4124.6139163687812</v>
      </c>
    </row>
    <row r="73" spans="1:37" x14ac:dyDescent="0.25">
      <c r="A73" s="5">
        <v>4650</v>
      </c>
      <c r="B73" s="5">
        <v>540331.76880979538</v>
      </c>
      <c r="C73" s="5">
        <v>917026.22029325366</v>
      </c>
      <c r="D73" s="5">
        <v>20075.726562499993</v>
      </c>
      <c r="E73" s="5">
        <v>49.114165361473098</v>
      </c>
      <c r="F73" s="5">
        <v>2.5000000000000001E-2</v>
      </c>
      <c r="G73" s="5">
        <v>-2.5000000000000001E-2</v>
      </c>
      <c r="H73" s="45">
        <v>0.25</v>
      </c>
      <c r="I73" s="45">
        <v>0.25</v>
      </c>
      <c r="J73" s="45">
        <v>600</v>
      </c>
      <c r="K73" s="50">
        <f t="shared" ref="K73:K132" si="45">2800+(4800-2800)*(A73-$A$71)^2/39.65^2</f>
        <v>2802.8623723660212</v>
      </c>
      <c r="L73" s="51">
        <v>9900</v>
      </c>
      <c r="M73" s="51">
        <v>4150</v>
      </c>
      <c r="N73" s="35">
        <f t="shared" si="23"/>
        <v>703.75</v>
      </c>
      <c r="O73" s="35">
        <f t="shared" si="24"/>
        <v>475</v>
      </c>
      <c r="P73" s="35">
        <f t="shared" si="25"/>
        <v>741.34338003164555</v>
      </c>
      <c r="Q73" s="35">
        <f t="shared" si="26"/>
        <v>182.97450452469536</v>
      </c>
      <c r="R73" s="35">
        <f t="shared" si="27"/>
        <v>101.46836590911714</v>
      </c>
      <c r="S73" s="35">
        <f t="shared" si="28"/>
        <v>410.88841017300842</v>
      </c>
      <c r="T73" s="35">
        <f t="shared" si="29"/>
        <v>33.251431016125281</v>
      </c>
      <c r="U73" s="35">
        <f t="shared" si="30"/>
        <v>719.17730461639792</v>
      </c>
      <c r="V73" s="35">
        <f t="shared" si="31"/>
        <v>398.81920209544973</v>
      </c>
      <c r="W73" s="35">
        <f t="shared" si="32"/>
        <v>22.87574317514682</v>
      </c>
      <c r="X73" s="35">
        <f t="shared" si="33"/>
        <v>3958.6947584918394</v>
      </c>
      <c r="Y73" s="51">
        <v>9900</v>
      </c>
      <c r="Z73" s="51">
        <v>4150</v>
      </c>
      <c r="AA73" s="35">
        <f t="shared" si="34"/>
        <v>496.25</v>
      </c>
      <c r="AB73" s="35">
        <f t="shared" si="35"/>
        <v>25</v>
      </c>
      <c r="AC73" s="35">
        <f t="shared" si="36"/>
        <v>738.94083890802244</v>
      </c>
      <c r="AD73" s="35">
        <f t="shared" si="37"/>
        <v>148.75279019625714</v>
      </c>
      <c r="AE73" s="35">
        <f t="shared" si="38"/>
        <v>77.253975597646303</v>
      </c>
      <c r="AF73" s="35">
        <f t="shared" si="39"/>
        <v>384.80395075741848</v>
      </c>
      <c r="AG73" s="35">
        <f t="shared" si="40"/>
        <v>68.27958241870698</v>
      </c>
      <c r="AH73" s="35">
        <f t="shared" si="41"/>
        <v>727.0270092576983</v>
      </c>
      <c r="AI73" s="35">
        <f t="shared" si="42"/>
        <v>377.57763573995283</v>
      </c>
      <c r="AJ73" s="35">
        <f t="shared" si="43"/>
        <v>21.423520674633046</v>
      </c>
      <c r="AK73" s="36">
        <f t="shared" si="44"/>
        <v>4124.093335524567</v>
      </c>
    </row>
    <row r="74" spans="1:37" x14ac:dyDescent="0.25">
      <c r="A74" s="5">
        <v>4651</v>
      </c>
      <c r="B74" s="5">
        <v>540986.72906541824</v>
      </c>
      <c r="C74" s="5">
        <v>917781.88355594873</v>
      </c>
      <c r="D74" s="5">
        <v>20069.613515625177</v>
      </c>
      <c r="E74" s="5">
        <v>49.052556996405265</v>
      </c>
      <c r="F74" s="5">
        <v>2.5000000000000001E-2</v>
      </c>
      <c r="G74" s="5">
        <v>-2.5000000000000001E-2</v>
      </c>
      <c r="H74" s="45">
        <v>0.25</v>
      </c>
      <c r="I74" s="45">
        <v>0.25</v>
      </c>
      <c r="J74" s="45">
        <v>600</v>
      </c>
      <c r="K74" s="50">
        <f t="shared" si="45"/>
        <v>2807.9510343500588</v>
      </c>
      <c r="L74" s="51">
        <v>9900</v>
      </c>
      <c r="M74" s="51">
        <v>4150</v>
      </c>
      <c r="N74" s="35">
        <f t="shared" si="23"/>
        <v>703.75</v>
      </c>
      <c r="O74" s="35">
        <f t="shared" si="24"/>
        <v>475</v>
      </c>
      <c r="P74" s="35">
        <f t="shared" si="25"/>
        <v>741.34338003164555</v>
      </c>
      <c r="Q74" s="35">
        <f t="shared" si="26"/>
        <v>182.97450452469536</v>
      </c>
      <c r="R74" s="35">
        <f t="shared" si="27"/>
        <v>101.47002484354405</v>
      </c>
      <c r="S74" s="35">
        <f t="shared" si="28"/>
        <v>410.89476082447652</v>
      </c>
      <c r="T74" s="35">
        <f t="shared" si="29"/>
        <v>33.251431016125281</v>
      </c>
      <c r="U74" s="35">
        <f t="shared" si="30"/>
        <v>719.17730461639792</v>
      </c>
      <c r="V74" s="35">
        <f t="shared" si="31"/>
        <v>398.82572250108103</v>
      </c>
      <c r="W74" s="35">
        <f t="shared" si="32"/>
        <v>22.882709569781149</v>
      </c>
      <c r="X74" s="35">
        <f t="shared" si="33"/>
        <v>3957.4000911000207</v>
      </c>
      <c r="Y74" s="51">
        <v>9900</v>
      </c>
      <c r="Z74" s="51">
        <v>4150</v>
      </c>
      <c r="AA74" s="35">
        <f t="shared" si="34"/>
        <v>496.25</v>
      </c>
      <c r="AB74" s="35">
        <f t="shared" si="35"/>
        <v>25</v>
      </c>
      <c r="AC74" s="35">
        <f t="shared" si="36"/>
        <v>738.94083890802244</v>
      </c>
      <c r="AD74" s="35">
        <f t="shared" si="37"/>
        <v>148.75279019625714</v>
      </c>
      <c r="AE74" s="35">
        <f t="shared" si="38"/>
        <v>77.252693906974102</v>
      </c>
      <c r="AF74" s="35">
        <f t="shared" si="39"/>
        <v>384.79722286219572</v>
      </c>
      <c r="AG74" s="35">
        <f t="shared" si="40"/>
        <v>68.27958241870698</v>
      </c>
      <c r="AH74" s="35">
        <f t="shared" si="41"/>
        <v>727.0270092576983</v>
      </c>
      <c r="AI74" s="35">
        <f t="shared" si="42"/>
        <v>377.57137149620326</v>
      </c>
      <c r="AJ74" s="35">
        <f t="shared" si="43"/>
        <v>21.429338929379359</v>
      </c>
      <c r="AK74" s="36">
        <f t="shared" si="44"/>
        <v>4123.0521738361394</v>
      </c>
    </row>
    <row r="75" spans="1:37" x14ac:dyDescent="0.25">
      <c r="A75" s="5">
        <v>4651.2</v>
      </c>
      <c r="B75" s="5">
        <v>541117.8186006546</v>
      </c>
      <c r="C75" s="5">
        <v>917932.93167304993</v>
      </c>
      <c r="D75" s="5">
        <v>20068.369400000163</v>
      </c>
      <c r="E75" s="5">
        <v>49.040235323391713</v>
      </c>
      <c r="F75" s="5">
        <v>2.5000000000000001E-2</v>
      </c>
      <c r="G75" s="5">
        <v>-2.5000000000000001E-2</v>
      </c>
      <c r="H75" s="45">
        <v>0.25</v>
      </c>
      <c r="I75" s="45">
        <v>0.25</v>
      </c>
      <c r="J75" s="45">
        <v>600</v>
      </c>
      <c r="K75" s="50">
        <f t="shared" si="45"/>
        <v>2809.2740864659072</v>
      </c>
      <c r="L75" s="51">
        <v>9900</v>
      </c>
      <c r="M75" s="51">
        <v>4150</v>
      </c>
      <c r="N75" s="35">
        <f t="shared" si="23"/>
        <v>703.75</v>
      </c>
      <c r="O75" s="35">
        <f t="shared" si="24"/>
        <v>475</v>
      </c>
      <c r="P75" s="35">
        <f t="shared" si="25"/>
        <v>741.34338003164555</v>
      </c>
      <c r="Q75" s="35">
        <f t="shared" si="26"/>
        <v>182.97450452469536</v>
      </c>
      <c r="R75" s="35">
        <f t="shared" si="27"/>
        <v>101.4704563267118</v>
      </c>
      <c r="S75" s="35">
        <f t="shared" si="28"/>
        <v>410.8964125886871</v>
      </c>
      <c r="T75" s="35">
        <f t="shared" si="29"/>
        <v>33.251431016125281</v>
      </c>
      <c r="U75" s="35">
        <f t="shared" si="30"/>
        <v>719.17730461639792</v>
      </c>
      <c r="V75" s="35">
        <f t="shared" si="31"/>
        <v>398.8274184362736</v>
      </c>
      <c r="W75" s="35">
        <f t="shared" si="32"/>
        <v>22.884521525280658</v>
      </c>
      <c r="X75" s="35">
        <f t="shared" si="33"/>
        <v>3957.0634775781482</v>
      </c>
      <c r="Y75" s="51">
        <v>9900</v>
      </c>
      <c r="Z75" s="51">
        <v>4150</v>
      </c>
      <c r="AA75" s="35">
        <f t="shared" si="34"/>
        <v>496.25</v>
      </c>
      <c r="AB75" s="35">
        <f t="shared" si="35"/>
        <v>25</v>
      </c>
      <c r="AC75" s="35">
        <f t="shared" si="36"/>
        <v>738.94083890802244</v>
      </c>
      <c r="AD75" s="35">
        <f t="shared" si="37"/>
        <v>148.75279019625714</v>
      </c>
      <c r="AE75" s="35">
        <f t="shared" si="38"/>
        <v>77.252360548986971</v>
      </c>
      <c r="AF75" s="35">
        <f t="shared" si="39"/>
        <v>384.79547297280465</v>
      </c>
      <c r="AG75" s="35">
        <f t="shared" si="40"/>
        <v>68.27958241870698</v>
      </c>
      <c r="AH75" s="35">
        <f t="shared" si="41"/>
        <v>727.0270092576983</v>
      </c>
      <c r="AI75" s="35">
        <f t="shared" si="42"/>
        <v>377.56974221408979</v>
      </c>
      <c r="AJ75" s="35">
        <f t="shared" si="43"/>
        <v>21.43085219118592</v>
      </c>
      <c r="AK75" s="36">
        <f t="shared" si="44"/>
        <v>4122.7814717971487</v>
      </c>
    </row>
    <row r="76" spans="1:37" x14ac:dyDescent="0.25">
      <c r="A76" s="5">
        <v>4651.8</v>
      </c>
      <c r="B76" s="5">
        <v>541511.28206396103</v>
      </c>
      <c r="C76" s="5">
        <v>918385.90682759881</v>
      </c>
      <c r="D76" s="5">
        <v>20064.594040625252</v>
      </c>
      <c r="E76" s="5">
        <v>49.003270304350991</v>
      </c>
      <c r="F76" s="5">
        <v>2.5000000000000001E-2</v>
      </c>
      <c r="G76" s="5">
        <v>-2.5000000000000001E-2</v>
      </c>
      <c r="H76" s="45">
        <v>0.25</v>
      </c>
      <c r="I76" s="45">
        <v>0.25</v>
      </c>
      <c r="J76" s="45">
        <v>600</v>
      </c>
      <c r="K76" s="50">
        <f t="shared" si="45"/>
        <v>2813.8538822515438</v>
      </c>
      <c r="L76" s="51">
        <v>9900</v>
      </c>
      <c r="M76" s="51">
        <v>4150</v>
      </c>
      <c r="N76" s="35">
        <f t="shared" si="23"/>
        <v>703.75</v>
      </c>
      <c r="O76" s="35">
        <f t="shared" si="24"/>
        <v>475</v>
      </c>
      <c r="P76" s="35">
        <f t="shared" si="25"/>
        <v>741.34338003164555</v>
      </c>
      <c r="Q76" s="35">
        <f t="shared" si="26"/>
        <v>182.97450452469536</v>
      </c>
      <c r="R76" s="35">
        <f t="shared" si="27"/>
        <v>101.4719504331983</v>
      </c>
      <c r="S76" s="35">
        <f t="shared" si="28"/>
        <v>410.90213213080835</v>
      </c>
      <c r="T76" s="35">
        <f t="shared" si="29"/>
        <v>33.251431016125281</v>
      </c>
      <c r="U76" s="35">
        <f t="shared" si="30"/>
        <v>719.17730461639792</v>
      </c>
      <c r="V76" s="35">
        <f t="shared" si="31"/>
        <v>398.83329098927521</v>
      </c>
      <c r="W76" s="35">
        <f t="shared" si="32"/>
        <v>22.890795888502719</v>
      </c>
      <c r="X76" s="35">
        <f t="shared" si="33"/>
        <v>3955.8982769255103</v>
      </c>
      <c r="Y76" s="51">
        <v>9900</v>
      </c>
      <c r="Z76" s="51">
        <v>4150</v>
      </c>
      <c r="AA76" s="35">
        <f t="shared" si="34"/>
        <v>496.25</v>
      </c>
      <c r="AB76" s="35">
        <f t="shared" si="35"/>
        <v>25</v>
      </c>
      <c r="AC76" s="35">
        <f t="shared" si="36"/>
        <v>738.94083890802244</v>
      </c>
      <c r="AD76" s="35">
        <f t="shared" si="37"/>
        <v>148.75279019625714</v>
      </c>
      <c r="AE76" s="35">
        <f t="shared" si="38"/>
        <v>77.251206239905201</v>
      </c>
      <c r="AF76" s="35">
        <f t="shared" si="39"/>
        <v>384.78941363327874</v>
      </c>
      <c r="AG76" s="35">
        <f t="shared" si="40"/>
        <v>68.27958241870698</v>
      </c>
      <c r="AH76" s="35">
        <f t="shared" si="41"/>
        <v>727.0270092576983</v>
      </c>
      <c r="AI76" s="35">
        <f t="shared" si="42"/>
        <v>377.56410054593442</v>
      </c>
      <c r="AJ76" s="35">
        <f t="shared" si="43"/>
        <v>21.436092049120855</v>
      </c>
      <c r="AK76" s="36">
        <f t="shared" si="44"/>
        <v>4121.8444262775629</v>
      </c>
    </row>
    <row r="77" spans="1:37" x14ac:dyDescent="0.25">
      <c r="A77" s="5">
        <v>4652</v>
      </c>
      <c r="B77" s="5">
        <v>541642.50148391724</v>
      </c>
      <c r="C77" s="5">
        <v>918536.84212359786</v>
      </c>
      <c r="D77" s="5">
        <v>20063.321249999943</v>
      </c>
      <c r="E77" s="5">
        <v>48.990948631337432</v>
      </c>
      <c r="F77" s="5">
        <v>2.5000000000000001E-2</v>
      </c>
      <c r="G77" s="5">
        <v>-2.5000000000000001E-2</v>
      </c>
      <c r="H77" s="45">
        <v>0.25</v>
      </c>
      <c r="I77" s="45">
        <v>0.25</v>
      </c>
      <c r="J77" s="45">
        <v>600</v>
      </c>
      <c r="K77" s="50">
        <f t="shared" si="45"/>
        <v>2815.5840273261147</v>
      </c>
      <c r="L77" s="51">
        <v>9900</v>
      </c>
      <c r="M77" s="51">
        <v>4150</v>
      </c>
      <c r="N77" s="35">
        <f t="shared" si="23"/>
        <v>703.75</v>
      </c>
      <c r="O77" s="35">
        <f t="shared" si="24"/>
        <v>475</v>
      </c>
      <c r="P77" s="35">
        <f t="shared" si="25"/>
        <v>741.34338003164555</v>
      </c>
      <c r="Q77" s="35">
        <f t="shared" si="26"/>
        <v>182.97450452469536</v>
      </c>
      <c r="R77" s="35">
        <f t="shared" si="27"/>
        <v>101.47251507983754</v>
      </c>
      <c r="S77" s="35">
        <f t="shared" si="28"/>
        <v>410.90429361302688</v>
      </c>
      <c r="T77" s="35">
        <f t="shared" si="29"/>
        <v>33.251431016125281</v>
      </c>
      <c r="U77" s="35">
        <f t="shared" si="30"/>
        <v>719.17730461639792</v>
      </c>
      <c r="V77" s="35">
        <f t="shared" si="31"/>
        <v>398.83551032059205</v>
      </c>
      <c r="W77" s="35">
        <f t="shared" si="32"/>
        <v>22.893167096196802</v>
      </c>
      <c r="X77" s="35">
        <f t="shared" si="33"/>
        <v>3955.4580900122928</v>
      </c>
      <c r="Y77" s="51">
        <v>9900</v>
      </c>
      <c r="Z77" s="51">
        <v>4150</v>
      </c>
      <c r="AA77" s="35">
        <f t="shared" si="34"/>
        <v>496.25</v>
      </c>
      <c r="AB77" s="35">
        <f t="shared" si="35"/>
        <v>25</v>
      </c>
      <c r="AC77" s="35">
        <f t="shared" si="36"/>
        <v>738.94083890802244</v>
      </c>
      <c r="AD77" s="35">
        <f t="shared" si="37"/>
        <v>148.75279019625714</v>
      </c>
      <c r="AE77" s="35">
        <f t="shared" si="38"/>
        <v>77.250770015039123</v>
      </c>
      <c r="AF77" s="35">
        <f t="shared" si="39"/>
        <v>384.78712372928692</v>
      </c>
      <c r="AG77" s="35">
        <f t="shared" si="40"/>
        <v>68.27958241870698</v>
      </c>
      <c r="AH77" s="35">
        <f t="shared" si="41"/>
        <v>727.0270092576983</v>
      </c>
      <c r="AI77" s="35">
        <f t="shared" si="42"/>
        <v>377.56196850350796</v>
      </c>
      <c r="AJ77" s="35">
        <f t="shared" si="43"/>
        <v>21.438072215170077</v>
      </c>
      <c r="AK77" s="36">
        <f t="shared" si="44"/>
        <v>4121.4904313034986</v>
      </c>
    </row>
    <row r="78" spans="1:37" x14ac:dyDescent="0.25">
      <c r="A78" s="5">
        <v>4653</v>
      </c>
      <c r="B78" s="5">
        <v>542299.08530664444</v>
      </c>
      <c r="C78" s="5">
        <v>919291.09512332082</v>
      </c>
      <c r="D78" s="5">
        <v>20056.849765624975</v>
      </c>
      <c r="E78" s="5">
        <v>48.929340266269598</v>
      </c>
      <c r="F78" s="5">
        <v>2.5000000000000001E-2</v>
      </c>
      <c r="G78" s="5">
        <v>-2.5000000000000001E-2</v>
      </c>
      <c r="H78" s="45">
        <v>0.25</v>
      </c>
      <c r="I78" s="45">
        <v>0.25</v>
      </c>
      <c r="J78" s="45">
        <v>600</v>
      </c>
      <c r="K78" s="50">
        <f t="shared" si="45"/>
        <v>2825.7613512941898</v>
      </c>
      <c r="L78" s="51">
        <v>9900</v>
      </c>
      <c r="M78" s="51">
        <v>4150</v>
      </c>
      <c r="N78" s="35">
        <f t="shared" si="23"/>
        <v>703.75</v>
      </c>
      <c r="O78" s="35">
        <f t="shared" si="24"/>
        <v>475</v>
      </c>
      <c r="P78" s="35">
        <f t="shared" si="25"/>
        <v>741.34338003164555</v>
      </c>
      <c r="Q78" s="35">
        <f t="shared" si="26"/>
        <v>182.97450452469536</v>
      </c>
      <c r="R78" s="35">
        <f t="shared" si="27"/>
        <v>101.4758388241257</v>
      </c>
      <c r="S78" s="35">
        <f t="shared" si="28"/>
        <v>410.91701672861859</v>
      </c>
      <c r="T78" s="35">
        <f t="shared" si="29"/>
        <v>33.251431016125281</v>
      </c>
      <c r="U78" s="35">
        <f t="shared" si="30"/>
        <v>719.17730461639792</v>
      </c>
      <c r="V78" s="35">
        <f t="shared" si="31"/>
        <v>398.8485742251213</v>
      </c>
      <c r="W78" s="35">
        <f t="shared" si="32"/>
        <v>22.907125295947733</v>
      </c>
      <c r="X78" s="35">
        <f t="shared" si="33"/>
        <v>3952.8687552286551</v>
      </c>
      <c r="Y78" s="51">
        <v>9900</v>
      </c>
      <c r="Z78" s="51">
        <v>4150</v>
      </c>
      <c r="AA78" s="35">
        <f t="shared" si="34"/>
        <v>496.25</v>
      </c>
      <c r="AB78" s="35">
        <f t="shared" si="35"/>
        <v>25</v>
      </c>
      <c r="AC78" s="35">
        <f t="shared" si="36"/>
        <v>738.94083890802244</v>
      </c>
      <c r="AD78" s="35">
        <f t="shared" si="37"/>
        <v>148.75279019625714</v>
      </c>
      <c r="AE78" s="35">
        <f t="shared" si="38"/>
        <v>77.248202291516975</v>
      </c>
      <c r="AF78" s="35">
        <f t="shared" si="39"/>
        <v>384.77364459292937</v>
      </c>
      <c r="AG78" s="35">
        <f t="shared" si="40"/>
        <v>68.27958241870698</v>
      </c>
      <c r="AH78" s="35">
        <f t="shared" si="41"/>
        <v>727.0270092576983</v>
      </c>
      <c r="AI78" s="35">
        <f t="shared" si="42"/>
        <v>377.54941879368101</v>
      </c>
      <c r="AJ78" s="35">
        <f t="shared" si="43"/>
        <v>21.449727629775314</v>
      </c>
      <c r="AK78" s="36">
        <f t="shared" si="44"/>
        <v>4119.4081079266434</v>
      </c>
    </row>
    <row r="79" spans="1:37" x14ac:dyDescent="0.25">
      <c r="A79" s="5">
        <v>4654</v>
      </c>
      <c r="B79" s="5">
        <v>542956.47977399826</v>
      </c>
      <c r="C79" s="5">
        <v>920044.64168304205</v>
      </c>
      <c r="D79" s="5">
        <v>20050.199062499814</v>
      </c>
      <c r="E79" s="5">
        <v>48.867731901201772</v>
      </c>
      <c r="F79" s="5">
        <v>2.5000000000000001E-2</v>
      </c>
      <c r="G79" s="5">
        <v>-2.5000000000000001E-2</v>
      </c>
      <c r="H79" s="45">
        <v>0.25</v>
      </c>
      <c r="I79" s="45">
        <v>0.25</v>
      </c>
      <c r="J79" s="45">
        <v>600</v>
      </c>
      <c r="K79" s="50">
        <f t="shared" si="45"/>
        <v>2838.4830062542837</v>
      </c>
      <c r="L79" s="51">
        <v>9900</v>
      </c>
      <c r="M79" s="51">
        <v>4150</v>
      </c>
      <c r="N79" s="35">
        <f t="shared" si="23"/>
        <v>703.75</v>
      </c>
      <c r="O79" s="35">
        <f t="shared" si="24"/>
        <v>475</v>
      </c>
      <c r="P79" s="35">
        <f t="shared" si="25"/>
        <v>741.34338003164555</v>
      </c>
      <c r="Q79" s="35">
        <f t="shared" si="26"/>
        <v>182.97450452469536</v>
      </c>
      <c r="R79" s="35">
        <f t="shared" si="27"/>
        <v>101.47999902550633</v>
      </c>
      <c r="S79" s="35">
        <f t="shared" si="28"/>
        <v>410.93294111850173</v>
      </c>
      <c r="T79" s="35">
        <f t="shared" si="29"/>
        <v>33.251431016125281</v>
      </c>
      <c r="U79" s="35">
        <f t="shared" si="30"/>
        <v>719.17730461639792</v>
      </c>
      <c r="V79" s="35">
        <f t="shared" si="31"/>
        <v>398.86492580603334</v>
      </c>
      <c r="W79" s="35">
        <f t="shared" si="32"/>
        <v>22.924596924859049</v>
      </c>
      <c r="X79" s="35">
        <f t="shared" si="33"/>
        <v>3949.6320867491086</v>
      </c>
      <c r="Y79" s="51">
        <v>9900</v>
      </c>
      <c r="Z79" s="51">
        <v>4150</v>
      </c>
      <c r="AA79" s="35">
        <f t="shared" si="34"/>
        <v>496.25</v>
      </c>
      <c r="AB79" s="35">
        <f t="shared" si="35"/>
        <v>25</v>
      </c>
      <c r="AC79" s="35">
        <f t="shared" si="36"/>
        <v>738.94083890802244</v>
      </c>
      <c r="AD79" s="35">
        <f t="shared" si="37"/>
        <v>148.75279019625714</v>
      </c>
      <c r="AE79" s="35">
        <f t="shared" si="38"/>
        <v>77.244988557274141</v>
      </c>
      <c r="AF79" s="35">
        <f t="shared" si="39"/>
        <v>384.75677373590821</v>
      </c>
      <c r="AG79" s="35">
        <f t="shared" si="40"/>
        <v>68.27958241870698</v>
      </c>
      <c r="AH79" s="35">
        <f t="shared" si="41"/>
        <v>727.0270092576983</v>
      </c>
      <c r="AI79" s="35">
        <f t="shared" si="42"/>
        <v>377.53371171624042</v>
      </c>
      <c r="AJ79" s="35">
        <f t="shared" si="43"/>
        <v>21.464314659216701</v>
      </c>
      <c r="AK79" s="36">
        <f t="shared" si="44"/>
        <v>4116.8052037055741</v>
      </c>
    </row>
    <row r="80" spans="1:37" x14ac:dyDescent="0.25">
      <c r="A80" s="5">
        <v>4655</v>
      </c>
      <c r="B80" s="5">
        <v>543614.68412637711</v>
      </c>
      <c r="C80" s="5">
        <v>920797.48093149066</v>
      </c>
      <c r="D80" s="5">
        <v>20043.36914062492</v>
      </c>
      <c r="E80" s="5">
        <v>48.806123536133946</v>
      </c>
      <c r="F80" s="5">
        <v>2.5000000000000001E-2</v>
      </c>
      <c r="G80" s="5">
        <v>-2.5000000000000001E-2</v>
      </c>
      <c r="H80" s="45">
        <v>0.25</v>
      </c>
      <c r="I80" s="45">
        <v>0.25</v>
      </c>
      <c r="J80" s="45">
        <v>600</v>
      </c>
      <c r="K80" s="50">
        <f t="shared" si="45"/>
        <v>2853.748992206396</v>
      </c>
      <c r="L80" s="51">
        <v>9900</v>
      </c>
      <c r="M80" s="51">
        <v>4150</v>
      </c>
      <c r="N80" s="35">
        <f t="shared" si="23"/>
        <v>703.75</v>
      </c>
      <c r="O80" s="35">
        <f t="shared" si="24"/>
        <v>475</v>
      </c>
      <c r="P80" s="35">
        <f t="shared" si="25"/>
        <v>741.34338003164555</v>
      </c>
      <c r="Q80" s="35">
        <f t="shared" si="26"/>
        <v>182.97450452469536</v>
      </c>
      <c r="R80" s="35">
        <f t="shared" si="27"/>
        <v>101.48499938259651</v>
      </c>
      <c r="S80" s="35">
        <f t="shared" si="28"/>
        <v>410.95208051076287</v>
      </c>
      <c r="T80" s="35">
        <f t="shared" si="29"/>
        <v>33.251431016125281</v>
      </c>
      <c r="U80" s="35">
        <f t="shared" si="30"/>
        <v>719.17730461639792</v>
      </c>
      <c r="V80" s="35">
        <f t="shared" si="31"/>
        <v>398.88457960066216</v>
      </c>
      <c r="W80" s="35">
        <f t="shared" si="32"/>
        <v>22.945597982142289</v>
      </c>
      <c r="X80" s="35">
        <f t="shared" si="33"/>
        <v>3945.7480845736522</v>
      </c>
      <c r="Y80" s="51">
        <v>9900</v>
      </c>
      <c r="Z80" s="51">
        <v>4150</v>
      </c>
      <c r="AA80" s="35">
        <f t="shared" si="34"/>
        <v>496.25</v>
      </c>
      <c r="AB80" s="35">
        <f t="shared" si="35"/>
        <v>25</v>
      </c>
      <c r="AC80" s="35">
        <f t="shared" si="36"/>
        <v>738.94083890802244</v>
      </c>
      <c r="AD80" s="35">
        <f t="shared" si="37"/>
        <v>148.75279019625714</v>
      </c>
      <c r="AE80" s="35">
        <f t="shared" si="38"/>
        <v>77.241126079740056</v>
      </c>
      <c r="AF80" s="35">
        <f t="shared" si="39"/>
        <v>384.73649646409109</v>
      </c>
      <c r="AG80" s="35">
        <f t="shared" si="40"/>
        <v>68.27958241870698</v>
      </c>
      <c r="AH80" s="35">
        <f t="shared" si="41"/>
        <v>727.0270092576983</v>
      </c>
      <c r="AI80" s="35">
        <f t="shared" si="42"/>
        <v>377.51483391578898</v>
      </c>
      <c r="AJ80" s="35">
        <f t="shared" si="43"/>
        <v>21.481845197013758</v>
      </c>
      <c r="AK80" s="36">
        <f t="shared" si="44"/>
        <v>4113.6817186402914</v>
      </c>
    </row>
    <row r="81" spans="1:37" x14ac:dyDescent="0.25">
      <c r="A81" s="5">
        <v>4655.2</v>
      </c>
      <c r="B81" s="5">
        <v>543746.4221162796</v>
      </c>
      <c r="C81" s="5">
        <v>920947.96382722259</v>
      </c>
      <c r="D81" s="5">
        <v>20041.981650000023</v>
      </c>
      <c r="E81" s="5">
        <v>48.793801863120393</v>
      </c>
      <c r="F81" s="5">
        <v>2.5000000000000001E-2</v>
      </c>
      <c r="G81" s="5">
        <v>-2.5000000000000001E-2</v>
      </c>
      <c r="H81" s="45">
        <v>0.25</v>
      </c>
      <c r="I81" s="45">
        <v>0.25</v>
      </c>
      <c r="J81" s="45">
        <v>600</v>
      </c>
      <c r="K81" s="50">
        <f t="shared" si="45"/>
        <v>2857.1075091158577</v>
      </c>
      <c r="L81" s="51">
        <v>9900</v>
      </c>
      <c r="M81" s="51">
        <v>4150</v>
      </c>
      <c r="N81" s="35">
        <f t="shared" si="23"/>
        <v>703.75</v>
      </c>
      <c r="O81" s="35">
        <f t="shared" si="24"/>
        <v>475</v>
      </c>
      <c r="P81" s="35">
        <f t="shared" si="25"/>
        <v>741.34338003164555</v>
      </c>
      <c r="Q81" s="35">
        <f t="shared" si="26"/>
        <v>182.97450452469536</v>
      </c>
      <c r="R81" s="35">
        <f t="shared" si="27"/>
        <v>101.48610065141777</v>
      </c>
      <c r="S81" s="35">
        <f t="shared" si="28"/>
        <v>410.95629559504528</v>
      </c>
      <c r="T81" s="35">
        <f t="shared" si="29"/>
        <v>33.251431016125281</v>
      </c>
      <c r="U81" s="35">
        <f t="shared" si="30"/>
        <v>719.17730461639792</v>
      </c>
      <c r="V81" s="35">
        <f t="shared" si="31"/>
        <v>398.88890811377706</v>
      </c>
      <c r="W81" s="35">
        <f t="shared" si="32"/>
        <v>22.950223363374366</v>
      </c>
      <c r="X81" s="35">
        <f t="shared" si="33"/>
        <v>3944.893604095053</v>
      </c>
      <c r="Y81" s="51">
        <v>9900</v>
      </c>
      <c r="Z81" s="51">
        <v>4150</v>
      </c>
      <c r="AA81" s="35">
        <f t="shared" si="34"/>
        <v>496.25</v>
      </c>
      <c r="AB81" s="35">
        <f t="shared" si="35"/>
        <v>25</v>
      </c>
      <c r="AC81" s="35">
        <f t="shared" si="36"/>
        <v>738.94083890802244</v>
      </c>
      <c r="AD81" s="35">
        <f t="shared" si="37"/>
        <v>148.75279019625714</v>
      </c>
      <c r="AE81" s="35">
        <f t="shared" si="38"/>
        <v>77.24027545527548</v>
      </c>
      <c r="AF81" s="35">
        <f t="shared" si="39"/>
        <v>384.73203073545193</v>
      </c>
      <c r="AG81" s="35">
        <f t="shared" si="40"/>
        <v>68.27958241870698</v>
      </c>
      <c r="AH81" s="35">
        <f t="shared" si="41"/>
        <v>727.0270092576983</v>
      </c>
      <c r="AI81" s="35">
        <f t="shared" si="42"/>
        <v>377.51067650160087</v>
      </c>
      <c r="AJ81" s="35">
        <f t="shared" si="43"/>
        <v>21.485705743084594</v>
      </c>
      <c r="AK81" s="36">
        <f t="shared" si="44"/>
        <v>4112.99455192593</v>
      </c>
    </row>
    <row r="82" spans="1:37" x14ac:dyDescent="0.25">
      <c r="A82" s="5">
        <v>4655.8</v>
      </c>
      <c r="B82" s="5">
        <v>544141.83021450043</v>
      </c>
      <c r="C82" s="5">
        <v>921399.24248117208</v>
      </c>
      <c r="D82" s="5">
        <v>20037.776165625248</v>
      </c>
      <c r="E82" s="5">
        <v>48.756836844079672</v>
      </c>
      <c r="F82" s="5">
        <v>2.5000000000000001E-2</v>
      </c>
      <c r="G82" s="5">
        <v>-2.5000000000000001E-2</v>
      </c>
      <c r="H82" s="45">
        <v>0.25</v>
      </c>
      <c r="I82" s="45">
        <v>0.25</v>
      </c>
      <c r="J82" s="45">
        <v>600</v>
      </c>
      <c r="K82" s="50">
        <f t="shared" si="45"/>
        <v>2867.7936992823429</v>
      </c>
      <c r="L82" s="51">
        <v>9900</v>
      </c>
      <c r="M82" s="51">
        <v>4150</v>
      </c>
      <c r="N82" s="35">
        <f t="shared" si="23"/>
        <v>703.75</v>
      </c>
      <c r="O82" s="35">
        <f t="shared" si="24"/>
        <v>475</v>
      </c>
      <c r="P82" s="35">
        <f t="shared" si="25"/>
        <v>741.34338003164555</v>
      </c>
      <c r="Q82" s="35">
        <f t="shared" si="26"/>
        <v>182.97450452469536</v>
      </c>
      <c r="R82" s="35">
        <f t="shared" si="27"/>
        <v>101.48960754935653</v>
      </c>
      <c r="S82" s="35">
        <f t="shared" si="28"/>
        <v>410.96971784486277</v>
      </c>
      <c r="T82" s="35">
        <f t="shared" si="29"/>
        <v>33.251431016125281</v>
      </c>
      <c r="U82" s="35">
        <f t="shared" si="30"/>
        <v>719.17730461639792</v>
      </c>
      <c r="V82" s="35">
        <f t="shared" si="31"/>
        <v>398.90269189974072</v>
      </c>
      <c r="W82" s="35">
        <f t="shared" si="32"/>
        <v>22.964952860735075</v>
      </c>
      <c r="X82" s="35">
        <f t="shared" si="33"/>
        <v>3942.1748025722318</v>
      </c>
      <c r="Y82" s="51">
        <v>9900</v>
      </c>
      <c r="Z82" s="51">
        <v>4150</v>
      </c>
      <c r="AA82" s="35">
        <f t="shared" si="34"/>
        <v>496.25</v>
      </c>
      <c r="AB82" s="35">
        <f t="shared" si="35"/>
        <v>25</v>
      </c>
      <c r="AC82" s="35">
        <f t="shared" si="36"/>
        <v>738.94083890802244</v>
      </c>
      <c r="AD82" s="35">
        <f t="shared" si="37"/>
        <v>148.75279019625714</v>
      </c>
      <c r="AE82" s="35">
        <f t="shared" si="38"/>
        <v>77.237566809399624</v>
      </c>
      <c r="AF82" s="35">
        <f t="shared" si="39"/>
        <v>384.71781023357158</v>
      </c>
      <c r="AG82" s="35">
        <f t="shared" si="40"/>
        <v>68.27958241870698</v>
      </c>
      <c r="AH82" s="35">
        <f t="shared" si="41"/>
        <v>727.0270092576983</v>
      </c>
      <c r="AI82" s="35">
        <f t="shared" si="42"/>
        <v>377.49743803590439</v>
      </c>
      <c r="AJ82" s="35">
        <f t="shared" si="43"/>
        <v>21.497998497384021</v>
      </c>
      <c r="AK82" s="36">
        <f t="shared" si="44"/>
        <v>4110.8081123802303</v>
      </c>
    </row>
    <row r="83" spans="1:37" x14ac:dyDescent="0.25">
      <c r="A83" s="5">
        <v>4656</v>
      </c>
      <c r="B83" s="5">
        <v>544273.69760322571</v>
      </c>
      <c r="C83" s="5">
        <v>921549.61199826002</v>
      </c>
      <c r="D83" s="5">
        <v>20036.360000000284</v>
      </c>
      <c r="E83" s="5">
        <v>48.744515171066112</v>
      </c>
      <c r="F83" s="5">
        <v>2.5000000000000001E-2</v>
      </c>
      <c r="G83" s="5">
        <v>-2.5000000000000001E-2</v>
      </c>
      <c r="H83" s="45">
        <v>0.25</v>
      </c>
      <c r="I83" s="45">
        <v>0.25</v>
      </c>
      <c r="J83" s="45">
        <v>600</v>
      </c>
      <c r="K83" s="50">
        <f t="shared" si="45"/>
        <v>2871.5593091505275</v>
      </c>
      <c r="L83" s="51">
        <v>9900</v>
      </c>
      <c r="M83" s="51">
        <v>4150</v>
      </c>
      <c r="N83" s="35">
        <f t="shared" si="23"/>
        <v>703.75</v>
      </c>
      <c r="O83" s="35">
        <f t="shared" si="24"/>
        <v>475</v>
      </c>
      <c r="P83" s="35">
        <f t="shared" si="25"/>
        <v>741.34338003164555</v>
      </c>
      <c r="Q83" s="35">
        <f t="shared" si="26"/>
        <v>182.97450452469536</v>
      </c>
      <c r="R83" s="35">
        <f t="shared" si="27"/>
        <v>101.49084435176978</v>
      </c>
      <c r="S83" s="35">
        <f t="shared" si="28"/>
        <v>410.97445144393106</v>
      </c>
      <c r="T83" s="35">
        <f t="shared" si="29"/>
        <v>33.251431016125281</v>
      </c>
      <c r="U83" s="35">
        <f t="shared" si="30"/>
        <v>719.17730461639792</v>
      </c>
      <c r="V83" s="35">
        <f t="shared" si="31"/>
        <v>398.90755312468684</v>
      </c>
      <c r="W83" s="35">
        <f t="shared" si="32"/>
        <v>22.970147747020746</v>
      </c>
      <c r="X83" s="35">
        <f t="shared" si="33"/>
        <v>3941.2167487022871</v>
      </c>
      <c r="Y83" s="51">
        <v>9900</v>
      </c>
      <c r="Z83" s="51">
        <v>4150</v>
      </c>
      <c r="AA83" s="35">
        <f t="shared" si="34"/>
        <v>496.25</v>
      </c>
      <c r="AB83" s="35">
        <f t="shared" si="35"/>
        <v>25</v>
      </c>
      <c r="AC83" s="35">
        <f t="shared" si="36"/>
        <v>738.94083890802244</v>
      </c>
      <c r="AD83" s="35">
        <f t="shared" si="37"/>
        <v>148.75279019625714</v>
      </c>
      <c r="AE83" s="35">
        <f t="shared" si="38"/>
        <v>77.236611567087621</v>
      </c>
      <c r="AF83" s="35">
        <f t="shared" si="39"/>
        <v>384.71279507440192</v>
      </c>
      <c r="AG83" s="35">
        <f t="shared" si="40"/>
        <v>68.27958241870698</v>
      </c>
      <c r="AH83" s="35">
        <f t="shared" si="41"/>
        <v>727.0270092576983</v>
      </c>
      <c r="AI83" s="35">
        <f t="shared" si="42"/>
        <v>377.49276930357144</v>
      </c>
      <c r="AJ83" s="35">
        <f t="shared" si="43"/>
        <v>21.502333568377402</v>
      </c>
      <c r="AK83" s="36">
        <f t="shared" si="44"/>
        <v>4110.0376527307944</v>
      </c>
    </row>
    <row r="84" spans="1:37" x14ac:dyDescent="0.25">
      <c r="A84" s="5">
        <v>4657</v>
      </c>
      <c r="B84" s="5">
        <v>544933.51944160461</v>
      </c>
      <c r="C84" s="5">
        <v>922301.03401368856</v>
      </c>
      <c r="D84" s="5">
        <v>20029.171640625009</v>
      </c>
      <c r="E84" s="5">
        <v>48.682906805998279</v>
      </c>
      <c r="F84" s="5">
        <v>2.5000000000000001E-2</v>
      </c>
      <c r="G84" s="5">
        <v>-2.5000000000000001E-2</v>
      </c>
      <c r="H84" s="45">
        <v>0.25</v>
      </c>
      <c r="I84" s="45">
        <v>0.25</v>
      </c>
      <c r="J84" s="45">
        <v>600</v>
      </c>
      <c r="K84" s="50">
        <f t="shared" si="45"/>
        <v>2891.9139570866773</v>
      </c>
      <c r="L84" s="51">
        <v>9900</v>
      </c>
      <c r="M84" s="51">
        <v>4150</v>
      </c>
      <c r="N84" s="35">
        <f t="shared" si="23"/>
        <v>703.75</v>
      </c>
      <c r="O84" s="35">
        <f t="shared" si="24"/>
        <v>475</v>
      </c>
      <c r="P84" s="35">
        <f t="shared" si="25"/>
        <v>741.34338003164555</v>
      </c>
      <c r="Q84" s="35">
        <f t="shared" si="26"/>
        <v>182.97450452469536</v>
      </c>
      <c r="R84" s="35">
        <f t="shared" si="27"/>
        <v>101.49753915711605</v>
      </c>
      <c r="S84" s="35">
        <f t="shared" si="28"/>
        <v>411.00007330276759</v>
      </c>
      <c r="T84" s="35">
        <f t="shared" si="29"/>
        <v>33.251431016125281</v>
      </c>
      <c r="U84" s="35">
        <f t="shared" si="30"/>
        <v>719.17730461639792</v>
      </c>
      <c r="V84" s="35">
        <f t="shared" si="31"/>
        <v>398.93386691127893</v>
      </c>
      <c r="W84" s="35">
        <f t="shared" si="32"/>
        <v>22.998268823021611</v>
      </c>
      <c r="X84" s="35">
        <f t="shared" si="33"/>
        <v>3936.0380791350121</v>
      </c>
      <c r="Y84" s="51">
        <v>9900</v>
      </c>
      <c r="Z84" s="51">
        <v>4150</v>
      </c>
      <c r="AA84" s="35">
        <f t="shared" si="34"/>
        <v>496.25</v>
      </c>
      <c r="AB84" s="35">
        <f t="shared" si="35"/>
        <v>25</v>
      </c>
      <c r="AC84" s="35">
        <f t="shared" si="36"/>
        <v>738.94083890802244</v>
      </c>
      <c r="AD84" s="35">
        <f t="shared" si="37"/>
        <v>148.75279019625714</v>
      </c>
      <c r="AE84" s="35">
        <f t="shared" si="38"/>
        <v>77.231441161199456</v>
      </c>
      <c r="AF84" s="35">
        <f t="shared" si="39"/>
        <v>384.6856488161074</v>
      </c>
      <c r="AG84" s="35">
        <f t="shared" si="40"/>
        <v>68.27958241870698</v>
      </c>
      <c r="AH84" s="35">
        <f t="shared" si="41"/>
        <v>727.0270092576983</v>
      </c>
      <c r="AI84" s="35">
        <f t="shared" si="42"/>
        <v>377.46749902309762</v>
      </c>
      <c r="AJ84" s="35">
        <f t="shared" si="43"/>
        <v>21.52579655944248</v>
      </c>
      <c r="AK84" s="36">
        <f t="shared" si="44"/>
        <v>4105.8730059770842</v>
      </c>
    </row>
    <row r="85" spans="1:37" x14ac:dyDescent="0.25">
      <c r="A85" s="5">
        <v>4658</v>
      </c>
      <c r="B85" s="5">
        <v>545594.14887857437</v>
      </c>
      <c r="C85" s="5">
        <v>923051.74610903859</v>
      </c>
      <c r="D85" s="5">
        <v>20021.804062500225</v>
      </c>
      <c r="E85" s="5">
        <v>48.621298440930453</v>
      </c>
      <c r="F85" s="5">
        <v>2.5000000000000001E-2</v>
      </c>
      <c r="G85" s="5">
        <v>-2.5000000000000001E-2</v>
      </c>
      <c r="H85" s="45">
        <v>0.25</v>
      </c>
      <c r="I85" s="45">
        <v>0.25</v>
      </c>
      <c r="J85" s="45">
        <v>600</v>
      </c>
      <c r="K85" s="50">
        <f t="shared" si="45"/>
        <v>2914.8129360148459</v>
      </c>
      <c r="L85" s="51">
        <v>9900</v>
      </c>
      <c r="M85" s="51">
        <v>4150</v>
      </c>
      <c r="N85" s="35">
        <f t="shared" si="23"/>
        <v>703.75</v>
      </c>
      <c r="O85" s="35">
        <f t="shared" si="24"/>
        <v>475</v>
      </c>
      <c r="P85" s="35">
        <f t="shared" si="25"/>
        <v>741.34338003164555</v>
      </c>
      <c r="Q85" s="35">
        <f t="shared" si="26"/>
        <v>182.97450452469536</v>
      </c>
      <c r="R85" s="35">
        <f t="shared" si="27"/>
        <v>101.5050898021654</v>
      </c>
      <c r="S85" s="35">
        <f t="shared" si="28"/>
        <v>411.0289683603815</v>
      </c>
      <c r="T85" s="35">
        <f t="shared" si="29"/>
        <v>33.251431016125281</v>
      </c>
      <c r="U85" s="35">
        <f t="shared" si="30"/>
        <v>719.17730461639792</v>
      </c>
      <c r="V85" s="35">
        <f t="shared" si="31"/>
        <v>398.96354455718273</v>
      </c>
      <c r="W85" s="35">
        <f t="shared" si="32"/>
        <v>23.029987190124952</v>
      </c>
      <c r="X85" s="35">
        <f t="shared" si="33"/>
        <v>3930.2120758718279</v>
      </c>
      <c r="Y85" s="51">
        <v>9900</v>
      </c>
      <c r="Z85" s="51">
        <v>4150</v>
      </c>
      <c r="AA85" s="35">
        <f t="shared" si="34"/>
        <v>496.25</v>
      </c>
      <c r="AB85" s="35">
        <f t="shared" si="35"/>
        <v>25</v>
      </c>
      <c r="AC85" s="35">
        <f t="shared" si="36"/>
        <v>738.94083890802244</v>
      </c>
      <c r="AD85" s="35">
        <f t="shared" si="37"/>
        <v>148.75279019625714</v>
      </c>
      <c r="AE85" s="35">
        <f t="shared" si="38"/>
        <v>77.225610429391295</v>
      </c>
      <c r="AF85" s="35">
        <f t="shared" si="39"/>
        <v>384.65503384525226</v>
      </c>
      <c r="AG85" s="35">
        <f t="shared" si="40"/>
        <v>68.27958241870698</v>
      </c>
      <c r="AH85" s="35">
        <f t="shared" si="41"/>
        <v>727.0270092576983</v>
      </c>
      <c r="AI85" s="35">
        <f t="shared" si="42"/>
        <v>377.43900140969032</v>
      </c>
      <c r="AJ85" s="35">
        <f t="shared" si="43"/>
        <v>21.552253451650166</v>
      </c>
      <c r="AK85" s="36">
        <f t="shared" si="44"/>
        <v>4101.1877783791606</v>
      </c>
    </row>
    <row r="86" spans="1:37" x14ac:dyDescent="0.25">
      <c r="A86" s="5">
        <v>4659</v>
      </c>
      <c r="B86" s="5">
        <v>546255.58515167236</v>
      </c>
      <c r="C86" s="5">
        <v>923801.74741625786</v>
      </c>
      <c r="D86" s="5">
        <v>20014.257265624794</v>
      </c>
      <c r="E86" s="5">
        <v>48.559690075862619</v>
      </c>
      <c r="F86" s="5">
        <v>2.5000000000000001E-2</v>
      </c>
      <c r="G86" s="5">
        <v>-2.5000000000000001E-2</v>
      </c>
      <c r="H86" s="45">
        <v>0.25</v>
      </c>
      <c r="I86" s="45">
        <v>0.25</v>
      </c>
      <c r="J86" s="45">
        <v>600</v>
      </c>
      <c r="K86" s="50">
        <f t="shared" si="45"/>
        <v>2940.2562459350338</v>
      </c>
      <c r="L86" s="51">
        <v>9900</v>
      </c>
      <c r="M86" s="51">
        <v>4150</v>
      </c>
      <c r="N86" s="35">
        <f t="shared" si="23"/>
        <v>703.75</v>
      </c>
      <c r="O86" s="35">
        <f t="shared" si="24"/>
        <v>475</v>
      </c>
      <c r="P86" s="35">
        <f t="shared" si="25"/>
        <v>741.34338003164555</v>
      </c>
      <c r="Q86" s="35">
        <f t="shared" si="26"/>
        <v>182.97450452469536</v>
      </c>
      <c r="R86" s="35">
        <f t="shared" si="27"/>
        <v>101.51350308342541</v>
      </c>
      <c r="S86" s="35">
        <f t="shared" si="28"/>
        <v>411.06116182684298</v>
      </c>
      <c r="T86" s="35">
        <f t="shared" si="29"/>
        <v>33.251431016125281</v>
      </c>
      <c r="U86" s="35">
        <f t="shared" si="30"/>
        <v>719.17730461639792</v>
      </c>
      <c r="V86" s="35">
        <f t="shared" si="31"/>
        <v>398.99661277592315</v>
      </c>
      <c r="W86" s="35">
        <f t="shared" si="32"/>
        <v>23.065332264994812</v>
      </c>
      <c r="X86" s="35">
        <f t="shared" si="33"/>
        <v>3923.7387389127343</v>
      </c>
      <c r="Y86" s="51">
        <v>9900</v>
      </c>
      <c r="Z86" s="51">
        <v>4150</v>
      </c>
      <c r="AA86" s="35">
        <f t="shared" si="34"/>
        <v>496.25</v>
      </c>
      <c r="AB86" s="35">
        <f t="shared" si="35"/>
        <v>25</v>
      </c>
      <c r="AC86" s="35">
        <f t="shared" si="36"/>
        <v>738.94083890802244</v>
      </c>
      <c r="AD86" s="35">
        <f t="shared" si="37"/>
        <v>148.75279019625714</v>
      </c>
      <c r="AE86" s="35">
        <f t="shared" si="38"/>
        <v>77.219114354859812</v>
      </c>
      <c r="AF86" s="35">
        <f t="shared" si="39"/>
        <v>384.62092317206231</v>
      </c>
      <c r="AG86" s="35">
        <f t="shared" si="40"/>
        <v>68.27958241870698</v>
      </c>
      <c r="AH86" s="35">
        <f t="shared" si="41"/>
        <v>727.0270092576983</v>
      </c>
      <c r="AI86" s="35">
        <f t="shared" si="42"/>
        <v>377.40725194379922</v>
      </c>
      <c r="AJ86" s="35">
        <f t="shared" si="43"/>
        <v>21.581726061411967</v>
      </c>
      <c r="AK86" s="36">
        <f t="shared" si="44"/>
        <v>4095.9819699370223</v>
      </c>
    </row>
    <row r="87" spans="1:37" x14ac:dyDescent="0.25">
      <c r="A87" s="5">
        <v>4659.2</v>
      </c>
      <c r="B87" s="5">
        <v>546387.96915864944</v>
      </c>
      <c r="C87" s="5">
        <v>923951.66230681539</v>
      </c>
      <c r="D87" s="5">
        <v>20012.726400000247</v>
      </c>
      <c r="E87" s="5">
        <v>48.54736840284906</v>
      </c>
      <c r="F87" s="5">
        <v>2.5000000000000001E-2</v>
      </c>
      <c r="G87" s="5">
        <v>-2.5000000000000001E-2</v>
      </c>
      <c r="H87" s="45">
        <v>0.25</v>
      </c>
      <c r="I87" s="45">
        <v>0.25</v>
      </c>
      <c r="J87" s="45">
        <v>600</v>
      </c>
      <c r="K87" s="50">
        <f t="shared" si="45"/>
        <v>2945.6502276381084</v>
      </c>
      <c r="L87" s="51">
        <v>9900</v>
      </c>
      <c r="M87" s="51">
        <v>4150</v>
      </c>
      <c r="N87" s="35">
        <f t="shared" si="23"/>
        <v>703.75</v>
      </c>
      <c r="O87" s="35">
        <f t="shared" si="24"/>
        <v>475</v>
      </c>
      <c r="P87" s="35">
        <f t="shared" si="25"/>
        <v>741.34338003164555</v>
      </c>
      <c r="Q87" s="35">
        <f t="shared" si="26"/>
        <v>182.97450452469536</v>
      </c>
      <c r="R87" s="35">
        <f t="shared" si="27"/>
        <v>101.515289910837</v>
      </c>
      <c r="S87" s="35">
        <f t="shared" si="28"/>
        <v>411.067998757662</v>
      </c>
      <c r="T87" s="35">
        <f t="shared" si="29"/>
        <v>33.251431016125281</v>
      </c>
      <c r="U87" s="35">
        <f t="shared" si="30"/>
        <v>719.17730461639792</v>
      </c>
      <c r="V87" s="35">
        <f t="shared" si="31"/>
        <v>399.00363586214507</v>
      </c>
      <c r="W87" s="35">
        <f t="shared" si="32"/>
        <v>23.07283931949749</v>
      </c>
      <c r="X87" s="35">
        <f t="shared" si="33"/>
        <v>3922.3663914774079</v>
      </c>
      <c r="Y87" s="51">
        <v>9900</v>
      </c>
      <c r="Z87" s="51">
        <v>4150</v>
      </c>
      <c r="AA87" s="35">
        <f t="shared" si="34"/>
        <v>496.25</v>
      </c>
      <c r="AB87" s="35">
        <f t="shared" si="35"/>
        <v>25</v>
      </c>
      <c r="AC87" s="35">
        <f t="shared" si="36"/>
        <v>738.94083890802244</v>
      </c>
      <c r="AD87" s="35">
        <f t="shared" si="37"/>
        <v>148.75279019625714</v>
      </c>
      <c r="AE87" s="35">
        <f t="shared" si="38"/>
        <v>77.217734815594014</v>
      </c>
      <c r="AF87" s="35">
        <f t="shared" si="39"/>
        <v>384.61367895309746</v>
      </c>
      <c r="AG87" s="35">
        <f t="shared" si="40"/>
        <v>68.27958241870698</v>
      </c>
      <c r="AH87" s="35">
        <f t="shared" si="41"/>
        <v>727.0270092576983</v>
      </c>
      <c r="AI87" s="35">
        <f t="shared" si="42"/>
        <v>377.40050946653048</v>
      </c>
      <c r="AJ87" s="35">
        <f t="shared" si="43"/>
        <v>21.587984570399996</v>
      </c>
      <c r="AK87" s="36">
        <f t="shared" si="44"/>
        <v>4094.8783385472902</v>
      </c>
    </row>
    <row r="88" spans="1:37" x14ac:dyDescent="0.25">
      <c r="A88" s="5">
        <v>4659.8</v>
      </c>
      <c r="B88" s="5">
        <v>546785.31457710266</v>
      </c>
      <c r="C88" s="5">
        <v>924401.23611187935</v>
      </c>
      <c r="D88" s="5">
        <v>20008.090790624919</v>
      </c>
      <c r="E88" s="5">
        <v>48.510403383808352</v>
      </c>
      <c r="F88" s="5">
        <v>2.5000000000000001E-2</v>
      </c>
      <c r="G88" s="5">
        <v>-2.5000000000000001E-2</v>
      </c>
      <c r="H88" s="45">
        <v>0.25</v>
      </c>
      <c r="I88" s="45">
        <v>0.25</v>
      </c>
      <c r="J88" s="45">
        <v>600</v>
      </c>
      <c r="K88" s="50">
        <f t="shared" si="45"/>
        <v>2962.4428121854426</v>
      </c>
      <c r="L88" s="51">
        <v>9900</v>
      </c>
      <c r="M88" s="51">
        <v>4150</v>
      </c>
      <c r="N88" s="35">
        <f t="shared" si="23"/>
        <v>703.75</v>
      </c>
      <c r="O88" s="35">
        <f t="shared" si="24"/>
        <v>475</v>
      </c>
      <c r="P88" s="35">
        <f t="shared" si="25"/>
        <v>741.34338003164555</v>
      </c>
      <c r="Q88" s="35">
        <f t="shared" si="26"/>
        <v>182.97450452469536</v>
      </c>
      <c r="R88" s="35">
        <f t="shared" si="27"/>
        <v>101.52085988939868</v>
      </c>
      <c r="S88" s="35">
        <f t="shared" si="28"/>
        <v>411.08931030426322</v>
      </c>
      <c r="T88" s="35">
        <f t="shared" si="29"/>
        <v>33.251431016125281</v>
      </c>
      <c r="U88" s="35">
        <f t="shared" si="30"/>
        <v>719.17730461639792</v>
      </c>
      <c r="V88" s="35">
        <f t="shared" si="31"/>
        <v>399.02552854156056</v>
      </c>
      <c r="W88" s="35">
        <f t="shared" si="32"/>
        <v>23.096241558311505</v>
      </c>
      <c r="X88" s="35">
        <f t="shared" si="33"/>
        <v>3918.0939890844033</v>
      </c>
      <c r="Y88" s="51">
        <v>9900</v>
      </c>
      <c r="Z88" s="51">
        <v>4150</v>
      </c>
      <c r="AA88" s="35">
        <f t="shared" si="34"/>
        <v>496.25</v>
      </c>
      <c r="AB88" s="35">
        <f t="shared" si="35"/>
        <v>25</v>
      </c>
      <c r="AC88" s="35">
        <f t="shared" si="36"/>
        <v>738.94083890802244</v>
      </c>
      <c r="AD88" s="35">
        <f t="shared" si="37"/>
        <v>148.75279019625714</v>
      </c>
      <c r="AE88" s="35">
        <f t="shared" si="38"/>
        <v>77.213434697647898</v>
      </c>
      <c r="AF88" s="35">
        <f t="shared" si="39"/>
        <v>384.5910975458807</v>
      </c>
      <c r="AG88" s="35">
        <f t="shared" si="40"/>
        <v>68.27958241870698</v>
      </c>
      <c r="AH88" s="35">
        <f t="shared" si="41"/>
        <v>727.0270092576983</v>
      </c>
      <c r="AI88" s="35">
        <f t="shared" si="42"/>
        <v>377.37949270519312</v>
      </c>
      <c r="AJ88" s="35">
        <f t="shared" si="43"/>
        <v>21.607491772338808</v>
      </c>
      <c r="AK88" s="36">
        <f t="shared" si="44"/>
        <v>4091.4425049754773</v>
      </c>
    </row>
    <row r="89" spans="1:37" x14ac:dyDescent="0.25">
      <c r="A89" s="5">
        <v>4660</v>
      </c>
      <c r="B89" s="5">
        <v>546917.82749462128</v>
      </c>
      <c r="C89" s="5">
        <v>924551.0370682776</v>
      </c>
      <c r="D89" s="5">
        <v>20006.53125000008</v>
      </c>
      <c r="E89" s="5">
        <v>48.498081710794793</v>
      </c>
      <c r="F89" s="5">
        <v>2.5000000000000001E-2</v>
      </c>
      <c r="G89" s="5">
        <v>-2.5000000000000001E-2</v>
      </c>
      <c r="H89" s="45">
        <v>0.25</v>
      </c>
      <c r="I89" s="45">
        <v>0.25</v>
      </c>
      <c r="J89" s="45">
        <v>600</v>
      </c>
      <c r="K89" s="50">
        <f t="shared" si="45"/>
        <v>2968.24388684724</v>
      </c>
      <c r="L89" s="51">
        <v>9900</v>
      </c>
      <c r="M89" s="51">
        <v>4150</v>
      </c>
      <c r="N89" s="35">
        <f t="shared" si="23"/>
        <v>703.75</v>
      </c>
      <c r="O89" s="35">
        <f t="shared" si="24"/>
        <v>475</v>
      </c>
      <c r="P89" s="35">
        <f t="shared" si="25"/>
        <v>741.34338003164555</v>
      </c>
      <c r="Q89" s="35">
        <f t="shared" si="26"/>
        <v>182.97450452469536</v>
      </c>
      <c r="R89" s="35">
        <f t="shared" si="27"/>
        <v>101.52278660578911</v>
      </c>
      <c r="S89" s="35">
        <f t="shared" si="28"/>
        <v>411.09668190449446</v>
      </c>
      <c r="T89" s="35">
        <f t="shared" si="29"/>
        <v>33.251431016125281</v>
      </c>
      <c r="U89" s="35">
        <f t="shared" si="30"/>
        <v>719.17730461639792</v>
      </c>
      <c r="V89" s="35">
        <f t="shared" si="31"/>
        <v>399.03310145836679</v>
      </c>
      <c r="W89" s="35">
        <f t="shared" si="32"/>
        <v>23.104336969554051</v>
      </c>
      <c r="X89" s="35">
        <f t="shared" si="33"/>
        <v>3916.6180682577315</v>
      </c>
      <c r="Y89" s="51">
        <v>9900</v>
      </c>
      <c r="Z89" s="51">
        <v>4150</v>
      </c>
      <c r="AA89" s="35">
        <f t="shared" si="34"/>
        <v>496.25</v>
      </c>
      <c r="AB89" s="35">
        <f t="shared" si="35"/>
        <v>25</v>
      </c>
      <c r="AC89" s="35">
        <f t="shared" si="36"/>
        <v>738.94083890802244</v>
      </c>
      <c r="AD89" s="35">
        <f t="shared" si="37"/>
        <v>148.75279019625714</v>
      </c>
      <c r="AE89" s="35">
        <f t="shared" si="38"/>
        <v>77.211947325815487</v>
      </c>
      <c r="AF89" s="35">
        <f t="shared" si="39"/>
        <v>384.58328660109134</v>
      </c>
      <c r="AG89" s="35">
        <f t="shared" si="40"/>
        <v>68.27958241870698</v>
      </c>
      <c r="AH89" s="35">
        <f t="shared" si="41"/>
        <v>727.0270092576983</v>
      </c>
      <c r="AI89" s="35">
        <f t="shared" si="42"/>
        <v>377.37222319788805</v>
      </c>
      <c r="AJ89" s="35">
        <f t="shared" si="43"/>
        <v>21.614238785207402</v>
      </c>
      <c r="AK89" s="36">
        <f t="shared" si="44"/>
        <v>4090.2555806506707</v>
      </c>
    </row>
    <row r="90" spans="1:37" x14ac:dyDescent="0.25">
      <c r="A90" s="5">
        <v>4661</v>
      </c>
      <c r="B90" s="5">
        <v>547580.87514257431</v>
      </c>
      <c r="C90" s="5">
        <v>925299.61419871449</v>
      </c>
      <c r="D90" s="5">
        <v>19998.626015624948</v>
      </c>
      <c r="E90" s="5">
        <v>48.436473345726959</v>
      </c>
      <c r="F90" s="5">
        <v>2.5000000000000001E-2</v>
      </c>
      <c r="G90" s="5">
        <v>-2.5000000000000001E-2</v>
      </c>
      <c r="H90" s="45">
        <v>0.25</v>
      </c>
      <c r="I90" s="45">
        <v>0.25</v>
      </c>
      <c r="J90" s="45">
        <v>600</v>
      </c>
      <c r="K90" s="50">
        <f t="shared" si="45"/>
        <v>2998.775858751465</v>
      </c>
      <c r="L90" s="51">
        <v>9900</v>
      </c>
      <c r="M90" s="51">
        <v>4150</v>
      </c>
      <c r="N90" s="35">
        <f t="shared" si="23"/>
        <v>703.75</v>
      </c>
      <c r="O90" s="35">
        <f t="shared" si="24"/>
        <v>475</v>
      </c>
      <c r="P90" s="35">
        <f t="shared" si="25"/>
        <v>741.34338003164555</v>
      </c>
      <c r="Q90" s="35">
        <f t="shared" si="26"/>
        <v>182.97450452469536</v>
      </c>
      <c r="R90" s="35">
        <f t="shared" si="27"/>
        <v>101.53294879987939</v>
      </c>
      <c r="S90" s="35">
        <f t="shared" si="28"/>
        <v>411.13555985018536</v>
      </c>
      <c r="T90" s="35">
        <f t="shared" si="29"/>
        <v>33.251431016125281</v>
      </c>
      <c r="U90" s="35">
        <f t="shared" si="30"/>
        <v>719.17730461639792</v>
      </c>
      <c r="V90" s="35">
        <f t="shared" si="31"/>
        <v>399.07304374089313</v>
      </c>
      <c r="W90" s="35">
        <f t="shared" si="32"/>
        <v>23.147037808203009</v>
      </c>
      <c r="X90" s="35">
        <f t="shared" si="33"/>
        <v>3908.8500639068193</v>
      </c>
      <c r="Y90" s="51">
        <v>9900</v>
      </c>
      <c r="Z90" s="51">
        <v>4150</v>
      </c>
      <c r="AA90" s="35">
        <f t="shared" si="34"/>
        <v>496.25</v>
      </c>
      <c r="AB90" s="35">
        <f t="shared" si="35"/>
        <v>25</v>
      </c>
      <c r="AC90" s="35">
        <f t="shared" si="36"/>
        <v>738.94083890802244</v>
      </c>
      <c r="AD90" s="35">
        <f t="shared" si="37"/>
        <v>148.75279019625714</v>
      </c>
      <c r="AE90" s="35">
        <f t="shared" si="38"/>
        <v>77.204103123257127</v>
      </c>
      <c r="AF90" s="35">
        <f t="shared" si="39"/>
        <v>384.54209066386863</v>
      </c>
      <c r="AG90" s="35">
        <f t="shared" si="40"/>
        <v>68.27958241870698</v>
      </c>
      <c r="AH90" s="35">
        <f t="shared" si="41"/>
        <v>727.0270092576983</v>
      </c>
      <c r="AI90" s="35">
        <f t="shared" si="42"/>
        <v>377.33388477668279</v>
      </c>
      <c r="AJ90" s="35">
        <f t="shared" si="43"/>
        <v>21.649818650290079</v>
      </c>
      <c r="AK90" s="36">
        <f t="shared" si="44"/>
        <v>4084.0086105201053</v>
      </c>
    </row>
    <row r="91" spans="1:37" x14ac:dyDescent="0.25">
      <c r="A91" s="5">
        <v>4662</v>
      </c>
      <c r="B91" s="5">
        <v>548244.72732877731</v>
      </c>
      <c r="C91" s="5">
        <v>926047.47794207931</v>
      </c>
      <c r="D91" s="5">
        <v>19990.541562500082</v>
      </c>
      <c r="E91" s="5">
        <v>48.374864980659133</v>
      </c>
      <c r="F91" s="5">
        <v>2.5000000000000001E-2</v>
      </c>
      <c r="G91" s="5">
        <v>-2.5000000000000001E-2</v>
      </c>
      <c r="H91" s="45">
        <v>0.25</v>
      </c>
      <c r="I91" s="45">
        <v>0.25</v>
      </c>
      <c r="J91" s="45">
        <v>600</v>
      </c>
      <c r="K91" s="50">
        <f t="shared" si="45"/>
        <v>3031.8521616477087</v>
      </c>
      <c r="L91" s="51">
        <v>9900</v>
      </c>
      <c r="M91" s="51">
        <v>4150</v>
      </c>
      <c r="N91" s="35">
        <f t="shared" si="23"/>
        <v>703.75</v>
      </c>
      <c r="O91" s="35">
        <f t="shared" si="24"/>
        <v>475</v>
      </c>
      <c r="P91" s="35">
        <f t="shared" si="25"/>
        <v>741.34338003164555</v>
      </c>
      <c r="Q91" s="35">
        <f t="shared" si="26"/>
        <v>182.97450452469536</v>
      </c>
      <c r="R91" s="35">
        <f t="shared" si="27"/>
        <v>101.54399894140435</v>
      </c>
      <c r="S91" s="35">
        <f t="shared" si="28"/>
        <v>411.17783004469044</v>
      </c>
      <c r="T91" s="35">
        <f t="shared" si="29"/>
        <v>33.251431016125281</v>
      </c>
      <c r="U91" s="35">
        <f t="shared" si="30"/>
        <v>719.17730461639792</v>
      </c>
      <c r="V91" s="35">
        <f t="shared" si="31"/>
        <v>399.11647608147081</v>
      </c>
      <c r="W91" s="35">
        <f t="shared" si="32"/>
        <v>23.193474954022566</v>
      </c>
      <c r="X91" s="35">
        <f t="shared" si="33"/>
        <v>3900.4347258599978</v>
      </c>
      <c r="Y91" s="51">
        <v>9900</v>
      </c>
      <c r="Z91" s="51">
        <v>4150</v>
      </c>
      <c r="AA91" s="35">
        <f t="shared" si="34"/>
        <v>496.25</v>
      </c>
      <c r="AB91" s="35">
        <f t="shared" si="35"/>
        <v>25</v>
      </c>
      <c r="AC91" s="35">
        <f t="shared" si="36"/>
        <v>738.94083890802244</v>
      </c>
      <c r="AD91" s="35">
        <f t="shared" si="37"/>
        <v>148.75279019625714</v>
      </c>
      <c r="AE91" s="35">
        <f t="shared" si="38"/>
        <v>77.195574907337161</v>
      </c>
      <c r="AF91" s="35">
        <f t="shared" si="39"/>
        <v>384.49729854375869</v>
      </c>
      <c r="AG91" s="35">
        <f t="shared" si="40"/>
        <v>68.27958241870698</v>
      </c>
      <c r="AH91" s="35">
        <f t="shared" si="41"/>
        <v>727.0270092576983</v>
      </c>
      <c r="AI91" s="35">
        <f t="shared" si="42"/>
        <v>377.29220325053171</v>
      </c>
      <c r="AJ91" s="35">
        <f t="shared" si="43"/>
        <v>21.688495371199213</v>
      </c>
      <c r="AK91" s="36">
        <f t="shared" si="44"/>
        <v>4077.2410595453262</v>
      </c>
    </row>
    <row r="92" spans="1:37" x14ac:dyDescent="0.25">
      <c r="A92" s="5">
        <v>4663</v>
      </c>
      <c r="B92" s="5">
        <v>548909.38328552246</v>
      </c>
      <c r="C92" s="5">
        <v>926794.62743365765</v>
      </c>
      <c r="D92" s="5">
        <v>19982.277890624799</v>
      </c>
      <c r="E92" s="5">
        <v>48.3132566155913</v>
      </c>
      <c r="F92" s="5">
        <v>2.5000000000000001E-2</v>
      </c>
      <c r="G92" s="5">
        <v>-2.5000000000000001E-2</v>
      </c>
      <c r="H92" s="45">
        <v>0.25</v>
      </c>
      <c r="I92" s="45">
        <v>0.25</v>
      </c>
      <c r="J92" s="45">
        <v>600</v>
      </c>
      <c r="K92" s="50">
        <f t="shared" si="45"/>
        <v>3067.4727955359713</v>
      </c>
      <c r="L92" s="51">
        <v>9900</v>
      </c>
      <c r="M92" s="51">
        <v>4150</v>
      </c>
      <c r="N92" s="35">
        <f t="shared" si="23"/>
        <v>703.75</v>
      </c>
      <c r="O92" s="35">
        <f t="shared" si="24"/>
        <v>475</v>
      </c>
      <c r="P92" s="35">
        <f t="shared" si="25"/>
        <v>741.34338003164555</v>
      </c>
      <c r="Q92" s="35">
        <f t="shared" si="26"/>
        <v>182.97450452469536</v>
      </c>
      <c r="R92" s="35">
        <f t="shared" si="27"/>
        <v>101.5559471726073</v>
      </c>
      <c r="S92" s="35">
        <f t="shared" si="28"/>
        <v>411.22353006960122</v>
      </c>
      <c r="T92" s="35">
        <f t="shared" si="29"/>
        <v>33.251431016125281</v>
      </c>
      <c r="U92" s="35">
        <f t="shared" si="30"/>
        <v>719.17730461639792</v>
      </c>
      <c r="V92" s="35">
        <f t="shared" si="31"/>
        <v>399.16343834396633</v>
      </c>
      <c r="W92" s="35">
        <f t="shared" si="32"/>
        <v>23.243692344344986</v>
      </c>
      <c r="X92" s="35">
        <f t="shared" si="33"/>
        <v>3891.372054117267</v>
      </c>
      <c r="Y92" s="51">
        <v>9900</v>
      </c>
      <c r="Z92" s="51">
        <v>4150</v>
      </c>
      <c r="AA92" s="35">
        <f t="shared" si="34"/>
        <v>496.25</v>
      </c>
      <c r="AB92" s="35">
        <f t="shared" si="35"/>
        <v>25</v>
      </c>
      <c r="AC92" s="35">
        <f t="shared" si="36"/>
        <v>738.94083890802244</v>
      </c>
      <c r="AD92" s="35">
        <f t="shared" si="37"/>
        <v>148.75279019625714</v>
      </c>
      <c r="AE92" s="35">
        <f t="shared" si="38"/>
        <v>77.186355202261666</v>
      </c>
      <c r="AF92" s="35">
        <f t="shared" si="39"/>
        <v>384.44886999272018</v>
      </c>
      <c r="AG92" s="35">
        <f t="shared" si="40"/>
        <v>68.27958241870698</v>
      </c>
      <c r="AH92" s="35">
        <f t="shared" si="41"/>
        <v>727.0270092576983</v>
      </c>
      <c r="AI92" s="35">
        <f t="shared" si="42"/>
        <v>377.2471420816056</v>
      </c>
      <c r="AJ92" s="35">
        <f t="shared" si="43"/>
        <v>21.730301412298598</v>
      </c>
      <c r="AK92" s="36">
        <f t="shared" si="44"/>
        <v>4069.9529277263327</v>
      </c>
    </row>
    <row r="93" spans="1:37" x14ac:dyDescent="0.25">
      <c r="A93" s="5">
        <v>4663.2</v>
      </c>
      <c r="B93" s="5">
        <v>549042.41086149216</v>
      </c>
      <c r="C93" s="5">
        <v>926943.97154575586</v>
      </c>
      <c r="D93" s="5">
        <v>19980.603649999921</v>
      </c>
      <c r="E93" s="5">
        <v>48.30093494257774</v>
      </c>
      <c r="F93" s="5">
        <v>2.5000000000000001E-2</v>
      </c>
      <c r="G93" s="5">
        <v>-2.5000000000000001E-2</v>
      </c>
      <c r="H93" s="45">
        <v>0.25</v>
      </c>
      <c r="I93" s="45">
        <v>0.25</v>
      </c>
      <c r="J93" s="45">
        <v>600</v>
      </c>
      <c r="K93" s="50">
        <f t="shared" si="45"/>
        <v>3074.9022420326592</v>
      </c>
      <c r="L93" s="51">
        <v>9900</v>
      </c>
      <c r="M93" s="51">
        <v>4150</v>
      </c>
      <c r="N93" s="35">
        <f t="shared" si="23"/>
        <v>703.75</v>
      </c>
      <c r="O93" s="35">
        <f t="shared" si="24"/>
        <v>475</v>
      </c>
      <c r="P93" s="35">
        <f t="shared" si="25"/>
        <v>741.34338003164555</v>
      </c>
      <c r="Q93" s="35">
        <f t="shared" si="26"/>
        <v>182.97450452469536</v>
      </c>
      <c r="R93" s="35">
        <f t="shared" si="27"/>
        <v>101.55844554451082</v>
      </c>
      <c r="S93" s="35">
        <f t="shared" si="28"/>
        <v>411.23308519169444</v>
      </c>
      <c r="T93" s="35">
        <f t="shared" si="29"/>
        <v>33.251431016125281</v>
      </c>
      <c r="U93" s="35">
        <f t="shared" si="30"/>
        <v>719.17730461639792</v>
      </c>
      <c r="V93" s="35">
        <f t="shared" si="31"/>
        <v>399.17325814031534</v>
      </c>
      <c r="W93" s="35">
        <f t="shared" si="32"/>
        <v>23.254193589389402</v>
      </c>
      <c r="X93" s="35">
        <f t="shared" si="33"/>
        <v>3889.4818397252134</v>
      </c>
      <c r="Y93" s="51">
        <v>9900</v>
      </c>
      <c r="Z93" s="51">
        <v>4150</v>
      </c>
      <c r="AA93" s="35">
        <f t="shared" si="34"/>
        <v>496.25</v>
      </c>
      <c r="AB93" s="35">
        <f t="shared" si="35"/>
        <v>25</v>
      </c>
      <c r="AC93" s="35">
        <f t="shared" si="36"/>
        <v>738.94083890802244</v>
      </c>
      <c r="AD93" s="35">
        <f t="shared" si="37"/>
        <v>148.75279019625714</v>
      </c>
      <c r="AE93" s="35">
        <f t="shared" si="38"/>
        <v>77.184427578936564</v>
      </c>
      <c r="AF93" s="35">
        <f t="shared" si="39"/>
        <v>384.4387441220486</v>
      </c>
      <c r="AG93" s="35">
        <f t="shared" si="40"/>
        <v>68.27958241870698</v>
      </c>
      <c r="AH93" s="35">
        <f t="shared" si="41"/>
        <v>727.0270092576983</v>
      </c>
      <c r="AI93" s="35">
        <f t="shared" si="42"/>
        <v>377.23772085179752</v>
      </c>
      <c r="AJ93" s="35">
        <f t="shared" si="43"/>
        <v>21.739041193411278</v>
      </c>
      <c r="AK93" s="36">
        <f t="shared" si="44"/>
        <v>4068.43283166123</v>
      </c>
    </row>
    <row r="94" spans="1:37" x14ac:dyDescent="0.25">
      <c r="A94" s="5">
        <v>4663.8</v>
      </c>
      <c r="B94" s="5">
        <v>549441.68624925613</v>
      </c>
      <c r="C94" s="5">
        <v>927391.83218514919</v>
      </c>
      <c r="D94" s="5">
        <v>19975.537915624955</v>
      </c>
      <c r="E94" s="5">
        <v>48.263969923537019</v>
      </c>
      <c r="F94" s="5">
        <v>2.5000000000000001E-2</v>
      </c>
      <c r="G94" s="5">
        <v>-2.5000000000000001E-2</v>
      </c>
      <c r="H94" s="45">
        <v>0.25</v>
      </c>
      <c r="I94" s="45">
        <v>0.25</v>
      </c>
      <c r="J94" s="45">
        <v>600</v>
      </c>
      <c r="K94" s="50">
        <f t="shared" si="45"/>
        <v>3097.8012209608419</v>
      </c>
      <c r="L94" s="51">
        <v>9900</v>
      </c>
      <c r="M94" s="51">
        <v>4150</v>
      </c>
      <c r="N94" s="35">
        <f t="shared" si="23"/>
        <v>703.75</v>
      </c>
      <c r="O94" s="35">
        <f t="shared" si="24"/>
        <v>475</v>
      </c>
      <c r="P94" s="35">
        <f t="shared" si="25"/>
        <v>741.34338003164555</v>
      </c>
      <c r="Q94" s="35">
        <f t="shared" si="26"/>
        <v>182.97450452469536</v>
      </c>
      <c r="R94" s="35">
        <f t="shared" si="27"/>
        <v>101.56615976536247</v>
      </c>
      <c r="S94" s="35">
        <f t="shared" si="28"/>
        <v>411.26258691739167</v>
      </c>
      <c r="T94" s="35">
        <f t="shared" si="29"/>
        <v>33.251431016125281</v>
      </c>
      <c r="U94" s="35">
        <f t="shared" si="30"/>
        <v>719.17730461639792</v>
      </c>
      <c r="V94" s="35">
        <f t="shared" si="31"/>
        <v>399.20357871734723</v>
      </c>
      <c r="W94" s="35">
        <f t="shared" si="32"/>
        <v>23.286620025998474</v>
      </c>
      <c r="X94" s="35">
        <f t="shared" si="33"/>
        <v>3883.6558364620255</v>
      </c>
      <c r="Y94" s="51">
        <v>9900</v>
      </c>
      <c r="Z94" s="51">
        <v>4150</v>
      </c>
      <c r="AA94" s="35">
        <f t="shared" si="34"/>
        <v>496.25</v>
      </c>
      <c r="AB94" s="35">
        <f t="shared" si="35"/>
        <v>25</v>
      </c>
      <c r="AC94" s="35">
        <f t="shared" si="36"/>
        <v>738.94083890802244</v>
      </c>
      <c r="AD94" s="35">
        <f t="shared" si="37"/>
        <v>148.75279019625714</v>
      </c>
      <c r="AE94" s="35">
        <f t="shared" si="38"/>
        <v>77.178476126129283</v>
      </c>
      <c r="AF94" s="35">
        <f t="shared" si="39"/>
        <v>384.40747962830716</v>
      </c>
      <c r="AG94" s="35">
        <f t="shared" si="40"/>
        <v>68.27958241870698</v>
      </c>
      <c r="AH94" s="35">
        <f t="shared" si="41"/>
        <v>727.0270092576983</v>
      </c>
      <c r="AI94" s="35">
        <f t="shared" si="42"/>
        <v>377.20863321633533</v>
      </c>
      <c r="AJ94" s="35">
        <f t="shared" si="43"/>
        <v>21.766022969296234</v>
      </c>
      <c r="AK94" s="36">
        <f t="shared" si="44"/>
        <v>4063.7476040633028</v>
      </c>
    </row>
    <row r="95" spans="1:37" x14ac:dyDescent="0.25">
      <c r="A95" s="5">
        <v>4664</v>
      </c>
      <c r="B95" s="5">
        <v>549574.84224414825</v>
      </c>
      <c r="C95" s="5">
        <v>927541.061809659</v>
      </c>
      <c r="D95" s="5">
        <v>19973.835000000006</v>
      </c>
      <c r="E95" s="5">
        <v>48.251648250523466</v>
      </c>
      <c r="F95" s="5">
        <v>2.5000000000000001E-2</v>
      </c>
      <c r="G95" s="5">
        <v>-2.5000000000000001E-2</v>
      </c>
      <c r="H95" s="45">
        <v>0.25</v>
      </c>
      <c r="I95" s="45">
        <v>0.25</v>
      </c>
      <c r="J95" s="45">
        <v>600</v>
      </c>
      <c r="K95" s="50">
        <f t="shared" si="45"/>
        <v>3105.6377604162526</v>
      </c>
      <c r="L95" s="51">
        <v>9900</v>
      </c>
      <c r="M95" s="51">
        <v>4150</v>
      </c>
      <c r="N95" s="35">
        <f t="shared" si="23"/>
        <v>703.75</v>
      </c>
      <c r="O95" s="35">
        <f t="shared" si="24"/>
        <v>475</v>
      </c>
      <c r="P95" s="35">
        <f t="shared" si="25"/>
        <v>741.34338003164555</v>
      </c>
      <c r="Q95" s="35">
        <f t="shared" si="26"/>
        <v>182.97450452469536</v>
      </c>
      <c r="R95" s="35">
        <f t="shared" si="27"/>
        <v>101.56880452590575</v>
      </c>
      <c r="S95" s="35">
        <f t="shared" si="28"/>
        <v>411.27270079201674</v>
      </c>
      <c r="T95" s="35">
        <f t="shared" si="29"/>
        <v>33.251431016125281</v>
      </c>
      <c r="U95" s="35">
        <f t="shared" si="30"/>
        <v>719.17730461639792</v>
      </c>
      <c r="V95" s="35">
        <f t="shared" si="31"/>
        <v>399.2139738910563</v>
      </c>
      <c r="W95" s="35">
        <f t="shared" si="32"/>
        <v>23.297737786121836</v>
      </c>
      <c r="X95" s="35">
        <f t="shared" si="33"/>
        <v>3881.6620486786264</v>
      </c>
      <c r="Y95" s="51">
        <v>9900</v>
      </c>
      <c r="Z95" s="51">
        <v>4150</v>
      </c>
      <c r="AA95" s="35">
        <f t="shared" si="34"/>
        <v>496.25</v>
      </c>
      <c r="AB95" s="35">
        <f t="shared" si="35"/>
        <v>25</v>
      </c>
      <c r="AC95" s="35">
        <f t="shared" si="36"/>
        <v>738.94083890802244</v>
      </c>
      <c r="AD95" s="35">
        <f t="shared" si="37"/>
        <v>148.75279019625714</v>
      </c>
      <c r="AE95" s="35">
        <f t="shared" si="38"/>
        <v>77.176435879662293</v>
      </c>
      <c r="AF95" s="35">
        <f t="shared" si="39"/>
        <v>384.39676123960561</v>
      </c>
      <c r="AG95" s="35">
        <f t="shared" si="40"/>
        <v>68.27958241870698</v>
      </c>
      <c r="AH95" s="35">
        <f t="shared" si="41"/>
        <v>727.0270092576983</v>
      </c>
      <c r="AI95" s="35">
        <f t="shared" si="42"/>
        <v>377.19866154262695</v>
      </c>
      <c r="AJ95" s="35">
        <f t="shared" si="43"/>
        <v>21.775272056590268</v>
      </c>
      <c r="AK95" s="36">
        <f t="shared" si="44"/>
        <v>4062.144215063126</v>
      </c>
    </row>
    <row r="96" spans="1:37" x14ac:dyDescent="0.25">
      <c r="A96" s="5">
        <v>4665</v>
      </c>
      <c r="B96" s="5">
        <v>550241.10343599319</v>
      </c>
      <c r="C96" s="5">
        <v>928286.78020700812</v>
      </c>
      <c r="D96" s="5">
        <v>19965.212890625255</v>
      </c>
      <c r="E96" s="5">
        <v>48.19003988545564</v>
      </c>
      <c r="F96" s="5">
        <v>2.5000000000000001E-2</v>
      </c>
      <c r="G96" s="5">
        <v>-2.5000000000000001E-2</v>
      </c>
      <c r="H96" s="45">
        <v>0.25</v>
      </c>
      <c r="I96" s="45">
        <v>0.25</v>
      </c>
      <c r="J96" s="45">
        <v>600</v>
      </c>
      <c r="K96" s="50">
        <f t="shared" si="45"/>
        <v>3146.3470562885527</v>
      </c>
      <c r="L96" s="51">
        <v>9900</v>
      </c>
      <c r="M96" s="51">
        <v>4150</v>
      </c>
      <c r="N96" s="35">
        <f t="shared" si="23"/>
        <v>703.75</v>
      </c>
      <c r="O96" s="35">
        <f t="shared" si="24"/>
        <v>475</v>
      </c>
      <c r="P96" s="35">
        <f t="shared" si="25"/>
        <v>741.34338003164555</v>
      </c>
      <c r="Q96" s="35">
        <f t="shared" si="26"/>
        <v>182.97450452469536</v>
      </c>
      <c r="R96" s="35">
        <f t="shared" si="27"/>
        <v>101.58258294982268</v>
      </c>
      <c r="S96" s="35">
        <f t="shared" si="28"/>
        <v>411.32538645739032</v>
      </c>
      <c r="T96" s="35">
        <f t="shared" si="29"/>
        <v>33.251431016125281</v>
      </c>
      <c r="U96" s="35">
        <f t="shared" si="30"/>
        <v>719.17730461639792</v>
      </c>
      <c r="V96" s="35">
        <f t="shared" si="31"/>
        <v>399.26812968615019</v>
      </c>
      <c r="W96" s="35">
        <f t="shared" si="32"/>
        <v>23.35566307156672</v>
      </c>
      <c r="X96" s="35">
        <f t="shared" si="33"/>
        <v>3871.304709544077</v>
      </c>
      <c r="Y96" s="51">
        <v>9900</v>
      </c>
      <c r="Z96" s="51">
        <v>4150</v>
      </c>
      <c r="AA96" s="35">
        <f t="shared" si="34"/>
        <v>496.25</v>
      </c>
      <c r="AB96" s="35">
        <f t="shared" si="35"/>
        <v>25</v>
      </c>
      <c r="AC96" s="35">
        <f t="shared" si="36"/>
        <v>738.94083890802244</v>
      </c>
      <c r="AD96" s="35">
        <f t="shared" si="37"/>
        <v>148.75279019625714</v>
      </c>
      <c r="AE96" s="35">
        <f t="shared" si="38"/>
        <v>77.165808140369634</v>
      </c>
      <c r="AF96" s="35">
        <f t="shared" si="39"/>
        <v>384.34092488960789</v>
      </c>
      <c r="AG96" s="35">
        <f t="shared" si="40"/>
        <v>68.27958241870698</v>
      </c>
      <c r="AH96" s="35">
        <f t="shared" si="41"/>
        <v>727.0270092576983</v>
      </c>
      <c r="AI96" s="35">
        <f t="shared" si="42"/>
        <v>377.14671862778874</v>
      </c>
      <c r="AJ96" s="35">
        <f t="shared" si="43"/>
        <v>21.823445481077552</v>
      </c>
      <c r="AK96" s="36">
        <f t="shared" si="44"/>
        <v>4053.8149215557055</v>
      </c>
    </row>
    <row r="97" spans="1:37" x14ac:dyDescent="0.25">
      <c r="A97" s="5">
        <v>4666</v>
      </c>
      <c r="B97" s="5">
        <v>550908.16609048843</v>
      </c>
      <c r="C97" s="5">
        <v>929031.78176349401</v>
      </c>
      <c r="D97" s="5">
        <v>19956.411562499852</v>
      </c>
      <c r="E97" s="5">
        <v>48.128431520387814</v>
      </c>
      <c r="F97" s="5">
        <v>2.5000000000000001E-2</v>
      </c>
      <c r="G97" s="5">
        <v>-2.5000000000000001E-2</v>
      </c>
      <c r="H97" s="45">
        <v>0.25</v>
      </c>
      <c r="I97" s="45">
        <v>0.25</v>
      </c>
      <c r="J97" s="45">
        <v>600</v>
      </c>
      <c r="K97" s="50">
        <f t="shared" si="45"/>
        <v>3189.6006831528712</v>
      </c>
      <c r="L97" s="51">
        <v>9900</v>
      </c>
      <c r="M97" s="51">
        <v>4150</v>
      </c>
      <c r="N97" s="35">
        <f t="shared" si="23"/>
        <v>703.75</v>
      </c>
      <c r="O97" s="35">
        <f t="shared" si="24"/>
        <v>475</v>
      </c>
      <c r="P97" s="35">
        <f t="shared" si="25"/>
        <v>741.34338003164555</v>
      </c>
      <c r="Q97" s="35">
        <f t="shared" si="26"/>
        <v>182.97450452469536</v>
      </c>
      <c r="R97" s="35">
        <f t="shared" si="27"/>
        <v>101.59729533732728</v>
      </c>
      <c r="S97" s="35">
        <f t="shared" si="28"/>
        <v>411.38163479093794</v>
      </c>
      <c r="T97" s="35">
        <f t="shared" si="29"/>
        <v>33.251431016125281</v>
      </c>
      <c r="U97" s="35">
        <f t="shared" si="30"/>
        <v>719.17730461639792</v>
      </c>
      <c r="V97" s="35">
        <f t="shared" si="31"/>
        <v>399.3259564047824</v>
      </c>
      <c r="W97" s="35">
        <f t="shared" si="32"/>
        <v>23.417524104603395</v>
      </c>
      <c r="X97" s="35">
        <f t="shared" si="33"/>
        <v>3860.3000367136183</v>
      </c>
      <c r="Y97" s="51">
        <v>9900</v>
      </c>
      <c r="Z97" s="51">
        <v>4150</v>
      </c>
      <c r="AA97" s="35">
        <f t="shared" si="34"/>
        <v>496.25</v>
      </c>
      <c r="AB97" s="35">
        <f t="shared" si="35"/>
        <v>25</v>
      </c>
      <c r="AC97" s="35">
        <f t="shared" si="36"/>
        <v>738.94083890802244</v>
      </c>
      <c r="AD97" s="35">
        <f t="shared" si="37"/>
        <v>148.75279019625714</v>
      </c>
      <c r="AE97" s="35">
        <f t="shared" si="38"/>
        <v>77.154462494510739</v>
      </c>
      <c r="AF97" s="35">
        <f t="shared" si="39"/>
        <v>384.28130981441461</v>
      </c>
      <c r="AG97" s="35">
        <f t="shared" si="40"/>
        <v>68.27958241870698</v>
      </c>
      <c r="AH97" s="35">
        <f t="shared" si="41"/>
        <v>727.0270092576983</v>
      </c>
      <c r="AI97" s="35">
        <f t="shared" si="42"/>
        <v>377.09126695548053</v>
      </c>
      <c r="AJ97" s="35">
        <f t="shared" si="43"/>
        <v>21.874862838981187</v>
      </c>
      <c r="AK97" s="36">
        <f t="shared" si="44"/>
        <v>4044.9650472040707</v>
      </c>
    </row>
    <row r="98" spans="1:37" x14ac:dyDescent="0.25">
      <c r="A98" s="5">
        <v>4667</v>
      </c>
      <c r="B98" s="5">
        <v>551576.02943563461</v>
      </c>
      <c r="C98" s="5">
        <v>929776.06561779976</v>
      </c>
      <c r="D98" s="5">
        <v>19947.43101562517</v>
      </c>
      <c r="E98" s="5">
        <v>48.06682315531998</v>
      </c>
      <c r="F98" s="5">
        <v>2.5000000000000001E-2</v>
      </c>
      <c r="G98" s="5">
        <v>-2.5000000000000001E-2</v>
      </c>
      <c r="H98" s="45">
        <v>0.25</v>
      </c>
      <c r="I98" s="45">
        <v>0.25</v>
      </c>
      <c r="J98" s="45">
        <v>600</v>
      </c>
      <c r="K98" s="50">
        <f t="shared" si="45"/>
        <v>3235.3986410092089</v>
      </c>
      <c r="L98" s="51">
        <v>9900</v>
      </c>
      <c r="M98" s="51">
        <v>4150</v>
      </c>
      <c r="N98" s="35">
        <f t="shared" si="23"/>
        <v>703.75</v>
      </c>
      <c r="O98" s="35">
        <f t="shared" si="24"/>
        <v>475</v>
      </c>
      <c r="P98" s="35">
        <f t="shared" si="25"/>
        <v>741.34338003164555</v>
      </c>
      <c r="Q98" s="35">
        <f t="shared" si="26"/>
        <v>182.97450452469536</v>
      </c>
      <c r="R98" s="35">
        <f t="shared" si="27"/>
        <v>101.61295555671182</v>
      </c>
      <c r="S98" s="35">
        <f t="shared" si="28"/>
        <v>411.44149710804493</v>
      </c>
      <c r="T98" s="35">
        <f t="shared" si="29"/>
        <v>33.251431016125281</v>
      </c>
      <c r="U98" s="35">
        <f t="shared" si="30"/>
        <v>719.17730461639792</v>
      </c>
      <c r="V98" s="35">
        <f t="shared" si="31"/>
        <v>399.38750855597385</v>
      </c>
      <c r="W98" s="35">
        <f t="shared" si="32"/>
        <v>23.483381038705669</v>
      </c>
      <c r="X98" s="35">
        <f t="shared" si="33"/>
        <v>3848.6480301872498</v>
      </c>
      <c r="Y98" s="51">
        <v>9900</v>
      </c>
      <c r="Z98" s="51">
        <v>4150</v>
      </c>
      <c r="AA98" s="35">
        <f t="shared" si="34"/>
        <v>496.25</v>
      </c>
      <c r="AB98" s="35">
        <f t="shared" si="35"/>
        <v>25</v>
      </c>
      <c r="AC98" s="35">
        <f t="shared" si="36"/>
        <v>738.94083890802244</v>
      </c>
      <c r="AD98" s="35">
        <f t="shared" si="37"/>
        <v>148.75279019625714</v>
      </c>
      <c r="AE98" s="35">
        <f t="shared" si="38"/>
        <v>77.142388739845359</v>
      </c>
      <c r="AF98" s="35">
        <f t="shared" si="39"/>
        <v>384.2178610325883</v>
      </c>
      <c r="AG98" s="35">
        <f t="shared" si="40"/>
        <v>68.27958241870698</v>
      </c>
      <c r="AH98" s="35">
        <f t="shared" si="41"/>
        <v>727.0270092576983</v>
      </c>
      <c r="AI98" s="35">
        <f t="shared" si="42"/>
        <v>377.03225666240775</v>
      </c>
      <c r="AJ98" s="35">
        <f t="shared" si="43"/>
        <v>21.929568349143342</v>
      </c>
      <c r="AK98" s="36">
        <f t="shared" si="44"/>
        <v>4035.5945920082227</v>
      </c>
    </row>
    <row r="99" spans="1:37" x14ac:dyDescent="0.25">
      <c r="A99" s="5">
        <v>4667.2</v>
      </c>
      <c r="B99" s="5">
        <v>551709.69811964035</v>
      </c>
      <c r="C99" s="5">
        <v>929924.83618864417</v>
      </c>
      <c r="D99" s="5">
        <v>19945.613399999729</v>
      </c>
      <c r="E99" s="5">
        <v>48.054501482306421</v>
      </c>
      <c r="F99" s="5">
        <v>2.5000000000000001E-2</v>
      </c>
      <c r="G99" s="5">
        <v>-2.5000000000000001E-2</v>
      </c>
      <c r="H99" s="45">
        <v>0.25</v>
      </c>
      <c r="I99" s="45">
        <v>0.25</v>
      </c>
      <c r="J99" s="45">
        <v>600</v>
      </c>
      <c r="K99" s="50">
        <f t="shared" si="45"/>
        <v>3244.86355229951</v>
      </c>
      <c r="L99" s="51">
        <v>9900</v>
      </c>
      <c r="M99" s="51">
        <v>4150</v>
      </c>
      <c r="N99" s="35">
        <f t="shared" si="23"/>
        <v>703.75</v>
      </c>
      <c r="O99" s="35">
        <f t="shared" si="24"/>
        <v>475</v>
      </c>
      <c r="P99" s="35">
        <f t="shared" si="25"/>
        <v>741.34338003164555</v>
      </c>
      <c r="Q99" s="35">
        <f t="shared" si="26"/>
        <v>182.97450452469536</v>
      </c>
      <c r="R99" s="35">
        <f t="shared" si="27"/>
        <v>101.61620263144914</v>
      </c>
      <c r="S99" s="35">
        <f t="shared" si="28"/>
        <v>411.45390802500765</v>
      </c>
      <c r="T99" s="35">
        <f t="shared" si="29"/>
        <v>33.251431016125281</v>
      </c>
      <c r="U99" s="35">
        <f t="shared" si="30"/>
        <v>719.17730461639792</v>
      </c>
      <c r="V99" s="35">
        <f t="shared" si="31"/>
        <v>399.40027111250345</v>
      </c>
      <c r="W99" s="35">
        <f t="shared" si="32"/>
        <v>23.497037535092257</v>
      </c>
      <c r="X99" s="35">
        <f t="shared" si="33"/>
        <v>3846.239948838469</v>
      </c>
      <c r="Y99" s="51">
        <v>9900</v>
      </c>
      <c r="Z99" s="51">
        <v>4150</v>
      </c>
      <c r="AA99" s="35">
        <f t="shared" si="34"/>
        <v>496.25</v>
      </c>
      <c r="AB99" s="35">
        <f t="shared" si="35"/>
        <v>25</v>
      </c>
      <c r="AC99" s="35">
        <f t="shared" si="36"/>
        <v>738.94083890802244</v>
      </c>
      <c r="AD99" s="35">
        <f t="shared" si="37"/>
        <v>148.75279019625714</v>
      </c>
      <c r="AE99" s="35">
        <f t="shared" si="38"/>
        <v>77.139885666532052</v>
      </c>
      <c r="AF99" s="35">
        <f t="shared" si="39"/>
        <v>384.20470611420166</v>
      </c>
      <c r="AG99" s="35">
        <f t="shared" si="40"/>
        <v>68.27958241870698</v>
      </c>
      <c r="AH99" s="35">
        <f t="shared" si="41"/>
        <v>727.0270092576983</v>
      </c>
      <c r="AI99" s="35">
        <f t="shared" si="42"/>
        <v>377.02002292949743</v>
      </c>
      <c r="AJ99" s="35">
        <f t="shared" si="43"/>
        <v>21.940908142196562</v>
      </c>
      <c r="AK99" s="36">
        <f t="shared" si="44"/>
        <v>4033.6580312677493</v>
      </c>
    </row>
    <row r="100" spans="1:37" x14ac:dyDescent="0.25">
      <c r="A100" s="5">
        <v>4667.8</v>
      </c>
      <c r="B100" s="5">
        <v>552110.89609050751</v>
      </c>
      <c r="C100" s="5">
        <v>930370.97537729144</v>
      </c>
      <c r="D100" s="5">
        <v>19940.117540624895</v>
      </c>
      <c r="E100" s="5">
        <v>48.017536463265699</v>
      </c>
      <c r="F100" s="5">
        <v>2.5000000000000001E-2</v>
      </c>
      <c r="G100" s="5">
        <v>-2.5000000000000001E-2</v>
      </c>
      <c r="H100" s="45">
        <v>0.25</v>
      </c>
      <c r="I100" s="45">
        <v>0.25</v>
      </c>
      <c r="J100" s="45">
        <v>600</v>
      </c>
      <c r="K100" s="50">
        <f t="shared" si="45"/>
        <v>3273.8689256085413</v>
      </c>
      <c r="L100" s="51">
        <v>9900</v>
      </c>
      <c r="M100" s="51">
        <v>4150</v>
      </c>
      <c r="N100" s="35">
        <f t="shared" si="23"/>
        <v>703.75</v>
      </c>
      <c r="O100" s="35">
        <f t="shared" si="24"/>
        <v>475</v>
      </c>
      <c r="P100" s="35">
        <f t="shared" si="25"/>
        <v>741.34338003164555</v>
      </c>
      <c r="Q100" s="35">
        <f t="shared" si="26"/>
        <v>182.97450452469536</v>
      </c>
      <c r="R100" s="35">
        <f t="shared" si="27"/>
        <v>101.62617613381921</v>
      </c>
      <c r="S100" s="35">
        <f t="shared" si="28"/>
        <v>411.49202587907308</v>
      </c>
      <c r="T100" s="35">
        <f t="shared" si="29"/>
        <v>33.251431016125281</v>
      </c>
      <c r="U100" s="35">
        <f t="shared" si="30"/>
        <v>719.17730461639792</v>
      </c>
      <c r="V100" s="35">
        <f t="shared" si="31"/>
        <v>399.43947174633342</v>
      </c>
      <c r="W100" s="35">
        <f t="shared" si="32"/>
        <v>23.538986862399621</v>
      </c>
      <c r="X100" s="35">
        <f t="shared" si="33"/>
        <v>3838.8603447050982</v>
      </c>
      <c r="Y100" s="51">
        <v>9900</v>
      </c>
      <c r="Z100" s="51">
        <v>4150</v>
      </c>
      <c r="AA100" s="35">
        <f t="shared" si="34"/>
        <v>496.25</v>
      </c>
      <c r="AB100" s="35">
        <f t="shared" si="35"/>
        <v>25</v>
      </c>
      <c r="AC100" s="35">
        <f t="shared" si="36"/>
        <v>738.94083890802244</v>
      </c>
      <c r="AD100" s="35">
        <f t="shared" si="37"/>
        <v>148.75279019625714</v>
      </c>
      <c r="AE100" s="35">
        <f t="shared" si="38"/>
        <v>77.132198172716798</v>
      </c>
      <c r="AF100" s="35">
        <f t="shared" si="39"/>
        <v>384.16430225158138</v>
      </c>
      <c r="AG100" s="35">
        <f t="shared" si="40"/>
        <v>68.27958241870698</v>
      </c>
      <c r="AH100" s="35">
        <f t="shared" si="41"/>
        <v>727.0270092576983</v>
      </c>
      <c r="AI100" s="35">
        <f t="shared" si="42"/>
        <v>376.98245041990072</v>
      </c>
      <c r="AJ100" s="35">
        <f t="shared" si="43"/>
        <v>21.975731958315883</v>
      </c>
      <c r="AK100" s="36">
        <f t="shared" si="44"/>
        <v>4027.7234096437082</v>
      </c>
    </row>
    <row r="101" spans="1:37" x14ac:dyDescent="0.25">
      <c r="A101" s="5">
        <v>4668</v>
      </c>
      <c r="B101" s="5">
        <v>552244.69269943237</v>
      </c>
      <c r="C101" s="5">
        <v>930519.63090929389</v>
      </c>
      <c r="D101" s="5">
        <v>19938.271249999845</v>
      </c>
      <c r="E101" s="5">
        <v>48.005214790252147</v>
      </c>
      <c r="F101" s="5">
        <v>2.5000000000000001E-2</v>
      </c>
      <c r="G101" s="5">
        <v>-2.5000000000000001E-2</v>
      </c>
      <c r="H101" s="45">
        <v>0.25</v>
      </c>
      <c r="I101" s="45">
        <v>0.25</v>
      </c>
      <c r="J101" s="45">
        <v>600</v>
      </c>
      <c r="K101" s="50">
        <f t="shared" si="45"/>
        <v>3283.7409298575653</v>
      </c>
      <c r="L101" s="51">
        <v>9900</v>
      </c>
      <c r="M101" s="51">
        <v>4150</v>
      </c>
      <c r="N101" s="35">
        <f t="shared" si="23"/>
        <v>703.75</v>
      </c>
      <c r="O101" s="35">
        <f t="shared" si="24"/>
        <v>475</v>
      </c>
      <c r="P101" s="35">
        <f t="shared" si="25"/>
        <v>741.34338003164555</v>
      </c>
      <c r="Q101" s="35">
        <f t="shared" si="26"/>
        <v>182.97450452469536</v>
      </c>
      <c r="R101" s="35">
        <f t="shared" si="27"/>
        <v>101.62957848514688</v>
      </c>
      <c r="S101" s="35">
        <f t="shared" si="28"/>
        <v>411.50502843416092</v>
      </c>
      <c r="T101" s="35">
        <f t="shared" si="29"/>
        <v>33.251431016125281</v>
      </c>
      <c r="U101" s="35">
        <f t="shared" si="30"/>
        <v>719.17730461639792</v>
      </c>
      <c r="V101" s="35">
        <f t="shared" si="31"/>
        <v>399.45284461411927</v>
      </c>
      <c r="W101" s="35">
        <f t="shared" si="32"/>
        <v>23.55329842677661</v>
      </c>
      <c r="X101" s="35">
        <f t="shared" si="33"/>
        <v>3836.348689964972</v>
      </c>
      <c r="Y101" s="51">
        <v>9900</v>
      </c>
      <c r="Z101" s="51">
        <v>4150</v>
      </c>
      <c r="AA101" s="35">
        <f t="shared" si="34"/>
        <v>496.25</v>
      </c>
      <c r="AB101" s="35">
        <f t="shared" si="35"/>
        <v>25</v>
      </c>
      <c r="AC101" s="35">
        <f t="shared" si="36"/>
        <v>738.94083890802244</v>
      </c>
      <c r="AD101" s="35">
        <f t="shared" si="37"/>
        <v>148.75279019625714</v>
      </c>
      <c r="AE101" s="35">
        <f t="shared" si="38"/>
        <v>77.129575938246091</v>
      </c>
      <c r="AF101" s="35">
        <f t="shared" si="39"/>
        <v>384.15051957963658</v>
      </c>
      <c r="AG101" s="35">
        <f t="shared" si="40"/>
        <v>68.27958241870698</v>
      </c>
      <c r="AH101" s="35">
        <f t="shared" si="41"/>
        <v>727.0270092576983</v>
      </c>
      <c r="AI101" s="35">
        <f t="shared" si="42"/>
        <v>376.96963428863825</v>
      </c>
      <c r="AJ101" s="35">
        <f t="shared" si="43"/>
        <v>21.987609392987324</v>
      </c>
      <c r="AK101" s="36">
        <f t="shared" si="44"/>
        <v>4025.7035559681608</v>
      </c>
    </row>
    <row r="102" spans="1:37" x14ac:dyDescent="0.25">
      <c r="A102" s="5">
        <v>4669</v>
      </c>
      <c r="B102" s="5">
        <v>552914.15510940552</v>
      </c>
      <c r="C102" s="5">
        <v>931262.47677835822</v>
      </c>
      <c r="D102" s="5">
        <v>19928.932265625008</v>
      </c>
      <c r="E102" s="5">
        <v>47.943606425184313</v>
      </c>
      <c r="F102" s="5">
        <v>2.5000000000000001E-2</v>
      </c>
      <c r="G102" s="5">
        <v>-2.5000000000000001E-2</v>
      </c>
      <c r="H102" s="45">
        <v>0.25</v>
      </c>
      <c r="I102" s="45">
        <v>0.25</v>
      </c>
      <c r="J102" s="45">
        <v>600</v>
      </c>
      <c r="K102" s="50">
        <f t="shared" si="45"/>
        <v>3334.6275496979401</v>
      </c>
      <c r="L102" s="51">
        <v>9900</v>
      </c>
      <c r="M102" s="51">
        <v>4150</v>
      </c>
      <c r="N102" s="35">
        <f t="shared" si="23"/>
        <v>703.75</v>
      </c>
      <c r="O102" s="35">
        <f t="shared" si="24"/>
        <v>475</v>
      </c>
      <c r="P102" s="35">
        <f t="shared" si="25"/>
        <v>741.34338003164555</v>
      </c>
      <c r="Q102" s="35">
        <f t="shared" si="26"/>
        <v>182.97450452469536</v>
      </c>
      <c r="R102" s="35">
        <f t="shared" si="27"/>
        <v>101.64718004506905</v>
      </c>
      <c r="S102" s="35">
        <f t="shared" si="28"/>
        <v>411.5722876347134</v>
      </c>
      <c r="T102" s="35">
        <f t="shared" si="29"/>
        <v>33.251431016125281</v>
      </c>
      <c r="U102" s="35">
        <f t="shared" si="30"/>
        <v>719.17730461639792</v>
      </c>
      <c r="V102" s="35">
        <f t="shared" si="31"/>
        <v>399.52202716200895</v>
      </c>
      <c r="W102" s="35">
        <f t="shared" si="32"/>
        <v>23.627345383780032</v>
      </c>
      <c r="X102" s="35">
        <f t="shared" si="33"/>
        <v>3823.4020160467849</v>
      </c>
      <c r="Y102" s="51">
        <v>9900</v>
      </c>
      <c r="Z102" s="51">
        <v>4150</v>
      </c>
      <c r="AA102" s="35">
        <f t="shared" si="34"/>
        <v>496.25</v>
      </c>
      <c r="AB102" s="35">
        <f t="shared" si="35"/>
        <v>25</v>
      </c>
      <c r="AC102" s="35">
        <f t="shared" si="36"/>
        <v>738.94083890802244</v>
      </c>
      <c r="AD102" s="35">
        <f t="shared" si="37"/>
        <v>148.75279019625714</v>
      </c>
      <c r="AE102" s="35">
        <f t="shared" si="38"/>
        <v>77.116012390219439</v>
      </c>
      <c r="AF102" s="35">
        <f t="shared" si="39"/>
        <v>384.07922236718855</v>
      </c>
      <c r="AG102" s="35">
        <f t="shared" si="40"/>
        <v>68.27958241870698</v>
      </c>
      <c r="AH102" s="35">
        <f t="shared" si="41"/>
        <v>727.0270092576983</v>
      </c>
      <c r="AI102" s="35">
        <f t="shared" si="42"/>
        <v>376.90334265307479</v>
      </c>
      <c r="AJ102" s="35">
        <f t="shared" si="43"/>
        <v>22.049036619436908</v>
      </c>
      <c r="AK102" s="36">
        <f t="shared" si="44"/>
        <v>4015.2919390838847</v>
      </c>
    </row>
    <row r="103" spans="1:37" x14ac:dyDescent="0.25">
      <c r="A103" s="5">
        <v>4670</v>
      </c>
      <c r="B103" s="5">
        <v>553584.41589164734</v>
      </c>
      <c r="C103" s="5">
        <v>932004.60236603022</v>
      </c>
      <c r="D103" s="5">
        <v>19919.414062499753</v>
      </c>
      <c r="E103" s="5">
        <v>47.881998060116494</v>
      </c>
      <c r="F103" s="5">
        <v>2.5000000000000001E-2</v>
      </c>
      <c r="G103" s="5">
        <v>-2.5000000000000001E-2</v>
      </c>
      <c r="H103" s="45">
        <v>0.25</v>
      </c>
      <c r="I103" s="45">
        <v>0.25</v>
      </c>
      <c r="J103" s="45">
        <v>600</v>
      </c>
      <c r="K103" s="50">
        <f t="shared" si="45"/>
        <v>3388.0585005303337</v>
      </c>
      <c r="L103" s="51">
        <v>9900</v>
      </c>
      <c r="M103" s="51">
        <v>4150</v>
      </c>
      <c r="N103" s="35">
        <f t="shared" si="23"/>
        <v>703.75</v>
      </c>
      <c r="O103" s="35">
        <f t="shared" si="24"/>
        <v>475</v>
      </c>
      <c r="P103" s="35">
        <f t="shared" si="25"/>
        <v>741.34338003164555</v>
      </c>
      <c r="Q103" s="35">
        <f t="shared" si="26"/>
        <v>182.97450452469536</v>
      </c>
      <c r="R103" s="35">
        <f t="shared" si="27"/>
        <v>101.66577724357278</v>
      </c>
      <c r="S103" s="35">
        <f t="shared" si="28"/>
        <v>411.64333755563109</v>
      </c>
      <c r="T103" s="35">
        <f t="shared" si="29"/>
        <v>33.251431016125281</v>
      </c>
      <c r="U103" s="35">
        <f t="shared" si="30"/>
        <v>719.17730461639792</v>
      </c>
      <c r="V103" s="35">
        <f t="shared" si="31"/>
        <v>399.59512304565715</v>
      </c>
      <c r="W103" s="35">
        <f t="shared" si="32"/>
        <v>23.705595762908672</v>
      </c>
      <c r="X103" s="35">
        <f t="shared" si="33"/>
        <v>3809.8080084326884</v>
      </c>
      <c r="Y103" s="51">
        <v>9900</v>
      </c>
      <c r="Z103" s="51">
        <v>4150</v>
      </c>
      <c r="AA103" s="35">
        <f t="shared" si="34"/>
        <v>496.25</v>
      </c>
      <c r="AB103" s="35">
        <f t="shared" si="35"/>
        <v>25</v>
      </c>
      <c r="AC103" s="35">
        <f t="shared" si="36"/>
        <v>738.94083890802244</v>
      </c>
      <c r="AD103" s="35">
        <f t="shared" si="37"/>
        <v>148.75279019625714</v>
      </c>
      <c r="AE103" s="35">
        <f t="shared" si="38"/>
        <v>77.101685607353687</v>
      </c>
      <c r="AF103" s="35">
        <f t="shared" si="39"/>
        <v>384.00390203063284</v>
      </c>
      <c r="AG103" s="35">
        <f t="shared" si="40"/>
        <v>68.27958241870698</v>
      </c>
      <c r="AH103" s="35">
        <f t="shared" si="41"/>
        <v>727.0270092576983</v>
      </c>
      <c r="AI103" s="35">
        <f t="shared" si="42"/>
        <v>376.8333207187942</v>
      </c>
      <c r="AJ103" s="35">
        <f t="shared" si="43"/>
        <v>22.113904058237178</v>
      </c>
      <c r="AK103" s="36">
        <f t="shared" si="44"/>
        <v>4004.3597413553953</v>
      </c>
    </row>
    <row r="104" spans="1:37" x14ac:dyDescent="0.25">
      <c r="A104" s="5">
        <v>4671</v>
      </c>
      <c r="B104" s="5">
        <v>554255.47426986694</v>
      </c>
      <c r="C104" s="5">
        <v>932746.00681433082</v>
      </c>
      <c r="D104" s="5">
        <v>19909.716640624993</v>
      </c>
      <c r="E104" s="5">
        <v>47.820389695048647</v>
      </c>
      <c r="F104" s="5">
        <v>2.5000000000000001E-2</v>
      </c>
      <c r="G104" s="5">
        <v>-2.5000000000000001E-2</v>
      </c>
      <c r="H104" s="45">
        <v>0.25</v>
      </c>
      <c r="I104" s="45">
        <v>0.25</v>
      </c>
      <c r="J104" s="45">
        <v>600</v>
      </c>
      <c r="K104" s="50">
        <f t="shared" si="45"/>
        <v>3444.0337823547466</v>
      </c>
      <c r="L104" s="51">
        <v>9900</v>
      </c>
      <c r="M104" s="51">
        <v>4150</v>
      </c>
      <c r="N104" s="35">
        <f t="shared" si="23"/>
        <v>703.75</v>
      </c>
      <c r="O104" s="35">
        <f t="shared" si="24"/>
        <v>475</v>
      </c>
      <c r="P104" s="35">
        <f t="shared" si="25"/>
        <v>741.34338003164555</v>
      </c>
      <c r="Q104" s="35">
        <f t="shared" si="26"/>
        <v>182.97450452469536</v>
      </c>
      <c r="R104" s="35">
        <f t="shared" si="27"/>
        <v>101.68538821499359</v>
      </c>
      <c r="S104" s="35">
        <f t="shared" si="28"/>
        <v>411.7182451751184</v>
      </c>
      <c r="T104" s="35">
        <f t="shared" si="29"/>
        <v>33.251431016125281</v>
      </c>
      <c r="U104" s="35">
        <f t="shared" si="30"/>
        <v>719.17730461639792</v>
      </c>
      <c r="V104" s="35">
        <f t="shared" si="31"/>
        <v>399.67220354167472</v>
      </c>
      <c r="W104" s="35">
        <f t="shared" si="32"/>
        <v>23.788128346151211</v>
      </c>
      <c r="X104" s="35">
        <f t="shared" si="33"/>
        <v>3795.5666671226827</v>
      </c>
      <c r="Y104" s="51">
        <v>9900</v>
      </c>
      <c r="Z104" s="51">
        <v>4150</v>
      </c>
      <c r="AA104" s="35">
        <f t="shared" si="34"/>
        <v>496.25</v>
      </c>
      <c r="AB104" s="35">
        <f t="shared" si="35"/>
        <v>25</v>
      </c>
      <c r="AC104" s="35">
        <f t="shared" si="36"/>
        <v>738.94083890802244</v>
      </c>
      <c r="AD104" s="35">
        <f t="shared" si="37"/>
        <v>148.75279019625714</v>
      </c>
      <c r="AE104" s="35">
        <f t="shared" si="38"/>
        <v>77.08658228256904</v>
      </c>
      <c r="AF104" s="35">
        <f t="shared" si="39"/>
        <v>383.92448676450954</v>
      </c>
      <c r="AG104" s="35">
        <f t="shared" si="40"/>
        <v>68.27958241870698</v>
      </c>
      <c r="AH104" s="35">
        <f t="shared" si="41"/>
        <v>727.0270092576983</v>
      </c>
      <c r="AI104" s="35">
        <f t="shared" si="42"/>
        <v>376.75950344764561</v>
      </c>
      <c r="AJ104" s="35">
        <f t="shared" si="43"/>
        <v>22.182269242160647</v>
      </c>
      <c r="AK104" s="36">
        <f t="shared" si="44"/>
        <v>3992.9069627826921</v>
      </c>
    </row>
    <row r="105" spans="1:37" x14ac:dyDescent="0.25">
      <c r="A105" s="5">
        <v>4671.2</v>
      </c>
      <c r="B105" s="5">
        <v>554389.78158950806</v>
      </c>
      <c r="C105" s="5">
        <v>932894.20109179616</v>
      </c>
      <c r="D105" s="5">
        <v>19907.755650000126</v>
      </c>
      <c r="E105" s="5">
        <v>47.808068022035094</v>
      </c>
      <c r="F105" s="5">
        <v>2.5000000000000001E-2</v>
      </c>
      <c r="G105" s="5">
        <v>-2.5000000000000001E-2</v>
      </c>
      <c r="H105" s="45">
        <v>0.25</v>
      </c>
      <c r="I105" s="45">
        <v>0.25</v>
      </c>
      <c r="J105" s="45">
        <v>600</v>
      </c>
      <c r="K105" s="50">
        <f t="shared" si="45"/>
        <v>3455.5341584386606</v>
      </c>
      <c r="L105" s="51">
        <v>9900</v>
      </c>
      <c r="M105" s="51">
        <v>4150</v>
      </c>
      <c r="N105" s="35">
        <f t="shared" si="23"/>
        <v>703.75</v>
      </c>
      <c r="O105" s="35">
        <f t="shared" si="24"/>
        <v>475</v>
      </c>
      <c r="P105" s="35">
        <f t="shared" si="25"/>
        <v>741.34338003164555</v>
      </c>
      <c r="Q105" s="35">
        <f t="shared" si="26"/>
        <v>182.97450452469536</v>
      </c>
      <c r="R105" s="35">
        <f t="shared" si="27"/>
        <v>101.68943373989801</v>
      </c>
      <c r="S105" s="35">
        <f t="shared" si="28"/>
        <v>411.73369581742173</v>
      </c>
      <c r="T105" s="35">
        <f t="shared" si="29"/>
        <v>33.251431016125281</v>
      </c>
      <c r="U105" s="35">
        <f t="shared" si="30"/>
        <v>719.17730461639792</v>
      </c>
      <c r="V105" s="35">
        <f t="shared" si="31"/>
        <v>399.68810438919485</v>
      </c>
      <c r="W105" s="35">
        <f t="shared" si="32"/>
        <v>23.80515601914545</v>
      </c>
      <c r="X105" s="35">
        <f t="shared" si="33"/>
        <v>3792.6407188171752</v>
      </c>
      <c r="Y105" s="51">
        <v>9900</v>
      </c>
      <c r="Z105" s="51">
        <v>4150</v>
      </c>
      <c r="AA105" s="35">
        <f t="shared" si="34"/>
        <v>496.25</v>
      </c>
      <c r="AB105" s="35">
        <f t="shared" si="35"/>
        <v>25</v>
      </c>
      <c r="AC105" s="35">
        <f t="shared" si="36"/>
        <v>738.94083890802244</v>
      </c>
      <c r="AD105" s="35">
        <f t="shared" si="37"/>
        <v>148.75279019625714</v>
      </c>
      <c r="AE105" s="35">
        <f t="shared" si="38"/>
        <v>77.083467202046563</v>
      </c>
      <c r="AF105" s="35">
        <f t="shared" si="39"/>
        <v>383.90810567782404</v>
      </c>
      <c r="AG105" s="35">
        <f t="shared" si="40"/>
        <v>68.27958241870698</v>
      </c>
      <c r="AH105" s="35">
        <f t="shared" si="41"/>
        <v>727.0270092576983</v>
      </c>
      <c r="AI105" s="35">
        <f t="shared" si="42"/>
        <v>376.74427853876915</v>
      </c>
      <c r="AJ105" s="35">
        <f t="shared" si="43"/>
        <v>22.196367325563159</v>
      </c>
      <c r="AK105" s="36">
        <f t="shared" si="44"/>
        <v>3990.5539373668475</v>
      </c>
    </row>
    <row r="106" spans="1:37" x14ac:dyDescent="0.25">
      <c r="A106" s="5">
        <v>4671.8</v>
      </c>
      <c r="B106" s="5">
        <v>554792.89472150803</v>
      </c>
      <c r="C106" s="5">
        <v>933338.61057648063</v>
      </c>
      <c r="D106" s="5">
        <v>19901.829665625199</v>
      </c>
      <c r="E106" s="5">
        <v>47.77110300299438</v>
      </c>
      <c r="F106" s="5">
        <v>2.5000000000000001E-2</v>
      </c>
      <c r="G106" s="5">
        <v>-2.5000000000000001E-2</v>
      </c>
      <c r="H106" s="45">
        <v>0.25</v>
      </c>
      <c r="I106" s="45">
        <v>0.25</v>
      </c>
      <c r="J106" s="45">
        <v>600</v>
      </c>
      <c r="K106" s="50">
        <f t="shared" si="45"/>
        <v>3490.6459261285409</v>
      </c>
      <c r="L106" s="51">
        <v>9900</v>
      </c>
      <c r="M106" s="51">
        <v>4150</v>
      </c>
      <c r="N106" s="35">
        <f t="shared" si="23"/>
        <v>703.75</v>
      </c>
      <c r="O106" s="35">
        <f t="shared" si="24"/>
        <v>475</v>
      </c>
      <c r="P106" s="35">
        <f t="shared" si="25"/>
        <v>741.34338003164555</v>
      </c>
      <c r="Q106" s="35">
        <f t="shared" si="26"/>
        <v>182.97450452469536</v>
      </c>
      <c r="R106" s="35">
        <f t="shared" si="27"/>
        <v>101.70181984264062</v>
      </c>
      <c r="S106" s="35">
        <f t="shared" si="28"/>
        <v>411.78099656116285</v>
      </c>
      <c r="T106" s="35">
        <f t="shared" si="29"/>
        <v>33.251431016125281</v>
      </c>
      <c r="U106" s="35">
        <f t="shared" si="30"/>
        <v>719.17730461639792</v>
      </c>
      <c r="V106" s="35">
        <f t="shared" si="31"/>
        <v>399.73678769623956</v>
      </c>
      <c r="W106" s="35">
        <f t="shared" si="32"/>
        <v>23.857293813612074</v>
      </c>
      <c r="X106" s="35">
        <f t="shared" si="33"/>
        <v>3783.7075138136206</v>
      </c>
      <c r="Y106" s="51">
        <v>9900</v>
      </c>
      <c r="Z106" s="51">
        <v>4150</v>
      </c>
      <c r="AA106" s="35">
        <f t="shared" si="34"/>
        <v>496.25</v>
      </c>
      <c r="AB106" s="35">
        <f t="shared" si="35"/>
        <v>25</v>
      </c>
      <c r="AC106" s="35">
        <f t="shared" si="36"/>
        <v>738.94083890802244</v>
      </c>
      <c r="AD106" s="35">
        <f t="shared" si="37"/>
        <v>148.75279019625714</v>
      </c>
      <c r="AE106" s="35">
        <f t="shared" si="38"/>
        <v>77.073931027951616</v>
      </c>
      <c r="AF106" s="35">
        <f t="shared" si="39"/>
        <v>383.85795500543531</v>
      </c>
      <c r="AG106" s="35">
        <f t="shared" si="40"/>
        <v>68.27958241870698</v>
      </c>
      <c r="AH106" s="35">
        <f t="shared" si="41"/>
        <v>727.0270092576983</v>
      </c>
      <c r="AI106" s="35">
        <f t="shared" si="42"/>
        <v>376.69767063230324</v>
      </c>
      <c r="AJ106" s="35">
        <f t="shared" si="43"/>
        <v>22.239520744607074</v>
      </c>
      <c r="AK106" s="36">
        <f t="shared" si="44"/>
        <v>3983.3699217166932</v>
      </c>
    </row>
    <row r="107" spans="1:37" x14ac:dyDescent="0.25">
      <c r="A107" s="5">
        <v>4672</v>
      </c>
      <c r="B107" s="5">
        <v>554927.32947015762</v>
      </c>
      <c r="C107" s="5">
        <v>933486.68926599622</v>
      </c>
      <c r="D107" s="5">
        <v>19899.839999999815</v>
      </c>
      <c r="E107" s="5">
        <v>47.758781329980827</v>
      </c>
      <c r="F107" s="5">
        <v>2.5000000000000001E-2</v>
      </c>
      <c r="G107" s="5">
        <v>-2.5000000000000001E-2</v>
      </c>
      <c r="H107" s="45">
        <v>0.25</v>
      </c>
      <c r="I107" s="45">
        <v>0.25</v>
      </c>
      <c r="J107" s="45">
        <v>600</v>
      </c>
      <c r="K107" s="50">
        <f t="shared" si="45"/>
        <v>3502.5533951711777</v>
      </c>
      <c r="L107" s="51">
        <v>9900</v>
      </c>
      <c r="M107" s="51">
        <v>4150</v>
      </c>
      <c r="N107" s="35">
        <f t="shared" si="23"/>
        <v>703.75</v>
      </c>
      <c r="O107" s="35">
        <f t="shared" si="24"/>
        <v>475</v>
      </c>
      <c r="P107" s="35">
        <f t="shared" si="25"/>
        <v>741.34338003164555</v>
      </c>
      <c r="Q107" s="35">
        <f t="shared" si="26"/>
        <v>182.97450452469536</v>
      </c>
      <c r="R107" s="35">
        <f t="shared" si="27"/>
        <v>101.70603226688743</v>
      </c>
      <c r="S107" s="35">
        <f t="shared" si="28"/>
        <v>411.79708176738438</v>
      </c>
      <c r="T107" s="35">
        <f t="shared" si="29"/>
        <v>33.251431016125281</v>
      </c>
      <c r="U107" s="35">
        <f t="shared" si="30"/>
        <v>719.17730461639792</v>
      </c>
      <c r="V107" s="35">
        <f t="shared" si="31"/>
        <v>399.75334453798968</v>
      </c>
      <c r="W107" s="35">
        <f t="shared" si="32"/>
        <v>23.875027050204032</v>
      </c>
      <c r="X107" s="35">
        <f t="shared" si="33"/>
        <v>3780.6779921167681</v>
      </c>
      <c r="Y107" s="51">
        <v>9900</v>
      </c>
      <c r="Z107" s="51">
        <v>4150</v>
      </c>
      <c r="AA107" s="35">
        <f t="shared" si="34"/>
        <v>496.25</v>
      </c>
      <c r="AB107" s="35">
        <f t="shared" si="35"/>
        <v>25</v>
      </c>
      <c r="AC107" s="35">
        <f t="shared" si="36"/>
        <v>738.94083890802244</v>
      </c>
      <c r="AD107" s="35">
        <f t="shared" si="37"/>
        <v>148.75279019625714</v>
      </c>
      <c r="AE107" s="35">
        <f t="shared" si="38"/>
        <v>77.070688258033897</v>
      </c>
      <c r="AF107" s="35">
        <f t="shared" si="39"/>
        <v>383.84090014488481</v>
      </c>
      <c r="AG107" s="35">
        <f t="shared" si="40"/>
        <v>68.27958241870698</v>
      </c>
      <c r="AH107" s="35">
        <f t="shared" si="41"/>
        <v>727.0270092576983</v>
      </c>
      <c r="AI107" s="35">
        <f t="shared" si="42"/>
        <v>376.68182164344137</v>
      </c>
      <c r="AJ107" s="35">
        <f t="shared" si="43"/>
        <v>22.254193338627065</v>
      </c>
      <c r="AK107" s="36">
        <f t="shared" si="44"/>
        <v>3980.9336033657746</v>
      </c>
    </row>
    <row r="108" spans="1:37" x14ac:dyDescent="0.25">
      <c r="A108" s="5">
        <v>4673</v>
      </c>
      <c r="B108" s="5">
        <v>555599.9807138443</v>
      </c>
      <c r="C108" s="5">
        <v>934226.64886465669</v>
      </c>
      <c r="D108" s="5">
        <v>19889.784140625125</v>
      </c>
      <c r="E108" s="5">
        <v>47.697172964912994</v>
      </c>
      <c r="F108" s="5">
        <v>2.5000000000000001E-2</v>
      </c>
      <c r="G108" s="5">
        <v>-2.5000000000000001E-2</v>
      </c>
      <c r="H108" s="45">
        <v>0.25</v>
      </c>
      <c r="I108" s="45">
        <v>0.25</v>
      </c>
      <c r="J108" s="45">
        <v>600</v>
      </c>
      <c r="K108" s="50">
        <f t="shared" si="45"/>
        <v>3563.6173389796277</v>
      </c>
      <c r="L108" s="51">
        <v>9900</v>
      </c>
      <c r="M108" s="51">
        <v>4150</v>
      </c>
      <c r="N108" s="35">
        <f t="shared" si="23"/>
        <v>703.75</v>
      </c>
      <c r="O108" s="35">
        <f t="shared" si="24"/>
        <v>475</v>
      </c>
      <c r="P108" s="35">
        <f t="shared" si="25"/>
        <v>741.34338003164555</v>
      </c>
      <c r="Q108" s="35">
        <f t="shared" si="26"/>
        <v>182.97450452469536</v>
      </c>
      <c r="R108" s="35">
        <f t="shared" si="27"/>
        <v>101.72772992963276</v>
      </c>
      <c r="S108" s="35">
        <f t="shared" si="28"/>
        <v>411.87992307910201</v>
      </c>
      <c r="T108" s="35">
        <f t="shared" si="29"/>
        <v>33.251431016125281</v>
      </c>
      <c r="U108" s="35">
        <f t="shared" si="30"/>
        <v>719.17730461639792</v>
      </c>
      <c r="V108" s="35">
        <f t="shared" si="31"/>
        <v>399.83862672880747</v>
      </c>
      <c r="W108" s="35">
        <f t="shared" si="32"/>
        <v>23.966381148766789</v>
      </c>
      <c r="X108" s="35">
        <f t="shared" si="33"/>
        <v>3765.1419834149433</v>
      </c>
      <c r="Y108" s="51">
        <v>9900</v>
      </c>
      <c r="Z108" s="51">
        <v>4150</v>
      </c>
      <c r="AA108" s="35">
        <f t="shared" si="34"/>
        <v>496.25</v>
      </c>
      <c r="AB108" s="35">
        <f t="shared" si="35"/>
        <v>25</v>
      </c>
      <c r="AC108" s="35">
        <f t="shared" si="36"/>
        <v>738.94083890802244</v>
      </c>
      <c r="AD108" s="35">
        <f t="shared" si="37"/>
        <v>148.75279019625714</v>
      </c>
      <c r="AE108" s="35">
        <f t="shared" si="38"/>
        <v>77.053988490597376</v>
      </c>
      <c r="AF108" s="35">
        <f t="shared" si="39"/>
        <v>383.75306093785827</v>
      </c>
      <c r="AG108" s="35">
        <f t="shared" si="40"/>
        <v>68.27958241870698</v>
      </c>
      <c r="AH108" s="35">
        <f t="shared" si="41"/>
        <v>727.0270092576983</v>
      </c>
      <c r="AI108" s="35">
        <f t="shared" si="42"/>
        <v>376.60020178300954</v>
      </c>
      <c r="AJ108" s="35">
        <f t="shared" si="43"/>
        <v>22.329741291313958</v>
      </c>
      <c r="AK108" s="36">
        <f t="shared" si="44"/>
        <v>3968.4396631046438</v>
      </c>
    </row>
    <row r="109" spans="1:37" x14ac:dyDescent="0.25">
      <c r="A109" s="5">
        <v>4674</v>
      </c>
      <c r="B109" s="5">
        <v>556273.42722463608</v>
      </c>
      <c r="C109" s="5">
        <v>934965.88475477695</v>
      </c>
      <c r="D109" s="5">
        <v>19879.549062500246</v>
      </c>
      <c r="E109" s="5">
        <v>47.635564599845161</v>
      </c>
      <c r="F109" s="5">
        <v>2.5000000000000001E-2</v>
      </c>
      <c r="G109" s="5">
        <v>-2.5000000000000001E-2</v>
      </c>
      <c r="H109" s="45">
        <v>0.25</v>
      </c>
      <c r="I109" s="45">
        <v>0.25</v>
      </c>
      <c r="J109" s="45">
        <v>600</v>
      </c>
      <c r="K109" s="50">
        <f t="shared" si="45"/>
        <v>3627.2256137800969</v>
      </c>
      <c r="L109" s="51">
        <v>9900</v>
      </c>
      <c r="M109" s="51">
        <v>4150</v>
      </c>
      <c r="N109" s="35">
        <f t="shared" si="23"/>
        <v>703.75</v>
      </c>
      <c r="O109" s="35">
        <f t="shared" si="24"/>
        <v>475</v>
      </c>
      <c r="P109" s="35">
        <f t="shared" si="25"/>
        <v>741.34338003164555</v>
      </c>
      <c r="Q109" s="35">
        <f t="shared" si="26"/>
        <v>182.97450452469536</v>
      </c>
      <c r="R109" s="35">
        <f t="shared" si="27"/>
        <v>101.75050300990141</v>
      </c>
      <c r="S109" s="35">
        <f t="shared" si="28"/>
        <v>411.96684951943723</v>
      </c>
      <c r="T109" s="35">
        <f t="shared" si="29"/>
        <v>33.251431016125281</v>
      </c>
      <c r="U109" s="35">
        <f t="shared" si="30"/>
        <v>719.17730461639792</v>
      </c>
      <c r="V109" s="35">
        <f t="shared" si="31"/>
        <v>399.92813582477669</v>
      </c>
      <c r="W109" s="35">
        <f t="shared" si="32"/>
        <v>24.062285512360944</v>
      </c>
      <c r="X109" s="35">
        <f t="shared" si="33"/>
        <v>3748.9586410172096</v>
      </c>
      <c r="Y109" s="51">
        <v>9900</v>
      </c>
      <c r="Z109" s="51">
        <v>4150</v>
      </c>
      <c r="AA109" s="35">
        <f t="shared" si="34"/>
        <v>496.25</v>
      </c>
      <c r="AB109" s="35">
        <f t="shared" si="35"/>
        <v>25</v>
      </c>
      <c r="AC109" s="35">
        <f t="shared" si="36"/>
        <v>738.94083890802244</v>
      </c>
      <c r="AD109" s="35">
        <f t="shared" si="37"/>
        <v>148.75279019625714</v>
      </c>
      <c r="AE109" s="35">
        <f t="shared" si="38"/>
        <v>77.036467014575365</v>
      </c>
      <c r="AF109" s="35">
        <f t="shared" si="39"/>
        <v>383.66088289327644</v>
      </c>
      <c r="AG109" s="35">
        <f t="shared" si="40"/>
        <v>68.27958241870698</v>
      </c>
      <c r="AH109" s="35">
        <f t="shared" si="41"/>
        <v>727.0270092576983</v>
      </c>
      <c r="AI109" s="35">
        <f t="shared" si="42"/>
        <v>376.51456583431064</v>
      </c>
      <c r="AJ109" s="35">
        <f t="shared" si="43"/>
        <v>22.40898197238787</v>
      </c>
      <c r="AK109" s="36">
        <f t="shared" si="44"/>
        <v>3955.4251419992988</v>
      </c>
    </row>
    <row r="110" spans="1:37" x14ac:dyDescent="0.25">
      <c r="A110" s="5">
        <v>4675</v>
      </c>
      <c r="B110" s="5">
        <v>556947.66822242737</v>
      </c>
      <c r="C110" s="5">
        <v>935704.39608168602</v>
      </c>
      <c r="D110" s="5">
        <v>19869.134765624949</v>
      </c>
      <c r="E110" s="5">
        <v>47.573956234777327</v>
      </c>
      <c r="F110" s="5">
        <v>2.5000000000000001E-2</v>
      </c>
      <c r="G110" s="5">
        <v>-2.5000000000000001E-2</v>
      </c>
      <c r="H110" s="45">
        <v>0.25</v>
      </c>
      <c r="I110" s="45">
        <v>0.25</v>
      </c>
      <c r="J110" s="45">
        <v>600</v>
      </c>
      <c r="K110" s="50">
        <f t="shared" si="45"/>
        <v>3693.3782195725844</v>
      </c>
      <c r="L110" s="51">
        <v>9900</v>
      </c>
      <c r="M110" s="51">
        <v>4150</v>
      </c>
      <c r="N110" s="35">
        <f t="shared" si="23"/>
        <v>703.75</v>
      </c>
      <c r="O110" s="35">
        <f t="shared" si="24"/>
        <v>475</v>
      </c>
      <c r="P110" s="35">
        <f t="shared" si="25"/>
        <v>741.34338003164555</v>
      </c>
      <c r="Q110" s="35">
        <f t="shared" si="26"/>
        <v>182.97450452469536</v>
      </c>
      <c r="R110" s="35">
        <f t="shared" si="27"/>
        <v>101.77437464826926</v>
      </c>
      <c r="S110" s="35">
        <f t="shared" si="28"/>
        <v>412.05794636457534</v>
      </c>
      <c r="T110" s="35">
        <f t="shared" si="29"/>
        <v>33.251431016125281</v>
      </c>
      <c r="U110" s="35">
        <f t="shared" si="30"/>
        <v>719.17730461639792</v>
      </c>
      <c r="V110" s="35">
        <f t="shared" si="31"/>
        <v>400.02196277942681</v>
      </c>
      <c r="W110" s="35">
        <f t="shared" si="32"/>
        <v>24.162840866921304</v>
      </c>
      <c r="X110" s="35">
        <f t="shared" si="33"/>
        <v>3732.1279649235667</v>
      </c>
      <c r="Y110" s="51">
        <v>9900</v>
      </c>
      <c r="Z110" s="51">
        <v>4150</v>
      </c>
      <c r="AA110" s="35">
        <f t="shared" si="34"/>
        <v>496.25</v>
      </c>
      <c r="AB110" s="35">
        <f t="shared" si="35"/>
        <v>25</v>
      </c>
      <c r="AC110" s="35">
        <f t="shared" si="36"/>
        <v>738.94083890802244</v>
      </c>
      <c r="AD110" s="35">
        <f t="shared" si="37"/>
        <v>148.75279019625714</v>
      </c>
      <c r="AE110" s="35">
        <f t="shared" si="38"/>
        <v>77.01810690171088</v>
      </c>
      <c r="AF110" s="35">
        <f t="shared" si="39"/>
        <v>383.564274522635</v>
      </c>
      <c r="AG110" s="35">
        <f t="shared" si="40"/>
        <v>68.27958241870698</v>
      </c>
      <c r="AH110" s="35">
        <f t="shared" si="41"/>
        <v>727.0270092576983</v>
      </c>
      <c r="AI110" s="35">
        <f t="shared" si="42"/>
        <v>376.42483106074508</v>
      </c>
      <c r="AJ110" s="35">
        <f t="shared" si="43"/>
        <v>22.491988346043257</v>
      </c>
      <c r="AK110" s="36">
        <f t="shared" si="44"/>
        <v>3941.8900400497405</v>
      </c>
    </row>
    <row r="111" spans="1:37" x14ac:dyDescent="0.25">
      <c r="A111" s="5">
        <v>4675.2</v>
      </c>
      <c r="B111" s="5">
        <v>557082.61169242859</v>
      </c>
      <c r="C111" s="5">
        <v>935852.01132431626</v>
      </c>
      <c r="D111" s="5">
        <v>19867.030399999974</v>
      </c>
      <c r="E111" s="5">
        <v>47.561634561763775</v>
      </c>
      <c r="F111" s="5">
        <v>2.5000000000000001E-2</v>
      </c>
      <c r="G111" s="5">
        <v>-2.5000000000000001E-2</v>
      </c>
      <c r="H111" s="45">
        <v>0.25</v>
      </c>
      <c r="I111" s="45">
        <v>0.25</v>
      </c>
      <c r="J111" s="45">
        <v>600</v>
      </c>
      <c r="K111" s="50">
        <f t="shared" si="45"/>
        <v>3706.9140604501117</v>
      </c>
      <c r="L111" s="51">
        <v>9900</v>
      </c>
      <c r="M111" s="51">
        <v>4150</v>
      </c>
      <c r="N111" s="35">
        <f t="shared" si="23"/>
        <v>703.75</v>
      </c>
      <c r="O111" s="35">
        <f t="shared" si="24"/>
        <v>475</v>
      </c>
      <c r="P111" s="35">
        <f t="shared" si="25"/>
        <v>741.34338003164555</v>
      </c>
      <c r="Q111" s="35">
        <f t="shared" si="26"/>
        <v>182.97450452469536</v>
      </c>
      <c r="R111" s="35">
        <f t="shared" si="27"/>
        <v>101.77928293682464</v>
      </c>
      <c r="S111" s="35">
        <f t="shared" si="28"/>
        <v>412.07667404200504</v>
      </c>
      <c r="T111" s="35">
        <f t="shared" si="29"/>
        <v>33.251431016125281</v>
      </c>
      <c r="U111" s="35">
        <f t="shared" si="30"/>
        <v>719.17730461639792</v>
      </c>
      <c r="V111" s="35">
        <f t="shared" si="31"/>
        <v>400.04125470068493</v>
      </c>
      <c r="W111" s="35">
        <f t="shared" si="32"/>
        <v>24.183519349168538</v>
      </c>
      <c r="X111" s="35">
        <f t="shared" si="33"/>
        <v>3728.684149661332</v>
      </c>
      <c r="Y111" s="51">
        <v>9900</v>
      </c>
      <c r="Z111" s="51">
        <v>4150</v>
      </c>
      <c r="AA111" s="35">
        <f t="shared" si="34"/>
        <v>496.25</v>
      </c>
      <c r="AB111" s="35">
        <f t="shared" si="35"/>
        <v>25</v>
      </c>
      <c r="AC111" s="35">
        <f t="shared" si="36"/>
        <v>738.94083890802244</v>
      </c>
      <c r="AD111" s="35">
        <f t="shared" si="37"/>
        <v>148.75279019625714</v>
      </c>
      <c r="AE111" s="35">
        <f t="shared" si="38"/>
        <v>77.014332682743742</v>
      </c>
      <c r="AF111" s="35">
        <f t="shared" si="39"/>
        <v>383.54441277561688</v>
      </c>
      <c r="AG111" s="35">
        <f t="shared" si="40"/>
        <v>68.27958241870698</v>
      </c>
      <c r="AH111" s="35">
        <f t="shared" si="41"/>
        <v>727.0270092576983</v>
      </c>
      <c r="AI111" s="35">
        <f t="shared" si="42"/>
        <v>376.40638462270289</v>
      </c>
      <c r="AJ111" s="35">
        <f t="shared" si="43"/>
        <v>22.509048223096272</v>
      </c>
      <c r="AK111" s="36">
        <f t="shared" si="44"/>
        <v>3939.1205499585253</v>
      </c>
    </row>
    <row r="112" spans="1:37" x14ac:dyDescent="0.25">
      <c r="A112" s="5">
        <v>4675.8</v>
      </c>
      <c r="B112" s="5">
        <v>557487.63252878189</v>
      </c>
      <c r="C112" s="5">
        <v>936294.68288379908</v>
      </c>
      <c r="D112" s="5">
        <v>19860.674290625182</v>
      </c>
      <c r="E112" s="5">
        <v>47.524669542723053</v>
      </c>
      <c r="F112" s="5">
        <v>2.5000000000000001E-2</v>
      </c>
      <c r="G112" s="5">
        <v>-2.5000000000000001E-2</v>
      </c>
      <c r="H112" s="45">
        <v>0.25</v>
      </c>
      <c r="I112" s="45">
        <v>0.25</v>
      </c>
      <c r="J112" s="45">
        <v>600</v>
      </c>
      <c r="K112" s="50">
        <f t="shared" si="45"/>
        <v>3748.1322225208405</v>
      </c>
      <c r="L112" s="51">
        <v>9900</v>
      </c>
      <c r="M112" s="51">
        <v>4150</v>
      </c>
      <c r="N112" s="35">
        <f t="shared" si="23"/>
        <v>703.75</v>
      </c>
      <c r="O112" s="35">
        <f t="shared" si="24"/>
        <v>475</v>
      </c>
      <c r="P112" s="35">
        <f t="shared" si="25"/>
        <v>741.34338003164555</v>
      </c>
      <c r="Q112" s="35">
        <f t="shared" si="26"/>
        <v>182.97450452469536</v>
      </c>
      <c r="R112" s="35">
        <f t="shared" si="27"/>
        <v>101.79427936075686</v>
      </c>
      <c r="S112" s="35">
        <f t="shared" si="28"/>
        <v>412.13388707936122</v>
      </c>
      <c r="T112" s="35">
        <f t="shared" si="29"/>
        <v>33.251431016125281</v>
      </c>
      <c r="U112" s="35">
        <f t="shared" si="30"/>
        <v>719.17730461639792</v>
      </c>
      <c r="V112" s="35">
        <f t="shared" si="31"/>
        <v>400.10019781830931</v>
      </c>
      <c r="W112" s="35">
        <f t="shared" si="32"/>
        <v>24.246705460380028</v>
      </c>
      <c r="X112" s="35">
        <f t="shared" si="33"/>
        <v>3718.197343787594</v>
      </c>
      <c r="Y112" s="51">
        <v>9900</v>
      </c>
      <c r="Z112" s="51">
        <v>4150</v>
      </c>
      <c r="AA112" s="35">
        <f t="shared" si="34"/>
        <v>496.25</v>
      </c>
      <c r="AB112" s="35">
        <f t="shared" si="35"/>
        <v>25</v>
      </c>
      <c r="AC112" s="35">
        <f t="shared" si="36"/>
        <v>738.94083890802244</v>
      </c>
      <c r="AD112" s="35">
        <f t="shared" si="37"/>
        <v>148.75279019625714</v>
      </c>
      <c r="AE112" s="35">
        <f t="shared" si="38"/>
        <v>77.002802976272562</v>
      </c>
      <c r="AF112" s="35">
        <f t="shared" si="39"/>
        <v>383.48373302079989</v>
      </c>
      <c r="AG112" s="35">
        <f t="shared" si="40"/>
        <v>68.27958241870698</v>
      </c>
      <c r="AH112" s="35">
        <f t="shared" si="41"/>
        <v>727.0270092576983</v>
      </c>
      <c r="AI112" s="35">
        <f t="shared" si="42"/>
        <v>376.35003335693972</v>
      </c>
      <c r="AJ112" s="35">
        <f t="shared" si="43"/>
        <v>22.561156495272289</v>
      </c>
      <c r="AK112" s="36">
        <f t="shared" si="44"/>
        <v>3930.6871402822571</v>
      </c>
    </row>
    <row r="113" spans="1:37" x14ac:dyDescent="0.25">
      <c r="A113" s="5">
        <v>4676</v>
      </c>
      <c r="B113" s="5">
        <v>557622.70292901993</v>
      </c>
      <c r="C113" s="5">
        <v>936442.18199142814</v>
      </c>
      <c r="D113" s="5">
        <v>19858.541250000144</v>
      </c>
      <c r="E113" s="5">
        <v>47.512347869709501</v>
      </c>
      <c r="F113" s="5">
        <v>2.5000000000000001E-2</v>
      </c>
      <c r="G113" s="5">
        <v>-2.5000000000000001E-2</v>
      </c>
      <c r="H113" s="45">
        <v>0.25</v>
      </c>
      <c r="I113" s="45">
        <v>0.25</v>
      </c>
      <c r="J113" s="45">
        <v>600</v>
      </c>
      <c r="K113" s="50">
        <f t="shared" si="45"/>
        <v>3762.0751563570907</v>
      </c>
      <c r="L113" s="51">
        <v>9900</v>
      </c>
      <c r="M113" s="51">
        <v>4150</v>
      </c>
      <c r="N113" s="35">
        <f t="shared" si="23"/>
        <v>703.75</v>
      </c>
      <c r="O113" s="35">
        <f t="shared" si="24"/>
        <v>475</v>
      </c>
      <c r="P113" s="35">
        <f t="shared" si="25"/>
        <v>741.34338003164555</v>
      </c>
      <c r="Q113" s="35">
        <f t="shared" si="26"/>
        <v>182.97450452469536</v>
      </c>
      <c r="R113" s="35">
        <f t="shared" si="27"/>
        <v>101.79936938126362</v>
      </c>
      <c r="S113" s="35">
        <f t="shared" si="28"/>
        <v>412.15330397775477</v>
      </c>
      <c r="T113" s="35">
        <f t="shared" si="29"/>
        <v>33.251431016125281</v>
      </c>
      <c r="U113" s="35">
        <f t="shared" si="30"/>
        <v>719.17730461639792</v>
      </c>
      <c r="V113" s="35">
        <f t="shared" si="31"/>
        <v>400.12020403304399</v>
      </c>
      <c r="W113" s="35">
        <f t="shared" si="32"/>
        <v>24.268154072532102</v>
      </c>
      <c r="X113" s="35">
        <f t="shared" si="33"/>
        <v>3714.6499551340139</v>
      </c>
      <c r="Y113" s="51">
        <v>9900</v>
      </c>
      <c r="Z113" s="51">
        <v>4150</v>
      </c>
      <c r="AA113" s="35">
        <f t="shared" si="34"/>
        <v>496.25</v>
      </c>
      <c r="AB113" s="35">
        <f t="shared" si="35"/>
        <v>25</v>
      </c>
      <c r="AC113" s="35">
        <f t="shared" si="36"/>
        <v>738.94083890802244</v>
      </c>
      <c r="AD113" s="35">
        <f t="shared" si="37"/>
        <v>148.75279019625714</v>
      </c>
      <c r="AE113" s="35">
        <f t="shared" si="38"/>
        <v>76.99889021811363</v>
      </c>
      <c r="AF113" s="35">
        <f t="shared" si="39"/>
        <v>383.46313886005851</v>
      </c>
      <c r="AG113" s="35">
        <f t="shared" si="40"/>
        <v>68.27958241870698</v>
      </c>
      <c r="AH113" s="35">
        <f t="shared" si="41"/>
        <v>727.0270092576983</v>
      </c>
      <c r="AI113" s="35">
        <f t="shared" si="42"/>
        <v>376.33090981069574</v>
      </c>
      <c r="AJ113" s="35">
        <f t="shared" si="43"/>
        <v>22.578837644098915</v>
      </c>
      <c r="AK113" s="36">
        <f t="shared" si="44"/>
        <v>3927.8343572559679</v>
      </c>
    </row>
    <row r="114" spans="1:37" x14ac:dyDescent="0.25">
      <c r="A114" s="5">
        <v>4677</v>
      </c>
      <c r="B114" s="5">
        <v>558298.53056335449</v>
      </c>
      <c r="C114" s="5">
        <v>937179.24163106084</v>
      </c>
      <c r="D114" s="5">
        <v>19847.768515624921</v>
      </c>
      <c r="E114" s="5">
        <v>47.450739504641675</v>
      </c>
      <c r="F114" s="5">
        <v>2.5000000000000001E-2</v>
      </c>
      <c r="G114" s="5">
        <v>-2.5000000000000001E-2</v>
      </c>
      <c r="H114" s="45">
        <v>0.25</v>
      </c>
      <c r="I114" s="45">
        <v>0.25</v>
      </c>
      <c r="J114" s="45">
        <v>600</v>
      </c>
      <c r="K114" s="50">
        <f t="shared" si="45"/>
        <v>3833.3164241336153</v>
      </c>
      <c r="L114" s="51">
        <v>9900</v>
      </c>
      <c r="M114" s="51">
        <v>4150</v>
      </c>
      <c r="N114" s="35">
        <f t="shared" si="23"/>
        <v>703.75</v>
      </c>
      <c r="O114" s="35">
        <f t="shared" si="24"/>
        <v>475</v>
      </c>
      <c r="P114" s="35">
        <f t="shared" si="25"/>
        <v>741.34338003164555</v>
      </c>
      <c r="Q114" s="35">
        <f t="shared" si="26"/>
        <v>182.97450452469536</v>
      </c>
      <c r="R114" s="35">
        <f t="shared" si="27"/>
        <v>101.82551320817194</v>
      </c>
      <c r="S114" s="35">
        <f t="shared" si="28"/>
        <v>412.25301804591305</v>
      </c>
      <c r="T114" s="35">
        <f t="shared" si="29"/>
        <v>33.251431016125281</v>
      </c>
      <c r="U114" s="35">
        <f t="shared" si="30"/>
        <v>719.17730461639792</v>
      </c>
      <c r="V114" s="35">
        <f t="shared" si="31"/>
        <v>400.22296177526124</v>
      </c>
      <c r="W114" s="35">
        <f t="shared" si="32"/>
        <v>24.37833842381222</v>
      </c>
      <c r="X114" s="35">
        <f t="shared" si="33"/>
        <v>3696.5246116485523</v>
      </c>
      <c r="Y114" s="51">
        <v>9900</v>
      </c>
      <c r="Z114" s="51">
        <v>4150</v>
      </c>
      <c r="AA114" s="35">
        <f t="shared" si="34"/>
        <v>496.25</v>
      </c>
      <c r="AB114" s="35">
        <f t="shared" si="35"/>
        <v>25</v>
      </c>
      <c r="AC114" s="35">
        <f t="shared" si="36"/>
        <v>738.94083890802244</v>
      </c>
      <c r="AD114" s="35">
        <f t="shared" si="37"/>
        <v>148.75279019625714</v>
      </c>
      <c r="AE114" s="35">
        <f t="shared" si="38"/>
        <v>76.978797977965129</v>
      </c>
      <c r="AF114" s="35">
        <f t="shared" si="39"/>
        <v>383.35737320514033</v>
      </c>
      <c r="AG114" s="35">
        <f t="shared" si="40"/>
        <v>68.27958241870698</v>
      </c>
      <c r="AH114" s="35">
        <f t="shared" si="41"/>
        <v>727.0270092576983</v>
      </c>
      <c r="AI114" s="35">
        <f t="shared" si="42"/>
        <v>376.23270929126227</v>
      </c>
      <c r="AJ114" s="35">
        <f t="shared" si="43"/>
        <v>22.669611554469601</v>
      </c>
      <c r="AK114" s="36">
        <f t="shared" si="44"/>
        <v>3913.258093617982</v>
      </c>
    </row>
    <row r="115" spans="1:37" x14ac:dyDescent="0.25">
      <c r="A115" s="5">
        <v>4678</v>
      </c>
      <c r="B115" s="5">
        <v>558975.1503443718</v>
      </c>
      <c r="C115" s="5">
        <v>937915.57414835691</v>
      </c>
      <c r="D115" s="5">
        <v>19836.816562500189</v>
      </c>
      <c r="E115" s="5">
        <v>47.389131139573841</v>
      </c>
      <c r="F115" s="5">
        <v>2.5000000000000001E-2</v>
      </c>
      <c r="G115" s="5">
        <v>-2.5000000000000001E-2</v>
      </c>
      <c r="H115" s="45">
        <v>0.25</v>
      </c>
      <c r="I115" s="45">
        <v>0.25</v>
      </c>
      <c r="J115" s="45">
        <v>600</v>
      </c>
      <c r="K115" s="50">
        <f t="shared" si="45"/>
        <v>3907.1020229021597</v>
      </c>
      <c r="L115" s="51">
        <v>9900</v>
      </c>
      <c r="M115" s="51">
        <v>4150</v>
      </c>
      <c r="N115" s="35">
        <f t="shared" si="23"/>
        <v>703.75</v>
      </c>
      <c r="O115" s="35">
        <f t="shared" si="24"/>
        <v>475</v>
      </c>
      <c r="P115" s="35">
        <f t="shared" si="25"/>
        <v>741.34338003164555</v>
      </c>
      <c r="Q115" s="35">
        <f t="shared" si="26"/>
        <v>182.97450452469536</v>
      </c>
      <c r="R115" s="35">
        <f t="shared" si="27"/>
        <v>101.85283366296912</v>
      </c>
      <c r="S115" s="35">
        <f t="shared" si="28"/>
        <v>412.35718983415831</v>
      </c>
      <c r="T115" s="35">
        <f t="shared" si="29"/>
        <v>33.251431016125281</v>
      </c>
      <c r="U115" s="35">
        <f t="shared" si="30"/>
        <v>719.17730461639792</v>
      </c>
      <c r="V115" s="35">
        <f t="shared" si="31"/>
        <v>400.33034422776723</v>
      </c>
      <c r="W115" s="35">
        <f t="shared" si="32"/>
        <v>24.49351397360153</v>
      </c>
      <c r="X115" s="35">
        <f t="shared" si="33"/>
        <v>3677.7519344671809</v>
      </c>
      <c r="Y115" s="51">
        <v>9900</v>
      </c>
      <c r="Z115" s="51">
        <v>4150</v>
      </c>
      <c r="AA115" s="35">
        <f t="shared" si="34"/>
        <v>496.25</v>
      </c>
      <c r="AB115" s="35">
        <f t="shared" si="35"/>
        <v>25</v>
      </c>
      <c r="AC115" s="35">
        <f t="shared" si="36"/>
        <v>738.94083890802244</v>
      </c>
      <c r="AD115" s="35">
        <f t="shared" si="37"/>
        <v>148.75279019625714</v>
      </c>
      <c r="AE115" s="35">
        <f t="shared" si="38"/>
        <v>76.957810093755342</v>
      </c>
      <c r="AF115" s="35">
        <f t="shared" si="39"/>
        <v>383.24686884630779</v>
      </c>
      <c r="AG115" s="35">
        <f t="shared" si="40"/>
        <v>68.27958241870698</v>
      </c>
      <c r="AH115" s="35">
        <f t="shared" si="41"/>
        <v>727.0270092576983</v>
      </c>
      <c r="AI115" s="35">
        <f t="shared" si="42"/>
        <v>376.13013132504352</v>
      </c>
      <c r="AJ115" s="35">
        <f t="shared" si="43"/>
        <v>22.764396423405056</v>
      </c>
      <c r="AK115" s="36">
        <f t="shared" si="44"/>
        <v>3898.1612491357819</v>
      </c>
    </row>
    <row r="116" spans="1:37" x14ac:dyDescent="0.25">
      <c r="A116" s="5">
        <v>4679</v>
      </c>
      <c r="B116" s="5">
        <v>559652.56148862839</v>
      </c>
      <c r="C116" s="5">
        <v>938651.17869192362</v>
      </c>
      <c r="D116" s="5">
        <v>19825.685390624814</v>
      </c>
      <c r="E116" s="5">
        <v>47.327522774506008</v>
      </c>
      <c r="F116" s="5">
        <v>2.5000000000000001E-2</v>
      </c>
      <c r="G116" s="5">
        <v>-2.5000000000000001E-2</v>
      </c>
      <c r="H116" s="45">
        <v>0.25</v>
      </c>
      <c r="I116" s="45">
        <v>0.25</v>
      </c>
      <c r="J116" s="45">
        <v>600</v>
      </c>
      <c r="K116" s="50">
        <f t="shared" si="45"/>
        <v>3983.4319526627219</v>
      </c>
      <c r="L116" s="51">
        <v>9900</v>
      </c>
      <c r="M116" s="51">
        <v>4150</v>
      </c>
      <c r="N116" s="35">
        <f t="shared" si="23"/>
        <v>703.75</v>
      </c>
      <c r="O116" s="35">
        <f t="shared" si="24"/>
        <v>475</v>
      </c>
      <c r="P116" s="35">
        <f t="shared" si="25"/>
        <v>741.34338003164555</v>
      </c>
      <c r="Q116" s="35">
        <f t="shared" si="26"/>
        <v>182.97450452469536</v>
      </c>
      <c r="R116" s="35">
        <f t="shared" si="27"/>
        <v>101.8813598917536</v>
      </c>
      <c r="S116" s="35">
        <f t="shared" si="28"/>
        <v>412.46592645938904</v>
      </c>
      <c r="T116" s="35">
        <f t="shared" si="29"/>
        <v>33.251431016125281</v>
      </c>
      <c r="U116" s="35">
        <f t="shared" si="30"/>
        <v>719.17730461639792</v>
      </c>
      <c r="V116" s="35">
        <f t="shared" si="31"/>
        <v>400.44246594866706</v>
      </c>
      <c r="W116" s="35">
        <f t="shared" si="32"/>
        <v>24.613807881762138</v>
      </c>
      <c r="X116" s="35">
        <f t="shared" si="33"/>
        <v>3658.3319235899007</v>
      </c>
      <c r="Y116" s="51">
        <v>9900</v>
      </c>
      <c r="Z116" s="51">
        <v>4150</v>
      </c>
      <c r="AA116" s="35">
        <f t="shared" si="34"/>
        <v>496.25</v>
      </c>
      <c r="AB116" s="35">
        <f t="shared" si="35"/>
        <v>25</v>
      </c>
      <c r="AC116" s="35">
        <f t="shared" si="36"/>
        <v>738.94083890802244</v>
      </c>
      <c r="AD116" s="35">
        <f t="shared" si="37"/>
        <v>148.75279019625714</v>
      </c>
      <c r="AE116" s="35">
        <f t="shared" si="38"/>
        <v>76.935905322795008</v>
      </c>
      <c r="AF116" s="35">
        <f t="shared" si="39"/>
        <v>383.13151076325278</v>
      </c>
      <c r="AG116" s="35">
        <f t="shared" si="40"/>
        <v>68.27958241870698</v>
      </c>
      <c r="AH116" s="35">
        <f t="shared" si="41"/>
        <v>727.0270092576983</v>
      </c>
      <c r="AI116" s="35">
        <f t="shared" si="42"/>
        <v>376.02307208871764</v>
      </c>
      <c r="AJ116" s="35">
        <f t="shared" si="43"/>
        <v>22.863283472470027</v>
      </c>
      <c r="AK116" s="36">
        <f t="shared" si="44"/>
        <v>3882.543823809368</v>
      </c>
    </row>
    <row r="117" spans="1:37" x14ac:dyDescent="0.25">
      <c r="A117" s="5">
        <v>4679.2</v>
      </c>
      <c r="B117" s="5">
        <v>559788.13861274719</v>
      </c>
      <c r="C117" s="5">
        <v>938798.21216896176</v>
      </c>
      <c r="D117" s="5">
        <v>19823.437650000189</v>
      </c>
      <c r="E117" s="5">
        <v>47.315201101492455</v>
      </c>
      <c r="F117" s="5">
        <v>2.5000000000000001E-2</v>
      </c>
      <c r="G117" s="5">
        <v>-2.5000000000000001E-2</v>
      </c>
      <c r="H117" s="45">
        <v>0.25</v>
      </c>
      <c r="I117" s="45">
        <v>0.25</v>
      </c>
      <c r="J117" s="45">
        <v>600</v>
      </c>
      <c r="K117" s="50">
        <f t="shared" si="45"/>
        <v>3999.0032583338625</v>
      </c>
      <c r="L117" s="51">
        <v>9900</v>
      </c>
      <c r="M117" s="51">
        <v>4150</v>
      </c>
      <c r="N117" s="35">
        <f t="shared" si="23"/>
        <v>703.75</v>
      </c>
      <c r="O117" s="35">
        <f t="shared" si="24"/>
        <v>475</v>
      </c>
      <c r="P117" s="35">
        <f t="shared" si="25"/>
        <v>741.34338003164555</v>
      </c>
      <c r="Q117" s="35">
        <f t="shared" si="26"/>
        <v>182.97450452469536</v>
      </c>
      <c r="R117" s="35">
        <f t="shared" si="27"/>
        <v>101.88721251362006</v>
      </c>
      <c r="S117" s="35">
        <f t="shared" si="28"/>
        <v>412.488231420354</v>
      </c>
      <c r="T117" s="35">
        <f t="shared" si="29"/>
        <v>33.251431016125281</v>
      </c>
      <c r="U117" s="35">
        <f t="shared" si="30"/>
        <v>719.17730461639792</v>
      </c>
      <c r="V117" s="35">
        <f t="shared" si="31"/>
        <v>400.46546955143555</v>
      </c>
      <c r="W117" s="35">
        <f t="shared" si="32"/>
        <v>24.638492578804499</v>
      </c>
      <c r="X117" s="35">
        <f t="shared" si="33"/>
        <v>3654.3702413709389</v>
      </c>
      <c r="Y117" s="51">
        <v>9900</v>
      </c>
      <c r="Z117" s="51">
        <v>4150</v>
      </c>
      <c r="AA117" s="35">
        <f t="shared" si="34"/>
        <v>496.25</v>
      </c>
      <c r="AB117" s="35">
        <f t="shared" si="35"/>
        <v>25</v>
      </c>
      <c r="AC117" s="35">
        <f t="shared" si="36"/>
        <v>738.94083890802244</v>
      </c>
      <c r="AD117" s="35">
        <f t="shared" si="37"/>
        <v>148.75279019625714</v>
      </c>
      <c r="AE117" s="35">
        <f t="shared" si="38"/>
        <v>76.931412388145148</v>
      </c>
      <c r="AF117" s="35">
        <f t="shared" si="39"/>
        <v>383.10784611507125</v>
      </c>
      <c r="AG117" s="35">
        <f t="shared" si="40"/>
        <v>68.27958241870698</v>
      </c>
      <c r="AH117" s="35">
        <f t="shared" si="41"/>
        <v>727.0270092576983</v>
      </c>
      <c r="AI117" s="35">
        <f t="shared" si="42"/>
        <v>376.00111293866092</v>
      </c>
      <c r="AJ117" s="35">
        <f t="shared" si="43"/>
        <v>22.883561528253061</v>
      </c>
      <c r="AK117" s="36">
        <f t="shared" si="44"/>
        <v>3879.3578690427826</v>
      </c>
    </row>
    <row r="118" spans="1:37" x14ac:dyDescent="0.25">
      <c r="A118" s="5">
        <v>4679.8</v>
      </c>
      <c r="B118" s="5">
        <v>560195.05966043472</v>
      </c>
      <c r="C118" s="5">
        <v>939239.13761419058</v>
      </c>
      <c r="D118" s="5">
        <v>19816.651415624845</v>
      </c>
      <c r="E118" s="5">
        <v>47.278236082451734</v>
      </c>
      <c r="F118" s="5">
        <v>2.5000000000000001E-2</v>
      </c>
      <c r="G118" s="5">
        <v>-2.5000000000000001E-2</v>
      </c>
      <c r="H118" s="45">
        <v>0.25</v>
      </c>
      <c r="I118" s="45">
        <v>0.25</v>
      </c>
      <c r="J118" s="45">
        <v>600</v>
      </c>
      <c r="K118" s="50">
        <f t="shared" si="45"/>
        <v>4046.3278147854398</v>
      </c>
      <c r="L118" s="51">
        <v>9900</v>
      </c>
      <c r="M118" s="51">
        <v>4150</v>
      </c>
      <c r="N118" s="35">
        <f t="shared" si="23"/>
        <v>703.75</v>
      </c>
      <c r="O118" s="35">
        <f t="shared" si="24"/>
        <v>475</v>
      </c>
      <c r="P118" s="35">
        <f t="shared" si="25"/>
        <v>741.34338003164555</v>
      </c>
      <c r="Q118" s="35">
        <f t="shared" si="26"/>
        <v>182.97450452469536</v>
      </c>
      <c r="R118" s="35">
        <f t="shared" si="27"/>
        <v>101.9050696983781</v>
      </c>
      <c r="S118" s="35">
        <f t="shared" si="28"/>
        <v>412.55627834041275</v>
      </c>
      <c r="T118" s="35">
        <f t="shared" si="29"/>
        <v>33.251431016125281</v>
      </c>
      <c r="U118" s="35">
        <f t="shared" si="30"/>
        <v>719.17730461639792</v>
      </c>
      <c r="V118" s="35">
        <f t="shared" si="31"/>
        <v>400.53565682717482</v>
      </c>
      <c r="W118" s="35">
        <f t="shared" si="32"/>
        <v>24.713818444659292</v>
      </c>
      <c r="X118" s="35">
        <f t="shared" si="33"/>
        <v>3642.3298346270176</v>
      </c>
      <c r="Y118" s="51">
        <v>9900</v>
      </c>
      <c r="Z118" s="51">
        <v>4150</v>
      </c>
      <c r="AA118" s="35">
        <f t="shared" si="34"/>
        <v>496.25</v>
      </c>
      <c r="AB118" s="35">
        <f t="shared" si="35"/>
        <v>25</v>
      </c>
      <c r="AC118" s="35">
        <f t="shared" si="36"/>
        <v>738.94083890802244</v>
      </c>
      <c r="AD118" s="35">
        <f t="shared" si="37"/>
        <v>148.75279019625714</v>
      </c>
      <c r="AE118" s="35">
        <f t="shared" si="38"/>
        <v>76.917706299865131</v>
      </c>
      <c r="AF118" s="35">
        <f t="shared" si="39"/>
        <v>383.03564809853452</v>
      </c>
      <c r="AG118" s="35">
        <f t="shared" si="40"/>
        <v>68.27958241870698</v>
      </c>
      <c r="AH118" s="35">
        <f t="shared" si="41"/>
        <v>727.0270092576983</v>
      </c>
      <c r="AI118" s="35">
        <f t="shared" si="42"/>
        <v>375.93412463976784</v>
      </c>
      <c r="AJ118" s="35">
        <f t="shared" si="43"/>
        <v>22.945411237030495</v>
      </c>
      <c r="AK118" s="36">
        <f t="shared" si="44"/>
        <v>3869.6750653404001</v>
      </c>
    </row>
    <row r="119" spans="1:37" x14ac:dyDescent="0.25">
      <c r="A119" s="5">
        <v>4680</v>
      </c>
      <c r="B119" s="5">
        <v>560330.76321458817</v>
      </c>
      <c r="C119" s="5">
        <v>939386.05441135168</v>
      </c>
      <c r="D119" s="5">
        <v>19814.375000000153</v>
      </c>
      <c r="E119" s="5">
        <v>47.265914409438182</v>
      </c>
      <c r="F119" s="5">
        <v>2.5000000000000001E-2</v>
      </c>
      <c r="G119" s="5">
        <v>-2.5000000000000001E-2</v>
      </c>
      <c r="H119" s="45">
        <v>0.25</v>
      </c>
      <c r="I119" s="45">
        <v>0.25</v>
      </c>
      <c r="J119" s="45">
        <v>600</v>
      </c>
      <c r="K119" s="50">
        <f t="shared" si="45"/>
        <v>4062.3062134153033</v>
      </c>
      <c r="L119" s="51">
        <v>9900</v>
      </c>
      <c r="M119" s="51">
        <v>4150</v>
      </c>
      <c r="N119" s="35">
        <f t="shared" si="23"/>
        <v>703.75</v>
      </c>
      <c r="O119" s="35">
        <f t="shared" si="24"/>
        <v>475</v>
      </c>
      <c r="P119" s="35">
        <f t="shared" si="25"/>
        <v>741.34338003164555</v>
      </c>
      <c r="Q119" s="35">
        <f t="shared" si="26"/>
        <v>182.97450452469536</v>
      </c>
      <c r="R119" s="35">
        <f t="shared" si="27"/>
        <v>101.91112273612214</v>
      </c>
      <c r="S119" s="35">
        <f t="shared" si="28"/>
        <v>412.57934118451624</v>
      </c>
      <c r="T119" s="35">
        <f t="shared" si="29"/>
        <v>33.251431016125281</v>
      </c>
      <c r="U119" s="35">
        <f t="shared" si="30"/>
        <v>719.17730461639792</v>
      </c>
      <c r="V119" s="35">
        <f t="shared" si="31"/>
        <v>400.5594481601849</v>
      </c>
      <c r="W119" s="35">
        <f t="shared" si="32"/>
        <v>24.739354791087731</v>
      </c>
      <c r="X119" s="35">
        <f t="shared" si="33"/>
        <v>3638.2645790167107</v>
      </c>
      <c r="Y119" s="51">
        <v>9900</v>
      </c>
      <c r="Z119" s="51">
        <v>4150</v>
      </c>
      <c r="AA119" s="35">
        <f t="shared" si="34"/>
        <v>496.25</v>
      </c>
      <c r="AB119" s="35">
        <f t="shared" si="35"/>
        <v>25</v>
      </c>
      <c r="AC119" s="35">
        <f t="shared" si="36"/>
        <v>738.94083890802244</v>
      </c>
      <c r="AD119" s="35">
        <f t="shared" si="37"/>
        <v>148.75279019625714</v>
      </c>
      <c r="AE119" s="35">
        <f t="shared" si="38"/>
        <v>76.913061209724006</v>
      </c>
      <c r="AF119" s="35">
        <f t="shared" si="39"/>
        <v>383.01117730682802</v>
      </c>
      <c r="AG119" s="35">
        <f t="shared" si="40"/>
        <v>68.27958241870698</v>
      </c>
      <c r="AH119" s="35">
        <f t="shared" si="41"/>
        <v>727.0270092576983</v>
      </c>
      <c r="AI119" s="35">
        <f t="shared" si="42"/>
        <v>375.91142183205193</v>
      </c>
      <c r="AJ119" s="35">
        <f t="shared" si="43"/>
        <v>22.96636903132811</v>
      </c>
      <c r="AK119" s="36">
        <f t="shared" si="44"/>
        <v>3866.4058176387407</v>
      </c>
    </row>
    <row r="120" spans="1:37" x14ac:dyDescent="0.25">
      <c r="A120" s="5">
        <v>4681</v>
      </c>
      <c r="B120" s="5">
        <v>561009.75473690033</v>
      </c>
      <c r="C120" s="5">
        <v>940120.20045688748</v>
      </c>
      <c r="D120" s="5">
        <v>19802.885390624851</v>
      </c>
      <c r="E120" s="5">
        <v>47.204306044370348</v>
      </c>
      <c r="F120" s="5">
        <v>2.5000000000000001E-2</v>
      </c>
      <c r="G120" s="5">
        <v>-2.5000000000000001E-2</v>
      </c>
      <c r="H120" s="45">
        <v>0.25</v>
      </c>
      <c r="I120" s="45">
        <v>0.25</v>
      </c>
      <c r="J120" s="45">
        <v>600</v>
      </c>
      <c r="K120" s="50">
        <f t="shared" si="45"/>
        <v>4143.7248051599036</v>
      </c>
      <c r="L120" s="51">
        <v>9900</v>
      </c>
      <c r="M120" s="51">
        <v>4150</v>
      </c>
      <c r="N120" s="35">
        <f t="shared" si="23"/>
        <v>703.75</v>
      </c>
      <c r="O120" s="35">
        <f t="shared" si="24"/>
        <v>475</v>
      </c>
      <c r="P120" s="35">
        <f t="shared" si="25"/>
        <v>741.34338003164555</v>
      </c>
      <c r="Q120" s="35">
        <f t="shared" si="26"/>
        <v>182.97450452469536</v>
      </c>
      <c r="R120" s="35">
        <f t="shared" si="27"/>
        <v>101.94215482295404</v>
      </c>
      <c r="S120" s="35">
        <f t="shared" si="28"/>
        <v>412.69755373487862</v>
      </c>
      <c r="T120" s="35">
        <f t="shared" si="29"/>
        <v>33.251431016125281</v>
      </c>
      <c r="U120" s="35">
        <f t="shared" si="30"/>
        <v>719.17730461639792</v>
      </c>
      <c r="V120" s="35">
        <f t="shared" si="31"/>
        <v>400.6814191015593</v>
      </c>
      <c r="W120" s="35">
        <f t="shared" si="32"/>
        <v>24.870297232512229</v>
      </c>
      <c r="X120" s="35">
        <f t="shared" si="33"/>
        <v>3617.5499007476114</v>
      </c>
      <c r="Y120" s="51">
        <v>9900</v>
      </c>
      <c r="Z120" s="51">
        <v>4150</v>
      </c>
      <c r="AA120" s="35">
        <f t="shared" si="34"/>
        <v>496.25</v>
      </c>
      <c r="AB120" s="35">
        <f t="shared" si="35"/>
        <v>25</v>
      </c>
      <c r="AC120" s="35">
        <f t="shared" si="36"/>
        <v>738.94083890802244</v>
      </c>
      <c r="AD120" s="35">
        <f t="shared" si="37"/>
        <v>148.75279019625714</v>
      </c>
      <c r="AE120" s="35">
        <f t="shared" si="38"/>
        <v>76.889254024707895</v>
      </c>
      <c r="AF120" s="35">
        <f t="shared" si="39"/>
        <v>382.88573985464984</v>
      </c>
      <c r="AG120" s="35">
        <f t="shared" si="40"/>
        <v>68.27958241870698</v>
      </c>
      <c r="AH120" s="35">
        <f t="shared" si="41"/>
        <v>727.0270092576983</v>
      </c>
      <c r="AI120" s="35">
        <f t="shared" si="42"/>
        <v>375.79506457583994</v>
      </c>
      <c r="AJ120" s="35">
        <f t="shared" si="43"/>
        <v>23.073754787489825</v>
      </c>
      <c r="AK120" s="36">
        <f t="shared" si="44"/>
        <v>3849.7472306238992</v>
      </c>
    </row>
    <row r="121" spans="1:37" x14ac:dyDescent="0.25">
      <c r="A121" s="5">
        <v>4682</v>
      </c>
      <c r="B121" s="5">
        <v>561689.53527116776</v>
      </c>
      <c r="C121" s="5">
        <v>940853.61597973108</v>
      </c>
      <c r="D121" s="5">
        <v>19791.216562500042</v>
      </c>
      <c r="E121" s="5">
        <v>47.142697679302522</v>
      </c>
      <c r="F121" s="5">
        <v>2.5000000000000001E-2</v>
      </c>
      <c r="G121" s="5">
        <v>-2.5000000000000001E-2</v>
      </c>
      <c r="H121" s="45">
        <v>0.25</v>
      </c>
      <c r="I121" s="45">
        <v>0.25</v>
      </c>
      <c r="J121" s="45">
        <v>600</v>
      </c>
      <c r="K121" s="50">
        <f t="shared" si="45"/>
        <v>4227.6877278965221</v>
      </c>
      <c r="L121" s="51">
        <v>9900</v>
      </c>
      <c r="M121" s="51">
        <v>4150</v>
      </c>
      <c r="N121" s="35">
        <f t="shared" si="23"/>
        <v>703.75</v>
      </c>
      <c r="O121" s="35">
        <f t="shared" si="24"/>
        <v>475</v>
      </c>
      <c r="P121" s="35">
        <f t="shared" si="25"/>
        <v>741.34338003164555</v>
      </c>
      <c r="Q121" s="35">
        <f t="shared" si="26"/>
        <v>182.97450452469536</v>
      </c>
      <c r="R121" s="35">
        <f t="shared" si="27"/>
        <v>101.97449066112276</v>
      </c>
      <c r="S121" s="35">
        <f t="shared" si="28"/>
        <v>412.82069063859399</v>
      </c>
      <c r="T121" s="35">
        <f t="shared" si="29"/>
        <v>33.251431016125281</v>
      </c>
      <c r="U121" s="35">
        <f t="shared" si="30"/>
        <v>719.17730461639792</v>
      </c>
      <c r="V121" s="35">
        <f t="shared" si="31"/>
        <v>400.80851440916564</v>
      </c>
      <c r="W121" s="35">
        <f t="shared" si="32"/>
        <v>25.006786062028407</v>
      </c>
      <c r="X121" s="35">
        <f t="shared" si="33"/>
        <v>3596.1878887826028</v>
      </c>
      <c r="Y121" s="51">
        <v>9900</v>
      </c>
      <c r="Z121" s="51">
        <v>4150</v>
      </c>
      <c r="AA121" s="35">
        <f t="shared" si="34"/>
        <v>496.25</v>
      </c>
      <c r="AB121" s="35">
        <f t="shared" si="35"/>
        <v>25</v>
      </c>
      <c r="AC121" s="35">
        <f t="shared" si="36"/>
        <v>738.94083890802244</v>
      </c>
      <c r="AD121" s="35">
        <f t="shared" si="37"/>
        <v>148.75279019625714</v>
      </c>
      <c r="AE121" s="35">
        <f t="shared" si="38"/>
        <v>76.864458696987725</v>
      </c>
      <c r="AF121" s="35">
        <f t="shared" si="39"/>
        <v>382.75506244048597</v>
      </c>
      <c r="AG121" s="35">
        <f t="shared" si="40"/>
        <v>68.27958241870698</v>
      </c>
      <c r="AH121" s="35">
        <f t="shared" si="41"/>
        <v>727.0270092576983</v>
      </c>
      <c r="AI121" s="35">
        <f t="shared" si="42"/>
        <v>375.67387778712708</v>
      </c>
      <c r="AJ121" s="35">
        <f t="shared" si="43"/>
        <v>23.185548054293026</v>
      </c>
      <c r="AK121" s="36">
        <f t="shared" si="44"/>
        <v>3832.5680627648444</v>
      </c>
    </row>
    <row r="122" spans="1:37" x14ac:dyDescent="0.25">
      <c r="A122" s="5">
        <v>4683</v>
      </c>
      <c r="B122" s="5">
        <v>562370.10403108597</v>
      </c>
      <c r="C122" s="5">
        <v>941586.3001319766</v>
      </c>
      <c r="D122" s="5">
        <v>19779.368515625265</v>
      </c>
      <c r="E122" s="5">
        <v>47.081089314234688</v>
      </c>
      <c r="F122" s="5">
        <v>2.5000000000000001E-2</v>
      </c>
      <c r="G122" s="5">
        <v>-2.5000000000000001E-2</v>
      </c>
      <c r="H122" s="45">
        <v>0.25</v>
      </c>
      <c r="I122" s="45">
        <v>0.25</v>
      </c>
      <c r="J122" s="45">
        <v>600</v>
      </c>
      <c r="K122" s="50">
        <f t="shared" si="45"/>
        <v>4314.1949816251599</v>
      </c>
      <c r="L122" s="51">
        <v>9900</v>
      </c>
      <c r="M122" s="51">
        <v>4150</v>
      </c>
      <c r="N122" s="35">
        <f t="shared" si="23"/>
        <v>703.75</v>
      </c>
      <c r="O122" s="35">
        <f t="shared" si="24"/>
        <v>475</v>
      </c>
      <c r="P122" s="35">
        <f t="shared" si="25"/>
        <v>741.34338003164555</v>
      </c>
      <c r="Q122" s="35">
        <f t="shared" si="26"/>
        <v>182.97450452469536</v>
      </c>
      <c r="R122" s="35">
        <f t="shared" si="27"/>
        <v>102.00816674570439</v>
      </c>
      <c r="S122" s="35">
        <f t="shared" si="28"/>
        <v>412.94888559276495</v>
      </c>
      <c r="T122" s="35">
        <f t="shared" si="29"/>
        <v>33.251431016125281</v>
      </c>
      <c r="U122" s="35">
        <f t="shared" si="30"/>
        <v>719.17730461639792</v>
      </c>
      <c r="V122" s="35">
        <f t="shared" si="31"/>
        <v>400.94087752610568</v>
      </c>
      <c r="W122" s="35">
        <f t="shared" si="32"/>
        <v>25.148980931971291</v>
      </c>
      <c r="X122" s="35">
        <f t="shared" si="33"/>
        <v>3574.1785431216849</v>
      </c>
      <c r="Y122" s="51">
        <v>9900</v>
      </c>
      <c r="Z122" s="51">
        <v>4150</v>
      </c>
      <c r="AA122" s="35">
        <f t="shared" si="34"/>
        <v>496.25</v>
      </c>
      <c r="AB122" s="35">
        <f t="shared" si="35"/>
        <v>25</v>
      </c>
      <c r="AC122" s="35">
        <f t="shared" si="36"/>
        <v>738.94083890802244</v>
      </c>
      <c r="AD122" s="35">
        <f t="shared" si="37"/>
        <v>148.75279019625714</v>
      </c>
      <c r="AE122" s="35">
        <f t="shared" si="38"/>
        <v>76.838648743412847</v>
      </c>
      <c r="AF122" s="35">
        <f t="shared" si="39"/>
        <v>382.61900135530834</v>
      </c>
      <c r="AG122" s="35">
        <f t="shared" si="40"/>
        <v>68.27958241870698</v>
      </c>
      <c r="AH122" s="35">
        <f t="shared" si="41"/>
        <v>727.0270092576983</v>
      </c>
      <c r="AI122" s="35">
        <f t="shared" si="42"/>
        <v>375.54773202991561</v>
      </c>
      <c r="AJ122" s="35">
        <f t="shared" si="43"/>
        <v>23.301862058501548</v>
      </c>
      <c r="AK122" s="36">
        <f t="shared" si="44"/>
        <v>3814.8683140615753</v>
      </c>
    </row>
    <row r="123" spans="1:37" x14ac:dyDescent="0.25">
      <c r="A123" s="5">
        <v>4683.2</v>
      </c>
      <c r="B123" s="5">
        <v>562506.31230068207</v>
      </c>
      <c r="C123" s="5">
        <v>941732.74912336469</v>
      </c>
      <c r="D123" s="5">
        <v>19776.977399999851</v>
      </c>
      <c r="E123" s="5">
        <v>47.068767641221136</v>
      </c>
      <c r="F123" s="5">
        <v>2.5000000000000001E-2</v>
      </c>
      <c r="G123" s="5">
        <v>-2.5000000000000001E-2</v>
      </c>
      <c r="H123" s="45">
        <v>0.25</v>
      </c>
      <c r="I123" s="45">
        <v>0.25</v>
      </c>
      <c r="J123" s="45">
        <v>600</v>
      </c>
      <c r="K123" s="50">
        <f t="shared" si="45"/>
        <v>4331.8017520899139</v>
      </c>
      <c r="L123" s="51">
        <v>9900</v>
      </c>
      <c r="M123" s="51">
        <v>4150</v>
      </c>
      <c r="N123" s="35">
        <f t="shared" si="23"/>
        <v>703.75</v>
      </c>
      <c r="O123" s="35">
        <f t="shared" si="24"/>
        <v>475</v>
      </c>
      <c r="P123" s="35">
        <f t="shared" si="25"/>
        <v>741.34338003164555</v>
      </c>
      <c r="Q123" s="35">
        <f t="shared" si="26"/>
        <v>182.97450452469536</v>
      </c>
      <c r="R123" s="35">
        <f t="shared" si="27"/>
        <v>102.01506615016042</v>
      </c>
      <c r="S123" s="35">
        <f t="shared" si="28"/>
        <v>412.97514384277054</v>
      </c>
      <c r="T123" s="35">
        <f t="shared" si="29"/>
        <v>33.251431016125281</v>
      </c>
      <c r="U123" s="35">
        <f t="shared" si="30"/>
        <v>719.17730461639792</v>
      </c>
      <c r="V123" s="35">
        <f t="shared" si="31"/>
        <v>400.96799548504237</v>
      </c>
      <c r="W123" s="35">
        <f t="shared" si="32"/>
        <v>25.1781193292415</v>
      </c>
      <c r="X123" s="35">
        <f t="shared" si="33"/>
        <v>3569.6989939459963</v>
      </c>
      <c r="Y123" s="51">
        <v>9900</v>
      </c>
      <c r="Z123" s="51">
        <v>4150</v>
      </c>
      <c r="AA123" s="35">
        <f t="shared" si="34"/>
        <v>496.25</v>
      </c>
      <c r="AB123" s="35">
        <f t="shared" si="35"/>
        <v>25</v>
      </c>
      <c r="AC123" s="35">
        <f t="shared" si="36"/>
        <v>738.94083890802244</v>
      </c>
      <c r="AD123" s="35">
        <f t="shared" si="37"/>
        <v>148.75279019625714</v>
      </c>
      <c r="AE123" s="35">
        <f t="shared" si="38"/>
        <v>76.833362563144135</v>
      </c>
      <c r="AF123" s="35">
        <f t="shared" si="39"/>
        <v>382.59112988111525</v>
      </c>
      <c r="AG123" s="35">
        <f t="shared" si="40"/>
        <v>68.27958241870698</v>
      </c>
      <c r="AH123" s="35">
        <f t="shared" si="41"/>
        <v>727.0270092576983</v>
      </c>
      <c r="AI123" s="35">
        <f t="shared" si="42"/>
        <v>375.52189590391026</v>
      </c>
      <c r="AJ123" s="35">
        <f t="shared" si="43"/>
        <v>23.325677746173355</v>
      </c>
      <c r="AK123" s="36">
        <f t="shared" si="44"/>
        <v>3811.2658946196188</v>
      </c>
    </row>
    <row r="124" spans="1:37" x14ac:dyDescent="0.25">
      <c r="A124" s="5">
        <v>4683.8</v>
      </c>
      <c r="B124" s="5">
        <v>562915.12603235245</v>
      </c>
      <c r="C124" s="5">
        <v>942171.92029753327</v>
      </c>
      <c r="D124" s="5">
        <v>19769.761040624871</v>
      </c>
      <c r="E124" s="5">
        <v>47.031802622180415</v>
      </c>
      <c r="F124" s="5">
        <v>2.5000000000000001E-2</v>
      </c>
      <c r="G124" s="5">
        <v>-2.5000000000000001E-2</v>
      </c>
      <c r="H124" s="45">
        <v>0.25</v>
      </c>
      <c r="I124" s="45">
        <v>0.25</v>
      </c>
      <c r="J124" s="45">
        <v>600</v>
      </c>
      <c r="K124" s="50">
        <f t="shared" si="45"/>
        <v>4385.2327029223397</v>
      </c>
      <c r="L124" s="51">
        <v>9900</v>
      </c>
      <c r="M124" s="51">
        <v>4150</v>
      </c>
      <c r="N124" s="35">
        <f t="shared" si="23"/>
        <v>703.75</v>
      </c>
      <c r="O124" s="35">
        <f t="shared" si="24"/>
        <v>475</v>
      </c>
      <c r="P124" s="35">
        <f t="shared" si="25"/>
        <v>741.34338003164555</v>
      </c>
      <c r="Q124" s="35">
        <f t="shared" si="26"/>
        <v>182.97450452469536</v>
      </c>
      <c r="R124" s="35">
        <f t="shared" si="27"/>
        <v>102.03609845213633</v>
      </c>
      <c r="S124" s="35">
        <f t="shared" si="28"/>
        <v>413.05517801451833</v>
      </c>
      <c r="T124" s="35">
        <f t="shared" si="29"/>
        <v>33.251431016125281</v>
      </c>
      <c r="U124" s="35">
        <f t="shared" si="30"/>
        <v>719.17730461639792</v>
      </c>
      <c r="V124" s="35">
        <f t="shared" si="31"/>
        <v>401.05066248984826</v>
      </c>
      <c r="W124" s="35">
        <f t="shared" si="32"/>
        <v>25.266958389857404</v>
      </c>
      <c r="X124" s="35">
        <f t="shared" si="33"/>
        <v>3556.1049863318917</v>
      </c>
      <c r="Y124" s="51">
        <v>9900</v>
      </c>
      <c r="Z124" s="51">
        <v>4150</v>
      </c>
      <c r="AA124" s="35">
        <f t="shared" si="34"/>
        <v>496.25</v>
      </c>
      <c r="AB124" s="35">
        <f t="shared" si="35"/>
        <v>25</v>
      </c>
      <c r="AC124" s="35">
        <f t="shared" si="36"/>
        <v>738.94083890802244</v>
      </c>
      <c r="AD124" s="35">
        <f t="shared" si="37"/>
        <v>148.75279019625714</v>
      </c>
      <c r="AE124" s="35">
        <f t="shared" si="38"/>
        <v>76.817251504585897</v>
      </c>
      <c r="AF124" s="35">
        <f t="shared" si="39"/>
        <v>382.50617446594987</v>
      </c>
      <c r="AG124" s="35">
        <f t="shared" si="40"/>
        <v>68.27958241870698</v>
      </c>
      <c r="AH124" s="35">
        <f t="shared" si="41"/>
        <v>727.0270092576983</v>
      </c>
      <c r="AI124" s="35">
        <f t="shared" si="42"/>
        <v>375.44315334920515</v>
      </c>
      <c r="AJ124" s="35">
        <f t="shared" si="43"/>
        <v>23.398248245068572</v>
      </c>
      <c r="AK124" s="36">
        <f t="shared" si="44"/>
        <v>3800.3336968911226</v>
      </c>
    </row>
    <row r="125" spans="1:37" x14ac:dyDescent="0.25">
      <c r="A125" s="5">
        <v>4684</v>
      </c>
      <c r="B125" s="5">
        <v>563051.46022939682</v>
      </c>
      <c r="C125" s="5">
        <v>942318.25206637383</v>
      </c>
      <c r="D125" s="5">
        <v>19767.34125000007</v>
      </c>
      <c r="E125" s="5">
        <v>47.019480949166862</v>
      </c>
      <c r="F125" s="5">
        <v>2.5000000000000001E-2</v>
      </c>
      <c r="G125" s="5">
        <v>-2.5000000000000001E-2</v>
      </c>
      <c r="H125" s="45">
        <v>0.25</v>
      </c>
      <c r="I125" s="45">
        <v>0.25</v>
      </c>
      <c r="J125" s="45">
        <v>600</v>
      </c>
      <c r="K125" s="50">
        <f t="shared" si="45"/>
        <v>4403.2465663458161</v>
      </c>
      <c r="L125" s="51">
        <v>9900</v>
      </c>
      <c r="M125" s="51">
        <v>4150</v>
      </c>
      <c r="N125" s="35">
        <f t="shared" si="23"/>
        <v>703.75</v>
      </c>
      <c r="O125" s="35">
        <f t="shared" si="24"/>
        <v>475</v>
      </c>
      <c r="P125" s="35">
        <f t="shared" si="25"/>
        <v>741.34338003164555</v>
      </c>
      <c r="Q125" s="35">
        <f t="shared" si="26"/>
        <v>182.97450452469536</v>
      </c>
      <c r="R125" s="35">
        <f t="shared" si="27"/>
        <v>102.04322167030911</v>
      </c>
      <c r="S125" s="35">
        <f t="shared" si="28"/>
        <v>413.08227985763727</v>
      </c>
      <c r="T125" s="35">
        <f t="shared" si="29"/>
        <v>33.251431016125281</v>
      </c>
      <c r="U125" s="35">
        <f t="shared" si="30"/>
        <v>719.17730461639792</v>
      </c>
      <c r="V125" s="35">
        <f t="shared" si="31"/>
        <v>401.07866014372365</v>
      </c>
      <c r="W125" s="35">
        <f t="shared" si="32"/>
        <v>25.297050799591169</v>
      </c>
      <c r="X125" s="35">
        <f t="shared" si="33"/>
        <v>3551.5218637648577</v>
      </c>
      <c r="Y125" s="51">
        <v>9900</v>
      </c>
      <c r="Z125" s="51">
        <v>4150</v>
      </c>
      <c r="AA125" s="35">
        <f t="shared" si="34"/>
        <v>496.25</v>
      </c>
      <c r="AB125" s="35">
        <f t="shared" si="35"/>
        <v>25</v>
      </c>
      <c r="AC125" s="35">
        <f t="shared" si="36"/>
        <v>738.94083890802244</v>
      </c>
      <c r="AD125" s="35">
        <f t="shared" si="37"/>
        <v>148.75279019625714</v>
      </c>
      <c r="AE125" s="35">
        <f t="shared" si="38"/>
        <v>76.811796191553157</v>
      </c>
      <c r="AF125" s="35">
        <f t="shared" si="39"/>
        <v>382.47740471769089</v>
      </c>
      <c r="AG125" s="35">
        <f t="shared" si="40"/>
        <v>68.27958241870698</v>
      </c>
      <c r="AH125" s="35">
        <f t="shared" si="41"/>
        <v>727.0270092576983</v>
      </c>
      <c r="AI125" s="35">
        <f t="shared" si="42"/>
        <v>375.41649058937708</v>
      </c>
      <c r="AJ125" s="35">
        <f t="shared" si="43"/>
        <v>23.422816249038217</v>
      </c>
      <c r="AK125" s="36">
        <f t="shared" si="44"/>
        <v>3796.6479845140925</v>
      </c>
    </row>
    <row r="126" spans="1:37" x14ac:dyDescent="0.25">
      <c r="A126" s="5">
        <v>4685</v>
      </c>
      <c r="B126" s="5">
        <v>563733.603079319</v>
      </c>
      <c r="C126" s="5">
        <v>943049.4709367156</v>
      </c>
      <c r="D126" s="5">
        <v>19755.134765625146</v>
      </c>
      <c r="E126" s="5">
        <v>46.957872584099029</v>
      </c>
      <c r="F126" s="5">
        <v>2.5000000000000001E-2</v>
      </c>
      <c r="G126" s="5">
        <v>-2.5000000000000001E-2</v>
      </c>
      <c r="H126" s="45">
        <v>0.25</v>
      </c>
      <c r="I126" s="45">
        <v>0.25</v>
      </c>
      <c r="J126" s="45">
        <v>600</v>
      </c>
      <c r="K126" s="50">
        <f t="shared" si="45"/>
        <v>4494.8424820584914</v>
      </c>
      <c r="L126" s="51">
        <v>9900</v>
      </c>
      <c r="M126" s="51">
        <v>4150</v>
      </c>
      <c r="N126" s="35">
        <f t="shared" si="23"/>
        <v>703.75</v>
      </c>
      <c r="O126" s="35">
        <f t="shared" si="24"/>
        <v>475</v>
      </c>
      <c r="P126" s="35">
        <f t="shared" si="25"/>
        <v>741.34338003164555</v>
      </c>
      <c r="Q126" s="35">
        <f t="shared" si="26"/>
        <v>182.97450452469536</v>
      </c>
      <c r="R126" s="35">
        <f t="shared" si="27"/>
        <v>102.07969624822667</v>
      </c>
      <c r="S126" s="35">
        <f t="shared" si="28"/>
        <v>413.22102268102572</v>
      </c>
      <c r="T126" s="35">
        <f t="shared" si="29"/>
        <v>33.251431016125281</v>
      </c>
      <c r="U126" s="35">
        <f t="shared" si="30"/>
        <v>719.17730461639792</v>
      </c>
      <c r="V126" s="35">
        <f t="shared" si="31"/>
        <v>401.22202267776584</v>
      </c>
      <c r="W126" s="35">
        <f t="shared" si="32"/>
        <v>25.451174476143155</v>
      </c>
      <c r="X126" s="35">
        <f t="shared" si="33"/>
        <v>3528.2178507121207</v>
      </c>
      <c r="Y126" s="51">
        <v>9900</v>
      </c>
      <c r="Z126" s="51">
        <v>4150</v>
      </c>
      <c r="AA126" s="35">
        <f t="shared" si="34"/>
        <v>496.25</v>
      </c>
      <c r="AB126" s="35">
        <f t="shared" si="35"/>
        <v>25</v>
      </c>
      <c r="AC126" s="35">
        <f t="shared" si="36"/>
        <v>738.94083890802244</v>
      </c>
      <c r="AD126" s="35">
        <f t="shared" si="37"/>
        <v>148.75279019625714</v>
      </c>
      <c r="AE126" s="35">
        <f t="shared" si="38"/>
        <v>76.783871496945252</v>
      </c>
      <c r="AF126" s="35">
        <f t="shared" si="39"/>
        <v>382.33011201099282</v>
      </c>
      <c r="AG126" s="35">
        <f t="shared" si="40"/>
        <v>68.27958241870698</v>
      </c>
      <c r="AH126" s="35">
        <f t="shared" si="41"/>
        <v>727.0270092576983</v>
      </c>
      <c r="AI126" s="35">
        <f t="shared" si="42"/>
        <v>375.28000906739396</v>
      </c>
      <c r="AJ126" s="35">
        <f t="shared" si="43"/>
        <v>23.548536628511545</v>
      </c>
      <c r="AK126" s="36">
        <f t="shared" si="44"/>
        <v>3777.9070741223959</v>
      </c>
    </row>
    <row r="127" spans="1:37" x14ac:dyDescent="0.25">
      <c r="A127" s="5">
        <v>4686</v>
      </c>
      <c r="B127" s="5">
        <v>564416.53179073334</v>
      </c>
      <c r="C127" s="5">
        <v>943779.95589756966</v>
      </c>
      <c r="D127" s="5">
        <v>19742.749062500025</v>
      </c>
      <c r="E127" s="5">
        <v>46.896264219031195</v>
      </c>
      <c r="F127" s="5">
        <v>2.5000000000000001E-2</v>
      </c>
      <c r="G127" s="5">
        <v>-2.5000000000000001E-2</v>
      </c>
      <c r="H127" s="45">
        <v>0.25</v>
      </c>
      <c r="I127" s="45">
        <v>0.25</v>
      </c>
      <c r="J127" s="45">
        <v>600</v>
      </c>
      <c r="K127" s="50">
        <f t="shared" si="45"/>
        <v>4588.9827287631852</v>
      </c>
      <c r="L127" s="51">
        <v>9900</v>
      </c>
      <c r="M127" s="51">
        <v>4150</v>
      </c>
      <c r="N127" s="35">
        <f t="shared" si="23"/>
        <v>703.75</v>
      </c>
      <c r="O127" s="35">
        <f t="shared" si="24"/>
        <v>475</v>
      </c>
      <c r="P127" s="35">
        <f t="shared" si="25"/>
        <v>741.34338003164555</v>
      </c>
      <c r="Q127" s="35">
        <f t="shared" si="26"/>
        <v>182.97450452469536</v>
      </c>
      <c r="R127" s="35">
        <f t="shared" si="27"/>
        <v>102.11763364314562</v>
      </c>
      <c r="S127" s="35">
        <f t="shared" si="28"/>
        <v>413.36527175554545</v>
      </c>
      <c r="T127" s="35">
        <f t="shared" si="29"/>
        <v>33.251431016125281</v>
      </c>
      <c r="U127" s="35">
        <f t="shared" si="30"/>
        <v>719.17730461639792</v>
      </c>
      <c r="V127" s="35">
        <f t="shared" si="31"/>
        <v>401.37113478216992</v>
      </c>
      <c r="W127" s="35">
        <f t="shared" si="32"/>
        <v>25.611541220055276</v>
      </c>
      <c r="X127" s="35">
        <f t="shared" si="33"/>
        <v>3504.2665039634749</v>
      </c>
      <c r="Y127" s="51">
        <v>9900</v>
      </c>
      <c r="Z127" s="51">
        <v>4150</v>
      </c>
      <c r="AA127" s="35">
        <f t="shared" si="34"/>
        <v>496.25</v>
      </c>
      <c r="AB127" s="35">
        <f t="shared" si="35"/>
        <v>25</v>
      </c>
      <c r="AC127" s="35">
        <f t="shared" si="36"/>
        <v>738.94083890802244</v>
      </c>
      <c r="AD127" s="35">
        <f t="shared" si="37"/>
        <v>148.75279019625714</v>
      </c>
      <c r="AE127" s="35">
        <f t="shared" si="38"/>
        <v>76.754843453983995</v>
      </c>
      <c r="AF127" s="35">
        <f t="shared" si="39"/>
        <v>382.17695358451545</v>
      </c>
      <c r="AG127" s="35">
        <f t="shared" si="40"/>
        <v>68.27958241870698</v>
      </c>
      <c r="AH127" s="35">
        <f t="shared" si="41"/>
        <v>727.0270092576983</v>
      </c>
      <c r="AI127" s="35">
        <f t="shared" si="42"/>
        <v>375.1381349470438</v>
      </c>
      <c r="AJ127" s="35">
        <f t="shared" si="43"/>
        <v>23.679156109353684</v>
      </c>
      <c r="AK127" s="36">
        <f t="shared" si="44"/>
        <v>3758.6455828864855</v>
      </c>
    </row>
    <row r="128" spans="1:37" x14ac:dyDescent="0.25">
      <c r="A128" s="5">
        <v>4687</v>
      </c>
      <c r="B128" s="5">
        <v>565100.24557542801</v>
      </c>
      <c r="C128" s="5">
        <v>944509.70610427856</v>
      </c>
      <c r="D128" s="5">
        <v>19730.18414062517</v>
      </c>
      <c r="E128" s="5">
        <v>46.834655853963376</v>
      </c>
      <c r="F128" s="5">
        <v>2.5000000000000001E-2</v>
      </c>
      <c r="G128" s="5">
        <v>-2.5000000000000001E-2</v>
      </c>
      <c r="H128" s="45">
        <v>0.25</v>
      </c>
      <c r="I128" s="45">
        <v>0.25</v>
      </c>
      <c r="J128" s="45">
        <v>600</v>
      </c>
      <c r="K128" s="50">
        <f t="shared" si="45"/>
        <v>4685.6673064598972</v>
      </c>
      <c r="L128" s="51">
        <v>9900</v>
      </c>
      <c r="M128" s="51">
        <v>4150</v>
      </c>
      <c r="N128" s="35">
        <f t="shared" si="23"/>
        <v>703.75</v>
      </c>
      <c r="O128" s="35">
        <f t="shared" si="24"/>
        <v>475</v>
      </c>
      <c r="P128" s="35">
        <f t="shared" si="25"/>
        <v>741.34338003164555</v>
      </c>
      <c r="Q128" s="35">
        <f t="shared" si="26"/>
        <v>182.97450452469536</v>
      </c>
      <c r="R128" s="35">
        <f t="shared" si="27"/>
        <v>102.15707951028705</v>
      </c>
      <c r="S128" s="35">
        <f t="shared" si="28"/>
        <v>413.51519371144929</v>
      </c>
      <c r="T128" s="35">
        <f t="shared" si="29"/>
        <v>33.251431016125281</v>
      </c>
      <c r="U128" s="35">
        <f t="shared" si="30"/>
        <v>719.17730461639792</v>
      </c>
      <c r="V128" s="35">
        <f t="shared" si="31"/>
        <v>401.52617590378804</v>
      </c>
      <c r="W128" s="35">
        <f t="shared" si="32"/>
        <v>25.778351378112468</v>
      </c>
      <c r="X128" s="35">
        <f t="shared" si="33"/>
        <v>3479.6678235189197</v>
      </c>
      <c r="Y128" s="51">
        <v>9900</v>
      </c>
      <c r="Z128" s="51">
        <v>4150</v>
      </c>
      <c r="AA128" s="35">
        <f t="shared" si="34"/>
        <v>496.25</v>
      </c>
      <c r="AB128" s="35">
        <f t="shared" si="35"/>
        <v>25</v>
      </c>
      <c r="AC128" s="35">
        <f t="shared" si="36"/>
        <v>738.94083890802244</v>
      </c>
      <c r="AD128" s="35">
        <f t="shared" si="37"/>
        <v>148.75279019625714</v>
      </c>
      <c r="AE128" s="35">
        <f t="shared" si="38"/>
        <v>76.724679099921701</v>
      </c>
      <c r="AF128" s="35">
        <f t="shared" si="39"/>
        <v>382.01775011553241</v>
      </c>
      <c r="AG128" s="35">
        <f t="shared" si="40"/>
        <v>68.27958241870698</v>
      </c>
      <c r="AH128" s="35">
        <f t="shared" si="41"/>
        <v>727.0270092576983</v>
      </c>
      <c r="AI128" s="35">
        <f t="shared" si="42"/>
        <v>374.99070712339648</v>
      </c>
      <c r="AJ128" s="35">
        <f t="shared" si="43"/>
        <v>23.814814896562041</v>
      </c>
      <c r="AK128" s="36">
        <f t="shared" si="44"/>
        <v>3738.8635108063618</v>
      </c>
    </row>
    <row r="129" spans="1:37" x14ac:dyDescent="0.25">
      <c r="A129" s="5">
        <v>4687.2</v>
      </c>
      <c r="B129" s="5">
        <v>565237.08247184753</v>
      </c>
      <c r="C129" s="5">
        <v>944655.56790089607</v>
      </c>
      <c r="D129" s="5">
        <v>19727.649650000101</v>
      </c>
      <c r="E129" s="5">
        <v>46.822334180949817</v>
      </c>
      <c r="F129" s="5">
        <v>2.5000000000000001E-2</v>
      </c>
      <c r="G129" s="5">
        <v>-2.5000000000000001E-2</v>
      </c>
      <c r="H129" s="45">
        <v>0.25</v>
      </c>
      <c r="I129" s="45">
        <v>0.25</v>
      </c>
      <c r="J129" s="45">
        <v>600</v>
      </c>
      <c r="K129" s="50">
        <f t="shared" si="45"/>
        <v>4705.3095417182649</v>
      </c>
      <c r="L129" s="51">
        <v>9900</v>
      </c>
      <c r="M129" s="51">
        <v>4150</v>
      </c>
      <c r="N129" s="35">
        <f t="shared" si="23"/>
        <v>703.75</v>
      </c>
      <c r="O129" s="35">
        <f t="shared" si="24"/>
        <v>475</v>
      </c>
      <c r="P129" s="35">
        <f t="shared" si="25"/>
        <v>741.34338003164555</v>
      </c>
      <c r="Q129" s="35">
        <f t="shared" si="26"/>
        <v>182.97450452469536</v>
      </c>
      <c r="R129" s="35">
        <f t="shared" si="27"/>
        <v>102.16515390236688</v>
      </c>
      <c r="S129" s="35">
        <f t="shared" si="28"/>
        <v>413.54587417217596</v>
      </c>
      <c r="T129" s="35">
        <f t="shared" si="29"/>
        <v>33.251431016125281</v>
      </c>
      <c r="U129" s="35">
        <f t="shared" si="30"/>
        <v>719.17730461639792</v>
      </c>
      <c r="V129" s="35">
        <f t="shared" si="31"/>
        <v>401.55791212598729</v>
      </c>
      <c r="W129" s="35">
        <f t="shared" si="32"/>
        <v>25.812505071132271</v>
      </c>
      <c r="X129" s="35">
        <f t="shared" si="33"/>
        <v>3474.6704073865039</v>
      </c>
      <c r="Y129" s="51">
        <v>9900</v>
      </c>
      <c r="Z129" s="51">
        <v>4150</v>
      </c>
      <c r="AA129" s="35">
        <f t="shared" si="34"/>
        <v>496.25</v>
      </c>
      <c r="AB129" s="35">
        <f t="shared" si="35"/>
        <v>25</v>
      </c>
      <c r="AC129" s="35">
        <f t="shared" si="36"/>
        <v>738.94083890802244</v>
      </c>
      <c r="AD129" s="35">
        <f t="shared" si="37"/>
        <v>148.75279019625714</v>
      </c>
      <c r="AE129" s="35">
        <f t="shared" si="38"/>
        <v>76.718506841295493</v>
      </c>
      <c r="AF129" s="35">
        <f t="shared" si="39"/>
        <v>381.98516752135208</v>
      </c>
      <c r="AG129" s="35">
        <f t="shared" si="40"/>
        <v>68.27958241870698</v>
      </c>
      <c r="AH129" s="35">
        <f t="shared" si="41"/>
        <v>727.0270092576983</v>
      </c>
      <c r="AI129" s="35">
        <f t="shared" si="42"/>
        <v>374.9605403028383</v>
      </c>
      <c r="AJ129" s="35">
        <f t="shared" si="43"/>
        <v>23.842564246299538</v>
      </c>
      <c r="AK129" s="36">
        <f t="shared" si="44"/>
        <v>3734.8446266890351</v>
      </c>
    </row>
    <row r="130" spans="1:37" x14ac:dyDescent="0.25">
      <c r="A130" s="5">
        <v>4687.8</v>
      </c>
      <c r="B130" s="5">
        <v>565647.78132486343</v>
      </c>
      <c r="C130" s="5">
        <v>945092.97667971253</v>
      </c>
      <c r="D130" s="5">
        <v>19720.003165625487</v>
      </c>
      <c r="E130" s="5">
        <v>46.785369161909095</v>
      </c>
      <c r="F130" s="5">
        <v>2.5000000000000001E-2</v>
      </c>
      <c r="G130" s="5">
        <v>-2.5000000000000001E-2</v>
      </c>
      <c r="H130" s="45">
        <v>0.25</v>
      </c>
      <c r="I130" s="45">
        <v>0.25</v>
      </c>
      <c r="J130" s="45">
        <v>600</v>
      </c>
      <c r="K130" s="50">
        <f t="shared" si="45"/>
        <v>4764.8468869315393</v>
      </c>
      <c r="L130" s="51">
        <v>9900</v>
      </c>
      <c r="M130" s="51">
        <v>4150</v>
      </c>
      <c r="N130" s="35">
        <f t="shared" si="23"/>
        <v>703.75</v>
      </c>
      <c r="O130" s="35">
        <f t="shared" si="24"/>
        <v>475</v>
      </c>
      <c r="P130" s="35">
        <f t="shared" si="25"/>
        <v>741.34338003164555</v>
      </c>
      <c r="Q130" s="35">
        <f t="shared" si="26"/>
        <v>182.97450452469536</v>
      </c>
      <c r="R130" s="35">
        <f t="shared" si="27"/>
        <v>102.18975466810129</v>
      </c>
      <c r="S130" s="35">
        <f t="shared" si="28"/>
        <v>413.63933375699355</v>
      </c>
      <c r="T130" s="35">
        <f t="shared" si="29"/>
        <v>33.251431016125281</v>
      </c>
      <c r="U130" s="35">
        <f t="shared" si="30"/>
        <v>719.17730461639792</v>
      </c>
      <c r="V130" s="35">
        <f t="shared" si="31"/>
        <v>401.65460489987032</v>
      </c>
      <c r="W130" s="35">
        <f t="shared" si="32"/>
        <v>25.91658089849431</v>
      </c>
      <c r="X130" s="35">
        <f t="shared" si="33"/>
        <v>3459.522798902216</v>
      </c>
      <c r="Y130" s="51">
        <v>9900</v>
      </c>
      <c r="Z130" s="51">
        <v>4150</v>
      </c>
      <c r="AA130" s="35">
        <f t="shared" si="34"/>
        <v>496.25</v>
      </c>
      <c r="AB130" s="35">
        <f t="shared" si="35"/>
        <v>25</v>
      </c>
      <c r="AC130" s="35">
        <f t="shared" si="36"/>
        <v>738.94083890802244</v>
      </c>
      <c r="AD130" s="35">
        <f t="shared" si="37"/>
        <v>148.75279019625714</v>
      </c>
      <c r="AE130" s="35">
        <f t="shared" si="38"/>
        <v>76.699706136693848</v>
      </c>
      <c r="AF130" s="35">
        <f t="shared" si="39"/>
        <v>381.88590787540176</v>
      </c>
      <c r="AG130" s="35">
        <f t="shared" si="40"/>
        <v>68.27958241870698</v>
      </c>
      <c r="AH130" s="35">
        <f t="shared" si="41"/>
        <v>727.0270092576983</v>
      </c>
      <c r="AI130" s="35">
        <f t="shared" si="42"/>
        <v>374.8686521438301</v>
      </c>
      <c r="AJ130" s="35">
        <f t="shared" si="43"/>
        <v>23.927069351828681</v>
      </c>
      <c r="AK130" s="36">
        <f t="shared" si="44"/>
        <v>3722.663034934425</v>
      </c>
    </row>
    <row r="131" spans="1:37" x14ac:dyDescent="0.25">
      <c r="A131" s="5">
        <v>4688</v>
      </c>
      <c r="B131" s="5">
        <v>565784.74364280701</v>
      </c>
      <c r="C131" s="5">
        <v>945238.72071316838</v>
      </c>
      <c r="D131" s="5">
        <v>19717.439999999897</v>
      </c>
      <c r="E131" s="5">
        <v>46.773047488895543</v>
      </c>
      <c r="F131" s="5">
        <v>2.5000000000000001E-2</v>
      </c>
      <c r="G131" s="5">
        <v>-2.5000000000000001E-2</v>
      </c>
      <c r="H131" s="45">
        <v>0.25</v>
      </c>
      <c r="I131" s="45">
        <v>0.25</v>
      </c>
      <c r="J131" s="45">
        <v>600</v>
      </c>
      <c r="K131" s="50">
        <f t="shared" si="45"/>
        <v>4784.8962151486285</v>
      </c>
      <c r="L131" s="51">
        <v>9900</v>
      </c>
      <c r="M131" s="51">
        <v>4150</v>
      </c>
      <c r="N131" s="35">
        <f t="shared" si="23"/>
        <v>703.75</v>
      </c>
      <c r="O131" s="35">
        <f t="shared" si="24"/>
        <v>475</v>
      </c>
      <c r="P131" s="35">
        <f t="shared" si="25"/>
        <v>741.34338003164555</v>
      </c>
      <c r="Q131" s="35">
        <f t="shared" si="26"/>
        <v>182.97450452469536</v>
      </c>
      <c r="R131" s="35">
        <f t="shared" si="27"/>
        <v>102.19808214888006</v>
      </c>
      <c r="S131" s="35">
        <f t="shared" si="28"/>
        <v>413.67096464815472</v>
      </c>
      <c r="T131" s="35">
        <f t="shared" si="29"/>
        <v>33.251431016125281</v>
      </c>
      <c r="U131" s="35">
        <f t="shared" si="30"/>
        <v>719.17730461639792</v>
      </c>
      <c r="V131" s="35">
        <f t="shared" si="31"/>
        <v>401.68733588168817</v>
      </c>
      <c r="W131" s="35">
        <f t="shared" si="32"/>
        <v>25.95181707901229</v>
      </c>
      <c r="X131" s="35">
        <f t="shared" si="33"/>
        <v>3454.4218093784548</v>
      </c>
      <c r="Y131" s="51">
        <v>9900</v>
      </c>
      <c r="Z131" s="51">
        <v>4150</v>
      </c>
      <c r="AA131" s="35">
        <f t="shared" si="34"/>
        <v>496.25</v>
      </c>
      <c r="AB131" s="35">
        <f t="shared" si="35"/>
        <v>25</v>
      </c>
      <c r="AC131" s="35">
        <f t="shared" si="36"/>
        <v>738.94083890802244</v>
      </c>
      <c r="AD131" s="35">
        <f t="shared" si="37"/>
        <v>148.75279019625714</v>
      </c>
      <c r="AE131" s="35">
        <f t="shared" si="38"/>
        <v>76.693343611382218</v>
      </c>
      <c r="AF131" s="35">
        <f t="shared" si="39"/>
        <v>381.8523120287735</v>
      </c>
      <c r="AG131" s="35">
        <f t="shared" si="40"/>
        <v>68.27958241870698</v>
      </c>
      <c r="AH131" s="35">
        <f t="shared" si="41"/>
        <v>727.0270092576983</v>
      </c>
      <c r="AI131" s="35">
        <f t="shared" si="42"/>
        <v>374.83755539772852</v>
      </c>
      <c r="AJ131" s="35">
        <f t="shared" si="43"/>
        <v>23.955660899230235</v>
      </c>
      <c r="AK131" s="36">
        <f t="shared" si="44"/>
        <v>3718.5608578820238</v>
      </c>
    </row>
    <row r="132" spans="1:37" x14ac:dyDescent="0.25">
      <c r="A132" s="5">
        <v>4688.1499999999996</v>
      </c>
      <c r="B132" s="5">
        <v>565887.48594808578</v>
      </c>
      <c r="C132" s="5">
        <v>945348.00940707326</v>
      </c>
      <c r="D132" s="5">
        <v>19715.512921289475</v>
      </c>
      <c r="E132" s="5">
        <v>46.76380623413538</v>
      </c>
      <c r="F132" s="5">
        <v>2.5000000000000001E-2</v>
      </c>
      <c r="G132" s="5">
        <v>-2.5000000000000001E-2</v>
      </c>
      <c r="H132" s="45">
        <v>0.25</v>
      </c>
      <c r="I132" s="45">
        <v>0.25</v>
      </c>
      <c r="J132" s="45">
        <v>600</v>
      </c>
      <c r="K132" s="50">
        <f t="shared" si="45"/>
        <v>4799.9999999999636</v>
      </c>
      <c r="L132" s="51">
        <v>9900</v>
      </c>
      <c r="M132" s="51">
        <v>4150</v>
      </c>
      <c r="N132" s="35">
        <f t="shared" ref="N132:N134" si="46">M132*F132+J132</f>
        <v>703.75</v>
      </c>
      <c r="O132" s="35">
        <f t="shared" ref="O132:O134" si="47">(L132-400-500)*F132+250</f>
        <v>475</v>
      </c>
      <c r="P132" s="35">
        <f t="shared" ref="P132:P134" si="48">(1000*SIN(PI()/2-(PI()/2+ATAN(H132)+ATAN(250/(L132-M132-400-250)))/2)/SIN((PI()/2+ATAN(H132)+ATAN(250/(L132-M132-400-250)))/2))*COS(ATAN((N132-O132)/(L132-M132-400-250)))</f>
        <v>741.34338003164555</v>
      </c>
      <c r="Q132" s="35">
        <f t="shared" ref="Q132:Q134" si="49">(1000*SIN(PI()/2-(PI()/2+ATAN(H132)+ATAN(250/(L132-M132-400-250)))/2)/SIN((PI()/2+ATAN(H132)+ATAN(250/(L132-M132-400-250)))/2))*SIN(ATAN(H132)+ATAN(250/(L132-M132-400-250))-ATAN((N132-O132)/(L132-M132-400-250)))</f>
        <v>182.97450452469536</v>
      </c>
      <c r="R132" s="35">
        <f t="shared" ref="R132:R134" si="50">(500*SIN(PI()/2-(PI()/2+(ATAN(H132)+ATAN(250/(L132-M132-400-250))-ATAN((N132-O132)/(L132-M132-400-250)))-(ATAN((O132-AB132)/(X132+AK132))))/2)/SIN((PI()/2+(ATAN(H132)+ATAN(250/(L132-M132-400-250))-ATAN((N132-O132)/(L132-M132-400-250)))-(ATAN((O132-AB132)/(X132+AK132))))/2))*SIN(ATAN(H132)+ATAN(250/(L132-M132-400-250))-ATAN((N132-O132)/(L132-M132-400-250)))</f>
        <v>102.20436993699062</v>
      </c>
      <c r="S132" s="35">
        <f t="shared" ref="S132:S134" si="51">(500*SIN(PI()/2-(PI()/2+(ATAN(H132)+ATAN(250/(L132-M132-400-250))-ATAN((N132-O132)/(L132-M132-400-250)))-(ATAN((O132-AB132)/(X132+AK132))))/2)/SIN((PI()/2+(ATAN(H132)+ATAN(250/(L132-M132-400-250))-ATAN((N132-O132)/(L132-M132-400-250)))-(ATAN((O132-AB132)/(X132+AK132))))/2))*COS(ATAN((O132-AB132)/(X132+AK132)))</f>
        <v>413.69484613225256</v>
      </c>
      <c r="T132" s="35">
        <f t="shared" ref="T132:T134" si="52">(1000*SIN(PI()/2-(PI()/2+ATAN(H132)+ATAN(250/(L132-M132-400-250)))/2)/SIN((PI()/2+ATAN(H132)+ATAN(250/(L132-M132-400-250)))/2))*SIN(ATAN((N132-O132)/(L132-M132-400-250)))</f>
        <v>33.251431016125281</v>
      </c>
      <c r="U132" s="35">
        <f t="shared" ref="U132:U134" si="53">(1000*SIN(PI()/2-(PI()/2+ATAN(H132)+ATAN(250/(L132-M132-400-250)))/2)/SIN((PI()/2+ATAN(H132)+ATAN(250/(L132-M132-400-250)))/2))*COS(ATAN(H132)+ATAN(250/(L132-M132-400-250))-ATAN((N132-O132)/(L132-M132-400-250)))</f>
        <v>719.17730461639792</v>
      </c>
      <c r="V132" s="35">
        <f t="shared" ref="V132:V134" si="54">(500*SIN(PI()/2-(PI()/2+(ATAN(H132)+ATAN(250/(L132-M132-400-250))-ATAN((N132-O132)/(L132-M132-400-250)))-(ATAN((O132-AB132)/(X132+AK132))))/2)/SIN((PI()/2+(ATAN(H132)+ATAN(250/(L132-M132-400-250))-ATAN((N132-O132)/(L132-M132-400-250)))-(ATAN((O132-AB132)/(X132+AK132))))/2))*COS(ATAN(H132)+ATAN(250/(L132-M132-400-250))-ATAN((N132-O132)/(L132-M132-400-250)))</f>
        <v>401.71204989590069</v>
      </c>
      <c r="W132" s="35">
        <f t="shared" ref="W132:W134" si="55">ABS((500*SIN(PI()/2-(PI()/2+(ATAN(H132)+ATAN(250/(L132-M132-400-250))-ATAN((N132-O132)/(L132-M132-400-250)))-(ATAN((O132-AB132)/(X132+AK132))))/2)/SIN((PI()/2+(ATAN(H132)+ATAN(250/(L132-M132-400-250))-ATAN((N132-O132)/(L132-M132-400-250)))-(ATAN((O132-AB132)/(X132+AK132))))/2))*SIN(ATAN((O132-AB132)/(X132+AK132))))</f>
        <v>25.978424690417388</v>
      </c>
      <c r="X132" s="35">
        <f t="shared" ref="X132:X134" si="56">M132+400-((K132-250-(N132-O132))/TAN(PI()/2-(ATAN(H132)+ATAN(250/(L132-M132-400-250))-ATAN((N132-O132)/(L132-M132-400-250)))))</f>
        <v>3450.5790747261226</v>
      </c>
      <c r="Y132" s="51">
        <v>9900</v>
      </c>
      <c r="Z132" s="51">
        <v>4150</v>
      </c>
      <c r="AA132" s="35">
        <f t="shared" ref="AA132:AA134" si="57">Z132*G132+J132</f>
        <v>496.25</v>
      </c>
      <c r="AB132" s="35">
        <f t="shared" ref="AB132:AB134" si="58">(Y132-400-500)*G132+250</f>
        <v>25</v>
      </c>
      <c r="AC132" s="35">
        <f t="shared" ref="AC132:AC134" si="59">(1000*SIN(PI()/2-(PI()/2+ATAN(I132)+ATAN(250/(Y132-Z132-400-250)))/2)/SIN((PI()/2+ATAN(I132)+ATAN(250/(Y132-Z132-400-250)))/2))*COS(ATAN((AA132-AB132)/(Y132-Z132-400-250)))</f>
        <v>738.94083890802244</v>
      </c>
      <c r="AD132" s="35">
        <f t="shared" ref="AD132:AD134" si="60">(1000*SIN(PI()/2-(PI()/2+ATAN(I132)+ATAN(250/(Y132-Z132-400-250)))/2)/SIN((PI()/2+ATAN(I132)+ATAN(250/(Y132-Z132-400-250)))/2))*SIN(ATAN(I132)+ATAN(250/(Y132-Z132-400-250))-(ATAN((AA132-AB132)/(Y132-Z132-400-250))))</f>
        <v>148.75279019625714</v>
      </c>
      <c r="AE132" s="35">
        <f t="shared" ref="AE132:AE134" si="61">(500*SIN(PI()/2-(PI()/2+(ATAN(I132)+ATAN(250/(Y132-Z132-400-250))-(ATAN((AA132-AB132)/(Y132-Z132-400-250))))+(ATAN((O132-AB132)/(X132+AK132))))/2)/SIN((PI()/2+(ATAN(I132)+ATAN(250/(Y132-Z132-400-250))-(ATAN((AA132-AB132)/(Y132-Z132-400-250))))+(ATAN((O132-AB132)/(X132+AK132))))/2))*SIN(ATAN(I132)+ATAN(250/(Y132-Z132-400-250))-(ATAN((AA132-AB132)/(Y132-Z132-400-250))))</f>
        <v>76.688540030201963</v>
      </c>
      <c r="AF132" s="35">
        <f t="shared" ref="AF132:AF134" si="62">(500*SIN(PI()/2-(PI()/2+(ATAN(I132)+ATAN(250/(Y132-Z132-400-250))-(ATAN((AA132-AB132)/(Y132-Z132-400-250))))+(ATAN((O132-AB132)/(X132+AK132))))/2)/SIN((PI()/2+(ATAN(I132)+ATAN(250/(Y132-Z132-400-250))-(ATAN((AA132-AB132)/(Y132-Z132-400-250))))+(ATAN((O132-AB132)/(X132+AK132))))/2))*COS(ATAN((O132-AB132)/(X132+AK132)))</f>
        <v>381.82694633774526</v>
      </c>
      <c r="AG132" s="35">
        <f t="shared" ref="AG132:AG134" si="63">(1000*SIN(PI()/2-(PI()/2+ATAN(I132)+ATAN(250/(Y132-Z132-400-250)))/2)/SIN((PI()/2+ATAN(I132)+ATAN(250/(Y132-Z132-400-250)))/2))*SIN(ATAN((AA132-AB132)/(Y132-Z132-400-250)))</f>
        <v>68.27958241870698</v>
      </c>
      <c r="AH132" s="35">
        <f t="shared" ref="AH132:AH134" si="64">(1000*SIN(PI()/2-(PI()/2+ATAN(I132)+ATAN(250/(Y132-Z132-400-250)))/2)/SIN((PI()/2+ATAN(I132)+ATAN(250/(Y132-Z132-400-250)))/2))*COS(ATAN(I132)+ATAN(250/(Y132-Z132-400-250))-(ATAN((AA132-AB132)/(Y132-Z132-400-250))))</f>
        <v>727.0270092576983</v>
      </c>
      <c r="AI132" s="35">
        <f t="shared" ref="AI132:AI134" si="65">(500*SIN(PI()/2-(PI()/2+(ATAN(I132)+ATAN(250/(Y132-Z132-400-250))-(ATAN((AA132-AB132)/(Y132-Z132-400-250))))+(ATAN((O132-AB132)/(X132+AK132))))/2)/SIN((PI()/2+(ATAN(I132)+ATAN(250/(Y132-Z132-400-250))-(ATAN((AA132-AB132)/(Y132-Z132-400-250))))+(ATAN((O132-AB132)/(X132+AK132))))/2))*COS(ATAN(I132)+ATAN(250/(Y132-Z132-400-250))-(ATAN((AA132-AB132)/(Y132-Z132-400-250))))</f>
        <v>374.81407796745907</v>
      </c>
      <c r="AJ132" s="35">
        <f t="shared" ref="AJ132:AJ134" si="66">ABS((500*SIN(PI()/2-(PI()/2+(ATAN(I132)+ATAN(250/(Y132-Z132-400-250))-(ATAN((AA132-AB132)/(Y132-Z132-400-250))))+(ATAN((O132-AB132)/(X132+AK132))))/2)/SIN((PI()/2+(ATAN(I132)+ATAN(250/(Y132-Z132-400-250))-(ATAN((AA132-AB132)/(Y132-Z132-400-250))))+(ATAN((O132-AB132)/(X132+AK132))))/2))*SIN(ATAN((O132-AB132)/(X132+AK132))))</f>
        <v>23.977244732307117</v>
      </c>
      <c r="AK132" s="36">
        <f t="shared" ref="AK132:AK134" si="67">Z132+400-((K132-250-(AA132-AB132))/TAN(PI()/2-(ATAN(I132)+ATAN(250/(Y132-Z132-400-250))-(ATAN((AA132-AB132)/(Y132-Z132-400-250))))))</f>
        <v>3715.4705598455671</v>
      </c>
    </row>
    <row r="133" spans="1:37" x14ac:dyDescent="0.25">
      <c r="A133" s="5">
        <v>4689</v>
      </c>
      <c r="B133" s="5">
        <v>566470.02520084381</v>
      </c>
      <c r="C133" s="5">
        <v>945966.99888134003</v>
      </c>
      <c r="D133" s="5">
        <v>19704.516640625116</v>
      </c>
      <c r="E133" s="5">
        <v>46.711439123827709</v>
      </c>
      <c r="F133" s="5">
        <v>2.5000000000000001E-2</v>
      </c>
      <c r="G133" s="5">
        <v>-2.5000000000000001E-2</v>
      </c>
      <c r="H133" s="45">
        <v>0.25</v>
      </c>
      <c r="I133" s="45">
        <v>0.25</v>
      </c>
      <c r="J133" s="45">
        <v>600</v>
      </c>
      <c r="K133" s="50">
        <v>4800</v>
      </c>
      <c r="L133" s="51">
        <v>9900</v>
      </c>
      <c r="M133" s="51">
        <v>4150</v>
      </c>
      <c r="N133" s="35">
        <f t="shared" si="46"/>
        <v>703.75</v>
      </c>
      <c r="O133" s="35">
        <f t="shared" si="47"/>
        <v>475</v>
      </c>
      <c r="P133" s="35">
        <f t="shared" si="48"/>
        <v>741.34338003164555</v>
      </c>
      <c r="Q133" s="35">
        <f t="shared" si="49"/>
        <v>182.97450452469536</v>
      </c>
      <c r="R133" s="35">
        <f t="shared" si="50"/>
        <v>102.20436993699066</v>
      </c>
      <c r="S133" s="35">
        <f t="shared" si="51"/>
        <v>413.69484613225274</v>
      </c>
      <c r="T133" s="35">
        <f t="shared" si="52"/>
        <v>33.251431016125281</v>
      </c>
      <c r="U133" s="35">
        <f t="shared" si="53"/>
        <v>719.17730461639792</v>
      </c>
      <c r="V133" s="35">
        <f t="shared" si="54"/>
        <v>401.7120498959008</v>
      </c>
      <c r="W133" s="35">
        <f t="shared" si="55"/>
        <v>25.978424690417455</v>
      </c>
      <c r="X133" s="35">
        <f t="shared" si="56"/>
        <v>3450.579074726113</v>
      </c>
      <c r="Y133" s="51">
        <v>9900</v>
      </c>
      <c r="Z133" s="51">
        <v>4150</v>
      </c>
      <c r="AA133" s="35">
        <f t="shared" si="57"/>
        <v>496.25</v>
      </c>
      <c r="AB133" s="35">
        <f t="shared" si="58"/>
        <v>25</v>
      </c>
      <c r="AC133" s="35">
        <f t="shared" si="59"/>
        <v>738.94083890802244</v>
      </c>
      <c r="AD133" s="35">
        <f t="shared" si="60"/>
        <v>148.75279019625714</v>
      </c>
      <c r="AE133" s="35">
        <f t="shared" si="61"/>
        <v>76.688540030201963</v>
      </c>
      <c r="AF133" s="35">
        <f t="shared" si="62"/>
        <v>381.82694633774526</v>
      </c>
      <c r="AG133" s="35">
        <f t="shared" si="63"/>
        <v>68.27958241870698</v>
      </c>
      <c r="AH133" s="35">
        <f t="shared" si="64"/>
        <v>727.0270092576983</v>
      </c>
      <c r="AI133" s="35">
        <f t="shared" si="65"/>
        <v>374.81407796745907</v>
      </c>
      <c r="AJ133" s="35">
        <f t="shared" si="66"/>
        <v>23.97724473230717</v>
      </c>
      <c r="AK133" s="36">
        <f t="shared" si="67"/>
        <v>3715.4705598455598</v>
      </c>
    </row>
    <row r="134" spans="1:37" x14ac:dyDescent="0.25">
      <c r="A134" s="5">
        <v>4690</v>
      </c>
      <c r="B134" s="5">
        <v>567156.08945655823</v>
      </c>
      <c r="C134" s="5">
        <v>946694.53976672888</v>
      </c>
      <c r="D134" s="5">
        <v>19691.414062500371</v>
      </c>
      <c r="E134" s="5">
        <v>46.649830758759876</v>
      </c>
      <c r="F134" s="5">
        <v>2.5000000000000001E-2</v>
      </c>
      <c r="G134" s="5">
        <v>-2.5000000000000001E-2</v>
      </c>
      <c r="H134" s="45">
        <v>0.25</v>
      </c>
      <c r="I134" s="45">
        <v>0.25</v>
      </c>
      <c r="J134" s="45">
        <v>600</v>
      </c>
      <c r="K134" s="50">
        <v>4800</v>
      </c>
      <c r="L134" s="51">
        <v>9900</v>
      </c>
      <c r="M134" s="51">
        <v>4150</v>
      </c>
      <c r="N134" s="35">
        <f t="shared" si="46"/>
        <v>703.75</v>
      </c>
      <c r="O134" s="35">
        <f t="shared" si="47"/>
        <v>475</v>
      </c>
      <c r="P134" s="35">
        <f t="shared" si="48"/>
        <v>741.34338003164555</v>
      </c>
      <c r="Q134" s="35">
        <f t="shared" si="49"/>
        <v>182.97450452469536</v>
      </c>
      <c r="R134" s="35">
        <f t="shared" si="50"/>
        <v>102.20436993699066</v>
      </c>
      <c r="S134" s="35">
        <f t="shared" si="51"/>
        <v>413.69484613225274</v>
      </c>
      <c r="T134" s="35">
        <f t="shared" si="52"/>
        <v>33.251431016125281</v>
      </c>
      <c r="U134" s="35">
        <f t="shared" si="53"/>
        <v>719.17730461639792</v>
      </c>
      <c r="V134" s="35">
        <f t="shared" si="54"/>
        <v>401.7120498959008</v>
      </c>
      <c r="W134" s="35">
        <f t="shared" si="55"/>
        <v>25.978424690417455</v>
      </c>
      <c r="X134" s="35">
        <f t="shared" si="56"/>
        <v>3450.579074726113</v>
      </c>
      <c r="Y134" s="51">
        <v>9900</v>
      </c>
      <c r="Z134" s="51">
        <v>4150</v>
      </c>
      <c r="AA134" s="35">
        <f t="shared" si="57"/>
        <v>496.25</v>
      </c>
      <c r="AB134" s="35">
        <f t="shared" si="58"/>
        <v>25</v>
      </c>
      <c r="AC134" s="35">
        <f t="shared" si="59"/>
        <v>738.94083890802244</v>
      </c>
      <c r="AD134" s="35">
        <f t="shared" si="60"/>
        <v>148.75279019625714</v>
      </c>
      <c r="AE134" s="35">
        <f t="shared" si="61"/>
        <v>76.688540030201963</v>
      </c>
      <c r="AF134" s="35">
        <f t="shared" si="62"/>
        <v>381.82694633774526</v>
      </c>
      <c r="AG134" s="35">
        <f t="shared" si="63"/>
        <v>68.27958241870698</v>
      </c>
      <c r="AH134" s="35">
        <f t="shared" si="64"/>
        <v>727.0270092576983</v>
      </c>
      <c r="AI134" s="35">
        <f t="shared" si="65"/>
        <v>374.81407796745907</v>
      </c>
      <c r="AJ134" s="35">
        <f t="shared" si="66"/>
        <v>23.97724473230717</v>
      </c>
      <c r="AK134" s="36">
        <f t="shared" si="67"/>
        <v>3715.4705598455598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K88"/>
  <sheetViews>
    <sheetView topLeftCell="H1" zoomScale="85" zoomScaleNormal="85" workbookViewId="0">
      <selection activeCell="AA3" sqref="AA3:AK88"/>
    </sheetView>
  </sheetViews>
  <sheetFormatPr defaultRowHeight="13.8" x14ac:dyDescent="0.25"/>
  <cols>
    <col min="11" max="11" width="10" bestFit="1" customWidth="1"/>
  </cols>
  <sheetData>
    <row r="1" spans="1:37" x14ac:dyDescent="0.25">
      <c r="A1" s="73" t="s">
        <v>62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4690</v>
      </c>
      <c r="B3" s="5">
        <v>567156.08945655823</v>
      </c>
      <c r="C3" s="5">
        <v>946694.53976672888</v>
      </c>
      <c r="D3" s="5">
        <v>19691.414062500371</v>
      </c>
      <c r="E3" s="5">
        <v>46.649830758759876</v>
      </c>
      <c r="F3" s="45">
        <v>2.5000000000000001E-2</v>
      </c>
      <c r="G3" s="45">
        <v>-2.5000000000000001E-2</v>
      </c>
      <c r="H3" s="53">
        <v>0.25</v>
      </c>
      <c r="I3" s="53">
        <v>0.25</v>
      </c>
      <c r="J3" s="45">
        <v>600</v>
      </c>
      <c r="K3" s="50">
        <v>4800</v>
      </c>
      <c r="L3" s="51">
        <v>9900</v>
      </c>
      <c r="M3" s="51">
        <v>4150</v>
      </c>
      <c r="N3" s="35">
        <f>M3*F3+J3</f>
        <v>703.75</v>
      </c>
      <c r="O3" s="35">
        <f>(L3-400-500)*F3+250</f>
        <v>475</v>
      </c>
      <c r="P3" s="35">
        <f>(1000*SIN(PI()/2-(PI()/2+ATAN(H3)+ATAN(250/(L3-M3-400-250)))/2)/SIN((PI()/2+ATAN(H3)+ATAN(250/(L3-M3-400-250)))/2))*COS(ATAN((N3-O3)/(L3-M3-400-250)))</f>
        <v>741.34338003164555</v>
      </c>
      <c r="Q3" s="35">
        <f>(1000*SIN(PI()/2-(PI()/2+ATAN(H3)+ATAN(250/(L3-M3-400-250)))/2)/SIN((PI()/2+ATAN(H3)+ATAN(250/(L3-M3-400-250)))/2))*SIN(ATAN(H3)+ATAN(250/(L3-M3-400-250))-ATAN((N3-O3)/(L3-M3-400-250)))</f>
        <v>182.97450452469536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102.20436993699066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413.69484613225274</v>
      </c>
      <c r="T3" s="35">
        <f>(1000*SIN(PI()/2-(PI()/2+ATAN(H3)+ATAN(250/(L3-M3-400-250)))/2)/SIN((PI()/2+ATAN(H3)+ATAN(250/(L3-M3-400-250)))/2))*SIN(ATAN((N3-O3)/(L3-M3-400-250)))</f>
        <v>33.251431016125281</v>
      </c>
      <c r="U3" s="35">
        <f>(1000*SIN(PI()/2-(PI()/2+ATAN(H3)+ATAN(250/(L3-M3-400-250)))/2)/SIN((PI()/2+ATAN(H3)+ATAN(250/(L3-M3-400-250)))/2))*COS(ATAN(H3)+ATAN(250/(L3-M3-400-250))-ATAN((N3-O3)/(L3-M3-400-250)))</f>
        <v>719.17730461639792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401.7120498959008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25.978424690417455</v>
      </c>
      <c r="X3" s="35">
        <f>M3+400-((K3-250-(N3-O3))/TAN(PI()/2-(ATAN(H3)+ATAN(250/(L3-M3-400-250))-ATAN((N3-O3)/(L3-M3-400-250)))))</f>
        <v>3450.579074726113</v>
      </c>
      <c r="Y3" s="51">
        <v>9900</v>
      </c>
      <c r="Z3" s="51">
        <v>4150</v>
      </c>
      <c r="AA3" s="35">
        <f>Z3*G3+J3</f>
        <v>496.25</v>
      </c>
      <c r="AB3" s="35">
        <f>(Y3-400-500)*G3+250</f>
        <v>25</v>
      </c>
      <c r="AC3" s="35">
        <f>(1000*SIN(PI()/2-(PI()/2+ATAN(I3)+ATAN(250/(Y3-Z3-400-250)))/2)/SIN((PI()/2+ATAN(I3)+ATAN(250/(Y3-Z3-400-250)))/2))*COS(ATAN((AA3-AB3)/(Y3-Z3-400-250)))</f>
        <v>738.94083890802244</v>
      </c>
      <c r="AD3" s="35">
        <f>(1000*SIN(PI()/2-(PI()/2+ATAN(I3)+ATAN(250/(Y3-Z3-400-250)))/2)/SIN((PI()/2+ATAN(I3)+ATAN(250/(Y3-Z3-400-250)))/2))*SIN(ATAN(I3)+ATAN(250/(Y3-Z3-400-250))-(ATAN((AA3-AB3)/(Y3-Z3-400-250))))</f>
        <v>148.75279019625714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76.688540030201963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381.82694633774526</v>
      </c>
      <c r="AG3" s="35">
        <f>(1000*SIN(PI()/2-(PI()/2+ATAN(I3)+ATAN(250/(Y3-Z3-400-250)))/2)/SIN((PI()/2+ATAN(I3)+ATAN(250/(Y3-Z3-400-250)))/2))*SIN(ATAN((AA3-AB3)/(Y3-Z3-400-250)))</f>
        <v>68.27958241870698</v>
      </c>
      <c r="AH3" s="35">
        <f>(1000*SIN(PI()/2-(PI()/2+ATAN(I3)+ATAN(250/(Y3-Z3-400-250)))/2)/SIN((PI()/2+ATAN(I3)+ATAN(250/(Y3-Z3-400-250)))/2))*COS(ATAN(I3)+ATAN(250/(Y3-Z3-400-250))-(ATAN((AA3-AB3)/(Y3-Z3-400-250))))</f>
        <v>727.0270092576983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374.81407796745907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23.97724473230717</v>
      </c>
      <c r="AK3" s="36">
        <f>Z3+400-((K3-250-(AA3-AB3))/TAN(PI()/2-(ATAN(I3)+ATAN(250/(Y3-Z3-400-250))-(ATAN((AA3-AB3)/(Y3-Z3-400-250))))))</f>
        <v>3715.4705598455598</v>
      </c>
    </row>
    <row r="4" spans="1:37" x14ac:dyDescent="0.25">
      <c r="A4" s="5">
        <v>4691</v>
      </c>
      <c r="B4" s="5">
        <v>567842.93561840057</v>
      </c>
      <c r="C4" s="5">
        <v>947421.34252816439</v>
      </c>
      <c r="D4" s="5">
        <v>19678.132265624983</v>
      </c>
      <c r="E4" s="5">
        <v>46.588222393692043</v>
      </c>
      <c r="F4" s="45">
        <v>2.5000000000000001E-2</v>
      </c>
      <c r="G4" s="45">
        <v>-2.5000000000000001E-2</v>
      </c>
      <c r="H4" s="53">
        <v>0.25</v>
      </c>
      <c r="I4" s="53">
        <v>0.25</v>
      </c>
      <c r="J4" s="45">
        <v>600</v>
      </c>
      <c r="K4" s="50">
        <v>4800</v>
      </c>
      <c r="L4" s="51">
        <v>9900</v>
      </c>
      <c r="M4" s="51">
        <v>4150</v>
      </c>
      <c r="N4" s="35">
        <f t="shared" ref="N4:N67" si="0">M4*F4+J4</f>
        <v>703.75</v>
      </c>
      <c r="O4" s="35">
        <f t="shared" ref="O4:O67" si="1">(L4-400-500)*F4+250</f>
        <v>475</v>
      </c>
      <c r="P4" s="35">
        <f t="shared" ref="P4:P67" si="2">(1000*SIN(PI()/2-(PI()/2+ATAN(H4)+ATAN(250/(L4-M4-400-250)))/2)/SIN((PI()/2+ATAN(H4)+ATAN(250/(L4-M4-400-250)))/2))*COS(ATAN((N4-O4)/(L4-M4-400-250)))</f>
        <v>741.34338003164555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182.97450452469536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102.20436993699066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413.69484613225274</v>
      </c>
      <c r="T4" s="35">
        <f t="shared" ref="T4:T67" si="6">(1000*SIN(PI()/2-(PI()/2+ATAN(H4)+ATAN(250/(L4-M4-400-250)))/2)/SIN((PI()/2+ATAN(H4)+ATAN(250/(L4-M4-400-250)))/2))*SIN(ATAN((N4-O4)/(L4-M4-400-250)))</f>
        <v>33.251431016125281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719.17730461639792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401.7120498959008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25.978424690417455</v>
      </c>
      <c r="X4" s="35">
        <f t="shared" ref="X4:X67" si="10">M4+400-((K4-250-(N4-O4))/TAN(PI()/2-(ATAN(H4)+ATAN(250/(L4-M4-400-250))-ATAN((N4-O4)/(L4-M4-400-250)))))</f>
        <v>3450.579074726113</v>
      </c>
      <c r="Y4" s="51">
        <v>9900</v>
      </c>
      <c r="Z4" s="51">
        <v>4150</v>
      </c>
      <c r="AA4" s="35">
        <f t="shared" ref="AA4:AA67" si="11">Z4*G4+J4</f>
        <v>496.25</v>
      </c>
      <c r="AB4" s="35">
        <f t="shared" ref="AB4:AB67" si="12">(Y4-400-500)*G4+250</f>
        <v>25</v>
      </c>
      <c r="AC4" s="35">
        <f t="shared" ref="AC4:AC67" si="13">(1000*SIN(PI()/2-(PI()/2+ATAN(I4)+ATAN(250/(Y4-Z4-400-250)))/2)/SIN((PI()/2+ATAN(I4)+ATAN(250/(Y4-Z4-400-250)))/2))*COS(ATAN((AA4-AB4)/(Y4-Z4-400-250)))</f>
        <v>738.94083890802244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148.75279019625714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76.688540030201963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381.82694633774526</v>
      </c>
      <c r="AG4" s="35">
        <f t="shared" ref="AG4:AG67" si="17">(1000*SIN(PI()/2-(PI()/2+ATAN(I4)+ATAN(250/(Y4-Z4-400-250)))/2)/SIN((PI()/2+ATAN(I4)+ATAN(250/(Y4-Z4-400-250)))/2))*SIN(ATAN((AA4-AB4)/(Y4-Z4-400-250)))</f>
        <v>68.27958241870698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727.0270092576983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374.81407796745907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23.97724473230717</v>
      </c>
      <c r="AK4" s="36">
        <f t="shared" ref="AK4:AK67" si="21">Z4+400-((K4-250-(AA4-AB4))/TAN(PI()/2-(ATAN(I4)+ATAN(250/(Y4-Z4-400-250))-(ATAN((AA4-AB4)/(Y4-Z4-400-250))))))</f>
        <v>3715.4705598455598</v>
      </c>
    </row>
    <row r="5" spans="1:37" x14ac:dyDescent="0.25">
      <c r="A5" s="5">
        <v>4691.8500000000004</v>
      </c>
      <c r="B5" s="5">
        <v>568427.36903572083</v>
      </c>
      <c r="C5" s="5">
        <v>948038.54389771819</v>
      </c>
      <c r="D5" s="5">
        <v>19666.701827538873</v>
      </c>
      <c r="E5" s="5">
        <v>46.535855283384372</v>
      </c>
      <c r="F5" s="45">
        <v>2.5000000000000001E-2</v>
      </c>
      <c r="G5" s="45">
        <v>-2.5000000000000001E-2</v>
      </c>
      <c r="H5" s="53">
        <v>0.25</v>
      </c>
      <c r="I5" s="53">
        <v>0.25</v>
      </c>
      <c r="J5" s="45">
        <v>600</v>
      </c>
      <c r="K5" s="50">
        <v>4800</v>
      </c>
      <c r="L5" s="51">
        <v>9900</v>
      </c>
      <c r="M5" s="51">
        <v>4150</v>
      </c>
      <c r="N5" s="35">
        <f t="shared" si="0"/>
        <v>703.75</v>
      </c>
      <c r="O5" s="35">
        <f t="shared" si="1"/>
        <v>475</v>
      </c>
      <c r="P5" s="35">
        <f t="shared" si="2"/>
        <v>741.34338003164555</v>
      </c>
      <c r="Q5" s="35">
        <f t="shared" si="3"/>
        <v>182.97450452469536</v>
      </c>
      <c r="R5" s="35">
        <f t="shared" si="4"/>
        <v>102.20436993699066</v>
      </c>
      <c r="S5" s="35">
        <f t="shared" si="5"/>
        <v>413.69484613225274</v>
      </c>
      <c r="T5" s="35">
        <f t="shared" si="6"/>
        <v>33.251431016125281</v>
      </c>
      <c r="U5" s="35">
        <f t="shared" si="7"/>
        <v>719.17730461639792</v>
      </c>
      <c r="V5" s="35">
        <f t="shared" si="8"/>
        <v>401.7120498959008</v>
      </c>
      <c r="W5" s="35">
        <f t="shared" si="9"/>
        <v>25.978424690417455</v>
      </c>
      <c r="X5" s="35">
        <f t="shared" si="10"/>
        <v>3450.579074726113</v>
      </c>
      <c r="Y5" s="51">
        <v>9900</v>
      </c>
      <c r="Z5" s="51">
        <v>4150</v>
      </c>
      <c r="AA5" s="35">
        <f t="shared" si="11"/>
        <v>496.25</v>
      </c>
      <c r="AB5" s="35">
        <f t="shared" si="12"/>
        <v>25</v>
      </c>
      <c r="AC5" s="35">
        <f t="shared" si="13"/>
        <v>738.94083890802244</v>
      </c>
      <c r="AD5" s="35">
        <f t="shared" si="14"/>
        <v>148.75279019625714</v>
      </c>
      <c r="AE5" s="35">
        <f t="shared" si="15"/>
        <v>76.688540030201963</v>
      </c>
      <c r="AF5" s="35">
        <f t="shared" si="16"/>
        <v>381.82694633774526</v>
      </c>
      <c r="AG5" s="35">
        <f t="shared" si="17"/>
        <v>68.27958241870698</v>
      </c>
      <c r="AH5" s="35">
        <f t="shared" si="18"/>
        <v>727.0270092576983</v>
      </c>
      <c r="AI5" s="35">
        <f t="shared" si="19"/>
        <v>374.81407796745907</v>
      </c>
      <c r="AJ5" s="35">
        <f t="shared" si="20"/>
        <v>23.97724473230717</v>
      </c>
      <c r="AK5" s="36">
        <f t="shared" si="21"/>
        <v>3715.4705598455598</v>
      </c>
    </row>
    <row r="6" spans="1:37" x14ac:dyDescent="0.25">
      <c r="A6" s="5">
        <v>4692</v>
      </c>
      <c r="B6" s="5">
        <v>568530.56289100647</v>
      </c>
      <c r="C6" s="5">
        <v>948147.40632531047</v>
      </c>
      <c r="D6" s="5">
        <v>19664.671250000312</v>
      </c>
      <c r="E6" s="5">
        <v>46.526614028624223</v>
      </c>
      <c r="F6" s="45">
        <v>2.5000000000000001E-2</v>
      </c>
      <c r="G6" s="45">
        <v>-2.5000000000000001E-2</v>
      </c>
      <c r="H6" s="53">
        <v>0.25</v>
      </c>
      <c r="I6" s="53">
        <v>0.25</v>
      </c>
      <c r="J6" s="45">
        <v>600</v>
      </c>
      <c r="K6" s="50">
        <f>2800+(4800-2800)*($A$66-A6)^2/39.65^2</f>
        <v>4784.8962151486285</v>
      </c>
      <c r="L6" s="51">
        <v>9900</v>
      </c>
      <c r="M6" s="51">
        <v>4150</v>
      </c>
      <c r="N6" s="35">
        <f t="shared" si="0"/>
        <v>703.75</v>
      </c>
      <c r="O6" s="35">
        <f t="shared" si="1"/>
        <v>475</v>
      </c>
      <c r="P6" s="35">
        <f t="shared" si="2"/>
        <v>741.34338003164555</v>
      </c>
      <c r="Q6" s="35">
        <f t="shared" si="3"/>
        <v>182.97450452469536</v>
      </c>
      <c r="R6" s="35">
        <f t="shared" si="4"/>
        <v>102.19808214888006</v>
      </c>
      <c r="S6" s="35">
        <f t="shared" si="5"/>
        <v>413.67096464815472</v>
      </c>
      <c r="T6" s="35">
        <f t="shared" si="6"/>
        <v>33.251431016125281</v>
      </c>
      <c r="U6" s="35">
        <f t="shared" si="7"/>
        <v>719.17730461639792</v>
      </c>
      <c r="V6" s="35">
        <f t="shared" si="8"/>
        <v>401.68733588168817</v>
      </c>
      <c r="W6" s="35">
        <f t="shared" si="9"/>
        <v>25.95181707901229</v>
      </c>
      <c r="X6" s="35">
        <f t="shared" si="10"/>
        <v>3454.4218093784548</v>
      </c>
      <c r="Y6" s="51">
        <v>9900</v>
      </c>
      <c r="Z6" s="51">
        <v>4150</v>
      </c>
      <c r="AA6" s="35">
        <f t="shared" si="11"/>
        <v>496.25</v>
      </c>
      <c r="AB6" s="35">
        <f t="shared" si="12"/>
        <v>25</v>
      </c>
      <c r="AC6" s="35">
        <f t="shared" si="13"/>
        <v>738.94083890802244</v>
      </c>
      <c r="AD6" s="35">
        <f t="shared" si="14"/>
        <v>148.75279019625714</v>
      </c>
      <c r="AE6" s="35">
        <f t="shared" si="15"/>
        <v>76.693343611382218</v>
      </c>
      <c r="AF6" s="35">
        <f t="shared" si="16"/>
        <v>381.8523120287735</v>
      </c>
      <c r="AG6" s="35">
        <f t="shared" si="17"/>
        <v>68.27958241870698</v>
      </c>
      <c r="AH6" s="35">
        <f t="shared" si="18"/>
        <v>727.0270092576983</v>
      </c>
      <c r="AI6" s="35">
        <f t="shared" si="19"/>
        <v>374.83755539772852</v>
      </c>
      <c r="AJ6" s="35">
        <f t="shared" si="20"/>
        <v>23.955660899230235</v>
      </c>
      <c r="AK6" s="36">
        <f t="shared" si="21"/>
        <v>3718.5608578820238</v>
      </c>
    </row>
    <row r="7" spans="1:37" x14ac:dyDescent="0.25">
      <c r="A7" s="5">
        <v>4692.2</v>
      </c>
      <c r="B7" s="5">
        <v>568668.18200874329</v>
      </c>
      <c r="C7" s="5">
        <v>948292.53033512831</v>
      </c>
      <c r="D7" s="5">
        <v>19661.957540624826</v>
      </c>
      <c r="E7" s="5">
        <v>46.514292355610664</v>
      </c>
      <c r="F7" s="45">
        <v>2.5000000000000001E-2</v>
      </c>
      <c r="G7" s="45">
        <v>-2.5000000000000001E-2</v>
      </c>
      <c r="H7" s="53">
        <v>0.25</v>
      </c>
      <c r="I7" s="53">
        <v>0.25</v>
      </c>
      <c r="J7" s="45">
        <v>600</v>
      </c>
      <c r="K7" s="50">
        <f t="shared" ref="K7:K66" si="22">2800+(4800-2800)*($A$66-A7)^2/39.65^2</f>
        <v>4764.8468869315393</v>
      </c>
      <c r="L7" s="51">
        <v>9900</v>
      </c>
      <c r="M7" s="51">
        <v>4150</v>
      </c>
      <c r="N7" s="35">
        <f t="shared" si="0"/>
        <v>703.75</v>
      </c>
      <c r="O7" s="35">
        <f t="shared" si="1"/>
        <v>475</v>
      </c>
      <c r="P7" s="35">
        <f t="shared" si="2"/>
        <v>741.34338003164555</v>
      </c>
      <c r="Q7" s="35">
        <f t="shared" si="3"/>
        <v>182.97450452469536</v>
      </c>
      <c r="R7" s="35">
        <f t="shared" si="4"/>
        <v>102.18975466810129</v>
      </c>
      <c r="S7" s="35">
        <f t="shared" si="5"/>
        <v>413.63933375699355</v>
      </c>
      <c r="T7" s="35">
        <f t="shared" si="6"/>
        <v>33.251431016125281</v>
      </c>
      <c r="U7" s="35">
        <f t="shared" si="7"/>
        <v>719.17730461639792</v>
      </c>
      <c r="V7" s="35">
        <f t="shared" si="8"/>
        <v>401.65460489987032</v>
      </c>
      <c r="W7" s="35">
        <f t="shared" si="9"/>
        <v>25.91658089849431</v>
      </c>
      <c r="X7" s="35">
        <f t="shared" si="10"/>
        <v>3459.522798902216</v>
      </c>
      <c r="Y7" s="51">
        <v>9900</v>
      </c>
      <c r="Z7" s="51">
        <v>4150</v>
      </c>
      <c r="AA7" s="35">
        <f t="shared" si="11"/>
        <v>496.25</v>
      </c>
      <c r="AB7" s="35">
        <f t="shared" si="12"/>
        <v>25</v>
      </c>
      <c r="AC7" s="35">
        <f t="shared" si="13"/>
        <v>738.94083890802244</v>
      </c>
      <c r="AD7" s="35">
        <f t="shared" si="14"/>
        <v>148.75279019625714</v>
      </c>
      <c r="AE7" s="35">
        <f t="shared" si="15"/>
        <v>76.699706136693848</v>
      </c>
      <c r="AF7" s="35">
        <f t="shared" si="16"/>
        <v>381.88590787540176</v>
      </c>
      <c r="AG7" s="35">
        <f t="shared" si="17"/>
        <v>68.27958241870698</v>
      </c>
      <c r="AH7" s="35">
        <f t="shared" si="18"/>
        <v>727.0270092576983</v>
      </c>
      <c r="AI7" s="35">
        <f t="shared" si="19"/>
        <v>374.8686521438301</v>
      </c>
      <c r="AJ7" s="35">
        <f t="shared" si="20"/>
        <v>23.927069351828681</v>
      </c>
      <c r="AK7" s="36">
        <f t="shared" si="21"/>
        <v>3722.663034934425</v>
      </c>
    </row>
    <row r="8" spans="1:37" x14ac:dyDescent="0.25">
      <c r="A8" s="5">
        <v>4692.8</v>
      </c>
      <c r="B8" s="5">
        <v>569081.22657489777</v>
      </c>
      <c r="C8" s="5">
        <v>948727.72474458814</v>
      </c>
      <c r="D8" s="5">
        <v>19653.773400000093</v>
      </c>
      <c r="E8" s="5">
        <v>46.477327336569942</v>
      </c>
      <c r="F8" s="45">
        <v>2.5000000000000001E-2</v>
      </c>
      <c r="G8" s="45">
        <v>-2.5000000000000001E-2</v>
      </c>
      <c r="H8" s="53">
        <v>0.25</v>
      </c>
      <c r="I8" s="53">
        <v>0.25</v>
      </c>
      <c r="J8" s="45">
        <v>600</v>
      </c>
      <c r="K8" s="50">
        <f t="shared" si="22"/>
        <v>4705.3095417182649</v>
      </c>
      <c r="L8" s="51">
        <v>9900</v>
      </c>
      <c r="M8" s="51">
        <v>4150</v>
      </c>
      <c r="N8" s="35">
        <f t="shared" si="0"/>
        <v>703.75</v>
      </c>
      <c r="O8" s="35">
        <f t="shared" si="1"/>
        <v>475</v>
      </c>
      <c r="P8" s="35">
        <f t="shared" si="2"/>
        <v>741.34338003164555</v>
      </c>
      <c r="Q8" s="35">
        <f t="shared" si="3"/>
        <v>182.97450452469536</v>
      </c>
      <c r="R8" s="35">
        <f t="shared" si="4"/>
        <v>102.16515390236688</v>
      </c>
      <c r="S8" s="35">
        <f t="shared" si="5"/>
        <v>413.54587417217596</v>
      </c>
      <c r="T8" s="35">
        <f t="shared" si="6"/>
        <v>33.251431016125281</v>
      </c>
      <c r="U8" s="35">
        <f t="shared" si="7"/>
        <v>719.17730461639792</v>
      </c>
      <c r="V8" s="35">
        <f t="shared" si="8"/>
        <v>401.55791212598729</v>
      </c>
      <c r="W8" s="35">
        <f t="shared" si="9"/>
        <v>25.812505071132271</v>
      </c>
      <c r="X8" s="35">
        <f t="shared" si="10"/>
        <v>3474.6704073865039</v>
      </c>
      <c r="Y8" s="51">
        <v>9900</v>
      </c>
      <c r="Z8" s="51">
        <v>4150</v>
      </c>
      <c r="AA8" s="35">
        <f t="shared" si="11"/>
        <v>496.25</v>
      </c>
      <c r="AB8" s="35">
        <f t="shared" si="12"/>
        <v>25</v>
      </c>
      <c r="AC8" s="35">
        <f t="shared" si="13"/>
        <v>738.94083890802244</v>
      </c>
      <c r="AD8" s="35">
        <f t="shared" si="14"/>
        <v>148.75279019625714</v>
      </c>
      <c r="AE8" s="35">
        <f t="shared" si="15"/>
        <v>76.718506841295493</v>
      </c>
      <c r="AF8" s="35">
        <f t="shared" si="16"/>
        <v>381.98516752135208</v>
      </c>
      <c r="AG8" s="35">
        <f t="shared" si="17"/>
        <v>68.27958241870698</v>
      </c>
      <c r="AH8" s="35">
        <f t="shared" si="18"/>
        <v>727.0270092576983</v>
      </c>
      <c r="AI8" s="35">
        <f t="shared" si="19"/>
        <v>374.9605403028383</v>
      </c>
      <c r="AJ8" s="35">
        <f t="shared" si="20"/>
        <v>23.842564246299538</v>
      </c>
      <c r="AK8" s="36">
        <f t="shared" si="21"/>
        <v>3734.8446266890351</v>
      </c>
    </row>
    <row r="9" spans="1:37" x14ac:dyDescent="0.25">
      <c r="A9" s="5">
        <v>4693</v>
      </c>
      <c r="B9" s="5">
        <v>569218.97047948837</v>
      </c>
      <c r="C9" s="5">
        <v>948872.73031872511</v>
      </c>
      <c r="D9" s="5">
        <v>19651.031015624994</v>
      </c>
      <c r="E9" s="5">
        <v>46.46500566355639</v>
      </c>
      <c r="F9" s="45">
        <v>2.5000000000000001E-2</v>
      </c>
      <c r="G9" s="45">
        <v>-2.5000000000000001E-2</v>
      </c>
      <c r="H9" s="53">
        <v>0.25</v>
      </c>
      <c r="I9" s="53">
        <v>0.25</v>
      </c>
      <c r="J9" s="45">
        <v>600</v>
      </c>
      <c r="K9" s="50">
        <f t="shared" si="22"/>
        <v>4685.6673064598972</v>
      </c>
      <c r="L9" s="51">
        <v>9900</v>
      </c>
      <c r="M9" s="51">
        <v>4150</v>
      </c>
      <c r="N9" s="35">
        <f t="shared" si="0"/>
        <v>703.75</v>
      </c>
      <c r="O9" s="35">
        <f t="shared" si="1"/>
        <v>475</v>
      </c>
      <c r="P9" s="35">
        <f t="shared" si="2"/>
        <v>741.34338003164555</v>
      </c>
      <c r="Q9" s="35">
        <f t="shared" si="3"/>
        <v>182.97450452469536</v>
      </c>
      <c r="R9" s="35">
        <f t="shared" si="4"/>
        <v>102.15707951028705</v>
      </c>
      <c r="S9" s="35">
        <f t="shared" si="5"/>
        <v>413.51519371144929</v>
      </c>
      <c r="T9" s="35">
        <f t="shared" si="6"/>
        <v>33.251431016125281</v>
      </c>
      <c r="U9" s="35">
        <f t="shared" si="7"/>
        <v>719.17730461639792</v>
      </c>
      <c r="V9" s="35">
        <f t="shared" si="8"/>
        <v>401.52617590378804</v>
      </c>
      <c r="W9" s="35">
        <f t="shared" si="9"/>
        <v>25.778351378112468</v>
      </c>
      <c r="X9" s="35">
        <f t="shared" si="10"/>
        <v>3479.6678235189197</v>
      </c>
      <c r="Y9" s="51">
        <v>9900</v>
      </c>
      <c r="Z9" s="51">
        <v>4150</v>
      </c>
      <c r="AA9" s="35">
        <f t="shared" si="11"/>
        <v>496.25</v>
      </c>
      <c r="AB9" s="35">
        <f t="shared" si="12"/>
        <v>25</v>
      </c>
      <c r="AC9" s="35">
        <f t="shared" si="13"/>
        <v>738.94083890802244</v>
      </c>
      <c r="AD9" s="35">
        <f t="shared" si="14"/>
        <v>148.75279019625714</v>
      </c>
      <c r="AE9" s="35">
        <f t="shared" si="15"/>
        <v>76.724679099921701</v>
      </c>
      <c r="AF9" s="35">
        <f t="shared" si="16"/>
        <v>382.01775011553241</v>
      </c>
      <c r="AG9" s="35">
        <f t="shared" si="17"/>
        <v>68.27958241870698</v>
      </c>
      <c r="AH9" s="35">
        <f t="shared" si="18"/>
        <v>727.0270092576983</v>
      </c>
      <c r="AI9" s="35">
        <f t="shared" si="19"/>
        <v>374.99070712339648</v>
      </c>
      <c r="AJ9" s="35">
        <f t="shared" si="20"/>
        <v>23.814814896562041</v>
      </c>
      <c r="AK9" s="36">
        <f t="shared" si="21"/>
        <v>3738.8635108063618</v>
      </c>
    </row>
    <row r="10" spans="1:37" x14ac:dyDescent="0.25">
      <c r="A10" s="5">
        <v>4694</v>
      </c>
      <c r="B10" s="5">
        <v>569908.1575884819</v>
      </c>
      <c r="C10" s="5">
        <v>949597.31366971135</v>
      </c>
      <c r="D10" s="5">
        <v>19637.211562500168</v>
      </c>
      <c r="E10" s="5">
        <v>46.403397298488557</v>
      </c>
      <c r="F10" s="45">
        <v>2.5000000000000001E-2</v>
      </c>
      <c r="G10" s="45">
        <v>-2.5000000000000001E-2</v>
      </c>
      <c r="H10" s="53">
        <v>0.25</v>
      </c>
      <c r="I10" s="53">
        <v>0.25</v>
      </c>
      <c r="J10" s="45">
        <v>600</v>
      </c>
      <c r="K10" s="50">
        <f t="shared" si="22"/>
        <v>4588.9827287631852</v>
      </c>
      <c r="L10" s="51">
        <v>9900</v>
      </c>
      <c r="M10" s="51">
        <v>4150</v>
      </c>
      <c r="N10" s="35">
        <f t="shared" si="0"/>
        <v>703.75</v>
      </c>
      <c r="O10" s="35">
        <f t="shared" si="1"/>
        <v>475</v>
      </c>
      <c r="P10" s="35">
        <f t="shared" si="2"/>
        <v>741.34338003164555</v>
      </c>
      <c r="Q10" s="35">
        <f t="shared" si="3"/>
        <v>182.97450452469536</v>
      </c>
      <c r="R10" s="35">
        <f t="shared" si="4"/>
        <v>102.11763364314562</v>
      </c>
      <c r="S10" s="35">
        <f t="shared" si="5"/>
        <v>413.36527175554545</v>
      </c>
      <c r="T10" s="35">
        <f t="shared" si="6"/>
        <v>33.251431016125281</v>
      </c>
      <c r="U10" s="35">
        <f t="shared" si="7"/>
        <v>719.17730461639792</v>
      </c>
      <c r="V10" s="35">
        <f t="shared" si="8"/>
        <v>401.37113478216992</v>
      </c>
      <c r="W10" s="35">
        <f t="shared" si="9"/>
        <v>25.611541220055276</v>
      </c>
      <c r="X10" s="35">
        <f t="shared" si="10"/>
        <v>3504.2665039634749</v>
      </c>
      <c r="Y10" s="51">
        <v>9900</v>
      </c>
      <c r="Z10" s="51">
        <v>4150</v>
      </c>
      <c r="AA10" s="35">
        <f t="shared" si="11"/>
        <v>496.25</v>
      </c>
      <c r="AB10" s="35">
        <f t="shared" si="12"/>
        <v>25</v>
      </c>
      <c r="AC10" s="35">
        <f t="shared" si="13"/>
        <v>738.94083890802244</v>
      </c>
      <c r="AD10" s="35">
        <f t="shared" si="14"/>
        <v>148.75279019625714</v>
      </c>
      <c r="AE10" s="35">
        <f t="shared" si="15"/>
        <v>76.754843453983995</v>
      </c>
      <c r="AF10" s="35">
        <f t="shared" si="16"/>
        <v>382.17695358451545</v>
      </c>
      <c r="AG10" s="35">
        <f t="shared" si="17"/>
        <v>68.27958241870698</v>
      </c>
      <c r="AH10" s="35">
        <f t="shared" si="18"/>
        <v>727.0270092576983</v>
      </c>
      <c r="AI10" s="35">
        <f t="shared" si="19"/>
        <v>375.1381349470438</v>
      </c>
      <c r="AJ10" s="35">
        <f t="shared" si="20"/>
        <v>23.679156109353684</v>
      </c>
      <c r="AK10" s="36">
        <f t="shared" si="21"/>
        <v>3758.6455828864855</v>
      </c>
    </row>
    <row r="11" spans="1:37" x14ac:dyDescent="0.25">
      <c r="A11" s="5">
        <v>4695</v>
      </c>
      <c r="B11" s="5">
        <v>570598.12342071533</v>
      </c>
      <c r="C11" s="5">
        <v>950321.15554058552</v>
      </c>
      <c r="D11" s="5">
        <v>19623.212890624927</v>
      </c>
      <c r="E11" s="5">
        <v>46.341788933420723</v>
      </c>
      <c r="F11" s="45">
        <v>2.5000000000000001E-2</v>
      </c>
      <c r="G11" s="45">
        <v>-2.5000000000000001E-2</v>
      </c>
      <c r="H11" s="53">
        <v>0.25</v>
      </c>
      <c r="I11" s="53">
        <v>0.25</v>
      </c>
      <c r="J11" s="45">
        <v>600</v>
      </c>
      <c r="K11" s="50">
        <f t="shared" si="22"/>
        <v>4494.8424820584914</v>
      </c>
      <c r="L11" s="51">
        <v>9900</v>
      </c>
      <c r="M11" s="51">
        <v>4150</v>
      </c>
      <c r="N11" s="35">
        <f t="shared" si="0"/>
        <v>703.75</v>
      </c>
      <c r="O11" s="35">
        <f t="shared" si="1"/>
        <v>475</v>
      </c>
      <c r="P11" s="35">
        <f t="shared" si="2"/>
        <v>741.34338003164555</v>
      </c>
      <c r="Q11" s="35">
        <f t="shared" si="3"/>
        <v>182.97450452469536</v>
      </c>
      <c r="R11" s="35">
        <f t="shared" si="4"/>
        <v>102.07969624822667</v>
      </c>
      <c r="S11" s="35">
        <f t="shared" si="5"/>
        <v>413.22102268102572</v>
      </c>
      <c r="T11" s="35">
        <f t="shared" si="6"/>
        <v>33.251431016125281</v>
      </c>
      <c r="U11" s="35">
        <f t="shared" si="7"/>
        <v>719.17730461639792</v>
      </c>
      <c r="V11" s="35">
        <f t="shared" si="8"/>
        <v>401.22202267776584</v>
      </c>
      <c r="W11" s="35">
        <f t="shared" si="9"/>
        <v>25.451174476143155</v>
      </c>
      <c r="X11" s="35">
        <f t="shared" si="10"/>
        <v>3528.2178507121207</v>
      </c>
      <c r="Y11" s="51">
        <v>9900</v>
      </c>
      <c r="Z11" s="51">
        <v>4150</v>
      </c>
      <c r="AA11" s="35">
        <f t="shared" si="11"/>
        <v>496.25</v>
      </c>
      <c r="AB11" s="35">
        <f t="shared" si="12"/>
        <v>25</v>
      </c>
      <c r="AC11" s="35">
        <f t="shared" si="13"/>
        <v>738.94083890802244</v>
      </c>
      <c r="AD11" s="35">
        <f t="shared" si="14"/>
        <v>148.75279019625714</v>
      </c>
      <c r="AE11" s="35">
        <f t="shared" si="15"/>
        <v>76.783871496945252</v>
      </c>
      <c r="AF11" s="35">
        <f t="shared" si="16"/>
        <v>382.33011201099282</v>
      </c>
      <c r="AG11" s="35">
        <f t="shared" si="17"/>
        <v>68.27958241870698</v>
      </c>
      <c r="AH11" s="35">
        <f t="shared" si="18"/>
        <v>727.0270092576983</v>
      </c>
      <c r="AI11" s="35">
        <f t="shared" si="19"/>
        <v>375.28000906739396</v>
      </c>
      <c r="AJ11" s="35">
        <f t="shared" si="20"/>
        <v>23.548536628511545</v>
      </c>
      <c r="AK11" s="36">
        <f t="shared" si="21"/>
        <v>3777.9070741223959</v>
      </c>
    </row>
    <row r="12" spans="1:37" x14ac:dyDescent="0.25">
      <c r="A12" s="5">
        <v>4696</v>
      </c>
      <c r="B12" s="5">
        <v>571288.86717844009</v>
      </c>
      <c r="C12" s="5">
        <v>951044.25509437919</v>
      </c>
      <c r="D12" s="5">
        <v>19609.035000000178</v>
      </c>
      <c r="E12" s="5">
        <v>46.28018056835289</v>
      </c>
      <c r="F12" s="45">
        <v>2.5000000000000001E-2</v>
      </c>
      <c r="G12" s="45">
        <v>-2.5000000000000001E-2</v>
      </c>
      <c r="H12" s="53">
        <v>0.25</v>
      </c>
      <c r="I12" s="53">
        <v>0.25</v>
      </c>
      <c r="J12" s="45">
        <v>600</v>
      </c>
      <c r="K12" s="50">
        <f t="shared" si="22"/>
        <v>4403.2465663458161</v>
      </c>
      <c r="L12" s="51">
        <v>9900</v>
      </c>
      <c r="M12" s="51">
        <v>4150</v>
      </c>
      <c r="N12" s="35">
        <f t="shared" si="0"/>
        <v>703.75</v>
      </c>
      <c r="O12" s="35">
        <f t="shared" si="1"/>
        <v>475</v>
      </c>
      <c r="P12" s="35">
        <f t="shared" si="2"/>
        <v>741.34338003164555</v>
      </c>
      <c r="Q12" s="35">
        <f t="shared" si="3"/>
        <v>182.97450452469536</v>
      </c>
      <c r="R12" s="35">
        <f t="shared" si="4"/>
        <v>102.04322167030911</v>
      </c>
      <c r="S12" s="35">
        <f t="shared" si="5"/>
        <v>413.08227985763727</v>
      </c>
      <c r="T12" s="35">
        <f t="shared" si="6"/>
        <v>33.251431016125281</v>
      </c>
      <c r="U12" s="35">
        <f t="shared" si="7"/>
        <v>719.17730461639792</v>
      </c>
      <c r="V12" s="35">
        <f t="shared" si="8"/>
        <v>401.07866014372365</v>
      </c>
      <c r="W12" s="35">
        <f t="shared" si="9"/>
        <v>25.297050799591169</v>
      </c>
      <c r="X12" s="35">
        <f t="shared" si="10"/>
        <v>3551.5218637648577</v>
      </c>
      <c r="Y12" s="51">
        <v>9900</v>
      </c>
      <c r="Z12" s="51">
        <v>4150</v>
      </c>
      <c r="AA12" s="35">
        <f t="shared" si="11"/>
        <v>496.25</v>
      </c>
      <c r="AB12" s="35">
        <f t="shared" si="12"/>
        <v>25</v>
      </c>
      <c r="AC12" s="35">
        <f t="shared" si="13"/>
        <v>738.94083890802244</v>
      </c>
      <c r="AD12" s="35">
        <f t="shared" si="14"/>
        <v>148.75279019625714</v>
      </c>
      <c r="AE12" s="35">
        <f t="shared" si="15"/>
        <v>76.811796191553157</v>
      </c>
      <c r="AF12" s="35">
        <f t="shared" si="16"/>
        <v>382.47740471769089</v>
      </c>
      <c r="AG12" s="35">
        <f t="shared" si="17"/>
        <v>68.27958241870698</v>
      </c>
      <c r="AH12" s="35">
        <f t="shared" si="18"/>
        <v>727.0270092576983</v>
      </c>
      <c r="AI12" s="35">
        <f t="shared" si="19"/>
        <v>375.41649058937708</v>
      </c>
      <c r="AJ12" s="35">
        <f t="shared" si="20"/>
        <v>23.422816249038217</v>
      </c>
      <c r="AK12" s="36">
        <f t="shared" si="21"/>
        <v>3796.6479845140925</v>
      </c>
    </row>
    <row r="13" spans="1:37" x14ac:dyDescent="0.25">
      <c r="A13" s="5">
        <v>4696.2</v>
      </c>
      <c r="B13" s="5">
        <v>571427.10921096802</v>
      </c>
      <c r="C13" s="5">
        <v>951188.78585353494</v>
      </c>
      <c r="D13" s="5">
        <v>19606.177915625267</v>
      </c>
      <c r="E13" s="5">
        <v>46.267858895339337</v>
      </c>
      <c r="F13" s="45">
        <v>2.5000000000000001E-2</v>
      </c>
      <c r="G13" s="45">
        <v>-2.5000000000000001E-2</v>
      </c>
      <c r="H13" s="53">
        <v>0.25</v>
      </c>
      <c r="I13" s="53">
        <v>0.25</v>
      </c>
      <c r="J13" s="45">
        <v>600</v>
      </c>
      <c r="K13" s="50">
        <f t="shared" si="22"/>
        <v>4385.2327029223397</v>
      </c>
      <c r="L13" s="51">
        <v>9900</v>
      </c>
      <c r="M13" s="51">
        <v>4150</v>
      </c>
      <c r="N13" s="35">
        <f t="shared" si="0"/>
        <v>703.75</v>
      </c>
      <c r="O13" s="35">
        <f t="shared" si="1"/>
        <v>475</v>
      </c>
      <c r="P13" s="35">
        <f t="shared" si="2"/>
        <v>741.34338003164555</v>
      </c>
      <c r="Q13" s="35">
        <f t="shared" si="3"/>
        <v>182.97450452469536</v>
      </c>
      <c r="R13" s="35">
        <f t="shared" si="4"/>
        <v>102.03609845213633</v>
      </c>
      <c r="S13" s="35">
        <f t="shared" si="5"/>
        <v>413.05517801451833</v>
      </c>
      <c r="T13" s="35">
        <f t="shared" si="6"/>
        <v>33.251431016125281</v>
      </c>
      <c r="U13" s="35">
        <f t="shared" si="7"/>
        <v>719.17730461639792</v>
      </c>
      <c r="V13" s="35">
        <f t="shared" si="8"/>
        <v>401.05066248984826</v>
      </c>
      <c r="W13" s="35">
        <f t="shared" si="9"/>
        <v>25.266958389857404</v>
      </c>
      <c r="X13" s="35">
        <f t="shared" si="10"/>
        <v>3556.1049863318917</v>
      </c>
      <c r="Y13" s="51">
        <v>9900</v>
      </c>
      <c r="Z13" s="51">
        <v>4150</v>
      </c>
      <c r="AA13" s="35">
        <f t="shared" si="11"/>
        <v>496.25</v>
      </c>
      <c r="AB13" s="35">
        <f t="shared" si="12"/>
        <v>25</v>
      </c>
      <c r="AC13" s="35">
        <f t="shared" si="13"/>
        <v>738.94083890802244</v>
      </c>
      <c r="AD13" s="35">
        <f t="shared" si="14"/>
        <v>148.75279019625714</v>
      </c>
      <c r="AE13" s="35">
        <f t="shared" si="15"/>
        <v>76.817251504585897</v>
      </c>
      <c r="AF13" s="35">
        <f t="shared" si="16"/>
        <v>382.50617446594987</v>
      </c>
      <c r="AG13" s="35">
        <f t="shared" si="17"/>
        <v>68.27958241870698</v>
      </c>
      <c r="AH13" s="35">
        <f t="shared" si="18"/>
        <v>727.0270092576983</v>
      </c>
      <c r="AI13" s="35">
        <f t="shared" si="19"/>
        <v>375.44315334920515</v>
      </c>
      <c r="AJ13" s="35">
        <f t="shared" si="20"/>
        <v>23.398248245068572</v>
      </c>
      <c r="AK13" s="36">
        <f t="shared" si="21"/>
        <v>3800.3336968911226</v>
      </c>
    </row>
    <row r="14" spans="1:37" x14ac:dyDescent="0.25">
      <c r="A14" s="5">
        <v>4696.8</v>
      </c>
      <c r="B14" s="5">
        <v>571842.02175474167</v>
      </c>
      <c r="C14" s="5">
        <v>951622.19970729947</v>
      </c>
      <c r="D14" s="5">
        <v>19597.563650000211</v>
      </c>
      <c r="E14" s="5">
        <v>46.230893876298623</v>
      </c>
      <c r="F14" s="45">
        <v>2.5000000000000001E-2</v>
      </c>
      <c r="G14" s="45">
        <v>-2.5000000000000001E-2</v>
      </c>
      <c r="H14" s="53">
        <v>0.25</v>
      </c>
      <c r="I14" s="53">
        <v>0.25</v>
      </c>
      <c r="J14" s="45">
        <v>600</v>
      </c>
      <c r="K14" s="50">
        <f t="shared" si="22"/>
        <v>4331.8017520899139</v>
      </c>
      <c r="L14" s="51">
        <v>9900</v>
      </c>
      <c r="M14" s="51">
        <v>4150</v>
      </c>
      <c r="N14" s="35">
        <f t="shared" si="0"/>
        <v>703.75</v>
      </c>
      <c r="O14" s="35">
        <f t="shared" si="1"/>
        <v>475</v>
      </c>
      <c r="P14" s="35">
        <f t="shared" si="2"/>
        <v>741.34338003164555</v>
      </c>
      <c r="Q14" s="35">
        <f t="shared" si="3"/>
        <v>182.97450452469536</v>
      </c>
      <c r="R14" s="35">
        <f t="shared" si="4"/>
        <v>102.01506615016042</v>
      </c>
      <c r="S14" s="35">
        <f t="shared" si="5"/>
        <v>412.97514384277054</v>
      </c>
      <c r="T14" s="35">
        <f t="shared" si="6"/>
        <v>33.251431016125281</v>
      </c>
      <c r="U14" s="35">
        <f t="shared" si="7"/>
        <v>719.17730461639792</v>
      </c>
      <c r="V14" s="35">
        <f t="shared" si="8"/>
        <v>400.96799548504237</v>
      </c>
      <c r="W14" s="35">
        <f t="shared" si="9"/>
        <v>25.1781193292415</v>
      </c>
      <c r="X14" s="35">
        <f t="shared" si="10"/>
        <v>3569.6989939459963</v>
      </c>
      <c r="Y14" s="51">
        <v>9900</v>
      </c>
      <c r="Z14" s="51">
        <v>4150</v>
      </c>
      <c r="AA14" s="35">
        <f t="shared" si="11"/>
        <v>496.25</v>
      </c>
      <c r="AB14" s="35">
        <f t="shared" si="12"/>
        <v>25</v>
      </c>
      <c r="AC14" s="35">
        <f t="shared" si="13"/>
        <v>738.94083890802244</v>
      </c>
      <c r="AD14" s="35">
        <f t="shared" si="14"/>
        <v>148.75279019625714</v>
      </c>
      <c r="AE14" s="35">
        <f t="shared" si="15"/>
        <v>76.833362563144135</v>
      </c>
      <c r="AF14" s="35">
        <f t="shared" si="16"/>
        <v>382.59112988111525</v>
      </c>
      <c r="AG14" s="35">
        <f t="shared" si="17"/>
        <v>68.27958241870698</v>
      </c>
      <c r="AH14" s="35">
        <f t="shared" si="18"/>
        <v>727.0270092576983</v>
      </c>
      <c r="AI14" s="35">
        <f t="shared" si="19"/>
        <v>375.52189590391026</v>
      </c>
      <c r="AJ14" s="35">
        <f t="shared" si="20"/>
        <v>23.325677746173355</v>
      </c>
      <c r="AK14" s="36">
        <f t="shared" si="21"/>
        <v>3811.2658946196188</v>
      </c>
    </row>
    <row r="15" spans="1:37" x14ac:dyDescent="0.25">
      <c r="A15" s="5">
        <v>4697</v>
      </c>
      <c r="B15" s="5">
        <v>571980.38806343079</v>
      </c>
      <c r="C15" s="5">
        <v>951766.61149510741</v>
      </c>
      <c r="D15" s="5">
        <v>19594.677890624778</v>
      </c>
      <c r="E15" s="5">
        <v>46.218572203285071</v>
      </c>
      <c r="F15" s="45">
        <v>2.5000000000000001E-2</v>
      </c>
      <c r="G15" s="45">
        <v>-2.5000000000000001E-2</v>
      </c>
      <c r="H15" s="53">
        <v>0.25</v>
      </c>
      <c r="I15" s="53">
        <v>0.25</v>
      </c>
      <c r="J15" s="45">
        <v>600</v>
      </c>
      <c r="K15" s="50">
        <f t="shared" si="22"/>
        <v>4314.1949816251599</v>
      </c>
      <c r="L15" s="51">
        <v>9900</v>
      </c>
      <c r="M15" s="51">
        <v>4150</v>
      </c>
      <c r="N15" s="35">
        <f t="shared" si="0"/>
        <v>703.75</v>
      </c>
      <c r="O15" s="35">
        <f t="shared" si="1"/>
        <v>475</v>
      </c>
      <c r="P15" s="35">
        <f t="shared" si="2"/>
        <v>741.34338003164555</v>
      </c>
      <c r="Q15" s="35">
        <f t="shared" si="3"/>
        <v>182.97450452469536</v>
      </c>
      <c r="R15" s="35">
        <f t="shared" si="4"/>
        <v>102.00816674570439</v>
      </c>
      <c r="S15" s="35">
        <f t="shared" si="5"/>
        <v>412.94888559276495</v>
      </c>
      <c r="T15" s="35">
        <f t="shared" si="6"/>
        <v>33.251431016125281</v>
      </c>
      <c r="U15" s="35">
        <f t="shared" si="7"/>
        <v>719.17730461639792</v>
      </c>
      <c r="V15" s="35">
        <f t="shared" si="8"/>
        <v>400.94087752610568</v>
      </c>
      <c r="W15" s="35">
        <f t="shared" si="9"/>
        <v>25.148980931971291</v>
      </c>
      <c r="X15" s="35">
        <f t="shared" si="10"/>
        <v>3574.1785431216849</v>
      </c>
      <c r="Y15" s="51">
        <v>9900</v>
      </c>
      <c r="Z15" s="51">
        <v>4150</v>
      </c>
      <c r="AA15" s="35">
        <f t="shared" si="11"/>
        <v>496.25</v>
      </c>
      <c r="AB15" s="35">
        <f t="shared" si="12"/>
        <v>25</v>
      </c>
      <c r="AC15" s="35">
        <f t="shared" si="13"/>
        <v>738.94083890802244</v>
      </c>
      <c r="AD15" s="35">
        <f t="shared" si="14"/>
        <v>148.75279019625714</v>
      </c>
      <c r="AE15" s="35">
        <f t="shared" si="15"/>
        <v>76.838648743412847</v>
      </c>
      <c r="AF15" s="35">
        <f t="shared" si="16"/>
        <v>382.61900135530834</v>
      </c>
      <c r="AG15" s="35">
        <f t="shared" si="17"/>
        <v>68.27958241870698</v>
      </c>
      <c r="AH15" s="35">
        <f t="shared" si="18"/>
        <v>727.0270092576983</v>
      </c>
      <c r="AI15" s="35">
        <f t="shared" si="19"/>
        <v>375.54773202991561</v>
      </c>
      <c r="AJ15" s="35">
        <f t="shared" si="20"/>
        <v>23.301862058501548</v>
      </c>
      <c r="AK15" s="36">
        <f t="shared" si="21"/>
        <v>3814.8683140615753</v>
      </c>
    </row>
    <row r="16" spans="1:37" x14ac:dyDescent="0.25">
      <c r="A16" s="5">
        <v>4698</v>
      </c>
      <c r="B16" s="5">
        <v>572672.68527555466</v>
      </c>
      <c r="C16" s="5">
        <v>952488.22390750051</v>
      </c>
      <c r="D16" s="5">
        <v>19580.141562500103</v>
      </c>
      <c r="E16" s="5">
        <v>46.156963838217237</v>
      </c>
      <c r="F16" s="45">
        <v>2.5000000000000001E-2</v>
      </c>
      <c r="G16" s="45">
        <v>-2.5000000000000001E-2</v>
      </c>
      <c r="H16" s="53">
        <v>0.25</v>
      </c>
      <c r="I16" s="53">
        <v>0.25</v>
      </c>
      <c r="J16" s="45">
        <v>600</v>
      </c>
      <c r="K16" s="50">
        <f t="shared" si="22"/>
        <v>4227.6877278965221</v>
      </c>
      <c r="L16" s="51">
        <v>9900</v>
      </c>
      <c r="M16" s="51">
        <v>4150</v>
      </c>
      <c r="N16" s="35">
        <f t="shared" si="0"/>
        <v>703.75</v>
      </c>
      <c r="O16" s="35">
        <f t="shared" si="1"/>
        <v>475</v>
      </c>
      <c r="P16" s="35">
        <f t="shared" si="2"/>
        <v>741.34338003164555</v>
      </c>
      <c r="Q16" s="35">
        <f t="shared" si="3"/>
        <v>182.97450452469536</v>
      </c>
      <c r="R16" s="35">
        <f t="shared" si="4"/>
        <v>101.97449066112276</v>
      </c>
      <c r="S16" s="35">
        <f t="shared" si="5"/>
        <v>412.82069063859399</v>
      </c>
      <c r="T16" s="35">
        <f t="shared" si="6"/>
        <v>33.251431016125281</v>
      </c>
      <c r="U16" s="35">
        <f t="shared" si="7"/>
        <v>719.17730461639792</v>
      </c>
      <c r="V16" s="35">
        <f t="shared" si="8"/>
        <v>400.80851440916564</v>
      </c>
      <c r="W16" s="35">
        <f t="shared" si="9"/>
        <v>25.006786062028407</v>
      </c>
      <c r="X16" s="35">
        <f t="shared" si="10"/>
        <v>3596.1878887826028</v>
      </c>
      <c r="Y16" s="51">
        <v>9900</v>
      </c>
      <c r="Z16" s="51">
        <v>4150</v>
      </c>
      <c r="AA16" s="35">
        <f t="shared" si="11"/>
        <v>496.25</v>
      </c>
      <c r="AB16" s="35">
        <f t="shared" si="12"/>
        <v>25</v>
      </c>
      <c r="AC16" s="35">
        <f t="shared" si="13"/>
        <v>738.94083890802244</v>
      </c>
      <c r="AD16" s="35">
        <f t="shared" si="14"/>
        <v>148.75279019625714</v>
      </c>
      <c r="AE16" s="35">
        <f t="shared" si="15"/>
        <v>76.864458696987725</v>
      </c>
      <c r="AF16" s="35">
        <f t="shared" si="16"/>
        <v>382.75506244048597</v>
      </c>
      <c r="AG16" s="35">
        <f t="shared" si="17"/>
        <v>68.27958241870698</v>
      </c>
      <c r="AH16" s="35">
        <f t="shared" si="18"/>
        <v>727.0270092576983</v>
      </c>
      <c r="AI16" s="35">
        <f t="shared" si="19"/>
        <v>375.67387778712708</v>
      </c>
      <c r="AJ16" s="35">
        <f t="shared" si="20"/>
        <v>23.185548054293026</v>
      </c>
      <c r="AK16" s="36">
        <f t="shared" si="21"/>
        <v>3832.5680627648444</v>
      </c>
    </row>
    <row r="17" spans="1:37" x14ac:dyDescent="0.25">
      <c r="A17" s="5">
        <v>4699</v>
      </c>
      <c r="B17" s="5">
        <v>573365.75801467896</v>
      </c>
      <c r="C17" s="5">
        <v>953209.09149730206</v>
      </c>
      <c r="D17" s="5">
        <v>19565.426015625235</v>
      </c>
      <c r="E17" s="5">
        <v>46.095355473149404</v>
      </c>
      <c r="F17" s="45">
        <v>2.5000000000000001E-2</v>
      </c>
      <c r="G17" s="45">
        <v>-2.5000000000000001E-2</v>
      </c>
      <c r="H17" s="53">
        <v>0.25</v>
      </c>
      <c r="I17" s="53">
        <v>0.25</v>
      </c>
      <c r="J17" s="45">
        <v>600</v>
      </c>
      <c r="K17" s="50">
        <f t="shared" si="22"/>
        <v>4143.7248051599036</v>
      </c>
      <c r="L17" s="51">
        <v>9900</v>
      </c>
      <c r="M17" s="51">
        <v>4150</v>
      </c>
      <c r="N17" s="35">
        <f t="shared" si="0"/>
        <v>703.75</v>
      </c>
      <c r="O17" s="35">
        <f t="shared" si="1"/>
        <v>475</v>
      </c>
      <c r="P17" s="35">
        <f t="shared" si="2"/>
        <v>741.34338003164555</v>
      </c>
      <c r="Q17" s="35">
        <f t="shared" si="3"/>
        <v>182.97450452469536</v>
      </c>
      <c r="R17" s="35">
        <f t="shared" si="4"/>
        <v>101.94215482295404</v>
      </c>
      <c r="S17" s="35">
        <f t="shared" si="5"/>
        <v>412.69755373487862</v>
      </c>
      <c r="T17" s="35">
        <f t="shared" si="6"/>
        <v>33.251431016125281</v>
      </c>
      <c r="U17" s="35">
        <f t="shared" si="7"/>
        <v>719.17730461639792</v>
      </c>
      <c r="V17" s="35">
        <f t="shared" si="8"/>
        <v>400.6814191015593</v>
      </c>
      <c r="W17" s="35">
        <f t="shared" si="9"/>
        <v>24.870297232512229</v>
      </c>
      <c r="X17" s="35">
        <f t="shared" si="10"/>
        <v>3617.5499007476114</v>
      </c>
      <c r="Y17" s="51">
        <v>9900</v>
      </c>
      <c r="Z17" s="51">
        <v>4150</v>
      </c>
      <c r="AA17" s="35">
        <f t="shared" si="11"/>
        <v>496.25</v>
      </c>
      <c r="AB17" s="35">
        <f t="shared" si="12"/>
        <v>25</v>
      </c>
      <c r="AC17" s="35">
        <f t="shared" si="13"/>
        <v>738.94083890802244</v>
      </c>
      <c r="AD17" s="35">
        <f t="shared" si="14"/>
        <v>148.75279019625714</v>
      </c>
      <c r="AE17" s="35">
        <f t="shared" si="15"/>
        <v>76.889254024707895</v>
      </c>
      <c r="AF17" s="35">
        <f t="shared" si="16"/>
        <v>382.88573985464984</v>
      </c>
      <c r="AG17" s="35">
        <f t="shared" si="17"/>
        <v>68.27958241870698</v>
      </c>
      <c r="AH17" s="35">
        <f t="shared" si="18"/>
        <v>727.0270092576983</v>
      </c>
      <c r="AI17" s="35">
        <f t="shared" si="19"/>
        <v>375.79506457583994</v>
      </c>
      <c r="AJ17" s="35">
        <f t="shared" si="20"/>
        <v>23.073754787489825</v>
      </c>
      <c r="AK17" s="36">
        <f t="shared" si="21"/>
        <v>3849.7472306238992</v>
      </c>
    </row>
    <row r="18" spans="1:37" x14ac:dyDescent="0.25">
      <c r="A18" s="5">
        <v>4700</v>
      </c>
      <c r="B18" s="5">
        <v>574059.60547924042</v>
      </c>
      <c r="C18" s="5">
        <v>953929.21343100071</v>
      </c>
      <c r="D18" s="5">
        <v>19550.531249999949</v>
      </c>
      <c r="E18" s="5">
        <v>46.03374710808157</v>
      </c>
      <c r="F18" s="45">
        <v>2.5000000000000001E-2</v>
      </c>
      <c r="G18" s="45">
        <v>-2.5000000000000001E-2</v>
      </c>
      <c r="H18" s="53">
        <v>0.25</v>
      </c>
      <c r="I18" s="53">
        <v>0.25</v>
      </c>
      <c r="J18" s="45">
        <v>600</v>
      </c>
      <c r="K18" s="50">
        <f t="shared" si="22"/>
        <v>4062.3062134153033</v>
      </c>
      <c r="L18" s="51">
        <v>9900</v>
      </c>
      <c r="M18" s="51">
        <v>4150</v>
      </c>
      <c r="N18" s="35">
        <f t="shared" si="0"/>
        <v>703.75</v>
      </c>
      <c r="O18" s="35">
        <f t="shared" si="1"/>
        <v>475</v>
      </c>
      <c r="P18" s="35">
        <f t="shared" si="2"/>
        <v>741.34338003164555</v>
      </c>
      <c r="Q18" s="35">
        <f t="shared" si="3"/>
        <v>182.97450452469536</v>
      </c>
      <c r="R18" s="35">
        <f t="shared" si="4"/>
        <v>101.91112273612214</v>
      </c>
      <c r="S18" s="35">
        <f t="shared" si="5"/>
        <v>412.57934118451624</v>
      </c>
      <c r="T18" s="35">
        <f t="shared" si="6"/>
        <v>33.251431016125281</v>
      </c>
      <c r="U18" s="35">
        <f t="shared" si="7"/>
        <v>719.17730461639792</v>
      </c>
      <c r="V18" s="35">
        <f t="shared" si="8"/>
        <v>400.5594481601849</v>
      </c>
      <c r="W18" s="35">
        <f t="shared" si="9"/>
        <v>24.739354791087731</v>
      </c>
      <c r="X18" s="35">
        <f t="shared" si="10"/>
        <v>3638.2645790167107</v>
      </c>
      <c r="Y18" s="51">
        <v>9900</v>
      </c>
      <c r="Z18" s="51">
        <v>4150</v>
      </c>
      <c r="AA18" s="35">
        <f t="shared" si="11"/>
        <v>496.25</v>
      </c>
      <c r="AB18" s="35">
        <f t="shared" si="12"/>
        <v>25</v>
      </c>
      <c r="AC18" s="35">
        <f t="shared" si="13"/>
        <v>738.94083890802244</v>
      </c>
      <c r="AD18" s="35">
        <f t="shared" si="14"/>
        <v>148.75279019625714</v>
      </c>
      <c r="AE18" s="35">
        <f t="shared" si="15"/>
        <v>76.913061209724006</v>
      </c>
      <c r="AF18" s="35">
        <f t="shared" si="16"/>
        <v>383.01117730682802</v>
      </c>
      <c r="AG18" s="35">
        <f t="shared" si="17"/>
        <v>68.27958241870698</v>
      </c>
      <c r="AH18" s="35">
        <f t="shared" si="18"/>
        <v>727.0270092576983</v>
      </c>
      <c r="AI18" s="35">
        <f t="shared" si="19"/>
        <v>375.91142183205193</v>
      </c>
      <c r="AJ18" s="35">
        <f t="shared" si="20"/>
        <v>22.96636903132811</v>
      </c>
      <c r="AK18" s="36">
        <f t="shared" si="21"/>
        <v>3866.4058176387407</v>
      </c>
    </row>
    <row r="19" spans="1:37" x14ac:dyDescent="0.25">
      <c r="A19" s="5">
        <v>4700.2</v>
      </c>
      <c r="B19" s="5">
        <v>574198.46786880493</v>
      </c>
      <c r="C19" s="5">
        <v>954073.14826571941</v>
      </c>
      <c r="D19" s="5">
        <v>19547.530790625162</v>
      </c>
      <c r="E19" s="5">
        <v>46.021425435068018</v>
      </c>
      <c r="F19" s="45">
        <v>2.5000000000000001E-2</v>
      </c>
      <c r="G19" s="45">
        <v>-2.5000000000000001E-2</v>
      </c>
      <c r="H19" s="53">
        <v>0.25</v>
      </c>
      <c r="I19" s="53">
        <v>0.25</v>
      </c>
      <c r="J19" s="45">
        <v>600</v>
      </c>
      <c r="K19" s="50">
        <f t="shared" si="22"/>
        <v>4046.3278147854398</v>
      </c>
      <c r="L19" s="51">
        <v>9900</v>
      </c>
      <c r="M19" s="51">
        <v>4150</v>
      </c>
      <c r="N19" s="35">
        <f t="shared" si="0"/>
        <v>703.75</v>
      </c>
      <c r="O19" s="35">
        <f t="shared" si="1"/>
        <v>475</v>
      </c>
      <c r="P19" s="35">
        <f t="shared" si="2"/>
        <v>741.34338003164555</v>
      </c>
      <c r="Q19" s="35">
        <f t="shared" si="3"/>
        <v>182.97450452469536</v>
      </c>
      <c r="R19" s="35">
        <f t="shared" si="4"/>
        <v>101.9050696983781</v>
      </c>
      <c r="S19" s="35">
        <f t="shared" si="5"/>
        <v>412.55627834041275</v>
      </c>
      <c r="T19" s="35">
        <f t="shared" si="6"/>
        <v>33.251431016125281</v>
      </c>
      <c r="U19" s="35">
        <f t="shared" si="7"/>
        <v>719.17730461639792</v>
      </c>
      <c r="V19" s="35">
        <f t="shared" si="8"/>
        <v>400.53565682717482</v>
      </c>
      <c r="W19" s="35">
        <f t="shared" si="9"/>
        <v>24.713818444659292</v>
      </c>
      <c r="X19" s="35">
        <f t="shared" si="10"/>
        <v>3642.3298346270176</v>
      </c>
      <c r="Y19" s="51">
        <v>9900</v>
      </c>
      <c r="Z19" s="51">
        <v>4150</v>
      </c>
      <c r="AA19" s="35">
        <f t="shared" si="11"/>
        <v>496.25</v>
      </c>
      <c r="AB19" s="35">
        <f t="shared" si="12"/>
        <v>25</v>
      </c>
      <c r="AC19" s="35">
        <f t="shared" si="13"/>
        <v>738.94083890802244</v>
      </c>
      <c r="AD19" s="35">
        <f t="shared" si="14"/>
        <v>148.75279019625714</v>
      </c>
      <c r="AE19" s="35">
        <f t="shared" si="15"/>
        <v>76.917706299865131</v>
      </c>
      <c r="AF19" s="35">
        <f t="shared" si="16"/>
        <v>383.03564809853452</v>
      </c>
      <c r="AG19" s="35">
        <f t="shared" si="17"/>
        <v>68.27958241870698</v>
      </c>
      <c r="AH19" s="35">
        <f t="shared" si="18"/>
        <v>727.0270092576983</v>
      </c>
      <c r="AI19" s="35">
        <f t="shared" si="19"/>
        <v>375.93412463976784</v>
      </c>
      <c r="AJ19" s="35">
        <f t="shared" si="20"/>
        <v>22.945411237030495</v>
      </c>
      <c r="AK19" s="36">
        <f t="shared" si="21"/>
        <v>3869.6750653404001</v>
      </c>
    </row>
    <row r="20" spans="1:37" x14ac:dyDescent="0.25">
      <c r="A20" s="5">
        <v>4700.8</v>
      </c>
      <c r="B20" s="5">
        <v>574615.24071407318</v>
      </c>
      <c r="C20" s="5">
        <v>954504.77354601026</v>
      </c>
      <c r="D20" s="5">
        <v>19538.486400000238</v>
      </c>
      <c r="E20" s="5">
        <v>45.984460416027297</v>
      </c>
      <c r="F20" s="45">
        <v>2.5000000000000001E-2</v>
      </c>
      <c r="G20" s="45">
        <v>-2.5000000000000001E-2</v>
      </c>
      <c r="H20" s="53">
        <v>0.25</v>
      </c>
      <c r="I20" s="53">
        <v>0.25</v>
      </c>
      <c r="J20" s="45">
        <v>600</v>
      </c>
      <c r="K20" s="50">
        <f t="shared" si="22"/>
        <v>3999.0032583338625</v>
      </c>
      <c r="L20" s="51">
        <v>9900</v>
      </c>
      <c r="M20" s="51">
        <v>4150</v>
      </c>
      <c r="N20" s="35">
        <f t="shared" si="0"/>
        <v>703.75</v>
      </c>
      <c r="O20" s="35">
        <f t="shared" si="1"/>
        <v>475</v>
      </c>
      <c r="P20" s="35">
        <f t="shared" si="2"/>
        <v>741.34338003164555</v>
      </c>
      <c r="Q20" s="35">
        <f t="shared" si="3"/>
        <v>182.97450452469536</v>
      </c>
      <c r="R20" s="35">
        <f t="shared" si="4"/>
        <v>101.88721251362006</v>
      </c>
      <c r="S20" s="35">
        <f t="shared" si="5"/>
        <v>412.488231420354</v>
      </c>
      <c r="T20" s="35">
        <f t="shared" si="6"/>
        <v>33.251431016125281</v>
      </c>
      <c r="U20" s="35">
        <f t="shared" si="7"/>
        <v>719.17730461639792</v>
      </c>
      <c r="V20" s="35">
        <f t="shared" si="8"/>
        <v>400.46546955143555</v>
      </c>
      <c r="W20" s="35">
        <f t="shared" si="9"/>
        <v>24.638492578804499</v>
      </c>
      <c r="X20" s="35">
        <f t="shared" si="10"/>
        <v>3654.3702413709389</v>
      </c>
      <c r="Y20" s="51">
        <v>9900</v>
      </c>
      <c r="Z20" s="51">
        <v>4150</v>
      </c>
      <c r="AA20" s="35">
        <f t="shared" si="11"/>
        <v>496.25</v>
      </c>
      <c r="AB20" s="35">
        <f t="shared" si="12"/>
        <v>25</v>
      </c>
      <c r="AC20" s="35">
        <f t="shared" si="13"/>
        <v>738.94083890802244</v>
      </c>
      <c r="AD20" s="35">
        <f t="shared" si="14"/>
        <v>148.75279019625714</v>
      </c>
      <c r="AE20" s="35">
        <f t="shared" si="15"/>
        <v>76.931412388145148</v>
      </c>
      <c r="AF20" s="35">
        <f t="shared" si="16"/>
        <v>383.10784611507125</v>
      </c>
      <c r="AG20" s="35">
        <f t="shared" si="17"/>
        <v>68.27958241870698</v>
      </c>
      <c r="AH20" s="35">
        <f t="shared" si="18"/>
        <v>727.0270092576983</v>
      </c>
      <c r="AI20" s="35">
        <f t="shared" si="19"/>
        <v>376.00111293866092</v>
      </c>
      <c r="AJ20" s="35">
        <f t="shared" si="20"/>
        <v>22.883561528253061</v>
      </c>
      <c r="AK20" s="36">
        <f t="shared" si="21"/>
        <v>3879.3578690427826</v>
      </c>
    </row>
    <row r="21" spans="1:37" x14ac:dyDescent="0.25">
      <c r="A21" s="5">
        <v>4701</v>
      </c>
      <c r="B21" s="5">
        <v>574754.22686719894</v>
      </c>
      <c r="C21" s="5">
        <v>954648.58887597919</v>
      </c>
      <c r="D21" s="5">
        <v>19535.457265625155</v>
      </c>
      <c r="E21" s="5">
        <v>45.972138743013744</v>
      </c>
      <c r="F21" s="45">
        <v>2.5000000000000001E-2</v>
      </c>
      <c r="G21" s="45">
        <v>-2.5000000000000001E-2</v>
      </c>
      <c r="H21" s="53">
        <v>0.25</v>
      </c>
      <c r="I21" s="53">
        <v>0.25</v>
      </c>
      <c r="J21" s="45">
        <v>600</v>
      </c>
      <c r="K21" s="50">
        <f t="shared" si="22"/>
        <v>3983.4319526627219</v>
      </c>
      <c r="L21" s="51">
        <v>9900</v>
      </c>
      <c r="M21" s="51">
        <v>4150</v>
      </c>
      <c r="N21" s="35">
        <f t="shared" si="0"/>
        <v>703.75</v>
      </c>
      <c r="O21" s="35">
        <f t="shared" si="1"/>
        <v>475</v>
      </c>
      <c r="P21" s="35">
        <f t="shared" si="2"/>
        <v>741.34338003164555</v>
      </c>
      <c r="Q21" s="35">
        <f t="shared" si="3"/>
        <v>182.97450452469536</v>
      </c>
      <c r="R21" s="35">
        <f t="shared" si="4"/>
        <v>101.8813598917536</v>
      </c>
      <c r="S21" s="35">
        <f t="shared" si="5"/>
        <v>412.46592645938904</v>
      </c>
      <c r="T21" s="35">
        <f t="shared" si="6"/>
        <v>33.251431016125281</v>
      </c>
      <c r="U21" s="35">
        <f t="shared" si="7"/>
        <v>719.17730461639792</v>
      </c>
      <c r="V21" s="35">
        <f t="shared" si="8"/>
        <v>400.44246594866706</v>
      </c>
      <c r="W21" s="35">
        <f t="shared" si="9"/>
        <v>24.613807881762138</v>
      </c>
      <c r="X21" s="35">
        <f t="shared" si="10"/>
        <v>3658.3319235899007</v>
      </c>
      <c r="Y21" s="51">
        <v>9900</v>
      </c>
      <c r="Z21" s="51">
        <v>4150</v>
      </c>
      <c r="AA21" s="35">
        <f t="shared" si="11"/>
        <v>496.25</v>
      </c>
      <c r="AB21" s="35">
        <f t="shared" si="12"/>
        <v>25</v>
      </c>
      <c r="AC21" s="35">
        <f t="shared" si="13"/>
        <v>738.94083890802244</v>
      </c>
      <c r="AD21" s="35">
        <f t="shared" si="14"/>
        <v>148.75279019625714</v>
      </c>
      <c r="AE21" s="35">
        <f t="shared" si="15"/>
        <v>76.935905322795008</v>
      </c>
      <c r="AF21" s="35">
        <f t="shared" si="16"/>
        <v>383.13151076325278</v>
      </c>
      <c r="AG21" s="35">
        <f t="shared" si="17"/>
        <v>68.27958241870698</v>
      </c>
      <c r="AH21" s="35">
        <f t="shared" si="18"/>
        <v>727.0270092576983</v>
      </c>
      <c r="AI21" s="35">
        <f t="shared" si="19"/>
        <v>376.02307208871764</v>
      </c>
      <c r="AJ21" s="35">
        <f t="shared" si="20"/>
        <v>22.863283472470027</v>
      </c>
      <c r="AK21" s="36">
        <f t="shared" si="21"/>
        <v>3882.543823809368</v>
      </c>
    </row>
    <row r="22" spans="1:37" x14ac:dyDescent="0.25">
      <c r="A22" s="5">
        <v>4702</v>
      </c>
      <c r="B22" s="5">
        <v>575449.6213760376</v>
      </c>
      <c r="C22" s="5">
        <v>955367.21700051427</v>
      </c>
      <c r="D22" s="5">
        <v>19520.204062499943</v>
      </c>
      <c r="E22" s="5">
        <v>45.910530377945918</v>
      </c>
      <c r="F22" s="45">
        <v>2.5000000000000001E-2</v>
      </c>
      <c r="G22" s="45">
        <v>-2.5000000000000001E-2</v>
      </c>
      <c r="H22" s="53">
        <v>0.25</v>
      </c>
      <c r="I22" s="53">
        <v>0.25</v>
      </c>
      <c r="J22" s="45">
        <v>600</v>
      </c>
      <c r="K22" s="50">
        <f t="shared" si="22"/>
        <v>3907.1020229021597</v>
      </c>
      <c r="L22" s="51">
        <v>9900</v>
      </c>
      <c r="M22" s="51">
        <v>4150</v>
      </c>
      <c r="N22" s="35">
        <f t="shared" si="0"/>
        <v>703.75</v>
      </c>
      <c r="O22" s="35">
        <f t="shared" si="1"/>
        <v>475</v>
      </c>
      <c r="P22" s="35">
        <f t="shared" si="2"/>
        <v>741.34338003164555</v>
      </c>
      <c r="Q22" s="35">
        <f t="shared" si="3"/>
        <v>182.97450452469536</v>
      </c>
      <c r="R22" s="35">
        <f t="shared" si="4"/>
        <v>101.85283366296912</v>
      </c>
      <c r="S22" s="35">
        <f t="shared" si="5"/>
        <v>412.35718983415831</v>
      </c>
      <c r="T22" s="35">
        <f t="shared" si="6"/>
        <v>33.251431016125281</v>
      </c>
      <c r="U22" s="35">
        <f t="shared" si="7"/>
        <v>719.17730461639792</v>
      </c>
      <c r="V22" s="35">
        <f t="shared" si="8"/>
        <v>400.33034422776723</v>
      </c>
      <c r="W22" s="35">
        <f t="shared" si="9"/>
        <v>24.49351397360153</v>
      </c>
      <c r="X22" s="35">
        <f t="shared" si="10"/>
        <v>3677.7519344671809</v>
      </c>
      <c r="Y22" s="51">
        <v>9900</v>
      </c>
      <c r="Z22" s="51">
        <v>4150</v>
      </c>
      <c r="AA22" s="35">
        <f t="shared" si="11"/>
        <v>496.25</v>
      </c>
      <c r="AB22" s="35">
        <f t="shared" si="12"/>
        <v>25</v>
      </c>
      <c r="AC22" s="35">
        <f t="shared" si="13"/>
        <v>738.94083890802244</v>
      </c>
      <c r="AD22" s="35">
        <f t="shared" si="14"/>
        <v>148.75279019625714</v>
      </c>
      <c r="AE22" s="35">
        <f t="shared" si="15"/>
        <v>76.957810093755342</v>
      </c>
      <c r="AF22" s="35">
        <f t="shared" si="16"/>
        <v>383.24686884630779</v>
      </c>
      <c r="AG22" s="35">
        <f t="shared" si="17"/>
        <v>68.27958241870698</v>
      </c>
      <c r="AH22" s="35">
        <f t="shared" si="18"/>
        <v>727.0270092576983</v>
      </c>
      <c r="AI22" s="35">
        <f t="shared" si="19"/>
        <v>376.13013132504352</v>
      </c>
      <c r="AJ22" s="35">
        <f t="shared" si="20"/>
        <v>22.764396423405056</v>
      </c>
      <c r="AK22" s="36">
        <f t="shared" si="21"/>
        <v>3898.1612491357819</v>
      </c>
    </row>
    <row r="23" spans="1:37" x14ac:dyDescent="0.25">
      <c r="A23" s="5">
        <v>4703</v>
      </c>
      <c r="B23" s="5">
        <v>576145.78820037842</v>
      </c>
      <c r="C23" s="5">
        <v>956085.09697371721</v>
      </c>
      <c r="D23" s="5">
        <v>19504.771640625222</v>
      </c>
      <c r="E23" s="5">
        <v>45.848922012878084</v>
      </c>
      <c r="F23" s="45">
        <v>2.5000000000000001E-2</v>
      </c>
      <c r="G23" s="45">
        <v>-2.5000000000000001E-2</v>
      </c>
      <c r="H23" s="53">
        <v>0.25</v>
      </c>
      <c r="I23" s="53">
        <v>0.25</v>
      </c>
      <c r="J23" s="45">
        <v>600</v>
      </c>
      <c r="K23" s="50">
        <f t="shared" si="22"/>
        <v>3833.3164241336153</v>
      </c>
      <c r="L23" s="51">
        <v>9900</v>
      </c>
      <c r="M23" s="51">
        <v>4150</v>
      </c>
      <c r="N23" s="35">
        <f t="shared" si="0"/>
        <v>703.75</v>
      </c>
      <c r="O23" s="35">
        <f t="shared" si="1"/>
        <v>475</v>
      </c>
      <c r="P23" s="35">
        <f t="shared" si="2"/>
        <v>741.34338003164555</v>
      </c>
      <c r="Q23" s="35">
        <f t="shared" si="3"/>
        <v>182.97450452469536</v>
      </c>
      <c r="R23" s="35">
        <f t="shared" si="4"/>
        <v>101.82551320817194</v>
      </c>
      <c r="S23" s="35">
        <f t="shared" si="5"/>
        <v>412.25301804591305</v>
      </c>
      <c r="T23" s="35">
        <f t="shared" si="6"/>
        <v>33.251431016125281</v>
      </c>
      <c r="U23" s="35">
        <f t="shared" si="7"/>
        <v>719.17730461639792</v>
      </c>
      <c r="V23" s="35">
        <f t="shared" si="8"/>
        <v>400.22296177526124</v>
      </c>
      <c r="W23" s="35">
        <f t="shared" si="9"/>
        <v>24.37833842381222</v>
      </c>
      <c r="X23" s="35">
        <f t="shared" si="10"/>
        <v>3696.5246116485523</v>
      </c>
      <c r="Y23" s="51">
        <v>9900</v>
      </c>
      <c r="Z23" s="51">
        <v>4150</v>
      </c>
      <c r="AA23" s="35">
        <f t="shared" si="11"/>
        <v>496.25</v>
      </c>
      <c r="AB23" s="35">
        <f t="shared" si="12"/>
        <v>25</v>
      </c>
      <c r="AC23" s="35">
        <f t="shared" si="13"/>
        <v>738.94083890802244</v>
      </c>
      <c r="AD23" s="35">
        <f t="shared" si="14"/>
        <v>148.75279019625714</v>
      </c>
      <c r="AE23" s="35">
        <f t="shared" si="15"/>
        <v>76.978797977965129</v>
      </c>
      <c r="AF23" s="35">
        <f t="shared" si="16"/>
        <v>383.35737320514033</v>
      </c>
      <c r="AG23" s="35">
        <f t="shared" si="17"/>
        <v>68.27958241870698</v>
      </c>
      <c r="AH23" s="35">
        <f t="shared" si="18"/>
        <v>727.0270092576983</v>
      </c>
      <c r="AI23" s="35">
        <f t="shared" si="19"/>
        <v>376.23270929126227</v>
      </c>
      <c r="AJ23" s="35">
        <f t="shared" si="20"/>
        <v>22.669611554469601</v>
      </c>
      <c r="AK23" s="36">
        <f t="shared" si="21"/>
        <v>3913.258093617982</v>
      </c>
    </row>
    <row r="24" spans="1:37" x14ac:dyDescent="0.25">
      <c r="A24" s="5">
        <v>4704</v>
      </c>
      <c r="B24" s="5">
        <v>576842.72653627396</v>
      </c>
      <c r="C24" s="5">
        <v>956802.22796559334</v>
      </c>
      <c r="D24" s="5">
        <v>19489.159999999858</v>
      </c>
      <c r="E24" s="5">
        <v>45.787313647810251</v>
      </c>
      <c r="F24" s="45">
        <v>2.5000000000000001E-2</v>
      </c>
      <c r="G24" s="45">
        <v>-2.5000000000000001E-2</v>
      </c>
      <c r="H24" s="53">
        <v>0.25</v>
      </c>
      <c r="I24" s="53">
        <v>0.25</v>
      </c>
      <c r="J24" s="45">
        <v>600</v>
      </c>
      <c r="K24" s="50">
        <f t="shared" si="22"/>
        <v>3762.0751563570907</v>
      </c>
      <c r="L24" s="51">
        <v>9900</v>
      </c>
      <c r="M24" s="51">
        <v>4150</v>
      </c>
      <c r="N24" s="35">
        <f t="shared" si="0"/>
        <v>703.75</v>
      </c>
      <c r="O24" s="35">
        <f t="shared" si="1"/>
        <v>475</v>
      </c>
      <c r="P24" s="35">
        <f t="shared" si="2"/>
        <v>741.34338003164555</v>
      </c>
      <c r="Q24" s="35">
        <f t="shared" si="3"/>
        <v>182.97450452469536</v>
      </c>
      <c r="R24" s="35">
        <f t="shared" si="4"/>
        <v>101.79936938126362</v>
      </c>
      <c r="S24" s="35">
        <f t="shared" si="5"/>
        <v>412.15330397775477</v>
      </c>
      <c r="T24" s="35">
        <f t="shared" si="6"/>
        <v>33.251431016125281</v>
      </c>
      <c r="U24" s="35">
        <f t="shared" si="7"/>
        <v>719.17730461639792</v>
      </c>
      <c r="V24" s="35">
        <f t="shared" si="8"/>
        <v>400.12020403304399</v>
      </c>
      <c r="W24" s="35">
        <f t="shared" si="9"/>
        <v>24.268154072532102</v>
      </c>
      <c r="X24" s="35">
        <f t="shared" si="10"/>
        <v>3714.6499551340139</v>
      </c>
      <c r="Y24" s="51">
        <v>9900</v>
      </c>
      <c r="Z24" s="51">
        <v>4150</v>
      </c>
      <c r="AA24" s="35">
        <f t="shared" si="11"/>
        <v>496.25</v>
      </c>
      <c r="AB24" s="35">
        <f t="shared" si="12"/>
        <v>25</v>
      </c>
      <c r="AC24" s="35">
        <f t="shared" si="13"/>
        <v>738.94083890802244</v>
      </c>
      <c r="AD24" s="35">
        <f t="shared" si="14"/>
        <v>148.75279019625714</v>
      </c>
      <c r="AE24" s="35">
        <f t="shared" si="15"/>
        <v>76.99889021811363</v>
      </c>
      <c r="AF24" s="35">
        <f t="shared" si="16"/>
        <v>383.46313886005851</v>
      </c>
      <c r="AG24" s="35">
        <f t="shared" si="17"/>
        <v>68.27958241870698</v>
      </c>
      <c r="AH24" s="35">
        <f t="shared" si="18"/>
        <v>727.0270092576983</v>
      </c>
      <c r="AI24" s="35">
        <f t="shared" si="19"/>
        <v>376.33090981069574</v>
      </c>
      <c r="AJ24" s="35">
        <f t="shared" si="20"/>
        <v>22.578837644098915</v>
      </c>
      <c r="AK24" s="36">
        <f t="shared" si="21"/>
        <v>3927.8343572559679</v>
      </c>
    </row>
    <row r="25" spans="1:37" x14ac:dyDescent="0.25">
      <c r="A25" s="5">
        <v>4704.2</v>
      </c>
      <c r="B25" s="5">
        <v>576982.20671415329</v>
      </c>
      <c r="C25" s="5">
        <v>956945.56421324611</v>
      </c>
      <c r="D25" s="5">
        <v>19486.016165625188</v>
      </c>
      <c r="E25" s="5">
        <v>45.774991974796698</v>
      </c>
      <c r="F25" s="45">
        <v>2.5000000000000001E-2</v>
      </c>
      <c r="G25" s="45">
        <v>-2.5000000000000001E-2</v>
      </c>
      <c r="H25" s="53">
        <v>0.25</v>
      </c>
      <c r="I25" s="53">
        <v>0.25</v>
      </c>
      <c r="J25" s="45">
        <v>600</v>
      </c>
      <c r="K25" s="50">
        <f t="shared" si="22"/>
        <v>3748.1322225208405</v>
      </c>
      <c r="L25" s="51">
        <v>9900</v>
      </c>
      <c r="M25" s="51">
        <v>4150</v>
      </c>
      <c r="N25" s="35">
        <f t="shared" si="0"/>
        <v>703.75</v>
      </c>
      <c r="O25" s="35">
        <f t="shared" si="1"/>
        <v>475</v>
      </c>
      <c r="P25" s="35">
        <f t="shared" si="2"/>
        <v>741.34338003164555</v>
      </c>
      <c r="Q25" s="35">
        <f t="shared" si="3"/>
        <v>182.97450452469536</v>
      </c>
      <c r="R25" s="35">
        <f t="shared" si="4"/>
        <v>101.79427936075686</v>
      </c>
      <c r="S25" s="35">
        <f t="shared" si="5"/>
        <v>412.13388707936122</v>
      </c>
      <c r="T25" s="35">
        <f t="shared" si="6"/>
        <v>33.251431016125281</v>
      </c>
      <c r="U25" s="35">
        <f t="shared" si="7"/>
        <v>719.17730461639792</v>
      </c>
      <c r="V25" s="35">
        <f t="shared" si="8"/>
        <v>400.10019781830931</v>
      </c>
      <c r="W25" s="35">
        <f t="shared" si="9"/>
        <v>24.246705460380028</v>
      </c>
      <c r="X25" s="35">
        <f t="shared" si="10"/>
        <v>3718.197343787594</v>
      </c>
      <c r="Y25" s="51">
        <v>9900</v>
      </c>
      <c r="Z25" s="51">
        <v>4150</v>
      </c>
      <c r="AA25" s="35">
        <f t="shared" si="11"/>
        <v>496.25</v>
      </c>
      <c r="AB25" s="35">
        <f t="shared" si="12"/>
        <v>25</v>
      </c>
      <c r="AC25" s="35">
        <f t="shared" si="13"/>
        <v>738.94083890802244</v>
      </c>
      <c r="AD25" s="35">
        <f t="shared" si="14"/>
        <v>148.75279019625714</v>
      </c>
      <c r="AE25" s="35">
        <f t="shared" si="15"/>
        <v>77.002802976272562</v>
      </c>
      <c r="AF25" s="35">
        <f t="shared" si="16"/>
        <v>383.48373302079989</v>
      </c>
      <c r="AG25" s="35">
        <f t="shared" si="17"/>
        <v>68.27958241870698</v>
      </c>
      <c r="AH25" s="35">
        <f t="shared" si="18"/>
        <v>727.0270092576983</v>
      </c>
      <c r="AI25" s="35">
        <f t="shared" si="19"/>
        <v>376.35003335693972</v>
      </c>
      <c r="AJ25" s="35">
        <f t="shared" si="20"/>
        <v>22.561156495272289</v>
      </c>
      <c r="AK25" s="36">
        <f t="shared" si="21"/>
        <v>3930.6871402822571</v>
      </c>
    </row>
    <row r="26" spans="1:37" x14ac:dyDescent="0.25">
      <c r="A26" s="5">
        <v>4704.8</v>
      </c>
      <c r="B26" s="5">
        <v>577400.8321518898</v>
      </c>
      <c r="C26" s="5">
        <v>957375.39293530583</v>
      </c>
      <c r="D26" s="5">
        <v>19476.541649999945</v>
      </c>
      <c r="E26" s="5">
        <v>45.738026955755977</v>
      </c>
      <c r="F26" s="45">
        <v>2.5000000000000001E-2</v>
      </c>
      <c r="G26" s="45">
        <v>-2.5000000000000001E-2</v>
      </c>
      <c r="H26" s="53">
        <v>0.25</v>
      </c>
      <c r="I26" s="53">
        <v>0.25</v>
      </c>
      <c r="J26" s="45">
        <v>600</v>
      </c>
      <c r="K26" s="50">
        <f t="shared" si="22"/>
        <v>3706.9140604501117</v>
      </c>
      <c r="L26" s="51">
        <v>9900</v>
      </c>
      <c r="M26" s="51">
        <v>4150</v>
      </c>
      <c r="N26" s="35">
        <f t="shared" si="0"/>
        <v>703.75</v>
      </c>
      <c r="O26" s="35">
        <f t="shared" si="1"/>
        <v>475</v>
      </c>
      <c r="P26" s="35">
        <f t="shared" si="2"/>
        <v>741.34338003164555</v>
      </c>
      <c r="Q26" s="35">
        <f t="shared" si="3"/>
        <v>182.97450452469536</v>
      </c>
      <c r="R26" s="35">
        <f t="shared" si="4"/>
        <v>101.77928293682464</v>
      </c>
      <c r="S26" s="35">
        <f t="shared" si="5"/>
        <v>412.07667404200504</v>
      </c>
      <c r="T26" s="35">
        <f t="shared" si="6"/>
        <v>33.251431016125281</v>
      </c>
      <c r="U26" s="35">
        <f t="shared" si="7"/>
        <v>719.17730461639792</v>
      </c>
      <c r="V26" s="35">
        <f t="shared" si="8"/>
        <v>400.04125470068493</v>
      </c>
      <c r="W26" s="35">
        <f t="shared" si="9"/>
        <v>24.183519349168538</v>
      </c>
      <c r="X26" s="35">
        <f t="shared" si="10"/>
        <v>3728.684149661332</v>
      </c>
      <c r="Y26" s="51">
        <v>9900</v>
      </c>
      <c r="Z26" s="51">
        <v>4150</v>
      </c>
      <c r="AA26" s="35">
        <f t="shared" si="11"/>
        <v>496.25</v>
      </c>
      <c r="AB26" s="35">
        <f t="shared" si="12"/>
        <v>25</v>
      </c>
      <c r="AC26" s="35">
        <f t="shared" si="13"/>
        <v>738.94083890802244</v>
      </c>
      <c r="AD26" s="35">
        <f t="shared" si="14"/>
        <v>148.75279019625714</v>
      </c>
      <c r="AE26" s="35">
        <f t="shared" si="15"/>
        <v>77.014332682743742</v>
      </c>
      <c r="AF26" s="35">
        <f t="shared" si="16"/>
        <v>383.54441277561688</v>
      </c>
      <c r="AG26" s="35">
        <f t="shared" si="17"/>
        <v>68.27958241870698</v>
      </c>
      <c r="AH26" s="35">
        <f t="shared" si="18"/>
        <v>727.0270092576983</v>
      </c>
      <c r="AI26" s="35">
        <f t="shared" si="19"/>
        <v>376.40638462270289</v>
      </c>
      <c r="AJ26" s="35">
        <f t="shared" si="20"/>
        <v>22.509048223096272</v>
      </c>
      <c r="AK26" s="36">
        <f t="shared" si="21"/>
        <v>3939.1205499585253</v>
      </c>
    </row>
    <row r="27" spans="1:37" x14ac:dyDescent="0.25">
      <c r="A27" s="5">
        <v>4705</v>
      </c>
      <c r="B27" s="5">
        <v>577540.43557786942</v>
      </c>
      <c r="C27" s="5">
        <v>957518.60914698243</v>
      </c>
      <c r="D27" s="5">
        <v>19473.369140625211</v>
      </c>
      <c r="E27" s="5">
        <v>45.725705282742425</v>
      </c>
      <c r="F27" s="45">
        <v>2.5000000000000001E-2</v>
      </c>
      <c r="G27" s="45">
        <v>-2.5000000000000001E-2</v>
      </c>
      <c r="H27" s="53">
        <v>0.25</v>
      </c>
      <c r="I27" s="53">
        <v>0.25</v>
      </c>
      <c r="J27" s="45">
        <v>600</v>
      </c>
      <c r="K27" s="50">
        <f t="shared" si="22"/>
        <v>3693.3782195725844</v>
      </c>
      <c r="L27" s="51">
        <v>9900</v>
      </c>
      <c r="M27" s="51">
        <v>4150</v>
      </c>
      <c r="N27" s="35">
        <f t="shared" si="0"/>
        <v>703.75</v>
      </c>
      <c r="O27" s="35">
        <f t="shared" si="1"/>
        <v>475</v>
      </c>
      <c r="P27" s="35">
        <f t="shared" si="2"/>
        <v>741.34338003164555</v>
      </c>
      <c r="Q27" s="35">
        <f t="shared" si="3"/>
        <v>182.97450452469536</v>
      </c>
      <c r="R27" s="35">
        <f t="shared" si="4"/>
        <v>101.77437464826926</v>
      </c>
      <c r="S27" s="35">
        <f t="shared" si="5"/>
        <v>412.05794636457534</v>
      </c>
      <c r="T27" s="35">
        <f t="shared" si="6"/>
        <v>33.251431016125281</v>
      </c>
      <c r="U27" s="35">
        <f t="shared" si="7"/>
        <v>719.17730461639792</v>
      </c>
      <c r="V27" s="35">
        <f t="shared" si="8"/>
        <v>400.02196277942681</v>
      </c>
      <c r="W27" s="35">
        <f t="shared" si="9"/>
        <v>24.162840866921304</v>
      </c>
      <c r="X27" s="35">
        <f t="shared" si="10"/>
        <v>3732.1279649235667</v>
      </c>
      <c r="Y27" s="51">
        <v>9900</v>
      </c>
      <c r="Z27" s="51">
        <v>4150</v>
      </c>
      <c r="AA27" s="35">
        <f t="shared" si="11"/>
        <v>496.25</v>
      </c>
      <c r="AB27" s="35">
        <f t="shared" si="12"/>
        <v>25</v>
      </c>
      <c r="AC27" s="35">
        <f t="shared" si="13"/>
        <v>738.94083890802244</v>
      </c>
      <c r="AD27" s="35">
        <f t="shared" si="14"/>
        <v>148.75279019625714</v>
      </c>
      <c r="AE27" s="35">
        <f t="shared" si="15"/>
        <v>77.01810690171088</v>
      </c>
      <c r="AF27" s="35">
        <f t="shared" si="16"/>
        <v>383.564274522635</v>
      </c>
      <c r="AG27" s="35">
        <f t="shared" si="17"/>
        <v>68.27958241870698</v>
      </c>
      <c r="AH27" s="35">
        <f t="shared" si="18"/>
        <v>727.0270092576983</v>
      </c>
      <c r="AI27" s="35">
        <f t="shared" si="19"/>
        <v>376.42483106074508</v>
      </c>
      <c r="AJ27" s="35">
        <f t="shared" si="20"/>
        <v>22.491988346043257</v>
      </c>
      <c r="AK27" s="36">
        <f t="shared" si="21"/>
        <v>3941.8900400497405</v>
      </c>
    </row>
    <row r="28" spans="1:37" x14ac:dyDescent="0.25">
      <c r="A28" s="5">
        <v>4706</v>
      </c>
      <c r="B28" s="5">
        <v>578238.91451787949</v>
      </c>
      <c r="C28" s="5">
        <v>958234.23968958855</v>
      </c>
      <c r="D28" s="5">
        <v>19457.399062499917</v>
      </c>
      <c r="E28" s="5">
        <v>45.664096917674591</v>
      </c>
      <c r="F28" s="45">
        <v>2.5000000000000001E-2</v>
      </c>
      <c r="G28" s="45">
        <v>-2.5000000000000001E-2</v>
      </c>
      <c r="H28" s="53">
        <v>0.25</v>
      </c>
      <c r="I28" s="53">
        <v>0.25</v>
      </c>
      <c r="J28" s="45">
        <v>600</v>
      </c>
      <c r="K28" s="50">
        <f t="shared" si="22"/>
        <v>3627.2256137800969</v>
      </c>
      <c r="L28" s="51">
        <v>9900</v>
      </c>
      <c r="M28" s="51">
        <v>4150</v>
      </c>
      <c r="N28" s="35">
        <f t="shared" si="0"/>
        <v>703.75</v>
      </c>
      <c r="O28" s="35">
        <f t="shared" si="1"/>
        <v>475</v>
      </c>
      <c r="P28" s="35">
        <f t="shared" si="2"/>
        <v>741.34338003164555</v>
      </c>
      <c r="Q28" s="35">
        <f t="shared" si="3"/>
        <v>182.97450452469536</v>
      </c>
      <c r="R28" s="35">
        <f t="shared" si="4"/>
        <v>101.75050300990141</v>
      </c>
      <c r="S28" s="35">
        <f t="shared" si="5"/>
        <v>411.96684951943723</v>
      </c>
      <c r="T28" s="35">
        <f t="shared" si="6"/>
        <v>33.251431016125281</v>
      </c>
      <c r="U28" s="35">
        <f t="shared" si="7"/>
        <v>719.17730461639792</v>
      </c>
      <c r="V28" s="35">
        <f t="shared" si="8"/>
        <v>399.92813582477669</v>
      </c>
      <c r="W28" s="35">
        <f t="shared" si="9"/>
        <v>24.062285512360944</v>
      </c>
      <c r="X28" s="35">
        <f t="shared" si="10"/>
        <v>3748.9586410172096</v>
      </c>
      <c r="Y28" s="51">
        <v>9900</v>
      </c>
      <c r="Z28" s="51">
        <v>4150</v>
      </c>
      <c r="AA28" s="35">
        <f t="shared" si="11"/>
        <v>496.25</v>
      </c>
      <c r="AB28" s="35">
        <f t="shared" si="12"/>
        <v>25</v>
      </c>
      <c r="AC28" s="35">
        <f t="shared" si="13"/>
        <v>738.94083890802244</v>
      </c>
      <c r="AD28" s="35">
        <f t="shared" si="14"/>
        <v>148.75279019625714</v>
      </c>
      <c r="AE28" s="35">
        <f t="shared" si="15"/>
        <v>77.036467014575365</v>
      </c>
      <c r="AF28" s="35">
        <f t="shared" si="16"/>
        <v>383.66088289327644</v>
      </c>
      <c r="AG28" s="35">
        <f t="shared" si="17"/>
        <v>68.27958241870698</v>
      </c>
      <c r="AH28" s="35">
        <f t="shared" si="18"/>
        <v>727.0270092576983</v>
      </c>
      <c r="AI28" s="35">
        <f t="shared" si="19"/>
        <v>376.51456583431064</v>
      </c>
      <c r="AJ28" s="35">
        <f t="shared" si="20"/>
        <v>22.40898197238787</v>
      </c>
      <c r="AK28" s="36">
        <f t="shared" si="21"/>
        <v>3955.4251419992988</v>
      </c>
    </row>
    <row r="29" spans="1:37" x14ac:dyDescent="0.25">
      <c r="A29" s="5">
        <v>4707</v>
      </c>
      <c r="B29" s="5">
        <v>578938.1625494957</v>
      </c>
      <c r="C29" s="5">
        <v>958949.11876600981</v>
      </c>
      <c r="D29" s="5">
        <v>19441.249765625114</v>
      </c>
      <c r="E29" s="5">
        <v>45.602488552606765</v>
      </c>
      <c r="F29" s="45">
        <v>2.5000000000000001E-2</v>
      </c>
      <c r="G29" s="45">
        <v>-2.5000000000000001E-2</v>
      </c>
      <c r="H29" s="53">
        <v>0.25</v>
      </c>
      <c r="I29" s="53">
        <v>0.25</v>
      </c>
      <c r="J29" s="45">
        <v>600</v>
      </c>
      <c r="K29" s="50">
        <f t="shared" si="22"/>
        <v>3563.6173389796277</v>
      </c>
      <c r="L29" s="51">
        <v>9900</v>
      </c>
      <c r="M29" s="51">
        <v>4150</v>
      </c>
      <c r="N29" s="35">
        <f t="shared" si="0"/>
        <v>703.75</v>
      </c>
      <c r="O29" s="35">
        <f t="shared" si="1"/>
        <v>475</v>
      </c>
      <c r="P29" s="35">
        <f t="shared" si="2"/>
        <v>741.34338003164555</v>
      </c>
      <c r="Q29" s="35">
        <f t="shared" si="3"/>
        <v>182.97450452469536</v>
      </c>
      <c r="R29" s="35">
        <f t="shared" si="4"/>
        <v>101.72772992963276</v>
      </c>
      <c r="S29" s="35">
        <f t="shared" si="5"/>
        <v>411.87992307910201</v>
      </c>
      <c r="T29" s="35">
        <f t="shared" si="6"/>
        <v>33.251431016125281</v>
      </c>
      <c r="U29" s="35">
        <f t="shared" si="7"/>
        <v>719.17730461639792</v>
      </c>
      <c r="V29" s="35">
        <f t="shared" si="8"/>
        <v>399.83862672880747</v>
      </c>
      <c r="W29" s="35">
        <f t="shared" si="9"/>
        <v>23.966381148766789</v>
      </c>
      <c r="X29" s="35">
        <f t="shared" si="10"/>
        <v>3765.1419834149433</v>
      </c>
      <c r="Y29" s="51">
        <v>9900</v>
      </c>
      <c r="Z29" s="51">
        <v>4150</v>
      </c>
      <c r="AA29" s="35">
        <f t="shared" si="11"/>
        <v>496.25</v>
      </c>
      <c r="AB29" s="35">
        <f t="shared" si="12"/>
        <v>25</v>
      </c>
      <c r="AC29" s="35">
        <f t="shared" si="13"/>
        <v>738.94083890802244</v>
      </c>
      <c r="AD29" s="35">
        <f t="shared" si="14"/>
        <v>148.75279019625714</v>
      </c>
      <c r="AE29" s="35">
        <f t="shared" si="15"/>
        <v>77.053988490597376</v>
      </c>
      <c r="AF29" s="35">
        <f t="shared" si="16"/>
        <v>383.75306093785827</v>
      </c>
      <c r="AG29" s="35">
        <f t="shared" si="17"/>
        <v>68.27958241870698</v>
      </c>
      <c r="AH29" s="35">
        <f t="shared" si="18"/>
        <v>727.0270092576983</v>
      </c>
      <c r="AI29" s="35">
        <f t="shared" si="19"/>
        <v>376.60020178300954</v>
      </c>
      <c r="AJ29" s="35">
        <f t="shared" si="20"/>
        <v>22.329741291313958</v>
      </c>
      <c r="AK29" s="36">
        <f t="shared" si="21"/>
        <v>3968.4396631046438</v>
      </c>
    </row>
    <row r="30" spans="1:37" x14ac:dyDescent="0.25">
      <c r="A30" s="5">
        <v>4708</v>
      </c>
      <c r="B30" s="5">
        <v>579638.17886447906</v>
      </c>
      <c r="C30" s="5">
        <v>959663.2455497086</v>
      </c>
      <c r="D30" s="5">
        <v>19424.921250000352</v>
      </c>
      <c r="E30" s="5">
        <v>45.540880187538932</v>
      </c>
      <c r="F30" s="45">
        <v>2.5000000000000001E-2</v>
      </c>
      <c r="G30" s="45">
        <v>-2.5000000000000001E-2</v>
      </c>
      <c r="H30" s="53">
        <v>0.25</v>
      </c>
      <c r="I30" s="53">
        <v>0.25</v>
      </c>
      <c r="J30" s="45">
        <v>600</v>
      </c>
      <c r="K30" s="50">
        <f t="shared" si="22"/>
        <v>3502.5533951711777</v>
      </c>
      <c r="L30" s="51">
        <v>9900</v>
      </c>
      <c r="M30" s="51">
        <v>4150</v>
      </c>
      <c r="N30" s="35">
        <f t="shared" si="0"/>
        <v>703.75</v>
      </c>
      <c r="O30" s="35">
        <f t="shared" si="1"/>
        <v>475</v>
      </c>
      <c r="P30" s="35">
        <f t="shared" si="2"/>
        <v>741.34338003164555</v>
      </c>
      <c r="Q30" s="35">
        <f t="shared" si="3"/>
        <v>182.97450452469536</v>
      </c>
      <c r="R30" s="35">
        <f t="shared" si="4"/>
        <v>101.70603226688743</v>
      </c>
      <c r="S30" s="35">
        <f t="shared" si="5"/>
        <v>411.79708176738438</v>
      </c>
      <c r="T30" s="35">
        <f t="shared" si="6"/>
        <v>33.251431016125281</v>
      </c>
      <c r="U30" s="35">
        <f t="shared" si="7"/>
        <v>719.17730461639792</v>
      </c>
      <c r="V30" s="35">
        <f t="shared" si="8"/>
        <v>399.75334453798968</v>
      </c>
      <c r="W30" s="35">
        <f t="shared" si="9"/>
        <v>23.875027050204032</v>
      </c>
      <c r="X30" s="35">
        <f t="shared" si="10"/>
        <v>3780.6779921167681</v>
      </c>
      <c r="Y30" s="51">
        <v>9900</v>
      </c>
      <c r="Z30" s="51">
        <v>4150</v>
      </c>
      <c r="AA30" s="35">
        <f t="shared" si="11"/>
        <v>496.25</v>
      </c>
      <c r="AB30" s="35">
        <f t="shared" si="12"/>
        <v>25</v>
      </c>
      <c r="AC30" s="35">
        <f t="shared" si="13"/>
        <v>738.94083890802244</v>
      </c>
      <c r="AD30" s="35">
        <f t="shared" si="14"/>
        <v>148.75279019625714</v>
      </c>
      <c r="AE30" s="35">
        <f t="shared" si="15"/>
        <v>77.070688258033897</v>
      </c>
      <c r="AF30" s="35">
        <f t="shared" si="16"/>
        <v>383.84090014488481</v>
      </c>
      <c r="AG30" s="35">
        <f t="shared" si="17"/>
        <v>68.27958241870698</v>
      </c>
      <c r="AH30" s="35">
        <f t="shared" si="18"/>
        <v>727.0270092576983</v>
      </c>
      <c r="AI30" s="35">
        <f t="shared" si="19"/>
        <v>376.68182164344137</v>
      </c>
      <c r="AJ30" s="35">
        <f t="shared" si="20"/>
        <v>22.254193338627065</v>
      </c>
      <c r="AK30" s="36">
        <f t="shared" si="21"/>
        <v>3980.9336033657746</v>
      </c>
    </row>
    <row r="31" spans="1:37" x14ac:dyDescent="0.25">
      <c r="A31" s="5">
        <v>4708.2</v>
      </c>
      <c r="B31" s="5">
        <v>579778.27425003052</v>
      </c>
      <c r="C31" s="5">
        <v>959805.9805586338</v>
      </c>
      <c r="D31" s="5">
        <v>19421.634040624893</v>
      </c>
      <c r="E31" s="5">
        <v>45.528558514525379</v>
      </c>
      <c r="F31" s="45">
        <v>2.5000000000000001E-2</v>
      </c>
      <c r="G31" s="45">
        <v>-2.5000000000000001E-2</v>
      </c>
      <c r="H31" s="53">
        <v>0.25</v>
      </c>
      <c r="I31" s="53">
        <v>0.25</v>
      </c>
      <c r="J31" s="45">
        <v>600</v>
      </c>
      <c r="K31" s="50">
        <f t="shared" si="22"/>
        <v>3490.6459261285409</v>
      </c>
      <c r="L31" s="51">
        <v>9900</v>
      </c>
      <c r="M31" s="51">
        <v>4150</v>
      </c>
      <c r="N31" s="35">
        <f t="shared" si="0"/>
        <v>703.75</v>
      </c>
      <c r="O31" s="35">
        <f t="shared" si="1"/>
        <v>475</v>
      </c>
      <c r="P31" s="35">
        <f t="shared" si="2"/>
        <v>741.34338003164555</v>
      </c>
      <c r="Q31" s="35">
        <f t="shared" si="3"/>
        <v>182.97450452469536</v>
      </c>
      <c r="R31" s="35">
        <f t="shared" si="4"/>
        <v>101.70181984264062</v>
      </c>
      <c r="S31" s="35">
        <f t="shared" si="5"/>
        <v>411.78099656116285</v>
      </c>
      <c r="T31" s="35">
        <f t="shared" si="6"/>
        <v>33.251431016125281</v>
      </c>
      <c r="U31" s="35">
        <f t="shared" si="7"/>
        <v>719.17730461639792</v>
      </c>
      <c r="V31" s="35">
        <f t="shared" si="8"/>
        <v>399.73678769623956</v>
      </c>
      <c r="W31" s="35">
        <f t="shared" si="9"/>
        <v>23.857293813612074</v>
      </c>
      <c r="X31" s="35">
        <f t="shared" si="10"/>
        <v>3783.7075138136206</v>
      </c>
      <c r="Y31" s="51">
        <v>9900</v>
      </c>
      <c r="Z31" s="51">
        <v>4150</v>
      </c>
      <c r="AA31" s="35">
        <f t="shared" si="11"/>
        <v>496.25</v>
      </c>
      <c r="AB31" s="35">
        <f t="shared" si="12"/>
        <v>25</v>
      </c>
      <c r="AC31" s="35">
        <f t="shared" si="13"/>
        <v>738.94083890802244</v>
      </c>
      <c r="AD31" s="35">
        <f t="shared" si="14"/>
        <v>148.75279019625714</v>
      </c>
      <c r="AE31" s="35">
        <f t="shared" si="15"/>
        <v>77.073931027951616</v>
      </c>
      <c r="AF31" s="35">
        <f t="shared" si="16"/>
        <v>383.85795500543531</v>
      </c>
      <c r="AG31" s="35">
        <f t="shared" si="17"/>
        <v>68.27958241870698</v>
      </c>
      <c r="AH31" s="35">
        <f t="shared" si="18"/>
        <v>727.0270092576983</v>
      </c>
      <c r="AI31" s="35">
        <f t="shared" si="19"/>
        <v>376.69767063230324</v>
      </c>
      <c r="AJ31" s="35">
        <f t="shared" si="20"/>
        <v>22.239520744607074</v>
      </c>
      <c r="AK31" s="36">
        <f t="shared" si="21"/>
        <v>3983.3699217166932</v>
      </c>
    </row>
    <row r="32" spans="1:37" x14ac:dyDescent="0.25">
      <c r="A32" s="5">
        <v>4708.8</v>
      </c>
      <c r="B32" s="5">
        <v>580198.74453544617</v>
      </c>
      <c r="C32" s="5">
        <v>960234.00477102399</v>
      </c>
      <c r="D32" s="5">
        <v>19411.729400000011</v>
      </c>
      <c r="E32" s="5">
        <v>45.491593495484658</v>
      </c>
      <c r="F32" s="45">
        <v>2.5000000000000001E-2</v>
      </c>
      <c r="G32" s="45">
        <v>-2.5000000000000001E-2</v>
      </c>
      <c r="H32" s="53">
        <v>0.25</v>
      </c>
      <c r="I32" s="53">
        <v>0.25</v>
      </c>
      <c r="J32" s="45">
        <v>600</v>
      </c>
      <c r="K32" s="50">
        <f t="shared" si="22"/>
        <v>3455.5341584386606</v>
      </c>
      <c r="L32" s="51">
        <v>9900</v>
      </c>
      <c r="M32" s="51">
        <v>4150</v>
      </c>
      <c r="N32" s="35">
        <f t="shared" si="0"/>
        <v>703.75</v>
      </c>
      <c r="O32" s="35">
        <f t="shared" si="1"/>
        <v>475</v>
      </c>
      <c r="P32" s="35">
        <f t="shared" si="2"/>
        <v>741.34338003164555</v>
      </c>
      <c r="Q32" s="35">
        <f t="shared" si="3"/>
        <v>182.97450452469536</v>
      </c>
      <c r="R32" s="35">
        <f t="shared" si="4"/>
        <v>101.68943373989801</v>
      </c>
      <c r="S32" s="35">
        <f t="shared" si="5"/>
        <v>411.73369581742173</v>
      </c>
      <c r="T32" s="35">
        <f t="shared" si="6"/>
        <v>33.251431016125281</v>
      </c>
      <c r="U32" s="35">
        <f t="shared" si="7"/>
        <v>719.17730461639792</v>
      </c>
      <c r="V32" s="35">
        <f t="shared" si="8"/>
        <v>399.68810438919485</v>
      </c>
      <c r="W32" s="35">
        <f t="shared" si="9"/>
        <v>23.80515601914545</v>
      </c>
      <c r="X32" s="35">
        <f t="shared" si="10"/>
        <v>3792.6407188171752</v>
      </c>
      <c r="Y32" s="51">
        <v>9900</v>
      </c>
      <c r="Z32" s="51">
        <v>4150</v>
      </c>
      <c r="AA32" s="35">
        <f t="shared" si="11"/>
        <v>496.25</v>
      </c>
      <c r="AB32" s="35">
        <f t="shared" si="12"/>
        <v>25</v>
      </c>
      <c r="AC32" s="35">
        <f t="shared" si="13"/>
        <v>738.94083890802244</v>
      </c>
      <c r="AD32" s="35">
        <f t="shared" si="14"/>
        <v>148.75279019625714</v>
      </c>
      <c r="AE32" s="35">
        <f t="shared" si="15"/>
        <v>77.083467202046563</v>
      </c>
      <c r="AF32" s="35">
        <f t="shared" si="16"/>
        <v>383.90810567782404</v>
      </c>
      <c r="AG32" s="35">
        <f t="shared" si="17"/>
        <v>68.27958241870698</v>
      </c>
      <c r="AH32" s="35">
        <f t="shared" si="18"/>
        <v>727.0270092576983</v>
      </c>
      <c r="AI32" s="35">
        <f t="shared" si="19"/>
        <v>376.74427853876915</v>
      </c>
      <c r="AJ32" s="35">
        <f t="shared" si="20"/>
        <v>22.196367325563159</v>
      </c>
      <c r="AK32" s="36">
        <f t="shared" si="21"/>
        <v>3990.5539373668475</v>
      </c>
    </row>
    <row r="33" spans="1:37" x14ac:dyDescent="0.25">
      <c r="A33" s="5">
        <v>4709</v>
      </c>
      <c r="B33" s="5">
        <v>580338.96265220642</v>
      </c>
      <c r="C33" s="5">
        <v>960376.61921498179</v>
      </c>
      <c r="D33" s="5">
        <v>19408.413515624943</v>
      </c>
      <c r="E33" s="5">
        <v>45.479271822471105</v>
      </c>
      <c r="F33" s="45">
        <v>2.5000000000000001E-2</v>
      </c>
      <c r="G33" s="45">
        <v>-2.5000000000000001E-2</v>
      </c>
      <c r="H33" s="53">
        <v>0.25</v>
      </c>
      <c r="I33" s="53">
        <v>0.25</v>
      </c>
      <c r="J33" s="45">
        <v>600</v>
      </c>
      <c r="K33" s="50">
        <f t="shared" si="22"/>
        <v>3444.0337823547466</v>
      </c>
      <c r="L33" s="51">
        <v>9900</v>
      </c>
      <c r="M33" s="51">
        <v>4150</v>
      </c>
      <c r="N33" s="35">
        <f t="shared" si="0"/>
        <v>703.75</v>
      </c>
      <c r="O33" s="35">
        <f t="shared" si="1"/>
        <v>475</v>
      </c>
      <c r="P33" s="35">
        <f t="shared" si="2"/>
        <v>741.34338003164555</v>
      </c>
      <c r="Q33" s="35">
        <f t="shared" si="3"/>
        <v>182.97450452469536</v>
      </c>
      <c r="R33" s="35">
        <f t="shared" si="4"/>
        <v>101.68538821499359</v>
      </c>
      <c r="S33" s="35">
        <f t="shared" si="5"/>
        <v>411.7182451751184</v>
      </c>
      <c r="T33" s="35">
        <f t="shared" si="6"/>
        <v>33.251431016125281</v>
      </c>
      <c r="U33" s="35">
        <f t="shared" si="7"/>
        <v>719.17730461639792</v>
      </c>
      <c r="V33" s="35">
        <f t="shared" si="8"/>
        <v>399.67220354167472</v>
      </c>
      <c r="W33" s="35">
        <f t="shared" si="9"/>
        <v>23.788128346151211</v>
      </c>
      <c r="X33" s="35">
        <f t="shared" si="10"/>
        <v>3795.5666671226827</v>
      </c>
      <c r="Y33" s="51">
        <v>9900</v>
      </c>
      <c r="Z33" s="51">
        <v>4150</v>
      </c>
      <c r="AA33" s="35">
        <f t="shared" si="11"/>
        <v>496.25</v>
      </c>
      <c r="AB33" s="35">
        <f t="shared" si="12"/>
        <v>25</v>
      </c>
      <c r="AC33" s="35">
        <f t="shared" si="13"/>
        <v>738.94083890802244</v>
      </c>
      <c r="AD33" s="35">
        <f t="shared" si="14"/>
        <v>148.75279019625714</v>
      </c>
      <c r="AE33" s="35">
        <f t="shared" si="15"/>
        <v>77.08658228256904</v>
      </c>
      <c r="AF33" s="35">
        <f t="shared" si="16"/>
        <v>383.92448676450954</v>
      </c>
      <c r="AG33" s="35">
        <f t="shared" si="17"/>
        <v>68.27958241870698</v>
      </c>
      <c r="AH33" s="35">
        <f t="shared" si="18"/>
        <v>727.0270092576983</v>
      </c>
      <c r="AI33" s="35">
        <f t="shared" si="19"/>
        <v>376.75950344764561</v>
      </c>
      <c r="AJ33" s="35">
        <f t="shared" si="20"/>
        <v>22.182269242160647</v>
      </c>
      <c r="AK33" s="36">
        <f t="shared" si="21"/>
        <v>3992.9069627826921</v>
      </c>
    </row>
    <row r="34" spans="1:37" x14ac:dyDescent="0.25">
      <c r="A34" s="5">
        <v>4710</v>
      </c>
      <c r="B34" s="5">
        <v>581040.51310300827</v>
      </c>
      <c r="C34" s="5">
        <v>961089.2389370501</v>
      </c>
      <c r="D34" s="5">
        <v>19391.726562500255</v>
      </c>
      <c r="E34" s="5">
        <v>45.417663457403272</v>
      </c>
      <c r="F34" s="45">
        <v>2.5000000000000001E-2</v>
      </c>
      <c r="G34" s="45">
        <v>-2.5000000000000001E-2</v>
      </c>
      <c r="H34" s="53">
        <v>0.25</v>
      </c>
      <c r="I34" s="53">
        <v>0.25</v>
      </c>
      <c r="J34" s="45">
        <v>600</v>
      </c>
      <c r="K34" s="50">
        <f t="shared" si="22"/>
        <v>3388.0585005303337</v>
      </c>
      <c r="L34" s="51">
        <v>9900</v>
      </c>
      <c r="M34" s="51">
        <v>4150</v>
      </c>
      <c r="N34" s="35">
        <f t="shared" si="0"/>
        <v>703.75</v>
      </c>
      <c r="O34" s="35">
        <f t="shared" si="1"/>
        <v>475</v>
      </c>
      <c r="P34" s="35">
        <f t="shared" si="2"/>
        <v>741.34338003164555</v>
      </c>
      <c r="Q34" s="35">
        <f t="shared" si="3"/>
        <v>182.97450452469536</v>
      </c>
      <c r="R34" s="35">
        <f t="shared" si="4"/>
        <v>101.66577724357278</v>
      </c>
      <c r="S34" s="35">
        <f t="shared" si="5"/>
        <v>411.64333755563109</v>
      </c>
      <c r="T34" s="35">
        <f t="shared" si="6"/>
        <v>33.251431016125281</v>
      </c>
      <c r="U34" s="35">
        <f t="shared" si="7"/>
        <v>719.17730461639792</v>
      </c>
      <c r="V34" s="35">
        <f t="shared" si="8"/>
        <v>399.59512304565715</v>
      </c>
      <c r="W34" s="35">
        <f t="shared" si="9"/>
        <v>23.705595762908672</v>
      </c>
      <c r="X34" s="35">
        <f t="shared" si="10"/>
        <v>3809.8080084326884</v>
      </c>
      <c r="Y34" s="51">
        <v>9900</v>
      </c>
      <c r="Z34" s="51">
        <v>4150</v>
      </c>
      <c r="AA34" s="35">
        <f t="shared" si="11"/>
        <v>496.25</v>
      </c>
      <c r="AB34" s="35">
        <f t="shared" si="12"/>
        <v>25</v>
      </c>
      <c r="AC34" s="35">
        <f t="shared" si="13"/>
        <v>738.94083890802244</v>
      </c>
      <c r="AD34" s="35">
        <f t="shared" si="14"/>
        <v>148.75279019625714</v>
      </c>
      <c r="AE34" s="35">
        <f t="shared" si="15"/>
        <v>77.101685607353687</v>
      </c>
      <c r="AF34" s="35">
        <f t="shared" si="16"/>
        <v>384.00390203063284</v>
      </c>
      <c r="AG34" s="35">
        <f t="shared" si="17"/>
        <v>68.27958241870698</v>
      </c>
      <c r="AH34" s="35">
        <f t="shared" si="18"/>
        <v>727.0270092576983</v>
      </c>
      <c r="AI34" s="35">
        <f t="shared" si="19"/>
        <v>376.8333207187942</v>
      </c>
      <c r="AJ34" s="35">
        <f t="shared" si="20"/>
        <v>22.113904058237178</v>
      </c>
      <c r="AK34" s="36">
        <f t="shared" si="21"/>
        <v>4004.3597413553953</v>
      </c>
    </row>
    <row r="35" spans="1:37" x14ac:dyDescent="0.25">
      <c r="A35" s="5">
        <v>4711</v>
      </c>
      <c r="B35" s="5">
        <v>581742.82940626144</v>
      </c>
      <c r="C35" s="5">
        <v>961801.10389196873</v>
      </c>
      <c r="D35" s="5">
        <v>19374.860390624919</v>
      </c>
      <c r="E35" s="5">
        <v>45.356055092335438</v>
      </c>
      <c r="F35" s="45">
        <v>2.5000000000000001E-2</v>
      </c>
      <c r="G35" s="45">
        <v>-2.5000000000000001E-2</v>
      </c>
      <c r="H35" s="53">
        <v>0.25</v>
      </c>
      <c r="I35" s="53">
        <v>0.25</v>
      </c>
      <c r="J35" s="45">
        <v>600</v>
      </c>
      <c r="K35" s="50">
        <f t="shared" si="22"/>
        <v>3334.6275496979401</v>
      </c>
      <c r="L35" s="51">
        <v>9900</v>
      </c>
      <c r="M35" s="51">
        <v>4150</v>
      </c>
      <c r="N35" s="35">
        <f t="shared" si="0"/>
        <v>703.75</v>
      </c>
      <c r="O35" s="35">
        <f t="shared" si="1"/>
        <v>475</v>
      </c>
      <c r="P35" s="35">
        <f t="shared" si="2"/>
        <v>741.34338003164555</v>
      </c>
      <c r="Q35" s="35">
        <f t="shared" si="3"/>
        <v>182.97450452469536</v>
      </c>
      <c r="R35" s="35">
        <f t="shared" si="4"/>
        <v>101.64718004506905</v>
      </c>
      <c r="S35" s="35">
        <f t="shared" si="5"/>
        <v>411.5722876347134</v>
      </c>
      <c r="T35" s="35">
        <f t="shared" si="6"/>
        <v>33.251431016125281</v>
      </c>
      <c r="U35" s="35">
        <f t="shared" si="7"/>
        <v>719.17730461639792</v>
      </c>
      <c r="V35" s="35">
        <f t="shared" si="8"/>
        <v>399.52202716200895</v>
      </c>
      <c r="W35" s="35">
        <f t="shared" si="9"/>
        <v>23.627345383780032</v>
      </c>
      <c r="X35" s="35">
        <f t="shared" si="10"/>
        <v>3823.4020160467849</v>
      </c>
      <c r="Y35" s="51">
        <v>9900</v>
      </c>
      <c r="Z35" s="51">
        <v>4150</v>
      </c>
      <c r="AA35" s="35">
        <f t="shared" si="11"/>
        <v>496.25</v>
      </c>
      <c r="AB35" s="35">
        <f t="shared" si="12"/>
        <v>25</v>
      </c>
      <c r="AC35" s="35">
        <f t="shared" si="13"/>
        <v>738.94083890802244</v>
      </c>
      <c r="AD35" s="35">
        <f t="shared" si="14"/>
        <v>148.75279019625714</v>
      </c>
      <c r="AE35" s="35">
        <f t="shared" si="15"/>
        <v>77.116012390219439</v>
      </c>
      <c r="AF35" s="35">
        <f t="shared" si="16"/>
        <v>384.07922236718855</v>
      </c>
      <c r="AG35" s="35">
        <f t="shared" si="17"/>
        <v>68.27958241870698</v>
      </c>
      <c r="AH35" s="35">
        <f t="shared" si="18"/>
        <v>727.0270092576983</v>
      </c>
      <c r="AI35" s="35">
        <f t="shared" si="19"/>
        <v>376.90334265307479</v>
      </c>
      <c r="AJ35" s="35">
        <f t="shared" si="20"/>
        <v>22.049036619436908</v>
      </c>
      <c r="AK35" s="36">
        <f t="shared" si="21"/>
        <v>4015.2919390838847</v>
      </c>
    </row>
    <row r="36" spans="1:37" x14ac:dyDescent="0.25">
      <c r="A36" s="5">
        <v>4712</v>
      </c>
      <c r="B36" s="5">
        <v>582445.91074943542</v>
      </c>
      <c r="C36" s="5">
        <v>962512.21325668693</v>
      </c>
      <c r="D36" s="5">
        <v>19357.815000000301</v>
      </c>
      <c r="E36" s="5">
        <v>45.294446727267605</v>
      </c>
      <c r="F36" s="45">
        <v>2.5000000000000001E-2</v>
      </c>
      <c r="G36" s="45">
        <v>-2.5000000000000001E-2</v>
      </c>
      <c r="H36" s="53">
        <v>0.25</v>
      </c>
      <c r="I36" s="53">
        <v>0.25</v>
      </c>
      <c r="J36" s="45">
        <v>600</v>
      </c>
      <c r="K36" s="50">
        <f t="shared" si="22"/>
        <v>3283.7409298575653</v>
      </c>
      <c r="L36" s="51">
        <v>9900</v>
      </c>
      <c r="M36" s="51">
        <v>4150</v>
      </c>
      <c r="N36" s="35">
        <f t="shared" si="0"/>
        <v>703.75</v>
      </c>
      <c r="O36" s="35">
        <f t="shared" si="1"/>
        <v>475</v>
      </c>
      <c r="P36" s="35">
        <f t="shared" si="2"/>
        <v>741.34338003164555</v>
      </c>
      <c r="Q36" s="35">
        <f t="shared" si="3"/>
        <v>182.97450452469536</v>
      </c>
      <c r="R36" s="35">
        <f t="shared" si="4"/>
        <v>101.62957848514688</v>
      </c>
      <c r="S36" s="35">
        <f t="shared" si="5"/>
        <v>411.50502843416092</v>
      </c>
      <c r="T36" s="35">
        <f t="shared" si="6"/>
        <v>33.251431016125281</v>
      </c>
      <c r="U36" s="35">
        <f t="shared" si="7"/>
        <v>719.17730461639792</v>
      </c>
      <c r="V36" s="35">
        <f t="shared" si="8"/>
        <v>399.45284461411927</v>
      </c>
      <c r="W36" s="35">
        <f t="shared" si="9"/>
        <v>23.55329842677661</v>
      </c>
      <c r="X36" s="35">
        <f t="shared" si="10"/>
        <v>3836.348689964972</v>
      </c>
      <c r="Y36" s="51">
        <v>9900</v>
      </c>
      <c r="Z36" s="51">
        <v>4150</v>
      </c>
      <c r="AA36" s="35">
        <f t="shared" si="11"/>
        <v>496.25</v>
      </c>
      <c r="AB36" s="35">
        <f t="shared" si="12"/>
        <v>25</v>
      </c>
      <c r="AC36" s="35">
        <f t="shared" si="13"/>
        <v>738.94083890802244</v>
      </c>
      <c r="AD36" s="35">
        <f t="shared" si="14"/>
        <v>148.75279019625714</v>
      </c>
      <c r="AE36" s="35">
        <f t="shared" si="15"/>
        <v>77.129575938246091</v>
      </c>
      <c r="AF36" s="35">
        <f t="shared" si="16"/>
        <v>384.15051957963658</v>
      </c>
      <c r="AG36" s="35">
        <f t="shared" si="17"/>
        <v>68.27958241870698</v>
      </c>
      <c r="AH36" s="35">
        <f t="shared" si="18"/>
        <v>727.0270092576983</v>
      </c>
      <c r="AI36" s="35">
        <f t="shared" si="19"/>
        <v>376.96963428863825</v>
      </c>
      <c r="AJ36" s="35">
        <f t="shared" si="20"/>
        <v>21.987609392987324</v>
      </c>
      <c r="AK36" s="36">
        <f t="shared" si="21"/>
        <v>4025.7035559681608</v>
      </c>
    </row>
    <row r="37" spans="1:37" x14ac:dyDescent="0.25">
      <c r="A37" s="5">
        <v>4712.2</v>
      </c>
      <c r="B37" s="5">
        <v>582586.61875104904</v>
      </c>
      <c r="C37" s="5">
        <v>962654.3443864584</v>
      </c>
      <c r="D37" s="5">
        <v>19354.384415625191</v>
      </c>
      <c r="E37" s="5">
        <v>45.282125054254053</v>
      </c>
      <c r="F37" s="45">
        <v>2.5000000000000001E-2</v>
      </c>
      <c r="G37" s="45">
        <v>-2.5000000000000001E-2</v>
      </c>
      <c r="H37" s="53">
        <v>0.25</v>
      </c>
      <c r="I37" s="53">
        <v>0.25</v>
      </c>
      <c r="J37" s="45">
        <v>600</v>
      </c>
      <c r="K37" s="50">
        <f t="shared" si="22"/>
        <v>3273.8689256085413</v>
      </c>
      <c r="L37" s="51">
        <v>9900</v>
      </c>
      <c r="M37" s="51">
        <v>4150</v>
      </c>
      <c r="N37" s="35">
        <f t="shared" si="0"/>
        <v>703.75</v>
      </c>
      <c r="O37" s="35">
        <f t="shared" si="1"/>
        <v>475</v>
      </c>
      <c r="P37" s="35">
        <f t="shared" si="2"/>
        <v>741.34338003164555</v>
      </c>
      <c r="Q37" s="35">
        <f t="shared" si="3"/>
        <v>182.97450452469536</v>
      </c>
      <c r="R37" s="35">
        <f t="shared" si="4"/>
        <v>101.62617613381921</v>
      </c>
      <c r="S37" s="35">
        <f t="shared" si="5"/>
        <v>411.49202587907308</v>
      </c>
      <c r="T37" s="35">
        <f t="shared" si="6"/>
        <v>33.251431016125281</v>
      </c>
      <c r="U37" s="35">
        <f t="shared" si="7"/>
        <v>719.17730461639792</v>
      </c>
      <c r="V37" s="35">
        <f t="shared" si="8"/>
        <v>399.43947174633342</v>
      </c>
      <c r="W37" s="35">
        <f t="shared" si="9"/>
        <v>23.538986862399621</v>
      </c>
      <c r="X37" s="35">
        <f t="shared" si="10"/>
        <v>3838.8603447050982</v>
      </c>
      <c r="Y37" s="51">
        <v>9900</v>
      </c>
      <c r="Z37" s="51">
        <v>4150</v>
      </c>
      <c r="AA37" s="35">
        <f t="shared" si="11"/>
        <v>496.25</v>
      </c>
      <c r="AB37" s="35">
        <f t="shared" si="12"/>
        <v>25</v>
      </c>
      <c r="AC37" s="35">
        <f t="shared" si="13"/>
        <v>738.94083890802244</v>
      </c>
      <c r="AD37" s="35">
        <f t="shared" si="14"/>
        <v>148.75279019625714</v>
      </c>
      <c r="AE37" s="35">
        <f t="shared" si="15"/>
        <v>77.132198172716798</v>
      </c>
      <c r="AF37" s="35">
        <f t="shared" si="16"/>
        <v>384.16430225158138</v>
      </c>
      <c r="AG37" s="35">
        <f t="shared" si="17"/>
        <v>68.27958241870698</v>
      </c>
      <c r="AH37" s="35">
        <f t="shared" si="18"/>
        <v>727.0270092576983</v>
      </c>
      <c r="AI37" s="35">
        <f t="shared" si="19"/>
        <v>376.98245041990072</v>
      </c>
      <c r="AJ37" s="35">
        <f t="shared" si="20"/>
        <v>21.975731958315883</v>
      </c>
      <c r="AK37" s="36">
        <f t="shared" si="21"/>
        <v>4027.7234096437082</v>
      </c>
    </row>
    <row r="38" spans="1:37" x14ac:dyDescent="0.25">
      <c r="A38" s="5">
        <v>4712.8</v>
      </c>
      <c r="B38" s="5">
        <v>583008.92610645294</v>
      </c>
      <c r="C38" s="5">
        <v>963080.556171</v>
      </c>
      <c r="D38" s="5">
        <v>19344.049650000215</v>
      </c>
      <c r="E38" s="5">
        <v>45.245160035213338</v>
      </c>
      <c r="F38" s="45">
        <v>2.5000000000000001E-2</v>
      </c>
      <c r="G38" s="45">
        <v>-2.5000000000000001E-2</v>
      </c>
      <c r="H38" s="53">
        <v>0.25</v>
      </c>
      <c r="I38" s="53">
        <v>0.25</v>
      </c>
      <c r="J38" s="45">
        <v>600</v>
      </c>
      <c r="K38" s="50">
        <f t="shared" si="22"/>
        <v>3244.86355229951</v>
      </c>
      <c r="L38" s="51">
        <v>9900</v>
      </c>
      <c r="M38" s="51">
        <v>4150</v>
      </c>
      <c r="N38" s="35">
        <f t="shared" si="0"/>
        <v>703.75</v>
      </c>
      <c r="O38" s="35">
        <f t="shared" si="1"/>
        <v>475</v>
      </c>
      <c r="P38" s="35">
        <f t="shared" si="2"/>
        <v>741.34338003164555</v>
      </c>
      <c r="Q38" s="35">
        <f t="shared" si="3"/>
        <v>182.97450452469536</v>
      </c>
      <c r="R38" s="35">
        <f t="shared" si="4"/>
        <v>101.61620263144914</v>
      </c>
      <c r="S38" s="35">
        <f t="shared" si="5"/>
        <v>411.45390802500765</v>
      </c>
      <c r="T38" s="35">
        <f t="shared" si="6"/>
        <v>33.251431016125281</v>
      </c>
      <c r="U38" s="35">
        <f t="shared" si="7"/>
        <v>719.17730461639792</v>
      </c>
      <c r="V38" s="35">
        <f t="shared" si="8"/>
        <v>399.40027111250345</v>
      </c>
      <c r="W38" s="35">
        <f t="shared" si="9"/>
        <v>23.497037535092257</v>
      </c>
      <c r="X38" s="35">
        <f t="shared" si="10"/>
        <v>3846.239948838469</v>
      </c>
      <c r="Y38" s="51">
        <v>9900</v>
      </c>
      <c r="Z38" s="51">
        <v>4150</v>
      </c>
      <c r="AA38" s="35">
        <f t="shared" si="11"/>
        <v>496.25</v>
      </c>
      <c r="AB38" s="35">
        <f t="shared" si="12"/>
        <v>25</v>
      </c>
      <c r="AC38" s="35">
        <f t="shared" si="13"/>
        <v>738.94083890802244</v>
      </c>
      <c r="AD38" s="35">
        <f t="shared" si="14"/>
        <v>148.75279019625714</v>
      </c>
      <c r="AE38" s="35">
        <f t="shared" si="15"/>
        <v>77.139885666532052</v>
      </c>
      <c r="AF38" s="35">
        <f t="shared" si="16"/>
        <v>384.20470611420166</v>
      </c>
      <c r="AG38" s="35">
        <f t="shared" si="17"/>
        <v>68.27958241870698</v>
      </c>
      <c r="AH38" s="35">
        <f t="shared" si="18"/>
        <v>727.0270092576983</v>
      </c>
      <c r="AI38" s="35">
        <f t="shared" si="19"/>
        <v>377.02002292949743</v>
      </c>
      <c r="AJ38" s="35">
        <f t="shared" si="20"/>
        <v>21.940908142196562</v>
      </c>
      <c r="AK38" s="36">
        <f t="shared" si="21"/>
        <v>4033.6580312677493</v>
      </c>
    </row>
    <row r="39" spans="1:37" x14ac:dyDescent="0.25">
      <c r="A39" s="5">
        <v>4713</v>
      </c>
      <c r="B39" s="5">
        <v>583149.75631952286</v>
      </c>
      <c r="C39" s="5">
        <v>963222.56620901823</v>
      </c>
      <c r="D39" s="5">
        <v>19340.590390625039</v>
      </c>
      <c r="E39" s="5">
        <v>45.232838362199786</v>
      </c>
      <c r="F39" s="45">
        <v>2.5000000000000001E-2</v>
      </c>
      <c r="G39" s="45">
        <v>-2.5000000000000001E-2</v>
      </c>
      <c r="H39" s="53">
        <v>0.25</v>
      </c>
      <c r="I39" s="53">
        <v>0.25</v>
      </c>
      <c r="J39" s="45">
        <v>600</v>
      </c>
      <c r="K39" s="50">
        <f t="shared" si="22"/>
        <v>3235.3986410092089</v>
      </c>
      <c r="L39" s="51">
        <v>9900</v>
      </c>
      <c r="M39" s="51">
        <v>4150</v>
      </c>
      <c r="N39" s="35">
        <f t="shared" si="0"/>
        <v>703.75</v>
      </c>
      <c r="O39" s="35">
        <f t="shared" si="1"/>
        <v>475</v>
      </c>
      <c r="P39" s="35">
        <f t="shared" si="2"/>
        <v>741.34338003164555</v>
      </c>
      <c r="Q39" s="35">
        <f t="shared" si="3"/>
        <v>182.97450452469536</v>
      </c>
      <c r="R39" s="35">
        <f t="shared" si="4"/>
        <v>101.61295555671182</v>
      </c>
      <c r="S39" s="35">
        <f t="shared" si="5"/>
        <v>411.44149710804493</v>
      </c>
      <c r="T39" s="35">
        <f t="shared" si="6"/>
        <v>33.251431016125281</v>
      </c>
      <c r="U39" s="35">
        <f t="shared" si="7"/>
        <v>719.17730461639792</v>
      </c>
      <c r="V39" s="35">
        <f t="shared" si="8"/>
        <v>399.38750855597385</v>
      </c>
      <c r="W39" s="35">
        <f t="shared" si="9"/>
        <v>23.483381038705669</v>
      </c>
      <c r="X39" s="35">
        <f t="shared" si="10"/>
        <v>3848.6480301872498</v>
      </c>
      <c r="Y39" s="51">
        <v>9900</v>
      </c>
      <c r="Z39" s="51">
        <v>4150</v>
      </c>
      <c r="AA39" s="35">
        <f t="shared" si="11"/>
        <v>496.25</v>
      </c>
      <c r="AB39" s="35">
        <f t="shared" si="12"/>
        <v>25</v>
      </c>
      <c r="AC39" s="35">
        <f t="shared" si="13"/>
        <v>738.94083890802244</v>
      </c>
      <c r="AD39" s="35">
        <f t="shared" si="14"/>
        <v>148.75279019625714</v>
      </c>
      <c r="AE39" s="35">
        <f t="shared" si="15"/>
        <v>77.142388739845359</v>
      </c>
      <c r="AF39" s="35">
        <f t="shared" si="16"/>
        <v>384.2178610325883</v>
      </c>
      <c r="AG39" s="35">
        <f t="shared" si="17"/>
        <v>68.27958241870698</v>
      </c>
      <c r="AH39" s="35">
        <f t="shared" si="18"/>
        <v>727.0270092576983</v>
      </c>
      <c r="AI39" s="35">
        <f t="shared" si="19"/>
        <v>377.03225666240775</v>
      </c>
      <c r="AJ39" s="35">
        <f t="shared" si="20"/>
        <v>21.929568349143342</v>
      </c>
      <c r="AK39" s="36">
        <f t="shared" si="21"/>
        <v>4035.5945920082227</v>
      </c>
    </row>
    <row r="40" spans="1:37" x14ac:dyDescent="0.25">
      <c r="A40" s="5">
        <v>4714</v>
      </c>
      <c r="B40" s="5">
        <v>583854.36530303955</v>
      </c>
      <c r="C40" s="5">
        <v>963932.16192764044</v>
      </c>
      <c r="D40" s="5">
        <v>19323.186562500043</v>
      </c>
      <c r="E40" s="5">
        <v>45.171229997131952</v>
      </c>
      <c r="F40" s="45">
        <v>2.5000000000000001E-2</v>
      </c>
      <c r="G40" s="45">
        <v>-2.5000000000000001E-2</v>
      </c>
      <c r="H40" s="53">
        <v>0.25</v>
      </c>
      <c r="I40" s="53">
        <v>0.25</v>
      </c>
      <c r="J40" s="45">
        <v>600</v>
      </c>
      <c r="K40" s="50">
        <f t="shared" si="22"/>
        <v>3189.6006831528712</v>
      </c>
      <c r="L40" s="51">
        <v>9900</v>
      </c>
      <c r="M40" s="51">
        <v>4150</v>
      </c>
      <c r="N40" s="35">
        <f t="shared" si="0"/>
        <v>703.75</v>
      </c>
      <c r="O40" s="35">
        <f t="shared" si="1"/>
        <v>475</v>
      </c>
      <c r="P40" s="35">
        <f t="shared" si="2"/>
        <v>741.34338003164555</v>
      </c>
      <c r="Q40" s="35">
        <f t="shared" si="3"/>
        <v>182.97450452469536</v>
      </c>
      <c r="R40" s="35">
        <f t="shared" si="4"/>
        <v>101.59729533732728</v>
      </c>
      <c r="S40" s="35">
        <f t="shared" si="5"/>
        <v>411.38163479093794</v>
      </c>
      <c r="T40" s="35">
        <f t="shared" si="6"/>
        <v>33.251431016125281</v>
      </c>
      <c r="U40" s="35">
        <f t="shared" si="7"/>
        <v>719.17730461639792</v>
      </c>
      <c r="V40" s="35">
        <f t="shared" si="8"/>
        <v>399.3259564047824</v>
      </c>
      <c r="W40" s="35">
        <f t="shared" si="9"/>
        <v>23.417524104603395</v>
      </c>
      <c r="X40" s="35">
        <f t="shared" si="10"/>
        <v>3860.3000367136183</v>
      </c>
      <c r="Y40" s="51">
        <v>9900</v>
      </c>
      <c r="Z40" s="51">
        <v>4150</v>
      </c>
      <c r="AA40" s="35">
        <f t="shared" si="11"/>
        <v>496.25</v>
      </c>
      <c r="AB40" s="35">
        <f t="shared" si="12"/>
        <v>25</v>
      </c>
      <c r="AC40" s="35">
        <f t="shared" si="13"/>
        <v>738.94083890802244</v>
      </c>
      <c r="AD40" s="35">
        <f t="shared" si="14"/>
        <v>148.75279019625714</v>
      </c>
      <c r="AE40" s="35">
        <f t="shared" si="15"/>
        <v>77.154462494510739</v>
      </c>
      <c r="AF40" s="35">
        <f t="shared" si="16"/>
        <v>384.28130981441461</v>
      </c>
      <c r="AG40" s="35">
        <f t="shared" si="17"/>
        <v>68.27958241870698</v>
      </c>
      <c r="AH40" s="35">
        <f t="shared" si="18"/>
        <v>727.0270092576983</v>
      </c>
      <c r="AI40" s="35">
        <f t="shared" si="19"/>
        <v>377.09126695548053</v>
      </c>
      <c r="AJ40" s="35">
        <f t="shared" si="20"/>
        <v>21.874862838981187</v>
      </c>
      <c r="AK40" s="36">
        <f t="shared" si="21"/>
        <v>4044.9650472040707</v>
      </c>
    </row>
    <row r="41" spans="1:37" x14ac:dyDescent="0.25">
      <c r="A41" s="5">
        <v>4715</v>
      </c>
      <c r="B41" s="5">
        <v>584559.73688554764</v>
      </c>
      <c r="C41" s="5">
        <v>964640.99959212542</v>
      </c>
      <c r="D41" s="5">
        <v>19305.603515624854</v>
      </c>
      <c r="E41" s="5">
        <v>45.109621632064119</v>
      </c>
      <c r="F41" s="45">
        <v>2.5000000000000001E-2</v>
      </c>
      <c r="G41" s="45">
        <v>-2.5000000000000001E-2</v>
      </c>
      <c r="H41" s="53">
        <v>0.25</v>
      </c>
      <c r="I41" s="53">
        <v>0.25</v>
      </c>
      <c r="J41" s="45">
        <v>600</v>
      </c>
      <c r="K41" s="50">
        <f t="shared" si="22"/>
        <v>3146.3470562885527</v>
      </c>
      <c r="L41" s="51">
        <v>9900</v>
      </c>
      <c r="M41" s="51">
        <v>4150</v>
      </c>
      <c r="N41" s="35">
        <f t="shared" si="0"/>
        <v>703.75</v>
      </c>
      <c r="O41" s="35">
        <f t="shared" si="1"/>
        <v>475</v>
      </c>
      <c r="P41" s="35">
        <f t="shared" si="2"/>
        <v>741.34338003164555</v>
      </c>
      <c r="Q41" s="35">
        <f t="shared" si="3"/>
        <v>182.97450452469536</v>
      </c>
      <c r="R41" s="35">
        <f t="shared" si="4"/>
        <v>101.58258294982268</v>
      </c>
      <c r="S41" s="35">
        <f t="shared" si="5"/>
        <v>411.32538645739032</v>
      </c>
      <c r="T41" s="35">
        <f t="shared" si="6"/>
        <v>33.251431016125281</v>
      </c>
      <c r="U41" s="35">
        <f t="shared" si="7"/>
        <v>719.17730461639792</v>
      </c>
      <c r="V41" s="35">
        <f t="shared" si="8"/>
        <v>399.26812968615019</v>
      </c>
      <c r="W41" s="35">
        <f t="shared" si="9"/>
        <v>23.35566307156672</v>
      </c>
      <c r="X41" s="35">
        <f t="shared" si="10"/>
        <v>3871.304709544077</v>
      </c>
      <c r="Y41" s="51">
        <v>9900</v>
      </c>
      <c r="Z41" s="51">
        <v>4150</v>
      </c>
      <c r="AA41" s="35">
        <f t="shared" si="11"/>
        <v>496.25</v>
      </c>
      <c r="AB41" s="35">
        <f t="shared" si="12"/>
        <v>25</v>
      </c>
      <c r="AC41" s="35">
        <f t="shared" si="13"/>
        <v>738.94083890802244</v>
      </c>
      <c r="AD41" s="35">
        <f t="shared" si="14"/>
        <v>148.75279019625714</v>
      </c>
      <c r="AE41" s="35">
        <f t="shared" si="15"/>
        <v>77.165808140369634</v>
      </c>
      <c r="AF41" s="35">
        <f t="shared" si="16"/>
        <v>384.34092488960789</v>
      </c>
      <c r="AG41" s="35">
        <f t="shared" si="17"/>
        <v>68.27958241870698</v>
      </c>
      <c r="AH41" s="35">
        <f t="shared" si="18"/>
        <v>727.0270092576983</v>
      </c>
      <c r="AI41" s="35">
        <f t="shared" si="19"/>
        <v>377.14671862778874</v>
      </c>
      <c r="AJ41" s="35">
        <f t="shared" si="20"/>
        <v>21.823445481077552</v>
      </c>
      <c r="AK41" s="36">
        <f t="shared" si="21"/>
        <v>4053.8149215557055</v>
      </c>
    </row>
    <row r="42" spans="1:37" x14ac:dyDescent="0.25">
      <c r="A42" s="5">
        <v>4716</v>
      </c>
      <c r="B42" s="5">
        <v>585265.87025117874</v>
      </c>
      <c r="C42" s="5">
        <v>965349.0783829391</v>
      </c>
      <c r="D42" s="5">
        <v>19287.841250000158</v>
      </c>
      <c r="E42" s="5">
        <v>45.048013266996286</v>
      </c>
      <c r="F42" s="45">
        <v>2.5000000000000001E-2</v>
      </c>
      <c r="G42" s="45">
        <v>-2.5000000000000001E-2</v>
      </c>
      <c r="H42" s="53">
        <v>0.25</v>
      </c>
      <c r="I42" s="53">
        <v>0.25</v>
      </c>
      <c r="J42" s="45">
        <v>600</v>
      </c>
      <c r="K42" s="50">
        <f t="shared" si="22"/>
        <v>3105.6377604162526</v>
      </c>
      <c r="L42" s="51">
        <v>9900</v>
      </c>
      <c r="M42" s="51">
        <v>4150</v>
      </c>
      <c r="N42" s="35">
        <f t="shared" si="0"/>
        <v>703.75</v>
      </c>
      <c r="O42" s="35">
        <f t="shared" si="1"/>
        <v>475</v>
      </c>
      <c r="P42" s="35">
        <f t="shared" si="2"/>
        <v>741.34338003164555</v>
      </c>
      <c r="Q42" s="35">
        <f t="shared" si="3"/>
        <v>182.97450452469536</v>
      </c>
      <c r="R42" s="35">
        <f t="shared" si="4"/>
        <v>101.56880452590575</v>
      </c>
      <c r="S42" s="35">
        <f t="shared" si="5"/>
        <v>411.27270079201674</v>
      </c>
      <c r="T42" s="35">
        <f t="shared" si="6"/>
        <v>33.251431016125281</v>
      </c>
      <c r="U42" s="35">
        <f t="shared" si="7"/>
        <v>719.17730461639792</v>
      </c>
      <c r="V42" s="35">
        <f t="shared" si="8"/>
        <v>399.2139738910563</v>
      </c>
      <c r="W42" s="35">
        <f t="shared" si="9"/>
        <v>23.297737786121836</v>
      </c>
      <c r="X42" s="35">
        <f t="shared" si="10"/>
        <v>3881.6620486786264</v>
      </c>
      <c r="Y42" s="51">
        <v>9900</v>
      </c>
      <c r="Z42" s="51">
        <v>4150</v>
      </c>
      <c r="AA42" s="35">
        <f t="shared" si="11"/>
        <v>496.25</v>
      </c>
      <c r="AB42" s="35">
        <f t="shared" si="12"/>
        <v>25</v>
      </c>
      <c r="AC42" s="35">
        <f t="shared" si="13"/>
        <v>738.94083890802244</v>
      </c>
      <c r="AD42" s="35">
        <f t="shared" si="14"/>
        <v>148.75279019625714</v>
      </c>
      <c r="AE42" s="35">
        <f t="shared" si="15"/>
        <v>77.176435879662293</v>
      </c>
      <c r="AF42" s="35">
        <f t="shared" si="16"/>
        <v>384.39676123960561</v>
      </c>
      <c r="AG42" s="35">
        <f t="shared" si="17"/>
        <v>68.27958241870698</v>
      </c>
      <c r="AH42" s="35">
        <f t="shared" si="18"/>
        <v>727.0270092576983</v>
      </c>
      <c r="AI42" s="35">
        <f t="shared" si="19"/>
        <v>377.19866154262695</v>
      </c>
      <c r="AJ42" s="35">
        <f t="shared" si="20"/>
        <v>21.775272056590268</v>
      </c>
      <c r="AK42" s="36">
        <f t="shared" si="21"/>
        <v>4062.144215063126</v>
      </c>
    </row>
    <row r="43" spans="1:37" x14ac:dyDescent="0.25">
      <c r="A43" s="5">
        <v>4716.2</v>
      </c>
      <c r="B43" s="5">
        <v>585407.18826580048</v>
      </c>
      <c r="C43" s="5">
        <v>965490.60300418735</v>
      </c>
      <c r="D43" s="5">
        <v>19284.267290625168</v>
      </c>
      <c r="E43" s="5">
        <v>45.035691593982733</v>
      </c>
      <c r="F43" s="45">
        <v>2.5000000000000001E-2</v>
      </c>
      <c r="G43" s="45">
        <v>-2.5000000000000001E-2</v>
      </c>
      <c r="H43" s="53">
        <v>0.25</v>
      </c>
      <c r="I43" s="53">
        <v>0.25</v>
      </c>
      <c r="J43" s="45">
        <v>600</v>
      </c>
      <c r="K43" s="50">
        <f t="shared" si="22"/>
        <v>3097.8012209608419</v>
      </c>
      <c r="L43" s="51">
        <v>9900</v>
      </c>
      <c r="M43" s="51">
        <v>4150</v>
      </c>
      <c r="N43" s="35">
        <f t="shared" si="0"/>
        <v>703.75</v>
      </c>
      <c r="O43" s="35">
        <f t="shared" si="1"/>
        <v>475</v>
      </c>
      <c r="P43" s="35">
        <f t="shared" si="2"/>
        <v>741.34338003164555</v>
      </c>
      <c r="Q43" s="35">
        <f t="shared" si="3"/>
        <v>182.97450452469536</v>
      </c>
      <c r="R43" s="35">
        <f t="shared" si="4"/>
        <v>101.56615976536247</v>
      </c>
      <c r="S43" s="35">
        <f t="shared" si="5"/>
        <v>411.26258691739167</v>
      </c>
      <c r="T43" s="35">
        <f t="shared" si="6"/>
        <v>33.251431016125281</v>
      </c>
      <c r="U43" s="35">
        <f t="shared" si="7"/>
        <v>719.17730461639792</v>
      </c>
      <c r="V43" s="35">
        <f t="shared" si="8"/>
        <v>399.20357871734723</v>
      </c>
      <c r="W43" s="35">
        <f t="shared" si="9"/>
        <v>23.286620025998474</v>
      </c>
      <c r="X43" s="35">
        <f t="shared" si="10"/>
        <v>3883.6558364620255</v>
      </c>
      <c r="Y43" s="51">
        <v>9900</v>
      </c>
      <c r="Z43" s="51">
        <v>4150</v>
      </c>
      <c r="AA43" s="35">
        <f t="shared" si="11"/>
        <v>496.25</v>
      </c>
      <c r="AB43" s="35">
        <f t="shared" si="12"/>
        <v>25</v>
      </c>
      <c r="AC43" s="35">
        <f t="shared" si="13"/>
        <v>738.94083890802244</v>
      </c>
      <c r="AD43" s="35">
        <f t="shared" si="14"/>
        <v>148.75279019625714</v>
      </c>
      <c r="AE43" s="35">
        <f t="shared" si="15"/>
        <v>77.178476126129283</v>
      </c>
      <c r="AF43" s="35">
        <f t="shared" si="16"/>
        <v>384.40747962830716</v>
      </c>
      <c r="AG43" s="35">
        <f t="shared" si="17"/>
        <v>68.27958241870698</v>
      </c>
      <c r="AH43" s="35">
        <f t="shared" si="18"/>
        <v>727.0270092576983</v>
      </c>
      <c r="AI43" s="35">
        <f t="shared" si="19"/>
        <v>377.20863321633533</v>
      </c>
      <c r="AJ43" s="35">
        <f t="shared" si="20"/>
        <v>21.766022969296234</v>
      </c>
      <c r="AK43" s="36">
        <f t="shared" si="21"/>
        <v>4063.7476040633028</v>
      </c>
    </row>
    <row r="44" spans="1:37" x14ac:dyDescent="0.25">
      <c r="A44" s="5">
        <v>4716.8</v>
      </c>
      <c r="B44" s="5">
        <v>585831.32487821579</v>
      </c>
      <c r="C44" s="5">
        <v>965914.99447628856</v>
      </c>
      <c r="D44" s="5">
        <v>19273.502400000099</v>
      </c>
      <c r="E44" s="5">
        <v>44.998726574942012</v>
      </c>
      <c r="F44" s="45">
        <v>2.5000000000000001E-2</v>
      </c>
      <c r="G44" s="45">
        <v>-2.5000000000000001E-2</v>
      </c>
      <c r="H44" s="53">
        <v>0.25</v>
      </c>
      <c r="I44" s="53">
        <v>0.25</v>
      </c>
      <c r="J44" s="45">
        <v>600</v>
      </c>
      <c r="K44" s="50">
        <f t="shared" si="22"/>
        <v>3074.9022420326592</v>
      </c>
      <c r="L44" s="51">
        <v>9900</v>
      </c>
      <c r="M44" s="51">
        <v>4150</v>
      </c>
      <c r="N44" s="35">
        <f t="shared" si="0"/>
        <v>703.75</v>
      </c>
      <c r="O44" s="35">
        <f t="shared" si="1"/>
        <v>475</v>
      </c>
      <c r="P44" s="35">
        <f t="shared" si="2"/>
        <v>741.34338003164555</v>
      </c>
      <c r="Q44" s="35">
        <f t="shared" si="3"/>
        <v>182.97450452469536</v>
      </c>
      <c r="R44" s="35">
        <f t="shared" si="4"/>
        <v>101.55844554451082</v>
      </c>
      <c r="S44" s="35">
        <f t="shared" si="5"/>
        <v>411.23308519169444</v>
      </c>
      <c r="T44" s="35">
        <f t="shared" si="6"/>
        <v>33.251431016125281</v>
      </c>
      <c r="U44" s="35">
        <f t="shared" si="7"/>
        <v>719.17730461639792</v>
      </c>
      <c r="V44" s="35">
        <f t="shared" si="8"/>
        <v>399.17325814031534</v>
      </c>
      <c r="W44" s="35">
        <f t="shared" si="9"/>
        <v>23.254193589389402</v>
      </c>
      <c r="X44" s="35">
        <f t="shared" si="10"/>
        <v>3889.4818397252134</v>
      </c>
      <c r="Y44" s="51">
        <v>9900</v>
      </c>
      <c r="Z44" s="51">
        <v>4150</v>
      </c>
      <c r="AA44" s="35">
        <f t="shared" si="11"/>
        <v>496.25</v>
      </c>
      <c r="AB44" s="35">
        <f t="shared" si="12"/>
        <v>25</v>
      </c>
      <c r="AC44" s="35">
        <f t="shared" si="13"/>
        <v>738.94083890802244</v>
      </c>
      <c r="AD44" s="35">
        <f t="shared" si="14"/>
        <v>148.75279019625714</v>
      </c>
      <c r="AE44" s="35">
        <f t="shared" si="15"/>
        <v>77.184427578936564</v>
      </c>
      <c r="AF44" s="35">
        <f t="shared" si="16"/>
        <v>384.4387441220486</v>
      </c>
      <c r="AG44" s="35">
        <f t="shared" si="17"/>
        <v>68.27958241870698</v>
      </c>
      <c r="AH44" s="35">
        <f t="shared" si="18"/>
        <v>727.0270092576983</v>
      </c>
      <c r="AI44" s="35">
        <f t="shared" si="19"/>
        <v>377.23772085179752</v>
      </c>
      <c r="AJ44" s="35">
        <f t="shared" si="20"/>
        <v>21.739041193411278</v>
      </c>
      <c r="AK44" s="36">
        <f t="shared" si="21"/>
        <v>4068.43283166123</v>
      </c>
    </row>
    <row r="45" spans="1:37" x14ac:dyDescent="0.25">
      <c r="A45" s="5">
        <v>4717</v>
      </c>
      <c r="B45" s="5">
        <v>585972.76458311081</v>
      </c>
      <c r="C45" s="5">
        <v>966056.39748132229</v>
      </c>
      <c r="D45" s="5">
        <v>19269.899765625269</v>
      </c>
      <c r="E45" s="5">
        <v>44.986404901928459</v>
      </c>
      <c r="F45" s="45">
        <v>2.5000000000000001E-2</v>
      </c>
      <c r="G45" s="45">
        <v>-2.5000000000000001E-2</v>
      </c>
      <c r="H45" s="53">
        <v>0.25</v>
      </c>
      <c r="I45" s="53">
        <v>0.25</v>
      </c>
      <c r="J45" s="45">
        <v>600</v>
      </c>
      <c r="K45" s="50">
        <f t="shared" si="22"/>
        <v>3067.4727955359713</v>
      </c>
      <c r="L45" s="51">
        <v>9900</v>
      </c>
      <c r="M45" s="51">
        <v>4150</v>
      </c>
      <c r="N45" s="35">
        <f t="shared" si="0"/>
        <v>703.75</v>
      </c>
      <c r="O45" s="35">
        <f t="shared" si="1"/>
        <v>475</v>
      </c>
      <c r="P45" s="35">
        <f t="shared" si="2"/>
        <v>741.34338003164555</v>
      </c>
      <c r="Q45" s="35">
        <f t="shared" si="3"/>
        <v>182.97450452469536</v>
      </c>
      <c r="R45" s="35">
        <f t="shared" si="4"/>
        <v>101.5559471726073</v>
      </c>
      <c r="S45" s="35">
        <f t="shared" si="5"/>
        <v>411.22353006960122</v>
      </c>
      <c r="T45" s="35">
        <f t="shared" si="6"/>
        <v>33.251431016125281</v>
      </c>
      <c r="U45" s="35">
        <f t="shared" si="7"/>
        <v>719.17730461639792</v>
      </c>
      <c r="V45" s="35">
        <f t="shared" si="8"/>
        <v>399.16343834396633</v>
      </c>
      <c r="W45" s="35">
        <f t="shared" si="9"/>
        <v>23.243692344344986</v>
      </c>
      <c r="X45" s="35">
        <f t="shared" si="10"/>
        <v>3891.372054117267</v>
      </c>
      <c r="Y45" s="51">
        <v>9900</v>
      </c>
      <c r="Z45" s="51">
        <v>4150</v>
      </c>
      <c r="AA45" s="35">
        <f t="shared" si="11"/>
        <v>496.25</v>
      </c>
      <c r="AB45" s="35">
        <f t="shared" si="12"/>
        <v>25</v>
      </c>
      <c r="AC45" s="35">
        <f t="shared" si="13"/>
        <v>738.94083890802244</v>
      </c>
      <c r="AD45" s="35">
        <f t="shared" si="14"/>
        <v>148.75279019625714</v>
      </c>
      <c r="AE45" s="35">
        <f t="shared" si="15"/>
        <v>77.186355202261666</v>
      </c>
      <c r="AF45" s="35">
        <f t="shared" si="16"/>
        <v>384.44886999272018</v>
      </c>
      <c r="AG45" s="35">
        <f t="shared" si="17"/>
        <v>68.27958241870698</v>
      </c>
      <c r="AH45" s="35">
        <f t="shared" si="18"/>
        <v>727.0270092576983</v>
      </c>
      <c r="AI45" s="35">
        <f t="shared" si="19"/>
        <v>377.2471420816056</v>
      </c>
      <c r="AJ45" s="35">
        <f t="shared" si="20"/>
        <v>21.730301412298598</v>
      </c>
      <c r="AK45" s="36">
        <f t="shared" si="21"/>
        <v>4069.9529277263327</v>
      </c>
    </row>
    <row r="46" spans="1:37" x14ac:dyDescent="0.25">
      <c r="A46" s="5">
        <v>4718</v>
      </c>
      <c r="B46" s="5">
        <v>586680.41906452179</v>
      </c>
      <c r="C46" s="5">
        <v>966762.95606952906</v>
      </c>
      <c r="D46" s="5">
        <v>19251.779062499962</v>
      </c>
      <c r="E46" s="5">
        <v>44.924796536860619</v>
      </c>
      <c r="F46" s="45">
        <v>2.5000000000000001E-2</v>
      </c>
      <c r="G46" s="45">
        <v>-2.5000000000000001E-2</v>
      </c>
      <c r="H46" s="53">
        <v>0.25</v>
      </c>
      <c r="I46" s="53">
        <v>0.25</v>
      </c>
      <c r="J46" s="45">
        <v>600</v>
      </c>
      <c r="K46" s="50">
        <f t="shared" si="22"/>
        <v>3031.8521616477087</v>
      </c>
      <c r="L46" s="51">
        <v>9900</v>
      </c>
      <c r="M46" s="51">
        <v>4150</v>
      </c>
      <c r="N46" s="35">
        <f t="shared" si="0"/>
        <v>703.75</v>
      </c>
      <c r="O46" s="35">
        <f t="shared" si="1"/>
        <v>475</v>
      </c>
      <c r="P46" s="35">
        <f t="shared" si="2"/>
        <v>741.34338003164555</v>
      </c>
      <c r="Q46" s="35">
        <f t="shared" si="3"/>
        <v>182.97450452469536</v>
      </c>
      <c r="R46" s="35">
        <f t="shared" si="4"/>
        <v>101.54399894140435</v>
      </c>
      <c r="S46" s="35">
        <f t="shared" si="5"/>
        <v>411.17783004469044</v>
      </c>
      <c r="T46" s="35">
        <f t="shared" si="6"/>
        <v>33.251431016125281</v>
      </c>
      <c r="U46" s="35">
        <f t="shared" si="7"/>
        <v>719.17730461639792</v>
      </c>
      <c r="V46" s="35">
        <f t="shared" si="8"/>
        <v>399.11647608147081</v>
      </c>
      <c r="W46" s="35">
        <f t="shared" si="9"/>
        <v>23.193474954022566</v>
      </c>
      <c r="X46" s="35">
        <f t="shared" si="10"/>
        <v>3900.4347258599978</v>
      </c>
      <c r="Y46" s="51">
        <v>9900</v>
      </c>
      <c r="Z46" s="51">
        <v>4150</v>
      </c>
      <c r="AA46" s="35">
        <f t="shared" si="11"/>
        <v>496.25</v>
      </c>
      <c r="AB46" s="35">
        <f t="shared" si="12"/>
        <v>25</v>
      </c>
      <c r="AC46" s="35">
        <f t="shared" si="13"/>
        <v>738.94083890802244</v>
      </c>
      <c r="AD46" s="35">
        <f t="shared" si="14"/>
        <v>148.75279019625714</v>
      </c>
      <c r="AE46" s="35">
        <f t="shared" si="15"/>
        <v>77.195574907337161</v>
      </c>
      <c r="AF46" s="35">
        <f t="shared" si="16"/>
        <v>384.49729854375869</v>
      </c>
      <c r="AG46" s="35">
        <f t="shared" si="17"/>
        <v>68.27958241870698</v>
      </c>
      <c r="AH46" s="35">
        <f t="shared" si="18"/>
        <v>727.0270092576983</v>
      </c>
      <c r="AI46" s="35">
        <f t="shared" si="19"/>
        <v>377.29220325053171</v>
      </c>
      <c r="AJ46" s="35">
        <f t="shared" si="20"/>
        <v>21.688495371199213</v>
      </c>
      <c r="AK46" s="36">
        <f t="shared" si="21"/>
        <v>4077.2410595453262</v>
      </c>
    </row>
    <row r="47" spans="1:37" x14ac:dyDescent="0.25">
      <c r="A47" s="5">
        <v>4719</v>
      </c>
      <c r="B47" s="5">
        <v>587388.83287668228</v>
      </c>
      <c r="C47" s="5">
        <v>967468.75333064795</v>
      </c>
      <c r="D47" s="5">
        <v>19233.47914062515</v>
      </c>
      <c r="E47" s="5">
        <v>44.863188171792793</v>
      </c>
      <c r="F47" s="45">
        <v>2.5000000000000001E-2</v>
      </c>
      <c r="G47" s="45">
        <v>-2.5000000000000001E-2</v>
      </c>
      <c r="H47" s="53">
        <v>0.25</v>
      </c>
      <c r="I47" s="53">
        <v>0.25</v>
      </c>
      <c r="J47" s="45">
        <v>600</v>
      </c>
      <c r="K47" s="50">
        <f t="shared" si="22"/>
        <v>2998.775858751465</v>
      </c>
      <c r="L47" s="51">
        <v>9900</v>
      </c>
      <c r="M47" s="51">
        <v>4150</v>
      </c>
      <c r="N47" s="35">
        <f t="shared" si="0"/>
        <v>703.75</v>
      </c>
      <c r="O47" s="35">
        <f t="shared" si="1"/>
        <v>475</v>
      </c>
      <c r="P47" s="35">
        <f t="shared" si="2"/>
        <v>741.34338003164555</v>
      </c>
      <c r="Q47" s="35">
        <f t="shared" si="3"/>
        <v>182.97450452469536</v>
      </c>
      <c r="R47" s="35">
        <f t="shared" si="4"/>
        <v>101.53294879987939</v>
      </c>
      <c r="S47" s="35">
        <f t="shared" si="5"/>
        <v>411.13555985018536</v>
      </c>
      <c r="T47" s="35">
        <f t="shared" si="6"/>
        <v>33.251431016125281</v>
      </c>
      <c r="U47" s="35">
        <f t="shared" si="7"/>
        <v>719.17730461639792</v>
      </c>
      <c r="V47" s="35">
        <f t="shared" si="8"/>
        <v>399.07304374089313</v>
      </c>
      <c r="W47" s="35">
        <f t="shared" si="9"/>
        <v>23.147037808203009</v>
      </c>
      <c r="X47" s="35">
        <f t="shared" si="10"/>
        <v>3908.8500639068193</v>
      </c>
      <c r="Y47" s="51">
        <v>9900</v>
      </c>
      <c r="Z47" s="51">
        <v>4150</v>
      </c>
      <c r="AA47" s="35">
        <f t="shared" si="11"/>
        <v>496.25</v>
      </c>
      <c r="AB47" s="35">
        <f t="shared" si="12"/>
        <v>25</v>
      </c>
      <c r="AC47" s="35">
        <f t="shared" si="13"/>
        <v>738.94083890802244</v>
      </c>
      <c r="AD47" s="35">
        <f t="shared" si="14"/>
        <v>148.75279019625714</v>
      </c>
      <c r="AE47" s="35">
        <f t="shared" si="15"/>
        <v>77.204103123257127</v>
      </c>
      <c r="AF47" s="35">
        <f t="shared" si="16"/>
        <v>384.54209066386863</v>
      </c>
      <c r="AG47" s="35">
        <f t="shared" si="17"/>
        <v>68.27958241870698</v>
      </c>
      <c r="AH47" s="35">
        <f t="shared" si="18"/>
        <v>727.0270092576983</v>
      </c>
      <c r="AI47" s="35">
        <f t="shared" si="19"/>
        <v>377.33388477668279</v>
      </c>
      <c r="AJ47" s="35">
        <f t="shared" si="20"/>
        <v>21.649818650290079</v>
      </c>
      <c r="AK47" s="36">
        <f t="shared" si="21"/>
        <v>4084.0086105201053</v>
      </c>
    </row>
    <row r="48" spans="1:37" x14ac:dyDescent="0.25">
      <c r="A48" s="5">
        <v>4720</v>
      </c>
      <c r="B48" s="5">
        <v>588098.00520133972</v>
      </c>
      <c r="C48" s="5">
        <v>968173.78844857216</v>
      </c>
      <c r="D48" s="5">
        <v>19215</v>
      </c>
      <c r="E48" s="5">
        <v>44.801579806724959</v>
      </c>
      <c r="F48" s="45">
        <v>2.5000000000000001E-2</v>
      </c>
      <c r="G48" s="45">
        <v>-2.5000000000000001E-2</v>
      </c>
      <c r="H48" s="53">
        <v>0.25</v>
      </c>
      <c r="I48" s="53">
        <v>0.25</v>
      </c>
      <c r="J48" s="45">
        <v>600</v>
      </c>
      <c r="K48" s="50">
        <f t="shared" si="22"/>
        <v>2968.24388684724</v>
      </c>
      <c r="L48" s="51">
        <v>9900</v>
      </c>
      <c r="M48" s="51">
        <v>4150</v>
      </c>
      <c r="N48" s="35">
        <f t="shared" si="0"/>
        <v>703.75</v>
      </c>
      <c r="O48" s="35">
        <f t="shared" si="1"/>
        <v>475</v>
      </c>
      <c r="P48" s="35">
        <f t="shared" si="2"/>
        <v>741.34338003164555</v>
      </c>
      <c r="Q48" s="35">
        <f t="shared" si="3"/>
        <v>182.97450452469536</v>
      </c>
      <c r="R48" s="35">
        <f t="shared" si="4"/>
        <v>101.52278660578911</v>
      </c>
      <c r="S48" s="35">
        <f t="shared" si="5"/>
        <v>411.09668190449446</v>
      </c>
      <c r="T48" s="35">
        <f t="shared" si="6"/>
        <v>33.251431016125281</v>
      </c>
      <c r="U48" s="35">
        <f t="shared" si="7"/>
        <v>719.17730461639792</v>
      </c>
      <c r="V48" s="35">
        <f t="shared" si="8"/>
        <v>399.03310145836679</v>
      </c>
      <c r="W48" s="35">
        <f t="shared" si="9"/>
        <v>23.104336969554051</v>
      </c>
      <c r="X48" s="35">
        <f t="shared" si="10"/>
        <v>3916.6180682577315</v>
      </c>
      <c r="Y48" s="51">
        <v>9900</v>
      </c>
      <c r="Z48" s="51">
        <v>4150</v>
      </c>
      <c r="AA48" s="35">
        <f t="shared" si="11"/>
        <v>496.25</v>
      </c>
      <c r="AB48" s="35">
        <f t="shared" si="12"/>
        <v>25</v>
      </c>
      <c r="AC48" s="35">
        <f t="shared" si="13"/>
        <v>738.94083890802244</v>
      </c>
      <c r="AD48" s="35">
        <f t="shared" si="14"/>
        <v>148.75279019625714</v>
      </c>
      <c r="AE48" s="35">
        <f t="shared" si="15"/>
        <v>77.211947325815487</v>
      </c>
      <c r="AF48" s="35">
        <f t="shared" si="16"/>
        <v>384.58328660109134</v>
      </c>
      <c r="AG48" s="35">
        <f t="shared" si="17"/>
        <v>68.27958241870698</v>
      </c>
      <c r="AH48" s="35">
        <f t="shared" si="18"/>
        <v>727.0270092576983</v>
      </c>
      <c r="AI48" s="35">
        <f t="shared" si="19"/>
        <v>377.37222319788805</v>
      </c>
      <c r="AJ48" s="35">
        <f t="shared" si="20"/>
        <v>21.614238785207402</v>
      </c>
      <c r="AK48" s="36">
        <f t="shared" si="21"/>
        <v>4090.2555806506707</v>
      </c>
    </row>
    <row r="49" spans="1:37" x14ac:dyDescent="0.25">
      <c r="A49" s="5">
        <v>4720.2</v>
      </c>
      <c r="B49" s="5">
        <v>588239.93061590195</v>
      </c>
      <c r="C49" s="5">
        <v>968314.70394325256</v>
      </c>
      <c r="D49" s="5">
        <v>19211.287262504127</v>
      </c>
      <c r="E49" s="5">
        <v>44.789258133711407</v>
      </c>
      <c r="F49" s="45">
        <v>2.5000000000000001E-2</v>
      </c>
      <c r="G49" s="45">
        <v>-2.5000000000000001E-2</v>
      </c>
      <c r="H49" s="53">
        <v>0.25</v>
      </c>
      <c r="I49" s="53">
        <v>0.25</v>
      </c>
      <c r="J49" s="45">
        <v>600</v>
      </c>
      <c r="K49" s="50">
        <f t="shared" si="22"/>
        <v>2962.4428121854426</v>
      </c>
      <c r="L49" s="51">
        <v>9900</v>
      </c>
      <c r="M49" s="51">
        <v>4150</v>
      </c>
      <c r="N49" s="35">
        <f t="shared" si="0"/>
        <v>703.75</v>
      </c>
      <c r="O49" s="35">
        <f t="shared" si="1"/>
        <v>475</v>
      </c>
      <c r="P49" s="35">
        <f t="shared" si="2"/>
        <v>741.34338003164555</v>
      </c>
      <c r="Q49" s="35">
        <f t="shared" si="3"/>
        <v>182.97450452469536</v>
      </c>
      <c r="R49" s="35">
        <f t="shared" si="4"/>
        <v>101.52085988939868</v>
      </c>
      <c r="S49" s="35">
        <f t="shared" si="5"/>
        <v>411.08931030426322</v>
      </c>
      <c r="T49" s="35">
        <f t="shared" si="6"/>
        <v>33.251431016125281</v>
      </c>
      <c r="U49" s="35">
        <f t="shared" si="7"/>
        <v>719.17730461639792</v>
      </c>
      <c r="V49" s="35">
        <f t="shared" si="8"/>
        <v>399.02552854156056</v>
      </c>
      <c r="W49" s="35">
        <f t="shared" si="9"/>
        <v>23.096241558311505</v>
      </c>
      <c r="X49" s="35">
        <f t="shared" si="10"/>
        <v>3918.0939890844033</v>
      </c>
      <c r="Y49" s="51">
        <v>9900</v>
      </c>
      <c r="Z49" s="51">
        <v>4150</v>
      </c>
      <c r="AA49" s="35">
        <f t="shared" si="11"/>
        <v>496.25</v>
      </c>
      <c r="AB49" s="35">
        <f t="shared" si="12"/>
        <v>25</v>
      </c>
      <c r="AC49" s="35">
        <f t="shared" si="13"/>
        <v>738.94083890802244</v>
      </c>
      <c r="AD49" s="35">
        <f t="shared" si="14"/>
        <v>148.75279019625714</v>
      </c>
      <c r="AE49" s="35">
        <f t="shared" si="15"/>
        <v>77.213434697647898</v>
      </c>
      <c r="AF49" s="35">
        <f t="shared" si="16"/>
        <v>384.5910975458807</v>
      </c>
      <c r="AG49" s="35">
        <f t="shared" si="17"/>
        <v>68.27958241870698</v>
      </c>
      <c r="AH49" s="35">
        <f t="shared" si="18"/>
        <v>727.0270092576983</v>
      </c>
      <c r="AI49" s="35">
        <f t="shared" si="19"/>
        <v>377.37949270519312</v>
      </c>
      <c r="AJ49" s="35">
        <f t="shared" si="20"/>
        <v>21.607491772338808</v>
      </c>
      <c r="AK49" s="36">
        <f t="shared" si="21"/>
        <v>4091.4425049754773</v>
      </c>
    </row>
    <row r="50" spans="1:37" x14ac:dyDescent="0.25">
      <c r="A50" s="5">
        <v>4720.8</v>
      </c>
      <c r="B50" s="5">
        <v>588665.88863897324</v>
      </c>
      <c r="C50" s="5">
        <v>968737.26725205779</v>
      </c>
      <c r="D50" s="5">
        <v>19200.176200003851</v>
      </c>
      <c r="E50" s="5">
        <v>44.752293114670685</v>
      </c>
      <c r="F50" s="45">
        <v>2.5000000000000001E-2</v>
      </c>
      <c r="G50" s="45">
        <v>-2.5000000000000001E-2</v>
      </c>
      <c r="H50" s="53">
        <v>0.25</v>
      </c>
      <c r="I50" s="53">
        <v>0.25</v>
      </c>
      <c r="J50" s="45">
        <v>600</v>
      </c>
      <c r="K50" s="50">
        <f t="shared" si="22"/>
        <v>2945.6502276381084</v>
      </c>
      <c r="L50" s="51">
        <v>9900</v>
      </c>
      <c r="M50" s="51">
        <v>4150</v>
      </c>
      <c r="N50" s="35">
        <f t="shared" si="0"/>
        <v>703.75</v>
      </c>
      <c r="O50" s="35">
        <f t="shared" si="1"/>
        <v>475</v>
      </c>
      <c r="P50" s="35">
        <f t="shared" si="2"/>
        <v>741.34338003164555</v>
      </c>
      <c r="Q50" s="35">
        <f t="shared" si="3"/>
        <v>182.97450452469536</v>
      </c>
      <c r="R50" s="35">
        <f t="shared" si="4"/>
        <v>101.515289910837</v>
      </c>
      <c r="S50" s="35">
        <f t="shared" si="5"/>
        <v>411.067998757662</v>
      </c>
      <c r="T50" s="35">
        <f t="shared" si="6"/>
        <v>33.251431016125281</v>
      </c>
      <c r="U50" s="35">
        <f t="shared" si="7"/>
        <v>719.17730461639792</v>
      </c>
      <c r="V50" s="35">
        <f t="shared" si="8"/>
        <v>399.00363586214507</v>
      </c>
      <c r="W50" s="35">
        <f t="shared" si="9"/>
        <v>23.07283931949749</v>
      </c>
      <c r="X50" s="35">
        <f t="shared" si="10"/>
        <v>3922.3663914774079</v>
      </c>
      <c r="Y50" s="51">
        <v>9900</v>
      </c>
      <c r="Z50" s="51">
        <v>4150</v>
      </c>
      <c r="AA50" s="35">
        <f t="shared" si="11"/>
        <v>496.25</v>
      </c>
      <c r="AB50" s="35">
        <f t="shared" si="12"/>
        <v>25</v>
      </c>
      <c r="AC50" s="35">
        <f t="shared" si="13"/>
        <v>738.94083890802244</v>
      </c>
      <c r="AD50" s="35">
        <f t="shared" si="14"/>
        <v>148.75279019625714</v>
      </c>
      <c r="AE50" s="35">
        <f t="shared" si="15"/>
        <v>77.217734815594014</v>
      </c>
      <c r="AF50" s="35">
        <f t="shared" si="16"/>
        <v>384.61367895309746</v>
      </c>
      <c r="AG50" s="35">
        <f t="shared" si="17"/>
        <v>68.27958241870698</v>
      </c>
      <c r="AH50" s="35">
        <f t="shared" si="18"/>
        <v>727.0270092576983</v>
      </c>
      <c r="AI50" s="35">
        <f t="shared" si="19"/>
        <v>377.40050946653048</v>
      </c>
      <c r="AJ50" s="35">
        <f t="shared" si="20"/>
        <v>21.587984570399996</v>
      </c>
      <c r="AK50" s="36">
        <f t="shared" si="21"/>
        <v>4094.8783385472902</v>
      </c>
    </row>
    <row r="51" spans="1:37" x14ac:dyDescent="0.25">
      <c r="A51" s="5">
        <v>4721</v>
      </c>
      <c r="B51" s="5">
        <v>588807.9352183342</v>
      </c>
      <c r="C51" s="5">
        <v>968878.06060820818</v>
      </c>
      <c r="D51" s="5">
        <v>19196.481562504232</v>
      </c>
      <c r="E51" s="5">
        <v>44.739971441657133</v>
      </c>
      <c r="F51" s="45">
        <v>2.5000000000000001E-2</v>
      </c>
      <c r="G51" s="45">
        <v>-2.5000000000000001E-2</v>
      </c>
      <c r="H51" s="53">
        <v>0.25</v>
      </c>
      <c r="I51" s="53">
        <v>0.25</v>
      </c>
      <c r="J51" s="45">
        <v>600</v>
      </c>
      <c r="K51" s="50">
        <f t="shared" si="22"/>
        <v>2940.2562459350338</v>
      </c>
      <c r="L51" s="51">
        <v>9900</v>
      </c>
      <c r="M51" s="51">
        <v>4150</v>
      </c>
      <c r="N51" s="35">
        <f t="shared" si="0"/>
        <v>703.75</v>
      </c>
      <c r="O51" s="35">
        <f t="shared" si="1"/>
        <v>475</v>
      </c>
      <c r="P51" s="35">
        <f t="shared" si="2"/>
        <v>741.34338003164555</v>
      </c>
      <c r="Q51" s="35">
        <f t="shared" si="3"/>
        <v>182.97450452469536</v>
      </c>
      <c r="R51" s="35">
        <f t="shared" si="4"/>
        <v>101.51350308342541</v>
      </c>
      <c r="S51" s="35">
        <f t="shared" si="5"/>
        <v>411.06116182684298</v>
      </c>
      <c r="T51" s="35">
        <f t="shared" si="6"/>
        <v>33.251431016125281</v>
      </c>
      <c r="U51" s="35">
        <f t="shared" si="7"/>
        <v>719.17730461639792</v>
      </c>
      <c r="V51" s="35">
        <f t="shared" si="8"/>
        <v>398.99661277592315</v>
      </c>
      <c r="W51" s="35">
        <f t="shared" si="9"/>
        <v>23.065332264994812</v>
      </c>
      <c r="X51" s="35">
        <f t="shared" si="10"/>
        <v>3923.7387389127343</v>
      </c>
      <c r="Y51" s="51">
        <v>9900</v>
      </c>
      <c r="Z51" s="51">
        <v>4150</v>
      </c>
      <c r="AA51" s="35">
        <f t="shared" si="11"/>
        <v>496.25</v>
      </c>
      <c r="AB51" s="35">
        <f t="shared" si="12"/>
        <v>25</v>
      </c>
      <c r="AC51" s="35">
        <f t="shared" si="13"/>
        <v>738.94083890802244</v>
      </c>
      <c r="AD51" s="35">
        <f t="shared" si="14"/>
        <v>148.75279019625714</v>
      </c>
      <c r="AE51" s="35">
        <f t="shared" si="15"/>
        <v>77.219114354859812</v>
      </c>
      <c r="AF51" s="35">
        <f t="shared" si="16"/>
        <v>384.62092317206231</v>
      </c>
      <c r="AG51" s="35">
        <f t="shared" si="17"/>
        <v>68.27958241870698</v>
      </c>
      <c r="AH51" s="35">
        <f t="shared" si="18"/>
        <v>727.0270092576983</v>
      </c>
      <c r="AI51" s="35">
        <f t="shared" si="19"/>
        <v>377.40725194379922</v>
      </c>
      <c r="AJ51" s="35">
        <f t="shared" si="20"/>
        <v>21.581726061411967</v>
      </c>
      <c r="AK51" s="36">
        <f t="shared" si="21"/>
        <v>4095.9819699370223</v>
      </c>
    </row>
    <row r="52" spans="1:37" x14ac:dyDescent="0.25">
      <c r="A52" s="5">
        <v>4722</v>
      </c>
      <c r="B52" s="5">
        <v>589518.62210655212</v>
      </c>
      <c r="C52" s="5">
        <v>969581.56899520755</v>
      </c>
      <c r="D52" s="5">
        <v>19178.076250003869</v>
      </c>
      <c r="E52" s="5">
        <v>44.678363076589299</v>
      </c>
      <c r="F52" s="45">
        <v>2.5000000000000001E-2</v>
      </c>
      <c r="G52" s="45">
        <v>-2.5000000000000001E-2</v>
      </c>
      <c r="H52" s="53">
        <v>0.25</v>
      </c>
      <c r="I52" s="53">
        <v>0.25</v>
      </c>
      <c r="J52" s="45">
        <v>600</v>
      </c>
      <c r="K52" s="50">
        <f t="shared" si="22"/>
        <v>2914.8129360148459</v>
      </c>
      <c r="L52" s="51">
        <v>9900</v>
      </c>
      <c r="M52" s="51">
        <v>4150</v>
      </c>
      <c r="N52" s="35">
        <f t="shared" si="0"/>
        <v>703.75</v>
      </c>
      <c r="O52" s="35">
        <f t="shared" si="1"/>
        <v>475</v>
      </c>
      <c r="P52" s="35">
        <f t="shared" si="2"/>
        <v>741.34338003164555</v>
      </c>
      <c r="Q52" s="35">
        <f t="shared" si="3"/>
        <v>182.97450452469536</v>
      </c>
      <c r="R52" s="35">
        <f t="shared" si="4"/>
        <v>101.5050898021654</v>
      </c>
      <c r="S52" s="35">
        <f t="shared" si="5"/>
        <v>411.0289683603815</v>
      </c>
      <c r="T52" s="35">
        <f t="shared" si="6"/>
        <v>33.251431016125281</v>
      </c>
      <c r="U52" s="35">
        <f t="shared" si="7"/>
        <v>719.17730461639792</v>
      </c>
      <c r="V52" s="35">
        <f t="shared" si="8"/>
        <v>398.96354455718273</v>
      </c>
      <c r="W52" s="35">
        <f t="shared" si="9"/>
        <v>23.029987190124952</v>
      </c>
      <c r="X52" s="35">
        <f t="shared" si="10"/>
        <v>3930.2120758718279</v>
      </c>
      <c r="Y52" s="51">
        <v>9900</v>
      </c>
      <c r="Z52" s="51">
        <v>4150</v>
      </c>
      <c r="AA52" s="35">
        <f t="shared" si="11"/>
        <v>496.25</v>
      </c>
      <c r="AB52" s="35">
        <f t="shared" si="12"/>
        <v>25</v>
      </c>
      <c r="AC52" s="35">
        <f t="shared" si="13"/>
        <v>738.94083890802244</v>
      </c>
      <c r="AD52" s="35">
        <f t="shared" si="14"/>
        <v>148.75279019625714</v>
      </c>
      <c r="AE52" s="35">
        <f t="shared" si="15"/>
        <v>77.225610429391295</v>
      </c>
      <c r="AF52" s="35">
        <f t="shared" si="16"/>
        <v>384.65503384525226</v>
      </c>
      <c r="AG52" s="35">
        <f t="shared" si="17"/>
        <v>68.27958241870698</v>
      </c>
      <c r="AH52" s="35">
        <f t="shared" si="18"/>
        <v>727.0270092576983</v>
      </c>
      <c r="AI52" s="35">
        <f t="shared" si="19"/>
        <v>377.43900140969032</v>
      </c>
      <c r="AJ52" s="35">
        <f t="shared" si="20"/>
        <v>21.552253451650166</v>
      </c>
      <c r="AK52" s="36">
        <f t="shared" si="21"/>
        <v>4101.1877783791606</v>
      </c>
    </row>
    <row r="53" spans="1:37" x14ac:dyDescent="0.25">
      <c r="A53" s="5">
        <v>4723</v>
      </c>
      <c r="B53" s="5">
        <v>590230.06504440308</v>
      </c>
      <c r="C53" s="5">
        <v>970284.31279623508</v>
      </c>
      <c r="D53" s="5">
        <v>19159.784062504059</v>
      </c>
      <c r="E53" s="5">
        <v>44.616754711521473</v>
      </c>
      <c r="F53" s="45">
        <v>2.5000000000000001E-2</v>
      </c>
      <c r="G53" s="45">
        <v>-2.5000000000000001E-2</v>
      </c>
      <c r="H53" s="53">
        <v>0.25</v>
      </c>
      <c r="I53" s="53">
        <v>0.25</v>
      </c>
      <c r="J53" s="45">
        <v>600</v>
      </c>
      <c r="K53" s="50">
        <f t="shared" si="22"/>
        <v>2891.9139570866773</v>
      </c>
      <c r="L53" s="51">
        <v>9900</v>
      </c>
      <c r="M53" s="51">
        <v>4150</v>
      </c>
      <c r="N53" s="35">
        <f t="shared" si="0"/>
        <v>703.75</v>
      </c>
      <c r="O53" s="35">
        <f t="shared" si="1"/>
        <v>475</v>
      </c>
      <c r="P53" s="35">
        <f t="shared" si="2"/>
        <v>741.34338003164555</v>
      </c>
      <c r="Q53" s="35">
        <f t="shared" si="3"/>
        <v>182.97450452469536</v>
      </c>
      <c r="R53" s="35">
        <f t="shared" si="4"/>
        <v>101.49753915711605</v>
      </c>
      <c r="S53" s="35">
        <f t="shared" si="5"/>
        <v>411.00007330276759</v>
      </c>
      <c r="T53" s="35">
        <f t="shared" si="6"/>
        <v>33.251431016125281</v>
      </c>
      <c r="U53" s="35">
        <f t="shared" si="7"/>
        <v>719.17730461639792</v>
      </c>
      <c r="V53" s="35">
        <f t="shared" si="8"/>
        <v>398.93386691127893</v>
      </c>
      <c r="W53" s="35">
        <f t="shared" si="9"/>
        <v>22.998268823021611</v>
      </c>
      <c r="X53" s="35">
        <f t="shared" si="10"/>
        <v>3936.0380791350121</v>
      </c>
      <c r="Y53" s="51">
        <v>9900</v>
      </c>
      <c r="Z53" s="51">
        <v>4150</v>
      </c>
      <c r="AA53" s="35">
        <f t="shared" si="11"/>
        <v>496.25</v>
      </c>
      <c r="AB53" s="35">
        <f t="shared" si="12"/>
        <v>25</v>
      </c>
      <c r="AC53" s="35">
        <f t="shared" si="13"/>
        <v>738.94083890802244</v>
      </c>
      <c r="AD53" s="35">
        <f t="shared" si="14"/>
        <v>148.75279019625714</v>
      </c>
      <c r="AE53" s="35">
        <f t="shared" si="15"/>
        <v>77.231441161199456</v>
      </c>
      <c r="AF53" s="35">
        <f t="shared" si="16"/>
        <v>384.6856488161074</v>
      </c>
      <c r="AG53" s="35">
        <f t="shared" si="17"/>
        <v>68.27958241870698</v>
      </c>
      <c r="AH53" s="35">
        <f t="shared" si="18"/>
        <v>727.0270092576983</v>
      </c>
      <c r="AI53" s="35">
        <f t="shared" si="19"/>
        <v>377.46749902309762</v>
      </c>
      <c r="AJ53" s="35">
        <f t="shared" si="20"/>
        <v>21.52579655944248</v>
      </c>
      <c r="AK53" s="36">
        <f t="shared" si="21"/>
        <v>4105.8730059770842</v>
      </c>
    </row>
    <row r="54" spans="1:37" x14ac:dyDescent="0.25">
      <c r="A54" s="5">
        <v>4724</v>
      </c>
      <c r="B54" s="5">
        <v>590942.26320934296</v>
      </c>
      <c r="C54" s="5">
        <v>970986.29119876027</v>
      </c>
      <c r="D54" s="5">
        <v>19141.605000004121</v>
      </c>
      <c r="E54" s="5">
        <v>44.55514634645364</v>
      </c>
      <c r="F54" s="45">
        <v>2.5000000000000001E-2</v>
      </c>
      <c r="G54" s="45">
        <v>-2.5000000000000001E-2</v>
      </c>
      <c r="H54" s="53">
        <v>0.25</v>
      </c>
      <c r="I54" s="53">
        <v>0.25</v>
      </c>
      <c r="J54" s="45">
        <v>600</v>
      </c>
      <c r="K54" s="50">
        <f t="shared" si="22"/>
        <v>2871.5593091505275</v>
      </c>
      <c r="L54" s="51">
        <v>9900</v>
      </c>
      <c r="M54" s="51">
        <v>4150</v>
      </c>
      <c r="N54" s="35">
        <f t="shared" si="0"/>
        <v>703.75</v>
      </c>
      <c r="O54" s="35">
        <f t="shared" si="1"/>
        <v>475</v>
      </c>
      <c r="P54" s="35">
        <f t="shared" si="2"/>
        <v>741.34338003164555</v>
      </c>
      <c r="Q54" s="35">
        <f t="shared" si="3"/>
        <v>182.97450452469536</v>
      </c>
      <c r="R54" s="35">
        <f t="shared" si="4"/>
        <v>101.49084435176978</v>
      </c>
      <c r="S54" s="35">
        <f t="shared" si="5"/>
        <v>410.97445144393106</v>
      </c>
      <c r="T54" s="35">
        <f t="shared" si="6"/>
        <v>33.251431016125281</v>
      </c>
      <c r="U54" s="35">
        <f t="shared" si="7"/>
        <v>719.17730461639792</v>
      </c>
      <c r="V54" s="35">
        <f t="shared" si="8"/>
        <v>398.90755312468684</v>
      </c>
      <c r="W54" s="35">
        <f t="shared" si="9"/>
        <v>22.970147747020746</v>
      </c>
      <c r="X54" s="35">
        <f t="shared" si="10"/>
        <v>3941.2167487022871</v>
      </c>
      <c r="Y54" s="51">
        <v>9900</v>
      </c>
      <c r="Z54" s="51">
        <v>4150</v>
      </c>
      <c r="AA54" s="35">
        <f t="shared" si="11"/>
        <v>496.25</v>
      </c>
      <c r="AB54" s="35">
        <f t="shared" si="12"/>
        <v>25</v>
      </c>
      <c r="AC54" s="35">
        <f t="shared" si="13"/>
        <v>738.94083890802244</v>
      </c>
      <c r="AD54" s="35">
        <f t="shared" si="14"/>
        <v>148.75279019625714</v>
      </c>
      <c r="AE54" s="35">
        <f t="shared" si="15"/>
        <v>77.236611567087621</v>
      </c>
      <c r="AF54" s="35">
        <f t="shared" si="16"/>
        <v>384.71279507440192</v>
      </c>
      <c r="AG54" s="35">
        <f t="shared" si="17"/>
        <v>68.27958241870698</v>
      </c>
      <c r="AH54" s="35">
        <f t="shared" si="18"/>
        <v>727.0270092576983</v>
      </c>
      <c r="AI54" s="35">
        <f t="shared" si="19"/>
        <v>377.49276930357144</v>
      </c>
      <c r="AJ54" s="35">
        <f t="shared" si="20"/>
        <v>21.502333568377402</v>
      </c>
      <c r="AK54" s="36">
        <f t="shared" si="21"/>
        <v>4110.0376527307944</v>
      </c>
    </row>
    <row r="55" spans="1:37" x14ac:dyDescent="0.25">
      <c r="A55" s="5">
        <v>4724.2</v>
      </c>
      <c r="B55" s="5">
        <v>591084.79339694977</v>
      </c>
      <c r="C55" s="5">
        <v>971126.59495997429</v>
      </c>
      <c r="D55" s="5">
        <v>19137.982762503954</v>
      </c>
      <c r="E55" s="5">
        <v>44.542824673440087</v>
      </c>
      <c r="F55" s="45">
        <v>2.5000000000000001E-2</v>
      </c>
      <c r="G55" s="45">
        <v>-2.5000000000000001E-2</v>
      </c>
      <c r="H55" s="53">
        <v>0.25</v>
      </c>
      <c r="I55" s="53">
        <v>0.25</v>
      </c>
      <c r="J55" s="45">
        <v>600</v>
      </c>
      <c r="K55" s="50">
        <f t="shared" si="22"/>
        <v>2867.7936992823429</v>
      </c>
      <c r="L55" s="51">
        <v>9900</v>
      </c>
      <c r="M55" s="51">
        <v>4150</v>
      </c>
      <c r="N55" s="35">
        <f t="shared" si="0"/>
        <v>703.75</v>
      </c>
      <c r="O55" s="35">
        <f t="shared" si="1"/>
        <v>475</v>
      </c>
      <c r="P55" s="35">
        <f t="shared" si="2"/>
        <v>741.34338003164555</v>
      </c>
      <c r="Q55" s="35">
        <f t="shared" si="3"/>
        <v>182.97450452469536</v>
      </c>
      <c r="R55" s="35">
        <f t="shared" si="4"/>
        <v>101.48960754935653</v>
      </c>
      <c r="S55" s="35">
        <f t="shared" si="5"/>
        <v>410.96971784486277</v>
      </c>
      <c r="T55" s="35">
        <f t="shared" si="6"/>
        <v>33.251431016125281</v>
      </c>
      <c r="U55" s="35">
        <f t="shared" si="7"/>
        <v>719.17730461639792</v>
      </c>
      <c r="V55" s="35">
        <f t="shared" si="8"/>
        <v>398.90269189974072</v>
      </c>
      <c r="W55" s="35">
        <f t="shared" si="9"/>
        <v>22.964952860735075</v>
      </c>
      <c r="X55" s="35">
        <f t="shared" si="10"/>
        <v>3942.1748025722318</v>
      </c>
      <c r="Y55" s="51">
        <v>9900</v>
      </c>
      <c r="Z55" s="51">
        <v>4150</v>
      </c>
      <c r="AA55" s="35">
        <f t="shared" si="11"/>
        <v>496.25</v>
      </c>
      <c r="AB55" s="35">
        <f t="shared" si="12"/>
        <v>25</v>
      </c>
      <c r="AC55" s="35">
        <f t="shared" si="13"/>
        <v>738.94083890802244</v>
      </c>
      <c r="AD55" s="35">
        <f t="shared" si="14"/>
        <v>148.75279019625714</v>
      </c>
      <c r="AE55" s="35">
        <f t="shared" si="15"/>
        <v>77.237566809399624</v>
      </c>
      <c r="AF55" s="35">
        <f t="shared" si="16"/>
        <v>384.71781023357158</v>
      </c>
      <c r="AG55" s="35">
        <f t="shared" si="17"/>
        <v>68.27958241870698</v>
      </c>
      <c r="AH55" s="35">
        <f t="shared" si="18"/>
        <v>727.0270092576983</v>
      </c>
      <c r="AI55" s="35">
        <f t="shared" si="19"/>
        <v>377.49743803590439</v>
      </c>
      <c r="AJ55" s="35">
        <f t="shared" si="20"/>
        <v>21.497998497384021</v>
      </c>
      <c r="AK55" s="36">
        <f t="shared" si="21"/>
        <v>4110.8081123802303</v>
      </c>
    </row>
    <row r="56" spans="1:37" x14ac:dyDescent="0.25">
      <c r="A56" s="5">
        <v>4724.8</v>
      </c>
      <c r="B56" s="5">
        <v>591512.56495141983</v>
      </c>
      <c r="C56" s="5">
        <v>971547.32228836417</v>
      </c>
      <c r="D56" s="5">
        <v>19127.143200003957</v>
      </c>
      <c r="E56" s="5">
        <v>44.505859654399366</v>
      </c>
      <c r="F56" s="45">
        <v>2.5000000000000001E-2</v>
      </c>
      <c r="G56" s="45">
        <v>-2.5000000000000001E-2</v>
      </c>
      <c r="H56" s="53">
        <v>0.25</v>
      </c>
      <c r="I56" s="53">
        <v>0.25</v>
      </c>
      <c r="J56" s="45">
        <v>600</v>
      </c>
      <c r="K56" s="50">
        <f t="shared" si="22"/>
        <v>2857.1075091158577</v>
      </c>
      <c r="L56" s="51">
        <v>9900</v>
      </c>
      <c r="M56" s="51">
        <v>4150</v>
      </c>
      <c r="N56" s="35">
        <f t="shared" si="0"/>
        <v>703.75</v>
      </c>
      <c r="O56" s="35">
        <f t="shared" si="1"/>
        <v>475</v>
      </c>
      <c r="P56" s="35">
        <f t="shared" si="2"/>
        <v>741.34338003164555</v>
      </c>
      <c r="Q56" s="35">
        <f t="shared" si="3"/>
        <v>182.97450452469536</v>
      </c>
      <c r="R56" s="35">
        <f t="shared" si="4"/>
        <v>101.48610065141777</v>
      </c>
      <c r="S56" s="35">
        <f t="shared" si="5"/>
        <v>410.95629559504528</v>
      </c>
      <c r="T56" s="35">
        <f t="shared" si="6"/>
        <v>33.251431016125281</v>
      </c>
      <c r="U56" s="35">
        <f t="shared" si="7"/>
        <v>719.17730461639792</v>
      </c>
      <c r="V56" s="35">
        <f t="shared" si="8"/>
        <v>398.88890811377706</v>
      </c>
      <c r="W56" s="35">
        <f t="shared" si="9"/>
        <v>22.950223363374366</v>
      </c>
      <c r="X56" s="35">
        <f t="shared" si="10"/>
        <v>3944.893604095053</v>
      </c>
      <c r="Y56" s="51">
        <v>9900</v>
      </c>
      <c r="Z56" s="51">
        <v>4150</v>
      </c>
      <c r="AA56" s="35">
        <f t="shared" si="11"/>
        <v>496.25</v>
      </c>
      <c r="AB56" s="35">
        <f t="shared" si="12"/>
        <v>25</v>
      </c>
      <c r="AC56" s="35">
        <f t="shared" si="13"/>
        <v>738.94083890802244</v>
      </c>
      <c r="AD56" s="35">
        <f t="shared" si="14"/>
        <v>148.75279019625714</v>
      </c>
      <c r="AE56" s="35">
        <f t="shared" si="15"/>
        <v>77.24027545527548</v>
      </c>
      <c r="AF56" s="35">
        <f t="shared" si="16"/>
        <v>384.73203073545193</v>
      </c>
      <c r="AG56" s="35">
        <f t="shared" si="17"/>
        <v>68.27958241870698</v>
      </c>
      <c r="AH56" s="35">
        <f t="shared" si="18"/>
        <v>727.0270092576983</v>
      </c>
      <c r="AI56" s="35">
        <f t="shared" si="19"/>
        <v>377.51067650160087</v>
      </c>
      <c r="AJ56" s="35">
        <f t="shared" si="20"/>
        <v>21.485705743084594</v>
      </c>
      <c r="AK56" s="36">
        <f t="shared" si="21"/>
        <v>4112.99455192593</v>
      </c>
    </row>
    <row r="57" spans="1:37" x14ac:dyDescent="0.25">
      <c r="A57" s="5">
        <v>4725</v>
      </c>
      <c r="B57" s="5">
        <v>591655.21577787399</v>
      </c>
      <c r="C57" s="5">
        <v>971687.50339108706</v>
      </c>
      <c r="D57" s="5">
        <v>19123.539062504278</v>
      </c>
      <c r="E57" s="5">
        <v>44.493537981385813</v>
      </c>
      <c r="F57" s="45">
        <v>2.5000000000000001E-2</v>
      </c>
      <c r="G57" s="45">
        <v>-2.5000000000000001E-2</v>
      </c>
      <c r="H57" s="53">
        <v>0.25</v>
      </c>
      <c r="I57" s="53">
        <v>0.25</v>
      </c>
      <c r="J57" s="45">
        <v>600</v>
      </c>
      <c r="K57" s="50">
        <f t="shared" si="22"/>
        <v>2853.748992206396</v>
      </c>
      <c r="L57" s="51">
        <v>9900</v>
      </c>
      <c r="M57" s="51">
        <v>4150</v>
      </c>
      <c r="N57" s="35">
        <f t="shared" si="0"/>
        <v>703.75</v>
      </c>
      <c r="O57" s="35">
        <f t="shared" si="1"/>
        <v>475</v>
      </c>
      <c r="P57" s="35">
        <f t="shared" si="2"/>
        <v>741.34338003164555</v>
      </c>
      <c r="Q57" s="35">
        <f t="shared" si="3"/>
        <v>182.97450452469536</v>
      </c>
      <c r="R57" s="35">
        <f t="shared" si="4"/>
        <v>101.48499938259651</v>
      </c>
      <c r="S57" s="35">
        <f t="shared" si="5"/>
        <v>410.95208051076287</v>
      </c>
      <c r="T57" s="35">
        <f t="shared" si="6"/>
        <v>33.251431016125281</v>
      </c>
      <c r="U57" s="35">
        <f t="shared" si="7"/>
        <v>719.17730461639792</v>
      </c>
      <c r="V57" s="35">
        <f t="shared" si="8"/>
        <v>398.88457960066216</v>
      </c>
      <c r="W57" s="35">
        <f t="shared" si="9"/>
        <v>22.945597982142289</v>
      </c>
      <c r="X57" s="35">
        <f t="shared" si="10"/>
        <v>3945.7480845736522</v>
      </c>
      <c r="Y57" s="51">
        <v>9900</v>
      </c>
      <c r="Z57" s="51">
        <v>4150</v>
      </c>
      <c r="AA57" s="35">
        <f t="shared" si="11"/>
        <v>496.25</v>
      </c>
      <c r="AB57" s="35">
        <f t="shared" si="12"/>
        <v>25</v>
      </c>
      <c r="AC57" s="35">
        <f t="shared" si="13"/>
        <v>738.94083890802244</v>
      </c>
      <c r="AD57" s="35">
        <f t="shared" si="14"/>
        <v>148.75279019625714</v>
      </c>
      <c r="AE57" s="35">
        <f t="shared" si="15"/>
        <v>77.241126079740056</v>
      </c>
      <c r="AF57" s="35">
        <f t="shared" si="16"/>
        <v>384.73649646409109</v>
      </c>
      <c r="AG57" s="35">
        <f t="shared" si="17"/>
        <v>68.27958241870698</v>
      </c>
      <c r="AH57" s="35">
        <f t="shared" si="18"/>
        <v>727.0270092576983</v>
      </c>
      <c r="AI57" s="35">
        <f t="shared" si="19"/>
        <v>377.51483391578898</v>
      </c>
      <c r="AJ57" s="35">
        <f t="shared" si="20"/>
        <v>21.481845197013758</v>
      </c>
      <c r="AK57" s="36">
        <f t="shared" si="21"/>
        <v>4113.6817186402914</v>
      </c>
    </row>
    <row r="58" spans="1:37" x14ac:dyDescent="0.25">
      <c r="A58" s="5">
        <v>4726</v>
      </c>
      <c r="B58" s="5">
        <v>592368.92192554474</v>
      </c>
      <c r="C58" s="5">
        <v>972387.94856256247</v>
      </c>
      <c r="D58" s="5">
        <v>19105.586250003853</v>
      </c>
      <c r="E58" s="5">
        <v>44.43192961631798</v>
      </c>
      <c r="F58" s="45">
        <v>2.5000000000000001E-2</v>
      </c>
      <c r="G58" s="45">
        <v>-2.5000000000000001E-2</v>
      </c>
      <c r="H58" s="53">
        <v>0.25</v>
      </c>
      <c r="I58" s="53">
        <v>0.25</v>
      </c>
      <c r="J58" s="45">
        <v>600</v>
      </c>
      <c r="K58" s="50">
        <f t="shared" si="22"/>
        <v>2838.4830062542837</v>
      </c>
      <c r="L58" s="51">
        <v>9900</v>
      </c>
      <c r="M58" s="51">
        <v>4150</v>
      </c>
      <c r="N58" s="35">
        <f t="shared" si="0"/>
        <v>703.75</v>
      </c>
      <c r="O58" s="35">
        <f t="shared" si="1"/>
        <v>475</v>
      </c>
      <c r="P58" s="35">
        <f t="shared" si="2"/>
        <v>741.34338003164555</v>
      </c>
      <c r="Q58" s="35">
        <f t="shared" si="3"/>
        <v>182.97450452469536</v>
      </c>
      <c r="R58" s="35">
        <f t="shared" si="4"/>
        <v>101.47999902550633</v>
      </c>
      <c r="S58" s="35">
        <f t="shared" si="5"/>
        <v>410.93294111850173</v>
      </c>
      <c r="T58" s="35">
        <f t="shared" si="6"/>
        <v>33.251431016125281</v>
      </c>
      <c r="U58" s="35">
        <f t="shared" si="7"/>
        <v>719.17730461639792</v>
      </c>
      <c r="V58" s="35">
        <f t="shared" si="8"/>
        <v>398.86492580603334</v>
      </c>
      <c r="W58" s="35">
        <f t="shared" si="9"/>
        <v>22.924596924859049</v>
      </c>
      <c r="X58" s="35">
        <f t="shared" si="10"/>
        <v>3949.6320867491086</v>
      </c>
      <c r="Y58" s="51">
        <v>9900</v>
      </c>
      <c r="Z58" s="51">
        <v>4150</v>
      </c>
      <c r="AA58" s="35">
        <f t="shared" si="11"/>
        <v>496.25</v>
      </c>
      <c r="AB58" s="35">
        <f t="shared" si="12"/>
        <v>25</v>
      </c>
      <c r="AC58" s="35">
        <f t="shared" si="13"/>
        <v>738.94083890802244</v>
      </c>
      <c r="AD58" s="35">
        <f t="shared" si="14"/>
        <v>148.75279019625714</v>
      </c>
      <c r="AE58" s="35">
        <f t="shared" si="15"/>
        <v>77.244988557274141</v>
      </c>
      <c r="AF58" s="35">
        <f t="shared" si="16"/>
        <v>384.75677373590821</v>
      </c>
      <c r="AG58" s="35">
        <f t="shared" si="17"/>
        <v>68.27958241870698</v>
      </c>
      <c r="AH58" s="35">
        <f t="shared" si="18"/>
        <v>727.0270092576983</v>
      </c>
      <c r="AI58" s="35">
        <f t="shared" si="19"/>
        <v>377.53371171624042</v>
      </c>
      <c r="AJ58" s="35">
        <f t="shared" si="20"/>
        <v>21.464314659216701</v>
      </c>
      <c r="AK58" s="36">
        <f t="shared" si="21"/>
        <v>4116.8052037055741</v>
      </c>
    </row>
    <row r="59" spans="1:37" x14ac:dyDescent="0.25">
      <c r="A59" s="5">
        <v>4727</v>
      </c>
      <c r="B59" s="5">
        <v>593083.38082742691</v>
      </c>
      <c r="C59" s="5">
        <v>973087.62590327859</v>
      </c>
      <c r="D59" s="5">
        <v>19087.74656250398</v>
      </c>
      <c r="E59" s="5">
        <v>44.370321251250147</v>
      </c>
      <c r="F59" s="45">
        <v>2.5000000000000001E-2</v>
      </c>
      <c r="G59" s="45">
        <v>-2.5000000000000001E-2</v>
      </c>
      <c r="H59" s="53">
        <v>0.25</v>
      </c>
      <c r="I59" s="53">
        <v>0.25</v>
      </c>
      <c r="J59" s="45">
        <v>600</v>
      </c>
      <c r="K59" s="50">
        <f t="shared" si="22"/>
        <v>2825.7613512941898</v>
      </c>
      <c r="L59" s="51">
        <v>9900</v>
      </c>
      <c r="M59" s="51">
        <v>4150</v>
      </c>
      <c r="N59" s="35">
        <f t="shared" si="0"/>
        <v>703.75</v>
      </c>
      <c r="O59" s="35">
        <f t="shared" si="1"/>
        <v>475</v>
      </c>
      <c r="P59" s="35">
        <f t="shared" si="2"/>
        <v>741.34338003164555</v>
      </c>
      <c r="Q59" s="35">
        <f t="shared" si="3"/>
        <v>182.97450452469536</v>
      </c>
      <c r="R59" s="35">
        <f t="shared" si="4"/>
        <v>101.4758388241257</v>
      </c>
      <c r="S59" s="35">
        <f t="shared" si="5"/>
        <v>410.91701672861859</v>
      </c>
      <c r="T59" s="35">
        <f t="shared" si="6"/>
        <v>33.251431016125281</v>
      </c>
      <c r="U59" s="35">
        <f t="shared" si="7"/>
        <v>719.17730461639792</v>
      </c>
      <c r="V59" s="35">
        <f t="shared" si="8"/>
        <v>398.8485742251213</v>
      </c>
      <c r="W59" s="35">
        <f t="shared" si="9"/>
        <v>22.907125295947733</v>
      </c>
      <c r="X59" s="35">
        <f t="shared" si="10"/>
        <v>3952.8687552286551</v>
      </c>
      <c r="Y59" s="51">
        <v>9900</v>
      </c>
      <c r="Z59" s="51">
        <v>4150</v>
      </c>
      <c r="AA59" s="35">
        <f t="shared" si="11"/>
        <v>496.25</v>
      </c>
      <c r="AB59" s="35">
        <f t="shared" si="12"/>
        <v>25</v>
      </c>
      <c r="AC59" s="35">
        <f t="shared" si="13"/>
        <v>738.94083890802244</v>
      </c>
      <c r="AD59" s="35">
        <f t="shared" si="14"/>
        <v>148.75279019625714</v>
      </c>
      <c r="AE59" s="35">
        <f t="shared" si="15"/>
        <v>77.248202291516975</v>
      </c>
      <c r="AF59" s="35">
        <f t="shared" si="16"/>
        <v>384.77364459292937</v>
      </c>
      <c r="AG59" s="35">
        <f t="shared" si="17"/>
        <v>68.27958241870698</v>
      </c>
      <c r="AH59" s="35">
        <f t="shared" si="18"/>
        <v>727.0270092576983</v>
      </c>
      <c r="AI59" s="35">
        <f t="shared" si="19"/>
        <v>377.54941879368101</v>
      </c>
      <c r="AJ59" s="35">
        <f t="shared" si="20"/>
        <v>21.449727629775314</v>
      </c>
      <c r="AK59" s="36">
        <f t="shared" si="21"/>
        <v>4119.4081079266434</v>
      </c>
    </row>
    <row r="60" spans="1:37" x14ac:dyDescent="0.25">
      <c r="A60" s="5">
        <v>4728</v>
      </c>
      <c r="B60" s="5">
        <v>593798.59165763855</v>
      </c>
      <c r="C60" s="5">
        <v>973786.53460428119</v>
      </c>
      <c r="D60" s="5">
        <v>19070.020000003977</v>
      </c>
      <c r="E60" s="5">
        <v>44.308712886182313</v>
      </c>
      <c r="F60" s="45">
        <v>2.5000000000000001E-2</v>
      </c>
      <c r="G60" s="45">
        <v>-2.5000000000000001E-2</v>
      </c>
      <c r="H60" s="53">
        <v>0.25</v>
      </c>
      <c r="I60" s="53">
        <v>0.25</v>
      </c>
      <c r="J60" s="45">
        <v>600</v>
      </c>
      <c r="K60" s="50">
        <f t="shared" si="22"/>
        <v>2815.5840273261147</v>
      </c>
      <c r="L60" s="51">
        <v>9900</v>
      </c>
      <c r="M60" s="51">
        <v>4150</v>
      </c>
      <c r="N60" s="35">
        <f t="shared" si="0"/>
        <v>703.75</v>
      </c>
      <c r="O60" s="35">
        <f t="shared" si="1"/>
        <v>475</v>
      </c>
      <c r="P60" s="35">
        <f t="shared" si="2"/>
        <v>741.34338003164555</v>
      </c>
      <c r="Q60" s="35">
        <f t="shared" si="3"/>
        <v>182.97450452469536</v>
      </c>
      <c r="R60" s="35">
        <f t="shared" si="4"/>
        <v>101.47251507983754</v>
      </c>
      <c r="S60" s="35">
        <f t="shared" si="5"/>
        <v>410.90429361302688</v>
      </c>
      <c r="T60" s="35">
        <f t="shared" si="6"/>
        <v>33.251431016125281</v>
      </c>
      <c r="U60" s="35">
        <f t="shared" si="7"/>
        <v>719.17730461639792</v>
      </c>
      <c r="V60" s="35">
        <f t="shared" si="8"/>
        <v>398.83551032059205</v>
      </c>
      <c r="W60" s="35">
        <f t="shared" si="9"/>
        <v>22.893167096196802</v>
      </c>
      <c r="X60" s="35">
        <f t="shared" si="10"/>
        <v>3955.4580900122928</v>
      </c>
      <c r="Y60" s="51">
        <v>9900</v>
      </c>
      <c r="Z60" s="51">
        <v>4150</v>
      </c>
      <c r="AA60" s="35">
        <f t="shared" si="11"/>
        <v>496.25</v>
      </c>
      <c r="AB60" s="35">
        <f t="shared" si="12"/>
        <v>25</v>
      </c>
      <c r="AC60" s="35">
        <f t="shared" si="13"/>
        <v>738.94083890802244</v>
      </c>
      <c r="AD60" s="35">
        <f t="shared" si="14"/>
        <v>148.75279019625714</v>
      </c>
      <c r="AE60" s="35">
        <f t="shared" si="15"/>
        <v>77.250770015039123</v>
      </c>
      <c r="AF60" s="35">
        <f t="shared" si="16"/>
        <v>384.78712372928692</v>
      </c>
      <c r="AG60" s="35">
        <f t="shared" si="17"/>
        <v>68.27958241870698</v>
      </c>
      <c r="AH60" s="35">
        <f t="shared" si="18"/>
        <v>727.0270092576983</v>
      </c>
      <c r="AI60" s="35">
        <f t="shared" si="19"/>
        <v>377.56196850350796</v>
      </c>
      <c r="AJ60" s="35">
        <f t="shared" si="20"/>
        <v>21.438072215170077</v>
      </c>
      <c r="AK60" s="36">
        <f t="shared" si="21"/>
        <v>4121.4904313034986</v>
      </c>
    </row>
    <row r="61" spans="1:37" x14ac:dyDescent="0.25">
      <c r="A61" s="5">
        <v>4728.2</v>
      </c>
      <c r="B61" s="5">
        <v>593941.72398233414</v>
      </c>
      <c r="C61" s="5">
        <v>973926.22403660417</v>
      </c>
      <c r="D61" s="5">
        <v>19066.488262503754</v>
      </c>
      <c r="E61" s="5">
        <v>44.296391213168761</v>
      </c>
      <c r="F61" s="45">
        <v>2.5000000000000001E-2</v>
      </c>
      <c r="G61" s="45">
        <v>-2.5000000000000001E-2</v>
      </c>
      <c r="H61" s="53">
        <v>0.25</v>
      </c>
      <c r="I61" s="53">
        <v>0.25</v>
      </c>
      <c r="J61" s="45">
        <v>600</v>
      </c>
      <c r="K61" s="50">
        <f t="shared" si="22"/>
        <v>2813.8538822515438</v>
      </c>
      <c r="L61" s="51">
        <v>9900</v>
      </c>
      <c r="M61" s="51">
        <v>4150</v>
      </c>
      <c r="N61" s="35">
        <f t="shared" si="0"/>
        <v>703.75</v>
      </c>
      <c r="O61" s="35">
        <f t="shared" si="1"/>
        <v>475</v>
      </c>
      <c r="P61" s="35">
        <f t="shared" si="2"/>
        <v>741.34338003164555</v>
      </c>
      <c r="Q61" s="35">
        <f t="shared" si="3"/>
        <v>182.97450452469536</v>
      </c>
      <c r="R61" s="35">
        <f t="shared" si="4"/>
        <v>101.4719504331983</v>
      </c>
      <c r="S61" s="35">
        <f t="shared" si="5"/>
        <v>410.90213213080835</v>
      </c>
      <c r="T61" s="35">
        <f t="shared" si="6"/>
        <v>33.251431016125281</v>
      </c>
      <c r="U61" s="35">
        <f t="shared" si="7"/>
        <v>719.17730461639792</v>
      </c>
      <c r="V61" s="35">
        <f t="shared" si="8"/>
        <v>398.83329098927521</v>
      </c>
      <c r="W61" s="35">
        <f t="shared" si="9"/>
        <v>22.890795888502719</v>
      </c>
      <c r="X61" s="35">
        <f t="shared" si="10"/>
        <v>3955.8982769255103</v>
      </c>
      <c r="Y61" s="51">
        <v>9900</v>
      </c>
      <c r="Z61" s="51">
        <v>4150</v>
      </c>
      <c r="AA61" s="35">
        <f t="shared" si="11"/>
        <v>496.25</v>
      </c>
      <c r="AB61" s="35">
        <f t="shared" si="12"/>
        <v>25</v>
      </c>
      <c r="AC61" s="35">
        <f t="shared" si="13"/>
        <v>738.94083890802244</v>
      </c>
      <c r="AD61" s="35">
        <f t="shared" si="14"/>
        <v>148.75279019625714</v>
      </c>
      <c r="AE61" s="35">
        <f t="shared" si="15"/>
        <v>77.251206239905201</v>
      </c>
      <c r="AF61" s="35">
        <f t="shared" si="16"/>
        <v>384.78941363327874</v>
      </c>
      <c r="AG61" s="35">
        <f t="shared" si="17"/>
        <v>68.27958241870698</v>
      </c>
      <c r="AH61" s="35">
        <f t="shared" si="18"/>
        <v>727.0270092576983</v>
      </c>
      <c r="AI61" s="35">
        <f t="shared" si="19"/>
        <v>377.56410054593442</v>
      </c>
      <c r="AJ61" s="35">
        <f t="shared" si="20"/>
        <v>21.436092049120855</v>
      </c>
      <c r="AK61" s="36">
        <f t="shared" si="21"/>
        <v>4121.8444262775629</v>
      </c>
    </row>
    <row r="62" spans="1:37" x14ac:dyDescent="0.25">
      <c r="A62" s="5">
        <v>4728.8</v>
      </c>
      <c r="B62" s="5">
        <v>594371.30115413666</v>
      </c>
      <c r="C62" s="5">
        <v>974345.10760143399</v>
      </c>
      <c r="D62" s="5">
        <v>19055.920200003813</v>
      </c>
      <c r="E62" s="5">
        <v>44.259426194128046</v>
      </c>
      <c r="F62" s="45">
        <v>2.5000000000000001E-2</v>
      </c>
      <c r="G62" s="45">
        <v>-2.5000000000000001E-2</v>
      </c>
      <c r="H62" s="53">
        <v>0.25</v>
      </c>
      <c r="I62" s="53">
        <v>0.25</v>
      </c>
      <c r="J62" s="45">
        <v>600</v>
      </c>
      <c r="K62" s="50">
        <f t="shared" si="22"/>
        <v>2809.2740864659072</v>
      </c>
      <c r="L62" s="51">
        <v>9900</v>
      </c>
      <c r="M62" s="51">
        <v>4150</v>
      </c>
      <c r="N62" s="35">
        <f t="shared" si="0"/>
        <v>703.75</v>
      </c>
      <c r="O62" s="35">
        <f t="shared" si="1"/>
        <v>475</v>
      </c>
      <c r="P62" s="35">
        <f t="shared" si="2"/>
        <v>741.34338003164555</v>
      </c>
      <c r="Q62" s="35">
        <f t="shared" si="3"/>
        <v>182.97450452469536</v>
      </c>
      <c r="R62" s="35">
        <f t="shared" si="4"/>
        <v>101.4704563267118</v>
      </c>
      <c r="S62" s="35">
        <f t="shared" si="5"/>
        <v>410.8964125886871</v>
      </c>
      <c r="T62" s="35">
        <f t="shared" si="6"/>
        <v>33.251431016125281</v>
      </c>
      <c r="U62" s="35">
        <f t="shared" si="7"/>
        <v>719.17730461639792</v>
      </c>
      <c r="V62" s="35">
        <f t="shared" si="8"/>
        <v>398.8274184362736</v>
      </c>
      <c r="W62" s="35">
        <f t="shared" si="9"/>
        <v>22.884521525280658</v>
      </c>
      <c r="X62" s="35">
        <f t="shared" si="10"/>
        <v>3957.0634775781482</v>
      </c>
      <c r="Y62" s="51">
        <v>9900</v>
      </c>
      <c r="Z62" s="51">
        <v>4150</v>
      </c>
      <c r="AA62" s="35">
        <f t="shared" si="11"/>
        <v>496.25</v>
      </c>
      <c r="AB62" s="35">
        <f t="shared" si="12"/>
        <v>25</v>
      </c>
      <c r="AC62" s="35">
        <f t="shared" si="13"/>
        <v>738.94083890802244</v>
      </c>
      <c r="AD62" s="35">
        <f t="shared" si="14"/>
        <v>148.75279019625714</v>
      </c>
      <c r="AE62" s="35">
        <f t="shared" si="15"/>
        <v>77.252360548986971</v>
      </c>
      <c r="AF62" s="35">
        <f t="shared" si="16"/>
        <v>384.79547297280465</v>
      </c>
      <c r="AG62" s="35">
        <f t="shared" si="17"/>
        <v>68.27958241870698</v>
      </c>
      <c r="AH62" s="35">
        <f t="shared" si="18"/>
        <v>727.0270092576983</v>
      </c>
      <c r="AI62" s="35">
        <f t="shared" si="19"/>
        <v>377.56974221408979</v>
      </c>
      <c r="AJ62" s="35">
        <f t="shared" si="20"/>
        <v>21.43085219118592</v>
      </c>
      <c r="AK62" s="36">
        <f t="shared" si="21"/>
        <v>4122.7814717971487</v>
      </c>
    </row>
    <row r="63" spans="1:37" x14ac:dyDescent="0.25">
      <c r="A63" s="5">
        <v>4729</v>
      </c>
      <c r="B63" s="5">
        <v>594514.55358839035</v>
      </c>
      <c r="C63" s="5">
        <v>974484.67385748029</v>
      </c>
      <c r="D63" s="5">
        <v>19052.406562504075</v>
      </c>
      <c r="E63" s="5">
        <v>44.247104521114494</v>
      </c>
      <c r="F63" s="45">
        <v>2.5000000000000001E-2</v>
      </c>
      <c r="G63" s="45">
        <v>-2.5000000000000001E-2</v>
      </c>
      <c r="H63" s="53">
        <v>0.25</v>
      </c>
      <c r="I63" s="53">
        <v>0.25</v>
      </c>
      <c r="J63" s="45">
        <v>600</v>
      </c>
      <c r="K63" s="50">
        <f t="shared" si="22"/>
        <v>2807.9510343500588</v>
      </c>
      <c r="L63" s="51">
        <v>9900</v>
      </c>
      <c r="M63" s="51">
        <v>4150</v>
      </c>
      <c r="N63" s="35">
        <f t="shared" si="0"/>
        <v>703.75</v>
      </c>
      <c r="O63" s="35">
        <f t="shared" si="1"/>
        <v>475</v>
      </c>
      <c r="P63" s="35">
        <f t="shared" si="2"/>
        <v>741.34338003164555</v>
      </c>
      <c r="Q63" s="35">
        <f t="shared" si="3"/>
        <v>182.97450452469536</v>
      </c>
      <c r="R63" s="35">
        <f t="shared" si="4"/>
        <v>101.47002484354405</v>
      </c>
      <c r="S63" s="35">
        <f t="shared" si="5"/>
        <v>410.89476082447652</v>
      </c>
      <c r="T63" s="35">
        <f t="shared" si="6"/>
        <v>33.251431016125281</v>
      </c>
      <c r="U63" s="35">
        <f t="shared" si="7"/>
        <v>719.17730461639792</v>
      </c>
      <c r="V63" s="35">
        <f t="shared" si="8"/>
        <v>398.82572250108103</v>
      </c>
      <c r="W63" s="35">
        <f t="shared" si="9"/>
        <v>22.882709569781149</v>
      </c>
      <c r="X63" s="35">
        <f t="shared" si="10"/>
        <v>3957.4000911000207</v>
      </c>
      <c r="Y63" s="51">
        <v>9900</v>
      </c>
      <c r="Z63" s="51">
        <v>4150</v>
      </c>
      <c r="AA63" s="35">
        <f t="shared" si="11"/>
        <v>496.25</v>
      </c>
      <c r="AB63" s="35">
        <f t="shared" si="12"/>
        <v>25</v>
      </c>
      <c r="AC63" s="35">
        <f t="shared" si="13"/>
        <v>738.94083890802244</v>
      </c>
      <c r="AD63" s="35">
        <f t="shared" si="14"/>
        <v>148.75279019625714</v>
      </c>
      <c r="AE63" s="35">
        <f t="shared" si="15"/>
        <v>77.252693906974102</v>
      </c>
      <c r="AF63" s="35">
        <f t="shared" si="16"/>
        <v>384.79722286219572</v>
      </c>
      <c r="AG63" s="35">
        <f t="shared" si="17"/>
        <v>68.27958241870698</v>
      </c>
      <c r="AH63" s="35">
        <f t="shared" si="18"/>
        <v>727.0270092576983</v>
      </c>
      <c r="AI63" s="35">
        <f t="shared" si="19"/>
        <v>377.57137149620326</v>
      </c>
      <c r="AJ63" s="35">
        <f t="shared" si="20"/>
        <v>21.429338929379359</v>
      </c>
      <c r="AK63" s="36">
        <f t="shared" si="21"/>
        <v>4123.0521738361394</v>
      </c>
    </row>
    <row r="64" spans="1:37" x14ac:dyDescent="0.25">
      <c r="A64" s="5">
        <v>4730</v>
      </c>
      <c r="B64" s="5">
        <v>595231.26579284668</v>
      </c>
      <c r="C64" s="5">
        <v>975182.04285570979</v>
      </c>
      <c r="D64" s="5">
        <v>19034.906250004271</v>
      </c>
      <c r="E64" s="5">
        <v>44.185496156046661</v>
      </c>
      <c r="F64" s="45">
        <v>2.5000000000000001E-2</v>
      </c>
      <c r="G64" s="45">
        <v>-2.5000000000000001E-2</v>
      </c>
      <c r="H64" s="53">
        <v>0.25</v>
      </c>
      <c r="I64" s="53">
        <v>0.25</v>
      </c>
      <c r="J64" s="45">
        <v>600</v>
      </c>
      <c r="K64" s="50">
        <f t="shared" si="22"/>
        <v>2802.8623723660212</v>
      </c>
      <c r="L64" s="51">
        <v>9900</v>
      </c>
      <c r="M64" s="51">
        <v>4150</v>
      </c>
      <c r="N64" s="35">
        <f t="shared" si="0"/>
        <v>703.75</v>
      </c>
      <c r="O64" s="35">
        <f t="shared" si="1"/>
        <v>475</v>
      </c>
      <c r="P64" s="35">
        <f t="shared" si="2"/>
        <v>741.34338003164555</v>
      </c>
      <c r="Q64" s="35">
        <f t="shared" si="3"/>
        <v>182.97450452469536</v>
      </c>
      <c r="R64" s="35">
        <f t="shared" si="4"/>
        <v>101.46836590911714</v>
      </c>
      <c r="S64" s="35">
        <f t="shared" si="5"/>
        <v>410.88841017300842</v>
      </c>
      <c r="T64" s="35">
        <f t="shared" si="6"/>
        <v>33.251431016125281</v>
      </c>
      <c r="U64" s="35">
        <f t="shared" si="7"/>
        <v>719.17730461639792</v>
      </c>
      <c r="V64" s="35">
        <f t="shared" si="8"/>
        <v>398.81920209544973</v>
      </c>
      <c r="W64" s="35">
        <f t="shared" si="9"/>
        <v>22.87574317514682</v>
      </c>
      <c r="X64" s="35">
        <f t="shared" si="10"/>
        <v>3958.6947584918394</v>
      </c>
      <c r="Y64" s="51">
        <v>9900</v>
      </c>
      <c r="Z64" s="51">
        <v>4150</v>
      </c>
      <c r="AA64" s="35">
        <f t="shared" si="11"/>
        <v>496.25</v>
      </c>
      <c r="AB64" s="35">
        <f t="shared" si="12"/>
        <v>25</v>
      </c>
      <c r="AC64" s="35">
        <f t="shared" si="13"/>
        <v>738.94083890802244</v>
      </c>
      <c r="AD64" s="35">
        <f t="shared" si="14"/>
        <v>148.75279019625714</v>
      </c>
      <c r="AE64" s="35">
        <f t="shared" si="15"/>
        <v>77.253975597646303</v>
      </c>
      <c r="AF64" s="35">
        <f t="shared" si="16"/>
        <v>384.80395075741848</v>
      </c>
      <c r="AG64" s="35">
        <f t="shared" si="17"/>
        <v>68.27958241870698</v>
      </c>
      <c r="AH64" s="35">
        <f t="shared" si="18"/>
        <v>727.0270092576983</v>
      </c>
      <c r="AI64" s="35">
        <f t="shared" si="19"/>
        <v>377.57763573995283</v>
      </c>
      <c r="AJ64" s="35">
        <f t="shared" si="20"/>
        <v>21.423520674633046</v>
      </c>
      <c r="AK64" s="36">
        <f t="shared" si="21"/>
        <v>4124.093335524567</v>
      </c>
    </row>
    <row r="65" spans="1:37" x14ac:dyDescent="0.25">
      <c r="A65" s="5">
        <v>4731</v>
      </c>
      <c r="B65" s="5">
        <v>595948.72744226456</v>
      </c>
      <c r="C65" s="5">
        <v>975878.64079263806</v>
      </c>
      <c r="D65" s="5">
        <v>19017.519062503881</v>
      </c>
      <c r="E65" s="5">
        <v>44.123887790978827</v>
      </c>
      <c r="F65" s="45">
        <v>2.5000000000000001E-2</v>
      </c>
      <c r="G65" s="45">
        <v>-2.5000000000000001E-2</v>
      </c>
      <c r="H65" s="53">
        <v>0.25</v>
      </c>
      <c r="I65" s="53">
        <v>0.25</v>
      </c>
      <c r="J65" s="45">
        <v>600</v>
      </c>
      <c r="K65" s="50">
        <f t="shared" si="22"/>
        <v>2800.3180413740024</v>
      </c>
      <c r="L65" s="51">
        <v>9900</v>
      </c>
      <c r="M65" s="51">
        <v>4150</v>
      </c>
      <c r="N65" s="35">
        <f t="shared" si="0"/>
        <v>703.75</v>
      </c>
      <c r="O65" s="35">
        <f t="shared" si="1"/>
        <v>475</v>
      </c>
      <c r="P65" s="35">
        <f t="shared" si="2"/>
        <v>741.34338003164555</v>
      </c>
      <c r="Q65" s="35">
        <f t="shared" si="3"/>
        <v>182.97450452469536</v>
      </c>
      <c r="R65" s="35">
        <f t="shared" si="4"/>
        <v>101.46753680851023</v>
      </c>
      <c r="S65" s="35">
        <f t="shared" si="5"/>
        <v>410.88523620837856</v>
      </c>
      <c r="T65" s="35">
        <f t="shared" si="6"/>
        <v>33.251431016125281</v>
      </c>
      <c r="U65" s="35">
        <f t="shared" si="7"/>
        <v>719.17730461639792</v>
      </c>
      <c r="V65" s="35">
        <f t="shared" si="8"/>
        <v>398.81594333357316</v>
      </c>
      <c r="W65" s="35">
        <f t="shared" si="9"/>
        <v>22.872261563282031</v>
      </c>
      <c r="X65" s="35">
        <f t="shared" si="10"/>
        <v>3959.3420921877487</v>
      </c>
      <c r="Y65" s="51">
        <v>9900</v>
      </c>
      <c r="Z65" s="51">
        <v>4150</v>
      </c>
      <c r="AA65" s="35">
        <f t="shared" si="11"/>
        <v>496.25</v>
      </c>
      <c r="AB65" s="35">
        <f t="shared" si="12"/>
        <v>25</v>
      </c>
      <c r="AC65" s="35">
        <f t="shared" si="13"/>
        <v>738.94083890802244</v>
      </c>
      <c r="AD65" s="35">
        <f t="shared" si="14"/>
        <v>148.75279019625714</v>
      </c>
      <c r="AE65" s="35">
        <f t="shared" si="15"/>
        <v>77.254616172026203</v>
      </c>
      <c r="AF65" s="35">
        <f t="shared" si="16"/>
        <v>384.80731324827542</v>
      </c>
      <c r="AG65" s="35">
        <f t="shared" si="17"/>
        <v>68.27958241870698</v>
      </c>
      <c r="AH65" s="35">
        <f t="shared" si="18"/>
        <v>727.0270092576983</v>
      </c>
      <c r="AI65" s="35">
        <f t="shared" si="19"/>
        <v>377.58076653753318</v>
      </c>
      <c r="AJ65" s="35">
        <f t="shared" si="20"/>
        <v>21.420612727040798</v>
      </c>
      <c r="AK65" s="36">
        <f t="shared" si="21"/>
        <v>4124.6139163687812</v>
      </c>
    </row>
    <row r="66" spans="1:37" x14ac:dyDescent="0.25">
      <c r="A66" s="5">
        <v>4731.5</v>
      </c>
      <c r="B66" s="5">
        <v>596307.73904943466</v>
      </c>
      <c r="C66" s="5">
        <v>976226.65036138892</v>
      </c>
      <c r="D66" s="5">
        <v>19008.867890628833</v>
      </c>
      <c r="E66" s="5">
        <v>44.093083608444914</v>
      </c>
      <c r="F66" s="45">
        <v>2.5000000000000001E-2</v>
      </c>
      <c r="G66" s="45">
        <v>-2.5000000000000001E-2</v>
      </c>
      <c r="H66" s="53">
        <v>0.25</v>
      </c>
      <c r="I66" s="53">
        <v>0.25</v>
      </c>
      <c r="J66" s="45">
        <v>600</v>
      </c>
      <c r="K66" s="50">
        <f t="shared" si="22"/>
        <v>2800</v>
      </c>
      <c r="L66" s="51">
        <v>9900</v>
      </c>
      <c r="M66" s="51">
        <v>4150</v>
      </c>
      <c r="N66" s="35">
        <f t="shared" si="0"/>
        <v>703.75</v>
      </c>
      <c r="O66" s="35">
        <f t="shared" si="1"/>
        <v>475</v>
      </c>
      <c r="P66" s="35">
        <f t="shared" si="2"/>
        <v>741.34338003164555</v>
      </c>
      <c r="Q66" s="35">
        <f t="shared" si="3"/>
        <v>182.97450452469536</v>
      </c>
      <c r="R66" s="35">
        <f t="shared" si="4"/>
        <v>101.46743318811114</v>
      </c>
      <c r="S66" s="35">
        <f t="shared" si="5"/>
        <v>410.88483952657316</v>
      </c>
      <c r="T66" s="35">
        <f t="shared" si="6"/>
        <v>33.251431016125281</v>
      </c>
      <c r="U66" s="35">
        <f t="shared" si="7"/>
        <v>719.17730461639792</v>
      </c>
      <c r="V66" s="35">
        <f t="shared" si="8"/>
        <v>398.81553605585151</v>
      </c>
      <c r="W66" s="35">
        <f t="shared" si="9"/>
        <v>22.871826436081879</v>
      </c>
      <c r="X66" s="35">
        <f t="shared" si="10"/>
        <v>3959.4230088997374</v>
      </c>
      <c r="Y66" s="51">
        <v>9900</v>
      </c>
      <c r="Z66" s="51">
        <v>4150</v>
      </c>
      <c r="AA66" s="35">
        <f t="shared" si="11"/>
        <v>496.25</v>
      </c>
      <c r="AB66" s="35">
        <f t="shared" si="12"/>
        <v>25</v>
      </c>
      <c r="AC66" s="35">
        <f t="shared" si="13"/>
        <v>738.94083890802244</v>
      </c>
      <c r="AD66" s="35">
        <f t="shared" si="14"/>
        <v>148.75279019625714</v>
      </c>
      <c r="AE66" s="35">
        <f t="shared" si="15"/>
        <v>77.254696231128221</v>
      </c>
      <c r="AF66" s="35">
        <f t="shared" si="16"/>
        <v>384.80773349137792</v>
      </c>
      <c r="AG66" s="35">
        <f t="shared" si="17"/>
        <v>68.27958241870698</v>
      </c>
      <c r="AH66" s="35">
        <f t="shared" si="18"/>
        <v>727.0270092576983</v>
      </c>
      <c r="AI66" s="35">
        <f t="shared" si="19"/>
        <v>377.58115782518178</v>
      </c>
      <c r="AJ66" s="35">
        <f t="shared" si="20"/>
        <v>21.420249288870743</v>
      </c>
      <c r="AK66" s="36">
        <f t="shared" si="21"/>
        <v>4124.6789889743077</v>
      </c>
    </row>
    <row r="67" spans="1:37" x14ac:dyDescent="0.25">
      <c r="A67" s="5">
        <v>4732</v>
      </c>
      <c r="B67" s="5">
        <v>596666.93770647049</v>
      </c>
      <c r="C67" s="5">
        <v>976574.46686288714</v>
      </c>
      <c r="D67" s="5">
        <v>19000.245000004041</v>
      </c>
      <c r="E67" s="5">
        <v>44.062279425910994</v>
      </c>
      <c r="F67" s="45">
        <v>2.5000000000000001E-2</v>
      </c>
      <c r="G67" s="45">
        <v>-2.5000000000000001E-2</v>
      </c>
      <c r="H67">
        <f>0.25+(0.5-0.25)*(A67-4731.5)/13.5</f>
        <v>0.25925925925925924</v>
      </c>
      <c r="I67">
        <f>0.25+(0.5-0.25)*(A67-4731.5)/13.5</f>
        <v>0.25925925925925924</v>
      </c>
      <c r="J67" s="45">
        <v>600</v>
      </c>
      <c r="K67" s="50">
        <v>2800</v>
      </c>
      <c r="L67" s="51">
        <v>9900</v>
      </c>
      <c r="M67" s="51">
        <v>4150</v>
      </c>
      <c r="N67" s="35">
        <f t="shared" si="0"/>
        <v>703.75</v>
      </c>
      <c r="O67" s="35">
        <f t="shared" si="1"/>
        <v>475</v>
      </c>
      <c r="P67" s="35">
        <f t="shared" si="2"/>
        <v>734.62978477978982</v>
      </c>
      <c r="Q67" s="35">
        <f t="shared" si="3"/>
        <v>187.5074831129555</v>
      </c>
      <c r="R67" s="35">
        <f t="shared" si="4"/>
        <v>104.03455278485261</v>
      </c>
      <c r="S67" s="35">
        <f t="shared" si="5"/>
        <v>407.36656975658059</v>
      </c>
      <c r="T67" s="35">
        <f t="shared" si="6"/>
        <v>32.950306523211168</v>
      </c>
      <c r="U67" s="35">
        <f t="shared" si="7"/>
        <v>711.06088850549122</v>
      </c>
      <c r="V67" s="35">
        <f t="shared" si="8"/>
        <v>394.51706305452274</v>
      </c>
      <c r="W67" s="35">
        <f t="shared" si="9"/>
        <v>22.789889404459895</v>
      </c>
      <c r="X67" s="35">
        <f t="shared" si="10"/>
        <v>3937.8840023239632</v>
      </c>
      <c r="Y67" s="51">
        <v>9900</v>
      </c>
      <c r="Z67" s="51">
        <v>4150</v>
      </c>
      <c r="AA67" s="35">
        <f t="shared" si="11"/>
        <v>496.25</v>
      </c>
      <c r="AB67" s="35">
        <f t="shared" si="12"/>
        <v>25</v>
      </c>
      <c r="AC67" s="35">
        <f t="shared" si="13"/>
        <v>732.2490010348854</v>
      </c>
      <c r="AD67" s="35">
        <f t="shared" si="14"/>
        <v>153.66459978441839</v>
      </c>
      <c r="AE67" s="35">
        <f t="shared" si="15"/>
        <v>79.790174694615089</v>
      </c>
      <c r="AF67" s="35">
        <f t="shared" si="16"/>
        <v>381.24308272685647</v>
      </c>
      <c r="AG67" s="35">
        <f t="shared" si="17"/>
        <v>67.661243477978388</v>
      </c>
      <c r="AH67" s="35">
        <f t="shared" si="18"/>
        <v>719.13408635571466</v>
      </c>
      <c r="AI67" s="35">
        <f t="shared" si="19"/>
        <v>373.4095846387205</v>
      </c>
      <c r="AJ67" s="35">
        <f t="shared" si="20"/>
        <v>21.328425886179531</v>
      </c>
      <c r="AK67" s="36">
        <f t="shared" si="21"/>
        <v>4105.8126184497733</v>
      </c>
    </row>
    <row r="68" spans="1:37" x14ac:dyDescent="0.25">
      <c r="A68" s="5">
        <v>4732.2</v>
      </c>
      <c r="B68" s="5">
        <v>596810.66952037811</v>
      </c>
      <c r="C68" s="5">
        <v>976713.53938212991</v>
      </c>
      <c r="D68" s="5">
        <v>18996.803762504213</v>
      </c>
      <c r="E68" s="5">
        <v>44.049957752897441</v>
      </c>
      <c r="F68" s="45">
        <v>2.5000000000000001E-2</v>
      </c>
      <c r="G68" s="45">
        <v>-2.5000000000000001E-2</v>
      </c>
      <c r="H68">
        <f t="shared" ref="H68:H88" si="23">0.25+(0.5-0.25)*(A68-4731.5)/13.5</f>
        <v>0.26296296296295957</v>
      </c>
      <c r="I68">
        <f t="shared" ref="I68:I88" si="24">0.25+(0.5-0.25)*(A68-4731.5)/13.5</f>
        <v>0.26296296296295957</v>
      </c>
      <c r="J68" s="45">
        <v>600</v>
      </c>
      <c r="K68" s="50">
        <v>2800</v>
      </c>
      <c r="L68" s="51">
        <v>9900</v>
      </c>
      <c r="M68" s="51">
        <v>4150</v>
      </c>
      <c r="N68" s="35">
        <f t="shared" ref="N68:N88" si="25">M68*F68+J68</f>
        <v>703.75</v>
      </c>
      <c r="O68" s="35">
        <f t="shared" ref="O68:O88" si="26">(L68-400-500)*F68+250</f>
        <v>475</v>
      </c>
      <c r="P68" s="35">
        <f t="shared" ref="P68:P88" si="27">(1000*SIN(PI()/2-(PI()/2+ATAN(H68)+ATAN(250/(L68-M68-400-250)))/2)/SIN((PI()/2+ATAN(H68)+ATAN(250/(L68-M68-400-250)))/2))*COS(ATAN((N68-O68)/(L68-M68-400-250)))</f>
        <v>731.96470985505732</v>
      </c>
      <c r="Q68" s="35">
        <f t="shared" ref="Q68:Q88" si="28">(1000*SIN(PI()/2-(PI()/2+ATAN(H68)+ATAN(250/(L68-M68-400-250)))/2)/SIN((PI()/2+ATAN(H68)+ATAN(250/(L68-M68-400-250)))/2))*SIN(ATAN(H68)+ATAN(250/(L68-M68-400-250))-ATAN((N68-O68)/(L68-M68-400-250)))</f>
        <v>189.28263903627942</v>
      </c>
      <c r="R68" s="35">
        <f t="shared" ref="R68:R88" si="29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105.04136469498913</v>
      </c>
      <c r="S68" s="35">
        <f t="shared" ref="S68:S88" si="30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405.97083911175088</v>
      </c>
      <c r="T68" s="35">
        <f t="shared" ref="T68:T88" si="31">(1000*SIN(PI()/2-(PI()/2+ATAN(H68)+ATAN(250/(L68-M68-400-250)))/2)/SIN((PI()/2+ATAN(H68)+ATAN(250/(L68-M68-400-250)))/2))*SIN(ATAN((N68-O68)/(L68-M68-400-250)))</f>
        <v>32.830770074381249</v>
      </c>
      <c r="U68" s="35">
        <f t="shared" ref="U68:U88" si="32">(1000*SIN(PI()/2-(PI()/2+ATAN(H68)+ATAN(250/(L68-M68-400-250)))/2)/SIN((PI()/2+ATAN(H68)+ATAN(250/(L68-M68-400-250)))/2))*COS(ATAN(H68)+ATAN(250/(L68-M68-400-250))-ATAN((N68-O68)/(L68-M68-400-250)))</f>
        <v>707.82927213865401</v>
      </c>
      <c r="V68" s="35">
        <f t="shared" ref="V68:V88" si="33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392.80598101896862</v>
      </c>
      <c r="W68" s="35">
        <f t="shared" ref="W68:W88" si="34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22.757522100636209</v>
      </c>
      <c r="X68" s="35">
        <f t="shared" ref="X68:X88" si="35">M68+400-((K68-250-(N68-O68))/TAN(PI()/2-(ATAN(H68)+ATAN(250/(L68-M68-400-250))-ATAN((N68-O68)/(L68-M68-400-250)))))</f>
        <v>3929.2679348574652</v>
      </c>
      <c r="Y68" s="51">
        <v>9900</v>
      </c>
      <c r="Z68" s="51">
        <v>4150</v>
      </c>
      <c r="AA68" s="35">
        <f t="shared" ref="AA68:AA88" si="36">Z68*G68+J68</f>
        <v>496.25</v>
      </c>
      <c r="AB68" s="35">
        <f t="shared" ref="AB68:AB88" si="37">(Y68-400-500)*G68+250</f>
        <v>25</v>
      </c>
      <c r="AC68" s="35">
        <f t="shared" ref="AC68:AC88" si="38">(1000*SIN(PI()/2-(PI()/2+ATAN(I68)+ATAN(250/(Y68-Z68-400-250)))/2)/SIN((PI()/2+ATAN(I68)+ATAN(250/(Y68-Z68-400-250)))/2))*COS(ATAN((AA68-AB68)/(Y68-Z68-400-250)))</f>
        <v>729.59256306878331</v>
      </c>
      <c r="AD68" s="35">
        <f t="shared" ref="AD68:AD88" si="39">(1000*SIN(PI()/2-(PI()/2+ATAN(I68)+ATAN(250/(Y68-Z68-400-250)))/2)/SIN((PI()/2+ATAN(I68)+ATAN(250/(Y68-Z68-400-250)))/2))*SIN(ATAN(I68)+ATAN(250/(Y68-Z68-400-250))-(ATAN((AA68-AB68)/(Y68-Z68-400-250))))</f>
        <v>155.5906235441727</v>
      </c>
      <c r="AE68" s="35">
        <f t="shared" ref="AE68:AE88" si="40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80.783967683650033</v>
      </c>
      <c r="AF68" s="35">
        <f t="shared" ref="AF68:AF88" si="41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379.82804186863649</v>
      </c>
      <c r="AG68" s="35">
        <f t="shared" ref="AG68:AG88" si="42">(1000*SIN(PI()/2-(PI()/2+ATAN(I68)+ATAN(250/(Y68-Z68-400-250)))/2)/SIN((PI()/2+ATAN(I68)+ATAN(250/(Y68-Z68-400-250)))/2))*SIN(ATAN((AA68-AB68)/(Y68-Z68-400-250)))</f>
        <v>67.415783401208657</v>
      </c>
      <c r="AH68" s="35">
        <f t="shared" ref="AH68:AH88" si="43">(1000*SIN(PI()/2-(PI()/2+ATAN(I68)+ATAN(250/(Y68-Z68-400-250)))/2)/SIN((PI()/2+ATAN(I68)+ATAN(250/(Y68-Z68-400-250)))/2))*COS(ATAN(I68)+ATAN(250/(Y68-Z68-400-250))-(ATAN((AA68-AB68)/(Y68-Z68-400-250))))</f>
        <v>715.99005146860156</v>
      </c>
      <c r="AI68" s="35">
        <f t="shared" ref="AI68:AI88" si="44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371.74809035477199</v>
      </c>
      <c r="AJ68" s="35">
        <f t="shared" ref="AJ68:AJ88" si="45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21.292034364289567</v>
      </c>
      <c r="AK68" s="36">
        <f t="shared" ref="AK68:AK88" si="46">Z68+400-((K68-250-(AA68-AB68))/TAN(PI()/2-(ATAN(I68)+ATAN(250/(Y68-Z68-400-250))-(ATAN((AA68-AB68)/(Y68-Z68-400-250))))))</f>
        <v>4098.2702475697279</v>
      </c>
    </row>
    <row r="69" spans="1:37" x14ac:dyDescent="0.25">
      <c r="A69" s="5">
        <v>4732.8</v>
      </c>
      <c r="B69" s="5">
        <v>597242.04436254501</v>
      </c>
      <c r="C69" s="5">
        <v>977130.57143440843</v>
      </c>
      <c r="D69" s="5">
        <v>18986.507200004326</v>
      </c>
      <c r="E69" s="5">
        <v>44.01299273385672</v>
      </c>
      <c r="F69" s="45">
        <v>2.5000000000000001E-2</v>
      </c>
      <c r="G69" s="45">
        <v>-2.5000000000000001E-2</v>
      </c>
      <c r="H69">
        <f t="shared" si="23"/>
        <v>0.27407407407407747</v>
      </c>
      <c r="I69">
        <f t="shared" si="24"/>
        <v>0.27407407407407747</v>
      </c>
      <c r="J69" s="45">
        <v>600</v>
      </c>
      <c r="K69" s="50">
        <v>2800</v>
      </c>
      <c r="L69" s="51">
        <v>9900</v>
      </c>
      <c r="M69" s="51">
        <v>4150</v>
      </c>
      <c r="N69" s="35">
        <f t="shared" si="25"/>
        <v>703.75</v>
      </c>
      <c r="O69" s="35">
        <f t="shared" si="26"/>
        <v>475</v>
      </c>
      <c r="P69" s="35">
        <f t="shared" si="27"/>
        <v>724.0389399177468</v>
      </c>
      <c r="Q69" s="35">
        <f t="shared" si="28"/>
        <v>194.47924277831126</v>
      </c>
      <c r="R69" s="35">
        <f t="shared" si="29"/>
        <v>107.99394475207994</v>
      </c>
      <c r="S69" s="35">
        <f t="shared" si="30"/>
        <v>401.82310895179108</v>
      </c>
      <c r="T69" s="35">
        <f t="shared" si="31"/>
        <v>32.475275981604824</v>
      </c>
      <c r="U69" s="35">
        <f t="shared" si="32"/>
        <v>698.18683330156739</v>
      </c>
      <c r="V69" s="35">
        <f t="shared" si="33"/>
        <v>387.70178876183837</v>
      </c>
      <c r="W69" s="35">
        <f t="shared" si="34"/>
        <v>22.661823063501693</v>
      </c>
      <c r="X69" s="35">
        <f t="shared" si="35"/>
        <v>3903.4181385741385</v>
      </c>
      <c r="Y69" s="51">
        <v>9900</v>
      </c>
      <c r="Z69" s="51">
        <v>4150</v>
      </c>
      <c r="AA69" s="35">
        <f t="shared" si="36"/>
        <v>496.25</v>
      </c>
      <c r="AB69" s="35">
        <f t="shared" si="37"/>
        <v>25</v>
      </c>
      <c r="AC69" s="35">
        <f t="shared" si="38"/>
        <v>721.69247891855014</v>
      </c>
      <c r="AD69" s="35">
        <f t="shared" si="39"/>
        <v>161.23749603469014</v>
      </c>
      <c r="AE69" s="35">
        <f t="shared" si="40"/>
        <v>83.696198210749188</v>
      </c>
      <c r="AF69" s="35">
        <f t="shared" si="41"/>
        <v>375.61977251690934</v>
      </c>
      <c r="AG69" s="35">
        <f t="shared" si="42"/>
        <v>66.685800135366037</v>
      </c>
      <c r="AH69" s="35">
        <f t="shared" si="43"/>
        <v>706.60420317159117</v>
      </c>
      <c r="AI69" s="35">
        <f t="shared" si="44"/>
        <v>366.78866206452392</v>
      </c>
      <c r="AJ69" s="35">
        <f t="shared" si="45"/>
        <v>21.184020118047052</v>
      </c>
      <c r="AK69" s="36">
        <f t="shared" si="46"/>
        <v>4075.6574424866262</v>
      </c>
    </row>
    <row r="70" spans="1:37" x14ac:dyDescent="0.25">
      <c r="A70" s="5">
        <v>4733</v>
      </c>
      <c r="B70" s="5">
        <v>597385.89575529099</v>
      </c>
      <c r="C70" s="5">
        <v>977269.52026194334</v>
      </c>
      <c r="D70" s="5">
        <v>18983.084062504076</v>
      </c>
      <c r="E70" s="5">
        <v>44.00067106084316</v>
      </c>
      <c r="F70" s="45">
        <v>2.5000000000000001E-2</v>
      </c>
      <c r="G70" s="45">
        <v>-2.5000000000000001E-2</v>
      </c>
      <c r="H70">
        <f t="shared" si="23"/>
        <v>0.27777777777777779</v>
      </c>
      <c r="I70">
        <f t="shared" si="24"/>
        <v>0.27777777777777779</v>
      </c>
      <c r="J70" s="45">
        <v>600</v>
      </c>
      <c r="K70" s="50">
        <v>2800</v>
      </c>
      <c r="L70" s="51">
        <v>9900</v>
      </c>
      <c r="M70" s="51">
        <v>4150</v>
      </c>
      <c r="N70" s="35">
        <f t="shared" si="25"/>
        <v>703.75</v>
      </c>
      <c r="O70" s="35">
        <f t="shared" si="26"/>
        <v>475</v>
      </c>
      <c r="P70" s="35">
        <f t="shared" si="27"/>
        <v>721.42007329853959</v>
      </c>
      <c r="Q70" s="35">
        <f t="shared" si="28"/>
        <v>196.16889075092138</v>
      </c>
      <c r="R70" s="35">
        <f t="shared" si="29"/>
        <v>108.95573742817221</v>
      </c>
      <c r="S70" s="35">
        <f t="shared" si="30"/>
        <v>400.45362578341746</v>
      </c>
      <c r="T70" s="35">
        <f t="shared" si="31"/>
        <v>32.357812111184501</v>
      </c>
      <c r="U70" s="35">
        <f t="shared" si="32"/>
        <v>694.99044343375408</v>
      </c>
      <c r="V70" s="35">
        <f t="shared" si="33"/>
        <v>386.01021793003849</v>
      </c>
      <c r="W70" s="35">
        <f t="shared" si="34"/>
        <v>22.630392436440307</v>
      </c>
      <c r="X70" s="35">
        <f t="shared" si="35"/>
        <v>3894.8010084774915</v>
      </c>
      <c r="Y70" s="51">
        <v>9900</v>
      </c>
      <c r="Z70" s="51">
        <v>4150</v>
      </c>
      <c r="AA70" s="35">
        <f t="shared" si="36"/>
        <v>496.25</v>
      </c>
      <c r="AB70" s="35">
        <f t="shared" si="37"/>
        <v>25</v>
      </c>
      <c r="AC70" s="35">
        <f t="shared" si="38"/>
        <v>719.0820995063774</v>
      </c>
      <c r="AD70" s="35">
        <f t="shared" si="39"/>
        <v>163.07644134422432</v>
      </c>
      <c r="AE70" s="35">
        <f t="shared" si="40"/>
        <v>84.644097394301355</v>
      </c>
      <c r="AF70" s="35">
        <f t="shared" si="41"/>
        <v>374.22923745102042</v>
      </c>
      <c r="AG70" s="35">
        <f t="shared" si="42"/>
        <v>66.444595959290268</v>
      </c>
      <c r="AH70" s="35">
        <f t="shared" si="43"/>
        <v>703.49131084981911</v>
      </c>
      <c r="AI70" s="35">
        <f t="shared" si="44"/>
        <v>365.14401798801441</v>
      </c>
      <c r="AJ70" s="35">
        <f t="shared" si="45"/>
        <v>21.148402610011004</v>
      </c>
      <c r="AK70" s="36">
        <f t="shared" si="46"/>
        <v>4068.1246062089954</v>
      </c>
    </row>
    <row r="71" spans="1:37" x14ac:dyDescent="0.25">
      <c r="A71" s="5">
        <v>4734</v>
      </c>
      <c r="B71" s="5">
        <v>598105.60075759888</v>
      </c>
      <c r="C71" s="5">
        <v>977963.80018612742</v>
      </c>
      <c r="D71" s="5">
        <v>18966.03625000421</v>
      </c>
      <c r="E71" s="5">
        <v>43.939062695775341</v>
      </c>
      <c r="F71" s="45">
        <v>2.5000000000000001E-2</v>
      </c>
      <c r="G71" s="45">
        <v>-2.5000000000000001E-2</v>
      </c>
      <c r="H71">
        <f t="shared" si="23"/>
        <v>0.29629629629629628</v>
      </c>
      <c r="I71">
        <f t="shared" si="24"/>
        <v>0.29629629629629628</v>
      </c>
      <c r="J71" s="45">
        <v>600</v>
      </c>
      <c r="K71" s="50">
        <v>2800</v>
      </c>
      <c r="L71" s="51">
        <v>9900</v>
      </c>
      <c r="M71" s="51">
        <v>4150</v>
      </c>
      <c r="N71" s="35">
        <f t="shared" si="25"/>
        <v>703.75</v>
      </c>
      <c r="O71" s="35">
        <f t="shared" si="26"/>
        <v>475</v>
      </c>
      <c r="P71" s="35">
        <f t="shared" si="27"/>
        <v>708.49734664248922</v>
      </c>
      <c r="Q71" s="35">
        <f t="shared" si="28"/>
        <v>204.30349357825699</v>
      </c>
      <c r="R71" s="35">
        <f t="shared" si="29"/>
        <v>113.5996829009043</v>
      </c>
      <c r="S71" s="35">
        <f t="shared" si="30"/>
        <v>393.70358003838021</v>
      </c>
      <c r="T71" s="35">
        <f t="shared" si="31"/>
        <v>31.778189812641063</v>
      </c>
      <c r="U71" s="35">
        <f t="shared" si="32"/>
        <v>679.14536445368969</v>
      </c>
      <c r="V71" s="35">
        <f t="shared" si="33"/>
        <v>377.62789414076371</v>
      </c>
      <c r="W71" s="35">
        <f t="shared" si="34"/>
        <v>22.476775866137793</v>
      </c>
      <c r="X71" s="35">
        <f t="shared" si="35"/>
        <v>3851.7113724246478</v>
      </c>
      <c r="Y71" s="51">
        <v>9900</v>
      </c>
      <c r="Z71" s="51">
        <v>4150</v>
      </c>
      <c r="AA71" s="35">
        <f t="shared" si="36"/>
        <v>496.25</v>
      </c>
      <c r="AB71" s="35">
        <f t="shared" si="37"/>
        <v>25</v>
      </c>
      <c r="AC71" s="35">
        <f t="shared" si="38"/>
        <v>706.20125274439067</v>
      </c>
      <c r="AD71" s="35">
        <f t="shared" si="39"/>
        <v>171.95140796170955</v>
      </c>
      <c r="AE71" s="35">
        <f t="shared" si="40"/>
        <v>89.215078052667963</v>
      </c>
      <c r="AF71" s="35">
        <f t="shared" si="41"/>
        <v>367.36735507835124</v>
      </c>
      <c r="AG71" s="35">
        <f t="shared" si="42"/>
        <v>65.25438046192042</v>
      </c>
      <c r="AH71" s="35">
        <f t="shared" si="43"/>
        <v>688.04873144799967</v>
      </c>
      <c r="AI71" s="35">
        <f t="shared" si="44"/>
        <v>356.98644173848021</v>
      </c>
      <c r="AJ71" s="35">
        <f t="shared" si="45"/>
        <v>20.973224830282216</v>
      </c>
      <c r="AK71" s="36">
        <f t="shared" si="46"/>
        <v>4030.4961146455971</v>
      </c>
    </row>
    <row r="72" spans="1:37" x14ac:dyDescent="0.25">
      <c r="A72" s="5">
        <v>4735</v>
      </c>
      <c r="B72" s="5">
        <v>598826.05188131332</v>
      </c>
      <c r="C72" s="5">
        <v>978657.30583277345</v>
      </c>
      <c r="D72" s="5">
        <v>18949.101562504213</v>
      </c>
      <c r="E72" s="5">
        <v>43.877454330707508</v>
      </c>
      <c r="F72" s="45">
        <v>2.5000000000000001E-2</v>
      </c>
      <c r="G72" s="45">
        <v>-2.5000000000000001E-2</v>
      </c>
      <c r="H72">
        <f t="shared" si="23"/>
        <v>0.31481481481481483</v>
      </c>
      <c r="I72">
        <f t="shared" si="24"/>
        <v>0.31481481481481483</v>
      </c>
      <c r="J72" s="45">
        <v>600</v>
      </c>
      <c r="K72" s="50">
        <v>2800</v>
      </c>
      <c r="L72" s="51">
        <v>9900</v>
      </c>
      <c r="M72" s="51">
        <v>4150</v>
      </c>
      <c r="N72" s="35">
        <f t="shared" si="25"/>
        <v>703.75</v>
      </c>
      <c r="O72" s="35">
        <f t="shared" si="26"/>
        <v>475</v>
      </c>
      <c r="P72" s="35">
        <f t="shared" si="27"/>
        <v>695.85784301513559</v>
      </c>
      <c r="Q72" s="35">
        <f t="shared" si="28"/>
        <v>211.92683687779777</v>
      </c>
      <c r="R72" s="35">
        <f t="shared" si="29"/>
        <v>117.97480016395411</v>
      </c>
      <c r="S72" s="35">
        <f t="shared" si="30"/>
        <v>387.11407972107997</v>
      </c>
      <c r="T72" s="35">
        <f t="shared" si="31"/>
        <v>31.211270899943585</v>
      </c>
      <c r="U72" s="35">
        <f t="shared" si="32"/>
        <v>663.53545265331388</v>
      </c>
      <c r="V72" s="35">
        <f t="shared" si="33"/>
        <v>369.37493892579539</v>
      </c>
      <c r="W72" s="35">
        <f t="shared" si="34"/>
        <v>22.329090036570957</v>
      </c>
      <c r="X72" s="35">
        <f t="shared" si="35"/>
        <v>3808.6150926292462</v>
      </c>
      <c r="Y72" s="51">
        <v>9900</v>
      </c>
      <c r="Z72" s="51">
        <v>4150</v>
      </c>
      <c r="AA72" s="35">
        <f t="shared" si="36"/>
        <v>496.25</v>
      </c>
      <c r="AB72" s="35">
        <f t="shared" si="37"/>
        <v>25</v>
      </c>
      <c r="AC72" s="35">
        <f t="shared" si="38"/>
        <v>693.60271114362934</v>
      </c>
      <c r="AD72" s="35">
        <f t="shared" si="39"/>
        <v>180.30456393132181</v>
      </c>
      <c r="AE72" s="35">
        <f t="shared" si="40"/>
        <v>93.51106069827496</v>
      </c>
      <c r="AF72" s="35">
        <f t="shared" si="41"/>
        <v>360.65498250751352</v>
      </c>
      <c r="AG72" s="35">
        <f t="shared" si="42"/>
        <v>64.090250514987332</v>
      </c>
      <c r="AH72" s="35">
        <f t="shared" si="43"/>
        <v>672.81687355654412</v>
      </c>
      <c r="AI72" s="35">
        <f t="shared" si="44"/>
        <v>348.94191322818807</v>
      </c>
      <c r="AJ72" s="35">
        <f t="shared" si="45"/>
        <v>20.802905392515147</v>
      </c>
      <c r="AK72" s="36">
        <f t="shared" si="46"/>
        <v>3992.9270028693236</v>
      </c>
    </row>
    <row r="73" spans="1:37" x14ac:dyDescent="0.25">
      <c r="A73" s="5">
        <v>4736</v>
      </c>
      <c r="B73" s="5">
        <v>599547.24829339981</v>
      </c>
      <c r="C73" s="5">
        <v>979350.03640002012</v>
      </c>
      <c r="D73" s="5">
        <v>18932.280000003855</v>
      </c>
      <c r="E73" s="5">
        <v>43.815845965639674</v>
      </c>
      <c r="F73" s="45">
        <v>2.5000000000000001E-2</v>
      </c>
      <c r="G73" s="45">
        <v>-2.5000000000000001E-2</v>
      </c>
      <c r="H73">
        <f t="shared" si="23"/>
        <v>0.33333333333333331</v>
      </c>
      <c r="I73">
        <f t="shared" si="24"/>
        <v>0.33333333333333331</v>
      </c>
      <c r="J73" s="45">
        <v>600</v>
      </c>
      <c r="K73" s="50">
        <v>2800</v>
      </c>
      <c r="L73" s="51">
        <v>9900</v>
      </c>
      <c r="M73" s="51">
        <v>4150</v>
      </c>
      <c r="N73" s="35">
        <f t="shared" si="25"/>
        <v>703.75</v>
      </c>
      <c r="O73" s="35">
        <f t="shared" si="26"/>
        <v>475</v>
      </c>
      <c r="P73" s="35">
        <f t="shared" si="27"/>
        <v>683.49761335110077</v>
      </c>
      <c r="Q73" s="35">
        <f t="shared" si="28"/>
        <v>219.05488025273149</v>
      </c>
      <c r="R73" s="35">
        <f t="shared" si="29"/>
        <v>122.08970087059994</v>
      </c>
      <c r="S73" s="35">
        <f t="shared" si="30"/>
        <v>380.6826915491032</v>
      </c>
      <c r="T73" s="35">
        <f t="shared" si="31"/>
        <v>30.656878245894962</v>
      </c>
      <c r="U73" s="35">
        <f t="shared" si="32"/>
        <v>648.16956969445573</v>
      </c>
      <c r="V73" s="35">
        <f t="shared" si="33"/>
        <v>361.25572179045218</v>
      </c>
      <c r="W73" s="35">
        <f t="shared" si="34"/>
        <v>22.18738244912025</v>
      </c>
      <c r="X73" s="35">
        <f t="shared" si="35"/>
        <v>3765.5121675546279</v>
      </c>
      <c r="Y73" s="51">
        <v>9900</v>
      </c>
      <c r="Z73" s="51">
        <v>4150</v>
      </c>
      <c r="AA73" s="35">
        <f t="shared" si="36"/>
        <v>496.25</v>
      </c>
      <c r="AB73" s="35">
        <f t="shared" si="37"/>
        <v>25</v>
      </c>
      <c r="AC73" s="35">
        <f t="shared" si="38"/>
        <v>681.28253843682262</v>
      </c>
      <c r="AD73" s="35">
        <f t="shared" si="39"/>
        <v>188.15143183876751</v>
      </c>
      <c r="AE73" s="35">
        <f t="shared" si="40"/>
        <v>97.540200741779387</v>
      </c>
      <c r="AF73" s="35">
        <f t="shared" si="41"/>
        <v>354.08958438510882</v>
      </c>
      <c r="AG73" s="35">
        <f t="shared" si="42"/>
        <v>62.951842399676998</v>
      </c>
      <c r="AH73" s="35">
        <f t="shared" si="43"/>
        <v>657.80534380427173</v>
      </c>
      <c r="AI73" s="35">
        <f t="shared" si="44"/>
        <v>341.01502527318831</v>
      </c>
      <c r="AJ73" s="35">
        <f t="shared" si="45"/>
        <v>20.637452672284372</v>
      </c>
      <c r="AK73" s="36">
        <f t="shared" si="46"/>
        <v>3955.4171304342353</v>
      </c>
    </row>
    <row r="74" spans="1:37" x14ac:dyDescent="0.25">
      <c r="A74" s="5">
        <v>4736.7</v>
      </c>
      <c r="B74" s="5">
        <v>600052.52878189087</v>
      </c>
      <c r="C74" s="5">
        <v>979834.4861958921</v>
      </c>
      <c r="D74" s="5">
        <v>18920.572215629138</v>
      </c>
      <c r="E74" s="5">
        <v>43.772720110092209</v>
      </c>
      <c r="F74" s="45">
        <v>2.5000000000000001E-2</v>
      </c>
      <c r="G74" s="45">
        <v>-2.5000000000000001E-2</v>
      </c>
      <c r="H74">
        <f t="shared" si="23"/>
        <v>0.34629629629629294</v>
      </c>
      <c r="I74">
        <f t="shared" si="24"/>
        <v>0.34629629629629294</v>
      </c>
      <c r="J74" s="45">
        <v>600</v>
      </c>
      <c r="K74" s="50">
        <v>2800</v>
      </c>
      <c r="L74" s="51">
        <v>9900</v>
      </c>
      <c r="M74" s="51">
        <v>4150</v>
      </c>
      <c r="N74" s="35">
        <f t="shared" si="25"/>
        <v>703.75</v>
      </c>
      <c r="O74" s="35">
        <f t="shared" si="26"/>
        <v>475</v>
      </c>
      <c r="P74" s="35">
        <f t="shared" si="27"/>
        <v>675.00942100755924</v>
      </c>
      <c r="Q74" s="35">
        <f t="shared" si="28"/>
        <v>223.75851861729512</v>
      </c>
      <c r="R74" s="35">
        <f t="shared" si="29"/>
        <v>124.81999316515169</v>
      </c>
      <c r="S74" s="35">
        <f t="shared" si="30"/>
        <v>376.27345800373257</v>
      </c>
      <c r="T74" s="35">
        <f t="shared" si="31"/>
        <v>30.276157854015523</v>
      </c>
      <c r="U74" s="35">
        <f t="shared" si="32"/>
        <v>637.56292985834364</v>
      </c>
      <c r="V74" s="35">
        <f t="shared" si="33"/>
        <v>355.65394801072591</v>
      </c>
      <c r="W74" s="35">
        <f t="shared" si="34"/>
        <v>22.09176840540281</v>
      </c>
      <c r="X74" s="35">
        <f t="shared" si="35"/>
        <v>3735.3361652381532</v>
      </c>
      <c r="Y74" s="51">
        <v>9900</v>
      </c>
      <c r="Z74" s="51">
        <v>4150</v>
      </c>
      <c r="AA74" s="35">
        <f t="shared" si="36"/>
        <v>496.25</v>
      </c>
      <c r="AB74" s="35">
        <f t="shared" si="37"/>
        <v>25</v>
      </c>
      <c r="AC74" s="35">
        <f t="shared" si="38"/>
        <v>672.82185457547689</v>
      </c>
      <c r="AD74" s="35">
        <f t="shared" si="39"/>
        <v>193.3514971900367</v>
      </c>
      <c r="AE74" s="35">
        <f t="shared" si="40"/>
        <v>100.20627916074615</v>
      </c>
      <c r="AF74" s="35">
        <f t="shared" si="41"/>
        <v>349.57986097243389</v>
      </c>
      <c r="AG74" s="35">
        <f t="shared" si="42"/>
        <v>62.17005862131245</v>
      </c>
      <c r="AH74" s="35">
        <f t="shared" si="43"/>
        <v>647.43305655313338</v>
      </c>
      <c r="AI74" s="35">
        <f t="shared" si="44"/>
        <v>335.53842895301619</v>
      </c>
      <c r="AJ74" s="35">
        <f t="shared" si="45"/>
        <v>20.524533855692031</v>
      </c>
      <c r="AK74" s="36">
        <f t="shared" si="46"/>
        <v>3929.1953921481559</v>
      </c>
    </row>
    <row r="75" spans="1:37" x14ac:dyDescent="0.25">
      <c r="A75" s="5">
        <v>4737</v>
      </c>
      <c r="B75" s="5">
        <v>600269.18915987015</v>
      </c>
      <c r="C75" s="5">
        <v>980041.99108690023</v>
      </c>
      <c r="D75" s="5">
        <v>18915.571562504054</v>
      </c>
      <c r="E75" s="5">
        <v>43.754237600571841</v>
      </c>
      <c r="F75" s="45">
        <v>2.5000000000000001E-2</v>
      </c>
      <c r="G75" s="45">
        <v>-2.5000000000000001E-2</v>
      </c>
      <c r="H75">
        <f t="shared" si="23"/>
        <v>0.35185185185185186</v>
      </c>
      <c r="I75">
        <f t="shared" si="24"/>
        <v>0.35185185185185186</v>
      </c>
      <c r="J75" s="45">
        <v>600</v>
      </c>
      <c r="K75" s="50">
        <v>2800</v>
      </c>
      <c r="L75" s="51">
        <v>9900</v>
      </c>
      <c r="M75" s="51">
        <v>4150</v>
      </c>
      <c r="N75" s="35">
        <f t="shared" si="25"/>
        <v>703.75</v>
      </c>
      <c r="O75" s="35">
        <f t="shared" si="26"/>
        <v>475</v>
      </c>
      <c r="P75" s="35">
        <f t="shared" si="27"/>
        <v>671.4125382804167</v>
      </c>
      <c r="Q75" s="35">
        <f t="shared" si="28"/>
        <v>225.70391155191766</v>
      </c>
      <c r="R75" s="35">
        <f t="shared" si="29"/>
        <v>125.9531538383923</v>
      </c>
      <c r="S75" s="35">
        <f t="shared" si="30"/>
        <v>374.40691106931467</v>
      </c>
      <c r="T75" s="35">
        <f t="shared" si="31"/>
        <v>30.114827084636339</v>
      </c>
      <c r="U75" s="35">
        <f t="shared" si="32"/>
        <v>633.05564027236471</v>
      </c>
      <c r="V75" s="35">
        <f t="shared" si="33"/>
        <v>353.27413645264153</v>
      </c>
      <c r="W75" s="35">
        <f t="shared" si="34"/>
        <v>22.051698159815029</v>
      </c>
      <c r="X75" s="35">
        <f t="shared" si="35"/>
        <v>3722.4025956636601</v>
      </c>
      <c r="Y75" s="51">
        <v>9900</v>
      </c>
      <c r="Z75" s="51">
        <v>4150</v>
      </c>
      <c r="AA75" s="35">
        <f t="shared" si="36"/>
        <v>496.25</v>
      </c>
      <c r="AB75" s="35">
        <f t="shared" si="37"/>
        <v>25</v>
      </c>
      <c r="AC75" s="35">
        <f t="shared" si="38"/>
        <v>669.23662860403158</v>
      </c>
      <c r="AD75" s="35">
        <f t="shared" si="39"/>
        <v>195.50790646633254</v>
      </c>
      <c r="AE75" s="35">
        <f t="shared" si="40"/>
        <v>101.31082167128591</v>
      </c>
      <c r="AF75" s="35">
        <f t="shared" si="41"/>
        <v>347.66855147923667</v>
      </c>
      <c r="AG75" s="35">
        <f t="shared" si="42"/>
        <v>61.838776711696063</v>
      </c>
      <c r="AH75" s="35">
        <f t="shared" si="43"/>
        <v>643.02282842807483</v>
      </c>
      <c r="AI75" s="35">
        <f t="shared" si="44"/>
        <v>333.20990582373651</v>
      </c>
      <c r="AJ75" s="35">
        <f t="shared" si="45"/>
        <v>20.476870832816683</v>
      </c>
      <c r="AK75" s="36">
        <f t="shared" si="46"/>
        <v>3917.9663573369576</v>
      </c>
    </row>
    <row r="76" spans="1:37" x14ac:dyDescent="0.25">
      <c r="A76" s="5">
        <v>4737.3</v>
      </c>
      <c r="B76" s="5">
        <v>600485.91646385193</v>
      </c>
      <c r="C76" s="5">
        <v>980249.42607671022</v>
      </c>
      <c r="D76" s="5">
        <v>18910.581090629195</v>
      </c>
      <c r="E76" s="5">
        <v>43.735755091051487</v>
      </c>
      <c r="F76" s="45">
        <v>2.5000000000000001E-2</v>
      </c>
      <c r="G76" s="45">
        <v>-2.5000000000000001E-2</v>
      </c>
      <c r="H76">
        <f t="shared" si="23"/>
        <v>0.35740740740741078</v>
      </c>
      <c r="I76">
        <f t="shared" si="24"/>
        <v>0.35740740740741078</v>
      </c>
      <c r="J76" s="45">
        <v>600</v>
      </c>
      <c r="K76" s="50">
        <v>2800</v>
      </c>
      <c r="L76" s="51">
        <v>9900</v>
      </c>
      <c r="M76" s="51">
        <v>4150</v>
      </c>
      <c r="N76" s="35">
        <f t="shared" si="25"/>
        <v>703.75</v>
      </c>
      <c r="O76" s="35">
        <f t="shared" si="26"/>
        <v>475</v>
      </c>
      <c r="P76" s="35">
        <f t="shared" si="27"/>
        <v>667.84003585236746</v>
      </c>
      <c r="Q76" s="35">
        <f t="shared" si="28"/>
        <v>227.60768022558835</v>
      </c>
      <c r="R76" s="35">
        <f t="shared" si="29"/>
        <v>127.06448325822502</v>
      </c>
      <c r="S76" s="35">
        <f t="shared" si="30"/>
        <v>372.55413821255883</v>
      </c>
      <c r="T76" s="35">
        <f t="shared" si="31"/>
        <v>29.954589843378251</v>
      </c>
      <c r="U76" s="35">
        <f t="shared" si="32"/>
        <v>628.57166245568442</v>
      </c>
      <c r="V76" s="35">
        <f t="shared" si="33"/>
        <v>350.90702300350517</v>
      </c>
      <c r="W76" s="35">
        <f t="shared" si="34"/>
        <v>22.012173894458186</v>
      </c>
      <c r="X76" s="35">
        <f t="shared" si="35"/>
        <v>3709.4684277373135</v>
      </c>
      <c r="Y76" s="51">
        <v>9900</v>
      </c>
      <c r="Z76" s="51">
        <v>4150</v>
      </c>
      <c r="AA76" s="35">
        <f t="shared" si="36"/>
        <v>496.25</v>
      </c>
      <c r="AB76" s="35">
        <f t="shared" si="37"/>
        <v>25</v>
      </c>
      <c r="AC76" s="35">
        <f t="shared" si="38"/>
        <v>665.67570392015443</v>
      </c>
      <c r="AD76" s="35">
        <f t="shared" si="39"/>
        <v>197.62163542882647</v>
      </c>
      <c r="AE76" s="35">
        <f t="shared" si="40"/>
        <v>102.39285733572807</v>
      </c>
      <c r="AF76" s="35">
        <f t="shared" si="41"/>
        <v>345.76999451383688</v>
      </c>
      <c r="AG76" s="35">
        <f t="shared" si="42"/>
        <v>61.509740288700549</v>
      </c>
      <c r="AH76" s="35">
        <f t="shared" si="43"/>
        <v>638.63391716257331</v>
      </c>
      <c r="AI76" s="35">
        <f t="shared" si="44"/>
        <v>330.89267492341622</v>
      </c>
      <c r="AJ76" s="35">
        <f t="shared" si="45"/>
        <v>20.429646234078142</v>
      </c>
      <c r="AK76" s="36">
        <f t="shared" si="46"/>
        <v>3906.7426289025352</v>
      </c>
    </row>
    <row r="77" spans="1:37" x14ac:dyDescent="0.25">
      <c r="A77" s="5">
        <v>4738</v>
      </c>
      <c r="B77" s="5">
        <v>600991.87364673615</v>
      </c>
      <c r="C77" s="5">
        <v>980733.16909345984</v>
      </c>
      <c r="D77" s="5">
        <v>18898.976250004125</v>
      </c>
      <c r="E77" s="5">
        <v>43.692629235504008</v>
      </c>
      <c r="F77" s="45">
        <v>2.5000000000000001E-2</v>
      </c>
      <c r="G77" s="45">
        <v>-2.5000000000000001E-2</v>
      </c>
      <c r="H77">
        <f t="shared" si="23"/>
        <v>0.37037037037037035</v>
      </c>
      <c r="I77">
        <f t="shared" si="24"/>
        <v>0.37037037037037035</v>
      </c>
      <c r="J77" s="45">
        <v>600</v>
      </c>
      <c r="K77" s="50">
        <v>2800</v>
      </c>
      <c r="L77" s="51">
        <v>9900</v>
      </c>
      <c r="M77" s="51">
        <v>4150</v>
      </c>
      <c r="N77" s="35">
        <f t="shared" si="25"/>
        <v>703.75</v>
      </c>
      <c r="O77" s="35">
        <f t="shared" si="26"/>
        <v>475</v>
      </c>
      <c r="P77" s="35">
        <f t="shared" si="27"/>
        <v>659.59834506768823</v>
      </c>
      <c r="Q77" s="35">
        <f t="shared" si="28"/>
        <v>231.89046353321325</v>
      </c>
      <c r="R77" s="35">
        <f t="shared" si="29"/>
        <v>129.57404297561305</v>
      </c>
      <c r="S77" s="35">
        <f t="shared" si="30"/>
        <v>368.28417189177225</v>
      </c>
      <c r="T77" s="35">
        <f t="shared" si="31"/>
        <v>29.584925771418369</v>
      </c>
      <c r="U77" s="35">
        <f t="shared" si="32"/>
        <v>618.20066125108997</v>
      </c>
      <c r="V77" s="35">
        <f t="shared" si="33"/>
        <v>345.43360614322188</v>
      </c>
      <c r="W77" s="35">
        <f t="shared" si="34"/>
        <v>21.922080196643702</v>
      </c>
      <c r="X77" s="35">
        <f t="shared" si="35"/>
        <v>3679.2863754187347</v>
      </c>
      <c r="Y77" s="51">
        <v>9900</v>
      </c>
      <c r="Z77" s="51">
        <v>4150</v>
      </c>
      <c r="AA77" s="35">
        <f t="shared" si="36"/>
        <v>496.25</v>
      </c>
      <c r="AB77" s="35">
        <f t="shared" si="37"/>
        <v>25</v>
      </c>
      <c r="AC77" s="35">
        <f t="shared" si="38"/>
        <v>657.46072275691608</v>
      </c>
      <c r="AD77" s="35">
        <f t="shared" si="39"/>
        <v>202.3901711173819</v>
      </c>
      <c r="AE77" s="35">
        <f t="shared" si="40"/>
        <v>104.83137300348531</v>
      </c>
      <c r="AF77" s="35">
        <f t="shared" si="41"/>
        <v>341.38920897360924</v>
      </c>
      <c r="AG77" s="35">
        <f t="shared" si="42"/>
        <v>60.75065992141112</v>
      </c>
      <c r="AH77" s="35">
        <f t="shared" si="43"/>
        <v>628.47709845626855</v>
      </c>
      <c r="AI77" s="35">
        <f t="shared" si="44"/>
        <v>325.53022100172001</v>
      </c>
      <c r="AJ77" s="35">
        <f t="shared" si="45"/>
        <v>20.32116009478553</v>
      </c>
      <c r="AK77" s="36">
        <f t="shared" si="46"/>
        <v>3880.5745440149358</v>
      </c>
    </row>
    <row r="78" spans="1:37" x14ac:dyDescent="0.25">
      <c r="A78" s="5">
        <v>4739</v>
      </c>
      <c r="B78" s="5">
        <v>601715.30091762543</v>
      </c>
      <c r="C78" s="5">
        <v>981423.56962046027</v>
      </c>
      <c r="D78" s="5">
        <v>18882.494062504065</v>
      </c>
      <c r="E78" s="5">
        <v>43.631020870436188</v>
      </c>
      <c r="F78" s="45">
        <v>2.5000000000000001E-2</v>
      </c>
      <c r="G78" s="45">
        <v>-2.5000000000000001E-2</v>
      </c>
      <c r="H78">
        <f t="shared" si="23"/>
        <v>0.3888888888888889</v>
      </c>
      <c r="I78">
        <f t="shared" si="24"/>
        <v>0.3888888888888889</v>
      </c>
      <c r="J78" s="45">
        <v>600</v>
      </c>
      <c r="K78" s="50">
        <v>2800</v>
      </c>
      <c r="L78" s="51">
        <v>9900</v>
      </c>
      <c r="M78" s="51">
        <v>4150</v>
      </c>
      <c r="N78" s="35">
        <f t="shared" si="25"/>
        <v>703.75</v>
      </c>
      <c r="O78" s="35">
        <f t="shared" si="26"/>
        <v>475</v>
      </c>
      <c r="P78" s="35">
        <f t="shared" si="27"/>
        <v>648.05062440489053</v>
      </c>
      <c r="Q78" s="35">
        <f t="shared" si="28"/>
        <v>237.63123391584205</v>
      </c>
      <c r="R78" s="35">
        <f t="shared" si="29"/>
        <v>132.96132698793284</v>
      </c>
      <c r="S78" s="35">
        <f t="shared" si="30"/>
        <v>362.31185478700206</v>
      </c>
      <c r="T78" s="35">
        <f t="shared" si="31"/>
        <v>29.066976535807594</v>
      </c>
      <c r="U78" s="35">
        <f t="shared" si="32"/>
        <v>603.61071692286589</v>
      </c>
      <c r="V78" s="35">
        <f t="shared" si="33"/>
        <v>337.73709197935227</v>
      </c>
      <c r="W78" s="35">
        <f t="shared" si="34"/>
        <v>21.79856999584522</v>
      </c>
      <c r="X78" s="35">
        <f t="shared" si="35"/>
        <v>3636.1635052817719</v>
      </c>
      <c r="Y78" s="51">
        <v>9900</v>
      </c>
      <c r="Z78" s="51">
        <v>4150</v>
      </c>
      <c r="AA78" s="35">
        <f t="shared" si="36"/>
        <v>496.25</v>
      </c>
      <c r="AB78" s="35">
        <f t="shared" si="37"/>
        <v>25</v>
      </c>
      <c r="AC78" s="35">
        <f t="shared" si="38"/>
        <v>645.95042587710986</v>
      </c>
      <c r="AD78" s="35">
        <f t="shared" si="39"/>
        <v>208.81461703644607</v>
      </c>
      <c r="AE78" s="35">
        <f t="shared" si="40"/>
        <v>108.11038982514634</v>
      </c>
      <c r="AF78" s="35">
        <f t="shared" si="41"/>
        <v>335.24882462394294</v>
      </c>
      <c r="AG78" s="35">
        <f t="shared" si="42"/>
        <v>59.687085920507464</v>
      </c>
      <c r="AH78" s="35">
        <f t="shared" si="43"/>
        <v>614.17502116939283</v>
      </c>
      <c r="AI78" s="35">
        <f t="shared" si="44"/>
        <v>317.97918125579048</v>
      </c>
      <c r="AJ78" s="35">
        <f t="shared" si="45"/>
        <v>20.170317015671746</v>
      </c>
      <c r="AK78" s="36">
        <f t="shared" si="46"/>
        <v>3843.2415513447058</v>
      </c>
    </row>
    <row r="79" spans="1:37" x14ac:dyDescent="0.25">
      <c r="A79" s="5">
        <v>4740</v>
      </c>
      <c r="B79" s="5">
        <v>602439.47013568878</v>
      </c>
      <c r="C79" s="5">
        <v>982113.19186973572</v>
      </c>
      <c r="D79" s="5">
        <v>18866.125000004329</v>
      </c>
      <c r="E79" s="5">
        <v>43.569412505368355</v>
      </c>
      <c r="F79" s="45">
        <v>2.5000000000000001E-2</v>
      </c>
      <c r="G79" s="45">
        <v>-2.5000000000000001E-2</v>
      </c>
      <c r="H79">
        <f t="shared" si="23"/>
        <v>0.40740740740740744</v>
      </c>
      <c r="I79">
        <f t="shared" si="24"/>
        <v>0.40740740740740744</v>
      </c>
      <c r="J79" s="45">
        <v>600</v>
      </c>
      <c r="K79" s="50">
        <v>2800</v>
      </c>
      <c r="L79" s="51">
        <v>9900</v>
      </c>
      <c r="M79" s="51">
        <v>4150</v>
      </c>
      <c r="N79" s="35">
        <f t="shared" si="25"/>
        <v>703.75</v>
      </c>
      <c r="O79" s="35">
        <f t="shared" si="26"/>
        <v>475</v>
      </c>
      <c r="P79" s="35">
        <f t="shared" si="27"/>
        <v>636.76484694657199</v>
      </c>
      <c r="Q79" s="35">
        <f t="shared" si="28"/>
        <v>242.94300937375931</v>
      </c>
      <c r="R79" s="35">
        <f t="shared" si="29"/>
        <v>136.12400114075129</v>
      </c>
      <c r="S79" s="35">
        <f t="shared" si="30"/>
        <v>356.48729659313096</v>
      </c>
      <c r="T79" s="35">
        <f t="shared" si="31"/>
        <v>28.560776223338895</v>
      </c>
      <c r="U79" s="35">
        <f t="shared" si="32"/>
        <v>589.29099979703778</v>
      </c>
      <c r="V79" s="35">
        <f t="shared" si="33"/>
        <v>330.1871041088321</v>
      </c>
      <c r="W79" s="35">
        <f t="shared" si="34"/>
        <v>21.681207855308433</v>
      </c>
      <c r="X79" s="35">
        <f t="shared" si="35"/>
        <v>3593.0339837142151</v>
      </c>
      <c r="Y79" s="51">
        <v>9900</v>
      </c>
      <c r="Z79" s="51">
        <v>4150</v>
      </c>
      <c r="AA79" s="35">
        <f t="shared" si="36"/>
        <v>496.25</v>
      </c>
      <c r="AB79" s="35">
        <f t="shared" si="37"/>
        <v>25</v>
      </c>
      <c r="AC79" s="35">
        <f t="shared" si="38"/>
        <v>634.70122329783669</v>
      </c>
      <c r="AD79" s="35">
        <f t="shared" si="39"/>
        <v>214.79776650434545</v>
      </c>
      <c r="AE79" s="35">
        <f t="shared" si="40"/>
        <v>111.15645421070759</v>
      </c>
      <c r="AF79" s="35">
        <f t="shared" si="41"/>
        <v>329.24461672354704</v>
      </c>
      <c r="AG79" s="35">
        <f t="shared" si="42"/>
        <v>58.647637544922652</v>
      </c>
      <c r="AH79" s="35">
        <f t="shared" si="43"/>
        <v>600.1225772707736</v>
      </c>
      <c r="AI79" s="35">
        <f t="shared" si="44"/>
        <v>310.55955034737781</v>
      </c>
      <c r="AJ79" s="35">
        <f t="shared" si="45"/>
        <v>20.024334776147338</v>
      </c>
      <c r="AK79" s="36">
        <f t="shared" si="46"/>
        <v>3805.9672406401669</v>
      </c>
    </row>
    <row r="80" spans="1:37" x14ac:dyDescent="0.25">
      <c r="A80" s="5">
        <v>4741</v>
      </c>
      <c r="B80" s="5">
        <v>603164.38046503067</v>
      </c>
      <c r="C80" s="5">
        <v>982802.03504392505</v>
      </c>
      <c r="D80" s="5">
        <v>18849.869062503785</v>
      </c>
      <c r="E80" s="5">
        <v>43.507804140300522</v>
      </c>
      <c r="F80" s="45">
        <v>2.5000000000000001E-2</v>
      </c>
      <c r="G80" s="45">
        <v>-2.5000000000000001E-2</v>
      </c>
      <c r="H80">
        <f t="shared" si="23"/>
        <v>0.42592592592592593</v>
      </c>
      <c r="I80">
        <f t="shared" si="24"/>
        <v>0.42592592592592593</v>
      </c>
      <c r="J80" s="45">
        <v>600</v>
      </c>
      <c r="K80" s="50">
        <v>2800</v>
      </c>
      <c r="L80" s="51">
        <v>9900</v>
      </c>
      <c r="M80" s="51">
        <v>4150</v>
      </c>
      <c r="N80" s="35">
        <f t="shared" si="25"/>
        <v>703.75</v>
      </c>
      <c r="O80" s="35">
        <f t="shared" si="26"/>
        <v>475</v>
      </c>
      <c r="P80" s="35">
        <f t="shared" si="27"/>
        <v>625.73637948700298</v>
      </c>
      <c r="Q80" s="35">
        <f t="shared" si="28"/>
        <v>247.84259392207858</v>
      </c>
      <c r="R80" s="35">
        <f t="shared" si="29"/>
        <v>139.07106130222866</v>
      </c>
      <c r="S80" s="35">
        <f t="shared" si="30"/>
        <v>350.80779888542037</v>
      </c>
      <c r="T80" s="35">
        <f t="shared" si="31"/>
        <v>28.066117021108226</v>
      </c>
      <c r="U80" s="35">
        <f t="shared" si="32"/>
        <v>575.24583629620543</v>
      </c>
      <c r="V80" s="35">
        <f t="shared" si="33"/>
        <v>322.78571530990882</v>
      </c>
      <c r="W80" s="35">
        <f t="shared" si="34"/>
        <v>21.570033403409834</v>
      </c>
      <c r="X80" s="35">
        <f t="shared" si="35"/>
        <v>3549.8978091770327</v>
      </c>
      <c r="Y80" s="51">
        <v>9900</v>
      </c>
      <c r="Z80" s="51">
        <v>4150</v>
      </c>
      <c r="AA80" s="35">
        <f t="shared" si="36"/>
        <v>496.25</v>
      </c>
      <c r="AB80" s="35">
        <f t="shared" si="37"/>
        <v>25</v>
      </c>
      <c r="AC80" s="35">
        <f t="shared" si="38"/>
        <v>623.70849682863172</v>
      </c>
      <c r="AD80" s="35">
        <f t="shared" si="39"/>
        <v>220.3562000893499</v>
      </c>
      <c r="AE80" s="35">
        <f t="shared" si="40"/>
        <v>113.97815875221329</v>
      </c>
      <c r="AF80" s="35">
        <f t="shared" si="41"/>
        <v>323.37376183054965</v>
      </c>
      <c r="AG80" s="35">
        <f t="shared" si="42"/>
        <v>57.631888064802489</v>
      </c>
      <c r="AH80" s="35">
        <f t="shared" si="43"/>
        <v>586.32488316660044</v>
      </c>
      <c r="AI80" s="35">
        <f t="shared" si="44"/>
        <v>303.27365686483171</v>
      </c>
      <c r="AJ80" s="35">
        <f t="shared" si="45"/>
        <v>19.883203471053569</v>
      </c>
      <c r="AK80" s="36">
        <f t="shared" si="46"/>
        <v>3768.7514736508638</v>
      </c>
    </row>
    <row r="81" spans="1:37" x14ac:dyDescent="0.25">
      <c r="A81" s="5">
        <v>4741.2</v>
      </c>
      <c r="B81" s="5">
        <v>603309.45139026642</v>
      </c>
      <c r="C81" s="5">
        <v>982939.71011960506</v>
      </c>
      <c r="D81" s="5">
        <v>18846.631450004224</v>
      </c>
      <c r="E81" s="5">
        <v>43.495482467286969</v>
      </c>
      <c r="F81" s="45">
        <v>2.5000000000000001E-2</v>
      </c>
      <c r="G81" s="45">
        <v>-2.5000000000000001E-2</v>
      </c>
      <c r="H81">
        <f t="shared" si="23"/>
        <v>0.42962962962962625</v>
      </c>
      <c r="I81">
        <f t="shared" si="24"/>
        <v>0.42962962962962625</v>
      </c>
      <c r="J81" s="45">
        <v>600</v>
      </c>
      <c r="K81" s="50">
        <v>2800</v>
      </c>
      <c r="L81" s="51">
        <v>9900</v>
      </c>
      <c r="M81" s="51">
        <v>4150</v>
      </c>
      <c r="N81" s="35">
        <f t="shared" si="25"/>
        <v>703.75</v>
      </c>
      <c r="O81" s="35">
        <f t="shared" si="26"/>
        <v>475</v>
      </c>
      <c r="P81" s="35">
        <f t="shared" si="27"/>
        <v>623.56114909527264</v>
      </c>
      <c r="Q81" s="35">
        <f t="shared" si="28"/>
        <v>248.77452390343794</v>
      </c>
      <c r="R81" s="35">
        <f t="shared" si="29"/>
        <v>139.63538933311256</v>
      </c>
      <c r="S81" s="35">
        <f t="shared" si="30"/>
        <v>349.68906715693998</v>
      </c>
      <c r="T81" s="35">
        <f t="shared" si="31"/>
        <v>27.968551540302673</v>
      </c>
      <c r="U81" s="35">
        <f t="shared" si="32"/>
        <v>572.4700715259246</v>
      </c>
      <c r="V81" s="35">
        <f t="shared" si="33"/>
        <v>321.32342196785766</v>
      </c>
      <c r="W81" s="35">
        <f t="shared" si="34"/>
        <v>21.548544504280347</v>
      </c>
      <c r="X81" s="35">
        <f t="shared" si="35"/>
        <v>3541.2697757777814</v>
      </c>
      <c r="Y81" s="51">
        <v>9900</v>
      </c>
      <c r="Z81" s="51">
        <v>4150</v>
      </c>
      <c r="AA81" s="35">
        <f t="shared" si="36"/>
        <v>496.25</v>
      </c>
      <c r="AB81" s="35">
        <f t="shared" si="37"/>
        <v>25</v>
      </c>
      <c r="AC81" s="35">
        <f t="shared" si="38"/>
        <v>621.54031591034413</v>
      </c>
      <c r="AD81" s="35">
        <f t="shared" si="39"/>
        <v>221.41838002261099</v>
      </c>
      <c r="AE81" s="35">
        <f t="shared" si="40"/>
        <v>114.5163313280495</v>
      </c>
      <c r="AF81" s="35">
        <f t="shared" si="41"/>
        <v>322.21534225461096</v>
      </c>
      <c r="AG81" s="35">
        <f t="shared" si="42"/>
        <v>57.431543896617583</v>
      </c>
      <c r="AH81" s="35">
        <f t="shared" si="43"/>
        <v>583.59630526969761</v>
      </c>
      <c r="AI81" s="35">
        <f t="shared" si="44"/>
        <v>301.83270173535493</v>
      </c>
      <c r="AJ81" s="35">
        <f t="shared" si="45"/>
        <v>19.855558250608038</v>
      </c>
      <c r="AK81" s="36">
        <f t="shared" si="46"/>
        <v>3761.3153333633663</v>
      </c>
    </row>
    <row r="82" spans="1:37" x14ac:dyDescent="0.25">
      <c r="A82" s="5">
        <v>4741.8</v>
      </c>
      <c r="B82" s="5">
        <v>603744.84176445007</v>
      </c>
      <c r="C82" s="5">
        <v>983352.54811394215</v>
      </c>
      <c r="D82" s="5">
        <v>18836.945762504227</v>
      </c>
      <c r="E82" s="5">
        <v>43.458517448246248</v>
      </c>
      <c r="F82" s="45">
        <v>2.5000000000000001E-2</v>
      </c>
      <c r="G82" s="45">
        <v>-2.5000000000000001E-2</v>
      </c>
      <c r="H82">
        <f t="shared" si="23"/>
        <v>0.4407407407407441</v>
      </c>
      <c r="I82">
        <f t="shared" si="24"/>
        <v>0.4407407407407441</v>
      </c>
      <c r="J82" s="45">
        <v>600</v>
      </c>
      <c r="K82" s="50">
        <v>2800</v>
      </c>
      <c r="L82" s="51">
        <v>9900</v>
      </c>
      <c r="M82" s="51">
        <v>4150</v>
      </c>
      <c r="N82" s="35">
        <f t="shared" si="25"/>
        <v>703.75</v>
      </c>
      <c r="O82" s="35">
        <f t="shared" si="26"/>
        <v>475</v>
      </c>
      <c r="P82" s="35">
        <f t="shared" si="27"/>
        <v>617.09569855055122</v>
      </c>
      <c r="Q82" s="35">
        <f t="shared" si="28"/>
        <v>251.47674639273802</v>
      </c>
      <c r="R82" s="35">
        <f t="shared" si="29"/>
        <v>141.27949238191047</v>
      </c>
      <c r="S82" s="35">
        <f t="shared" si="30"/>
        <v>346.36681356471257</v>
      </c>
      <c r="T82" s="35">
        <f t="shared" si="31"/>
        <v>27.678557067340904</v>
      </c>
      <c r="U82" s="35">
        <f t="shared" si="32"/>
        <v>564.2097568410577</v>
      </c>
      <c r="V82" s="35">
        <f t="shared" si="33"/>
        <v>316.97271889679428</v>
      </c>
      <c r="W82" s="35">
        <f t="shared" si="34"/>
        <v>21.485575476213903</v>
      </c>
      <c r="X82" s="35">
        <f t="shared" si="35"/>
        <v>3515.3840783746182</v>
      </c>
      <c r="Y82" s="51">
        <v>9900</v>
      </c>
      <c r="Z82" s="51">
        <v>4150</v>
      </c>
      <c r="AA82" s="35">
        <f t="shared" si="36"/>
        <v>496.25</v>
      </c>
      <c r="AB82" s="35">
        <f t="shared" si="37"/>
        <v>25</v>
      </c>
      <c r="AC82" s="35">
        <f t="shared" si="38"/>
        <v>615.09581855848148</v>
      </c>
      <c r="AD82" s="35">
        <f t="shared" si="39"/>
        <v>224.50828897331803</v>
      </c>
      <c r="AE82" s="35">
        <f t="shared" si="40"/>
        <v>116.07974324266699</v>
      </c>
      <c r="AF82" s="35">
        <f t="shared" si="41"/>
        <v>318.77117265513425</v>
      </c>
      <c r="AG82" s="35">
        <f t="shared" si="42"/>
        <v>56.836059705036163</v>
      </c>
      <c r="AH82" s="35">
        <f t="shared" si="43"/>
        <v>575.47305051861122</v>
      </c>
      <c r="AI82" s="35">
        <f t="shared" si="44"/>
        <v>297.54252839730896</v>
      </c>
      <c r="AJ82" s="35">
        <f t="shared" si="45"/>
        <v>19.773782653237614</v>
      </c>
      <c r="AK82" s="36">
        <f t="shared" si="46"/>
        <v>3739.0209189071461</v>
      </c>
    </row>
    <row r="83" spans="1:37" x14ac:dyDescent="0.25">
      <c r="A83" s="5">
        <v>4742</v>
      </c>
      <c r="B83" s="5">
        <v>603890.03106594086</v>
      </c>
      <c r="C83" s="5">
        <v>983490.09834653139</v>
      </c>
      <c r="D83" s="5">
        <v>18833.72625000402</v>
      </c>
      <c r="E83" s="5">
        <v>43.446195775232688</v>
      </c>
      <c r="F83" s="45">
        <v>2.5000000000000001E-2</v>
      </c>
      <c r="G83" s="45">
        <v>-2.5000000000000001E-2</v>
      </c>
      <c r="H83">
        <f t="shared" si="23"/>
        <v>0.44444444444444442</v>
      </c>
      <c r="I83">
        <f t="shared" si="24"/>
        <v>0.44444444444444442</v>
      </c>
      <c r="J83" s="45">
        <v>600</v>
      </c>
      <c r="K83" s="50">
        <v>2800</v>
      </c>
      <c r="L83" s="51">
        <v>9900</v>
      </c>
      <c r="M83" s="51">
        <v>4150</v>
      </c>
      <c r="N83" s="35">
        <f t="shared" si="25"/>
        <v>703.75</v>
      </c>
      <c r="O83" s="35">
        <f t="shared" si="26"/>
        <v>475</v>
      </c>
      <c r="P83" s="35">
        <f t="shared" si="27"/>
        <v>614.96050069005241</v>
      </c>
      <c r="Q83" s="35">
        <f t="shared" si="28"/>
        <v>252.34674205027417</v>
      </c>
      <c r="R83" s="35">
        <f t="shared" si="29"/>
        <v>141.81147044239574</v>
      </c>
      <c r="S83" s="35">
        <f t="shared" si="30"/>
        <v>345.27063636696926</v>
      </c>
      <c r="T83" s="35">
        <f t="shared" si="31"/>
        <v>27.582787163303824</v>
      </c>
      <c r="U83" s="35">
        <f t="shared" si="32"/>
        <v>561.47871672332201</v>
      </c>
      <c r="V83" s="35">
        <f t="shared" si="33"/>
        <v>315.53457672451515</v>
      </c>
      <c r="W83" s="35">
        <f t="shared" si="34"/>
        <v>21.465086081855947</v>
      </c>
      <c r="X83" s="35">
        <f t="shared" si="35"/>
        <v>3506.7549801307214</v>
      </c>
      <c r="Y83" s="51">
        <v>9900</v>
      </c>
      <c r="Z83" s="51">
        <v>4150</v>
      </c>
      <c r="AA83" s="35">
        <f t="shared" si="36"/>
        <v>496.25</v>
      </c>
      <c r="AB83" s="35">
        <f t="shared" si="37"/>
        <v>25</v>
      </c>
      <c r="AC83" s="35">
        <f t="shared" si="38"/>
        <v>612.9675404342413</v>
      </c>
      <c r="AD83" s="35">
        <f t="shared" si="39"/>
        <v>225.50648843778572</v>
      </c>
      <c r="AE83" s="35">
        <f t="shared" si="40"/>
        <v>116.58407238882</v>
      </c>
      <c r="AF83" s="35">
        <f t="shared" si="41"/>
        <v>317.63340221487204</v>
      </c>
      <c r="AG83" s="35">
        <f t="shared" si="42"/>
        <v>56.639402633262009</v>
      </c>
      <c r="AH83" s="35">
        <f t="shared" si="43"/>
        <v>572.78621773670056</v>
      </c>
      <c r="AI83" s="35">
        <f t="shared" si="44"/>
        <v>296.12340795398893</v>
      </c>
      <c r="AJ83" s="35">
        <f t="shared" si="45"/>
        <v>19.746910402680445</v>
      </c>
      <c r="AK83" s="36">
        <f t="shared" si="46"/>
        <v>3731.5941125602767</v>
      </c>
    </row>
    <row r="84" spans="1:37" x14ac:dyDescent="0.25">
      <c r="A84" s="5">
        <v>4742.6499999999996</v>
      </c>
      <c r="B84" s="5">
        <v>604362.10053062439</v>
      </c>
      <c r="C84" s="5">
        <v>983936.92091023922</v>
      </c>
      <c r="D84" s="5">
        <v>18823.294085160116</v>
      </c>
      <c r="E84" s="5">
        <v>43.406150337938627</v>
      </c>
      <c r="F84" s="45">
        <v>2.5000000000000001E-2</v>
      </c>
      <c r="G84" s="45">
        <v>-2.5000000000000001E-2</v>
      </c>
      <c r="H84">
        <f t="shared" si="23"/>
        <v>0.45648148148147472</v>
      </c>
      <c r="I84">
        <f t="shared" si="24"/>
        <v>0.45648148148147472</v>
      </c>
      <c r="J84" s="45">
        <v>600</v>
      </c>
      <c r="K84" s="50">
        <v>2800</v>
      </c>
      <c r="L84" s="51">
        <v>9900</v>
      </c>
      <c r="M84" s="51">
        <v>4150</v>
      </c>
      <c r="N84" s="35">
        <f t="shared" si="25"/>
        <v>703.75</v>
      </c>
      <c r="O84" s="35">
        <f t="shared" si="26"/>
        <v>475</v>
      </c>
      <c r="P84" s="35">
        <f t="shared" si="27"/>
        <v>608.08936173668815</v>
      </c>
      <c r="Q84" s="35">
        <f t="shared" si="28"/>
        <v>255.07027555062257</v>
      </c>
      <c r="R84" s="35">
        <f t="shared" si="29"/>
        <v>143.4861387098444</v>
      </c>
      <c r="S84" s="35">
        <f t="shared" si="30"/>
        <v>341.74650867562173</v>
      </c>
      <c r="T84" s="35">
        <f t="shared" si="31"/>
        <v>27.274596372013221</v>
      </c>
      <c r="U84" s="35">
        <f t="shared" si="32"/>
        <v>552.68049539957394</v>
      </c>
      <c r="V84" s="35">
        <f t="shared" si="33"/>
        <v>310.9025152144398</v>
      </c>
      <c r="W84" s="35">
        <f t="shared" si="34"/>
        <v>21.400228422820465</v>
      </c>
      <c r="X84" s="35">
        <f t="shared" si="35"/>
        <v>3478.708572040664</v>
      </c>
      <c r="Y84" s="51">
        <v>9900</v>
      </c>
      <c r="Z84" s="51">
        <v>4150</v>
      </c>
      <c r="AA84" s="35">
        <f t="shared" si="36"/>
        <v>496.25</v>
      </c>
      <c r="AB84" s="35">
        <f t="shared" si="37"/>
        <v>25</v>
      </c>
      <c r="AC84" s="35">
        <f t="shared" si="38"/>
        <v>606.11866942626682</v>
      </c>
      <c r="AD84" s="35">
        <f t="shared" si="39"/>
        <v>228.64312740512725</v>
      </c>
      <c r="AE84" s="35">
        <f t="shared" si="40"/>
        <v>118.16623434098598</v>
      </c>
      <c r="AF84" s="35">
        <f t="shared" si="41"/>
        <v>313.9707809397807</v>
      </c>
      <c r="AG84" s="35">
        <f t="shared" si="42"/>
        <v>56.006553522966328</v>
      </c>
      <c r="AH84" s="35">
        <f t="shared" si="43"/>
        <v>564.12666641011731</v>
      </c>
      <c r="AI84" s="35">
        <f t="shared" si="44"/>
        <v>291.54921303583563</v>
      </c>
      <c r="AJ84" s="35">
        <f t="shared" si="45"/>
        <v>19.660907308873792</v>
      </c>
      <c r="AK84" s="36">
        <f t="shared" si="46"/>
        <v>3707.4730829195132</v>
      </c>
    </row>
    <row r="85" spans="1:37" x14ac:dyDescent="0.25">
      <c r="A85" s="5">
        <v>4743</v>
      </c>
      <c r="B85" s="5">
        <v>604616.42110109329</v>
      </c>
      <c r="C85" s="5">
        <v>984177.38098207116</v>
      </c>
      <c r="D85" s="5">
        <v>18817.696562504127</v>
      </c>
      <c r="E85" s="5">
        <v>43.384587410164862</v>
      </c>
      <c r="F85" s="45">
        <v>2.5000000000000001E-2</v>
      </c>
      <c r="G85" s="45">
        <v>-2.5000000000000001E-2</v>
      </c>
      <c r="H85">
        <f t="shared" si="23"/>
        <v>0.46296296296296297</v>
      </c>
      <c r="I85">
        <f t="shared" si="24"/>
        <v>0.46296296296296297</v>
      </c>
      <c r="J85" s="45">
        <v>600</v>
      </c>
      <c r="K85" s="50">
        <v>2800</v>
      </c>
      <c r="L85" s="51">
        <v>9900</v>
      </c>
      <c r="M85" s="51">
        <v>4150</v>
      </c>
      <c r="N85" s="35">
        <f t="shared" si="25"/>
        <v>703.75</v>
      </c>
      <c r="O85" s="35">
        <f t="shared" si="26"/>
        <v>475</v>
      </c>
      <c r="P85" s="35">
        <f t="shared" si="27"/>
        <v>604.43241629405577</v>
      </c>
      <c r="Q85" s="35">
        <f t="shared" si="28"/>
        <v>256.47209686109682</v>
      </c>
      <c r="R85" s="35">
        <f t="shared" si="29"/>
        <v>144.35412771597913</v>
      </c>
      <c r="S85" s="35">
        <f t="shared" si="30"/>
        <v>339.87306494561153</v>
      </c>
      <c r="T85" s="35">
        <f t="shared" si="31"/>
        <v>27.110571613189265</v>
      </c>
      <c r="U85" s="35">
        <f t="shared" si="32"/>
        <v>547.9923288623088</v>
      </c>
      <c r="V85" s="35">
        <f t="shared" si="33"/>
        <v>308.43493540277461</v>
      </c>
      <c r="W85" s="35">
        <f t="shared" si="34"/>
        <v>21.366405641358927</v>
      </c>
      <c r="X85" s="35">
        <f t="shared" si="35"/>
        <v>3463.6054950353</v>
      </c>
      <c r="Y85" s="51">
        <v>9900</v>
      </c>
      <c r="Z85" s="51">
        <v>4150</v>
      </c>
      <c r="AA85" s="35">
        <f t="shared" si="36"/>
        <v>496.25</v>
      </c>
      <c r="AB85" s="35">
        <f t="shared" si="37"/>
        <v>25</v>
      </c>
      <c r="AC85" s="35">
        <f t="shared" si="38"/>
        <v>602.47357539021527</v>
      </c>
      <c r="AD85" s="35">
        <f t="shared" si="39"/>
        <v>230.26512889288884</v>
      </c>
      <c r="AE85" s="35">
        <f t="shared" si="40"/>
        <v>118.98270867562549</v>
      </c>
      <c r="AF85" s="35">
        <f t="shared" si="41"/>
        <v>312.02065298879251</v>
      </c>
      <c r="AG85" s="35">
        <f t="shared" si="42"/>
        <v>55.669739686791949</v>
      </c>
      <c r="AH85" s="35">
        <f t="shared" si="43"/>
        <v>559.51005297153142</v>
      </c>
      <c r="AI85" s="35">
        <f t="shared" si="44"/>
        <v>289.11030495096128</v>
      </c>
      <c r="AJ85" s="35">
        <f t="shared" si="45"/>
        <v>19.615440374208781</v>
      </c>
      <c r="AK85" s="36">
        <f t="shared" si="46"/>
        <v>3694.4950199841219</v>
      </c>
    </row>
    <row r="86" spans="1:37" x14ac:dyDescent="0.25">
      <c r="A86" s="5">
        <v>4744</v>
      </c>
      <c r="B86" s="5">
        <v>605343.54972887039</v>
      </c>
      <c r="C86" s="5">
        <v>984863.88215586543</v>
      </c>
      <c r="D86" s="5">
        <v>18801.780000004102</v>
      </c>
      <c r="E86" s="5">
        <v>43.322979045097036</v>
      </c>
      <c r="F86" s="45">
        <v>2.5000000000000001E-2</v>
      </c>
      <c r="G86" s="45">
        <v>-2.5000000000000001E-2</v>
      </c>
      <c r="H86">
        <f t="shared" si="23"/>
        <v>0.48148148148148151</v>
      </c>
      <c r="I86">
        <f t="shared" si="24"/>
        <v>0.48148148148148151</v>
      </c>
      <c r="J86" s="45">
        <v>600</v>
      </c>
      <c r="K86" s="50">
        <v>2800</v>
      </c>
      <c r="L86" s="51">
        <v>9900</v>
      </c>
      <c r="M86" s="51">
        <v>4150</v>
      </c>
      <c r="N86" s="35">
        <f t="shared" si="25"/>
        <v>703.75</v>
      </c>
      <c r="O86" s="35">
        <f t="shared" si="26"/>
        <v>475</v>
      </c>
      <c r="P86" s="35">
        <f t="shared" si="27"/>
        <v>594.14727372542723</v>
      </c>
      <c r="Q86" s="35">
        <f t="shared" si="28"/>
        <v>260.23513338462129</v>
      </c>
      <c r="R86" s="35">
        <f t="shared" si="29"/>
        <v>146.70784021154682</v>
      </c>
      <c r="S86" s="35">
        <f t="shared" si="30"/>
        <v>334.61232946822872</v>
      </c>
      <c r="T86" s="35">
        <f t="shared" si="31"/>
        <v>26.649252718566956</v>
      </c>
      <c r="U86" s="35">
        <f t="shared" si="32"/>
        <v>534.78859458491081</v>
      </c>
      <c r="V86" s="35">
        <f t="shared" si="33"/>
        <v>301.48765334218814</v>
      </c>
      <c r="W86" s="35">
        <f t="shared" si="34"/>
        <v>21.274032649259205</v>
      </c>
      <c r="X86" s="35">
        <f t="shared" si="35"/>
        <v>3420.4493523503124</v>
      </c>
      <c r="Y86" s="51">
        <v>9900</v>
      </c>
      <c r="Z86" s="51">
        <v>4150</v>
      </c>
      <c r="AA86" s="35">
        <f t="shared" si="36"/>
        <v>496.25</v>
      </c>
      <c r="AB86" s="35">
        <f t="shared" si="37"/>
        <v>25</v>
      </c>
      <c r="AC86" s="35">
        <f t="shared" si="38"/>
        <v>592.2217648491586</v>
      </c>
      <c r="AD86" s="35">
        <f t="shared" si="39"/>
        <v>234.64848714080307</v>
      </c>
      <c r="AE86" s="35">
        <f t="shared" si="40"/>
        <v>121.1824965864981</v>
      </c>
      <c r="AF86" s="35">
        <f t="shared" si="41"/>
        <v>306.53260889061181</v>
      </c>
      <c r="AG86" s="35">
        <f t="shared" si="42"/>
        <v>54.722452291209024</v>
      </c>
      <c r="AH86" s="35">
        <f t="shared" si="43"/>
        <v>546.4990878568309</v>
      </c>
      <c r="AI86" s="35">
        <f t="shared" si="44"/>
        <v>282.2354606062093</v>
      </c>
      <c r="AJ86" s="35">
        <f t="shared" si="45"/>
        <v>19.488775981342499</v>
      </c>
      <c r="AK86" s="36">
        <f t="shared" si="46"/>
        <v>3657.4540589686594</v>
      </c>
    </row>
    <row r="87" spans="1:37" x14ac:dyDescent="0.25">
      <c r="A87" s="5">
        <v>4744.33</v>
      </c>
      <c r="B87" s="5">
        <v>605583.66411781311</v>
      </c>
      <c r="C87" s="5">
        <v>985090.25591617823</v>
      </c>
      <c r="D87" s="5">
        <v>18796.552359660156</v>
      </c>
      <c r="E87" s="5">
        <v>43.302648284624652</v>
      </c>
      <c r="F87" s="45">
        <v>2.5000000000000001E-2</v>
      </c>
      <c r="G87" s="45">
        <v>-2.5000000000000001E-2</v>
      </c>
      <c r="H87">
        <f t="shared" si="23"/>
        <v>0.48759259259259125</v>
      </c>
      <c r="I87">
        <f t="shared" si="24"/>
        <v>0.48759259259259125</v>
      </c>
      <c r="J87" s="45">
        <v>600</v>
      </c>
      <c r="K87" s="50">
        <v>2800</v>
      </c>
      <c r="L87" s="51">
        <v>9900</v>
      </c>
      <c r="M87" s="51">
        <v>4150</v>
      </c>
      <c r="N87" s="35">
        <f t="shared" si="25"/>
        <v>703.75</v>
      </c>
      <c r="O87" s="35">
        <f t="shared" si="26"/>
        <v>475</v>
      </c>
      <c r="P87" s="35">
        <f t="shared" si="27"/>
        <v>590.80565664327821</v>
      </c>
      <c r="Q87" s="35">
        <f t="shared" si="28"/>
        <v>261.40020244578614</v>
      </c>
      <c r="R87" s="35">
        <f t="shared" si="29"/>
        <v>147.44458623998409</v>
      </c>
      <c r="S87" s="35">
        <f t="shared" si="30"/>
        <v>332.90584516291381</v>
      </c>
      <c r="T87" s="35">
        <f t="shared" si="31"/>
        <v>26.499371364147038</v>
      </c>
      <c r="U87" s="35">
        <f t="shared" si="32"/>
        <v>530.4936142553388</v>
      </c>
      <c r="V87" s="35">
        <f t="shared" si="33"/>
        <v>299.22858025733348</v>
      </c>
      <c r="W87" s="35">
        <f t="shared" si="34"/>
        <v>21.244940825185889</v>
      </c>
      <c r="X87" s="35">
        <f t="shared" si="35"/>
        <v>3406.2063639936173</v>
      </c>
      <c r="Y87" s="51">
        <v>9900</v>
      </c>
      <c r="Z87" s="51">
        <v>4150</v>
      </c>
      <c r="AA87" s="35">
        <f t="shared" si="36"/>
        <v>496.25</v>
      </c>
      <c r="AB87" s="35">
        <f t="shared" si="37"/>
        <v>25</v>
      </c>
      <c r="AC87" s="35">
        <f t="shared" si="38"/>
        <v>588.89097725935483</v>
      </c>
      <c r="AD87" s="35">
        <f t="shared" si="39"/>
        <v>236.01540375102721</v>
      </c>
      <c r="AE87" s="35">
        <f t="shared" si="40"/>
        <v>121.86621064422559</v>
      </c>
      <c r="AF87" s="35">
        <f t="shared" si="41"/>
        <v>304.74842360948031</v>
      </c>
      <c r="AG87" s="35">
        <f t="shared" si="42"/>
        <v>54.414680986955098</v>
      </c>
      <c r="AH87" s="35">
        <f t="shared" si="43"/>
        <v>542.26402222222873</v>
      </c>
      <c r="AI87" s="35">
        <f t="shared" si="44"/>
        <v>279.99723961505003</v>
      </c>
      <c r="AJ87" s="35">
        <f t="shared" si="45"/>
        <v>19.448028084288335</v>
      </c>
      <c r="AK87" s="36">
        <f t="shared" si="46"/>
        <v>3645.2432755231084</v>
      </c>
    </row>
    <row r="88" spans="1:37" x14ac:dyDescent="0.25">
      <c r="A88" s="5">
        <v>4744.95</v>
      </c>
      <c r="B88" s="5">
        <v>606035.00528240204</v>
      </c>
      <c r="C88" s="5">
        <v>985515.33371913433</v>
      </c>
      <c r="D88" s="5">
        <v>18786.76404765997</v>
      </c>
      <c r="E88" s="5">
        <v>43.264451098282606</v>
      </c>
      <c r="F88" s="45">
        <v>2.5000000000000001E-2</v>
      </c>
      <c r="G88" s="45">
        <v>-2.5000000000000001E-2</v>
      </c>
      <c r="H88">
        <f t="shared" si="23"/>
        <v>0.49907407407407067</v>
      </c>
      <c r="I88">
        <f t="shared" si="24"/>
        <v>0.49907407407407067</v>
      </c>
      <c r="J88" s="45">
        <v>600</v>
      </c>
      <c r="K88" s="50">
        <v>2800</v>
      </c>
      <c r="L88" s="51">
        <v>9900</v>
      </c>
      <c r="M88" s="51">
        <v>4150</v>
      </c>
      <c r="N88" s="35">
        <f t="shared" si="25"/>
        <v>703.75</v>
      </c>
      <c r="O88" s="35">
        <f t="shared" si="26"/>
        <v>475</v>
      </c>
      <c r="P88" s="35">
        <f t="shared" si="27"/>
        <v>584.59695336292009</v>
      </c>
      <c r="Q88" s="35">
        <f t="shared" si="28"/>
        <v>263.4892294334345</v>
      </c>
      <c r="R88" s="35">
        <f t="shared" si="29"/>
        <v>148.77677301625118</v>
      </c>
      <c r="S88" s="35">
        <f t="shared" si="30"/>
        <v>329.73886224580428</v>
      </c>
      <c r="T88" s="35">
        <f t="shared" si="31"/>
        <v>26.220892761130976</v>
      </c>
      <c r="U88" s="35">
        <f t="shared" si="32"/>
        <v>522.50795120359055</v>
      </c>
      <c r="V88" s="35">
        <f t="shared" si="33"/>
        <v>295.02931494602825</v>
      </c>
      <c r="W88" s="35">
        <f t="shared" si="34"/>
        <v>21.192158726622779</v>
      </c>
      <c r="X88" s="35">
        <f t="shared" si="35"/>
        <v>3379.4448488037533</v>
      </c>
      <c r="Y88" s="51">
        <v>9900</v>
      </c>
      <c r="Z88" s="51">
        <v>4150</v>
      </c>
      <c r="AA88" s="35">
        <f t="shared" si="36"/>
        <v>496.25</v>
      </c>
      <c r="AB88" s="35">
        <f t="shared" si="37"/>
        <v>25</v>
      </c>
      <c r="AC88" s="35">
        <f t="shared" si="38"/>
        <v>582.70239510688054</v>
      </c>
      <c r="AD88" s="35">
        <f t="shared" si="39"/>
        <v>238.47981256748514</v>
      </c>
      <c r="AE88" s="35">
        <f t="shared" si="40"/>
        <v>123.09568921955983</v>
      </c>
      <c r="AF88" s="35">
        <f t="shared" si="41"/>
        <v>301.43181636062474</v>
      </c>
      <c r="AG88" s="35">
        <f t="shared" si="42"/>
        <v>53.842843861591668</v>
      </c>
      <c r="AH88" s="35">
        <f t="shared" si="43"/>
        <v>534.38610769384354</v>
      </c>
      <c r="AI88" s="35">
        <f t="shared" si="44"/>
        <v>275.8331010400176</v>
      </c>
      <c r="AJ88" s="35">
        <f t="shared" si="45"/>
        <v>19.37287844708651</v>
      </c>
      <c r="AK88" s="36">
        <f t="shared" si="46"/>
        <v>3622.3188660086284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67"/>
  <sheetViews>
    <sheetView topLeftCell="H1" zoomScale="85" zoomScaleNormal="85" workbookViewId="0">
      <selection activeCell="AA3" sqref="AA3:AK67"/>
    </sheetView>
  </sheetViews>
  <sheetFormatPr defaultRowHeight="13.8" x14ac:dyDescent="0.25"/>
  <cols>
    <col min="1" max="1" width="9.375" style="5"/>
  </cols>
  <sheetData>
    <row r="1" spans="1:37" x14ac:dyDescent="0.25">
      <c r="A1" s="73" t="s">
        <v>63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4745.05</v>
      </c>
      <c r="B3" s="5">
        <v>606107.82878017426</v>
      </c>
      <c r="C3" s="5">
        <v>985583.86647173762</v>
      </c>
      <c r="D3" s="5">
        <v>18785.18936016053</v>
      </c>
      <c r="E3" s="5">
        <v>43.258290261775791</v>
      </c>
      <c r="F3" s="45">
        <v>2.5000000000000001E-2</v>
      </c>
      <c r="G3" s="45">
        <v>-2.5000000000000001E-2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603.75</v>
      </c>
      <c r="O3" s="35">
        <f>(L3-400-500)*F3+250</f>
        <v>475</v>
      </c>
      <c r="P3" s="35">
        <f>(1000*SIN(PI()/2-(PI()/2+ATAN(H3)+ATAN(250/(L3-M3-400-250)))/2)/SIN((PI()/2+ATAN(H3)+ATAN(250/(L3-M3-400-250)))/2))*COS(ATAN((N3-O3)/(L3-M3-400-250)))</f>
        <v>584.50119721938472</v>
      </c>
      <c r="Q3" s="35">
        <f>(1000*SIN(PI()/2-(PI()/2+ATAN(H3)+ATAN(250/(L3-M3-400-250)))/2)/SIN((PI()/2+ATAN(H3)+ATAN(250/(L3-M3-400-250)))/2))*SIN(ATAN(H3)+ATAN(250/(L3-M3-400-250))-ATAN((N3-O3)/(L3-M3-400-250)))</f>
        <v>273.82073980775351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151.67567408584176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323.1632464175625</v>
      </c>
      <c r="T3" s="35">
        <f>(1000*SIN(PI()/2-(PI()/2+ATAN(H3)+ATAN(250/(L3-M3-400-250)))/2)/SIN((PI()/2+ATAN(H3)+ATAN(250/(L3-M3-400-250)))/2))*SIN(ATAN((N3-O3)/(L3-M3-400-250)))</f>
        <v>14.755790027842313</v>
      </c>
      <c r="U3" s="35">
        <f>(1000*SIN(PI()/2-(PI()/2+ATAN(H3)+ATAN(250/(L3-M3-400-250)))/2)/SIN((PI()/2+ATAN(H3)+ATAN(250/(L3-M3-400-250)))/2))*COS(ATAN(H3)+ATAN(250/(L3-M3-400-250))-ATAN((N3-O3)/(L3-M3-400-250)))</f>
        <v>516.6058316950888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286.15998121268223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21.41404029833982</v>
      </c>
      <c r="X3" s="35">
        <f>M3+400-((K3-250-(N3-O3))/TAN(PI()/2-(ATAN(H3)+ATAN(250/(L3-M3-400-250))-ATAN((N3-O3)/(L3-M3-400-250)))))</f>
        <v>3266.6454081942447</v>
      </c>
      <c r="Y3" s="51">
        <v>9900</v>
      </c>
      <c r="Z3" s="51">
        <v>4150</v>
      </c>
      <c r="AA3" s="35">
        <f>Z3*G3+J3</f>
        <v>396.25</v>
      </c>
      <c r="AB3" s="35">
        <f>(Y3-400-500)*G3+250</f>
        <v>25</v>
      </c>
      <c r="AC3" s="35">
        <f>(1000*SIN(PI()/2-(PI()/2+ATAN(I3)+ATAN(250/(Y3-Z3-400-250)))/2)/SIN((PI()/2+ATAN(I3)+ATAN(250/(Y3-Z3-400-250)))/2))*COS(ATAN((AA3-AB3)/(Y3-Z3-400-250)))</f>
        <v>583.14442824110336</v>
      </c>
      <c r="AD3" s="35">
        <f>(1000*SIN(PI()/2-(PI()/2+ATAN(I3)+ATAN(250/(Y3-Z3-400-250)))/2)/SIN((PI()/2+ATAN(I3)+ATAN(250/(Y3-Z3-400-250)))/2))*SIN(ATAN(I3)+ATAN(250/(Y3-Z3-400-250))-(ATAN((AA3-AB3)/(Y3-Z3-400-250))))</f>
        <v>249.0213797049712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125.44098869657967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293.88349863925117</v>
      </c>
      <c r="AG3" s="35">
        <f>(1000*SIN(PI()/2-(PI()/2+ATAN(I3)+ATAN(250/(Y3-Z3-400-250)))/2)/SIN((PI()/2+ATAN(I3)+ATAN(250/(Y3-Z3-400-250)))/2))*SIN(ATAN((AA3-AB3)/(Y3-Z3-400-250)))</f>
        <v>42.449484114609724</v>
      </c>
      <c r="AH3" s="35">
        <f>(1000*SIN(PI()/2-(PI()/2+ATAN(I3)+ATAN(250/(Y3-Z3-400-250)))/2)/SIN((PI()/2+ATAN(I3)+ATAN(250/(Y3-Z3-400-250)))/2))*COS(ATAN(I3)+ATAN(250/(Y3-Z3-400-250))-(ATAN((AA3-AB3)/(Y3-Z3-400-250))))</f>
        <v>529.00636606762339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266.47945515733045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19.473851536775534</v>
      </c>
      <c r="AK3" s="36">
        <f>Z3+400-((K3-250-(AA3-AB3))/TAN(PI()/2-(ATAN(I3)+ATAN(250/(Y3-Z3-400-250))-(ATAN((AA3-AB3)/(Y3-Z3-400-250))))))</f>
        <v>3524.3878980789987</v>
      </c>
    </row>
    <row r="4" spans="1:37" x14ac:dyDescent="0.25">
      <c r="A4" s="5">
        <v>4745.67</v>
      </c>
      <c r="B4" s="5">
        <v>606559.49890232086</v>
      </c>
      <c r="C4" s="5">
        <v>986008.59472191334</v>
      </c>
      <c r="D4" s="5">
        <v>18775.451547160403</v>
      </c>
      <c r="E4" s="5">
        <v>43.220093075433752</v>
      </c>
      <c r="F4" s="45">
        <v>2.5000000000000001E-2</v>
      </c>
      <c r="G4" s="45">
        <v>-2.5000000000000001E-2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0">M4*F4+J4</f>
        <v>603.75</v>
      </c>
      <c r="O4" s="35">
        <f t="shared" ref="O4:O67" si="1">(L4-400-500)*F4+250</f>
        <v>475</v>
      </c>
      <c r="P4" s="35">
        <f t="shared" ref="P4:P67" si="2">(1000*SIN(PI()/2-(PI()/2+ATAN(H4)+ATAN(250/(L4-M4-400-250)))/2)/SIN((PI()/2+ATAN(H4)+ATAN(250/(L4-M4-400-250)))/2))*COS(ATAN((N4-O4)/(L4-M4-400-250)))</f>
        <v>584.50119721938472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273.82073980775351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151.67567408584176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323.1632464175625</v>
      </c>
      <c r="T4" s="35">
        <f t="shared" ref="T4:T67" si="6">(1000*SIN(PI()/2-(PI()/2+ATAN(H4)+ATAN(250/(L4-M4-400-250)))/2)/SIN((PI()/2+ATAN(H4)+ATAN(250/(L4-M4-400-250)))/2))*SIN(ATAN((N4-O4)/(L4-M4-400-250)))</f>
        <v>14.755790027842313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516.6058316950888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286.15998121268223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21.41404029833982</v>
      </c>
      <c r="X4" s="35">
        <f t="shared" ref="X4:X67" si="10">M4+400-((K4-250-(N4-O4))/TAN(PI()/2-(ATAN(H4)+ATAN(250/(L4-M4-400-250))-ATAN((N4-O4)/(L4-M4-400-250)))))</f>
        <v>3266.6454081942447</v>
      </c>
      <c r="Y4" s="51">
        <v>9900</v>
      </c>
      <c r="Z4" s="51">
        <v>4150</v>
      </c>
      <c r="AA4" s="35">
        <f t="shared" ref="AA4:AA67" si="11">Z4*G4+J4</f>
        <v>396.25</v>
      </c>
      <c r="AB4" s="35">
        <f t="shared" ref="AB4:AB67" si="12">(Y4-400-500)*G4+250</f>
        <v>25</v>
      </c>
      <c r="AC4" s="35">
        <f t="shared" ref="AC4:AC67" si="13">(1000*SIN(PI()/2-(PI()/2+ATAN(I4)+ATAN(250/(Y4-Z4-400-250)))/2)/SIN((PI()/2+ATAN(I4)+ATAN(250/(Y4-Z4-400-250)))/2))*COS(ATAN((AA4-AB4)/(Y4-Z4-400-250)))</f>
        <v>583.14442824110336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249.0213797049712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125.44098869657967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293.88349863925117</v>
      </c>
      <c r="AG4" s="35">
        <f t="shared" ref="AG4:AG67" si="17">(1000*SIN(PI()/2-(PI()/2+ATAN(I4)+ATAN(250/(Y4-Z4-400-250)))/2)/SIN((PI()/2+ATAN(I4)+ATAN(250/(Y4-Z4-400-250)))/2))*SIN(ATAN((AA4-AB4)/(Y4-Z4-400-250)))</f>
        <v>42.449484114609724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529.00636606762339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266.47945515733045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19.473851536775534</v>
      </c>
      <c r="AK4" s="36">
        <f t="shared" ref="AK4:AK67" si="21">Z4+400-((K4-250-(AA4-AB4))/TAN(PI()/2-(ATAN(I4)+ATAN(250/(Y4-Z4-400-250))-(ATAN((AA4-AB4)/(Y4-Z4-400-250))))))</f>
        <v>3524.3878980789987</v>
      </c>
    </row>
    <row r="5" spans="1:37" x14ac:dyDescent="0.25">
      <c r="A5" s="5">
        <v>4746</v>
      </c>
      <c r="B5" s="5">
        <v>606800.01940250397</v>
      </c>
      <c r="C5" s="5">
        <v>986234.53694432974</v>
      </c>
      <c r="D5" s="5">
        <v>18770.28625000389</v>
      </c>
      <c r="E5" s="5">
        <v>43.199762314961376</v>
      </c>
      <c r="F5" s="45">
        <v>2.5000000000000001E-2</v>
      </c>
      <c r="G5" s="45">
        <v>-2.5000000000000001E-2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603.75</v>
      </c>
      <c r="O5" s="35">
        <f t="shared" si="1"/>
        <v>475</v>
      </c>
      <c r="P5" s="35">
        <f t="shared" si="2"/>
        <v>584.50119721938472</v>
      </c>
      <c r="Q5" s="35">
        <f t="shared" si="3"/>
        <v>273.82073980775351</v>
      </c>
      <c r="R5" s="35">
        <f t="shared" si="4"/>
        <v>151.67567408584176</v>
      </c>
      <c r="S5" s="35">
        <f t="shared" si="5"/>
        <v>323.1632464175625</v>
      </c>
      <c r="T5" s="35">
        <f t="shared" si="6"/>
        <v>14.755790027842313</v>
      </c>
      <c r="U5" s="35">
        <f t="shared" si="7"/>
        <v>516.6058316950888</v>
      </c>
      <c r="V5" s="35">
        <f t="shared" si="8"/>
        <v>286.15998121268223</v>
      </c>
      <c r="W5" s="35">
        <f t="shared" si="9"/>
        <v>21.41404029833982</v>
      </c>
      <c r="X5" s="35">
        <f t="shared" si="10"/>
        <v>3266.6454081942447</v>
      </c>
      <c r="Y5" s="51">
        <v>9900</v>
      </c>
      <c r="Z5" s="51">
        <v>4150</v>
      </c>
      <c r="AA5" s="35">
        <f t="shared" si="11"/>
        <v>396.25</v>
      </c>
      <c r="AB5" s="35">
        <f t="shared" si="12"/>
        <v>25</v>
      </c>
      <c r="AC5" s="35">
        <f t="shared" si="13"/>
        <v>583.14442824110336</v>
      </c>
      <c r="AD5" s="35">
        <f t="shared" si="14"/>
        <v>249.0213797049712</v>
      </c>
      <c r="AE5" s="35">
        <f t="shared" si="15"/>
        <v>125.44098869657967</v>
      </c>
      <c r="AF5" s="35">
        <f t="shared" si="16"/>
        <v>293.88349863925117</v>
      </c>
      <c r="AG5" s="35">
        <f t="shared" si="17"/>
        <v>42.449484114609724</v>
      </c>
      <c r="AH5" s="35">
        <f t="shared" si="18"/>
        <v>529.00636606762339</v>
      </c>
      <c r="AI5" s="35">
        <f t="shared" si="19"/>
        <v>266.47945515733045</v>
      </c>
      <c r="AJ5" s="35">
        <f t="shared" si="20"/>
        <v>19.473851536775534</v>
      </c>
      <c r="AK5" s="36">
        <f t="shared" si="21"/>
        <v>3524.3878980789987</v>
      </c>
    </row>
    <row r="6" spans="1:37" x14ac:dyDescent="0.25">
      <c r="A6" s="5">
        <v>4747</v>
      </c>
      <c r="B6" s="5">
        <v>607529.35876369476</v>
      </c>
      <c r="C6" s="5">
        <v>986918.68897420168</v>
      </c>
      <c r="D6" s="5">
        <v>18754.709062503935</v>
      </c>
      <c r="E6" s="5">
        <v>43.138153949893542</v>
      </c>
      <c r="F6" s="45">
        <v>2.5000000000000001E-2</v>
      </c>
      <c r="G6" s="45">
        <v>-2.5000000000000001E-2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603.75</v>
      </c>
      <c r="O6" s="35">
        <f t="shared" si="1"/>
        <v>475</v>
      </c>
      <c r="P6" s="35">
        <f t="shared" si="2"/>
        <v>584.50119721938472</v>
      </c>
      <c r="Q6" s="35">
        <f t="shared" si="3"/>
        <v>273.82073980775351</v>
      </c>
      <c r="R6" s="35">
        <f t="shared" si="4"/>
        <v>151.67567408584176</v>
      </c>
      <c r="S6" s="35">
        <f t="shared" si="5"/>
        <v>323.1632464175625</v>
      </c>
      <c r="T6" s="35">
        <f t="shared" si="6"/>
        <v>14.755790027842313</v>
      </c>
      <c r="U6" s="35">
        <f t="shared" si="7"/>
        <v>516.6058316950888</v>
      </c>
      <c r="V6" s="35">
        <f t="shared" si="8"/>
        <v>286.15998121268223</v>
      </c>
      <c r="W6" s="35">
        <f t="shared" si="9"/>
        <v>21.41404029833982</v>
      </c>
      <c r="X6" s="35">
        <f t="shared" si="10"/>
        <v>3266.6454081942447</v>
      </c>
      <c r="Y6" s="51">
        <v>9900</v>
      </c>
      <c r="Z6" s="51">
        <v>4150</v>
      </c>
      <c r="AA6" s="35">
        <f t="shared" si="11"/>
        <v>396.25</v>
      </c>
      <c r="AB6" s="35">
        <f t="shared" si="12"/>
        <v>25</v>
      </c>
      <c r="AC6" s="35">
        <f t="shared" si="13"/>
        <v>583.14442824110336</v>
      </c>
      <c r="AD6" s="35">
        <f t="shared" si="14"/>
        <v>249.0213797049712</v>
      </c>
      <c r="AE6" s="35">
        <f t="shared" si="15"/>
        <v>125.44098869657967</v>
      </c>
      <c r="AF6" s="35">
        <f t="shared" si="16"/>
        <v>293.88349863925117</v>
      </c>
      <c r="AG6" s="35">
        <f t="shared" si="17"/>
        <v>42.449484114609724</v>
      </c>
      <c r="AH6" s="35">
        <f t="shared" si="18"/>
        <v>529.00636606762339</v>
      </c>
      <c r="AI6" s="35">
        <f t="shared" si="19"/>
        <v>266.47945515733045</v>
      </c>
      <c r="AJ6" s="35">
        <f t="shared" si="20"/>
        <v>19.473851536775534</v>
      </c>
      <c r="AK6" s="36">
        <f t="shared" si="21"/>
        <v>3524.3878980789987</v>
      </c>
    </row>
    <row r="7" spans="1:37" x14ac:dyDescent="0.25">
      <c r="A7" s="5">
        <v>4748</v>
      </c>
      <c r="B7" s="5">
        <v>608259.43335008621</v>
      </c>
      <c r="C7" s="5">
        <v>987602.05637282133</v>
      </c>
      <c r="D7" s="5">
        <v>18739.245000004077</v>
      </c>
      <c r="E7" s="5">
        <v>43.076545584825709</v>
      </c>
      <c r="F7" s="45">
        <v>2.5000000000000001E-2</v>
      </c>
      <c r="G7" s="45">
        <v>-2.5000000000000001E-2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603.75</v>
      </c>
      <c r="O7" s="35">
        <f t="shared" si="1"/>
        <v>475</v>
      </c>
      <c r="P7" s="35">
        <f t="shared" si="2"/>
        <v>584.50119721938472</v>
      </c>
      <c r="Q7" s="35">
        <f t="shared" si="3"/>
        <v>273.82073980775351</v>
      </c>
      <c r="R7" s="35">
        <f t="shared" si="4"/>
        <v>151.67567408584176</v>
      </c>
      <c r="S7" s="35">
        <f t="shared" si="5"/>
        <v>323.1632464175625</v>
      </c>
      <c r="T7" s="35">
        <f t="shared" si="6"/>
        <v>14.755790027842313</v>
      </c>
      <c r="U7" s="35">
        <f t="shared" si="7"/>
        <v>516.6058316950888</v>
      </c>
      <c r="V7" s="35">
        <f t="shared" si="8"/>
        <v>286.15998121268223</v>
      </c>
      <c r="W7" s="35">
        <f t="shared" si="9"/>
        <v>21.41404029833982</v>
      </c>
      <c r="X7" s="35">
        <f t="shared" si="10"/>
        <v>3266.6454081942447</v>
      </c>
      <c r="Y7" s="51">
        <v>9900</v>
      </c>
      <c r="Z7" s="51">
        <v>4150</v>
      </c>
      <c r="AA7" s="35">
        <f t="shared" si="11"/>
        <v>396.25</v>
      </c>
      <c r="AB7" s="35">
        <f t="shared" si="12"/>
        <v>25</v>
      </c>
      <c r="AC7" s="35">
        <f t="shared" si="13"/>
        <v>583.14442824110336</v>
      </c>
      <c r="AD7" s="35">
        <f t="shared" si="14"/>
        <v>249.0213797049712</v>
      </c>
      <c r="AE7" s="35">
        <f t="shared" si="15"/>
        <v>125.44098869657967</v>
      </c>
      <c r="AF7" s="35">
        <f t="shared" si="16"/>
        <v>293.88349863925117</v>
      </c>
      <c r="AG7" s="35">
        <f t="shared" si="17"/>
        <v>42.449484114609724</v>
      </c>
      <c r="AH7" s="35">
        <f t="shared" si="18"/>
        <v>529.00636606762339</v>
      </c>
      <c r="AI7" s="35">
        <f t="shared" si="19"/>
        <v>266.47945515733045</v>
      </c>
      <c r="AJ7" s="35">
        <f t="shared" si="20"/>
        <v>19.473851536775534</v>
      </c>
      <c r="AK7" s="36">
        <f t="shared" si="21"/>
        <v>3524.3878980789987</v>
      </c>
    </row>
    <row r="8" spans="1:37" x14ac:dyDescent="0.25">
      <c r="A8" s="5">
        <v>4749</v>
      </c>
      <c r="B8" s="5">
        <v>608990.24231863022</v>
      </c>
      <c r="C8" s="5">
        <v>988284.63835009933</v>
      </c>
      <c r="D8" s="5">
        <v>18723.894062504085</v>
      </c>
      <c r="E8" s="5">
        <v>43.014937219757883</v>
      </c>
      <c r="F8" s="45">
        <v>2.5000000000000001E-2</v>
      </c>
      <c r="G8" s="45">
        <v>-2.5000000000000001E-2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603.75</v>
      </c>
      <c r="O8" s="35">
        <f t="shared" si="1"/>
        <v>475</v>
      </c>
      <c r="P8" s="35">
        <f t="shared" si="2"/>
        <v>584.50119721938472</v>
      </c>
      <c r="Q8" s="35">
        <f t="shared" si="3"/>
        <v>273.82073980775351</v>
      </c>
      <c r="R8" s="35">
        <f t="shared" si="4"/>
        <v>151.67567408584176</v>
      </c>
      <c r="S8" s="35">
        <f t="shared" si="5"/>
        <v>323.1632464175625</v>
      </c>
      <c r="T8" s="35">
        <f t="shared" si="6"/>
        <v>14.755790027842313</v>
      </c>
      <c r="U8" s="35">
        <f t="shared" si="7"/>
        <v>516.6058316950888</v>
      </c>
      <c r="V8" s="35">
        <f t="shared" si="8"/>
        <v>286.15998121268223</v>
      </c>
      <c r="W8" s="35">
        <f t="shared" si="9"/>
        <v>21.41404029833982</v>
      </c>
      <c r="X8" s="35">
        <f t="shared" si="10"/>
        <v>3266.6454081942447</v>
      </c>
      <c r="Y8" s="51">
        <v>9900</v>
      </c>
      <c r="Z8" s="51">
        <v>4150</v>
      </c>
      <c r="AA8" s="35">
        <f t="shared" si="11"/>
        <v>396.25</v>
      </c>
      <c r="AB8" s="35">
        <f t="shared" si="12"/>
        <v>25</v>
      </c>
      <c r="AC8" s="35">
        <f t="shared" si="13"/>
        <v>583.14442824110336</v>
      </c>
      <c r="AD8" s="35">
        <f t="shared" si="14"/>
        <v>249.0213797049712</v>
      </c>
      <c r="AE8" s="35">
        <f t="shared" si="15"/>
        <v>125.44098869657967</v>
      </c>
      <c r="AF8" s="35">
        <f t="shared" si="16"/>
        <v>293.88349863925117</v>
      </c>
      <c r="AG8" s="35">
        <f t="shared" si="17"/>
        <v>42.449484114609724</v>
      </c>
      <c r="AH8" s="35">
        <f t="shared" si="18"/>
        <v>529.00636606762339</v>
      </c>
      <c r="AI8" s="35">
        <f t="shared" si="19"/>
        <v>266.47945515733045</v>
      </c>
      <c r="AJ8" s="35">
        <f t="shared" si="20"/>
        <v>19.473851536775534</v>
      </c>
      <c r="AK8" s="36">
        <f t="shared" si="21"/>
        <v>3524.3878980789987</v>
      </c>
    </row>
    <row r="9" spans="1:37" x14ac:dyDescent="0.25">
      <c r="A9" s="5">
        <v>4749.2</v>
      </c>
      <c r="B9" s="5">
        <v>609136.49216365814</v>
      </c>
      <c r="C9" s="5">
        <v>988421.06042554975</v>
      </c>
      <c r="D9" s="5">
        <v>18720.837450003957</v>
      </c>
      <c r="E9" s="5">
        <v>43.002615546744323</v>
      </c>
      <c r="F9" s="45">
        <v>2.5000000000000001E-2</v>
      </c>
      <c r="G9" s="45">
        <v>-2.5000000000000001E-2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603.75</v>
      </c>
      <c r="O9" s="35">
        <f t="shared" si="1"/>
        <v>475</v>
      </c>
      <c r="P9" s="35">
        <f t="shared" si="2"/>
        <v>584.50119721938472</v>
      </c>
      <c r="Q9" s="35">
        <f t="shared" si="3"/>
        <v>273.82073980775351</v>
      </c>
      <c r="R9" s="35">
        <f t="shared" si="4"/>
        <v>151.67567408584176</v>
      </c>
      <c r="S9" s="35">
        <f t="shared" si="5"/>
        <v>323.1632464175625</v>
      </c>
      <c r="T9" s="35">
        <f t="shared" si="6"/>
        <v>14.755790027842313</v>
      </c>
      <c r="U9" s="35">
        <f t="shared" si="7"/>
        <v>516.6058316950888</v>
      </c>
      <c r="V9" s="35">
        <f t="shared" si="8"/>
        <v>286.15998121268223</v>
      </c>
      <c r="W9" s="35">
        <f t="shared" si="9"/>
        <v>21.41404029833982</v>
      </c>
      <c r="X9" s="35">
        <f t="shared" si="10"/>
        <v>3266.6454081942447</v>
      </c>
      <c r="Y9" s="51">
        <v>9900</v>
      </c>
      <c r="Z9" s="51">
        <v>4150</v>
      </c>
      <c r="AA9" s="35">
        <f t="shared" si="11"/>
        <v>396.25</v>
      </c>
      <c r="AB9" s="35">
        <f t="shared" si="12"/>
        <v>25</v>
      </c>
      <c r="AC9" s="35">
        <f t="shared" si="13"/>
        <v>583.14442824110336</v>
      </c>
      <c r="AD9" s="35">
        <f t="shared" si="14"/>
        <v>249.0213797049712</v>
      </c>
      <c r="AE9" s="35">
        <f t="shared" si="15"/>
        <v>125.44098869657967</v>
      </c>
      <c r="AF9" s="35">
        <f t="shared" si="16"/>
        <v>293.88349863925117</v>
      </c>
      <c r="AG9" s="35">
        <f t="shared" si="17"/>
        <v>42.449484114609724</v>
      </c>
      <c r="AH9" s="35">
        <f t="shared" si="18"/>
        <v>529.00636606762339</v>
      </c>
      <c r="AI9" s="35">
        <f t="shared" si="19"/>
        <v>266.47945515733045</v>
      </c>
      <c r="AJ9" s="35">
        <f t="shared" si="20"/>
        <v>19.473851536775534</v>
      </c>
      <c r="AK9" s="36">
        <f t="shared" si="21"/>
        <v>3524.3878980789987</v>
      </c>
    </row>
    <row r="10" spans="1:37" x14ac:dyDescent="0.25">
      <c r="A10" s="5">
        <v>4749.8</v>
      </c>
      <c r="B10" s="5">
        <v>609575.41767978668</v>
      </c>
      <c r="C10" s="5">
        <v>988830.13789817691</v>
      </c>
      <c r="D10" s="5">
        <v>18711.694762504067</v>
      </c>
      <c r="E10" s="5">
        <v>42.965650527703595</v>
      </c>
      <c r="F10" s="45">
        <v>2.5000000000000001E-2</v>
      </c>
      <c r="G10" s="45">
        <v>-2.5000000000000001E-2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603.75</v>
      </c>
      <c r="O10" s="35">
        <f t="shared" si="1"/>
        <v>475</v>
      </c>
      <c r="P10" s="35">
        <f t="shared" si="2"/>
        <v>584.50119721938472</v>
      </c>
      <c r="Q10" s="35">
        <f t="shared" si="3"/>
        <v>273.82073980775351</v>
      </c>
      <c r="R10" s="35">
        <f t="shared" si="4"/>
        <v>151.67567408584176</v>
      </c>
      <c r="S10" s="35">
        <f t="shared" si="5"/>
        <v>323.1632464175625</v>
      </c>
      <c r="T10" s="35">
        <f t="shared" si="6"/>
        <v>14.755790027842313</v>
      </c>
      <c r="U10" s="35">
        <f t="shared" si="7"/>
        <v>516.6058316950888</v>
      </c>
      <c r="V10" s="35">
        <f t="shared" si="8"/>
        <v>286.15998121268223</v>
      </c>
      <c r="W10" s="35">
        <f t="shared" si="9"/>
        <v>21.41404029833982</v>
      </c>
      <c r="X10" s="35">
        <f t="shared" si="10"/>
        <v>3266.6454081942447</v>
      </c>
      <c r="Y10" s="51">
        <v>9900</v>
      </c>
      <c r="Z10" s="51">
        <v>4150</v>
      </c>
      <c r="AA10" s="35">
        <f t="shared" si="11"/>
        <v>396.25</v>
      </c>
      <c r="AB10" s="35">
        <f t="shared" si="12"/>
        <v>25</v>
      </c>
      <c r="AC10" s="35">
        <f t="shared" si="13"/>
        <v>583.14442824110336</v>
      </c>
      <c r="AD10" s="35">
        <f t="shared" si="14"/>
        <v>249.0213797049712</v>
      </c>
      <c r="AE10" s="35">
        <f t="shared" si="15"/>
        <v>125.44098869657967</v>
      </c>
      <c r="AF10" s="35">
        <f t="shared" si="16"/>
        <v>293.88349863925117</v>
      </c>
      <c r="AG10" s="35">
        <f t="shared" si="17"/>
        <v>42.449484114609724</v>
      </c>
      <c r="AH10" s="35">
        <f t="shared" si="18"/>
        <v>529.00636606762339</v>
      </c>
      <c r="AI10" s="35">
        <f t="shared" si="19"/>
        <v>266.47945515733045</v>
      </c>
      <c r="AJ10" s="35">
        <f t="shared" si="20"/>
        <v>19.473851536775534</v>
      </c>
      <c r="AK10" s="36">
        <f t="shared" si="21"/>
        <v>3524.3878980789987</v>
      </c>
    </row>
    <row r="11" spans="1:37" x14ac:dyDescent="0.25">
      <c r="A11" s="5">
        <v>4750</v>
      </c>
      <c r="B11" s="5">
        <v>609721.78482294083</v>
      </c>
      <c r="C11" s="5">
        <v>988966.43411684036</v>
      </c>
      <c r="D11" s="5">
        <v>18708.65625000374</v>
      </c>
      <c r="E11" s="5">
        <v>42.953328854690042</v>
      </c>
      <c r="F11" s="45">
        <v>2.5000000000000001E-2</v>
      </c>
      <c r="G11" s="45">
        <v>-2.5000000000000001E-2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603.75</v>
      </c>
      <c r="O11" s="35">
        <f t="shared" si="1"/>
        <v>475</v>
      </c>
      <c r="P11" s="35">
        <f t="shared" si="2"/>
        <v>584.50119721938472</v>
      </c>
      <c r="Q11" s="35">
        <f t="shared" si="3"/>
        <v>273.82073980775351</v>
      </c>
      <c r="R11" s="35">
        <f t="shared" si="4"/>
        <v>151.67567408584176</v>
      </c>
      <c r="S11" s="35">
        <f t="shared" si="5"/>
        <v>323.1632464175625</v>
      </c>
      <c r="T11" s="35">
        <f t="shared" si="6"/>
        <v>14.755790027842313</v>
      </c>
      <c r="U11" s="35">
        <f t="shared" si="7"/>
        <v>516.6058316950888</v>
      </c>
      <c r="V11" s="35">
        <f t="shared" si="8"/>
        <v>286.15998121268223</v>
      </c>
      <c r="W11" s="35">
        <f t="shared" si="9"/>
        <v>21.41404029833982</v>
      </c>
      <c r="X11" s="35">
        <f t="shared" si="10"/>
        <v>3266.6454081942447</v>
      </c>
      <c r="Y11" s="51">
        <v>9900</v>
      </c>
      <c r="Z11" s="51">
        <v>4150</v>
      </c>
      <c r="AA11" s="35">
        <f t="shared" si="11"/>
        <v>396.25</v>
      </c>
      <c r="AB11" s="35">
        <f t="shared" si="12"/>
        <v>25</v>
      </c>
      <c r="AC11" s="35">
        <f t="shared" si="13"/>
        <v>583.14442824110336</v>
      </c>
      <c r="AD11" s="35">
        <f t="shared" si="14"/>
        <v>249.0213797049712</v>
      </c>
      <c r="AE11" s="35">
        <f t="shared" si="15"/>
        <v>125.44098869657967</v>
      </c>
      <c r="AF11" s="35">
        <f t="shared" si="16"/>
        <v>293.88349863925117</v>
      </c>
      <c r="AG11" s="35">
        <f t="shared" si="17"/>
        <v>42.449484114609724</v>
      </c>
      <c r="AH11" s="35">
        <f t="shared" si="18"/>
        <v>529.00636606762339</v>
      </c>
      <c r="AI11" s="35">
        <f t="shared" si="19"/>
        <v>266.47945515733045</v>
      </c>
      <c r="AJ11" s="35">
        <f t="shared" si="20"/>
        <v>19.473851536775534</v>
      </c>
      <c r="AK11" s="36">
        <f t="shared" si="21"/>
        <v>3524.3878980789987</v>
      </c>
    </row>
    <row r="12" spans="1:37" x14ac:dyDescent="0.25">
      <c r="A12" s="5">
        <v>4751</v>
      </c>
      <c r="B12" s="5">
        <v>610454.06001806259</v>
      </c>
      <c r="C12" s="5">
        <v>989647.44288474321</v>
      </c>
      <c r="D12" s="5">
        <v>18693.531562503951</v>
      </c>
      <c r="E12" s="5">
        <v>42.891720489622223</v>
      </c>
      <c r="F12" s="45">
        <v>2.5000000000000001E-2</v>
      </c>
      <c r="G12" s="45">
        <v>-2.5000000000000001E-2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603.75</v>
      </c>
      <c r="O12" s="35">
        <f t="shared" si="1"/>
        <v>475</v>
      </c>
      <c r="P12" s="35">
        <f t="shared" si="2"/>
        <v>584.50119721938472</v>
      </c>
      <c r="Q12" s="35">
        <f t="shared" si="3"/>
        <v>273.82073980775351</v>
      </c>
      <c r="R12" s="35">
        <f t="shared" si="4"/>
        <v>151.67567408584176</v>
      </c>
      <c r="S12" s="35">
        <f t="shared" si="5"/>
        <v>323.1632464175625</v>
      </c>
      <c r="T12" s="35">
        <f t="shared" si="6"/>
        <v>14.755790027842313</v>
      </c>
      <c r="U12" s="35">
        <f t="shared" si="7"/>
        <v>516.6058316950888</v>
      </c>
      <c r="V12" s="35">
        <f t="shared" si="8"/>
        <v>286.15998121268223</v>
      </c>
      <c r="W12" s="35">
        <f t="shared" si="9"/>
        <v>21.41404029833982</v>
      </c>
      <c r="X12" s="35">
        <f t="shared" si="10"/>
        <v>3266.6454081942447</v>
      </c>
      <c r="Y12" s="51">
        <v>9900</v>
      </c>
      <c r="Z12" s="51">
        <v>4150</v>
      </c>
      <c r="AA12" s="35">
        <f t="shared" si="11"/>
        <v>396.25</v>
      </c>
      <c r="AB12" s="35">
        <f t="shared" si="12"/>
        <v>25</v>
      </c>
      <c r="AC12" s="35">
        <f t="shared" si="13"/>
        <v>583.14442824110336</v>
      </c>
      <c r="AD12" s="35">
        <f t="shared" si="14"/>
        <v>249.0213797049712</v>
      </c>
      <c r="AE12" s="35">
        <f t="shared" si="15"/>
        <v>125.44098869657967</v>
      </c>
      <c r="AF12" s="35">
        <f t="shared" si="16"/>
        <v>293.88349863925117</v>
      </c>
      <c r="AG12" s="35">
        <f t="shared" si="17"/>
        <v>42.449484114609724</v>
      </c>
      <c r="AH12" s="35">
        <f t="shared" si="18"/>
        <v>529.00636606762339</v>
      </c>
      <c r="AI12" s="35">
        <f t="shared" si="19"/>
        <v>266.47945515733045</v>
      </c>
      <c r="AJ12" s="35">
        <f t="shared" si="20"/>
        <v>19.473851536775534</v>
      </c>
      <c r="AK12" s="36">
        <f t="shared" si="21"/>
        <v>3524.3878980789987</v>
      </c>
    </row>
    <row r="13" spans="1:37" x14ac:dyDescent="0.25">
      <c r="A13" s="5">
        <v>4752</v>
      </c>
      <c r="B13" s="5">
        <v>611187.06705760956</v>
      </c>
      <c r="C13" s="5">
        <v>990327.66386643052</v>
      </c>
      <c r="D13" s="5">
        <v>18678.520000004028</v>
      </c>
      <c r="E13" s="5">
        <v>42.83011212455439</v>
      </c>
      <c r="F13" s="45">
        <v>2.5000000000000001E-2</v>
      </c>
      <c r="G13" s="45">
        <v>-2.5000000000000001E-2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603.75</v>
      </c>
      <c r="O13" s="35">
        <f t="shared" si="1"/>
        <v>475</v>
      </c>
      <c r="P13" s="35">
        <f t="shared" si="2"/>
        <v>584.50119721938472</v>
      </c>
      <c r="Q13" s="35">
        <f t="shared" si="3"/>
        <v>273.82073980775351</v>
      </c>
      <c r="R13" s="35">
        <f t="shared" si="4"/>
        <v>151.67567408584176</v>
      </c>
      <c r="S13" s="35">
        <f t="shared" si="5"/>
        <v>323.1632464175625</v>
      </c>
      <c r="T13" s="35">
        <f t="shared" si="6"/>
        <v>14.755790027842313</v>
      </c>
      <c r="U13" s="35">
        <f t="shared" si="7"/>
        <v>516.6058316950888</v>
      </c>
      <c r="V13" s="35">
        <f t="shared" si="8"/>
        <v>286.15998121268223</v>
      </c>
      <c r="W13" s="35">
        <f t="shared" si="9"/>
        <v>21.41404029833982</v>
      </c>
      <c r="X13" s="35">
        <f t="shared" si="10"/>
        <v>3266.6454081942447</v>
      </c>
      <c r="Y13" s="51">
        <v>9900</v>
      </c>
      <c r="Z13" s="51">
        <v>4150</v>
      </c>
      <c r="AA13" s="35">
        <f t="shared" si="11"/>
        <v>396.25</v>
      </c>
      <c r="AB13" s="35">
        <f t="shared" si="12"/>
        <v>25</v>
      </c>
      <c r="AC13" s="35">
        <f t="shared" si="13"/>
        <v>583.14442824110336</v>
      </c>
      <c r="AD13" s="35">
        <f t="shared" si="14"/>
        <v>249.0213797049712</v>
      </c>
      <c r="AE13" s="35">
        <f t="shared" si="15"/>
        <v>125.44098869657967</v>
      </c>
      <c r="AF13" s="35">
        <f t="shared" si="16"/>
        <v>293.88349863925117</v>
      </c>
      <c r="AG13" s="35">
        <f t="shared" si="17"/>
        <v>42.449484114609724</v>
      </c>
      <c r="AH13" s="35">
        <f t="shared" si="18"/>
        <v>529.00636606762339</v>
      </c>
      <c r="AI13" s="35">
        <f t="shared" si="19"/>
        <v>266.47945515733045</v>
      </c>
      <c r="AJ13" s="35">
        <f t="shared" si="20"/>
        <v>19.473851536775534</v>
      </c>
      <c r="AK13" s="36">
        <f t="shared" si="21"/>
        <v>3524.3878980789987</v>
      </c>
    </row>
    <row r="14" spans="1:37" x14ac:dyDescent="0.25">
      <c r="A14" s="5">
        <v>4753</v>
      </c>
      <c r="B14" s="5">
        <v>611920.80509376526</v>
      </c>
      <c r="C14" s="5">
        <v>991007.096275419</v>
      </c>
      <c r="D14" s="5">
        <v>18663.621562504202</v>
      </c>
      <c r="E14" s="5">
        <v>42.768503759486556</v>
      </c>
      <c r="F14" s="45">
        <v>2.5000000000000001E-2</v>
      </c>
      <c r="G14" s="45">
        <v>-2.5000000000000001E-2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603.75</v>
      </c>
      <c r="O14" s="35">
        <f t="shared" si="1"/>
        <v>475</v>
      </c>
      <c r="P14" s="35">
        <f t="shared" si="2"/>
        <v>584.50119721938472</v>
      </c>
      <c r="Q14" s="35">
        <f t="shared" si="3"/>
        <v>273.82073980775351</v>
      </c>
      <c r="R14" s="35">
        <f t="shared" si="4"/>
        <v>151.67567408584176</v>
      </c>
      <c r="S14" s="35">
        <f t="shared" si="5"/>
        <v>323.1632464175625</v>
      </c>
      <c r="T14" s="35">
        <f t="shared" si="6"/>
        <v>14.755790027842313</v>
      </c>
      <c r="U14" s="35">
        <f t="shared" si="7"/>
        <v>516.6058316950888</v>
      </c>
      <c r="V14" s="35">
        <f t="shared" si="8"/>
        <v>286.15998121268223</v>
      </c>
      <c r="W14" s="35">
        <f t="shared" si="9"/>
        <v>21.41404029833982</v>
      </c>
      <c r="X14" s="35">
        <f t="shared" si="10"/>
        <v>3266.6454081942447</v>
      </c>
      <c r="Y14" s="51">
        <v>9900</v>
      </c>
      <c r="Z14" s="51">
        <v>4150</v>
      </c>
      <c r="AA14" s="35">
        <f t="shared" si="11"/>
        <v>396.25</v>
      </c>
      <c r="AB14" s="35">
        <f t="shared" si="12"/>
        <v>25</v>
      </c>
      <c r="AC14" s="35">
        <f t="shared" si="13"/>
        <v>583.14442824110336</v>
      </c>
      <c r="AD14" s="35">
        <f t="shared" si="14"/>
        <v>249.0213797049712</v>
      </c>
      <c r="AE14" s="35">
        <f t="shared" si="15"/>
        <v>125.44098869657967</v>
      </c>
      <c r="AF14" s="35">
        <f t="shared" si="16"/>
        <v>293.88349863925117</v>
      </c>
      <c r="AG14" s="35">
        <f t="shared" si="17"/>
        <v>42.449484114609724</v>
      </c>
      <c r="AH14" s="35">
        <f t="shared" si="18"/>
        <v>529.00636606762339</v>
      </c>
      <c r="AI14" s="35">
        <f t="shared" si="19"/>
        <v>266.47945515733045</v>
      </c>
      <c r="AJ14" s="35">
        <f t="shared" si="20"/>
        <v>19.473851536775534</v>
      </c>
      <c r="AK14" s="36">
        <f t="shared" si="21"/>
        <v>3524.3878980789987</v>
      </c>
    </row>
    <row r="15" spans="1:37" x14ac:dyDescent="0.25">
      <c r="A15" s="5">
        <v>4753.2</v>
      </c>
      <c r="B15" s="5">
        <v>612067.64034557343</v>
      </c>
      <c r="C15" s="5">
        <v>991142.88805934787</v>
      </c>
      <c r="D15" s="5">
        <v>18660.655450004015</v>
      </c>
      <c r="E15" s="5">
        <v>42.756182086473004</v>
      </c>
      <c r="F15" s="45">
        <v>2.5000000000000001E-2</v>
      </c>
      <c r="G15" s="45">
        <v>-2.5000000000000001E-2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603.75</v>
      </c>
      <c r="O15" s="35">
        <f t="shared" si="1"/>
        <v>475</v>
      </c>
      <c r="P15" s="35">
        <f t="shared" si="2"/>
        <v>584.50119721938472</v>
      </c>
      <c r="Q15" s="35">
        <f t="shared" si="3"/>
        <v>273.82073980775351</v>
      </c>
      <c r="R15" s="35">
        <f t="shared" si="4"/>
        <v>151.67567408584176</v>
      </c>
      <c r="S15" s="35">
        <f t="shared" si="5"/>
        <v>323.1632464175625</v>
      </c>
      <c r="T15" s="35">
        <f t="shared" si="6"/>
        <v>14.755790027842313</v>
      </c>
      <c r="U15" s="35">
        <f t="shared" si="7"/>
        <v>516.6058316950888</v>
      </c>
      <c r="V15" s="35">
        <f t="shared" si="8"/>
        <v>286.15998121268223</v>
      </c>
      <c r="W15" s="35">
        <f t="shared" si="9"/>
        <v>21.41404029833982</v>
      </c>
      <c r="X15" s="35">
        <f t="shared" si="10"/>
        <v>3266.6454081942447</v>
      </c>
      <c r="Y15" s="51">
        <v>9900</v>
      </c>
      <c r="Z15" s="51">
        <v>4150</v>
      </c>
      <c r="AA15" s="35">
        <f t="shared" si="11"/>
        <v>396.25</v>
      </c>
      <c r="AB15" s="35">
        <f t="shared" si="12"/>
        <v>25</v>
      </c>
      <c r="AC15" s="35">
        <f t="shared" si="13"/>
        <v>583.14442824110336</v>
      </c>
      <c r="AD15" s="35">
        <f t="shared" si="14"/>
        <v>249.0213797049712</v>
      </c>
      <c r="AE15" s="35">
        <f t="shared" si="15"/>
        <v>125.44098869657967</v>
      </c>
      <c r="AF15" s="35">
        <f t="shared" si="16"/>
        <v>293.88349863925117</v>
      </c>
      <c r="AG15" s="35">
        <f t="shared" si="17"/>
        <v>42.449484114609724</v>
      </c>
      <c r="AH15" s="35">
        <f t="shared" si="18"/>
        <v>529.00636606762339</v>
      </c>
      <c r="AI15" s="35">
        <f t="shared" si="19"/>
        <v>266.47945515733045</v>
      </c>
      <c r="AJ15" s="35">
        <f t="shared" si="20"/>
        <v>19.473851536775534</v>
      </c>
      <c r="AK15" s="36">
        <f t="shared" si="21"/>
        <v>3524.3878980789987</v>
      </c>
    </row>
    <row r="16" spans="1:37" x14ac:dyDescent="0.25">
      <c r="A16" s="5">
        <v>4753.8</v>
      </c>
      <c r="B16" s="5">
        <v>612508.32126951218</v>
      </c>
      <c r="C16" s="5">
        <v>991550.07390230894</v>
      </c>
      <c r="D16" s="5">
        <v>18651.784262503952</v>
      </c>
      <c r="E16" s="5">
        <v>42.719217067432282</v>
      </c>
      <c r="F16" s="45">
        <v>2.5000000000000001E-2</v>
      </c>
      <c r="G16" s="45">
        <v>-2.5000000000000001E-2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603.75</v>
      </c>
      <c r="O16" s="35">
        <f t="shared" si="1"/>
        <v>475</v>
      </c>
      <c r="P16" s="35">
        <f t="shared" si="2"/>
        <v>584.50119721938472</v>
      </c>
      <c r="Q16" s="35">
        <f t="shared" si="3"/>
        <v>273.82073980775351</v>
      </c>
      <c r="R16" s="35">
        <f t="shared" si="4"/>
        <v>151.67567408584176</v>
      </c>
      <c r="S16" s="35">
        <f t="shared" si="5"/>
        <v>323.1632464175625</v>
      </c>
      <c r="T16" s="35">
        <f t="shared" si="6"/>
        <v>14.755790027842313</v>
      </c>
      <c r="U16" s="35">
        <f t="shared" si="7"/>
        <v>516.6058316950888</v>
      </c>
      <c r="V16" s="35">
        <f t="shared" si="8"/>
        <v>286.15998121268223</v>
      </c>
      <c r="W16" s="35">
        <f t="shared" si="9"/>
        <v>21.41404029833982</v>
      </c>
      <c r="X16" s="35">
        <f t="shared" si="10"/>
        <v>3266.6454081942447</v>
      </c>
      <c r="Y16" s="51">
        <v>9900</v>
      </c>
      <c r="Z16" s="51">
        <v>4150</v>
      </c>
      <c r="AA16" s="35">
        <f t="shared" si="11"/>
        <v>396.25</v>
      </c>
      <c r="AB16" s="35">
        <f t="shared" si="12"/>
        <v>25</v>
      </c>
      <c r="AC16" s="35">
        <f t="shared" si="13"/>
        <v>583.14442824110336</v>
      </c>
      <c r="AD16" s="35">
        <f t="shared" si="14"/>
        <v>249.0213797049712</v>
      </c>
      <c r="AE16" s="35">
        <f t="shared" si="15"/>
        <v>125.44098869657967</v>
      </c>
      <c r="AF16" s="35">
        <f t="shared" si="16"/>
        <v>293.88349863925117</v>
      </c>
      <c r="AG16" s="35">
        <f t="shared" si="17"/>
        <v>42.449484114609724</v>
      </c>
      <c r="AH16" s="35">
        <f t="shared" si="18"/>
        <v>529.00636606762339</v>
      </c>
      <c r="AI16" s="35">
        <f t="shared" si="19"/>
        <v>266.47945515733045</v>
      </c>
      <c r="AJ16" s="35">
        <f t="shared" si="20"/>
        <v>19.473851536775534</v>
      </c>
      <c r="AK16" s="36">
        <f t="shared" si="21"/>
        <v>3524.3878980789987</v>
      </c>
    </row>
    <row r="17" spans="1:37" x14ac:dyDescent="0.25">
      <c r="A17" s="5">
        <v>4754</v>
      </c>
      <c r="B17" s="5">
        <v>612655.27327775955</v>
      </c>
      <c r="C17" s="5">
        <v>991685.73932614923</v>
      </c>
      <c r="D17" s="5">
        <v>18648.836250004249</v>
      </c>
      <c r="E17" s="5">
        <v>42.70689539441873</v>
      </c>
      <c r="F17" s="45">
        <v>2.5000000000000001E-2</v>
      </c>
      <c r="G17" s="45">
        <v>-2.5000000000000001E-2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603.75</v>
      </c>
      <c r="O17" s="35">
        <f t="shared" si="1"/>
        <v>475</v>
      </c>
      <c r="P17" s="35">
        <f t="shared" si="2"/>
        <v>584.50119721938472</v>
      </c>
      <c r="Q17" s="35">
        <f t="shared" si="3"/>
        <v>273.82073980775351</v>
      </c>
      <c r="R17" s="35">
        <f t="shared" si="4"/>
        <v>151.67567408584176</v>
      </c>
      <c r="S17" s="35">
        <f t="shared" si="5"/>
        <v>323.1632464175625</v>
      </c>
      <c r="T17" s="35">
        <f t="shared" si="6"/>
        <v>14.755790027842313</v>
      </c>
      <c r="U17" s="35">
        <f t="shared" si="7"/>
        <v>516.6058316950888</v>
      </c>
      <c r="V17" s="35">
        <f t="shared" si="8"/>
        <v>286.15998121268223</v>
      </c>
      <c r="W17" s="35">
        <f t="shared" si="9"/>
        <v>21.41404029833982</v>
      </c>
      <c r="X17" s="35">
        <f t="shared" si="10"/>
        <v>3266.6454081942447</v>
      </c>
      <c r="Y17" s="51">
        <v>9900</v>
      </c>
      <c r="Z17" s="51">
        <v>4150</v>
      </c>
      <c r="AA17" s="35">
        <f t="shared" si="11"/>
        <v>396.25</v>
      </c>
      <c r="AB17" s="35">
        <f t="shared" si="12"/>
        <v>25</v>
      </c>
      <c r="AC17" s="35">
        <f t="shared" si="13"/>
        <v>583.14442824110336</v>
      </c>
      <c r="AD17" s="35">
        <f t="shared" si="14"/>
        <v>249.0213797049712</v>
      </c>
      <c r="AE17" s="35">
        <f t="shared" si="15"/>
        <v>125.44098869657967</v>
      </c>
      <c r="AF17" s="35">
        <f t="shared" si="16"/>
        <v>293.88349863925117</v>
      </c>
      <c r="AG17" s="35">
        <f t="shared" si="17"/>
        <v>42.449484114609724</v>
      </c>
      <c r="AH17" s="35">
        <f t="shared" si="18"/>
        <v>529.00636606762339</v>
      </c>
      <c r="AI17" s="35">
        <f t="shared" si="19"/>
        <v>266.47945515733045</v>
      </c>
      <c r="AJ17" s="35">
        <f t="shared" si="20"/>
        <v>19.473851536775534</v>
      </c>
      <c r="AK17" s="36">
        <f t="shared" si="21"/>
        <v>3524.3878980789987</v>
      </c>
    </row>
    <row r="18" spans="1:37" x14ac:dyDescent="0.25">
      <c r="A18" s="5">
        <v>4755</v>
      </c>
      <c r="B18" s="5">
        <v>613390.4707608223</v>
      </c>
      <c r="C18" s="5">
        <v>992363.59223395586</v>
      </c>
      <c r="D18" s="5">
        <v>18634.164062503944</v>
      </c>
      <c r="E18" s="5">
        <v>42.645287029350889</v>
      </c>
      <c r="F18" s="45">
        <v>2.5000000000000001E-2</v>
      </c>
      <c r="G18" s="45">
        <v>-2.5000000000000001E-2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603.75</v>
      </c>
      <c r="O18" s="35">
        <f t="shared" si="1"/>
        <v>475</v>
      </c>
      <c r="P18" s="35">
        <f t="shared" si="2"/>
        <v>584.50119721938472</v>
      </c>
      <c r="Q18" s="35">
        <f t="shared" si="3"/>
        <v>273.82073980775351</v>
      </c>
      <c r="R18" s="35">
        <f t="shared" si="4"/>
        <v>151.67567408584176</v>
      </c>
      <c r="S18" s="35">
        <f t="shared" si="5"/>
        <v>323.1632464175625</v>
      </c>
      <c r="T18" s="35">
        <f t="shared" si="6"/>
        <v>14.755790027842313</v>
      </c>
      <c r="U18" s="35">
        <f t="shared" si="7"/>
        <v>516.6058316950888</v>
      </c>
      <c r="V18" s="35">
        <f t="shared" si="8"/>
        <v>286.15998121268223</v>
      </c>
      <c r="W18" s="35">
        <f t="shared" si="9"/>
        <v>21.41404029833982</v>
      </c>
      <c r="X18" s="35">
        <f t="shared" si="10"/>
        <v>3266.6454081942447</v>
      </c>
      <c r="Y18" s="51">
        <v>9900</v>
      </c>
      <c r="Z18" s="51">
        <v>4150</v>
      </c>
      <c r="AA18" s="35">
        <f t="shared" si="11"/>
        <v>396.25</v>
      </c>
      <c r="AB18" s="35">
        <f t="shared" si="12"/>
        <v>25</v>
      </c>
      <c r="AC18" s="35">
        <f t="shared" si="13"/>
        <v>583.14442824110336</v>
      </c>
      <c r="AD18" s="35">
        <f t="shared" si="14"/>
        <v>249.0213797049712</v>
      </c>
      <c r="AE18" s="35">
        <f t="shared" si="15"/>
        <v>125.44098869657967</v>
      </c>
      <c r="AF18" s="35">
        <f t="shared" si="16"/>
        <v>293.88349863925117</v>
      </c>
      <c r="AG18" s="35">
        <f t="shared" si="17"/>
        <v>42.449484114609724</v>
      </c>
      <c r="AH18" s="35">
        <f t="shared" si="18"/>
        <v>529.00636606762339</v>
      </c>
      <c r="AI18" s="35">
        <f t="shared" si="19"/>
        <v>266.47945515733045</v>
      </c>
      <c r="AJ18" s="35">
        <f t="shared" si="20"/>
        <v>19.473851536775534</v>
      </c>
      <c r="AK18" s="36">
        <f t="shared" si="21"/>
        <v>3524.3878980789987</v>
      </c>
    </row>
    <row r="19" spans="1:37" x14ac:dyDescent="0.25">
      <c r="A19" s="5">
        <v>4756</v>
      </c>
      <c r="B19" s="5">
        <v>614126.39669275284</v>
      </c>
      <c r="C19" s="5">
        <v>993040.65421512723</v>
      </c>
      <c r="D19" s="5">
        <v>18619.605000003958</v>
      </c>
      <c r="E19" s="5">
        <v>42.58367866428307</v>
      </c>
      <c r="F19" s="45">
        <v>2.5000000000000001E-2</v>
      </c>
      <c r="G19" s="45">
        <v>-2.5000000000000001E-2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603.75</v>
      </c>
      <c r="O19" s="35">
        <f t="shared" si="1"/>
        <v>475</v>
      </c>
      <c r="P19" s="35">
        <f t="shared" si="2"/>
        <v>584.50119721938472</v>
      </c>
      <c r="Q19" s="35">
        <f t="shared" si="3"/>
        <v>273.82073980775351</v>
      </c>
      <c r="R19" s="35">
        <f t="shared" si="4"/>
        <v>151.67567408584176</v>
      </c>
      <c r="S19" s="35">
        <f t="shared" si="5"/>
        <v>323.1632464175625</v>
      </c>
      <c r="T19" s="35">
        <f t="shared" si="6"/>
        <v>14.755790027842313</v>
      </c>
      <c r="U19" s="35">
        <f t="shared" si="7"/>
        <v>516.6058316950888</v>
      </c>
      <c r="V19" s="35">
        <f t="shared" si="8"/>
        <v>286.15998121268223</v>
      </c>
      <c r="W19" s="35">
        <f t="shared" si="9"/>
        <v>21.41404029833982</v>
      </c>
      <c r="X19" s="35">
        <f t="shared" si="10"/>
        <v>3266.6454081942447</v>
      </c>
      <c r="Y19" s="51">
        <v>9900</v>
      </c>
      <c r="Z19" s="51">
        <v>4150</v>
      </c>
      <c r="AA19" s="35">
        <f t="shared" si="11"/>
        <v>396.25</v>
      </c>
      <c r="AB19" s="35">
        <f t="shared" si="12"/>
        <v>25</v>
      </c>
      <c r="AC19" s="35">
        <f t="shared" si="13"/>
        <v>583.14442824110336</v>
      </c>
      <c r="AD19" s="35">
        <f t="shared" si="14"/>
        <v>249.0213797049712</v>
      </c>
      <c r="AE19" s="35">
        <f t="shared" si="15"/>
        <v>125.44098869657967</v>
      </c>
      <c r="AF19" s="35">
        <f t="shared" si="16"/>
        <v>293.88349863925117</v>
      </c>
      <c r="AG19" s="35">
        <f t="shared" si="17"/>
        <v>42.449484114609724</v>
      </c>
      <c r="AH19" s="35">
        <f t="shared" si="18"/>
        <v>529.00636606762339</v>
      </c>
      <c r="AI19" s="35">
        <f t="shared" si="19"/>
        <v>266.47945515733045</v>
      </c>
      <c r="AJ19" s="35">
        <f t="shared" si="20"/>
        <v>19.473851536775534</v>
      </c>
      <c r="AK19" s="36">
        <f t="shared" si="21"/>
        <v>3524.3878980789987</v>
      </c>
    </row>
    <row r="20" spans="1:37" x14ac:dyDescent="0.25">
      <c r="A20" s="5">
        <v>4757</v>
      </c>
      <c r="B20" s="5">
        <v>614863.05022239685</v>
      </c>
      <c r="C20" s="5">
        <v>993716.92448684573</v>
      </c>
      <c r="D20" s="5">
        <v>18605.15906250407</v>
      </c>
      <c r="E20" s="5">
        <v>42.522070299215237</v>
      </c>
      <c r="F20" s="45">
        <v>2.5000000000000001E-2</v>
      </c>
      <c r="G20" s="45">
        <v>-2.5000000000000001E-2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603.75</v>
      </c>
      <c r="O20" s="35">
        <f t="shared" si="1"/>
        <v>475</v>
      </c>
      <c r="P20" s="35">
        <f t="shared" si="2"/>
        <v>584.50119721938472</v>
      </c>
      <c r="Q20" s="35">
        <f t="shared" si="3"/>
        <v>273.82073980775351</v>
      </c>
      <c r="R20" s="35">
        <f t="shared" si="4"/>
        <v>151.67567408584176</v>
      </c>
      <c r="S20" s="35">
        <f t="shared" si="5"/>
        <v>323.1632464175625</v>
      </c>
      <c r="T20" s="35">
        <f t="shared" si="6"/>
        <v>14.755790027842313</v>
      </c>
      <c r="U20" s="35">
        <f t="shared" si="7"/>
        <v>516.6058316950888</v>
      </c>
      <c r="V20" s="35">
        <f t="shared" si="8"/>
        <v>286.15998121268223</v>
      </c>
      <c r="W20" s="35">
        <f t="shared" si="9"/>
        <v>21.41404029833982</v>
      </c>
      <c r="X20" s="35">
        <f t="shared" si="10"/>
        <v>3266.6454081942447</v>
      </c>
      <c r="Y20" s="51">
        <v>9900</v>
      </c>
      <c r="Z20" s="51">
        <v>4150</v>
      </c>
      <c r="AA20" s="35">
        <f t="shared" si="11"/>
        <v>396.25</v>
      </c>
      <c r="AB20" s="35">
        <f t="shared" si="12"/>
        <v>25</v>
      </c>
      <c r="AC20" s="35">
        <f t="shared" si="13"/>
        <v>583.14442824110336</v>
      </c>
      <c r="AD20" s="35">
        <f t="shared" si="14"/>
        <v>249.0213797049712</v>
      </c>
      <c r="AE20" s="35">
        <f t="shared" si="15"/>
        <v>125.44098869657967</v>
      </c>
      <c r="AF20" s="35">
        <f t="shared" si="16"/>
        <v>293.88349863925117</v>
      </c>
      <c r="AG20" s="35">
        <f t="shared" si="17"/>
        <v>42.449484114609724</v>
      </c>
      <c r="AH20" s="35">
        <f t="shared" si="18"/>
        <v>529.00636606762339</v>
      </c>
      <c r="AI20" s="35">
        <f t="shared" si="19"/>
        <v>266.47945515733045</v>
      </c>
      <c r="AJ20" s="35">
        <f t="shared" si="20"/>
        <v>19.473851536775534</v>
      </c>
      <c r="AK20" s="36">
        <f t="shared" si="21"/>
        <v>3524.3878980789987</v>
      </c>
    </row>
    <row r="21" spans="1:37" x14ac:dyDescent="0.25">
      <c r="A21" s="5">
        <v>4758</v>
      </c>
      <c r="B21" s="5">
        <v>615600.43049907684</v>
      </c>
      <c r="C21" s="5">
        <v>994392.40226718783</v>
      </c>
      <c r="D21" s="5">
        <v>18590.826250004058</v>
      </c>
      <c r="E21" s="5">
        <v>42.460461934147403</v>
      </c>
      <c r="F21" s="45">
        <v>2.5000000000000001E-2</v>
      </c>
      <c r="G21" s="45">
        <v>-2.5000000000000001E-2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603.75</v>
      </c>
      <c r="O21" s="35">
        <f t="shared" si="1"/>
        <v>475</v>
      </c>
      <c r="P21" s="35">
        <f t="shared" si="2"/>
        <v>584.50119721938472</v>
      </c>
      <c r="Q21" s="35">
        <f t="shared" si="3"/>
        <v>273.82073980775351</v>
      </c>
      <c r="R21" s="35">
        <f t="shared" si="4"/>
        <v>151.67567408584176</v>
      </c>
      <c r="S21" s="35">
        <f t="shared" si="5"/>
        <v>323.1632464175625</v>
      </c>
      <c r="T21" s="35">
        <f t="shared" si="6"/>
        <v>14.755790027842313</v>
      </c>
      <c r="U21" s="35">
        <f t="shared" si="7"/>
        <v>516.6058316950888</v>
      </c>
      <c r="V21" s="35">
        <f t="shared" si="8"/>
        <v>286.15998121268223</v>
      </c>
      <c r="W21" s="35">
        <f t="shared" si="9"/>
        <v>21.41404029833982</v>
      </c>
      <c r="X21" s="35">
        <f t="shared" si="10"/>
        <v>3266.6454081942447</v>
      </c>
      <c r="Y21" s="51">
        <v>9900</v>
      </c>
      <c r="Z21" s="51">
        <v>4150</v>
      </c>
      <c r="AA21" s="35">
        <f t="shared" si="11"/>
        <v>396.25</v>
      </c>
      <c r="AB21" s="35">
        <f t="shared" si="12"/>
        <v>25</v>
      </c>
      <c r="AC21" s="35">
        <f t="shared" si="13"/>
        <v>583.14442824110336</v>
      </c>
      <c r="AD21" s="35">
        <f t="shared" si="14"/>
        <v>249.0213797049712</v>
      </c>
      <c r="AE21" s="35">
        <f t="shared" si="15"/>
        <v>125.44098869657967</v>
      </c>
      <c r="AF21" s="35">
        <f t="shared" si="16"/>
        <v>293.88349863925117</v>
      </c>
      <c r="AG21" s="35">
        <f t="shared" si="17"/>
        <v>42.449484114609724</v>
      </c>
      <c r="AH21" s="35">
        <f t="shared" si="18"/>
        <v>529.00636606762339</v>
      </c>
      <c r="AI21" s="35">
        <f t="shared" si="19"/>
        <v>266.47945515733045</v>
      </c>
      <c r="AJ21" s="35">
        <f t="shared" si="20"/>
        <v>19.473851536775534</v>
      </c>
      <c r="AK21" s="36">
        <f t="shared" si="21"/>
        <v>3524.3878980789987</v>
      </c>
    </row>
    <row r="22" spans="1:37" x14ac:dyDescent="0.25">
      <c r="A22" s="5">
        <v>4758.2</v>
      </c>
      <c r="B22" s="5">
        <v>615747.99368858337</v>
      </c>
      <c r="C22" s="5">
        <v>994527.4026555419</v>
      </c>
      <c r="D22" s="5">
        <v>18587.973262503965</v>
      </c>
      <c r="E22" s="5">
        <v>42.448140261133851</v>
      </c>
      <c r="F22" s="45">
        <v>2.5000000000000001E-2</v>
      </c>
      <c r="G22" s="45">
        <v>-2.5000000000000001E-2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603.75</v>
      </c>
      <c r="O22" s="35">
        <f t="shared" si="1"/>
        <v>475</v>
      </c>
      <c r="P22" s="35">
        <f t="shared" si="2"/>
        <v>584.50119721938472</v>
      </c>
      <c r="Q22" s="35">
        <f t="shared" si="3"/>
        <v>273.82073980775351</v>
      </c>
      <c r="R22" s="35">
        <f t="shared" si="4"/>
        <v>151.67567408584176</v>
      </c>
      <c r="S22" s="35">
        <f t="shared" si="5"/>
        <v>323.1632464175625</v>
      </c>
      <c r="T22" s="35">
        <f t="shared" si="6"/>
        <v>14.755790027842313</v>
      </c>
      <c r="U22" s="35">
        <f t="shared" si="7"/>
        <v>516.6058316950888</v>
      </c>
      <c r="V22" s="35">
        <f t="shared" si="8"/>
        <v>286.15998121268223</v>
      </c>
      <c r="W22" s="35">
        <f t="shared" si="9"/>
        <v>21.41404029833982</v>
      </c>
      <c r="X22" s="35">
        <f t="shared" si="10"/>
        <v>3266.6454081942447</v>
      </c>
      <c r="Y22" s="51">
        <v>9900</v>
      </c>
      <c r="Z22" s="51">
        <v>4150</v>
      </c>
      <c r="AA22" s="35">
        <f t="shared" si="11"/>
        <v>396.25</v>
      </c>
      <c r="AB22" s="35">
        <f t="shared" si="12"/>
        <v>25</v>
      </c>
      <c r="AC22" s="35">
        <f t="shared" si="13"/>
        <v>583.14442824110336</v>
      </c>
      <c r="AD22" s="35">
        <f t="shared" si="14"/>
        <v>249.0213797049712</v>
      </c>
      <c r="AE22" s="35">
        <f t="shared" si="15"/>
        <v>125.44098869657967</v>
      </c>
      <c r="AF22" s="35">
        <f t="shared" si="16"/>
        <v>293.88349863925117</v>
      </c>
      <c r="AG22" s="35">
        <f t="shared" si="17"/>
        <v>42.449484114609724</v>
      </c>
      <c r="AH22" s="35">
        <f t="shared" si="18"/>
        <v>529.00636606762339</v>
      </c>
      <c r="AI22" s="35">
        <f t="shared" si="19"/>
        <v>266.47945515733045</v>
      </c>
      <c r="AJ22" s="35">
        <f t="shared" si="20"/>
        <v>19.473851536775534</v>
      </c>
      <c r="AK22" s="36">
        <f t="shared" si="21"/>
        <v>3524.3878980789987</v>
      </c>
    </row>
    <row r="23" spans="1:37" x14ac:dyDescent="0.25">
      <c r="A23" s="5">
        <v>4758.8</v>
      </c>
      <c r="B23" s="5">
        <v>616190.85740423203</v>
      </c>
      <c r="C23" s="5">
        <v>994932.21337279677</v>
      </c>
      <c r="D23" s="5">
        <v>18579.441450003971</v>
      </c>
      <c r="E23" s="5">
        <v>42.41117524209313</v>
      </c>
      <c r="F23" s="45">
        <v>2.5000000000000001E-2</v>
      </c>
      <c r="G23" s="45">
        <v>-2.5000000000000001E-2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603.75</v>
      </c>
      <c r="O23" s="35">
        <f t="shared" si="1"/>
        <v>475</v>
      </c>
      <c r="P23" s="35">
        <f t="shared" si="2"/>
        <v>584.50119721938472</v>
      </c>
      <c r="Q23" s="35">
        <f t="shared" si="3"/>
        <v>273.82073980775351</v>
      </c>
      <c r="R23" s="35">
        <f t="shared" si="4"/>
        <v>151.67567408584176</v>
      </c>
      <c r="S23" s="35">
        <f t="shared" si="5"/>
        <v>323.1632464175625</v>
      </c>
      <c r="T23" s="35">
        <f t="shared" si="6"/>
        <v>14.755790027842313</v>
      </c>
      <c r="U23" s="35">
        <f t="shared" si="7"/>
        <v>516.6058316950888</v>
      </c>
      <c r="V23" s="35">
        <f t="shared" si="8"/>
        <v>286.15998121268223</v>
      </c>
      <c r="W23" s="35">
        <f t="shared" si="9"/>
        <v>21.41404029833982</v>
      </c>
      <c r="X23" s="35">
        <f t="shared" si="10"/>
        <v>3266.6454081942447</v>
      </c>
      <c r="Y23" s="51">
        <v>9900</v>
      </c>
      <c r="Z23" s="51">
        <v>4150</v>
      </c>
      <c r="AA23" s="35">
        <f t="shared" si="11"/>
        <v>396.25</v>
      </c>
      <c r="AB23" s="35">
        <f t="shared" si="12"/>
        <v>25</v>
      </c>
      <c r="AC23" s="35">
        <f t="shared" si="13"/>
        <v>583.14442824110336</v>
      </c>
      <c r="AD23" s="35">
        <f t="shared" si="14"/>
        <v>249.0213797049712</v>
      </c>
      <c r="AE23" s="35">
        <f t="shared" si="15"/>
        <v>125.44098869657967</v>
      </c>
      <c r="AF23" s="35">
        <f t="shared" si="16"/>
        <v>293.88349863925117</v>
      </c>
      <c r="AG23" s="35">
        <f t="shared" si="17"/>
        <v>42.449484114609724</v>
      </c>
      <c r="AH23" s="35">
        <f t="shared" si="18"/>
        <v>529.00636606762339</v>
      </c>
      <c r="AI23" s="35">
        <f t="shared" si="19"/>
        <v>266.47945515733045</v>
      </c>
      <c r="AJ23" s="35">
        <f t="shared" si="20"/>
        <v>19.473851536775534</v>
      </c>
      <c r="AK23" s="36">
        <f t="shared" si="21"/>
        <v>3524.3878980789987</v>
      </c>
    </row>
    <row r="24" spans="1:37" x14ac:dyDescent="0.25">
      <c r="A24" s="5">
        <v>4759</v>
      </c>
      <c r="B24" s="5">
        <v>616338.53666877747</v>
      </c>
      <c r="C24" s="5">
        <v>995067.08677518368</v>
      </c>
      <c r="D24" s="5">
        <v>18576.606562504137</v>
      </c>
      <c r="E24" s="5">
        <v>42.398853569079577</v>
      </c>
      <c r="F24" s="45">
        <v>2.5000000000000001E-2</v>
      </c>
      <c r="G24" s="45">
        <v>-2.5000000000000001E-2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603.75</v>
      </c>
      <c r="O24" s="35">
        <f t="shared" si="1"/>
        <v>475</v>
      </c>
      <c r="P24" s="35">
        <f t="shared" si="2"/>
        <v>584.50119721938472</v>
      </c>
      <c r="Q24" s="35">
        <f t="shared" si="3"/>
        <v>273.82073980775351</v>
      </c>
      <c r="R24" s="35">
        <f t="shared" si="4"/>
        <v>151.67567408584176</v>
      </c>
      <c r="S24" s="35">
        <f t="shared" si="5"/>
        <v>323.1632464175625</v>
      </c>
      <c r="T24" s="35">
        <f t="shared" si="6"/>
        <v>14.755790027842313</v>
      </c>
      <c r="U24" s="35">
        <f t="shared" si="7"/>
        <v>516.6058316950888</v>
      </c>
      <c r="V24" s="35">
        <f t="shared" si="8"/>
        <v>286.15998121268223</v>
      </c>
      <c r="W24" s="35">
        <f t="shared" si="9"/>
        <v>21.41404029833982</v>
      </c>
      <c r="X24" s="35">
        <f t="shared" si="10"/>
        <v>3266.6454081942447</v>
      </c>
      <c r="Y24" s="51">
        <v>9900</v>
      </c>
      <c r="Z24" s="51">
        <v>4150</v>
      </c>
      <c r="AA24" s="35">
        <f t="shared" si="11"/>
        <v>396.25</v>
      </c>
      <c r="AB24" s="35">
        <f t="shared" si="12"/>
        <v>25</v>
      </c>
      <c r="AC24" s="35">
        <f t="shared" si="13"/>
        <v>583.14442824110336</v>
      </c>
      <c r="AD24" s="35">
        <f t="shared" si="14"/>
        <v>249.0213797049712</v>
      </c>
      <c r="AE24" s="35">
        <f t="shared" si="15"/>
        <v>125.44098869657967</v>
      </c>
      <c r="AF24" s="35">
        <f t="shared" si="16"/>
        <v>293.88349863925117</v>
      </c>
      <c r="AG24" s="35">
        <f t="shared" si="17"/>
        <v>42.449484114609724</v>
      </c>
      <c r="AH24" s="35">
        <f t="shared" si="18"/>
        <v>529.00636606762339</v>
      </c>
      <c r="AI24" s="35">
        <f t="shared" si="19"/>
        <v>266.47945515733045</v>
      </c>
      <c r="AJ24" s="35">
        <f t="shared" si="20"/>
        <v>19.473851536775534</v>
      </c>
      <c r="AK24" s="36">
        <f t="shared" si="21"/>
        <v>3524.3878980789987</v>
      </c>
    </row>
    <row r="25" spans="1:37" x14ac:dyDescent="0.25">
      <c r="A25" s="5">
        <v>4760</v>
      </c>
      <c r="B25" s="5">
        <v>617077.36787939072</v>
      </c>
      <c r="C25" s="5">
        <v>995740.97723069787</v>
      </c>
      <c r="D25" s="5">
        <v>18562.500000003864</v>
      </c>
      <c r="E25" s="5">
        <v>42.337245204011744</v>
      </c>
      <c r="F25" s="45">
        <v>2.5000000000000001E-2</v>
      </c>
      <c r="G25" s="45">
        <v>-2.5000000000000001E-2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603.75</v>
      </c>
      <c r="O25" s="35">
        <f t="shared" si="1"/>
        <v>475</v>
      </c>
      <c r="P25" s="35">
        <f t="shared" si="2"/>
        <v>584.50119721938472</v>
      </c>
      <c r="Q25" s="35">
        <f t="shared" si="3"/>
        <v>273.82073980775351</v>
      </c>
      <c r="R25" s="35">
        <f t="shared" si="4"/>
        <v>151.67567408584176</v>
      </c>
      <c r="S25" s="35">
        <f t="shared" si="5"/>
        <v>323.1632464175625</v>
      </c>
      <c r="T25" s="35">
        <f t="shared" si="6"/>
        <v>14.755790027842313</v>
      </c>
      <c r="U25" s="35">
        <f t="shared" si="7"/>
        <v>516.6058316950888</v>
      </c>
      <c r="V25" s="35">
        <f t="shared" si="8"/>
        <v>286.15998121268223</v>
      </c>
      <c r="W25" s="35">
        <f t="shared" si="9"/>
        <v>21.41404029833982</v>
      </c>
      <c r="X25" s="35">
        <f t="shared" si="10"/>
        <v>3266.6454081942447</v>
      </c>
      <c r="Y25" s="51">
        <v>9900</v>
      </c>
      <c r="Z25" s="51">
        <v>4150</v>
      </c>
      <c r="AA25" s="35">
        <f t="shared" si="11"/>
        <v>396.25</v>
      </c>
      <c r="AB25" s="35">
        <f t="shared" si="12"/>
        <v>25</v>
      </c>
      <c r="AC25" s="35">
        <f t="shared" si="13"/>
        <v>583.14442824110336</v>
      </c>
      <c r="AD25" s="35">
        <f t="shared" si="14"/>
        <v>249.0213797049712</v>
      </c>
      <c r="AE25" s="35">
        <f t="shared" si="15"/>
        <v>125.44098869657967</v>
      </c>
      <c r="AF25" s="35">
        <f t="shared" si="16"/>
        <v>293.88349863925117</v>
      </c>
      <c r="AG25" s="35">
        <f t="shared" si="17"/>
        <v>42.449484114609724</v>
      </c>
      <c r="AH25" s="35">
        <f t="shared" si="18"/>
        <v>529.00636606762339</v>
      </c>
      <c r="AI25" s="35">
        <f t="shared" si="19"/>
        <v>266.47945515733045</v>
      </c>
      <c r="AJ25" s="35">
        <f t="shared" si="20"/>
        <v>19.473851536775534</v>
      </c>
      <c r="AK25" s="36">
        <f t="shared" si="21"/>
        <v>3524.3878980789987</v>
      </c>
    </row>
    <row r="26" spans="1:37" x14ac:dyDescent="0.25">
      <c r="A26" s="5">
        <v>4761</v>
      </c>
      <c r="B26" s="5">
        <v>617816.92327594757</v>
      </c>
      <c r="C26" s="5">
        <v>996414.0728546679</v>
      </c>
      <c r="D26" s="5">
        <v>18548.506562503917</v>
      </c>
      <c r="E26" s="5">
        <v>42.275636838943917</v>
      </c>
      <c r="F26" s="45">
        <v>2.5000000000000001E-2</v>
      </c>
      <c r="G26" s="45">
        <v>-2.5000000000000001E-2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603.75</v>
      </c>
      <c r="O26" s="35">
        <f t="shared" si="1"/>
        <v>475</v>
      </c>
      <c r="P26" s="35">
        <f t="shared" si="2"/>
        <v>584.50119721938472</v>
      </c>
      <c r="Q26" s="35">
        <f t="shared" si="3"/>
        <v>273.82073980775351</v>
      </c>
      <c r="R26" s="35">
        <f t="shared" si="4"/>
        <v>151.67567408584176</v>
      </c>
      <c r="S26" s="35">
        <f t="shared" si="5"/>
        <v>323.1632464175625</v>
      </c>
      <c r="T26" s="35">
        <f t="shared" si="6"/>
        <v>14.755790027842313</v>
      </c>
      <c r="U26" s="35">
        <f t="shared" si="7"/>
        <v>516.6058316950888</v>
      </c>
      <c r="V26" s="35">
        <f t="shared" si="8"/>
        <v>286.15998121268223</v>
      </c>
      <c r="W26" s="35">
        <f t="shared" si="9"/>
        <v>21.41404029833982</v>
      </c>
      <c r="X26" s="35">
        <f t="shared" si="10"/>
        <v>3266.6454081942447</v>
      </c>
      <c r="Y26" s="51">
        <v>9900</v>
      </c>
      <c r="Z26" s="51">
        <v>4150</v>
      </c>
      <c r="AA26" s="35">
        <f t="shared" si="11"/>
        <v>396.25</v>
      </c>
      <c r="AB26" s="35">
        <f t="shared" si="12"/>
        <v>25</v>
      </c>
      <c r="AC26" s="35">
        <f t="shared" si="13"/>
        <v>583.14442824110336</v>
      </c>
      <c r="AD26" s="35">
        <f t="shared" si="14"/>
        <v>249.0213797049712</v>
      </c>
      <c r="AE26" s="35">
        <f t="shared" si="15"/>
        <v>125.44098869657967</v>
      </c>
      <c r="AF26" s="35">
        <f t="shared" si="16"/>
        <v>293.88349863925117</v>
      </c>
      <c r="AG26" s="35">
        <f t="shared" si="17"/>
        <v>42.449484114609724</v>
      </c>
      <c r="AH26" s="35">
        <f t="shared" si="18"/>
        <v>529.00636606762339</v>
      </c>
      <c r="AI26" s="35">
        <f t="shared" si="19"/>
        <v>266.47945515733045</v>
      </c>
      <c r="AJ26" s="35">
        <f t="shared" si="20"/>
        <v>19.473851536775534</v>
      </c>
      <c r="AK26" s="36">
        <f t="shared" si="21"/>
        <v>3524.3878980789987</v>
      </c>
    </row>
    <row r="27" spans="1:37" x14ac:dyDescent="0.25">
      <c r="A27" s="5">
        <v>4762</v>
      </c>
      <c r="B27" s="5">
        <v>618557.202003479</v>
      </c>
      <c r="C27" s="5">
        <v>997086.37286880612</v>
      </c>
      <c r="D27" s="5">
        <v>18534.626250004068</v>
      </c>
      <c r="E27" s="5">
        <v>42.214028473876084</v>
      </c>
      <c r="F27" s="45">
        <v>2.5000000000000001E-2</v>
      </c>
      <c r="G27" s="45">
        <v>-2.5000000000000001E-2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603.75</v>
      </c>
      <c r="O27" s="35">
        <f t="shared" si="1"/>
        <v>475</v>
      </c>
      <c r="P27" s="35">
        <f t="shared" si="2"/>
        <v>584.50119721938472</v>
      </c>
      <c r="Q27" s="35">
        <f t="shared" si="3"/>
        <v>273.82073980775351</v>
      </c>
      <c r="R27" s="35">
        <f t="shared" si="4"/>
        <v>151.67567408584176</v>
      </c>
      <c r="S27" s="35">
        <f t="shared" si="5"/>
        <v>323.1632464175625</v>
      </c>
      <c r="T27" s="35">
        <f t="shared" si="6"/>
        <v>14.755790027842313</v>
      </c>
      <c r="U27" s="35">
        <f t="shared" si="7"/>
        <v>516.6058316950888</v>
      </c>
      <c r="V27" s="35">
        <f t="shared" si="8"/>
        <v>286.15998121268223</v>
      </c>
      <c r="W27" s="35">
        <f t="shared" si="9"/>
        <v>21.41404029833982</v>
      </c>
      <c r="X27" s="35">
        <f t="shared" si="10"/>
        <v>3266.6454081942447</v>
      </c>
      <c r="Y27" s="51">
        <v>9900</v>
      </c>
      <c r="Z27" s="51">
        <v>4150</v>
      </c>
      <c r="AA27" s="35">
        <f t="shared" si="11"/>
        <v>396.25</v>
      </c>
      <c r="AB27" s="35">
        <f t="shared" si="12"/>
        <v>25</v>
      </c>
      <c r="AC27" s="35">
        <f t="shared" si="13"/>
        <v>583.14442824110336</v>
      </c>
      <c r="AD27" s="35">
        <f t="shared" si="14"/>
        <v>249.0213797049712</v>
      </c>
      <c r="AE27" s="35">
        <f t="shared" si="15"/>
        <v>125.44098869657967</v>
      </c>
      <c r="AF27" s="35">
        <f t="shared" si="16"/>
        <v>293.88349863925117</v>
      </c>
      <c r="AG27" s="35">
        <f t="shared" si="17"/>
        <v>42.449484114609724</v>
      </c>
      <c r="AH27" s="35">
        <f t="shared" si="18"/>
        <v>529.00636606762339</v>
      </c>
      <c r="AI27" s="35">
        <f t="shared" si="19"/>
        <v>266.47945515733045</v>
      </c>
      <c r="AJ27" s="35">
        <f t="shared" si="20"/>
        <v>19.473851536775534</v>
      </c>
      <c r="AK27" s="36">
        <f t="shared" si="21"/>
        <v>3524.3878980789987</v>
      </c>
    </row>
    <row r="28" spans="1:37" x14ac:dyDescent="0.25">
      <c r="A28" s="5">
        <v>4763</v>
      </c>
      <c r="B28" s="5">
        <v>619298.20320653915</v>
      </c>
      <c r="C28" s="5">
        <v>997757.87649583817</v>
      </c>
      <c r="D28" s="5">
        <v>18520.859062504089</v>
      </c>
      <c r="E28" s="5">
        <v>42.152420108808251</v>
      </c>
      <c r="F28" s="45">
        <v>2.5000000000000001E-2</v>
      </c>
      <c r="G28" s="45">
        <v>-2.5000000000000001E-2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603.75</v>
      </c>
      <c r="O28" s="35">
        <f t="shared" si="1"/>
        <v>475</v>
      </c>
      <c r="P28" s="35">
        <f t="shared" si="2"/>
        <v>584.50119721938472</v>
      </c>
      <c r="Q28" s="35">
        <f t="shared" si="3"/>
        <v>273.82073980775351</v>
      </c>
      <c r="R28" s="35">
        <f t="shared" si="4"/>
        <v>151.67567408584176</v>
      </c>
      <c r="S28" s="35">
        <f t="shared" si="5"/>
        <v>323.1632464175625</v>
      </c>
      <c r="T28" s="35">
        <f t="shared" si="6"/>
        <v>14.755790027842313</v>
      </c>
      <c r="U28" s="35">
        <f t="shared" si="7"/>
        <v>516.6058316950888</v>
      </c>
      <c r="V28" s="35">
        <f t="shared" si="8"/>
        <v>286.15998121268223</v>
      </c>
      <c r="W28" s="35">
        <f t="shared" si="9"/>
        <v>21.41404029833982</v>
      </c>
      <c r="X28" s="35">
        <f t="shared" si="10"/>
        <v>3266.6454081942447</v>
      </c>
      <c r="Y28" s="51">
        <v>9900</v>
      </c>
      <c r="Z28" s="51">
        <v>4150</v>
      </c>
      <c r="AA28" s="35">
        <f t="shared" si="11"/>
        <v>396.25</v>
      </c>
      <c r="AB28" s="35">
        <f t="shared" si="12"/>
        <v>25</v>
      </c>
      <c r="AC28" s="35">
        <f t="shared" si="13"/>
        <v>583.14442824110336</v>
      </c>
      <c r="AD28" s="35">
        <f t="shared" si="14"/>
        <v>249.0213797049712</v>
      </c>
      <c r="AE28" s="35">
        <f t="shared" si="15"/>
        <v>125.44098869657967</v>
      </c>
      <c r="AF28" s="35">
        <f t="shared" si="16"/>
        <v>293.88349863925117</v>
      </c>
      <c r="AG28" s="35">
        <f t="shared" si="17"/>
        <v>42.449484114609724</v>
      </c>
      <c r="AH28" s="35">
        <f t="shared" si="18"/>
        <v>529.00636606762339</v>
      </c>
      <c r="AI28" s="35">
        <f t="shared" si="19"/>
        <v>266.47945515733045</v>
      </c>
      <c r="AJ28" s="35">
        <f t="shared" si="20"/>
        <v>19.473851536775534</v>
      </c>
      <c r="AK28" s="36">
        <f t="shared" si="21"/>
        <v>3524.3878980789987</v>
      </c>
    </row>
    <row r="29" spans="1:37" x14ac:dyDescent="0.25">
      <c r="A29" s="5">
        <v>4763.2</v>
      </c>
      <c r="B29" s="5">
        <v>619446.49006891251</v>
      </c>
      <c r="C29" s="5">
        <v>997892.08158642054</v>
      </c>
      <c r="D29" s="5">
        <v>18518.119200004094</v>
      </c>
      <c r="E29" s="5">
        <v>42.140098435794698</v>
      </c>
      <c r="F29" s="45">
        <v>2.5000000000000001E-2</v>
      </c>
      <c r="G29" s="45">
        <v>-2.5000000000000001E-2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603.75</v>
      </c>
      <c r="O29" s="35">
        <f t="shared" si="1"/>
        <v>475</v>
      </c>
      <c r="P29" s="35">
        <f t="shared" si="2"/>
        <v>584.50119721938472</v>
      </c>
      <c r="Q29" s="35">
        <f t="shared" si="3"/>
        <v>273.82073980775351</v>
      </c>
      <c r="R29" s="35">
        <f t="shared" si="4"/>
        <v>151.67567408584176</v>
      </c>
      <c r="S29" s="35">
        <f t="shared" si="5"/>
        <v>323.1632464175625</v>
      </c>
      <c r="T29" s="35">
        <f t="shared" si="6"/>
        <v>14.755790027842313</v>
      </c>
      <c r="U29" s="35">
        <f t="shared" si="7"/>
        <v>516.6058316950888</v>
      </c>
      <c r="V29" s="35">
        <f t="shared" si="8"/>
        <v>286.15998121268223</v>
      </c>
      <c r="W29" s="35">
        <f t="shared" si="9"/>
        <v>21.41404029833982</v>
      </c>
      <c r="X29" s="35">
        <f t="shared" si="10"/>
        <v>3266.6454081942447</v>
      </c>
      <c r="Y29" s="51">
        <v>9900</v>
      </c>
      <c r="Z29" s="51">
        <v>4150</v>
      </c>
      <c r="AA29" s="35">
        <f t="shared" si="11"/>
        <v>396.25</v>
      </c>
      <c r="AB29" s="35">
        <f t="shared" si="12"/>
        <v>25</v>
      </c>
      <c r="AC29" s="35">
        <f t="shared" si="13"/>
        <v>583.14442824110336</v>
      </c>
      <c r="AD29" s="35">
        <f t="shared" si="14"/>
        <v>249.0213797049712</v>
      </c>
      <c r="AE29" s="35">
        <f t="shared" si="15"/>
        <v>125.44098869657967</v>
      </c>
      <c r="AF29" s="35">
        <f t="shared" si="16"/>
        <v>293.88349863925117</v>
      </c>
      <c r="AG29" s="35">
        <f t="shared" si="17"/>
        <v>42.449484114609724</v>
      </c>
      <c r="AH29" s="35">
        <f t="shared" si="18"/>
        <v>529.00636606762339</v>
      </c>
      <c r="AI29" s="35">
        <f t="shared" si="19"/>
        <v>266.47945515733045</v>
      </c>
      <c r="AJ29" s="35">
        <f t="shared" si="20"/>
        <v>19.473851536775534</v>
      </c>
      <c r="AK29" s="36">
        <f t="shared" si="21"/>
        <v>3524.3878980789987</v>
      </c>
    </row>
    <row r="30" spans="1:37" x14ac:dyDescent="0.25">
      <c r="A30" s="5">
        <v>4763.8</v>
      </c>
      <c r="B30" s="5">
        <v>619891.52377510071</v>
      </c>
      <c r="C30" s="5">
        <v>998294.5054769218</v>
      </c>
      <c r="D30" s="5">
        <v>18509.926762503936</v>
      </c>
      <c r="E30" s="5">
        <v>42.103133416753984</v>
      </c>
      <c r="F30" s="45">
        <v>2.5000000000000001E-2</v>
      </c>
      <c r="G30" s="45">
        <v>-2.5000000000000001E-2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603.75</v>
      </c>
      <c r="O30" s="35">
        <f t="shared" si="1"/>
        <v>475</v>
      </c>
      <c r="P30" s="35">
        <f t="shared" si="2"/>
        <v>584.50119721938472</v>
      </c>
      <c r="Q30" s="35">
        <f t="shared" si="3"/>
        <v>273.82073980775351</v>
      </c>
      <c r="R30" s="35">
        <f t="shared" si="4"/>
        <v>151.67567408584176</v>
      </c>
      <c r="S30" s="35">
        <f t="shared" si="5"/>
        <v>323.1632464175625</v>
      </c>
      <c r="T30" s="35">
        <f t="shared" si="6"/>
        <v>14.755790027842313</v>
      </c>
      <c r="U30" s="35">
        <f t="shared" si="7"/>
        <v>516.6058316950888</v>
      </c>
      <c r="V30" s="35">
        <f t="shared" si="8"/>
        <v>286.15998121268223</v>
      </c>
      <c r="W30" s="35">
        <f t="shared" si="9"/>
        <v>21.41404029833982</v>
      </c>
      <c r="X30" s="35">
        <f t="shared" si="10"/>
        <v>3266.6454081942447</v>
      </c>
      <c r="Y30" s="51">
        <v>9900</v>
      </c>
      <c r="Z30" s="51">
        <v>4150</v>
      </c>
      <c r="AA30" s="35">
        <f t="shared" si="11"/>
        <v>396.25</v>
      </c>
      <c r="AB30" s="35">
        <f t="shared" si="12"/>
        <v>25</v>
      </c>
      <c r="AC30" s="35">
        <f t="shared" si="13"/>
        <v>583.14442824110336</v>
      </c>
      <c r="AD30" s="35">
        <f t="shared" si="14"/>
        <v>249.0213797049712</v>
      </c>
      <c r="AE30" s="35">
        <f t="shared" si="15"/>
        <v>125.44098869657967</v>
      </c>
      <c r="AF30" s="35">
        <f t="shared" si="16"/>
        <v>293.88349863925117</v>
      </c>
      <c r="AG30" s="35">
        <f t="shared" si="17"/>
        <v>42.449484114609724</v>
      </c>
      <c r="AH30" s="35">
        <f t="shared" si="18"/>
        <v>529.00636606762339</v>
      </c>
      <c r="AI30" s="35">
        <f t="shared" si="19"/>
        <v>266.47945515733045</v>
      </c>
      <c r="AJ30" s="35">
        <f t="shared" si="20"/>
        <v>19.473851536775534</v>
      </c>
      <c r="AK30" s="36">
        <f t="shared" si="21"/>
        <v>3524.3878980789987</v>
      </c>
    </row>
    <row r="31" spans="1:37" x14ac:dyDescent="0.25">
      <c r="A31" s="5">
        <v>4764</v>
      </c>
      <c r="B31" s="5">
        <v>620039.92602777481</v>
      </c>
      <c r="C31" s="5">
        <v>998428.58295929432</v>
      </c>
      <c r="D31" s="5">
        <v>18507.205000004207</v>
      </c>
      <c r="E31" s="5">
        <v>42.090811743740424</v>
      </c>
      <c r="F31" s="45">
        <v>2.5000000000000001E-2</v>
      </c>
      <c r="G31" s="45">
        <v>-2.5000000000000001E-2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603.75</v>
      </c>
      <c r="O31" s="35">
        <f t="shared" si="1"/>
        <v>475</v>
      </c>
      <c r="P31" s="35">
        <f t="shared" si="2"/>
        <v>584.50119721938472</v>
      </c>
      <c r="Q31" s="35">
        <f t="shared" si="3"/>
        <v>273.82073980775351</v>
      </c>
      <c r="R31" s="35">
        <f t="shared" si="4"/>
        <v>151.67567408584176</v>
      </c>
      <c r="S31" s="35">
        <f t="shared" si="5"/>
        <v>323.1632464175625</v>
      </c>
      <c r="T31" s="35">
        <f t="shared" si="6"/>
        <v>14.755790027842313</v>
      </c>
      <c r="U31" s="35">
        <f t="shared" si="7"/>
        <v>516.6058316950888</v>
      </c>
      <c r="V31" s="35">
        <f t="shared" si="8"/>
        <v>286.15998121268223</v>
      </c>
      <c r="W31" s="35">
        <f t="shared" si="9"/>
        <v>21.41404029833982</v>
      </c>
      <c r="X31" s="35">
        <f t="shared" si="10"/>
        <v>3266.6454081942447</v>
      </c>
      <c r="Y31" s="51">
        <v>9900</v>
      </c>
      <c r="Z31" s="51">
        <v>4150</v>
      </c>
      <c r="AA31" s="35">
        <f t="shared" si="11"/>
        <v>396.25</v>
      </c>
      <c r="AB31" s="35">
        <f t="shared" si="12"/>
        <v>25</v>
      </c>
      <c r="AC31" s="35">
        <f t="shared" si="13"/>
        <v>583.14442824110336</v>
      </c>
      <c r="AD31" s="35">
        <f t="shared" si="14"/>
        <v>249.0213797049712</v>
      </c>
      <c r="AE31" s="35">
        <f t="shared" si="15"/>
        <v>125.44098869657967</v>
      </c>
      <c r="AF31" s="35">
        <f t="shared" si="16"/>
        <v>293.88349863925117</v>
      </c>
      <c r="AG31" s="35">
        <f t="shared" si="17"/>
        <v>42.449484114609724</v>
      </c>
      <c r="AH31" s="35">
        <f t="shared" si="18"/>
        <v>529.00636606762339</v>
      </c>
      <c r="AI31" s="35">
        <f t="shared" si="19"/>
        <v>266.47945515733045</v>
      </c>
      <c r="AJ31" s="35">
        <f t="shared" si="20"/>
        <v>19.473851536775534</v>
      </c>
      <c r="AK31" s="36">
        <f t="shared" si="21"/>
        <v>3524.3878980789987</v>
      </c>
    </row>
    <row r="32" spans="1:37" x14ac:dyDescent="0.25">
      <c r="A32" s="5">
        <v>4765</v>
      </c>
      <c r="B32" s="5">
        <v>620782.36960983276</v>
      </c>
      <c r="C32" s="5">
        <v>999098.49148377776</v>
      </c>
      <c r="D32" s="5">
        <v>18493.664062503965</v>
      </c>
      <c r="E32" s="5">
        <v>42.029203378672591</v>
      </c>
      <c r="F32" s="45">
        <v>2.5000000000000001E-2</v>
      </c>
      <c r="G32" s="45">
        <v>-2.5000000000000001E-2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603.75</v>
      </c>
      <c r="O32" s="35">
        <f t="shared" si="1"/>
        <v>475</v>
      </c>
      <c r="P32" s="35">
        <f t="shared" si="2"/>
        <v>584.50119721938472</v>
      </c>
      <c r="Q32" s="35">
        <f t="shared" si="3"/>
        <v>273.82073980775351</v>
      </c>
      <c r="R32" s="35">
        <f t="shared" si="4"/>
        <v>151.67567408584176</v>
      </c>
      <c r="S32" s="35">
        <f t="shared" si="5"/>
        <v>323.1632464175625</v>
      </c>
      <c r="T32" s="35">
        <f t="shared" si="6"/>
        <v>14.755790027842313</v>
      </c>
      <c r="U32" s="35">
        <f t="shared" si="7"/>
        <v>516.6058316950888</v>
      </c>
      <c r="V32" s="35">
        <f t="shared" si="8"/>
        <v>286.15998121268223</v>
      </c>
      <c r="W32" s="35">
        <f t="shared" si="9"/>
        <v>21.41404029833982</v>
      </c>
      <c r="X32" s="35">
        <f t="shared" si="10"/>
        <v>3266.6454081942447</v>
      </c>
      <c r="Y32" s="51">
        <v>9900</v>
      </c>
      <c r="Z32" s="51">
        <v>4150</v>
      </c>
      <c r="AA32" s="35">
        <f t="shared" si="11"/>
        <v>396.25</v>
      </c>
      <c r="AB32" s="35">
        <f t="shared" si="12"/>
        <v>25</v>
      </c>
      <c r="AC32" s="35">
        <f t="shared" si="13"/>
        <v>583.14442824110336</v>
      </c>
      <c r="AD32" s="35">
        <f t="shared" si="14"/>
        <v>249.0213797049712</v>
      </c>
      <c r="AE32" s="35">
        <f t="shared" si="15"/>
        <v>125.44098869657967</v>
      </c>
      <c r="AF32" s="35">
        <f t="shared" si="16"/>
        <v>293.88349863925117</v>
      </c>
      <c r="AG32" s="35">
        <f t="shared" si="17"/>
        <v>42.449484114609724</v>
      </c>
      <c r="AH32" s="35">
        <f t="shared" si="18"/>
        <v>529.00636606762339</v>
      </c>
      <c r="AI32" s="35">
        <f t="shared" si="19"/>
        <v>266.47945515733045</v>
      </c>
      <c r="AJ32" s="35">
        <f t="shared" si="20"/>
        <v>19.473851536775534</v>
      </c>
      <c r="AK32" s="36">
        <f t="shared" si="21"/>
        <v>3524.3878980789987</v>
      </c>
    </row>
    <row r="33" spans="1:37" x14ac:dyDescent="0.25">
      <c r="A33" s="5">
        <v>4766</v>
      </c>
      <c r="B33" s="5">
        <v>621525.53309440613</v>
      </c>
      <c r="C33" s="5">
        <v>999767.60129469633</v>
      </c>
      <c r="D33" s="5">
        <v>18480.236250004054</v>
      </c>
      <c r="E33" s="5">
        <v>41.967595013604765</v>
      </c>
      <c r="F33" s="45">
        <v>2.5000000000000001E-2</v>
      </c>
      <c r="G33" s="45">
        <v>-2.5000000000000001E-2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603.75</v>
      </c>
      <c r="O33" s="35">
        <f t="shared" si="1"/>
        <v>475</v>
      </c>
      <c r="P33" s="35">
        <f t="shared" si="2"/>
        <v>584.50119721938472</v>
      </c>
      <c r="Q33" s="35">
        <f t="shared" si="3"/>
        <v>273.82073980775351</v>
      </c>
      <c r="R33" s="35">
        <f t="shared" si="4"/>
        <v>151.67567408584176</v>
      </c>
      <c r="S33" s="35">
        <f t="shared" si="5"/>
        <v>323.1632464175625</v>
      </c>
      <c r="T33" s="35">
        <f t="shared" si="6"/>
        <v>14.755790027842313</v>
      </c>
      <c r="U33" s="35">
        <f t="shared" si="7"/>
        <v>516.6058316950888</v>
      </c>
      <c r="V33" s="35">
        <f t="shared" si="8"/>
        <v>286.15998121268223</v>
      </c>
      <c r="W33" s="35">
        <f t="shared" si="9"/>
        <v>21.41404029833982</v>
      </c>
      <c r="X33" s="35">
        <f t="shared" si="10"/>
        <v>3266.6454081942447</v>
      </c>
      <c r="Y33" s="51">
        <v>9900</v>
      </c>
      <c r="Z33" s="51">
        <v>4150</v>
      </c>
      <c r="AA33" s="35">
        <f t="shared" si="11"/>
        <v>396.25</v>
      </c>
      <c r="AB33" s="35">
        <f t="shared" si="12"/>
        <v>25</v>
      </c>
      <c r="AC33" s="35">
        <f t="shared" si="13"/>
        <v>583.14442824110336</v>
      </c>
      <c r="AD33" s="35">
        <f t="shared" si="14"/>
        <v>249.0213797049712</v>
      </c>
      <c r="AE33" s="35">
        <f t="shared" si="15"/>
        <v>125.44098869657967</v>
      </c>
      <c r="AF33" s="35">
        <f t="shared" si="16"/>
        <v>293.88349863925117</v>
      </c>
      <c r="AG33" s="35">
        <f t="shared" si="17"/>
        <v>42.449484114609724</v>
      </c>
      <c r="AH33" s="35">
        <f t="shared" si="18"/>
        <v>529.00636606762339</v>
      </c>
      <c r="AI33" s="35">
        <f t="shared" si="19"/>
        <v>266.47945515733045</v>
      </c>
      <c r="AJ33" s="35">
        <f t="shared" si="20"/>
        <v>19.473851536775534</v>
      </c>
      <c r="AK33" s="36">
        <f t="shared" si="21"/>
        <v>3524.3878980789987</v>
      </c>
    </row>
    <row r="34" spans="1:37" x14ac:dyDescent="0.25">
      <c r="A34" s="5">
        <v>4767</v>
      </c>
      <c r="B34" s="5">
        <v>622269.41562175751</v>
      </c>
      <c r="C34" s="5">
        <v>1000435.9116184413</v>
      </c>
      <c r="D34" s="5">
        <v>18466.921562504012</v>
      </c>
      <c r="E34" s="5">
        <v>41.905986648536931</v>
      </c>
      <c r="F34" s="45">
        <v>2.5000000000000001E-2</v>
      </c>
      <c r="G34" s="45">
        <v>-2.5000000000000001E-2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603.75</v>
      </c>
      <c r="O34" s="35">
        <f t="shared" si="1"/>
        <v>475</v>
      </c>
      <c r="P34" s="35">
        <f t="shared" si="2"/>
        <v>584.50119721938472</v>
      </c>
      <c r="Q34" s="35">
        <f t="shared" si="3"/>
        <v>273.82073980775351</v>
      </c>
      <c r="R34" s="35">
        <f t="shared" si="4"/>
        <v>151.67567408584176</v>
      </c>
      <c r="S34" s="35">
        <f t="shared" si="5"/>
        <v>323.1632464175625</v>
      </c>
      <c r="T34" s="35">
        <f t="shared" si="6"/>
        <v>14.755790027842313</v>
      </c>
      <c r="U34" s="35">
        <f t="shared" si="7"/>
        <v>516.6058316950888</v>
      </c>
      <c r="V34" s="35">
        <f t="shared" si="8"/>
        <v>286.15998121268223</v>
      </c>
      <c r="W34" s="35">
        <f t="shared" si="9"/>
        <v>21.41404029833982</v>
      </c>
      <c r="X34" s="35">
        <f t="shared" si="10"/>
        <v>3266.6454081942447</v>
      </c>
      <c r="Y34" s="51">
        <v>9900</v>
      </c>
      <c r="Z34" s="51">
        <v>4150</v>
      </c>
      <c r="AA34" s="35">
        <f t="shared" si="11"/>
        <v>396.25</v>
      </c>
      <c r="AB34" s="35">
        <f t="shared" si="12"/>
        <v>25</v>
      </c>
      <c r="AC34" s="35">
        <f t="shared" si="13"/>
        <v>583.14442824110336</v>
      </c>
      <c r="AD34" s="35">
        <f t="shared" si="14"/>
        <v>249.0213797049712</v>
      </c>
      <c r="AE34" s="35">
        <f t="shared" si="15"/>
        <v>125.44098869657967</v>
      </c>
      <c r="AF34" s="35">
        <f t="shared" si="16"/>
        <v>293.88349863925117</v>
      </c>
      <c r="AG34" s="35">
        <f t="shared" si="17"/>
        <v>42.449484114609724</v>
      </c>
      <c r="AH34" s="35">
        <f t="shared" si="18"/>
        <v>529.00636606762339</v>
      </c>
      <c r="AI34" s="35">
        <f t="shared" si="19"/>
        <v>266.47945515733045</v>
      </c>
      <c r="AJ34" s="35">
        <f t="shared" si="20"/>
        <v>19.473851536775534</v>
      </c>
      <c r="AK34" s="36">
        <f t="shared" si="21"/>
        <v>3524.3878980789987</v>
      </c>
    </row>
    <row r="35" spans="1:37" x14ac:dyDescent="0.25">
      <c r="A35" s="5">
        <v>4768</v>
      </c>
      <c r="B35" s="5">
        <v>623014.01633214951</v>
      </c>
      <c r="C35" s="5">
        <v>1001103.4216822684</v>
      </c>
      <c r="D35" s="5">
        <v>18453.720000004068</v>
      </c>
      <c r="E35" s="5">
        <v>41.844378283469105</v>
      </c>
      <c r="F35" s="45">
        <v>2.5000000000000001E-2</v>
      </c>
      <c r="G35" s="45">
        <v>-2.5000000000000001E-2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603.75</v>
      </c>
      <c r="O35" s="35">
        <f t="shared" si="1"/>
        <v>475</v>
      </c>
      <c r="P35" s="35">
        <f t="shared" si="2"/>
        <v>584.50119721938472</v>
      </c>
      <c r="Q35" s="35">
        <f t="shared" si="3"/>
        <v>273.82073980775351</v>
      </c>
      <c r="R35" s="35">
        <f t="shared" si="4"/>
        <v>151.67567408584176</v>
      </c>
      <c r="S35" s="35">
        <f t="shared" si="5"/>
        <v>323.1632464175625</v>
      </c>
      <c r="T35" s="35">
        <f t="shared" si="6"/>
        <v>14.755790027842313</v>
      </c>
      <c r="U35" s="35">
        <f t="shared" si="7"/>
        <v>516.6058316950888</v>
      </c>
      <c r="V35" s="35">
        <f t="shared" si="8"/>
        <v>286.15998121268223</v>
      </c>
      <c r="W35" s="35">
        <f t="shared" si="9"/>
        <v>21.41404029833982</v>
      </c>
      <c r="X35" s="35">
        <f t="shared" si="10"/>
        <v>3266.6454081942447</v>
      </c>
      <c r="Y35" s="51">
        <v>9900</v>
      </c>
      <c r="Z35" s="51">
        <v>4150</v>
      </c>
      <c r="AA35" s="35">
        <f t="shared" si="11"/>
        <v>396.25</v>
      </c>
      <c r="AB35" s="35">
        <f t="shared" si="12"/>
        <v>25</v>
      </c>
      <c r="AC35" s="35">
        <f t="shared" si="13"/>
        <v>583.14442824110336</v>
      </c>
      <c r="AD35" s="35">
        <f t="shared" si="14"/>
        <v>249.0213797049712</v>
      </c>
      <c r="AE35" s="35">
        <f t="shared" si="15"/>
        <v>125.44098869657967</v>
      </c>
      <c r="AF35" s="35">
        <f t="shared" si="16"/>
        <v>293.88349863925117</v>
      </c>
      <c r="AG35" s="35">
        <f t="shared" si="17"/>
        <v>42.449484114609724</v>
      </c>
      <c r="AH35" s="35">
        <f t="shared" si="18"/>
        <v>529.00636606762339</v>
      </c>
      <c r="AI35" s="35">
        <f t="shared" si="19"/>
        <v>266.47945515733045</v>
      </c>
      <c r="AJ35" s="35">
        <f t="shared" si="20"/>
        <v>19.473851536775534</v>
      </c>
      <c r="AK35" s="36">
        <f t="shared" si="21"/>
        <v>3524.3878980789987</v>
      </c>
    </row>
    <row r="36" spans="1:37" x14ac:dyDescent="0.25">
      <c r="A36" s="5">
        <v>4768.2</v>
      </c>
      <c r="B36" s="5">
        <v>623163.02258062363</v>
      </c>
      <c r="C36" s="5">
        <v>1001236.8275959492</v>
      </c>
      <c r="D36" s="5">
        <v>18451.093262503946</v>
      </c>
      <c r="E36" s="5">
        <v>41.832056610455545</v>
      </c>
      <c r="F36" s="45">
        <v>2.5000000000000001E-2</v>
      </c>
      <c r="G36" s="45">
        <v>-2.5000000000000001E-2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603.75</v>
      </c>
      <c r="O36" s="35">
        <f t="shared" si="1"/>
        <v>475</v>
      </c>
      <c r="P36" s="35">
        <f t="shared" si="2"/>
        <v>584.50119721938472</v>
      </c>
      <c r="Q36" s="35">
        <f t="shared" si="3"/>
        <v>273.82073980775351</v>
      </c>
      <c r="R36" s="35">
        <f t="shared" si="4"/>
        <v>151.67567408584176</v>
      </c>
      <c r="S36" s="35">
        <f t="shared" si="5"/>
        <v>323.1632464175625</v>
      </c>
      <c r="T36" s="35">
        <f t="shared" si="6"/>
        <v>14.755790027842313</v>
      </c>
      <c r="U36" s="35">
        <f t="shared" si="7"/>
        <v>516.6058316950888</v>
      </c>
      <c r="V36" s="35">
        <f t="shared" si="8"/>
        <v>286.15998121268223</v>
      </c>
      <c r="W36" s="35">
        <f t="shared" si="9"/>
        <v>21.41404029833982</v>
      </c>
      <c r="X36" s="35">
        <f t="shared" si="10"/>
        <v>3266.6454081942447</v>
      </c>
      <c r="Y36" s="51">
        <v>9900</v>
      </c>
      <c r="Z36" s="51">
        <v>4150</v>
      </c>
      <c r="AA36" s="35">
        <f t="shared" si="11"/>
        <v>396.25</v>
      </c>
      <c r="AB36" s="35">
        <f t="shared" si="12"/>
        <v>25</v>
      </c>
      <c r="AC36" s="35">
        <f t="shared" si="13"/>
        <v>583.14442824110336</v>
      </c>
      <c r="AD36" s="35">
        <f t="shared" si="14"/>
        <v>249.0213797049712</v>
      </c>
      <c r="AE36" s="35">
        <f t="shared" si="15"/>
        <v>125.44098869657967</v>
      </c>
      <c r="AF36" s="35">
        <f t="shared" si="16"/>
        <v>293.88349863925117</v>
      </c>
      <c r="AG36" s="35">
        <f t="shared" si="17"/>
        <v>42.449484114609724</v>
      </c>
      <c r="AH36" s="35">
        <f t="shared" si="18"/>
        <v>529.00636606762339</v>
      </c>
      <c r="AI36" s="35">
        <f t="shared" si="19"/>
        <v>266.47945515733045</v>
      </c>
      <c r="AJ36" s="35">
        <f t="shared" si="20"/>
        <v>19.473851536775534</v>
      </c>
      <c r="AK36" s="36">
        <f t="shared" si="21"/>
        <v>3524.3878980789987</v>
      </c>
    </row>
    <row r="37" spans="1:37" x14ac:dyDescent="0.25">
      <c r="A37" s="5">
        <v>4768.8</v>
      </c>
      <c r="B37" s="5">
        <v>623610.2134141922</v>
      </c>
      <c r="C37" s="5">
        <v>1001636.8530275822</v>
      </c>
      <c r="D37" s="5">
        <v>18443.240200003856</v>
      </c>
      <c r="E37" s="5">
        <v>41.795091591414831</v>
      </c>
      <c r="F37" s="45">
        <v>2.5000000000000001E-2</v>
      </c>
      <c r="G37" s="45">
        <v>-2.5000000000000001E-2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603.75</v>
      </c>
      <c r="O37" s="35">
        <f t="shared" si="1"/>
        <v>475</v>
      </c>
      <c r="P37" s="35">
        <f t="shared" si="2"/>
        <v>584.50119721938472</v>
      </c>
      <c r="Q37" s="35">
        <f t="shared" si="3"/>
        <v>273.82073980775351</v>
      </c>
      <c r="R37" s="35">
        <f t="shared" si="4"/>
        <v>151.67567408584176</v>
      </c>
      <c r="S37" s="35">
        <f t="shared" si="5"/>
        <v>323.1632464175625</v>
      </c>
      <c r="T37" s="35">
        <f t="shared" si="6"/>
        <v>14.755790027842313</v>
      </c>
      <c r="U37" s="35">
        <f t="shared" si="7"/>
        <v>516.6058316950888</v>
      </c>
      <c r="V37" s="35">
        <f t="shared" si="8"/>
        <v>286.15998121268223</v>
      </c>
      <c r="W37" s="35">
        <f t="shared" si="9"/>
        <v>21.41404029833982</v>
      </c>
      <c r="X37" s="35">
        <f t="shared" si="10"/>
        <v>3266.6454081942447</v>
      </c>
      <c r="Y37" s="51">
        <v>9900</v>
      </c>
      <c r="Z37" s="51">
        <v>4150</v>
      </c>
      <c r="AA37" s="35">
        <f t="shared" si="11"/>
        <v>396.25</v>
      </c>
      <c r="AB37" s="35">
        <f t="shared" si="12"/>
        <v>25</v>
      </c>
      <c r="AC37" s="35">
        <f t="shared" si="13"/>
        <v>583.14442824110336</v>
      </c>
      <c r="AD37" s="35">
        <f t="shared" si="14"/>
        <v>249.0213797049712</v>
      </c>
      <c r="AE37" s="35">
        <f t="shared" si="15"/>
        <v>125.44098869657967</v>
      </c>
      <c r="AF37" s="35">
        <f t="shared" si="16"/>
        <v>293.88349863925117</v>
      </c>
      <c r="AG37" s="35">
        <f t="shared" si="17"/>
        <v>42.449484114609724</v>
      </c>
      <c r="AH37" s="35">
        <f t="shared" si="18"/>
        <v>529.00636606762339</v>
      </c>
      <c r="AI37" s="35">
        <f t="shared" si="19"/>
        <v>266.47945515733045</v>
      </c>
      <c r="AJ37" s="35">
        <f t="shared" si="20"/>
        <v>19.473851536775534</v>
      </c>
      <c r="AK37" s="36">
        <f t="shared" si="21"/>
        <v>3524.3878980789987</v>
      </c>
    </row>
    <row r="38" spans="1:37" x14ac:dyDescent="0.25">
      <c r="A38" s="5">
        <v>4769</v>
      </c>
      <c r="B38" s="5">
        <v>623759.33436536789</v>
      </c>
      <c r="C38" s="5">
        <v>1001770.1307144761</v>
      </c>
      <c r="D38" s="5">
        <v>18440.631562504223</v>
      </c>
      <c r="E38" s="5">
        <v>41.782769918401272</v>
      </c>
      <c r="F38" s="45">
        <v>2.5000000000000001E-2</v>
      </c>
      <c r="G38" s="45">
        <v>-2.5000000000000001E-2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603.75</v>
      </c>
      <c r="O38" s="35">
        <f t="shared" si="1"/>
        <v>475</v>
      </c>
      <c r="P38" s="35">
        <f t="shared" si="2"/>
        <v>584.50119721938472</v>
      </c>
      <c r="Q38" s="35">
        <f t="shared" si="3"/>
        <v>273.82073980775351</v>
      </c>
      <c r="R38" s="35">
        <f t="shared" si="4"/>
        <v>151.67567408584176</v>
      </c>
      <c r="S38" s="35">
        <f t="shared" si="5"/>
        <v>323.1632464175625</v>
      </c>
      <c r="T38" s="35">
        <f t="shared" si="6"/>
        <v>14.755790027842313</v>
      </c>
      <c r="U38" s="35">
        <f t="shared" si="7"/>
        <v>516.6058316950888</v>
      </c>
      <c r="V38" s="35">
        <f t="shared" si="8"/>
        <v>286.15998121268223</v>
      </c>
      <c r="W38" s="35">
        <f t="shared" si="9"/>
        <v>21.41404029833982</v>
      </c>
      <c r="X38" s="35">
        <f t="shared" si="10"/>
        <v>3266.6454081942447</v>
      </c>
      <c r="Y38" s="51">
        <v>9900</v>
      </c>
      <c r="Z38" s="51">
        <v>4150</v>
      </c>
      <c r="AA38" s="35">
        <f t="shared" si="11"/>
        <v>396.25</v>
      </c>
      <c r="AB38" s="35">
        <f t="shared" si="12"/>
        <v>25</v>
      </c>
      <c r="AC38" s="35">
        <f t="shared" si="13"/>
        <v>583.14442824110336</v>
      </c>
      <c r="AD38" s="35">
        <f t="shared" si="14"/>
        <v>249.0213797049712</v>
      </c>
      <c r="AE38" s="35">
        <f t="shared" si="15"/>
        <v>125.44098869657967</v>
      </c>
      <c r="AF38" s="35">
        <f t="shared" si="16"/>
        <v>293.88349863925117</v>
      </c>
      <c r="AG38" s="35">
        <f t="shared" si="17"/>
        <v>42.449484114609724</v>
      </c>
      <c r="AH38" s="35">
        <f t="shared" si="18"/>
        <v>529.00636606762339</v>
      </c>
      <c r="AI38" s="35">
        <f t="shared" si="19"/>
        <v>266.47945515733045</v>
      </c>
      <c r="AJ38" s="35">
        <f t="shared" si="20"/>
        <v>19.473851536775534</v>
      </c>
      <c r="AK38" s="36">
        <f t="shared" si="21"/>
        <v>3524.3878980789987</v>
      </c>
    </row>
    <row r="39" spans="1:37" x14ac:dyDescent="0.25">
      <c r="A39" s="5">
        <v>4770</v>
      </c>
      <c r="B39" s="5">
        <v>624505.3688583374</v>
      </c>
      <c r="C39" s="5">
        <v>1002436.0379441679</v>
      </c>
      <c r="D39" s="5">
        <v>18427.65625000402</v>
      </c>
      <c r="E39" s="5">
        <v>41.721161553333438</v>
      </c>
      <c r="F39" s="45">
        <v>2.5000000000000001E-2</v>
      </c>
      <c r="G39" s="45">
        <v>-2.5000000000000001E-2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603.75</v>
      </c>
      <c r="O39" s="35">
        <f t="shared" si="1"/>
        <v>475</v>
      </c>
      <c r="P39" s="35">
        <f t="shared" si="2"/>
        <v>584.50119721938472</v>
      </c>
      <c r="Q39" s="35">
        <f t="shared" si="3"/>
        <v>273.82073980775351</v>
      </c>
      <c r="R39" s="35">
        <f t="shared" si="4"/>
        <v>151.67567408584176</v>
      </c>
      <c r="S39" s="35">
        <f t="shared" si="5"/>
        <v>323.1632464175625</v>
      </c>
      <c r="T39" s="35">
        <f t="shared" si="6"/>
        <v>14.755790027842313</v>
      </c>
      <c r="U39" s="35">
        <f t="shared" si="7"/>
        <v>516.6058316950888</v>
      </c>
      <c r="V39" s="35">
        <f t="shared" si="8"/>
        <v>286.15998121268223</v>
      </c>
      <c r="W39" s="35">
        <f t="shared" si="9"/>
        <v>21.41404029833982</v>
      </c>
      <c r="X39" s="35">
        <f t="shared" si="10"/>
        <v>3266.6454081942447</v>
      </c>
      <c r="Y39" s="51">
        <v>9900</v>
      </c>
      <c r="Z39" s="51">
        <v>4150</v>
      </c>
      <c r="AA39" s="35">
        <f t="shared" si="11"/>
        <v>396.25</v>
      </c>
      <c r="AB39" s="35">
        <f t="shared" si="12"/>
        <v>25</v>
      </c>
      <c r="AC39" s="35">
        <f t="shared" si="13"/>
        <v>583.14442824110336</v>
      </c>
      <c r="AD39" s="35">
        <f t="shared" si="14"/>
        <v>249.0213797049712</v>
      </c>
      <c r="AE39" s="35">
        <f t="shared" si="15"/>
        <v>125.44098869657967</v>
      </c>
      <c r="AF39" s="35">
        <f t="shared" si="16"/>
        <v>293.88349863925117</v>
      </c>
      <c r="AG39" s="35">
        <f t="shared" si="17"/>
        <v>42.449484114609724</v>
      </c>
      <c r="AH39" s="35">
        <f t="shared" si="18"/>
        <v>529.00636606762339</v>
      </c>
      <c r="AI39" s="35">
        <f t="shared" si="19"/>
        <v>266.47945515733045</v>
      </c>
      <c r="AJ39" s="35">
        <f t="shared" si="20"/>
        <v>19.473851536775534</v>
      </c>
      <c r="AK39" s="36">
        <f t="shared" si="21"/>
        <v>3524.3878980789987</v>
      </c>
    </row>
    <row r="40" spans="1:37" x14ac:dyDescent="0.25">
      <c r="A40" s="5">
        <v>4771</v>
      </c>
      <c r="B40" s="5">
        <v>625252.1189494133</v>
      </c>
      <c r="C40" s="5">
        <v>1003101.1426014304</v>
      </c>
      <c r="D40" s="5">
        <v>18414.794062503915</v>
      </c>
      <c r="E40" s="5">
        <v>41.659553188265612</v>
      </c>
      <c r="F40" s="45">
        <v>2.5000000000000001E-2</v>
      </c>
      <c r="G40" s="45">
        <v>-2.5000000000000001E-2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603.75</v>
      </c>
      <c r="O40" s="35">
        <f t="shared" si="1"/>
        <v>475</v>
      </c>
      <c r="P40" s="35">
        <f t="shared" si="2"/>
        <v>584.50119721938472</v>
      </c>
      <c r="Q40" s="35">
        <f t="shared" si="3"/>
        <v>273.82073980775351</v>
      </c>
      <c r="R40" s="35">
        <f t="shared" si="4"/>
        <v>151.67567408584176</v>
      </c>
      <c r="S40" s="35">
        <f t="shared" si="5"/>
        <v>323.1632464175625</v>
      </c>
      <c r="T40" s="35">
        <f t="shared" si="6"/>
        <v>14.755790027842313</v>
      </c>
      <c r="U40" s="35">
        <f t="shared" si="7"/>
        <v>516.6058316950888</v>
      </c>
      <c r="V40" s="35">
        <f t="shared" si="8"/>
        <v>286.15998121268223</v>
      </c>
      <c r="W40" s="35">
        <f t="shared" si="9"/>
        <v>21.41404029833982</v>
      </c>
      <c r="X40" s="35">
        <f t="shared" si="10"/>
        <v>3266.6454081942447</v>
      </c>
      <c r="Y40" s="51">
        <v>9900</v>
      </c>
      <c r="Z40" s="51">
        <v>4150</v>
      </c>
      <c r="AA40" s="35">
        <f t="shared" si="11"/>
        <v>396.25</v>
      </c>
      <c r="AB40" s="35">
        <f t="shared" si="12"/>
        <v>25</v>
      </c>
      <c r="AC40" s="35">
        <f t="shared" si="13"/>
        <v>583.14442824110336</v>
      </c>
      <c r="AD40" s="35">
        <f t="shared" si="14"/>
        <v>249.0213797049712</v>
      </c>
      <c r="AE40" s="35">
        <f t="shared" si="15"/>
        <v>125.44098869657967</v>
      </c>
      <c r="AF40" s="35">
        <f t="shared" si="16"/>
        <v>293.88349863925117</v>
      </c>
      <c r="AG40" s="35">
        <f t="shared" si="17"/>
        <v>42.449484114609724</v>
      </c>
      <c r="AH40" s="35">
        <f t="shared" si="18"/>
        <v>529.00636606762339</v>
      </c>
      <c r="AI40" s="35">
        <f t="shared" si="19"/>
        <v>266.47945515733045</v>
      </c>
      <c r="AJ40" s="35">
        <f t="shared" si="20"/>
        <v>19.473851536775534</v>
      </c>
      <c r="AK40" s="36">
        <f t="shared" si="21"/>
        <v>3524.3878980789987</v>
      </c>
    </row>
    <row r="41" spans="1:37" x14ac:dyDescent="0.25">
      <c r="A41" s="5">
        <v>4772</v>
      </c>
      <c r="B41" s="5">
        <v>625999.58377504349</v>
      </c>
      <c r="C41" s="5">
        <v>1003765.4439172447</v>
      </c>
      <c r="D41" s="5">
        <v>18402.045000004138</v>
      </c>
      <c r="E41" s="5">
        <v>41.597944823197778</v>
      </c>
      <c r="F41" s="45">
        <v>2.5000000000000001E-2</v>
      </c>
      <c r="G41" s="45">
        <v>-2.5000000000000001E-2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603.75</v>
      </c>
      <c r="O41" s="35">
        <f t="shared" si="1"/>
        <v>475</v>
      </c>
      <c r="P41" s="35">
        <f t="shared" si="2"/>
        <v>584.50119721938472</v>
      </c>
      <c r="Q41" s="35">
        <f t="shared" si="3"/>
        <v>273.82073980775351</v>
      </c>
      <c r="R41" s="35">
        <f t="shared" si="4"/>
        <v>151.67567408584176</v>
      </c>
      <c r="S41" s="35">
        <f t="shared" si="5"/>
        <v>323.1632464175625</v>
      </c>
      <c r="T41" s="35">
        <f t="shared" si="6"/>
        <v>14.755790027842313</v>
      </c>
      <c r="U41" s="35">
        <f t="shared" si="7"/>
        <v>516.6058316950888</v>
      </c>
      <c r="V41" s="35">
        <f t="shared" si="8"/>
        <v>286.15998121268223</v>
      </c>
      <c r="W41" s="35">
        <f t="shared" si="9"/>
        <v>21.41404029833982</v>
      </c>
      <c r="X41" s="35">
        <f t="shared" si="10"/>
        <v>3266.6454081942447</v>
      </c>
      <c r="Y41" s="51">
        <v>9900</v>
      </c>
      <c r="Z41" s="51">
        <v>4150</v>
      </c>
      <c r="AA41" s="35">
        <f t="shared" si="11"/>
        <v>396.25</v>
      </c>
      <c r="AB41" s="35">
        <f t="shared" si="12"/>
        <v>25</v>
      </c>
      <c r="AC41" s="35">
        <f t="shared" si="13"/>
        <v>583.14442824110336</v>
      </c>
      <c r="AD41" s="35">
        <f t="shared" si="14"/>
        <v>249.0213797049712</v>
      </c>
      <c r="AE41" s="35">
        <f t="shared" si="15"/>
        <v>125.44098869657967</v>
      </c>
      <c r="AF41" s="35">
        <f t="shared" si="16"/>
        <v>293.88349863925117</v>
      </c>
      <c r="AG41" s="35">
        <f t="shared" si="17"/>
        <v>42.449484114609724</v>
      </c>
      <c r="AH41" s="35">
        <f t="shared" si="18"/>
        <v>529.00636606762339</v>
      </c>
      <c r="AI41" s="35">
        <f t="shared" si="19"/>
        <v>266.47945515733045</v>
      </c>
      <c r="AJ41" s="35">
        <f t="shared" si="20"/>
        <v>19.473851536775534</v>
      </c>
      <c r="AK41" s="36">
        <f t="shared" si="21"/>
        <v>3524.3878980789987</v>
      </c>
    </row>
    <row r="42" spans="1:37" x14ac:dyDescent="0.25">
      <c r="A42" s="5">
        <v>4773</v>
      </c>
      <c r="B42" s="5">
        <v>626747.7624707222</v>
      </c>
      <c r="C42" s="5">
        <v>1004428.9411235452</v>
      </c>
      <c r="D42" s="5">
        <v>18389.40906250423</v>
      </c>
      <c r="E42" s="5">
        <v>41.536336458129952</v>
      </c>
      <c r="F42" s="45">
        <v>2.5000000000000001E-2</v>
      </c>
      <c r="G42" s="45">
        <v>-2.5000000000000001E-2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603.75</v>
      </c>
      <c r="O42" s="35">
        <f t="shared" si="1"/>
        <v>475</v>
      </c>
      <c r="P42" s="35">
        <f t="shared" si="2"/>
        <v>584.50119721938472</v>
      </c>
      <c r="Q42" s="35">
        <f t="shared" si="3"/>
        <v>273.82073980775351</v>
      </c>
      <c r="R42" s="35">
        <f t="shared" si="4"/>
        <v>151.67567408584176</v>
      </c>
      <c r="S42" s="35">
        <f t="shared" si="5"/>
        <v>323.1632464175625</v>
      </c>
      <c r="T42" s="35">
        <f t="shared" si="6"/>
        <v>14.755790027842313</v>
      </c>
      <c r="U42" s="35">
        <f t="shared" si="7"/>
        <v>516.6058316950888</v>
      </c>
      <c r="V42" s="35">
        <f t="shared" si="8"/>
        <v>286.15998121268223</v>
      </c>
      <c r="W42" s="35">
        <f t="shared" si="9"/>
        <v>21.41404029833982</v>
      </c>
      <c r="X42" s="35">
        <f t="shared" si="10"/>
        <v>3266.6454081942447</v>
      </c>
      <c r="Y42" s="51">
        <v>9900</v>
      </c>
      <c r="Z42" s="51">
        <v>4150</v>
      </c>
      <c r="AA42" s="35">
        <f t="shared" si="11"/>
        <v>396.25</v>
      </c>
      <c r="AB42" s="35">
        <f t="shared" si="12"/>
        <v>25</v>
      </c>
      <c r="AC42" s="35">
        <f t="shared" si="13"/>
        <v>583.14442824110336</v>
      </c>
      <c r="AD42" s="35">
        <f t="shared" si="14"/>
        <v>249.0213797049712</v>
      </c>
      <c r="AE42" s="35">
        <f t="shared" si="15"/>
        <v>125.44098869657967</v>
      </c>
      <c r="AF42" s="35">
        <f t="shared" si="16"/>
        <v>293.88349863925117</v>
      </c>
      <c r="AG42" s="35">
        <f t="shared" si="17"/>
        <v>42.449484114609724</v>
      </c>
      <c r="AH42" s="35">
        <f t="shared" si="18"/>
        <v>529.00636606762339</v>
      </c>
      <c r="AI42" s="35">
        <f t="shared" si="19"/>
        <v>266.47945515733045</v>
      </c>
      <c r="AJ42" s="35">
        <f t="shared" si="20"/>
        <v>19.473851536775534</v>
      </c>
      <c r="AK42" s="36">
        <f t="shared" si="21"/>
        <v>3524.3878980789987</v>
      </c>
    </row>
    <row r="43" spans="1:37" x14ac:dyDescent="0.25">
      <c r="A43" s="5">
        <v>4773.2</v>
      </c>
      <c r="B43" s="5">
        <v>626897.48379850388</v>
      </c>
      <c r="C43" s="5">
        <v>1004561.5440041423</v>
      </c>
      <c r="D43" s="5">
        <v>18386.895450003976</v>
      </c>
      <c r="E43" s="5">
        <v>41.524014785116393</v>
      </c>
      <c r="F43" s="45">
        <v>2.5000000000000001E-2</v>
      </c>
      <c r="G43" s="45">
        <v>-2.5000000000000001E-2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603.75</v>
      </c>
      <c r="O43" s="35">
        <f t="shared" si="1"/>
        <v>475</v>
      </c>
      <c r="P43" s="35">
        <f t="shared" si="2"/>
        <v>584.50119721938472</v>
      </c>
      <c r="Q43" s="35">
        <f t="shared" si="3"/>
        <v>273.82073980775351</v>
      </c>
      <c r="R43" s="35">
        <f t="shared" si="4"/>
        <v>151.67567408584176</v>
      </c>
      <c r="S43" s="35">
        <f t="shared" si="5"/>
        <v>323.1632464175625</v>
      </c>
      <c r="T43" s="35">
        <f t="shared" si="6"/>
        <v>14.755790027842313</v>
      </c>
      <c r="U43" s="35">
        <f t="shared" si="7"/>
        <v>516.6058316950888</v>
      </c>
      <c r="V43" s="35">
        <f t="shared" si="8"/>
        <v>286.15998121268223</v>
      </c>
      <c r="W43" s="35">
        <f t="shared" si="9"/>
        <v>21.41404029833982</v>
      </c>
      <c r="X43" s="35">
        <f t="shared" si="10"/>
        <v>3266.6454081942447</v>
      </c>
      <c r="Y43" s="51">
        <v>9900</v>
      </c>
      <c r="Z43" s="51">
        <v>4150</v>
      </c>
      <c r="AA43" s="35">
        <f t="shared" si="11"/>
        <v>396.25</v>
      </c>
      <c r="AB43" s="35">
        <f t="shared" si="12"/>
        <v>25</v>
      </c>
      <c r="AC43" s="35">
        <f t="shared" si="13"/>
        <v>583.14442824110336</v>
      </c>
      <c r="AD43" s="35">
        <f t="shared" si="14"/>
        <v>249.0213797049712</v>
      </c>
      <c r="AE43" s="35">
        <f t="shared" si="15"/>
        <v>125.44098869657967</v>
      </c>
      <c r="AF43" s="35">
        <f t="shared" si="16"/>
        <v>293.88349863925117</v>
      </c>
      <c r="AG43" s="35">
        <f t="shared" si="17"/>
        <v>42.449484114609724</v>
      </c>
      <c r="AH43" s="35">
        <f t="shared" si="18"/>
        <v>529.00636606762339</v>
      </c>
      <c r="AI43" s="35">
        <f t="shared" si="19"/>
        <v>266.47945515733045</v>
      </c>
      <c r="AJ43" s="35">
        <f t="shared" si="20"/>
        <v>19.473851536775534</v>
      </c>
      <c r="AK43" s="36">
        <f t="shared" si="21"/>
        <v>3524.3878980789987</v>
      </c>
    </row>
    <row r="44" spans="1:37" x14ac:dyDescent="0.25">
      <c r="A44" s="5">
        <v>4773.8</v>
      </c>
      <c r="B44" s="5">
        <v>627346.8188328743</v>
      </c>
      <c r="C44" s="5">
        <v>1004959.1594142318</v>
      </c>
      <c r="D44" s="5">
        <v>18379.381762503952</v>
      </c>
      <c r="E44" s="5">
        <v>41.487049766075678</v>
      </c>
      <c r="F44" s="45">
        <v>2.5000000000000001E-2</v>
      </c>
      <c r="G44" s="45">
        <v>-2.5000000000000001E-2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603.75</v>
      </c>
      <c r="O44" s="35">
        <f t="shared" si="1"/>
        <v>475</v>
      </c>
      <c r="P44" s="35">
        <f t="shared" si="2"/>
        <v>584.50119721938472</v>
      </c>
      <c r="Q44" s="35">
        <f t="shared" si="3"/>
        <v>273.82073980775351</v>
      </c>
      <c r="R44" s="35">
        <f t="shared" si="4"/>
        <v>151.67567408584176</v>
      </c>
      <c r="S44" s="35">
        <f t="shared" si="5"/>
        <v>323.1632464175625</v>
      </c>
      <c r="T44" s="35">
        <f t="shared" si="6"/>
        <v>14.755790027842313</v>
      </c>
      <c r="U44" s="35">
        <f t="shared" si="7"/>
        <v>516.6058316950888</v>
      </c>
      <c r="V44" s="35">
        <f t="shared" si="8"/>
        <v>286.15998121268223</v>
      </c>
      <c r="W44" s="35">
        <f t="shared" si="9"/>
        <v>21.41404029833982</v>
      </c>
      <c r="X44" s="35">
        <f t="shared" si="10"/>
        <v>3266.6454081942447</v>
      </c>
      <c r="Y44" s="51">
        <v>9900</v>
      </c>
      <c r="Z44" s="51">
        <v>4150</v>
      </c>
      <c r="AA44" s="35">
        <f t="shared" si="11"/>
        <v>396.25</v>
      </c>
      <c r="AB44" s="35">
        <f t="shared" si="12"/>
        <v>25</v>
      </c>
      <c r="AC44" s="35">
        <f t="shared" si="13"/>
        <v>583.14442824110336</v>
      </c>
      <c r="AD44" s="35">
        <f t="shared" si="14"/>
        <v>249.0213797049712</v>
      </c>
      <c r="AE44" s="35">
        <f t="shared" si="15"/>
        <v>125.44098869657967</v>
      </c>
      <c r="AF44" s="35">
        <f t="shared" si="16"/>
        <v>293.88349863925117</v>
      </c>
      <c r="AG44" s="35">
        <f t="shared" si="17"/>
        <v>42.449484114609724</v>
      </c>
      <c r="AH44" s="35">
        <f t="shared" si="18"/>
        <v>529.00636606762339</v>
      </c>
      <c r="AI44" s="35">
        <f t="shared" si="19"/>
        <v>266.47945515733045</v>
      </c>
      <c r="AJ44" s="35">
        <f t="shared" si="20"/>
        <v>19.473851536775534</v>
      </c>
      <c r="AK44" s="36">
        <f t="shared" si="21"/>
        <v>3524.3878980789987</v>
      </c>
    </row>
    <row r="45" spans="1:37" x14ac:dyDescent="0.25">
      <c r="A45" s="5">
        <v>4774</v>
      </c>
      <c r="B45" s="5">
        <v>627496.65417194366</v>
      </c>
      <c r="C45" s="5">
        <v>1005091.6334532201</v>
      </c>
      <c r="D45" s="5">
        <v>18376.886250003736</v>
      </c>
      <c r="E45" s="5">
        <v>41.474728093062126</v>
      </c>
      <c r="F45" s="45">
        <v>2.5000000000000001E-2</v>
      </c>
      <c r="G45" s="45">
        <v>-2.5000000000000001E-2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603.75</v>
      </c>
      <c r="O45" s="35">
        <f t="shared" si="1"/>
        <v>475</v>
      </c>
      <c r="P45" s="35">
        <f t="shared" si="2"/>
        <v>584.50119721938472</v>
      </c>
      <c r="Q45" s="35">
        <f t="shared" si="3"/>
        <v>273.82073980775351</v>
      </c>
      <c r="R45" s="35">
        <f t="shared" si="4"/>
        <v>151.67567408584176</v>
      </c>
      <c r="S45" s="35">
        <f t="shared" si="5"/>
        <v>323.1632464175625</v>
      </c>
      <c r="T45" s="35">
        <f t="shared" si="6"/>
        <v>14.755790027842313</v>
      </c>
      <c r="U45" s="35">
        <f t="shared" si="7"/>
        <v>516.6058316950888</v>
      </c>
      <c r="V45" s="35">
        <f t="shared" si="8"/>
        <v>286.15998121268223</v>
      </c>
      <c r="W45" s="35">
        <f t="shared" si="9"/>
        <v>21.41404029833982</v>
      </c>
      <c r="X45" s="35">
        <f t="shared" si="10"/>
        <v>3266.6454081942447</v>
      </c>
      <c r="Y45" s="51">
        <v>9900</v>
      </c>
      <c r="Z45" s="51">
        <v>4150</v>
      </c>
      <c r="AA45" s="35">
        <f t="shared" si="11"/>
        <v>396.25</v>
      </c>
      <c r="AB45" s="35">
        <f t="shared" si="12"/>
        <v>25</v>
      </c>
      <c r="AC45" s="35">
        <f t="shared" si="13"/>
        <v>583.14442824110336</v>
      </c>
      <c r="AD45" s="35">
        <f t="shared" si="14"/>
        <v>249.0213797049712</v>
      </c>
      <c r="AE45" s="35">
        <f t="shared" si="15"/>
        <v>125.44098869657967</v>
      </c>
      <c r="AF45" s="35">
        <f t="shared" si="16"/>
        <v>293.88349863925117</v>
      </c>
      <c r="AG45" s="35">
        <f t="shared" si="17"/>
        <v>42.449484114609724</v>
      </c>
      <c r="AH45" s="35">
        <f t="shared" si="18"/>
        <v>529.00636606762339</v>
      </c>
      <c r="AI45" s="35">
        <f t="shared" si="19"/>
        <v>266.47945515733045</v>
      </c>
      <c r="AJ45" s="35">
        <f t="shared" si="20"/>
        <v>19.473851536775534</v>
      </c>
      <c r="AK45" s="36">
        <f t="shared" si="21"/>
        <v>3524.3878980789987</v>
      </c>
    </row>
    <row r="46" spans="1:37" x14ac:dyDescent="0.25">
      <c r="A46" s="5">
        <v>4775</v>
      </c>
      <c r="B46" s="5">
        <v>628246.25801229477</v>
      </c>
      <c r="C46" s="5">
        <v>1005753.5201401114</v>
      </c>
      <c r="D46" s="5">
        <v>18364.476562504024</v>
      </c>
      <c r="E46" s="5">
        <v>41.413119727994285</v>
      </c>
      <c r="F46" s="45">
        <v>2.5000000000000001E-2</v>
      </c>
      <c r="G46" s="45">
        <v>-2.5000000000000001E-2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603.75</v>
      </c>
      <c r="O46" s="35">
        <f t="shared" si="1"/>
        <v>475</v>
      </c>
      <c r="P46" s="35">
        <f t="shared" si="2"/>
        <v>584.50119721938472</v>
      </c>
      <c r="Q46" s="35">
        <f t="shared" si="3"/>
        <v>273.82073980775351</v>
      </c>
      <c r="R46" s="35">
        <f t="shared" si="4"/>
        <v>151.67567408584176</v>
      </c>
      <c r="S46" s="35">
        <f t="shared" si="5"/>
        <v>323.1632464175625</v>
      </c>
      <c r="T46" s="35">
        <f t="shared" si="6"/>
        <v>14.755790027842313</v>
      </c>
      <c r="U46" s="35">
        <f t="shared" si="7"/>
        <v>516.6058316950888</v>
      </c>
      <c r="V46" s="35">
        <f t="shared" si="8"/>
        <v>286.15998121268223</v>
      </c>
      <c r="W46" s="35">
        <f t="shared" si="9"/>
        <v>21.41404029833982</v>
      </c>
      <c r="X46" s="35">
        <f t="shared" si="10"/>
        <v>3266.6454081942447</v>
      </c>
      <c r="Y46" s="51">
        <v>9900</v>
      </c>
      <c r="Z46" s="51">
        <v>4150</v>
      </c>
      <c r="AA46" s="35">
        <f t="shared" si="11"/>
        <v>396.25</v>
      </c>
      <c r="AB46" s="35">
        <f t="shared" si="12"/>
        <v>25</v>
      </c>
      <c r="AC46" s="35">
        <f t="shared" si="13"/>
        <v>583.14442824110336</v>
      </c>
      <c r="AD46" s="35">
        <f t="shared" si="14"/>
        <v>249.0213797049712</v>
      </c>
      <c r="AE46" s="35">
        <f t="shared" si="15"/>
        <v>125.44098869657967</v>
      </c>
      <c r="AF46" s="35">
        <f t="shared" si="16"/>
        <v>293.88349863925117</v>
      </c>
      <c r="AG46" s="35">
        <f t="shared" si="17"/>
        <v>42.449484114609724</v>
      </c>
      <c r="AH46" s="35">
        <f t="shared" si="18"/>
        <v>529.00636606762339</v>
      </c>
      <c r="AI46" s="35">
        <f t="shared" si="19"/>
        <v>266.47945515733045</v>
      </c>
      <c r="AJ46" s="35">
        <f t="shared" si="20"/>
        <v>19.473851536775534</v>
      </c>
      <c r="AK46" s="36">
        <f t="shared" si="21"/>
        <v>3524.3878980789987</v>
      </c>
    </row>
    <row r="47" spans="1:37" x14ac:dyDescent="0.25">
      <c r="A47" s="5">
        <v>4776</v>
      </c>
      <c r="B47" s="5">
        <v>628996.5731253624</v>
      </c>
      <c r="C47" s="5">
        <v>1006414.6004188061</v>
      </c>
      <c r="D47" s="5">
        <v>18352.180000003955</v>
      </c>
      <c r="E47" s="5">
        <v>41.351511362926459</v>
      </c>
      <c r="F47" s="45">
        <v>2.5000000000000001E-2</v>
      </c>
      <c r="G47" s="45">
        <v>-2.5000000000000001E-2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603.75</v>
      </c>
      <c r="O47" s="35">
        <f t="shared" si="1"/>
        <v>475</v>
      </c>
      <c r="P47" s="35">
        <f t="shared" si="2"/>
        <v>584.50119721938472</v>
      </c>
      <c r="Q47" s="35">
        <f t="shared" si="3"/>
        <v>273.82073980775351</v>
      </c>
      <c r="R47" s="35">
        <f t="shared" si="4"/>
        <v>151.67567408584176</v>
      </c>
      <c r="S47" s="35">
        <f t="shared" si="5"/>
        <v>323.1632464175625</v>
      </c>
      <c r="T47" s="35">
        <f t="shared" si="6"/>
        <v>14.755790027842313</v>
      </c>
      <c r="U47" s="35">
        <f t="shared" si="7"/>
        <v>516.6058316950888</v>
      </c>
      <c r="V47" s="35">
        <f t="shared" si="8"/>
        <v>286.15998121268223</v>
      </c>
      <c r="W47" s="35">
        <f t="shared" si="9"/>
        <v>21.41404029833982</v>
      </c>
      <c r="X47" s="35">
        <f t="shared" si="10"/>
        <v>3266.6454081942447</v>
      </c>
      <c r="Y47" s="51">
        <v>9900</v>
      </c>
      <c r="Z47" s="51">
        <v>4150</v>
      </c>
      <c r="AA47" s="35">
        <f t="shared" si="11"/>
        <v>396.25</v>
      </c>
      <c r="AB47" s="35">
        <f t="shared" si="12"/>
        <v>25</v>
      </c>
      <c r="AC47" s="35">
        <f t="shared" si="13"/>
        <v>583.14442824110336</v>
      </c>
      <c r="AD47" s="35">
        <f t="shared" si="14"/>
        <v>249.0213797049712</v>
      </c>
      <c r="AE47" s="35">
        <f t="shared" si="15"/>
        <v>125.44098869657967</v>
      </c>
      <c r="AF47" s="35">
        <f t="shared" si="16"/>
        <v>293.88349863925117</v>
      </c>
      <c r="AG47" s="35">
        <f t="shared" si="17"/>
        <v>42.449484114609724</v>
      </c>
      <c r="AH47" s="35">
        <f t="shared" si="18"/>
        <v>529.00636606762339</v>
      </c>
      <c r="AI47" s="35">
        <f t="shared" si="19"/>
        <v>266.47945515733045</v>
      </c>
      <c r="AJ47" s="35">
        <f t="shared" si="20"/>
        <v>19.473851536775534</v>
      </c>
      <c r="AK47" s="36">
        <f t="shared" si="21"/>
        <v>3524.3878980789987</v>
      </c>
    </row>
    <row r="48" spans="1:37" x14ac:dyDescent="0.25">
      <c r="A48" s="5">
        <v>4777</v>
      </c>
      <c r="B48" s="5">
        <v>629747.59864330292</v>
      </c>
      <c r="C48" s="5">
        <v>1007074.8735250831</v>
      </c>
      <c r="D48" s="5">
        <v>18339.99656250421</v>
      </c>
      <c r="E48" s="5">
        <v>41.289902997858626</v>
      </c>
      <c r="F48" s="45">
        <v>2.5000000000000001E-2</v>
      </c>
      <c r="G48" s="45">
        <v>-2.5000000000000001E-2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603.75</v>
      </c>
      <c r="O48" s="35">
        <f t="shared" si="1"/>
        <v>475</v>
      </c>
      <c r="P48" s="35">
        <f t="shared" si="2"/>
        <v>584.50119721938472</v>
      </c>
      <c r="Q48" s="35">
        <f t="shared" si="3"/>
        <v>273.82073980775351</v>
      </c>
      <c r="R48" s="35">
        <f t="shared" si="4"/>
        <v>151.67567408584176</v>
      </c>
      <c r="S48" s="35">
        <f t="shared" si="5"/>
        <v>323.1632464175625</v>
      </c>
      <c r="T48" s="35">
        <f t="shared" si="6"/>
        <v>14.755790027842313</v>
      </c>
      <c r="U48" s="35">
        <f t="shared" si="7"/>
        <v>516.6058316950888</v>
      </c>
      <c r="V48" s="35">
        <f t="shared" si="8"/>
        <v>286.15998121268223</v>
      </c>
      <c r="W48" s="35">
        <f t="shared" si="9"/>
        <v>21.41404029833982</v>
      </c>
      <c r="X48" s="35">
        <f t="shared" si="10"/>
        <v>3266.6454081942447</v>
      </c>
      <c r="Y48" s="51">
        <v>9900</v>
      </c>
      <c r="Z48" s="51">
        <v>4150</v>
      </c>
      <c r="AA48" s="35">
        <f t="shared" si="11"/>
        <v>396.25</v>
      </c>
      <c r="AB48" s="35">
        <f t="shared" si="12"/>
        <v>25</v>
      </c>
      <c r="AC48" s="35">
        <f t="shared" si="13"/>
        <v>583.14442824110336</v>
      </c>
      <c r="AD48" s="35">
        <f t="shared" si="14"/>
        <v>249.0213797049712</v>
      </c>
      <c r="AE48" s="35">
        <f t="shared" si="15"/>
        <v>125.44098869657967</v>
      </c>
      <c r="AF48" s="35">
        <f t="shared" si="16"/>
        <v>293.88349863925117</v>
      </c>
      <c r="AG48" s="35">
        <f t="shared" si="17"/>
        <v>42.449484114609724</v>
      </c>
      <c r="AH48" s="35">
        <f t="shared" si="18"/>
        <v>529.00636606762339</v>
      </c>
      <c r="AI48" s="35">
        <f t="shared" si="19"/>
        <v>266.47945515733045</v>
      </c>
      <c r="AJ48" s="35">
        <f t="shared" si="20"/>
        <v>19.473851536775534</v>
      </c>
      <c r="AK48" s="36">
        <f t="shared" si="21"/>
        <v>3524.3878980789987</v>
      </c>
    </row>
    <row r="49" spans="1:37" x14ac:dyDescent="0.25">
      <c r="A49" s="5">
        <v>4778</v>
      </c>
      <c r="B49" s="5">
        <v>630499.33369827271</v>
      </c>
      <c r="C49" s="5">
        <v>1007734.3386954963</v>
      </c>
      <c r="D49" s="5">
        <v>18327.926250004341</v>
      </c>
      <c r="E49" s="5">
        <v>41.228294632790792</v>
      </c>
      <c r="F49" s="45">
        <v>2.5000000000000001E-2</v>
      </c>
      <c r="G49" s="45">
        <v>-2.5000000000000001E-2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603.75</v>
      </c>
      <c r="O49" s="35">
        <f t="shared" si="1"/>
        <v>475</v>
      </c>
      <c r="P49" s="35">
        <f t="shared" si="2"/>
        <v>584.50119721938472</v>
      </c>
      <c r="Q49" s="35">
        <f t="shared" si="3"/>
        <v>273.82073980775351</v>
      </c>
      <c r="R49" s="35">
        <f t="shared" si="4"/>
        <v>151.67567408584176</v>
      </c>
      <c r="S49" s="35">
        <f t="shared" si="5"/>
        <v>323.1632464175625</v>
      </c>
      <c r="T49" s="35">
        <f t="shared" si="6"/>
        <v>14.755790027842313</v>
      </c>
      <c r="U49" s="35">
        <f t="shared" si="7"/>
        <v>516.6058316950888</v>
      </c>
      <c r="V49" s="35">
        <f t="shared" si="8"/>
        <v>286.15998121268223</v>
      </c>
      <c r="W49" s="35">
        <f t="shared" si="9"/>
        <v>21.41404029833982</v>
      </c>
      <c r="X49" s="35">
        <f t="shared" si="10"/>
        <v>3266.6454081942447</v>
      </c>
      <c r="Y49" s="51">
        <v>9900</v>
      </c>
      <c r="Z49" s="51">
        <v>4150</v>
      </c>
      <c r="AA49" s="35">
        <f t="shared" si="11"/>
        <v>396.25</v>
      </c>
      <c r="AB49" s="35">
        <f t="shared" si="12"/>
        <v>25</v>
      </c>
      <c r="AC49" s="35">
        <f t="shared" si="13"/>
        <v>583.14442824110336</v>
      </c>
      <c r="AD49" s="35">
        <f t="shared" si="14"/>
        <v>249.0213797049712</v>
      </c>
      <c r="AE49" s="35">
        <f t="shared" si="15"/>
        <v>125.44098869657967</v>
      </c>
      <c r="AF49" s="35">
        <f t="shared" si="16"/>
        <v>293.88349863925117</v>
      </c>
      <c r="AG49" s="35">
        <f t="shared" si="17"/>
        <v>42.449484114609724</v>
      </c>
      <c r="AH49" s="35">
        <f t="shared" si="18"/>
        <v>529.00636606762339</v>
      </c>
      <c r="AI49" s="35">
        <f t="shared" si="19"/>
        <v>266.47945515733045</v>
      </c>
      <c r="AJ49" s="35">
        <f t="shared" si="20"/>
        <v>19.473851536775534</v>
      </c>
      <c r="AK49" s="36">
        <f t="shared" si="21"/>
        <v>3524.3878980789987</v>
      </c>
    </row>
    <row r="50" spans="1:37" x14ac:dyDescent="0.25">
      <c r="A50" s="5">
        <v>4778.2</v>
      </c>
      <c r="B50" s="5">
        <v>630649.76577711105</v>
      </c>
      <c r="C50" s="5">
        <v>1007866.1347101331</v>
      </c>
      <c r="D50" s="5">
        <v>18325.525762503959</v>
      </c>
      <c r="E50" s="5">
        <v>41.21597295977724</v>
      </c>
      <c r="F50" s="45">
        <v>2.5000000000000001E-2</v>
      </c>
      <c r="G50" s="45">
        <v>-2.5000000000000001E-2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603.75</v>
      </c>
      <c r="O50" s="35">
        <f t="shared" si="1"/>
        <v>475</v>
      </c>
      <c r="P50" s="35">
        <f t="shared" si="2"/>
        <v>584.50119721938472</v>
      </c>
      <c r="Q50" s="35">
        <f t="shared" si="3"/>
        <v>273.82073980775351</v>
      </c>
      <c r="R50" s="35">
        <f t="shared" si="4"/>
        <v>151.67567408584176</v>
      </c>
      <c r="S50" s="35">
        <f t="shared" si="5"/>
        <v>323.1632464175625</v>
      </c>
      <c r="T50" s="35">
        <f t="shared" si="6"/>
        <v>14.755790027842313</v>
      </c>
      <c r="U50" s="35">
        <f t="shared" si="7"/>
        <v>516.6058316950888</v>
      </c>
      <c r="V50" s="35">
        <f t="shared" si="8"/>
        <v>286.15998121268223</v>
      </c>
      <c r="W50" s="35">
        <f t="shared" si="9"/>
        <v>21.41404029833982</v>
      </c>
      <c r="X50" s="35">
        <f t="shared" si="10"/>
        <v>3266.6454081942447</v>
      </c>
      <c r="Y50" s="51">
        <v>9900</v>
      </c>
      <c r="Z50" s="51">
        <v>4150</v>
      </c>
      <c r="AA50" s="35">
        <f t="shared" si="11"/>
        <v>396.25</v>
      </c>
      <c r="AB50" s="35">
        <f t="shared" si="12"/>
        <v>25</v>
      </c>
      <c r="AC50" s="35">
        <f t="shared" si="13"/>
        <v>583.14442824110336</v>
      </c>
      <c r="AD50" s="35">
        <f t="shared" si="14"/>
        <v>249.0213797049712</v>
      </c>
      <c r="AE50" s="35">
        <f t="shared" si="15"/>
        <v>125.44098869657967</v>
      </c>
      <c r="AF50" s="35">
        <f t="shared" si="16"/>
        <v>293.88349863925117</v>
      </c>
      <c r="AG50" s="35">
        <f t="shared" si="17"/>
        <v>42.449484114609724</v>
      </c>
      <c r="AH50" s="35">
        <f t="shared" si="18"/>
        <v>529.00636606762339</v>
      </c>
      <c r="AI50" s="35">
        <f t="shared" si="19"/>
        <v>266.47945515733045</v>
      </c>
      <c r="AJ50" s="35">
        <f t="shared" si="20"/>
        <v>19.473851536775534</v>
      </c>
      <c r="AK50" s="36">
        <f t="shared" si="21"/>
        <v>3524.3878980789987</v>
      </c>
    </row>
    <row r="51" spans="1:37" x14ac:dyDescent="0.25">
      <c r="A51" s="5">
        <v>4778.8</v>
      </c>
      <c r="B51" s="5">
        <v>631101.23202466965</v>
      </c>
      <c r="C51" s="5">
        <v>1008261.3286055923</v>
      </c>
      <c r="D51" s="5">
        <v>18318.351450004004</v>
      </c>
      <c r="E51" s="5">
        <v>41.179007940736525</v>
      </c>
      <c r="F51" s="45">
        <v>2.5000000000000001E-2</v>
      </c>
      <c r="G51" s="45">
        <v>-2.5000000000000001E-2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603.75</v>
      </c>
      <c r="O51" s="35">
        <f t="shared" si="1"/>
        <v>475</v>
      </c>
      <c r="P51" s="35">
        <f t="shared" si="2"/>
        <v>584.50119721938472</v>
      </c>
      <c r="Q51" s="35">
        <f t="shared" si="3"/>
        <v>273.82073980775351</v>
      </c>
      <c r="R51" s="35">
        <f t="shared" si="4"/>
        <v>151.67567408584176</v>
      </c>
      <c r="S51" s="35">
        <f t="shared" si="5"/>
        <v>323.1632464175625</v>
      </c>
      <c r="T51" s="35">
        <f t="shared" si="6"/>
        <v>14.755790027842313</v>
      </c>
      <c r="U51" s="35">
        <f t="shared" si="7"/>
        <v>516.6058316950888</v>
      </c>
      <c r="V51" s="35">
        <f t="shared" si="8"/>
        <v>286.15998121268223</v>
      </c>
      <c r="W51" s="35">
        <f t="shared" si="9"/>
        <v>21.41404029833982</v>
      </c>
      <c r="X51" s="35">
        <f t="shared" si="10"/>
        <v>3266.6454081942447</v>
      </c>
      <c r="Y51" s="51">
        <v>9900</v>
      </c>
      <c r="Z51" s="51">
        <v>4150</v>
      </c>
      <c r="AA51" s="35">
        <f t="shared" si="11"/>
        <v>396.25</v>
      </c>
      <c r="AB51" s="35">
        <f t="shared" si="12"/>
        <v>25</v>
      </c>
      <c r="AC51" s="35">
        <f t="shared" si="13"/>
        <v>583.14442824110336</v>
      </c>
      <c r="AD51" s="35">
        <f t="shared" si="14"/>
        <v>249.0213797049712</v>
      </c>
      <c r="AE51" s="35">
        <f t="shared" si="15"/>
        <v>125.44098869657967</v>
      </c>
      <c r="AF51" s="35">
        <f t="shared" si="16"/>
        <v>293.88349863925117</v>
      </c>
      <c r="AG51" s="35">
        <f t="shared" si="17"/>
        <v>42.449484114609724</v>
      </c>
      <c r="AH51" s="35">
        <f t="shared" si="18"/>
        <v>529.00636606762339</v>
      </c>
      <c r="AI51" s="35">
        <f t="shared" si="19"/>
        <v>266.47945515733045</v>
      </c>
      <c r="AJ51" s="35">
        <f t="shared" si="20"/>
        <v>19.473851536775534</v>
      </c>
      <c r="AK51" s="36">
        <f t="shared" si="21"/>
        <v>3524.3878980789987</v>
      </c>
    </row>
    <row r="52" spans="1:37" x14ac:dyDescent="0.25">
      <c r="A52" s="5">
        <v>4779</v>
      </c>
      <c r="B52" s="5">
        <v>631251.77742052078</v>
      </c>
      <c r="C52" s="5">
        <v>1008392.9951675534</v>
      </c>
      <c r="D52" s="5">
        <v>18315.969062503882</v>
      </c>
      <c r="E52" s="5">
        <v>41.166686267722973</v>
      </c>
      <c r="F52" s="45">
        <v>2.5000000000000001E-2</v>
      </c>
      <c r="G52" s="45">
        <v>-2.5000000000000001E-2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603.75</v>
      </c>
      <c r="O52" s="35">
        <f t="shared" si="1"/>
        <v>475</v>
      </c>
      <c r="P52" s="35">
        <f t="shared" si="2"/>
        <v>584.50119721938472</v>
      </c>
      <c r="Q52" s="35">
        <f t="shared" si="3"/>
        <v>273.82073980775351</v>
      </c>
      <c r="R52" s="35">
        <f t="shared" si="4"/>
        <v>151.67567408584176</v>
      </c>
      <c r="S52" s="35">
        <f t="shared" si="5"/>
        <v>323.1632464175625</v>
      </c>
      <c r="T52" s="35">
        <f t="shared" si="6"/>
        <v>14.755790027842313</v>
      </c>
      <c r="U52" s="35">
        <f t="shared" si="7"/>
        <v>516.6058316950888</v>
      </c>
      <c r="V52" s="35">
        <f t="shared" si="8"/>
        <v>286.15998121268223</v>
      </c>
      <c r="W52" s="35">
        <f t="shared" si="9"/>
        <v>21.41404029833982</v>
      </c>
      <c r="X52" s="35">
        <f t="shared" si="10"/>
        <v>3266.6454081942447</v>
      </c>
      <c r="Y52" s="51">
        <v>9900</v>
      </c>
      <c r="Z52" s="51">
        <v>4150</v>
      </c>
      <c r="AA52" s="35">
        <f t="shared" si="11"/>
        <v>396.25</v>
      </c>
      <c r="AB52" s="35">
        <f t="shared" si="12"/>
        <v>25</v>
      </c>
      <c r="AC52" s="35">
        <f t="shared" si="13"/>
        <v>583.14442824110336</v>
      </c>
      <c r="AD52" s="35">
        <f t="shared" si="14"/>
        <v>249.0213797049712</v>
      </c>
      <c r="AE52" s="35">
        <f t="shared" si="15"/>
        <v>125.44098869657967</v>
      </c>
      <c r="AF52" s="35">
        <f t="shared" si="16"/>
        <v>293.88349863925117</v>
      </c>
      <c r="AG52" s="35">
        <f t="shared" si="17"/>
        <v>42.449484114609724</v>
      </c>
      <c r="AH52" s="35">
        <f t="shared" si="18"/>
        <v>529.00636606762339</v>
      </c>
      <c r="AI52" s="35">
        <f t="shared" si="19"/>
        <v>266.47945515733045</v>
      </c>
      <c r="AJ52" s="35">
        <f t="shared" si="20"/>
        <v>19.473851536775534</v>
      </c>
      <c r="AK52" s="36">
        <f t="shared" si="21"/>
        <v>3524.3878980789987</v>
      </c>
    </row>
    <row r="53" spans="1:37" x14ac:dyDescent="0.25">
      <c r="A53" s="5">
        <v>4780</v>
      </c>
      <c r="B53" s="5">
        <v>632004.92894077301</v>
      </c>
      <c r="C53" s="5">
        <v>1009050.8421797156</v>
      </c>
      <c r="D53" s="5">
        <v>18304.12500000398</v>
      </c>
      <c r="E53" s="5">
        <v>41.105077902655133</v>
      </c>
      <c r="F53" s="45">
        <v>2.5000000000000001E-2</v>
      </c>
      <c r="G53" s="45">
        <v>-2.5000000000000001E-2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603.75</v>
      </c>
      <c r="O53" s="35">
        <f t="shared" si="1"/>
        <v>475</v>
      </c>
      <c r="P53" s="35">
        <f t="shared" si="2"/>
        <v>584.50119721938472</v>
      </c>
      <c r="Q53" s="35">
        <f t="shared" si="3"/>
        <v>273.82073980775351</v>
      </c>
      <c r="R53" s="35">
        <f t="shared" si="4"/>
        <v>151.67567408584176</v>
      </c>
      <c r="S53" s="35">
        <f t="shared" si="5"/>
        <v>323.1632464175625</v>
      </c>
      <c r="T53" s="35">
        <f t="shared" si="6"/>
        <v>14.755790027842313</v>
      </c>
      <c r="U53" s="35">
        <f t="shared" si="7"/>
        <v>516.6058316950888</v>
      </c>
      <c r="V53" s="35">
        <f t="shared" si="8"/>
        <v>286.15998121268223</v>
      </c>
      <c r="W53" s="35">
        <f t="shared" si="9"/>
        <v>21.41404029833982</v>
      </c>
      <c r="X53" s="35">
        <f t="shared" si="10"/>
        <v>3266.6454081942447</v>
      </c>
      <c r="Y53" s="51">
        <v>9900</v>
      </c>
      <c r="Z53" s="51">
        <v>4150</v>
      </c>
      <c r="AA53" s="35">
        <f t="shared" si="11"/>
        <v>396.25</v>
      </c>
      <c r="AB53" s="35">
        <f t="shared" si="12"/>
        <v>25</v>
      </c>
      <c r="AC53" s="35">
        <f t="shared" si="13"/>
        <v>583.14442824110336</v>
      </c>
      <c r="AD53" s="35">
        <f t="shared" si="14"/>
        <v>249.0213797049712</v>
      </c>
      <c r="AE53" s="35">
        <f t="shared" si="15"/>
        <v>125.44098869657967</v>
      </c>
      <c r="AF53" s="35">
        <f t="shared" si="16"/>
        <v>293.88349863925117</v>
      </c>
      <c r="AG53" s="35">
        <f t="shared" si="17"/>
        <v>42.449484114609724</v>
      </c>
      <c r="AH53" s="35">
        <f t="shared" si="18"/>
        <v>529.00636606762339</v>
      </c>
      <c r="AI53" s="35">
        <f t="shared" si="19"/>
        <v>266.47945515733045</v>
      </c>
      <c r="AJ53" s="35">
        <f t="shared" si="20"/>
        <v>19.473851536775534</v>
      </c>
      <c r="AK53" s="36">
        <f t="shared" si="21"/>
        <v>3524.3878980789987</v>
      </c>
    </row>
    <row r="54" spans="1:37" x14ac:dyDescent="0.25">
      <c r="A54" s="5">
        <v>4781</v>
      </c>
      <c r="B54" s="5">
        <v>632758.7873878479</v>
      </c>
      <c r="C54" s="5">
        <v>1009707.8789713681</v>
      </c>
      <c r="D54" s="5">
        <v>18292.394062504172</v>
      </c>
      <c r="E54" s="5">
        <v>41.043469537587306</v>
      </c>
      <c r="F54" s="45">
        <v>2.5000000000000001E-2</v>
      </c>
      <c r="G54" s="45">
        <v>-2.5000000000000001E-2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603.75</v>
      </c>
      <c r="O54" s="35">
        <f t="shared" si="1"/>
        <v>475</v>
      </c>
      <c r="P54" s="35">
        <f t="shared" si="2"/>
        <v>584.50119721938472</v>
      </c>
      <c r="Q54" s="35">
        <f t="shared" si="3"/>
        <v>273.82073980775351</v>
      </c>
      <c r="R54" s="35">
        <f t="shared" si="4"/>
        <v>151.67567408584176</v>
      </c>
      <c r="S54" s="35">
        <f t="shared" si="5"/>
        <v>323.1632464175625</v>
      </c>
      <c r="T54" s="35">
        <f t="shared" si="6"/>
        <v>14.755790027842313</v>
      </c>
      <c r="U54" s="35">
        <f t="shared" si="7"/>
        <v>516.6058316950888</v>
      </c>
      <c r="V54" s="35">
        <f t="shared" si="8"/>
        <v>286.15998121268223</v>
      </c>
      <c r="W54" s="35">
        <f t="shared" si="9"/>
        <v>21.41404029833982</v>
      </c>
      <c r="X54" s="35">
        <f t="shared" si="10"/>
        <v>3266.6454081942447</v>
      </c>
      <c r="Y54" s="51">
        <v>9900</v>
      </c>
      <c r="Z54" s="51">
        <v>4150</v>
      </c>
      <c r="AA54" s="35">
        <f t="shared" si="11"/>
        <v>396.25</v>
      </c>
      <c r="AB54" s="35">
        <f t="shared" si="12"/>
        <v>25</v>
      </c>
      <c r="AC54" s="35">
        <f t="shared" si="13"/>
        <v>583.14442824110336</v>
      </c>
      <c r="AD54" s="35">
        <f t="shared" si="14"/>
        <v>249.0213797049712</v>
      </c>
      <c r="AE54" s="35">
        <f t="shared" si="15"/>
        <v>125.44098869657967</v>
      </c>
      <c r="AF54" s="35">
        <f t="shared" si="16"/>
        <v>293.88349863925117</v>
      </c>
      <c r="AG54" s="35">
        <f t="shared" si="17"/>
        <v>42.449484114609724</v>
      </c>
      <c r="AH54" s="35">
        <f t="shared" si="18"/>
        <v>529.00636606762339</v>
      </c>
      <c r="AI54" s="35">
        <f t="shared" si="19"/>
        <v>266.47945515733045</v>
      </c>
      <c r="AJ54" s="35">
        <f t="shared" si="20"/>
        <v>19.473851536775534</v>
      </c>
      <c r="AK54" s="36">
        <f t="shared" si="21"/>
        <v>3524.3878980789987</v>
      </c>
    </row>
    <row r="55" spans="1:37" x14ac:dyDescent="0.25">
      <c r="A55" s="5">
        <v>4782</v>
      </c>
      <c r="B55" s="5">
        <v>633513.35188961029</v>
      </c>
      <c r="C55" s="5">
        <v>1010364.1047828794</v>
      </c>
      <c r="D55" s="5">
        <v>18280.776250004237</v>
      </c>
      <c r="E55" s="5">
        <v>40.981861172519473</v>
      </c>
      <c r="F55" s="45">
        <v>2.5000000000000001E-2</v>
      </c>
      <c r="G55" s="45">
        <v>-2.5000000000000001E-2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603.75</v>
      </c>
      <c r="O55" s="35">
        <f t="shared" si="1"/>
        <v>475</v>
      </c>
      <c r="P55" s="35">
        <f t="shared" si="2"/>
        <v>584.50119721938472</v>
      </c>
      <c r="Q55" s="35">
        <f t="shared" si="3"/>
        <v>273.82073980775351</v>
      </c>
      <c r="R55" s="35">
        <f t="shared" si="4"/>
        <v>151.67567408584176</v>
      </c>
      <c r="S55" s="35">
        <f t="shared" si="5"/>
        <v>323.1632464175625</v>
      </c>
      <c r="T55" s="35">
        <f t="shared" si="6"/>
        <v>14.755790027842313</v>
      </c>
      <c r="U55" s="35">
        <f t="shared" si="7"/>
        <v>516.6058316950888</v>
      </c>
      <c r="V55" s="35">
        <f t="shared" si="8"/>
        <v>286.15998121268223</v>
      </c>
      <c r="W55" s="35">
        <f t="shared" si="9"/>
        <v>21.41404029833982</v>
      </c>
      <c r="X55" s="35">
        <f t="shared" si="10"/>
        <v>3266.6454081942447</v>
      </c>
      <c r="Y55" s="51">
        <v>9900</v>
      </c>
      <c r="Z55" s="51">
        <v>4150</v>
      </c>
      <c r="AA55" s="35">
        <f t="shared" si="11"/>
        <v>396.25</v>
      </c>
      <c r="AB55" s="35">
        <f t="shared" si="12"/>
        <v>25</v>
      </c>
      <c r="AC55" s="35">
        <f t="shared" si="13"/>
        <v>583.14442824110336</v>
      </c>
      <c r="AD55" s="35">
        <f t="shared" si="14"/>
        <v>249.0213797049712</v>
      </c>
      <c r="AE55" s="35">
        <f t="shared" si="15"/>
        <v>125.44098869657967</v>
      </c>
      <c r="AF55" s="35">
        <f t="shared" si="16"/>
        <v>293.88349863925117</v>
      </c>
      <c r="AG55" s="35">
        <f t="shared" si="17"/>
        <v>42.449484114609724</v>
      </c>
      <c r="AH55" s="35">
        <f t="shared" si="18"/>
        <v>529.00636606762339</v>
      </c>
      <c r="AI55" s="35">
        <f t="shared" si="19"/>
        <v>266.47945515733045</v>
      </c>
      <c r="AJ55" s="35">
        <f t="shared" si="20"/>
        <v>19.473851536775534</v>
      </c>
      <c r="AK55" s="36">
        <f t="shared" si="21"/>
        <v>3524.3878980789987</v>
      </c>
    </row>
    <row r="56" spans="1:37" x14ac:dyDescent="0.25">
      <c r="A56" s="5">
        <v>4783</v>
      </c>
      <c r="B56" s="5">
        <v>634268.62157487869</v>
      </c>
      <c r="C56" s="5">
        <v>1011019.5188555419</v>
      </c>
      <c r="D56" s="5">
        <v>18269.271562504175</v>
      </c>
      <c r="E56" s="5">
        <v>40.920252807451639</v>
      </c>
      <c r="F56" s="45">
        <v>2.5000000000000001E-2</v>
      </c>
      <c r="G56" s="45">
        <v>-2.5000000000000001E-2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603.75</v>
      </c>
      <c r="O56" s="35">
        <f t="shared" si="1"/>
        <v>475</v>
      </c>
      <c r="P56" s="35">
        <f t="shared" si="2"/>
        <v>584.50119721938472</v>
      </c>
      <c r="Q56" s="35">
        <f t="shared" si="3"/>
        <v>273.82073980775351</v>
      </c>
      <c r="R56" s="35">
        <f t="shared" si="4"/>
        <v>151.67567408584176</v>
      </c>
      <c r="S56" s="35">
        <f t="shared" si="5"/>
        <v>323.1632464175625</v>
      </c>
      <c r="T56" s="35">
        <f t="shared" si="6"/>
        <v>14.755790027842313</v>
      </c>
      <c r="U56" s="35">
        <f t="shared" si="7"/>
        <v>516.6058316950888</v>
      </c>
      <c r="V56" s="35">
        <f t="shared" si="8"/>
        <v>286.15998121268223</v>
      </c>
      <c r="W56" s="35">
        <f t="shared" si="9"/>
        <v>21.41404029833982</v>
      </c>
      <c r="X56" s="35">
        <f t="shared" si="10"/>
        <v>3266.6454081942447</v>
      </c>
      <c r="Y56" s="51">
        <v>9900</v>
      </c>
      <c r="Z56" s="51">
        <v>4150</v>
      </c>
      <c r="AA56" s="35">
        <f t="shared" si="11"/>
        <v>396.25</v>
      </c>
      <c r="AB56" s="35">
        <f t="shared" si="12"/>
        <v>25</v>
      </c>
      <c r="AC56" s="35">
        <f t="shared" si="13"/>
        <v>583.14442824110336</v>
      </c>
      <c r="AD56" s="35">
        <f t="shared" si="14"/>
        <v>249.0213797049712</v>
      </c>
      <c r="AE56" s="35">
        <f t="shared" si="15"/>
        <v>125.44098869657967</v>
      </c>
      <c r="AF56" s="35">
        <f t="shared" si="16"/>
        <v>293.88349863925117</v>
      </c>
      <c r="AG56" s="35">
        <f t="shared" si="17"/>
        <v>42.449484114609724</v>
      </c>
      <c r="AH56" s="35">
        <f t="shared" si="18"/>
        <v>529.00636606762339</v>
      </c>
      <c r="AI56" s="35">
        <f t="shared" si="19"/>
        <v>266.47945515733045</v>
      </c>
      <c r="AJ56" s="35">
        <f t="shared" si="20"/>
        <v>19.473851536775534</v>
      </c>
      <c r="AK56" s="36">
        <f t="shared" si="21"/>
        <v>3524.3878980789987</v>
      </c>
    </row>
    <row r="57" spans="1:37" x14ac:dyDescent="0.25">
      <c r="A57" s="5">
        <v>4783.2</v>
      </c>
      <c r="B57" s="5">
        <v>634419.7600569725</v>
      </c>
      <c r="C57" s="5">
        <v>1011150.5041946769</v>
      </c>
      <c r="D57" s="5">
        <v>18266.984200004117</v>
      </c>
      <c r="E57" s="5">
        <v>40.907931134438087</v>
      </c>
      <c r="F57" s="45">
        <v>2.5000000000000001E-2</v>
      </c>
      <c r="G57" s="45">
        <v>-2.5000000000000001E-2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603.75</v>
      </c>
      <c r="O57" s="35">
        <f t="shared" si="1"/>
        <v>475</v>
      </c>
      <c r="P57" s="35">
        <f t="shared" si="2"/>
        <v>584.50119721938472</v>
      </c>
      <c r="Q57" s="35">
        <f t="shared" si="3"/>
        <v>273.82073980775351</v>
      </c>
      <c r="R57" s="35">
        <f t="shared" si="4"/>
        <v>151.67567408584176</v>
      </c>
      <c r="S57" s="35">
        <f t="shared" si="5"/>
        <v>323.1632464175625</v>
      </c>
      <c r="T57" s="35">
        <f t="shared" si="6"/>
        <v>14.755790027842313</v>
      </c>
      <c r="U57" s="35">
        <f t="shared" si="7"/>
        <v>516.6058316950888</v>
      </c>
      <c r="V57" s="35">
        <f t="shared" si="8"/>
        <v>286.15998121268223</v>
      </c>
      <c r="W57" s="35">
        <f t="shared" si="9"/>
        <v>21.41404029833982</v>
      </c>
      <c r="X57" s="35">
        <f t="shared" si="10"/>
        <v>3266.6454081942447</v>
      </c>
      <c r="Y57" s="51">
        <v>9900</v>
      </c>
      <c r="Z57" s="51">
        <v>4150</v>
      </c>
      <c r="AA57" s="35">
        <f t="shared" si="11"/>
        <v>396.25</v>
      </c>
      <c r="AB57" s="35">
        <f t="shared" si="12"/>
        <v>25</v>
      </c>
      <c r="AC57" s="35">
        <f t="shared" si="13"/>
        <v>583.14442824110336</v>
      </c>
      <c r="AD57" s="35">
        <f t="shared" si="14"/>
        <v>249.0213797049712</v>
      </c>
      <c r="AE57" s="35">
        <f t="shared" si="15"/>
        <v>125.44098869657967</v>
      </c>
      <c r="AF57" s="35">
        <f t="shared" si="16"/>
        <v>293.88349863925117</v>
      </c>
      <c r="AG57" s="35">
        <f t="shared" si="17"/>
        <v>42.449484114609724</v>
      </c>
      <c r="AH57" s="35">
        <f t="shared" si="18"/>
        <v>529.00636606762339</v>
      </c>
      <c r="AI57" s="35">
        <f t="shared" si="19"/>
        <v>266.47945515733045</v>
      </c>
      <c r="AJ57" s="35">
        <f t="shared" si="20"/>
        <v>19.473851536775534</v>
      </c>
      <c r="AK57" s="36">
        <f t="shared" si="21"/>
        <v>3524.3878980789987</v>
      </c>
    </row>
    <row r="58" spans="1:37" x14ac:dyDescent="0.25">
      <c r="A58" s="5">
        <v>4783.8</v>
      </c>
      <c r="B58" s="5">
        <v>634873.34446763992</v>
      </c>
      <c r="C58" s="5">
        <v>1011543.265152365</v>
      </c>
      <c r="D58" s="5">
        <v>18260.149262504001</v>
      </c>
      <c r="E58" s="5">
        <v>40.870966115397373</v>
      </c>
      <c r="F58" s="45">
        <v>2.5000000000000001E-2</v>
      </c>
      <c r="G58" s="45">
        <v>-2.5000000000000001E-2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603.75</v>
      </c>
      <c r="O58" s="35">
        <f t="shared" si="1"/>
        <v>475</v>
      </c>
      <c r="P58" s="35">
        <f t="shared" si="2"/>
        <v>584.50119721938472</v>
      </c>
      <c r="Q58" s="35">
        <f t="shared" si="3"/>
        <v>273.82073980775351</v>
      </c>
      <c r="R58" s="35">
        <f t="shared" si="4"/>
        <v>151.67567408584176</v>
      </c>
      <c r="S58" s="35">
        <f t="shared" si="5"/>
        <v>323.1632464175625</v>
      </c>
      <c r="T58" s="35">
        <f t="shared" si="6"/>
        <v>14.755790027842313</v>
      </c>
      <c r="U58" s="35">
        <f t="shared" si="7"/>
        <v>516.6058316950888</v>
      </c>
      <c r="V58" s="35">
        <f t="shared" si="8"/>
        <v>286.15998121268223</v>
      </c>
      <c r="W58" s="35">
        <f t="shared" si="9"/>
        <v>21.41404029833982</v>
      </c>
      <c r="X58" s="35">
        <f t="shared" si="10"/>
        <v>3266.6454081942447</v>
      </c>
      <c r="Y58" s="51">
        <v>9900</v>
      </c>
      <c r="Z58" s="51">
        <v>4150</v>
      </c>
      <c r="AA58" s="35">
        <f t="shared" si="11"/>
        <v>396.25</v>
      </c>
      <c r="AB58" s="35">
        <f t="shared" si="12"/>
        <v>25</v>
      </c>
      <c r="AC58" s="35">
        <f t="shared" si="13"/>
        <v>583.14442824110336</v>
      </c>
      <c r="AD58" s="35">
        <f t="shared" si="14"/>
        <v>249.0213797049712</v>
      </c>
      <c r="AE58" s="35">
        <f t="shared" si="15"/>
        <v>125.44098869657967</v>
      </c>
      <c r="AF58" s="35">
        <f t="shared" si="16"/>
        <v>293.88349863925117</v>
      </c>
      <c r="AG58" s="35">
        <f t="shared" si="17"/>
        <v>42.449484114609724</v>
      </c>
      <c r="AH58" s="35">
        <f t="shared" si="18"/>
        <v>529.00636606762339</v>
      </c>
      <c r="AI58" s="35">
        <f t="shared" si="19"/>
        <v>266.47945515733045</v>
      </c>
      <c r="AJ58" s="35">
        <f t="shared" si="20"/>
        <v>19.473851536775534</v>
      </c>
      <c r="AK58" s="36">
        <f t="shared" si="21"/>
        <v>3524.3878980789987</v>
      </c>
    </row>
    <row r="59" spans="1:37" x14ac:dyDescent="0.25">
      <c r="A59" s="5">
        <v>4784</v>
      </c>
      <c r="B59" s="5">
        <v>635024.59556913376</v>
      </c>
      <c r="C59" s="5">
        <v>1011674.1204314828</v>
      </c>
      <c r="D59" s="5">
        <v>18257.880000003977</v>
      </c>
      <c r="E59" s="5">
        <v>40.858644442383813</v>
      </c>
      <c r="F59" s="45">
        <v>2.5000000000000001E-2</v>
      </c>
      <c r="G59" s="45">
        <v>-2.5000000000000001E-2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603.75</v>
      </c>
      <c r="O59" s="35">
        <f t="shared" si="1"/>
        <v>475</v>
      </c>
      <c r="P59" s="35">
        <f t="shared" si="2"/>
        <v>584.50119721938472</v>
      </c>
      <c r="Q59" s="35">
        <f t="shared" si="3"/>
        <v>273.82073980775351</v>
      </c>
      <c r="R59" s="35">
        <f t="shared" si="4"/>
        <v>151.67567408584176</v>
      </c>
      <c r="S59" s="35">
        <f t="shared" si="5"/>
        <v>323.1632464175625</v>
      </c>
      <c r="T59" s="35">
        <f t="shared" si="6"/>
        <v>14.755790027842313</v>
      </c>
      <c r="U59" s="35">
        <f t="shared" si="7"/>
        <v>516.6058316950888</v>
      </c>
      <c r="V59" s="35">
        <f t="shared" si="8"/>
        <v>286.15998121268223</v>
      </c>
      <c r="W59" s="35">
        <f t="shared" si="9"/>
        <v>21.41404029833982</v>
      </c>
      <c r="X59" s="35">
        <f t="shared" si="10"/>
        <v>3266.6454081942447</v>
      </c>
      <c r="Y59" s="51">
        <v>9900</v>
      </c>
      <c r="Z59" s="51">
        <v>4150</v>
      </c>
      <c r="AA59" s="35">
        <f t="shared" si="11"/>
        <v>396.25</v>
      </c>
      <c r="AB59" s="35">
        <f t="shared" si="12"/>
        <v>25</v>
      </c>
      <c r="AC59" s="35">
        <f t="shared" si="13"/>
        <v>583.14442824110336</v>
      </c>
      <c r="AD59" s="35">
        <f t="shared" si="14"/>
        <v>249.0213797049712</v>
      </c>
      <c r="AE59" s="35">
        <f t="shared" si="15"/>
        <v>125.44098869657967</v>
      </c>
      <c r="AF59" s="35">
        <f t="shared" si="16"/>
        <v>293.88349863925117</v>
      </c>
      <c r="AG59" s="35">
        <f t="shared" si="17"/>
        <v>42.449484114609724</v>
      </c>
      <c r="AH59" s="35">
        <f t="shared" si="18"/>
        <v>529.00636606762339</v>
      </c>
      <c r="AI59" s="35">
        <f t="shared" si="19"/>
        <v>266.47945515733045</v>
      </c>
      <c r="AJ59" s="35">
        <f t="shared" si="20"/>
        <v>19.473851536775534</v>
      </c>
      <c r="AK59" s="36">
        <f t="shared" si="21"/>
        <v>3524.3878980789987</v>
      </c>
    </row>
    <row r="60" spans="1:37" x14ac:dyDescent="0.25">
      <c r="A60" s="5">
        <v>4785</v>
      </c>
      <c r="B60" s="5">
        <v>635781.27299928665</v>
      </c>
      <c r="C60" s="5">
        <v>1012327.9087539017</v>
      </c>
      <c r="D60" s="5">
        <v>18246.601562503885</v>
      </c>
      <c r="E60" s="5">
        <v>40.79703607731598</v>
      </c>
      <c r="F60" s="45">
        <v>2.5000000000000001E-2</v>
      </c>
      <c r="G60" s="45">
        <v>-2.5000000000000001E-2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603.75</v>
      </c>
      <c r="O60" s="35">
        <f t="shared" si="1"/>
        <v>475</v>
      </c>
      <c r="P60" s="35">
        <f t="shared" si="2"/>
        <v>584.50119721938472</v>
      </c>
      <c r="Q60" s="35">
        <f t="shared" si="3"/>
        <v>273.82073980775351</v>
      </c>
      <c r="R60" s="35">
        <f t="shared" si="4"/>
        <v>151.67567408584176</v>
      </c>
      <c r="S60" s="35">
        <f t="shared" si="5"/>
        <v>323.1632464175625</v>
      </c>
      <c r="T60" s="35">
        <f t="shared" si="6"/>
        <v>14.755790027842313</v>
      </c>
      <c r="U60" s="35">
        <f t="shared" si="7"/>
        <v>516.6058316950888</v>
      </c>
      <c r="V60" s="35">
        <f t="shared" si="8"/>
        <v>286.15998121268223</v>
      </c>
      <c r="W60" s="35">
        <f t="shared" si="9"/>
        <v>21.41404029833982</v>
      </c>
      <c r="X60" s="35">
        <f t="shared" si="10"/>
        <v>3266.6454081942447</v>
      </c>
      <c r="Y60" s="51">
        <v>9900</v>
      </c>
      <c r="Z60" s="51">
        <v>4150</v>
      </c>
      <c r="AA60" s="35">
        <f t="shared" si="11"/>
        <v>396.25</v>
      </c>
      <c r="AB60" s="35">
        <f t="shared" si="12"/>
        <v>25</v>
      </c>
      <c r="AC60" s="35">
        <f t="shared" si="13"/>
        <v>583.14442824110336</v>
      </c>
      <c r="AD60" s="35">
        <f t="shared" si="14"/>
        <v>249.0213797049712</v>
      </c>
      <c r="AE60" s="35">
        <f t="shared" si="15"/>
        <v>125.44098869657967</v>
      </c>
      <c r="AF60" s="35">
        <f t="shared" si="16"/>
        <v>293.88349863925117</v>
      </c>
      <c r="AG60" s="35">
        <f t="shared" si="17"/>
        <v>42.449484114609724</v>
      </c>
      <c r="AH60" s="35">
        <f t="shared" si="18"/>
        <v>529.00636606762339</v>
      </c>
      <c r="AI60" s="35">
        <f t="shared" si="19"/>
        <v>266.47945515733045</v>
      </c>
      <c r="AJ60" s="35">
        <f t="shared" si="20"/>
        <v>19.473851536775534</v>
      </c>
      <c r="AK60" s="36">
        <f t="shared" si="21"/>
        <v>3524.3878980789987</v>
      </c>
    </row>
    <row r="61" spans="1:37" x14ac:dyDescent="0.25">
      <c r="A61" s="5">
        <v>4786</v>
      </c>
      <c r="B61" s="5">
        <v>636538.65298986435</v>
      </c>
      <c r="C61" s="5">
        <v>1012980.8830668926</v>
      </c>
      <c r="D61" s="5">
        <v>18235.436250004113</v>
      </c>
      <c r="E61" s="5">
        <v>40.735427712248153</v>
      </c>
      <c r="F61" s="45">
        <v>2.5000000000000001E-2</v>
      </c>
      <c r="G61" s="45">
        <v>-2.5000000000000001E-2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603.75</v>
      </c>
      <c r="O61" s="35">
        <f t="shared" si="1"/>
        <v>475</v>
      </c>
      <c r="P61" s="35">
        <f t="shared" si="2"/>
        <v>584.50119721938472</v>
      </c>
      <c r="Q61" s="35">
        <f t="shared" si="3"/>
        <v>273.82073980775351</v>
      </c>
      <c r="R61" s="35">
        <f t="shared" si="4"/>
        <v>151.67567408584176</v>
      </c>
      <c r="S61" s="35">
        <f t="shared" si="5"/>
        <v>323.1632464175625</v>
      </c>
      <c r="T61" s="35">
        <f t="shared" si="6"/>
        <v>14.755790027842313</v>
      </c>
      <c r="U61" s="35">
        <f t="shared" si="7"/>
        <v>516.6058316950888</v>
      </c>
      <c r="V61" s="35">
        <f t="shared" si="8"/>
        <v>286.15998121268223</v>
      </c>
      <c r="W61" s="35">
        <f t="shared" si="9"/>
        <v>21.41404029833982</v>
      </c>
      <c r="X61" s="35">
        <f t="shared" si="10"/>
        <v>3266.6454081942447</v>
      </c>
      <c r="Y61" s="51">
        <v>9900</v>
      </c>
      <c r="Z61" s="51">
        <v>4150</v>
      </c>
      <c r="AA61" s="35">
        <f t="shared" si="11"/>
        <v>396.25</v>
      </c>
      <c r="AB61" s="35">
        <f t="shared" si="12"/>
        <v>25</v>
      </c>
      <c r="AC61" s="35">
        <f t="shared" si="13"/>
        <v>583.14442824110336</v>
      </c>
      <c r="AD61" s="35">
        <f t="shared" si="14"/>
        <v>249.0213797049712</v>
      </c>
      <c r="AE61" s="35">
        <f t="shared" si="15"/>
        <v>125.44098869657967</v>
      </c>
      <c r="AF61" s="35">
        <f t="shared" si="16"/>
        <v>293.88349863925117</v>
      </c>
      <c r="AG61" s="35">
        <f t="shared" si="17"/>
        <v>42.449484114609724</v>
      </c>
      <c r="AH61" s="35">
        <f t="shared" si="18"/>
        <v>529.00636606762339</v>
      </c>
      <c r="AI61" s="35">
        <f t="shared" si="19"/>
        <v>266.47945515733045</v>
      </c>
      <c r="AJ61" s="35">
        <f t="shared" si="20"/>
        <v>19.473851536775534</v>
      </c>
      <c r="AK61" s="36">
        <f t="shared" si="21"/>
        <v>3524.3878980789987</v>
      </c>
    </row>
    <row r="62" spans="1:37" x14ac:dyDescent="0.25">
      <c r="A62" s="5">
        <v>4787</v>
      </c>
      <c r="B62" s="5">
        <v>637296.73466587067</v>
      </c>
      <c r="C62" s="5">
        <v>1013633.0426154435</v>
      </c>
      <c r="D62" s="5">
        <v>18224.384062504214</v>
      </c>
      <c r="E62" s="5">
        <v>40.67381934718032</v>
      </c>
      <c r="F62" s="45">
        <v>2.5000000000000001E-2</v>
      </c>
      <c r="G62" s="45">
        <v>-2.5000000000000001E-2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603.75</v>
      </c>
      <c r="O62" s="35">
        <f t="shared" si="1"/>
        <v>475</v>
      </c>
      <c r="P62" s="35">
        <f t="shared" si="2"/>
        <v>584.50119721938472</v>
      </c>
      <c r="Q62" s="35">
        <f t="shared" si="3"/>
        <v>273.82073980775351</v>
      </c>
      <c r="R62" s="35">
        <f t="shared" si="4"/>
        <v>151.67567408584176</v>
      </c>
      <c r="S62" s="35">
        <f t="shared" si="5"/>
        <v>323.1632464175625</v>
      </c>
      <c r="T62" s="35">
        <f t="shared" si="6"/>
        <v>14.755790027842313</v>
      </c>
      <c r="U62" s="35">
        <f t="shared" si="7"/>
        <v>516.6058316950888</v>
      </c>
      <c r="V62" s="35">
        <f t="shared" si="8"/>
        <v>286.15998121268223</v>
      </c>
      <c r="W62" s="35">
        <f t="shared" si="9"/>
        <v>21.41404029833982</v>
      </c>
      <c r="X62" s="35">
        <f t="shared" si="10"/>
        <v>3266.6454081942447</v>
      </c>
      <c r="Y62" s="51">
        <v>9900</v>
      </c>
      <c r="Z62" s="51">
        <v>4150</v>
      </c>
      <c r="AA62" s="35">
        <f t="shared" si="11"/>
        <v>396.25</v>
      </c>
      <c r="AB62" s="35">
        <f t="shared" si="12"/>
        <v>25</v>
      </c>
      <c r="AC62" s="35">
        <f t="shared" si="13"/>
        <v>583.14442824110336</v>
      </c>
      <c r="AD62" s="35">
        <f t="shared" si="14"/>
        <v>249.0213797049712</v>
      </c>
      <c r="AE62" s="35">
        <f t="shared" si="15"/>
        <v>125.44098869657967</v>
      </c>
      <c r="AF62" s="35">
        <f t="shared" si="16"/>
        <v>293.88349863925117</v>
      </c>
      <c r="AG62" s="35">
        <f t="shared" si="17"/>
        <v>42.449484114609724</v>
      </c>
      <c r="AH62" s="35">
        <f t="shared" si="18"/>
        <v>529.00636606762339</v>
      </c>
      <c r="AI62" s="35">
        <f t="shared" si="19"/>
        <v>266.47945515733045</v>
      </c>
      <c r="AJ62" s="35">
        <f t="shared" si="20"/>
        <v>19.473851536775534</v>
      </c>
      <c r="AK62" s="36">
        <f t="shared" si="21"/>
        <v>3524.3878980789987</v>
      </c>
    </row>
    <row r="63" spans="1:37" x14ac:dyDescent="0.25">
      <c r="A63" s="5">
        <v>4787.2</v>
      </c>
      <c r="B63" s="5">
        <v>637448.43512582779</v>
      </c>
      <c r="C63" s="5">
        <v>1013763.3766870797</v>
      </c>
      <c r="D63" s="5">
        <v>18222.1872000041</v>
      </c>
      <c r="E63" s="5">
        <v>40.661497674166768</v>
      </c>
      <c r="F63" s="45">
        <v>2.5000000000000001E-2</v>
      </c>
      <c r="G63" s="45">
        <v>-2.5000000000000001E-2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603.75</v>
      </c>
      <c r="O63" s="35">
        <f t="shared" si="1"/>
        <v>475</v>
      </c>
      <c r="P63" s="35">
        <f t="shared" si="2"/>
        <v>584.50119721938472</v>
      </c>
      <c r="Q63" s="35">
        <f t="shared" si="3"/>
        <v>273.82073980775351</v>
      </c>
      <c r="R63" s="35">
        <f t="shared" si="4"/>
        <v>151.67567408584176</v>
      </c>
      <c r="S63" s="35">
        <f t="shared" si="5"/>
        <v>323.1632464175625</v>
      </c>
      <c r="T63" s="35">
        <f t="shared" si="6"/>
        <v>14.755790027842313</v>
      </c>
      <c r="U63" s="35">
        <f t="shared" si="7"/>
        <v>516.6058316950888</v>
      </c>
      <c r="V63" s="35">
        <f t="shared" si="8"/>
        <v>286.15998121268223</v>
      </c>
      <c r="W63" s="35">
        <f t="shared" si="9"/>
        <v>21.41404029833982</v>
      </c>
      <c r="X63" s="35">
        <f t="shared" si="10"/>
        <v>3266.6454081942447</v>
      </c>
      <c r="Y63" s="51">
        <v>9900</v>
      </c>
      <c r="Z63" s="51">
        <v>4150</v>
      </c>
      <c r="AA63" s="35">
        <f t="shared" si="11"/>
        <v>396.25</v>
      </c>
      <c r="AB63" s="35">
        <f t="shared" si="12"/>
        <v>25</v>
      </c>
      <c r="AC63" s="35">
        <f t="shared" si="13"/>
        <v>583.14442824110336</v>
      </c>
      <c r="AD63" s="35">
        <f t="shared" si="14"/>
        <v>249.0213797049712</v>
      </c>
      <c r="AE63" s="35">
        <f t="shared" si="15"/>
        <v>125.44098869657967</v>
      </c>
      <c r="AF63" s="35">
        <f t="shared" si="16"/>
        <v>293.88349863925117</v>
      </c>
      <c r="AG63" s="35">
        <f t="shared" si="17"/>
        <v>42.449484114609724</v>
      </c>
      <c r="AH63" s="35">
        <f t="shared" si="18"/>
        <v>529.00636606762339</v>
      </c>
      <c r="AI63" s="35">
        <f t="shared" si="19"/>
        <v>266.47945515733045</v>
      </c>
      <c r="AJ63" s="35">
        <f t="shared" si="20"/>
        <v>19.473851536775534</v>
      </c>
      <c r="AK63" s="36">
        <f t="shared" si="21"/>
        <v>3524.3878980789987</v>
      </c>
    </row>
    <row r="64" spans="1:37" x14ac:dyDescent="0.25">
      <c r="A64" s="5">
        <v>4787.8</v>
      </c>
      <c r="B64" s="5">
        <v>637903.70463037491</v>
      </c>
      <c r="C64" s="5">
        <v>1014154.1831171811</v>
      </c>
      <c r="D64" s="5">
        <v>18215.623762504038</v>
      </c>
      <c r="E64" s="5">
        <v>40.624532655126046</v>
      </c>
      <c r="F64" s="45">
        <v>2.5000000000000001E-2</v>
      </c>
      <c r="G64" s="45">
        <v>-2.5000000000000001E-2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603.75</v>
      </c>
      <c r="O64" s="35">
        <f t="shared" si="1"/>
        <v>475</v>
      </c>
      <c r="P64" s="35">
        <f t="shared" si="2"/>
        <v>584.50119721938472</v>
      </c>
      <c r="Q64" s="35">
        <f t="shared" si="3"/>
        <v>273.82073980775351</v>
      </c>
      <c r="R64" s="35">
        <f t="shared" si="4"/>
        <v>151.67567408584176</v>
      </c>
      <c r="S64" s="35">
        <f t="shared" si="5"/>
        <v>323.1632464175625</v>
      </c>
      <c r="T64" s="35">
        <f t="shared" si="6"/>
        <v>14.755790027842313</v>
      </c>
      <c r="U64" s="35">
        <f t="shared" si="7"/>
        <v>516.6058316950888</v>
      </c>
      <c r="V64" s="35">
        <f t="shared" si="8"/>
        <v>286.15998121268223</v>
      </c>
      <c r="W64" s="35">
        <f t="shared" si="9"/>
        <v>21.41404029833982</v>
      </c>
      <c r="X64" s="35">
        <f t="shared" si="10"/>
        <v>3266.6454081942447</v>
      </c>
      <c r="Y64" s="51">
        <v>9900</v>
      </c>
      <c r="Z64" s="51">
        <v>4150</v>
      </c>
      <c r="AA64" s="35">
        <f t="shared" si="11"/>
        <v>396.25</v>
      </c>
      <c r="AB64" s="35">
        <f t="shared" si="12"/>
        <v>25</v>
      </c>
      <c r="AC64" s="35">
        <f t="shared" si="13"/>
        <v>583.14442824110336</v>
      </c>
      <c r="AD64" s="35">
        <f t="shared" si="14"/>
        <v>249.0213797049712</v>
      </c>
      <c r="AE64" s="35">
        <f t="shared" si="15"/>
        <v>125.44098869657967</v>
      </c>
      <c r="AF64" s="35">
        <f t="shared" si="16"/>
        <v>293.88349863925117</v>
      </c>
      <c r="AG64" s="35">
        <f t="shared" si="17"/>
        <v>42.449484114609724</v>
      </c>
      <c r="AH64" s="35">
        <f t="shared" si="18"/>
        <v>529.00636606762339</v>
      </c>
      <c r="AI64" s="35">
        <f t="shared" si="19"/>
        <v>266.47945515733045</v>
      </c>
      <c r="AJ64" s="35">
        <f t="shared" si="20"/>
        <v>19.473851536775534</v>
      </c>
      <c r="AK64" s="36">
        <f t="shared" si="21"/>
        <v>3524.3878980789987</v>
      </c>
    </row>
    <row r="65" spans="1:37" x14ac:dyDescent="0.25">
      <c r="A65" s="5">
        <v>4788</v>
      </c>
      <c r="B65" s="5">
        <v>638055.51714944839</v>
      </c>
      <c r="C65" s="5">
        <v>1014284.3866455555</v>
      </c>
      <c r="D65" s="5">
        <v>18213.445000004183</v>
      </c>
      <c r="E65" s="5">
        <v>40.612210982112494</v>
      </c>
      <c r="F65" s="45">
        <v>2.5000000000000001E-2</v>
      </c>
      <c r="G65" s="45">
        <v>-2.5000000000000001E-2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603.75</v>
      </c>
      <c r="O65" s="35">
        <f t="shared" si="1"/>
        <v>475</v>
      </c>
      <c r="P65" s="35">
        <f t="shared" si="2"/>
        <v>584.50119721938472</v>
      </c>
      <c r="Q65" s="35">
        <f t="shared" si="3"/>
        <v>273.82073980775351</v>
      </c>
      <c r="R65" s="35">
        <f t="shared" si="4"/>
        <v>151.67567408584176</v>
      </c>
      <c r="S65" s="35">
        <f t="shared" si="5"/>
        <v>323.1632464175625</v>
      </c>
      <c r="T65" s="35">
        <f t="shared" si="6"/>
        <v>14.755790027842313</v>
      </c>
      <c r="U65" s="35">
        <f t="shared" si="7"/>
        <v>516.6058316950888</v>
      </c>
      <c r="V65" s="35">
        <f t="shared" si="8"/>
        <v>286.15998121268223</v>
      </c>
      <c r="W65" s="35">
        <f t="shared" si="9"/>
        <v>21.41404029833982</v>
      </c>
      <c r="X65" s="35">
        <f t="shared" si="10"/>
        <v>3266.6454081942447</v>
      </c>
      <c r="Y65" s="51">
        <v>9900</v>
      </c>
      <c r="Z65" s="51">
        <v>4150</v>
      </c>
      <c r="AA65" s="35">
        <f t="shared" si="11"/>
        <v>396.25</v>
      </c>
      <c r="AB65" s="35">
        <f t="shared" si="12"/>
        <v>25</v>
      </c>
      <c r="AC65" s="35">
        <f t="shared" si="13"/>
        <v>583.14442824110336</v>
      </c>
      <c r="AD65" s="35">
        <f t="shared" si="14"/>
        <v>249.0213797049712</v>
      </c>
      <c r="AE65" s="35">
        <f t="shared" si="15"/>
        <v>125.44098869657967</v>
      </c>
      <c r="AF65" s="35">
        <f t="shared" si="16"/>
        <v>293.88349863925117</v>
      </c>
      <c r="AG65" s="35">
        <f t="shared" si="17"/>
        <v>42.449484114609724</v>
      </c>
      <c r="AH65" s="35">
        <f t="shared" si="18"/>
        <v>529.00636606762339</v>
      </c>
      <c r="AI65" s="35">
        <f t="shared" si="19"/>
        <v>266.47945515733045</v>
      </c>
      <c r="AJ65" s="35">
        <f t="shared" si="20"/>
        <v>19.473851536775534</v>
      </c>
      <c r="AK65" s="36">
        <f t="shared" si="21"/>
        <v>3524.3878980789987</v>
      </c>
    </row>
    <row r="66" spans="1:37" x14ac:dyDescent="0.25">
      <c r="A66" s="5">
        <v>4789</v>
      </c>
      <c r="B66" s="5">
        <v>638814.99956464767</v>
      </c>
      <c r="C66" s="5">
        <v>1014934.9144041538</v>
      </c>
      <c r="D66" s="5">
        <v>18202.619062504025</v>
      </c>
      <c r="E66" s="5">
        <v>40.55060261704466</v>
      </c>
      <c r="F66" s="45">
        <v>2.5000000000000001E-2</v>
      </c>
      <c r="G66" s="45">
        <v>-2.5000000000000001E-2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603.75</v>
      </c>
      <c r="O66" s="35">
        <f t="shared" si="1"/>
        <v>475</v>
      </c>
      <c r="P66" s="35">
        <f t="shared" si="2"/>
        <v>584.50119721938472</v>
      </c>
      <c r="Q66" s="35">
        <f t="shared" si="3"/>
        <v>273.82073980775351</v>
      </c>
      <c r="R66" s="35">
        <f t="shared" si="4"/>
        <v>151.67567408584176</v>
      </c>
      <c r="S66" s="35">
        <f t="shared" si="5"/>
        <v>323.1632464175625</v>
      </c>
      <c r="T66" s="35">
        <f t="shared" si="6"/>
        <v>14.755790027842313</v>
      </c>
      <c r="U66" s="35">
        <f t="shared" si="7"/>
        <v>516.6058316950888</v>
      </c>
      <c r="V66" s="35">
        <f t="shared" si="8"/>
        <v>286.15998121268223</v>
      </c>
      <c r="W66" s="35">
        <f t="shared" si="9"/>
        <v>21.41404029833982</v>
      </c>
      <c r="X66" s="35">
        <f t="shared" si="10"/>
        <v>3266.6454081942447</v>
      </c>
      <c r="Y66" s="51">
        <v>9900</v>
      </c>
      <c r="Z66" s="51">
        <v>4150</v>
      </c>
      <c r="AA66" s="35">
        <f t="shared" si="11"/>
        <v>396.25</v>
      </c>
      <c r="AB66" s="35">
        <f t="shared" si="12"/>
        <v>25</v>
      </c>
      <c r="AC66" s="35">
        <f t="shared" si="13"/>
        <v>583.14442824110336</v>
      </c>
      <c r="AD66" s="35">
        <f t="shared" si="14"/>
        <v>249.0213797049712</v>
      </c>
      <c r="AE66" s="35">
        <f t="shared" si="15"/>
        <v>125.44098869657967</v>
      </c>
      <c r="AF66" s="35">
        <f t="shared" si="16"/>
        <v>293.88349863925117</v>
      </c>
      <c r="AG66" s="35">
        <f t="shared" si="17"/>
        <v>42.449484114609724</v>
      </c>
      <c r="AH66" s="35">
        <f t="shared" si="18"/>
        <v>529.00636606762339</v>
      </c>
      <c r="AI66" s="35">
        <f t="shared" si="19"/>
        <v>266.47945515733045</v>
      </c>
      <c r="AJ66" s="35">
        <f t="shared" si="20"/>
        <v>19.473851536775534</v>
      </c>
      <c r="AK66" s="36">
        <f t="shared" si="21"/>
        <v>3524.3878980789987</v>
      </c>
    </row>
    <row r="67" spans="1:37" x14ac:dyDescent="0.25">
      <c r="A67" s="5">
        <v>4790</v>
      </c>
      <c r="B67" s="5">
        <v>639575.18103265762</v>
      </c>
      <c r="C67" s="5">
        <v>1015584.6251390278</v>
      </c>
      <c r="D67" s="5">
        <v>18191.906250003965</v>
      </c>
      <c r="E67" s="5">
        <v>40.488994251976827</v>
      </c>
      <c r="F67" s="45">
        <v>2.5000000000000001E-2</v>
      </c>
      <c r="G67" s="45">
        <v>-2.5000000000000001E-2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0"/>
        <v>603.75</v>
      </c>
      <c r="O67" s="35">
        <f t="shared" si="1"/>
        <v>475</v>
      </c>
      <c r="P67" s="35">
        <f t="shared" si="2"/>
        <v>584.50119721938472</v>
      </c>
      <c r="Q67" s="35">
        <f t="shared" si="3"/>
        <v>273.82073980775351</v>
      </c>
      <c r="R67" s="35">
        <f t="shared" si="4"/>
        <v>151.67567408584176</v>
      </c>
      <c r="S67" s="35">
        <f t="shared" si="5"/>
        <v>323.1632464175625</v>
      </c>
      <c r="T67" s="35">
        <f t="shared" si="6"/>
        <v>14.755790027842313</v>
      </c>
      <c r="U67" s="35">
        <f t="shared" si="7"/>
        <v>516.6058316950888</v>
      </c>
      <c r="V67" s="35">
        <f t="shared" si="8"/>
        <v>286.15998121268223</v>
      </c>
      <c r="W67" s="35">
        <f t="shared" si="9"/>
        <v>21.41404029833982</v>
      </c>
      <c r="X67" s="35">
        <f t="shared" si="10"/>
        <v>3266.6454081942447</v>
      </c>
      <c r="Y67" s="51">
        <v>9900</v>
      </c>
      <c r="Z67" s="51">
        <v>4150</v>
      </c>
      <c r="AA67" s="35">
        <f t="shared" si="11"/>
        <v>396.25</v>
      </c>
      <c r="AB67" s="35">
        <f t="shared" si="12"/>
        <v>25</v>
      </c>
      <c r="AC67" s="35">
        <f t="shared" si="13"/>
        <v>583.14442824110336</v>
      </c>
      <c r="AD67" s="35">
        <f t="shared" si="14"/>
        <v>249.0213797049712</v>
      </c>
      <c r="AE67" s="35">
        <f t="shared" si="15"/>
        <v>125.44098869657967</v>
      </c>
      <c r="AF67" s="35">
        <f t="shared" si="16"/>
        <v>293.88349863925117</v>
      </c>
      <c r="AG67" s="35">
        <f t="shared" si="17"/>
        <v>42.449484114609724</v>
      </c>
      <c r="AH67" s="35">
        <f t="shared" si="18"/>
        <v>529.00636606762339</v>
      </c>
      <c r="AI67" s="35">
        <f t="shared" si="19"/>
        <v>266.47945515733045</v>
      </c>
      <c r="AJ67" s="35">
        <f t="shared" si="20"/>
        <v>19.473851536775534</v>
      </c>
      <c r="AK67" s="36">
        <f t="shared" si="21"/>
        <v>3524.3878980789987</v>
      </c>
    </row>
  </sheetData>
  <sortState ref="K1:K196">
    <sortCondition ref="K136"/>
  </sortState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66"/>
  <sheetViews>
    <sheetView topLeftCell="H1" zoomScale="85" zoomScaleNormal="85" workbookViewId="0">
      <selection activeCell="AA3" sqref="AA3:AK66"/>
    </sheetView>
  </sheetViews>
  <sheetFormatPr defaultRowHeight="13.8" x14ac:dyDescent="0.25"/>
  <sheetData>
    <row r="1" spans="1:37" x14ac:dyDescent="0.25">
      <c r="A1" s="73" t="s">
        <v>64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4790</v>
      </c>
      <c r="B3" s="5">
        <v>639575.18103265762</v>
      </c>
      <c r="C3" s="5">
        <v>1015584.6251390278</v>
      </c>
      <c r="D3" s="5">
        <v>18191.906250003965</v>
      </c>
      <c r="E3" s="5">
        <v>40.488994251976827</v>
      </c>
      <c r="F3" s="45">
        <v>2.5000000000000001E-2</v>
      </c>
      <c r="G3" s="45">
        <v>-2.5000000000000001E-2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603.75</v>
      </c>
      <c r="O3" s="35">
        <f>(L3-400-500)*F3+250</f>
        <v>475</v>
      </c>
      <c r="P3" s="35">
        <f>(1000*SIN(PI()/2-(PI()/2+ATAN(H3)+ATAN(250/(L3-M3-400-250)))/2)/SIN((PI()/2+ATAN(H3)+ATAN(250/(L3-M3-400-250)))/2))*COS(ATAN((N3-O3)/(L3-M3-400-250)))</f>
        <v>584.50119721938472</v>
      </c>
      <c r="Q3" s="35">
        <f>(1000*SIN(PI()/2-(PI()/2+ATAN(H3)+ATAN(250/(L3-M3-400-250)))/2)/SIN((PI()/2+ATAN(H3)+ATAN(250/(L3-M3-400-250)))/2))*SIN(ATAN(H3)+ATAN(250/(L3-M3-400-250))-ATAN((N3-O3)/(L3-M3-400-250)))</f>
        <v>273.82073980775351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151.67567408584176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323.1632464175625</v>
      </c>
      <c r="T3" s="35">
        <f>(1000*SIN(PI()/2-(PI()/2+ATAN(H3)+ATAN(250/(L3-M3-400-250)))/2)/SIN((PI()/2+ATAN(H3)+ATAN(250/(L3-M3-400-250)))/2))*SIN(ATAN((N3-O3)/(L3-M3-400-250)))</f>
        <v>14.755790027842313</v>
      </c>
      <c r="U3" s="35">
        <f>(1000*SIN(PI()/2-(PI()/2+ATAN(H3)+ATAN(250/(L3-M3-400-250)))/2)/SIN((PI()/2+ATAN(H3)+ATAN(250/(L3-M3-400-250)))/2))*COS(ATAN(H3)+ATAN(250/(L3-M3-400-250))-ATAN((N3-O3)/(L3-M3-400-250)))</f>
        <v>516.6058316950888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286.15998121268223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21.41404029833982</v>
      </c>
      <c r="X3" s="35">
        <f>M3+400-((K3-250-(N3-O3))/TAN(PI()/2-(ATAN(H3)+ATAN(250/(L3-M3-400-250))-ATAN((N3-O3)/(L3-M3-400-250)))))</f>
        <v>3266.6454081942447</v>
      </c>
      <c r="Y3" s="51">
        <v>9900</v>
      </c>
      <c r="Z3" s="51">
        <v>4150</v>
      </c>
      <c r="AA3" s="35">
        <f>Z3*G3+J3</f>
        <v>396.25</v>
      </c>
      <c r="AB3" s="35">
        <f>(Y3-400-500)*G3+250</f>
        <v>25</v>
      </c>
      <c r="AC3" s="35">
        <f>(1000*SIN(PI()/2-(PI()/2+ATAN(I3)+ATAN(250/(Y3-Z3-400-250)))/2)/SIN((PI()/2+ATAN(I3)+ATAN(250/(Y3-Z3-400-250)))/2))*COS(ATAN((AA3-AB3)/(Y3-Z3-400-250)))</f>
        <v>583.14442824110336</v>
      </c>
      <c r="AD3" s="35">
        <f>(1000*SIN(PI()/2-(PI()/2+ATAN(I3)+ATAN(250/(Y3-Z3-400-250)))/2)/SIN((PI()/2+ATAN(I3)+ATAN(250/(Y3-Z3-400-250)))/2))*SIN(ATAN(I3)+ATAN(250/(Y3-Z3-400-250))-(ATAN((AA3-AB3)/(Y3-Z3-400-250))))</f>
        <v>249.0213797049712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125.44098869657967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293.88349863925117</v>
      </c>
      <c r="AG3" s="35">
        <f>(1000*SIN(PI()/2-(PI()/2+ATAN(I3)+ATAN(250/(Y3-Z3-400-250)))/2)/SIN((PI()/2+ATAN(I3)+ATAN(250/(Y3-Z3-400-250)))/2))*SIN(ATAN((AA3-AB3)/(Y3-Z3-400-250)))</f>
        <v>42.449484114609724</v>
      </c>
      <c r="AH3" s="35">
        <f>(1000*SIN(PI()/2-(PI()/2+ATAN(I3)+ATAN(250/(Y3-Z3-400-250)))/2)/SIN((PI()/2+ATAN(I3)+ATAN(250/(Y3-Z3-400-250)))/2))*COS(ATAN(I3)+ATAN(250/(Y3-Z3-400-250))-(ATAN((AA3-AB3)/(Y3-Z3-400-250))))</f>
        <v>529.00636606762339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266.47945515733045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19.473851536775534</v>
      </c>
      <c r="AK3" s="36">
        <f>Z3+400-((K3-250-(AA3-AB3))/TAN(PI()/2-(ATAN(I3)+ATAN(250/(Y3-Z3-400-250))-(ATAN((AA3-AB3)/(Y3-Z3-400-250))))))</f>
        <v>3524.3878980789987</v>
      </c>
    </row>
    <row r="4" spans="1:37" x14ac:dyDescent="0.25">
      <c r="A4" s="5">
        <v>4791</v>
      </c>
      <c r="B4" s="5">
        <v>640336.0606751442</v>
      </c>
      <c r="C4" s="5">
        <v>1016233.5180990994</v>
      </c>
      <c r="D4" s="5">
        <v>18181.306562504004</v>
      </c>
      <c r="E4" s="5">
        <v>40.427385886909008</v>
      </c>
      <c r="F4" s="45">
        <v>2.5000000000000001E-2</v>
      </c>
      <c r="G4" s="45">
        <v>-2.5000000000000001E-2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6" si="0">M4*F4+J4</f>
        <v>603.75</v>
      </c>
      <c r="O4" s="35">
        <f t="shared" ref="O4:O66" si="1">(L4-400-500)*F4+250</f>
        <v>475</v>
      </c>
      <c r="P4" s="35">
        <f t="shared" ref="P4:P66" si="2">(1000*SIN(PI()/2-(PI()/2+ATAN(H4)+ATAN(250/(L4-M4-400-250)))/2)/SIN((PI()/2+ATAN(H4)+ATAN(250/(L4-M4-400-250)))/2))*COS(ATAN((N4-O4)/(L4-M4-400-250)))</f>
        <v>584.50119721938472</v>
      </c>
      <c r="Q4" s="35">
        <f t="shared" ref="Q4:Q66" si="3">(1000*SIN(PI()/2-(PI()/2+ATAN(H4)+ATAN(250/(L4-M4-400-250)))/2)/SIN((PI()/2+ATAN(H4)+ATAN(250/(L4-M4-400-250)))/2))*SIN(ATAN(H4)+ATAN(250/(L4-M4-400-250))-ATAN((N4-O4)/(L4-M4-400-250)))</f>
        <v>273.82073980775351</v>
      </c>
      <c r="R4" s="35">
        <f t="shared" ref="R4:R66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151.67567408584176</v>
      </c>
      <c r="S4" s="35">
        <f t="shared" ref="S4:S66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323.1632464175625</v>
      </c>
      <c r="T4" s="35">
        <f t="shared" ref="T4:T66" si="6">(1000*SIN(PI()/2-(PI()/2+ATAN(H4)+ATAN(250/(L4-M4-400-250)))/2)/SIN((PI()/2+ATAN(H4)+ATAN(250/(L4-M4-400-250)))/2))*SIN(ATAN((N4-O4)/(L4-M4-400-250)))</f>
        <v>14.755790027842313</v>
      </c>
      <c r="U4" s="35">
        <f t="shared" ref="U4:U66" si="7">(1000*SIN(PI()/2-(PI()/2+ATAN(H4)+ATAN(250/(L4-M4-400-250)))/2)/SIN((PI()/2+ATAN(H4)+ATAN(250/(L4-M4-400-250)))/2))*COS(ATAN(H4)+ATAN(250/(L4-M4-400-250))-ATAN((N4-O4)/(L4-M4-400-250)))</f>
        <v>516.6058316950888</v>
      </c>
      <c r="V4" s="35">
        <f t="shared" ref="V4:V66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286.15998121268223</v>
      </c>
      <c r="W4" s="35">
        <f t="shared" ref="W4:W66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21.41404029833982</v>
      </c>
      <c r="X4" s="35">
        <f t="shared" ref="X4:X66" si="10">M4+400-((K4-250-(N4-O4))/TAN(PI()/2-(ATAN(H4)+ATAN(250/(L4-M4-400-250))-ATAN((N4-O4)/(L4-M4-400-250)))))</f>
        <v>3266.6454081942447</v>
      </c>
      <c r="Y4" s="51">
        <v>9900</v>
      </c>
      <c r="Z4" s="51">
        <v>4150</v>
      </c>
      <c r="AA4" s="35">
        <f t="shared" ref="AA4:AA66" si="11">Z4*G4+J4</f>
        <v>396.25</v>
      </c>
      <c r="AB4" s="35">
        <f t="shared" ref="AB4:AB66" si="12">(Y4-400-500)*G4+250</f>
        <v>25</v>
      </c>
      <c r="AC4" s="35">
        <f t="shared" ref="AC4:AC66" si="13">(1000*SIN(PI()/2-(PI()/2+ATAN(I4)+ATAN(250/(Y4-Z4-400-250)))/2)/SIN((PI()/2+ATAN(I4)+ATAN(250/(Y4-Z4-400-250)))/2))*COS(ATAN((AA4-AB4)/(Y4-Z4-400-250)))</f>
        <v>583.14442824110336</v>
      </c>
      <c r="AD4" s="35">
        <f t="shared" ref="AD4:AD66" si="14">(1000*SIN(PI()/2-(PI()/2+ATAN(I4)+ATAN(250/(Y4-Z4-400-250)))/2)/SIN((PI()/2+ATAN(I4)+ATAN(250/(Y4-Z4-400-250)))/2))*SIN(ATAN(I4)+ATAN(250/(Y4-Z4-400-250))-(ATAN((AA4-AB4)/(Y4-Z4-400-250))))</f>
        <v>249.0213797049712</v>
      </c>
      <c r="AE4" s="35">
        <f t="shared" ref="AE4:AE66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125.44098869657967</v>
      </c>
      <c r="AF4" s="35">
        <f t="shared" ref="AF4:AF66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293.88349863925117</v>
      </c>
      <c r="AG4" s="35">
        <f t="shared" ref="AG4:AG66" si="17">(1000*SIN(PI()/2-(PI()/2+ATAN(I4)+ATAN(250/(Y4-Z4-400-250)))/2)/SIN((PI()/2+ATAN(I4)+ATAN(250/(Y4-Z4-400-250)))/2))*SIN(ATAN((AA4-AB4)/(Y4-Z4-400-250)))</f>
        <v>42.449484114609724</v>
      </c>
      <c r="AH4" s="35">
        <f t="shared" ref="AH4:AH66" si="18">(1000*SIN(PI()/2-(PI()/2+ATAN(I4)+ATAN(250/(Y4-Z4-400-250)))/2)/SIN((PI()/2+ATAN(I4)+ATAN(250/(Y4-Z4-400-250)))/2))*COS(ATAN(I4)+ATAN(250/(Y4-Z4-400-250))-(ATAN((AA4-AB4)/(Y4-Z4-400-250))))</f>
        <v>529.00636606762339</v>
      </c>
      <c r="AI4" s="35">
        <f t="shared" ref="AI4:AI66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266.47945515733045</v>
      </c>
      <c r="AJ4" s="35">
        <f t="shared" ref="AJ4:AJ66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19.473851536775534</v>
      </c>
      <c r="AK4" s="36">
        <f t="shared" ref="AK4:AK66" si="21">Z4+400-((K4-250-(AA4-AB4))/TAN(PI()/2-(ATAN(I4)+ATAN(250/(Y4-Z4-400-250))-(ATAN((AA4-AB4)/(Y4-Z4-400-250))))))</f>
        <v>3524.3878980789987</v>
      </c>
    </row>
    <row r="5" spans="1:37" x14ac:dyDescent="0.25">
      <c r="A5" s="5">
        <v>4792</v>
      </c>
      <c r="B5" s="5">
        <v>641097.63761234283</v>
      </c>
      <c r="C5" s="5">
        <v>1016881.5925340056</v>
      </c>
      <c r="D5" s="5">
        <v>18170.82000000414</v>
      </c>
      <c r="E5" s="5">
        <v>40.365777521841174</v>
      </c>
      <c r="F5" s="45">
        <v>2.5000000000000001E-2</v>
      </c>
      <c r="G5" s="45">
        <v>-2.5000000000000001E-2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603.75</v>
      </c>
      <c r="O5" s="35">
        <f t="shared" si="1"/>
        <v>475</v>
      </c>
      <c r="P5" s="35">
        <f t="shared" si="2"/>
        <v>584.50119721938472</v>
      </c>
      <c r="Q5" s="35">
        <f t="shared" si="3"/>
        <v>273.82073980775351</v>
      </c>
      <c r="R5" s="35">
        <f t="shared" si="4"/>
        <v>151.67567408584176</v>
      </c>
      <c r="S5" s="35">
        <f t="shared" si="5"/>
        <v>323.1632464175625</v>
      </c>
      <c r="T5" s="35">
        <f t="shared" si="6"/>
        <v>14.755790027842313</v>
      </c>
      <c r="U5" s="35">
        <f t="shared" si="7"/>
        <v>516.6058316950888</v>
      </c>
      <c r="V5" s="35">
        <f t="shared" si="8"/>
        <v>286.15998121268223</v>
      </c>
      <c r="W5" s="35">
        <f t="shared" si="9"/>
        <v>21.41404029833982</v>
      </c>
      <c r="X5" s="35">
        <f t="shared" si="10"/>
        <v>3266.6454081942447</v>
      </c>
      <c r="Y5" s="51">
        <v>9900</v>
      </c>
      <c r="Z5" s="51">
        <v>4150</v>
      </c>
      <c r="AA5" s="35">
        <f t="shared" si="11"/>
        <v>396.25</v>
      </c>
      <c r="AB5" s="35">
        <f t="shared" si="12"/>
        <v>25</v>
      </c>
      <c r="AC5" s="35">
        <f t="shared" si="13"/>
        <v>583.14442824110336</v>
      </c>
      <c r="AD5" s="35">
        <f t="shared" si="14"/>
        <v>249.0213797049712</v>
      </c>
      <c r="AE5" s="35">
        <f t="shared" si="15"/>
        <v>125.44098869657967</v>
      </c>
      <c r="AF5" s="35">
        <f t="shared" si="16"/>
        <v>293.88349863925117</v>
      </c>
      <c r="AG5" s="35">
        <f t="shared" si="17"/>
        <v>42.449484114609724</v>
      </c>
      <c r="AH5" s="35">
        <f t="shared" si="18"/>
        <v>529.00636606762339</v>
      </c>
      <c r="AI5" s="35">
        <f t="shared" si="19"/>
        <v>266.47945515733045</v>
      </c>
      <c r="AJ5" s="35">
        <f t="shared" si="20"/>
        <v>19.473851536775534</v>
      </c>
      <c r="AK5" s="36">
        <f t="shared" si="21"/>
        <v>3524.3878980789987</v>
      </c>
    </row>
    <row r="6" spans="1:37" x14ac:dyDescent="0.25">
      <c r="A6" s="5">
        <v>4792.2</v>
      </c>
      <c r="B6" s="5">
        <v>641250.03659725189</v>
      </c>
      <c r="C6" s="5">
        <v>1017011.1091320217</v>
      </c>
      <c r="D6" s="5">
        <v>18168.736262504128</v>
      </c>
      <c r="E6" s="5">
        <v>40.353455848827615</v>
      </c>
      <c r="F6" s="45">
        <v>2.5000000000000001E-2</v>
      </c>
      <c r="G6" s="45">
        <v>-2.5000000000000001E-2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603.75</v>
      </c>
      <c r="O6" s="35">
        <f t="shared" si="1"/>
        <v>475</v>
      </c>
      <c r="P6" s="35">
        <f t="shared" si="2"/>
        <v>584.50119721938472</v>
      </c>
      <c r="Q6" s="35">
        <f t="shared" si="3"/>
        <v>273.82073980775351</v>
      </c>
      <c r="R6" s="35">
        <f t="shared" si="4"/>
        <v>151.67567408584176</v>
      </c>
      <c r="S6" s="35">
        <f t="shared" si="5"/>
        <v>323.1632464175625</v>
      </c>
      <c r="T6" s="35">
        <f t="shared" si="6"/>
        <v>14.755790027842313</v>
      </c>
      <c r="U6" s="35">
        <f t="shared" si="7"/>
        <v>516.6058316950888</v>
      </c>
      <c r="V6" s="35">
        <f t="shared" si="8"/>
        <v>286.15998121268223</v>
      </c>
      <c r="W6" s="35">
        <f t="shared" si="9"/>
        <v>21.41404029833982</v>
      </c>
      <c r="X6" s="35">
        <f t="shared" si="10"/>
        <v>3266.6454081942447</v>
      </c>
      <c r="Y6" s="51">
        <v>9900</v>
      </c>
      <c r="Z6" s="51">
        <v>4150</v>
      </c>
      <c r="AA6" s="35">
        <f t="shared" si="11"/>
        <v>396.25</v>
      </c>
      <c r="AB6" s="35">
        <f t="shared" si="12"/>
        <v>25</v>
      </c>
      <c r="AC6" s="35">
        <f t="shared" si="13"/>
        <v>583.14442824110336</v>
      </c>
      <c r="AD6" s="35">
        <f t="shared" si="14"/>
        <v>249.0213797049712</v>
      </c>
      <c r="AE6" s="35">
        <f t="shared" si="15"/>
        <v>125.44098869657967</v>
      </c>
      <c r="AF6" s="35">
        <f t="shared" si="16"/>
        <v>293.88349863925117</v>
      </c>
      <c r="AG6" s="35">
        <f t="shared" si="17"/>
        <v>42.449484114609724</v>
      </c>
      <c r="AH6" s="35">
        <f t="shared" si="18"/>
        <v>529.00636606762339</v>
      </c>
      <c r="AI6" s="35">
        <f t="shared" si="19"/>
        <v>266.47945515733045</v>
      </c>
      <c r="AJ6" s="35">
        <f t="shared" si="20"/>
        <v>19.473851536775534</v>
      </c>
      <c r="AK6" s="36">
        <f t="shared" si="21"/>
        <v>3524.3878980789987</v>
      </c>
    </row>
    <row r="7" spans="1:37" x14ac:dyDescent="0.25">
      <c r="A7" s="5">
        <v>4792.8</v>
      </c>
      <c r="B7" s="5">
        <v>641707.40062141418</v>
      </c>
      <c r="C7" s="5">
        <v>1017399.4622403085</v>
      </c>
      <c r="D7" s="5">
        <v>18162.51220000413</v>
      </c>
      <c r="E7" s="5">
        <v>40.316490829786893</v>
      </c>
      <c r="F7" s="45">
        <v>2.5000000000000001E-2</v>
      </c>
      <c r="G7" s="45">
        <v>-2.5000000000000001E-2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603.75</v>
      </c>
      <c r="O7" s="35">
        <f t="shared" si="1"/>
        <v>475</v>
      </c>
      <c r="P7" s="35">
        <f t="shared" si="2"/>
        <v>584.50119721938472</v>
      </c>
      <c r="Q7" s="35">
        <f t="shared" si="3"/>
        <v>273.82073980775351</v>
      </c>
      <c r="R7" s="35">
        <f t="shared" si="4"/>
        <v>151.67567408584176</v>
      </c>
      <c r="S7" s="35">
        <f t="shared" si="5"/>
        <v>323.1632464175625</v>
      </c>
      <c r="T7" s="35">
        <f t="shared" si="6"/>
        <v>14.755790027842313</v>
      </c>
      <c r="U7" s="35">
        <f t="shared" si="7"/>
        <v>516.6058316950888</v>
      </c>
      <c r="V7" s="35">
        <f t="shared" si="8"/>
        <v>286.15998121268223</v>
      </c>
      <c r="W7" s="35">
        <f t="shared" si="9"/>
        <v>21.41404029833982</v>
      </c>
      <c r="X7" s="35">
        <f t="shared" si="10"/>
        <v>3266.6454081942447</v>
      </c>
      <c r="Y7" s="51">
        <v>9900</v>
      </c>
      <c r="Z7" s="51">
        <v>4150</v>
      </c>
      <c r="AA7" s="35">
        <f t="shared" si="11"/>
        <v>396.25</v>
      </c>
      <c r="AB7" s="35">
        <f t="shared" si="12"/>
        <v>25</v>
      </c>
      <c r="AC7" s="35">
        <f t="shared" si="13"/>
        <v>583.14442824110336</v>
      </c>
      <c r="AD7" s="35">
        <f t="shared" si="14"/>
        <v>249.0213797049712</v>
      </c>
      <c r="AE7" s="35">
        <f t="shared" si="15"/>
        <v>125.44098869657967</v>
      </c>
      <c r="AF7" s="35">
        <f t="shared" si="16"/>
        <v>293.88349863925117</v>
      </c>
      <c r="AG7" s="35">
        <f t="shared" si="17"/>
        <v>42.449484114609724</v>
      </c>
      <c r="AH7" s="35">
        <f t="shared" si="18"/>
        <v>529.00636606762339</v>
      </c>
      <c r="AI7" s="35">
        <f t="shared" si="19"/>
        <v>266.47945515733045</v>
      </c>
      <c r="AJ7" s="35">
        <f t="shared" si="20"/>
        <v>19.473851536775534</v>
      </c>
      <c r="AK7" s="36">
        <f t="shared" si="21"/>
        <v>3524.3878980789987</v>
      </c>
    </row>
    <row r="8" spans="1:37" x14ac:dyDescent="0.25">
      <c r="A8" s="5">
        <v>4793</v>
      </c>
      <c r="B8" s="5">
        <v>641859.91096258163</v>
      </c>
      <c r="C8" s="5">
        <v>1017528.8476945162</v>
      </c>
      <c r="D8" s="5">
        <v>18160.446562504374</v>
      </c>
      <c r="E8" s="5">
        <v>40.304169156773341</v>
      </c>
      <c r="F8" s="45">
        <v>2.5000000000000001E-2</v>
      </c>
      <c r="G8" s="45">
        <v>-2.5000000000000001E-2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603.75</v>
      </c>
      <c r="O8" s="35">
        <f t="shared" si="1"/>
        <v>475</v>
      </c>
      <c r="P8" s="35">
        <f t="shared" si="2"/>
        <v>584.50119721938472</v>
      </c>
      <c r="Q8" s="35">
        <f t="shared" si="3"/>
        <v>273.82073980775351</v>
      </c>
      <c r="R8" s="35">
        <f t="shared" si="4"/>
        <v>151.67567408584176</v>
      </c>
      <c r="S8" s="35">
        <f t="shared" si="5"/>
        <v>323.1632464175625</v>
      </c>
      <c r="T8" s="35">
        <f t="shared" si="6"/>
        <v>14.755790027842313</v>
      </c>
      <c r="U8" s="35">
        <f t="shared" si="7"/>
        <v>516.6058316950888</v>
      </c>
      <c r="V8" s="35">
        <f t="shared" si="8"/>
        <v>286.15998121268223</v>
      </c>
      <c r="W8" s="35">
        <f t="shared" si="9"/>
        <v>21.41404029833982</v>
      </c>
      <c r="X8" s="35">
        <f t="shared" si="10"/>
        <v>3266.6454081942447</v>
      </c>
      <c r="Y8" s="51">
        <v>9900</v>
      </c>
      <c r="Z8" s="51">
        <v>4150</v>
      </c>
      <c r="AA8" s="35">
        <f t="shared" si="11"/>
        <v>396.25</v>
      </c>
      <c r="AB8" s="35">
        <f t="shared" si="12"/>
        <v>25</v>
      </c>
      <c r="AC8" s="35">
        <f t="shared" si="13"/>
        <v>583.14442824110336</v>
      </c>
      <c r="AD8" s="35">
        <f t="shared" si="14"/>
        <v>249.0213797049712</v>
      </c>
      <c r="AE8" s="35">
        <f t="shared" si="15"/>
        <v>125.44098869657967</v>
      </c>
      <c r="AF8" s="35">
        <f t="shared" si="16"/>
        <v>293.88349863925117</v>
      </c>
      <c r="AG8" s="35">
        <f t="shared" si="17"/>
        <v>42.449484114609724</v>
      </c>
      <c r="AH8" s="35">
        <f t="shared" si="18"/>
        <v>529.00636606762339</v>
      </c>
      <c r="AI8" s="35">
        <f t="shared" si="19"/>
        <v>266.47945515733045</v>
      </c>
      <c r="AJ8" s="35">
        <f t="shared" si="20"/>
        <v>19.473851536775534</v>
      </c>
      <c r="AK8" s="36">
        <f t="shared" si="21"/>
        <v>3524.3878980789987</v>
      </c>
    </row>
    <row r="9" spans="1:37" x14ac:dyDescent="0.25">
      <c r="A9" s="5">
        <v>4794</v>
      </c>
      <c r="B9" s="5">
        <v>642622.87984514236</v>
      </c>
      <c r="C9" s="5">
        <v>1018175.2828322351</v>
      </c>
      <c r="D9" s="5">
        <v>18150.186250004026</v>
      </c>
      <c r="E9" s="5">
        <v>40.242560791705507</v>
      </c>
      <c r="F9" s="45">
        <v>2.5000000000000001E-2</v>
      </c>
      <c r="G9" s="45">
        <v>-2.5000000000000001E-2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603.75</v>
      </c>
      <c r="O9" s="35">
        <f t="shared" si="1"/>
        <v>475</v>
      </c>
      <c r="P9" s="35">
        <f t="shared" si="2"/>
        <v>584.50119721938472</v>
      </c>
      <c r="Q9" s="35">
        <f t="shared" si="3"/>
        <v>273.82073980775351</v>
      </c>
      <c r="R9" s="35">
        <f t="shared" si="4"/>
        <v>151.67567408584176</v>
      </c>
      <c r="S9" s="35">
        <f t="shared" si="5"/>
        <v>323.1632464175625</v>
      </c>
      <c r="T9" s="35">
        <f t="shared" si="6"/>
        <v>14.755790027842313</v>
      </c>
      <c r="U9" s="35">
        <f t="shared" si="7"/>
        <v>516.6058316950888</v>
      </c>
      <c r="V9" s="35">
        <f t="shared" si="8"/>
        <v>286.15998121268223</v>
      </c>
      <c r="W9" s="35">
        <f t="shared" si="9"/>
        <v>21.41404029833982</v>
      </c>
      <c r="X9" s="35">
        <f t="shared" si="10"/>
        <v>3266.6454081942447</v>
      </c>
      <c r="Y9" s="51">
        <v>9900</v>
      </c>
      <c r="Z9" s="51">
        <v>4150</v>
      </c>
      <c r="AA9" s="35">
        <f t="shared" si="11"/>
        <v>396.25</v>
      </c>
      <c r="AB9" s="35">
        <f t="shared" si="12"/>
        <v>25</v>
      </c>
      <c r="AC9" s="35">
        <f t="shared" si="13"/>
        <v>583.14442824110336</v>
      </c>
      <c r="AD9" s="35">
        <f t="shared" si="14"/>
        <v>249.0213797049712</v>
      </c>
      <c r="AE9" s="35">
        <f t="shared" si="15"/>
        <v>125.44098869657967</v>
      </c>
      <c r="AF9" s="35">
        <f t="shared" si="16"/>
        <v>293.88349863925117</v>
      </c>
      <c r="AG9" s="35">
        <f t="shared" si="17"/>
        <v>42.449484114609724</v>
      </c>
      <c r="AH9" s="35">
        <f t="shared" si="18"/>
        <v>529.00636606762339</v>
      </c>
      <c r="AI9" s="35">
        <f t="shared" si="19"/>
        <v>266.47945515733045</v>
      </c>
      <c r="AJ9" s="35">
        <f t="shared" si="20"/>
        <v>19.473851536775534</v>
      </c>
      <c r="AK9" s="36">
        <f t="shared" si="21"/>
        <v>3524.3878980789987</v>
      </c>
    </row>
    <row r="10" spans="1:37" x14ac:dyDescent="0.25">
      <c r="A10" s="5">
        <v>4795</v>
      </c>
      <c r="B10" s="5">
        <v>643386.54337835312</v>
      </c>
      <c r="C10" s="5">
        <v>1018820.8971997201</v>
      </c>
      <c r="D10" s="5">
        <v>18140.039062504002</v>
      </c>
      <c r="E10" s="5">
        <v>40.180952426637674</v>
      </c>
      <c r="F10" s="45">
        <v>2.5000000000000001E-2</v>
      </c>
      <c r="G10" s="45">
        <v>-2.5000000000000001E-2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603.75</v>
      </c>
      <c r="O10" s="35">
        <f t="shared" si="1"/>
        <v>475</v>
      </c>
      <c r="P10" s="35">
        <f t="shared" si="2"/>
        <v>584.50119721938472</v>
      </c>
      <c r="Q10" s="35">
        <f t="shared" si="3"/>
        <v>273.82073980775351</v>
      </c>
      <c r="R10" s="35">
        <f t="shared" si="4"/>
        <v>151.67567408584176</v>
      </c>
      <c r="S10" s="35">
        <f t="shared" si="5"/>
        <v>323.1632464175625</v>
      </c>
      <c r="T10" s="35">
        <f t="shared" si="6"/>
        <v>14.755790027842313</v>
      </c>
      <c r="U10" s="35">
        <f t="shared" si="7"/>
        <v>516.6058316950888</v>
      </c>
      <c r="V10" s="35">
        <f t="shared" si="8"/>
        <v>286.15998121268223</v>
      </c>
      <c r="W10" s="35">
        <f t="shared" si="9"/>
        <v>21.41404029833982</v>
      </c>
      <c r="X10" s="35">
        <f t="shared" si="10"/>
        <v>3266.6454081942447</v>
      </c>
      <c r="Y10" s="51">
        <v>9900</v>
      </c>
      <c r="Z10" s="51">
        <v>4150</v>
      </c>
      <c r="AA10" s="35">
        <f t="shared" si="11"/>
        <v>396.25</v>
      </c>
      <c r="AB10" s="35">
        <f t="shared" si="12"/>
        <v>25</v>
      </c>
      <c r="AC10" s="35">
        <f t="shared" si="13"/>
        <v>583.14442824110336</v>
      </c>
      <c r="AD10" s="35">
        <f t="shared" si="14"/>
        <v>249.0213797049712</v>
      </c>
      <c r="AE10" s="35">
        <f t="shared" si="15"/>
        <v>125.44098869657967</v>
      </c>
      <c r="AF10" s="35">
        <f t="shared" si="16"/>
        <v>293.88349863925117</v>
      </c>
      <c r="AG10" s="35">
        <f t="shared" si="17"/>
        <v>42.449484114609724</v>
      </c>
      <c r="AH10" s="35">
        <f t="shared" si="18"/>
        <v>529.00636606762339</v>
      </c>
      <c r="AI10" s="35">
        <f t="shared" si="19"/>
        <v>266.47945515733045</v>
      </c>
      <c r="AJ10" s="35">
        <f t="shared" si="20"/>
        <v>19.473851536775534</v>
      </c>
      <c r="AK10" s="36">
        <f t="shared" si="21"/>
        <v>3524.3878980789987</v>
      </c>
    </row>
    <row r="11" spans="1:37" x14ac:dyDescent="0.25">
      <c r="A11" s="5">
        <v>4796</v>
      </c>
      <c r="B11" s="5">
        <v>644150.90067958832</v>
      </c>
      <c r="C11" s="5">
        <v>1019465.690050602</v>
      </c>
      <c r="D11" s="5">
        <v>18130.005000004076</v>
      </c>
      <c r="E11" s="5">
        <v>40.119344061569855</v>
      </c>
      <c r="F11" s="45">
        <v>2.5000000000000001E-2</v>
      </c>
      <c r="G11" s="45">
        <v>-2.5000000000000001E-2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603.75</v>
      </c>
      <c r="O11" s="35">
        <f t="shared" si="1"/>
        <v>475</v>
      </c>
      <c r="P11" s="35">
        <f t="shared" si="2"/>
        <v>584.50119721938472</v>
      </c>
      <c r="Q11" s="35">
        <f t="shared" si="3"/>
        <v>273.82073980775351</v>
      </c>
      <c r="R11" s="35">
        <f t="shared" si="4"/>
        <v>151.67567408584176</v>
      </c>
      <c r="S11" s="35">
        <f t="shared" si="5"/>
        <v>323.1632464175625</v>
      </c>
      <c r="T11" s="35">
        <f t="shared" si="6"/>
        <v>14.755790027842313</v>
      </c>
      <c r="U11" s="35">
        <f t="shared" si="7"/>
        <v>516.6058316950888</v>
      </c>
      <c r="V11" s="35">
        <f t="shared" si="8"/>
        <v>286.15998121268223</v>
      </c>
      <c r="W11" s="35">
        <f t="shared" si="9"/>
        <v>21.41404029833982</v>
      </c>
      <c r="X11" s="35">
        <f t="shared" si="10"/>
        <v>3266.6454081942447</v>
      </c>
      <c r="Y11" s="51">
        <v>9900</v>
      </c>
      <c r="Z11" s="51">
        <v>4150</v>
      </c>
      <c r="AA11" s="35">
        <f t="shared" si="11"/>
        <v>396.25</v>
      </c>
      <c r="AB11" s="35">
        <f t="shared" si="12"/>
        <v>25</v>
      </c>
      <c r="AC11" s="35">
        <f t="shared" si="13"/>
        <v>583.14442824110336</v>
      </c>
      <c r="AD11" s="35">
        <f t="shared" si="14"/>
        <v>249.0213797049712</v>
      </c>
      <c r="AE11" s="35">
        <f t="shared" si="15"/>
        <v>125.44098869657967</v>
      </c>
      <c r="AF11" s="35">
        <f t="shared" si="16"/>
        <v>293.88349863925117</v>
      </c>
      <c r="AG11" s="35">
        <f t="shared" si="17"/>
        <v>42.449484114609724</v>
      </c>
      <c r="AH11" s="35">
        <f t="shared" si="18"/>
        <v>529.00636606762339</v>
      </c>
      <c r="AI11" s="35">
        <f t="shared" si="19"/>
        <v>266.47945515733045</v>
      </c>
      <c r="AJ11" s="35">
        <f t="shared" si="20"/>
        <v>19.473851536775534</v>
      </c>
      <c r="AK11" s="36">
        <f t="shared" si="21"/>
        <v>3524.3878980789987</v>
      </c>
    </row>
    <row r="12" spans="1:37" x14ac:dyDescent="0.25">
      <c r="A12" s="5">
        <v>4797</v>
      </c>
      <c r="B12" s="5">
        <v>644915.9508638382</v>
      </c>
      <c r="C12" s="5">
        <v>1020109.660639286</v>
      </c>
      <c r="D12" s="5">
        <v>18120.084062504247</v>
      </c>
      <c r="E12" s="5">
        <v>40.057735696502014</v>
      </c>
      <c r="F12" s="45">
        <v>2.5000000000000001E-2</v>
      </c>
      <c r="G12" s="45">
        <v>-2.5000000000000001E-2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603.75</v>
      </c>
      <c r="O12" s="35">
        <f t="shared" si="1"/>
        <v>475</v>
      </c>
      <c r="P12" s="35">
        <f t="shared" si="2"/>
        <v>584.50119721938472</v>
      </c>
      <c r="Q12" s="35">
        <f t="shared" si="3"/>
        <v>273.82073980775351</v>
      </c>
      <c r="R12" s="35">
        <f t="shared" si="4"/>
        <v>151.67567408584176</v>
      </c>
      <c r="S12" s="35">
        <f t="shared" si="5"/>
        <v>323.1632464175625</v>
      </c>
      <c r="T12" s="35">
        <f t="shared" si="6"/>
        <v>14.755790027842313</v>
      </c>
      <c r="U12" s="35">
        <f t="shared" si="7"/>
        <v>516.6058316950888</v>
      </c>
      <c r="V12" s="35">
        <f t="shared" si="8"/>
        <v>286.15998121268223</v>
      </c>
      <c r="W12" s="35">
        <f t="shared" si="9"/>
        <v>21.41404029833982</v>
      </c>
      <c r="X12" s="35">
        <f t="shared" si="10"/>
        <v>3266.6454081942447</v>
      </c>
      <c r="Y12" s="51">
        <v>9900</v>
      </c>
      <c r="Z12" s="51">
        <v>4150</v>
      </c>
      <c r="AA12" s="35">
        <f t="shared" si="11"/>
        <v>396.25</v>
      </c>
      <c r="AB12" s="35">
        <f t="shared" si="12"/>
        <v>25</v>
      </c>
      <c r="AC12" s="35">
        <f t="shared" si="13"/>
        <v>583.14442824110336</v>
      </c>
      <c r="AD12" s="35">
        <f t="shared" si="14"/>
        <v>249.0213797049712</v>
      </c>
      <c r="AE12" s="35">
        <f t="shared" si="15"/>
        <v>125.44098869657967</v>
      </c>
      <c r="AF12" s="35">
        <f t="shared" si="16"/>
        <v>293.88349863925117</v>
      </c>
      <c r="AG12" s="35">
        <f t="shared" si="17"/>
        <v>42.449484114609724</v>
      </c>
      <c r="AH12" s="35">
        <f t="shared" si="18"/>
        <v>529.00636606762339</v>
      </c>
      <c r="AI12" s="35">
        <f t="shared" si="19"/>
        <v>266.47945515733045</v>
      </c>
      <c r="AJ12" s="35">
        <f t="shared" si="20"/>
        <v>19.473851536775534</v>
      </c>
      <c r="AK12" s="36">
        <f t="shared" si="21"/>
        <v>3524.3878980789987</v>
      </c>
    </row>
    <row r="13" spans="1:37" x14ac:dyDescent="0.25">
      <c r="A13" s="5">
        <v>4797.2</v>
      </c>
      <c r="B13" s="5">
        <v>645069.04396867752</v>
      </c>
      <c r="C13" s="5">
        <v>1020238.3560200334</v>
      </c>
      <c r="D13" s="5">
        <v>18118.113450004101</v>
      </c>
      <c r="E13" s="5">
        <v>40.045414023488462</v>
      </c>
      <c r="F13" s="45">
        <v>2.5000000000000001E-2</v>
      </c>
      <c r="G13" s="45">
        <v>-2.5000000000000001E-2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603.75</v>
      </c>
      <c r="O13" s="35">
        <f t="shared" si="1"/>
        <v>475</v>
      </c>
      <c r="P13" s="35">
        <f t="shared" si="2"/>
        <v>584.50119721938472</v>
      </c>
      <c r="Q13" s="35">
        <f t="shared" si="3"/>
        <v>273.82073980775351</v>
      </c>
      <c r="R13" s="35">
        <f t="shared" si="4"/>
        <v>151.67567408584176</v>
      </c>
      <c r="S13" s="35">
        <f t="shared" si="5"/>
        <v>323.1632464175625</v>
      </c>
      <c r="T13" s="35">
        <f t="shared" si="6"/>
        <v>14.755790027842313</v>
      </c>
      <c r="U13" s="35">
        <f t="shared" si="7"/>
        <v>516.6058316950888</v>
      </c>
      <c r="V13" s="35">
        <f t="shared" si="8"/>
        <v>286.15998121268223</v>
      </c>
      <c r="W13" s="35">
        <f t="shared" si="9"/>
        <v>21.41404029833982</v>
      </c>
      <c r="X13" s="35">
        <f t="shared" si="10"/>
        <v>3266.6454081942447</v>
      </c>
      <c r="Y13" s="51">
        <v>9900</v>
      </c>
      <c r="Z13" s="51">
        <v>4150</v>
      </c>
      <c r="AA13" s="35">
        <f t="shared" si="11"/>
        <v>396.25</v>
      </c>
      <c r="AB13" s="35">
        <f t="shared" si="12"/>
        <v>25</v>
      </c>
      <c r="AC13" s="35">
        <f t="shared" si="13"/>
        <v>583.14442824110336</v>
      </c>
      <c r="AD13" s="35">
        <f t="shared" si="14"/>
        <v>249.0213797049712</v>
      </c>
      <c r="AE13" s="35">
        <f t="shared" si="15"/>
        <v>125.44098869657967</v>
      </c>
      <c r="AF13" s="35">
        <f t="shared" si="16"/>
        <v>293.88349863925117</v>
      </c>
      <c r="AG13" s="35">
        <f t="shared" si="17"/>
        <v>42.449484114609724</v>
      </c>
      <c r="AH13" s="35">
        <f t="shared" si="18"/>
        <v>529.00636606762339</v>
      </c>
      <c r="AI13" s="35">
        <f t="shared" si="19"/>
        <v>266.47945515733045</v>
      </c>
      <c r="AJ13" s="35">
        <f t="shared" si="20"/>
        <v>19.473851536775534</v>
      </c>
      <c r="AK13" s="36">
        <f t="shared" si="21"/>
        <v>3524.3878980789987</v>
      </c>
    </row>
    <row r="14" spans="1:37" x14ac:dyDescent="0.25">
      <c r="A14" s="5">
        <v>4797.8</v>
      </c>
      <c r="B14" s="5">
        <v>645528.48929262161</v>
      </c>
      <c r="C14" s="5">
        <v>1020624.2445810735</v>
      </c>
      <c r="D14" s="5">
        <v>18112.228762504172</v>
      </c>
      <c r="E14" s="5">
        <v>40.008449004447741</v>
      </c>
      <c r="F14" s="45">
        <v>2.5000000000000001E-2</v>
      </c>
      <c r="G14" s="45">
        <v>-2.5000000000000001E-2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603.75</v>
      </c>
      <c r="O14" s="35">
        <f t="shared" si="1"/>
        <v>475</v>
      </c>
      <c r="P14" s="35">
        <f t="shared" si="2"/>
        <v>584.50119721938472</v>
      </c>
      <c r="Q14" s="35">
        <f t="shared" si="3"/>
        <v>273.82073980775351</v>
      </c>
      <c r="R14" s="35">
        <f t="shared" si="4"/>
        <v>151.67567408584176</v>
      </c>
      <c r="S14" s="35">
        <f t="shared" si="5"/>
        <v>323.1632464175625</v>
      </c>
      <c r="T14" s="35">
        <f t="shared" si="6"/>
        <v>14.755790027842313</v>
      </c>
      <c r="U14" s="35">
        <f t="shared" si="7"/>
        <v>516.6058316950888</v>
      </c>
      <c r="V14" s="35">
        <f t="shared" si="8"/>
        <v>286.15998121268223</v>
      </c>
      <c r="W14" s="35">
        <f t="shared" si="9"/>
        <v>21.41404029833982</v>
      </c>
      <c r="X14" s="35">
        <f t="shared" si="10"/>
        <v>3266.6454081942447</v>
      </c>
      <c r="Y14" s="51">
        <v>9900</v>
      </c>
      <c r="Z14" s="51">
        <v>4150</v>
      </c>
      <c r="AA14" s="35">
        <f t="shared" si="11"/>
        <v>396.25</v>
      </c>
      <c r="AB14" s="35">
        <f t="shared" si="12"/>
        <v>25</v>
      </c>
      <c r="AC14" s="35">
        <f t="shared" si="13"/>
        <v>583.14442824110336</v>
      </c>
      <c r="AD14" s="35">
        <f t="shared" si="14"/>
        <v>249.0213797049712</v>
      </c>
      <c r="AE14" s="35">
        <f t="shared" si="15"/>
        <v>125.44098869657967</v>
      </c>
      <c r="AF14" s="35">
        <f t="shared" si="16"/>
        <v>293.88349863925117</v>
      </c>
      <c r="AG14" s="35">
        <f t="shared" si="17"/>
        <v>42.449484114609724</v>
      </c>
      <c r="AH14" s="35">
        <f t="shared" si="18"/>
        <v>529.00636606762339</v>
      </c>
      <c r="AI14" s="35">
        <f t="shared" si="19"/>
        <v>266.47945515733045</v>
      </c>
      <c r="AJ14" s="35">
        <f t="shared" si="20"/>
        <v>19.473851536775534</v>
      </c>
      <c r="AK14" s="36">
        <f t="shared" si="21"/>
        <v>3524.3878980789987</v>
      </c>
    </row>
    <row r="15" spans="1:37" x14ac:dyDescent="0.25">
      <c r="A15" s="5">
        <v>4798</v>
      </c>
      <c r="B15" s="5">
        <v>645681.69304704666</v>
      </c>
      <c r="C15" s="5">
        <v>1020752.8082212508</v>
      </c>
      <c r="D15" s="5">
        <v>18110.276250003837</v>
      </c>
      <c r="E15" s="5">
        <v>39.996127331434188</v>
      </c>
      <c r="F15" s="45">
        <v>2.5000000000000001E-2</v>
      </c>
      <c r="G15" s="45">
        <v>-2.5000000000000001E-2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603.75</v>
      </c>
      <c r="O15" s="35">
        <f t="shared" si="1"/>
        <v>475</v>
      </c>
      <c r="P15" s="35">
        <f t="shared" si="2"/>
        <v>584.50119721938472</v>
      </c>
      <c r="Q15" s="35">
        <f t="shared" si="3"/>
        <v>273.82073980775351</v>
      </c>
      <c r="R15" s="35">
        <f t="shared" si="4"/>
        <v>151.67567408584176</v>
      </c>
      <c r="S15" s="35">
        <f t="shared" si="5"/>
        <v>323.1632464175625</v>
      </c>
      <c r="T15" s="35">
        <f t="shared" si="6"/>
        <v>14.755790027842313</v>
      </c>
      <c r="U15" s="35">
        <f t="shared" si="7"/>
        <v>516.6058316950888</v>
      </c>
      <c r="V15" s="35">
        <f t="shared" si="8"/>
        <v>286.15998121268223</v>
      </c>
      <c r="W15" s="35">
        <f t="shared" si="9"/>
        <v>21.41404029833982</v>
      </c>
      <c r="X15" s="35">
        <f t="shared" si="10"/>
        <v>3266.6454081942447</v>
      </c>
      <c r="Y15" s="51">
        <v>9900</v>
      </c>
      <c r="Z15" s="51">
        <v>4150</v>
      </c>
      <c r="AA15" s="35">
        <f t="shared" si="11"/>
        <v>396.25</v>
      </c>
      <c r="AB15" s="35">
        <f t="shared" si="12"/>
        <v>25</v>
      </c>
      <c r="AC15" s="35">
        <f t="shared" si="13"/>
        <v>583.14442824110336</v>
      </c>
      <c r="AD15" s="35">
        <f t="shared" si="14"/>
        <v>249.0213797049712</v>
      </c>
      <c r="AE15" s="35">
        <f t="shared" si="15"/>
        <v>125.44098869657967</v>
      </c>
      <c r="AF15" s="35">
        <f t="shared" si="16"/>
        <v>293.88349863925117</v>
      </c>
      <c r="AG15" s="35">
        <f t="shared" si="17"/>
        <v>42.449484114609724</v>
      </c>
      <c r="AH15" s="35">
        <f t="shared" si="18"/>
        <v>529.00636606762339</v>
      </c>
      <c r="AI15" s="35">
        <f t="shared" si="19"/>
        <v>266.47945515733045</v>
      </c>
      <c r="AJ15" s="35">
        <f t="shared" si="20"/>
        <v>19.473851536775534</v>
      </c>
      <c r="AK15" s="36">
        <f t="shared" si="21"/>
        <v>3524.3878980789987</v>
      </c>
    </row>
    <row r="16" spans="1:37" x14ac:dyDescent="0.25">
      <c r="A16" s="5">
        <v>4799</v>
      </c>
      <c r="B16" s="5">
        <v>646448.12634420395</v>
      </c>
      <c r="C16" s="5">
        <v>1021395.1320528686</v>
      </c>
      <c r="D16" s="5">
        <v>18100.581562503976</v>
      </c>
      <c r="E16" s="5">
        <v>39.934518966366355</v>
      </c>
      <c r="F16" s="45">
        <v>2.5000000000000001E-2</v>
      </c>
      <c r="G16" s="45">
        <v>-2.5000000000000001E-2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603.75</v>
      </c>
      <c r="O16" s="35">
        <f t="shared" si="1"/>
        <v>475</v>
      </c>
      <c r="P16" s="35">
        <f t="shared" si="2"/>
        <v>584.50119721938472</v>
      </c>
      <c r="Q16" s="35">
        <f t="shared" si="3"/>
        <v>273.82073980775351</v>
      </c>
      <c r="R16" s="35">
        <f t="shared" si="4"/>
        <v>151.67567408584176</v>
      </c>
      <c r="S16" s="35">
        <f t="shared" si="5"/>
        <v>323.1632464175625</v>
      </c>
      <c r="T16" s="35">
        <f t="shared" si="6"/>
        <v>14.755790027842313</v>
      </c>
      <c r="U16" s="35">
        <f t="shared" si="7"/>
        <v>516.6058316950888</v>
      </c>
      <c r="V16" s="35">
        <f t="shared" si="8"/>
        <v>286.15998121268223</v>
      </c>
      <c r="W16" s="35">
        <f t="shared" si="9"/>
        <v>21.41404029833982</v>
      </c>
      <c r="X16" s="35">
        <f t="shared" si="10"/>
        <v>3266.6454081942447</v>
      </c>
      <c r="Y16" s="51">
        <v>9900</v>
      </c>
      <c r="Z16" s="51">
        <v>4150</v>
      </c>
      <c r="AA16" s="35">
        <f t="shared" si="11"/>
        <v>396.25</v>
      </c>
      <c r="AB16" s="35">
        <f t="shared" si="12"/>
        <v>25</v>
      </c>
      <c r="AC16" s="35">
        <f t="shared" si="13"/>
        <v>583.14442824110336</v>
      </c>
      <c r="AD16" s="35">
        <f t="shared" si="14"/>
        <v>249.0213797049712</v>
      </c>
      <c r="AE16" s="35">
        <f t="shared" si="15"/>
        <v>125.44098869657967</v>
      </c>
      <c r="AF16" s="35">
        <f t="shared" si="16"/>
        <v>293.88349863925117</v>
      </c>
      <c r="AG16" s="35">
        <f t="shared" si="17"/>
        <v>42.449484114609724</v>
      </c>
      <c r="AH16" s="35">
        <f t="shared" si="18"/>
        <v>529.00636606762339</v>
      </c>
      <c r="AI16" s="35">
        <f t="shared" si="19"/>
        <v>266.47945515733045</v>
      </c>
      <c r="AJ16" s="35">
        <f t="shared" si="20"/>
        <v>19.473851536775534</v>
      </c>
      <c r="AK16" s="36">
        <f t="shared" si="21"/>
        <v>3524.3878980789987</v>
      </c>
    </row>
    <row r="17" spans="1:37" x14ac:dyDescent="0.25">
      <c r="A17" s="5">
        <v>4800</v>
      </c>
      <c r="B17" s="5">
        <v>647215.24986886978</v>
      </c>
      <c r="C17" s="5">
        <v>1022036.6313914955</v>
      </c>
      <c r="D17" s="5">
        <v>18091</v>
      </c>
      <c r="E17" s="5">
        <v>39.872910601298521</v>
      </c>
      <c r="F17" s="45">
        <v>2.5000000000000001E-2</v>
      </c>
      <c r="G17" s="45">
        <v>-2.5000000000000001E-2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603.75</v>
      </c>
      <c r="O17" s="35">
        <f t="shared" si="1"/>
        <v>475</v>
      </c>
      <c r="P17" s="35">
        <f t="shared" si="2"/>
        <v>584.50119721938472</v>
      </c>
      <c r="Q17" s="35">
        <f t="shared" si="3"/>
        <v>273.82073980775351</v>
      </c>
      <c r="R17" s="35">
        <f t="shared" si="4"/>
        <v>151.67567408584176</v>
      </c>
      <c r="S17" s="35">
        <f t="shared" si="5"/>
        <v>323.1632464175625</v>
      </c>
      <c r="T17" s="35">
        <f t="shared" si="6"/>
        <v>14.755790027842313</v>
      </c>
      <c r="U17" s="35">
        <f t="shared" si="7"/>
        <v>516.6058316950888</v>
      </c>
      <c r="V17" s="35">
        <f t="shared" si="8"/>
        <v>286.15998121268223</v>
      </c>
      <c r="W17" s="35">
        <f t="shared" si="9"/>
        <v>21.41404029833982</v>
      </c>
      <c r="X17" s="35">
        <f t="shared" si="10"/>
        <v>3266.6454081942447</v>
      </c>
      <c r="Y17" s="51">
        <v>9900</v>
      </c>
      <c r="Z17" s="51">
        <v>4150</v>
      </c>
      <c r="AA17" s="35">
        <f t="shared" si="11"/>
        <v>396.25</v>
      </c>
      <c r="AB17" s="35">
        <f t="shared" si="12"/>
        <v>25</v>
      </c>
      <c r="AC17" s="35">
        <f t="shared" si="13"/>
        <v>583.14442824110336</v>
      </c>
      <c r="AD17" s="35">
        <f t="shared" si="14"/>
        <v>249.0213797049712</v>
      </c>
      <c r="AE17" s="35">
        <f t="shared" si="15"/>
        <v>125.44098869657967</v>
      </c>
      <c r="AF17" s="35">
        <f t="shared" si="16"/>
        <v>293.88349863925117</v>
      </c>
      <c r="AG17" s="35">
        <f t="shared" si="17"/>
        <v>42.449484114609724</v>
      </c>
      <c r="AH17" s="35">
        <f t="shared" si="18"/>
        <v>529.00636606762339</v>
      </c>
      <c r="AI17" s="35">
        <f t="shared" si="19"/>
        <v>266.47945515733045</v>
      </c>
      <c r="AJ17" s="35">
        <f t="shared" si="20"/>
        <v>19.473851536775534</v>
      </c>
      <c r="AK17" s="36">
        <f t="shared" si="21"/>
        <v>3524.3878980789987</v>
      </c>
    </row>
    <row r="18" spans="1:37" x14ac:dyDescent="0.25">
      <c r="A18" s="5">
        <v>4801</v>
      </c>
      <c r="B18" s="5">
        <v>647983.06273460388</v>
      </c>
      <c r="C18" s="5">
        <v>1022677.305495441</v>
      </c>
      <c r="D18" s="5">
        <v>18081.531562504097</v>
      </c>
      <c r="E18" s="5">
        <v>39.811302236230702</v>
      </c>
      <c r="F18" s="45">
        <v>2.5000000000000001E-2</v>
      </c>
      <c r="G18" s="45">
        <v>-2.5000000000000001E-2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603.75</v>
      </c>
      <c r="O18" s="35">
        <f t="shared" si="1"/>
        <v>475</v>
      </c>
      <c r="P18" s="35">
        <f t="shared" si="2"/>
        <v>584.50119721938472</v>
      </c>
      <c r="Q18" s="35">
        <f t="shared" si="3"/>
        <v>273.82073980775351</v>
      </c>
      <c r="R18" s="35">
        <f t="shared" si="4"/>
        <v>151.67567408584176</v>
      </c>
      <c r="S18" s="35">
        <f t="shared" si="5"/>
        <v>323.1632464175625</v>
      </c>
      <c r="T18" s="35">
        <f t="shared" si="6"/>
        <v>14.755790027842313</v>
      </c>
      <c r="U18" s="35">
        <f t="shared" si="7"/>
        <v>516.6058316950888</v>
      </c>
      <c r="V18" s="35">
        <f t="shared" si="8"/>
        <v>286.15998121268223</v>
      </c>
      <c r="W18" s="35">
        <f t="shared" si="9"/>
        <v>21.41404029833982</v>
      </c>
      <c r="X18" s="35">
        <f t="shared" si="10"/>
        <v>3266.6454081942447</v>
      </c>
      <c r="Y18" s="51">
        <v>9900</v>
      </c>
      <c r="Z18" s="51">
        <v>4150</v>
      </c>
      <c r="AA18" s="35">
        <f t="shared" si="11"/>
        <v>396.25</v>
      </c>
      <c r="AB18" s="35">
        <f t="shared" si="12"/>
        <v>25</v>
      </c>
      <c r="AC18" s="35">
        <f t="shared" si="13"/>
        <v>583.14442824110336</v>
      </c>
      <c r="AD18" s="35">
        <f t="shared" si="14"/>
        <v>249.0213797049712</v>
      </c>
      <c r="AE18" s="35">
        <f t="shared" si="15"/>
        <v>125.44098869657967</v>
      </c>
      <c r="AF18" s="35">
        <f t="shared" si="16"/>
        <v>293.88349863925117</v>
      </c>
      <c r="AG18" s="35">
        <f t="shared" si="17"/>
        <v>42.449484114609724</v>
      </c>
      <c r="AH18" s="35">
        <f t="shared" si="18"/>
        <v>529.00636606762339</v>
      </c>
      <c r="AI18" s="35">
        <f t="shared" si="19"/>
        <v>266.47945515733045</v>
      </c>
      <c r="AJ18" s="35">
        <f t="shared" si="20"/>
        <v>19.473851536775534</v>
      </c>
      <c r="AK18" s="36">
        <f t="shared" si="21"/>
        <v>3524.3878980789987</v>
      </c>
    </row>
    <row r="19" spans="1:37" x14ac:dyDescent="0.25">
      <c r="A19" s="5">
        <v>4802</v>
      </c>
      <c r="B19" s="5">
        <v>648751.56405258179</v>
      </c>
      <c r="C19" s="5">
        <v>1023317.1536239088</v>
      </c>
      <c r="D19" s="5">
        <v>18072.176250004304</v>
      </c>
      <c r="E19" s="5">
        <v>39.749693871162862</v>
      </c>
      <c r="F19" s="45">
        <v>2.5000000000000001E-2</v>
      </c>
      <c r="G19" s="45">
        <v>-2.5000000000000001E-2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603.75</v>
      </c>
      <c r="O19" s="35">
        <f t="shared" si="1"/>
        <v>475</v>
      </c>
      <c r="P19" s="35">
        <f t="shared" si="2"/>
        <v>584.50119721938472</v>
      </c>
      <c r="Q19" s="35">
        <f t="shared" si="3"/>
        <v>273.82073980775351</v>
      </c>
      <c r="R19" s="35">
        <f t="shared" si="4"/>
        <v>151.67567408584176</v>
      </c>
      <c r="S19" s="35">
        <f t="shared" si="5"/>
        <v>323.1632464175625</v>
      </c>
      <c r="T19" s="35">
        <f t="shared" si="6"/>
        <v>14.755790027842313</v>
      </c>
      <c r="U19" s="35">
        <f t="shared" si="7"/>
        <v>516.6058316950888</v>
      </c>
      <c r="V19" s="35">
        <f t="shared" si="8"/>
        <v>286.15998121268223</v>
      </c>
      <c r="W19" s="35">
        <f t="shared" si="9"/>
        <v>21.41404029833982</v>
      </c>
      <c r="X19" s="35">
        <f t="shared" si="10"/>
        <v>3266.6454081942447</v>
      </c>
      <c r="Y19" s="51">
        <v>9900</v>
      </c>
      <c r="Z19" s="51">
        <v>4150</v>
      </c>
      <c r="AA19" s="35">
        <f t="shared" si="11"/>
        <v>396.25</v>
      </c>
      <c r="AB19" s="35">
        <f t="shared" si="12"/>
        <v>25</v>
      </c>
      <c r="AC19" s="35">
        <f t="shared" si="13"/>
        <v>583.14442824110336</v>
      </c>
      <c r="AD19" s="35">
        <f t="shared" si="14"/>
        <v>249.0213797049712</v>
      </c>
      <c r="AE19" s="35">
        <f t="shared" si="15"/>
        <v>125.44098869657967</v>
      </c>
      <c r="AF19" s="35">
        <f t="shared" si="16"/>
        <v>293.88349863925117</v>
      </c>
      <c r="AG19" s="35">
        <f t="shared" si="17"/>
        <v>42.449484114609724</v>
      </c>
      <c r="AH19" s="35">
        <f t="shared" si="18"/>
        <v>529.00636606762339</v>
      </c>
      <c r="AI19" s="35">
        <f t="shared" si="19"/>
        <v>266.47945515733045</v>
      </c>
      <c r="AJ19" s="35">
        <f t="shared" si="20"/>
        <v>19.473851536775534</v>
      </c>
      <c r="AK19" s="36">
        <f t="shared" si="21"/>
        <v>3524.3878980789987</v>
      </c>
    </row>
    <row r="20" spans="1:37" x14ac:dyDescent="0.25">
      <c r="A20" s="5">
        <v>4802.2</v>
      </c>
      <c r="B20" s="5">
        <v>648905.34685230255</v>
      </c>
      <c r="C20" s="5">
        <v>1023445.0240674317</v>
      </c>
      <c r="D20" s="5">
        <v>18070.318762504256</v>
      </c>
      <c r="E20" s="5">
        <v>39.737372198149302</v>
      </c>
      <c r="F20" s="45">
        <v>2.5000000000000001E-2</v>
      </c>
      <c r="G20" s="45">
        <v>-2.5000000000000001E-2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603.75</v>
      </c>
      <c r="O20" s="35">
        <f t="shared" si="1"/>
        <v>475</v>
      </c>
      <c r="P20" s="35">
        <f t="shared" si="2"/>
        <v>584.50119721938472</v>
      </c>
      <c r="Q20" s="35">
        <f t="shared" si="3"/>
        <v>273.82073980775351</v>
      </c>
      <c r="R20" s="35">
        <f t="shared" si="4"/>
        <v>151.67567408584176</v>
      </c>
      <c r="S20" s="35">
        <f t="shared" si="5"/>
        <v>323.1632464175625</v>
      </c>
      <c r="T20" s="35">
        <f t="shared" si="6"/>
        <v>14.755790027842313</v>
      </c>
      <c r="U20" s="35">
        <f t="shared" si="7"/>
        <v>516.6058316950888</v>
      </c>
      <c r="V20" s="35">
        <f t="shared" si="8"/>
        <v>286.15998121268223</v>
      </c>
      <c r="W20" s="35">
        <f t="shared" si="9"/>
        <v>21.41404029833982</v>
      </c>
      <c r="X20" s="35">
        <f t="shared" si="10"/>
        <v>3266.6454081942447</v>
      </c>
      <c r="Y20" s="51">
        <v>9900</v>
      </c>
      <c r="Z20" s="51">
        <v>4150</v>
      </c>
      <c r="AA20" s="35">
        <f t="shared" si="11"/>
        <v>396.25</v>
      </c>
      <c r="AB20" s="35">
        <f t="shared" si="12"/>
        <v>25</v>
      </c>
      <c r="AC20" s="35">
        <f t="shared" si="13"/>
        <v>583.14442824110336</v>
      </c>
      <c r="AD20" s="35">
        <f t="shared" si="14"/>
        <v>249.0213797049712</v>
      </c>
      <c r="AE20" s="35">
        <f t="shared" si="15"/>
        <v>125.44098869657967</v>
      </c>
      <c r="AF20" s="35">
        <f t="shared" si="16"/>
        <v>293.88349863925117</v>
      </c>
      <c r="AG20" s="35">
        <f t="shared" si="17"/>
        <v>42.449484114609724</v>
      </c>
      <c r="AH20" s="35">
        <f t="shared" si="18"/>
        <v>529.00636606762339</v>
      </c>
      <c r="AI20" s="35">
        <f t="shared" si="19"/>
        <v>266.47945515733045</v>
      </c>
      <c r="AJ20" s="35">
        <f t="shared" si="20"/>
        <v>19.473851536775534</v>
      </c>
      <c r="AK20" s="36">
        <f t="shared" si="21"/>
        <v>3524.3878980789987</v>
      </c>
    </row>
    <row r="21" spans="1:37" x14ac:dyDescent="0.25">
      <c r="A21" s="5">
        <v>4802.8</v>
      </c>
      <c r="B21" s="5">
        <v>649366.86019611359</v>
      </c>
      <c r="C21" s="5">
        <v>1023828.4369272292</v>
      </c>
      <c r="D21" s="5">
        <v>18064.77345000417</v>
      </c>
      <c r="E21" s="5">
        <v>39.700407179108588</v>
      </c>
      <c r="F21" s="45">
        <v>2.5000000000000001E-2</v>
      </c>
      <c r="G21" s="45">
        <v>-2.5000000000000001E-2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603.75</v>
      </c>
      <c r="O21" s="35">
        <f t="shared" si="1"/>
        <v>475</v>
      </c>
      <c r="P21" s="35">
        <f t="shared" si="2"/>
        <v>584.50119721938472</v>
      </c>
      <c r="Q21" s="35">
        <f t="shared" si="3"/>
        <v>273.82073980775351</v>
      </c>
      <c r="R21" s="35">
        <f t="shared" si="4"/>
        <v>151.67567408584176</v>
      </c>
      <c r="S21" s="35">
        <f t="shared" si="5"/>
        <v>323.1632464175625</v>
      </c>
      <c r="T21" s="35">
        <f t="shared" si="6"/>
        <v>14.755790027842313</v>
      </c>
      <c r="U21" s="35">
        <f t="shared" si="7"/>
        <v>516.6058316950888</v>
      </c>
      <c r="V21" s="35">
        <f t="shared" si="8"/>
        <v>286.15998121268223</v>
      </c>
      <c r="W21" s="35">
        <f t="shared" si="9"/>
        <v>21.41404029833982</v>
      </c>
      <c r="X21" s="35">
        <f t="shared" si="10"/>
        <v>3266.6454081942447</v>
      </c>
      <c r="Y21" s="51">
        <v>9900</v>
      </c>
      <c r="Z21" s="51">
        <v>4150</v>
      </c>
      <c r="AA21" s="35">
        <f t="shared" si="11"/>
        <v>396.25</v>
      </c>
      <c r="AB21" s="35">
        <f t="shared" si="12"/>
        <v>25</v>
      </c>
      <c r="AC21" s="35">
        <f t="shared" si="13"/>
        <v>583.14442824110336</v>
      </c>
      <c r="AD21" s="35">
        <f t="shared" si="14"/>
        <v>249.0213797049712</v>
      </c>
      <c r="AE21" s="35">
        <f t="shared" si="15"/>
        <v>125.44098869657967</v>
      </c>
      <c r="AF21" s="35">
        <f t="shared" si="16"/>
        <v>293.88349863925117</v>
      </c>
      <c r="AG21" s="35">
        <f t="shared" si="17"/>
        <v>42.449484114609724</v>
      </c>
      <c r="AH21" s="35">
        <f t="shared" si="18"/>
        <v>529.00636606762339</v>
      </c>
      <c r="AI21" s="35">
        <f t="shared" si="19"/>
        <v>266.47945515733045</v>
      </c>
      <c r="AJ21" s="35">
        <f t="shared" si="20"/>
        <v>19.473851536775534</v>
      </c>
      <c r="AK21" s="36">
        <f t="shared" si="21"/>
        <v>3524.3878980789987</v>
      </c>
    </row>
    <row r="22" spans="1:37" x14ac:dyDescent="0.25">
      <c r="A22" s="5">
        <v>4803</v>
      </c>
      <c r="B22" s="5">
        <v>649520.75293493271</v>
      </c>
      <c r="C22" s="5">
        <v>1023956.1750371456</v>
      </c>
      <c r="D22" s="5">
        <v>18062.934062503926</v>
      </c>
      <c r="E22" s="5">
        <v>39.688085506095035</v>
      </c>
      <c r="F22" s="45">
        <v>2.5000000000000001E-2</v>
      </c>
      <c r="G22" s="45">
        <v>-2.5000000000000001E-2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603.75</v>
      </c>
      <c r="O22" s="35">
        <f t="shared" si="1"/>
        <v>475</v>
      </c>
      <c r="P22" s="35">
        <f t="shared" si="2"/>
        <v>584.50119721938472</v>
      </c>
      <c r="Q22" s="35">
        <f t="shared" si="3"/>
        <v>273.82073980775351</v>
      </c>
      <c r="R22" s="35">
        <f t="shared" si="4"/>
        <v>151.67567408584176</v>
      </c>
      <c r="S22" s="35">
        <f t="shared" si="5"/>
        <v>323.1632464175625</v>
      </c>
      <c r="T22" s="35">
        <f t="shared" si="6"/>
        <v>14.755790027842313</v>
      </c>
      <c r="U22" s="35">
        <f t="shared" si="7"/>
        <v>516.6058316950888</v>
      </c>
      <c r="V22" s="35">
        <f t="shared" si="8"/>
        <v>286.15998121268223</v>
      </c>
      <c r="W22" s="35">
        <f t="shared" si="9"/>
        <v>21.41404029833982</v>
      </c>
      <c r="X22" s="35">
        <f t="shared" si="10"/>
        <v>3266.6454081942447</v>
      </c>
      <c r="Y22" s="51">
        <v>9900</v>
      </c>
      <c r="Z22" s="51">
        <v>4150</v>
      </c>
      <c r="AA22" s="35">
        <f t="shared" si="11"/>
        <v>396.25</v>
      </c>
      <c r="AB22" s="35">
        <f t="shared" si="12"/>
        <v>25</v>
      </c>
      <c r="AC22" s="35">
        <f t="shared" si="13"/>
        <v>583.14442824110336</v>
      </c>
      <c r="AD22" s="35">
        <f t="shared" si="14"/>
        <v>249.0213797049712</v>
      </c>
      <c r="AE22" s="35">
        <f t="shared" si="15"/>
        <v>125.44098869657967</v>
      </c>
      <c r="AF22" s="35">
        <f t="shared" si="16"/>
        <v>293.88349863925117</v>
      </c>
      <c r="AG22" s="35">
        <f t="shared" si="17"/>
        <v>42.449484114609724</v>
      </c>
      <c r="AH22" s="35">
        <f t="shared" si="18"/>
        <v>529.00636606762339</v>
      </c>
      <c r="AI22" s="35">
        <f t="shared" si="19"/>
        <v>266.47945515733045</v>
      </c>
      <c r="AJ22" s="35">
        <f t="shared" si="20"/>
        <v>19.473851536775534</v>
      </c>
      <c r="AK22" s="36">
        <f t="shared" si="21"/>
        <v>3524.3878980789987</v>
      </c>
    </row>
    <row r="23" spans="1:37" x14ac:dyDescent="0.25">
      <c r="A23" s="5">
        <v>4804</v>
      </c>
      <c r="B23" s="5">
        <v>650290.62849283218</v>
      </c>
      <c r="C23" s="5">
        <v>1024594.3689963222</v>
      </c>
      <c r="D23" s="5">
        <v>18053.805000004104</v>
      </c>
      <c r="E23" s="5">
        <v>39.626477141027202</v>
      </c>
      <c r="F23" s="45">
        <v>2.5000000000000001E-2</v>
      </c>
      <c r="G23" s="45">
        <v>-2.5000000000000001E-2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603.75</v>
      </c>
      <c r="O23" s="35">
        <f t="shared" si="1"/>
        <v>475</v>
      </c>
      <c r="P23" s="35">
        <f t="shared" si="2"/>
        <v>584.50119721938472</v>
      </c>
      <c r="Q23" s="35">
        <f t="shared" si="3"/>
        <v>273.82073980775351</v>
      </c>
      <c r="R23" s="35">
        <f t="shared" si="4"/>
        <v>151.67567408584176</v>
      </c>
      <c r="S23" s="35">
        <f t="shared" si="5"/>
        <v>323.1632464175625</v>
      </c>
      <c r="T23" s="35">
        <f t="shared" si="6"/>
        <v>14.755790027842313</v>
      </c>
      <c r="U23" s="35">
        <f t="shared" si="7"/>
        <v>516.6058316950888</v>
      </c>
      <c r="V23" s="35">
        <f t="shared" si="8"/>
        <v>286.15998121268223</v>
      </c>
      <c r="W23" s="35">
        <f t="shared" si="9"/>
        <v>21.41404029833982</v>
      </c>
      <c r="X23" s="35">
        <f t="shared" si="10"/>
        <v>3266.6454081942447</v>
      </c>
      <c r="Y23" s="51">
        <v>9900</v>
      </c>
      <c r="Z23" s="51">
        <v>4150</v>
      </c>
      <c r="AA23" s="35">
        <f t="shared" si="11"/>
        <v>396.25</v>
      </c>
      <c r="AB23" s="35">
        <f t="shared" si="12"/>
        <v>25</v>
      </c>
      <c r="AC23" s="35">
        <f t="shared" si="13"/>
        <v>583.14442824110336</v>
      </c>
      <c r="AD23" s="35">
        <f t="shared" si="14"/>
        <v>249.0213797049712</v>
      </c>
      <c r="AE23" s="35">
        <f t="shared" si="15"/>
        <v>125.44098869657967</v>
      </c>
      <c r="AF23" s="35">
        <f t="shared" si="16"/>
        <v>293.88349863925117</v>
      </c>
      <c r="AG23" s="35">
        <f t="shared" si="17"/>
        <v>42.449484114609724</v>
      </c>
      <c r="AH23" s="35">
        <f t="shared" si="18"/>
        <v>529.00636606762339</v>
      </c>
      <c r="AI23" s="35">
        <f t="shared" si="19"/>
        <v>266.47945515733045</v>
      </c>
      <c r="AJ23" s="35">
        <f t="shared" si="20"/>
        <v>19.473851536775534</v>
      </c>
      <c r="AK23" s="36">
        <f t="shared" si="21"/>
        <v>3524.3878980789987</v>
      </c>
    </row>
    <row r="24" spans="1:37" x14ac:dyDescent="0.25">
      <c r="A24" s="5">
        <v>4805</v>
      </c>
      <c r="B24" s="5">
        <v>651061.18983507156</v>
      </c>
      <c r="C24" s="5">
        <v>1025231.7347635329</v>
      </c>
      <c r="D24" s="5">
        <v>18044.789062504151</v>
      </c>
      <c r="E24" s="5">
        <v>39.564868775959368</v>
      </c>
      <c r="F24" s="45">
        <v>2.5000000000000001E-2</v>
      </c>
      <c r="G24" s="45">
        <v>-2.5000000000000001E-2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603.75</v>
      </c>
      <c r="O24" s="35">
        <f t="shared" si="1"/>
        <v>475</v>
      </c>
      <c r="P24" s="35">
        <f t="shared" si="2"/>
        <v>584.50119721938472</v>
      </c>
      <c r="Q24" s="35">
        <f t="shared" si="3"/>
        <v>273.82073980775351</v>
      </c>
      <c r="R24" s="35">
        <f t="shared" si="4"/>
        <v>151.67567408584176</v>
      </c>
      <c r="S24" s="35">
        <f t="shared" si="5"/>
        <v>323.1632464175625</v>
      </c>
      <c r="T24" s="35">
        <f t="shared" si="6"/>
        <v>14.755790027842313</v>
      </c>
      <c r="U24" s="35">
        <f t="shared" si="7"/>
        <v>516.6058316950888</v>
      </c>
      <c r="V24" s="35">
        <f t="shared" si="8"/>
        <v>286.15998121268223</v>
      </c>
      <c r="W24" s="35">
        <f t="shared" si="9"/>
        <v>21.41404029833982</v>
      </c>
      <c r="X24" s="35">
        <f t="shared" si="10"/>
        <v>3266.6454081942447</v>
      </c>
      <c r="Y24" s="51">
        <v>9900</v>
      </c>
      <c r="Z24" s="51">
        <v>4150</v>
      </c>
      <c r="AA24" s="35">
        <f t="shared" si="11"/>
        <v>396.25</v>
      </c>
      <c r="AB24" s="35">
        <f t="shared" si="12"/>
        <v>25</v>
      </c>
      <c r="AC24" s="35">
        <f t="shared" si="13"/>
        <v>583.14442824110336</v>
      </c>
      <c r="AD24" s="35">
        <f t="shared" si="14"/>
        <v>249.0213797049712</v>
      </c>
      <c r="AE24" s="35">
        <f t="shared" si="15"/>
        <v>125.44098869657967</v>
      </c>
      <c r="AF24" s="35">
        <f t="shared" si="16"/>
        <v>293.88349863925117</v>
      </c>
      <c r="AG24" s="35">
        <f t="shared" si="17"/>
        <v>42.449484114609724</v>
      </c>
      <c r="AH24" s="35">
        <f t="shared" si="18"/>
        <v>529.00636606762339</v>
      </c>
      <c r="AI24" s="35">
        <f t="shared" si="19"/>
        <v>266.47945515733045</v>
      </c>
      <c r="AJ24" s="35">
        <f t="shared" si="20"/>
        <v>19.473851536775534</v>
      </c>
      <c r="AK24" s="36">
        <f t="shared" si="21"/>
        <v>3524.3878980789987</v>
      </c>
    </row>
    <row r="25" spans="1:37" x14ac:dyDescent="0.25">
      <c r="A25" s="5">
        <v>4806</v>
      </c>
      <c r="B25" s="5">
        <v>651832.43607139587</v>
      </c>
      <c r="C25" s="5">
        <v>1025868.2716018558</v>
      </c>
      <c r="D25" s="5">
        <v>18035.886250004296</v>
      </c>
      <c r="E25" s="5">
        <v>39.503260410891549</v>
      </c>
      <c r="F25" s="45">
        <v>2.5000000000000001E-2</v>
      </c>
      <c r="G25" s="45">
        <v>-2.5000000000000001E-2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603.75</v>
      </c>
      <c r="O25" s="35">
        <f t="shared" si="1"/>
        <v>475</v>
      </c>
      <c r="P25" s="35">
        <f t="shared" si="2"/>
        <v>584.50119721938472</v>
      </c>
      <c r="Q25" s="35">
        <f t="shared" si="3"/>
        <v>273.82073980775351</v>
      </c>
      <c r="R25" s="35">
        <f t="shared" si="4"/>
        <v>151.67567408584176</v>
      </c>
      <c r="S25" s="35">
        <f t="shared" si="5"/>
        <v>323.1632464175625</v>
      </c>
      <c r="T25" s="35">
        <f t="shared" si="6"/>
        <v>14.755790027842313</v>
      </c>
      <c r="U25" s="35">
        <f t="shared" si="7"/>
        <v>516.6058316950888</v>
      </c>
      <c r="V25" s="35">
        <f t="shared" si="8"/>
        <v>286.15998121268223</v>
      </c>
      <c r="W25" s="35">
        <f t="shared" si="9"/>
        <v>21.41404029833982</v>
      </c>
      <c r="X25" s="35">
        <f t="shared" si="10"/>
        <v>3266.6454081942447</v>
      </c>
      <c r="Y25" s="51">
        <v>9900</v>
      </c>
      <c r="Z25" s="51">
        <v>4150</v>
      </c>
      <c r="AA25" s="35">
        <f t="shared" si="11"/>
        <v>396.25</v>
      </c>
      <c r="AB25" s="35">
        <f t="shared" si="12"/>
        <v>25</v>
      </c>
      <c r="AC25" s="35">
        <f t="shared" si="13"/>
        <v>583.14442824110336</v>
      </c>
      <c r="AD25" s="35">
        <f t="shared" si="14"/>
        <v>249.0213797049712</v>
      </c>
      <c r="AE25" s="35">
        <f t="shared" si="15"/>
        <v>125.44098869657967</v>
      </c>
      <c r="AF25" s="35">
        <f t="shared" si="16"/>
        <v>293.88349863925117</v>
      </c>
      <c r="AG25" s="35">
        <f t="shared" si="17"/>
        <v>42.449484114609724</v>
      </c>
      <c r="AH25" s="35">
        <f t="shared" si="18"/>
        <v>529.00636606762339</v>
      </c>
      <c r="AI25" s="35">
        <f t="shared" si="19"/>
        <v>266.47945515733045</v>
      </c>
      <c r="AJ25" s="35">
        <f t="shared" si="20"/>
        <v>19.473851536775534</v>
      </c>
      <c r="AK25" s="36">
        <f t="shared" si="21"/>
        <v>3524.3878980789987</v>
      </c>
    </row>
    <row r="26" spans="1:37" x14ac:dyDescent="0.25">
      <c r="A26" s="5">
        <v>4807</v>
      </c>
      <c r="B26" s="5">
        <v>652604.36631011963</v>
      </c>
      <c r="C26" s="5">
        <v>1026503.9787753224</v>
      </c>
      <c r="D26" s="5">
        <v>18027.09656250431</v>
      </c>
      <c r="E26" s="5">
        <v>39.441652045823709</v>
      </c>
      <c r="F26" s="45">
        <v>2.5000000000000001E-2</v>
      </c>
      <c r="G26" s="45">
        <v>-2.5000000000000001E-2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603.75</v>
      </c>
      <c r="O26" s="35">
        <f t="shared" si="1"/>
        <v>475</v>
      </c>
      <c r="P26" s="35">
        <f t="shared" si="2"/>
        <v>584.50119721938472</v>
      </c>
      <c r="Q26" s="35">
        <f t="shared" si="3"/>
        <v>273.82073980775351</v>
      </c>
      <c r="R26" s="35">
        <f t="shared" si="4"/>
        <v>151.67567408584176</v>
      </c>
      <c r="S26" s="35">
        <f t="shared" si="5"/>
        <v>323.1632464175625</v>
      </c>
      <c r="T26" s="35">
        <f t="shared" si="6"/>
        <v>14.755790027842313</v>
      </c>
      <c r="U26" s="35">
        <f t="shared" si="7"/>
        <v>516.6058316950888</v>
      </c>
      <c r="V26" s="35">
        <f t="shared" si="8"/>
        <v>286.15998121268223</v>
      </c>
      <c r="W26" s="35">
        <f t="shared" si="9"/>
        <v>21.41404029833982</v>
      </c>
      <c r="X26" s="35">
        <f t="shared" si="10"/>
        <v>3266.6454081942447</v>
      </c>
      <c r="Y26" s="51">
        <v>9900</v>
      </c>
      <c r="Z26" s="51">
        <v>4150</v>
      </c>
      <c r="AA26" s="35">
        <f t="shared" si="11"/>
        <v>396.25</v>
      </c>
      <c r="AB26" s="35">
        <f t="shared" si="12"/>
        <v>25</v>
      </c>
      <c r="AC26" s="35">
        <f t="shared" si="13"/>
        <v>583.14442824110336</v>
      </c>
      <c r="AD26" s="35">
        <f t="shared" si="14"/>
        <v>249.0213797049712</v>
      </c>
      <c r="AE26" s="35">
        <f t="shared" si="15"/>
        <v>125.44098869657967</v>
      </c>
      <c r="AF26" s="35">
        <f t="shared" si="16"/>
        <v>293.88349863925117</v>
      </c>
      <c r="AG26" s="35">
        <f t="shared" si="17"/>
        <v>42.449484114609724</v>
      </c>
      <c r="AH26" s="35">
        <f t="shared" si="18"/>
        <v>529.00636606762339</v>
      </c>
      <c r="AI26" s="35">
        <f t="shared" si="19"/>
        <v>266.47945515733045</v>
      </c>
      <c r="AJ26" s="35">
        <f t="shared" si="20"/>
        <v>19.473851536775534</v>
      </c>
      <c r="AK26" s="36">
        <f t="shared" si="21"/>
        <v>3524.3878980789987</v>
      </c>
    </row>
    <row r="27" spans="1:37" x14ac:dyDescent="0.25">
      <c r="A27" s="5">
        <v>4807.2</v>
      </c>
      <c r="B27" s="5">
        <v>652758.83435964584</v>
      </c>
      <c r="C27" s="5">
        <v>1026631.020585537</v>
      </c>
      <c r="D27" s="5">
        <v>18025.352200004134</v>
      </c>
      <c r="E27" s="5">
        <v>39.429330372810156</v>
      </c>
      <c r="F27" s="45">
        <v>2.5000000000000001E-2</v>
      </c>
      <c r="G27" s="45">
        <v>-2.5000000000000001E-2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603.75</v>
      </c>
      <c r="O27" s="35">
        <f t="shared" si="1"/>
        <v>475</v>
      </c>
      <c r="P27" s="35">
        <f t="shared" si="2"/>
        <v>584.50119721938472</v>
      </c>
      <c r="Q27" s="35">
        <f t="shared" si="3"/>
        <v>273.82073980775351</v>
      </c>
      <c r="R27" s="35">
        <f t="shared" si="4"/>
        <v>151.67567408584176</v>
      </c>
      <c r="S27" s="35">
        <f t="shared" si="5"/>
        <v>323.1632464175625</v>
      </c>
      <c r="T27" s="35">
        <f t="shared" si="6"/>
        <v>14.755790027842313</v>
      </c>
      <c r="U27" s="35">
        <f t="shared" si="7"/>
        <v>516.6058316950888</v>
      </c>
      <c r="V27" s="35">
        <f t="shared" si="8"/>
        <v>286.15998121268223</v>
      </c>
      <c r="W27" s="35">
        <f t="shared" si="9"/>
        <v>21.41404029833982</v>
      </c>
      <c r="X27" s="35">
        <f t="shared" si="10"/>
        <v>3266.6454081942447</v>
      </c>
      <c r="Y27" s="51">
        <v>9900</v>
      </c>
      <c r="Z27" s="51">
        <v>4150</v>
      </c>
      <c r="AA27" s="35">
        <f t="shared" si="11"/>
        <v>396.25</v>
      </c>
      <c r="AB27" s="35">
        <f t="shared" si="12"/>
        <v>25</v>
      </c>
      <c r="AC27" s="35">
        <f t="shared" si="13"/>
        <v>583.14442824110336</v>
      </c>
      <c r="AD27" s="35">
        <f t="shared" si="14"/>
        <v>249.0213797049712</v>
      </c>
      <c r="AE27" s="35">
        <f t="shared" si="15"/>
        <v>125.44098869657967</v>
      </c>
      <c r="AF27" s="35">
        <f t="shared" si="16"/>
        <v>293.88349863925117</v>
      </c>
      <c r="AG27" s="35">
        <f t="shared" si="17"/>
        <v>42.449484114609724</v>
      </c>
      <c r="AH27" s="35">
        <f t="shared" si="18"/>
        <v>529.00636606762339</v>
      </c>
      <c r="AI27" s="35">
        <f t="shared" si="19"/>
        <v>266.47945515733045</v>
      </c>
      <c r="AJ27" s="35">
        <f t="shared" si="20"/>
        <v>19.473851536775534</v>
      </c>
      <c r="AK27" s="36">
        <f t="shared" si="21"/>
        <v>3524.3878980789987</v>
      </c>
    </row>
    <row r="28" spans="1:37" x14ac:dyDescent="0.25">
      <c r="A28" s="5">
        <v>4807.8</v>
      </c>
      <c r="B28" s="5">
        <v>653222.40238285065</v>
      </c>
      <c r="C28" s="5">
        <v>1027011.9466614127</v>
      </c>
      <c r="D28" s="5">
        <v>18020.146262504113</v>
      </c>
      <c r="E28" s="5">
        <v>39.392365353769442</v>
      </c>
      <c r="F28" s="45">
        <v>2.5000000000000001E-2</v>
      </c>
      <c r="G28" s="45">
        <v>-2.5000000000000001E-2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603.75</v>
      </c>
      <c r="O28" s="35">
        <f t="shared" si="1"/>
        <v>475</v>
      </c>
      <c r="P28" s="35">
        <f t="shared" si="2"/>
        <v>584.50119721938472</v>
      </c>
      <c r="Q28" s="35">
        <f t="shared" si="3"/>
        <v>273.82073980775351</v>
      </c>
      <c r="R28" s="35">
        <f t="shared" si="4"/>
        <v>151.67567408584176</v>
      </c>
      <c r="S28" s="35">
        <f t="shared" si="5"/>
        <v>323.1632464175625</v>
      </c>
      <c r="T28" s="35">
        <f t="shared" si="6"/>
        <v>14.755790027842313</v>
      </c>
      <c r="U28" s="35">
        <f t="shared" si="7"/>
        <v>516.6058316950888</v>
      </c>
      <c r="V28" s="35">
        <f t="shared" si="8"/>
        <v>286.15998121268223</v>
      </c>
      <c r="W28" s="35">
        <f t="shared" si="9"/>
        <v>21.41404029833982</v>
      </c>
      <c r="X28" s="35">
        <f t="shared" si="10"/>
        <v>3266.6454081942447</v>
      </c>
      <c r="Y28" s="51">
        <v>9900</v>
      </c>
      <c r="Z28" s="51">
        <v>4150</v>
      </c>
      <c r="AA28" s="35">
        <f t="shared" si="11"/>
        <v>396.25</v>
      </c>
      <c r="AB28" s="35">
        <f t="shared" si="12"/>
        <v>25</v>
      </c>
      <c r="AC28" s="35">
        <f t="shared" si="13"/>
        <v>583.14442824110336</v>
      </c>
      <c r="AD28" s="35">
        <f t="shared" si="14"/>
        <v>249.0213797049712</v>
      </c>
      <c r="AE28" s="35">
        <f t="shared" si="15"/>
        <v>125.44098869657967</v>
      </c>
      <c r="AF28" s="35">
        <f t="shared" si="16"/>
        <v>293.88349863925117</v>
      </c>
      <c r="AG28" s="35">
        <f t="shared" si="17"/>
        <v>42.449484114609724</v>
      </c>
      <c r="AH28" s="35">
        <f t="shared" si="18"/>
        <v>529.00636606762339</v>
      </c>
      <c r="AI28" s="35">
        <f t="shared" si="19"/>
        <v>266.47945515733045</v>
      </c>
      <c r="AJ28" s="35">
        <f t="shared" si="20"/>
        <v>19.473851536775534</v>
      </c>
      <c r="AK28" s="36">
        <f t="shared" si="21"/>
        <v>3524.3878980789987</v>
      </c>
    </row>
    <row r="29" spans="1:37" x14ac:dyDescent="0.25">
      <c r="A29" s="5">
        <v>4808</v>
      </c>
      <c r="B29" s="5">
        <v>653376.97965860367</v>
      </c>
      <c r="C29" s="5">
        <v>1027138.8555489182</v>
      </c>
      <c r="D29" s="5">
        <v>18018.420000003971</v>
      </c>
      <c r="E29" s="5">
        <v>39.380043680755882</v>
      </c>
      <c r="F29" s="45">
        <v>2.5000000000000001E-2</v>
      </c>
      <c r="G29" s="45">
        <v>-2.5000000000000001E-2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603.75</v>
      </c>
      <c r="O29" s="35">
        <f t="shared" si="1"/>
        <v>475</v>
      </c>
      <c r="P29" s="35">
        <f t="shared" si="2"/>
        <v>584.50119721938472</v>
      </c>
      <c r="Q29" s="35">
        <f t="shared" si="3"/>
        <v>273.82073980775351</v>
      </c>
      <c r="R29" s="35">
        <f t="shared" si="4"/>
        <v>151.67567408584176</v>
      </c>
      <c r="S29" s="35">
        <f t="shared" si="5"/>
        <v>323.1632464175625</v>
      </c>
      <c r="T29" s="35">
        <f t="shared" si="6"/>
        <v>14.755790027842313</v>
      </c>
      <c r="U29" s="35">
        <f t="shared" si="7"/>
        <v>516.6058316950888</v>
      </c>
      <c r="V29" s="35">
        <f t="shared" si="8"/>
        <v>286.15998121268223</v>
      </c>
      <c r="W29" s="35">
        <f t="shared" si="9"/>
        <v>21.41404029833982</v>
      </c>
      <c r="X29" s="35">
        <f t="shared" si="10"/>
        <v>3266.6454081942447</v>
      </c>
      <c r="Y29" s="51">
        <v>9900</v>
      </c>
      <c r="Z29" s="51">
        <v>4150</v>
      </c>
      <c r="AA29" s="35">
        <f t="shared" si="11"/>
        <v>396.25</v>
      </c>
      <c r="AB29" s="35">
        <f t="shared" si="12"/>
        <v>25</v>
      </c>
      <c r="AC29" s="35">
        <f t="shared" si="13"/>
        <v>583.14442824110336</v>
      </c>
      <c r="AD29" s="35">
        <f t="shared" si="14"/>
        <v>249.0213797049712</v>
      </c>
      <c r="AE29" s="35">
        <f t="shared" si="15"/>
        <v>125.44098869657967</v>
      </c>
      <c r="AF29" s="35">
        <f t="shared" si="16"/>
        <v>293.88349863925117</v>
      </c>
      <c r="AG29" s="35">
        <f t="shared" si="17"/>
        <v>42.449484114609724</v>
      </c>
      <c r="AH29" s="35">
        <f t="shared" si="18"/>
        <v>529.00636606762339</v>
      </c>
      <c r="AI29" s="35">
        <f t="shared" si="19"/>
        <v>266.47945515733045</v>
      </c>
      <c r="AJ29" s="35">
        <f t="shared" si="20"/>
        <v>19.473851536775534</v>
      </c>
      <c r="AK29" s="36">
        <f t="shared" si="21"/>
        <v>3524.3878980789987</v>
      </c>
    </row>
    <row r="30" spans="1:37" x14ac:dyDescent="0.25">
      <c r="A30" s="5">
        <v>4809</v>
      </c>
      <c r="B30" s="5">
        <v>654150.27522325516</v>
      </c>
      <c r="C30" s="5">
        <v>1027772.901188612</v>
      </c>
      <c r="D30" s="5">
        <v>18009.856562503956</v>
      </c>
      <c r="E30" s="5">
        <v>39.318435315688056</v>
      </c>
      <c r="F30" s="45">
        <v>2.5000000000000001E-2</v>
      </c>
      <c r="G30" s="45">
        <v>-2.5000000000000001E-2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603.75</v>
      </c>
      <c r="O30" s="35">
        <f t="shared" si="1"/>
        <v>475</v>
      </c>
      <c r="P30" s="35">
        <f t="shared" si="2"/>
        <v>584.50119721938472</v>
      </c>
      <c r="Q30" s="35">
        <f t="shared" si="3"/>
        <v>273.82073980775351</v>
      </c>
      <c r="R30" s="35">
        <f t="shared" si="4"/>
        <v>151.67567408584176</v>
      </c>
      <c r="S30" s="35">
        <f t="shared" si="5"/>
        <v>323.1632464175625</v>
      </c>
      <c r="T30" s="35">
        <f t="shared" si="6"/>
        <v>14.755790027842313</v>
      </c>
      <c r="U30" s="35">
        <f t="shared" si="7"/>
        <v>516.6058316950888</v>
      </c>
      <c r="V30" s="35">
        <f t="shared" si="8"/>
        <v>286.15998121268223</v>
      </c>
      <c r="W30" s="35">
        <f t="shared" si="9"/>
        <v>21.41404029833982</v>
      </c>
      <c r="X30" s="35">
        <f t="shared" si="10"/>
        <v>3266.6454081942447</v>
      </c>
      <c r="Y30" s="51">
        <v>9900</v>
      </c>
      <c r="Z30" s="51">
        <v>4150</v>
      </c>
      <c r="AA30" s="35">
        <f t="shared" si="11"/>
        <v>396.25</v>
      </c>
      <c r="AB30" s="35">
        <f t="shared" si="12"/>
        <v>25</v>
      </c>
      <c r="AC30" s="35">
        <f t="shared" si="13"/>
        <v>583.14442824110336</v>
      </c>
      <c r="AD30" s="35">
        <f t="shared" si="14"/>
        <v>249.0213797049712</v>
      </c>
      <c r="AE30" s="35">
        <f t="shared" si="15"/>
        <v>125.44098869657967</v>
      </c>
      <c r="AF30" s="35">
        <f t="shared" si="16"/>
        <v>293.88349863925117</v>
      </c>
      <c r="AG30" s="35">
        <f t="shared" si="17"/>
        <v>42.449484114609724</v>
      </c>
      <c r="AH30" s="35">
        <f t="shared" si="18"/>
        <v>529.00636606762339</v>
      </c>
      <c r="AI30" s="35">
        <f t="shared" si="19"/>
        <v>266.47945515733045</v>
      </c>
      <c r="AJ30" s="35">
        <f t="shared" si="20"/>
        <v>19.473851536775534</v>
      </c>
      <c r="AK30" s="36">
        <f t="shared" si="21"/>
        <v>3524.3878980789987</v>
      </c>
    </row>
    <row r="31" spans="1:37" x14ac:dyDescent="0.25">
      <c r="A31" s="5">
        <v>4810</v>
      </c>
      <c r="B31" s="5">
        <v>654924.25211048126</v>
      </c>
      <c r="C31" s="5">
        <v>1028406.1149613261</v>
      </c>
      <c r="D31" s="5">
        <v>18001.406250004038</v>
      </c>
      <c r="E31" s="5">
        <v>39.256826950620223</v>
      </c>
      <c r="F31" s="45">
        <v>2.5000000000000001E-2</v>
      </c>
      <c r="G31" s="45">
        <v>-2.5000000000000001E-2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603.75</v>
      </c>
      <c r="O31" s="35">
        <f t="shared" si="1"/>
        <v>475</v>
      </c>
      <c r="P31" s="35">
        <f t="shared" si="2"/>
        <v>584.50119721938472</v>
      </c>
      <c r="Q31" s="35">
        <f t="shared" si="3"/>
        <v>273.82073980775351</v>
      </c>
      <c r="R31" s="35">
        <f t="shared" si="4"/>
        <v>151.67567408584176</v>
      </c>
      <c r="S31" s="35">
        <f t="shared" si="5"/>
        <v>323.1632464175625</v>
      </c>
      <c r="T31" s="35">
        <f t="shared" si="6"/>
        <v>14.755790027842313</v>
      </c>
      <c r="U31" s="35">
        <f t="shared" si="7"/>
        <v>516.6058316950888</v>
      </c>
      <c r="V31" s="35">
        <f t="shared" si="8"/>
        <v>286.15998121268223</v>
      </c>
      <c r="W31" s="35">
        <f t="shared" si="9"/>
        <v>21.41404029833982</v>
      </c>
      <c r="X31" s="35">
        <f t="shared" si="10"/>
        <v>3266.6454081942447</v>
      </c>
      <c r="Y31" s="51">
        <v>9900</v>
      </c>
      <c r="Z31" s="51">
        <v>4150</v>
      </c>
      <c r="AA31" s="35">
        <f t="shared" si="11"/>
        <v>396.25</v>
      </c>
      <c r="AB31" s="35">
        <f t="shared" si="12"/>
        <v>25</v>
      </c>
      <c r="AC31" s="35">
        <f t="shared" si="13"/>
        <v>583.14442824110336</v>
      </c>
      <c r="AD31" s="35">
        <f t="shared" si="14"/>
        <v>249.0213797049712</v>
      </c>
      <c r="AE31" s="35">
        <f t="shared" si="15"/>
        <v>125.44098869657967</v>
      </c>
      <c r="AF31" s="35">
        <f t="shared" si="16"/>
        <v>293.88349863925117</v>
      </c>
      <c r="AG31" s="35">
        <f t="shared" si="17"/>
        <v>42.449484114609724</v>
      </c>
      <c r="AH31" s="35">
        <f t="shared" si="18"/>
        <v>529.00636606762339</v>
      </c>
      <c r="AI31" s="35">
        <f t="shared" si="19"/>
        <v>266.47945515733045</v>
      </c>
      <c r="AJ31" s="35">
        <f t="shared" si="20"/>
        <v>19.473851536775534</v>
      </c>
      <c r="AK31" s="36">
        <f t="shared" si="21"/>
        <v>3524.3878980789987</v>
      </c>
    </row>
    <row r="32" spans="1:37" x14ac:dyDescent="0.25">
      <c r="A32" s="5">
        <v>4811</v>
      </c>
      <c r="B32" s="5">
        <v>655698.9094247818</v>
      </c>
      <c r="C32" s="5">
        <v>1029038.4961349368</v>
      </c>
      <c r="D32" s="5">
        <v>17993.069062504219</v>
      </c>
      <c r="E32" s="5">
        <v>39.195218585552396</v>
      </c>
      <c r="F32" s="45">
        <v>2.5000000000000001E-2</v>
      </c>
      <c r="G32" s="45">
        <v>-2.5000000000000001E-2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603.75</v>
      </c>
      <c r="O32" s="35">
        <f t="shared" si="1"/>
        <v>475</v>
      </c>
      <c r="P32" s="35">
        <f t="shared" si="2"/>
        <v>584.50119721938472</v>
      </c>
      <c r="Q32" s="35">
        <f t="shared" si="3"/>
        <v>273.82073980775351</v>
      </c>
      <c r="R32" s="35">
        <f t="shared" si="4"/>
        <v>151.67567408584176</v>
      </c>
      <c r="S32" s="35">
        <f t="shared" si="5"/>
        <v>323.1632464175625</v>
      </c>
      <c r="T32" s="35">
        <f t="shared" si="6"/>
        <v>14.755790027842313</v>
      </c>
      <c r="U32" s="35">
        <f t="shared" si="7"/>
        <v>516.6058316950888</v>
      </c>
      <c r="V32" s="35">
        <f t="shared" si="8"/>
        <v>286.15998121268223</v>
      </c>
      <c r="W32" s="35">
        <f t="shared" si="9"/>
        <v>21.41404029833982</v>
      </c>
      <c r="X32" s="35">
        <f t="shared" si="10"/>
        <v>3266.6454081942447</v>
      </c>
      <c r="Y32" s="51">
        <v>9900</v>
      </c>
      <c r="Z32" s="51">
        <v>4150</v>
      </c>
      <c r="AA32" s="35">
        <f t="shared" si="11"/>
        <v>396.25</v>
      </c>
      <c r="AB32" s="35">
        <f t="shared" si="12"/>
        <v>25</v>
      </c>
      <c r="AC32" s="35">
        <f t="shared" si="13"/>
        <v>583.14442824110336</v>
      </c>
      <c r="AD32" s="35">
        <f t="shared" si="14"/>
        <v>249.0213797049712</v>
      </c>
      <c r="AE32" s="35">
        <f t="shared" si="15"/>
        <v>125.44098869657967</v>
      </c>
      <c r="AF32" s="35">
        <f t="shared" si="16"/>
        <v>293.88349863925117</v>
      </c>
      <c r="AG32" s="35">
        <f t="shared" si="17"/>
        <v>42.449484114609724</v>
      </c>
      <c r="AH32" s="35">
        <f t="shared" si="18"/>
        <v>529.00636606762339</v>
      </c>
      <c r="AI32" s="35">
        <f t="shared" si="19"/>
        <v>266.47945515733045</v>
      </c>
      <c r="AJ32" s="35">
        <f t="shared" si="20"/>
        <v>19.473851536775534</v>
      </c>
      <c r="AK32" s="36">
        <f t="shared" si="21"/>
        <v>3524.3878980789987</v>
      </c>
    </row>
    <row r="33" spans="1:37" x14ac:dyDescent="0.25">
      <c r="A33" s="5">
        <v>4812</v>
      </c>
      <c r="B33" s="5">
        <v>656474.24627113342</v>
      </c>
      <c r="C33" s="5">
        <v>1029670.0439782441</v>
      </c>
      <c r="D33" s="5">
        <v>17984.845000004272</v>
      </c>
      <c r="E33" s="5">
        <v>39.133610220484556</v>
      </c>
      <c r="F33" s="45">
        <v>2.5000000000000001E-2</v>
      </c>
      <c r="G33" s="45">
        <v>-2.5000000000000001E-2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603.75</v>
      </c>
      <c r="O33" s="35">
        <f t="shared" si="1"/>
        <v>475</v>
      </c>
      <c r="P33" s="35">
        <f t="shared" si="2"/>
        <v>584.50119721938472</v>
      </c>
      <c r="Q33" s="35">
        <f t="shared" si="3"/>
        <v>273.82073980775351</v>
      </c>
      <c r="R33" s="35">
        <f t="shared" si="4"/>
        <v>151.67567408584176</v>
      </c>
      <c r="S33" s="35">
        <f t="shared" si="5"/>
        <v>323.1632464175625</v>
      </c>
      <c r="T33" s="35">
        <f t="shared" si="6"/>
        <v>14.755790027842313</v>
      </c>
      <c r="U33" s="35">
        <f t="shared" si="7"/>
        <v>516.6058316950888</v>
      </c>
      <c r="V33" s="35">
        <f t="shared" si="8"/>
        <v>286.15998121268223</v>
      </c>
      <c r="W33" s="35">
        <f t="shared" si="9"/>
        <v>21.41404029833982</v>
      </c>
      <c r="X33" s="35">
        <f t="shared" si="10"/>
        <v>3266.6454081942447</v>
      </c>
      <c r="Y33" s="51">
        <v>9900</v>
      </c>
      <c r="Z33" s="51">
        <v>4150</v>
      </c>
      <c r="AA33" s="35">
        <f t="shared" si="11"/>
        <v>396.25</v>
      </c>
      <c r="AB33" s="35">
        <f t="shared" si="12"/>
        <v>25</v>
      </c>
      <c r="AC33" s="35">
        <f t="shared" si="13"/>
        <v>583.14442824110336</v>
      </c>
      <c r="AD33" s="35">
        <f t="shared" si="14"/>
        <v>249.0213797049712</v>
      </c>
      <c r="AE33" s="35">
        <f t="shared" si="15"/>
        <v>125.44098869657967</v>
      </c>
      <c r="AF33" s="35">
        <f t="shared" si="16"/>
        <v>293.88349863925117</v>
      </c>
      <c r="AG33" s="35">
        <f t="shared" si="17"/>
        <v>42.449484114609724</v>
      </c>
      <c r="AH33" s="35">
        <f t="shared" si="18"/>
        <v>529.00636606762339</v>
      </c>
      <c r="AI33" s="35">
        <f t="shared" si="19"/>
        <v>266.47945515733045</v>
      </c>
      <c r="AJ33" s="35">
        <f t="shared" si="20"/>
        <v>19.473851536775534</v>
      </c>
      <c r="AK33" s="36">
        <f t="shared" si="21"/>
        <v>3524.3878980789987</v>
      </c>
    </row>
    <row r="34" spans="1:37" x14ac:dyDescent="0.25">
      <c r="A34" s="5">
        <v>4812.2</v>
      </c>
      <c r="B34" s="5">
        <v>656629.39510536194</v>
      </c>
      <c r="C34" s="5">
        <v>1029796.2534829974</v>
      </c>
      <c r="D34" s="5">
        <v>17983.213762504194</v>
      </c>
      <c r="E34" s="5">
        <v>39.121288547471003</v>
      </c>
      <c r="F34" s="45">
        <v>2.5000000000000001E-2</v>
      </c>
      <c r="G34" s="45">
        <v>-2.5000000000000001E-2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603.75</v>
      </c>
      <c r="O34" s="35">
        <f t="shared" si="1"/>
        <v>475</v>
      </c>
      <c r="P34" s="35">
        <f t="shared" si="2"/>
        <v>584.50119721938472</v>
      </c>
      <c r="Q34" s="35">
        <f t="shared" si="3"/>
        <v>273.82073980775351</v>
      </c>
      <c r="R34" s="35">
        <f t="shared" si="4"/>
        <v>151.67567408584176</v>
      </c>
      <c r="S34" s="35">
        <f t="shared" si="5"/>
        <v>323.1632464175625</v>
      </c>
      <c r="T34" s="35">
        <f t="shared" si="6"/>
        <v>14.755790027842313</v>
      </c>
      <c r="U34" s="35">
        <f t="shared" si="7"/>
        <v>516.6058316950888</v>
      </c>
      <c r="V34" s="35">
        <f t="shared" si="8"/>
        <v>286.15998121268223</v>
      </c>
      <c r="W34" s="35">
        <f t="shared" si="9"/>
        <v>21.41404029833982</v>
      </c>
      <c r="X34" s="35">
        <f t="shared" si="10"/>
        <v>3266.6454081942447</v>
      </c>
      <c r="Y34" s="51">
        <v>9900</v>
      </c>
      <c r="Z34" s="51">
        <v>4150</v>
      </c>
      <c r="AA34" s="35">
        <f t="shared" si="11"/>
        <v>396.25</v>
      </c>
      <c r="AB34" s="35">
        <f t="shared" si="12"/>
        <v>25</v>
      </c>
      <c r="AC34" s="35">
        <f t="shared" si="13"/>
        <v>583.14442824110336</v>
      </c>
      <c r="AD34" s="35">
        <f t="shared" si="14"/>
        <v>249.0213797049712</v>
      </c>
      <c r="AE34" s="35">
        <f t="shared" si="15"/>
        <v>125.44098869657967</v>
      </c>
      <c r="AF34" s="35">
        <f t="shared" si="16"/>
        <v>293.88349863925117</v>
      </c>
      <c r="AG34" s="35">
        <f t="shared" si="17"/>
        <v>42.449484114609724</v>
      </c>
      <c r="AH34" s="35">
        <f t="shared" si="18"/>
        <v>529.00636606762339</v>
      </c>
      <c r="AI34" s="35">
        <f t="shared" si="19"/>
        <v>266.47945515733045</v>
      </c>
      <c r="AJ34" s="35">
        <f t="shared" si="20"/>
        <v>19.473851536775534</v>
      </c>
      <c r="AK34" s="36">
        <f t="shared" si="21"/>
        <v>3524.3878980789987</v>
      </c>
    </row>
    <row r="35" spans="1:37" x14ac:dyDescent="0.25">
      <c r="A35" s="5">
        <v>4812.8</v>
      </c>
      <c r="B35" s="5">
        <v>657095.00440835953</v>
      </c>
      <c r="C35" s="5">
        <v>1030174.681764394</v>
      </c>
      <c r="D35" s="5">
        <v>17978.347200004238</v>
      </c>
      <c r="E35" s="5">
        <v>39.084323528430289</v>
      </c>
      <c r="F35" s="45">
        <v>2.5000000000000001E-2</v>
      </c>
      <c r="G35" s="45">
        <v>-2.5000000000000001E-2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603.75</v>
      </c>
      <c r="O35" s="35">
        <f t="shared" si="1"/>
        <v>475</v>
      </c>
      <c r="P35" s="35">
        <f t="shared" si="2"/>
        <v>584.50119721938472</v>
      </c>
      <c r="Q35" s="35">
        <f t="shared" si="3"/>
        <v>273.82073980775351</v>
      </c>
      <c r="R35" s="35">
        <f t="shared" si="4"/>
        <v>151.67567408584176</v>
      </c>
      <c r="S35" s="35">
        <f t="shared" si="5"/>
        <v>323.1632464175625</v>
      </c>
      <c r="T35" s="35">
        <f t="shared" si="6"/>
        <v>14.755790027842313</v>
      </c>
      <c r="U35" s="35">
        <f t="shared" si="7"/>
        <v>516.6058316950888</v>
      </c>
      <c r="V35" s="35">
        <f t="shared" si="8"/>
        <v>286.15998121268223</v>
      </c>
      <c r="W35" s="35">
        <f t="shared" si="9"/>
        <v>21.41404029833982</v>
      </c>
      <c r="X35" s="35">
        <f t="shared" si="10"/>
        <v>3266.6454081942447</v>
      </c>
      <c r="Y35" s="51">
        <v>9900</v>
      </c>
      <c r="Z35" s="51">
        <v>4150</v>
      </c>
      <c r="AA35" s="35">
        <f t="shared" si="11"/>
        <v>396.25</v>
      </c>
      <c r="AB35" s="35">
        <f t="shared" si="12"/>
        <v>25</v>
      </c>
      <c r="AC35" s="35">
        <f t="shared" si="13"/>
        <v>583.14442824110336</v>
      </c>
      <c r="AD35" s="35">
        <f t="shared" si="14"/>
        <v>249.0213797049712</v>
      </c>
      <c r="AE35" s="35">
        <f t="shared" si="15"/>
        <v>125.44098869657967</v>
      </c>
      <c r="AF35" s="35">
        <f t="shared" si="16"/>
        <v>293.88349863925117</v>
      </c>
      <c r="AG35" s="35">
        <f t="shared" si="17"/>
        <v>42.449484114609724</v>
      </c>
      <c r="AH35" s="35">
        <f t="shared" si="18"/>
        <v>529.00636606762339</v>
      </c>
      <c r="AI35" s="35">
        <f t="shared" si="19"/>
        <v>266.47945515733045</v>
      </c>
      <c r="AJ35" s="35">
        <f t="shared" si="20"/>
        <v>19.473851536775534</v>
      </c>
      <c r="AK35" s="36">
        <f t="shared" si="21"/>
        <v>3524.3878980789987</v>
      </c>
    </row>
    <row r="36" spans="1:37" x14ac:dyDescent="0.25">
      <c r="A36" s="5">
        <v>4813</v>
      </c>
      <c r="B36" s="5">
        <v>657250.26175260544</v>
      </c>
      <c r="C36" s="5">
        <v>1030300.7577611208</v>
      </c>
      <c r="D36" s="5">
        <v>17976.734062503965</v>
      </c>
      <c r="E36" s="5">
        <v>39.072001855416737</v>
      </c>
      <c r="F36" s="45">
        <v>2.5000000000000001E-2</v>
      </c>
      <c r="G36" s="45">
        <v>-2.5000000000000001E-2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603.75</v>
      </c>
      <c r="O36" s="35">
        <f t="shared" si="1"/>
        <v>475</v>
      </c>
      <c r="P36" s="35">
        <f t="shared" si="2"/>
        <v>584.50119721938472</v>
      </c>
      <c r="Q36" s="35">
        <f t="shared" si="3"/>
        <v>273.82073980775351</v>
      </c>
      <c r="R36" s="35">
        <f t="shared" si="4"/>
        <v>151.67567408584176</v>
      </c>
      <c r="S36" s="35">
        <f t="shared" si="5"/>
        <v>323.1632464175625</v>
      </c>
      <c r="T36" s="35">
        <f t="shared" si="6"/>
        <v>14.755790027842313</v>
      </c>
      <c r="U36" s="35">
        <f t="shared" si="7"/>
        <v>516.6058316950888</v>
      </c>
      <c r="V36" s="35">
        <f t="shared" si="8"/>
        <v>286.15998121268223</v>
      </c>
      <c r="W36" s="35">
        <f t="shared" si="9"/>
        <v>21.41404029833982</v>
      </c>
      <c r="X36" s="35">
        <f t="shared" si="10"/>
        <v>3266.6454081942447</v>
      </c>
      <c r="Y36" s="51">
        <v>9900</v>
      </c>
      <c r="Z36" s="51">
        <v>4150</v>
      </c>
      <c r="AA36" s="35">
        <f t="shared" si="11"/>
        <v>396.25</v>
      </c>
      <c r="AB36" s="35">
        <f t="shared" si="12"/>
        <v>25</v>
      </c>
      <c r="AC36" s="35">
        <f t="shared" si="13"/>
        <v>583.14442824110336</v>
      </c>
      <c r="AD36" s="35">
        <f t="shared" si="14"/>
        <v>249.0213797049712</v>
      </c>
      <c r="AE36" s="35">
        <f t="shared" si="15"/>
        <v>125.44098869657967</v>
      </c>
      <c r="AF36" s="35">
        <f t="shared" si="16"/>
        <v>293.88349863925117</v>
      </c>
      <c r="AG36" s="35">
        <f t="shared" si="17"/>
        <v>42.449484114609724</v>
      </c>
      <c r="AH36" s="35">
        <f t="shared" si="18"/>
        <v>529.00636606762339</v>
      </c>
      <c r="AI36" s="35">
        <f t="shared" si="19"/>
        <v>266.47945515733045</v>
      </c>
      <c r="AJ36" s="35">
        <f t="shared" si="20"/>
        <v>19.473851536775534</v>
      </c>
      <c r="AK36" s="36">
        <f t="shared" si="21"/>
        <v>3524.3878980789987</v>
      </c>
    </row>
    <row r="37" spans="1:37" x14ac:dyDescent="0.25">
      <c r="A37" s="5">
        <v>4814</v>
      </c>
      <c r="B37" s="5">
        <v>658026.95497226715</v>
      </c>
      <c r="C37" s="5">
        <v>1030930.6367542446</v>
      </c>
      <c r="D37" s="5">
        <v>17968.736250003985</v>
      </c>
      <c r="E37" s="5">
        <v>39.010393490348903</v>
      </c>
      <c r="F37" s="45">
        <v>2.5000000000000001E-2</v>
      </c>
      <c r="G37" s="45">
        <v>-2.5000000000000001E-2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603.75</v>
      </c>
      <c r="O37" s="35">
        <f t="shared" si="1"/>
        <v>475</v>
      </c>
      <c r="P37" s="35">
        <f t="shared" si="2"/>
        <v>584.50119721938472</v>
      </c>
      <c r="Q37" s="35">
        <f t="shared" si="3"/>
        <v>273.82073980775351</v>
      </c>
      <c r="R37" s="35">
        <f t="shared" si="4"/>
        <v>151.67567408584176</v>
      </c>
      <c r="S37" s="35">
        <f t="shared" si="5"/>
        <v>323.1632464175625</v>
      </c>
      <c r="T37" s="35">
        <f t="shared" si="6"/>
        <v>14.755790027842313</v>
      </c>
      <c r="U37" s="35">
        <f t="shared" si="7"/>
        <v>516.6058316950888</v>
      </c>
      <c r="V37" s="35">
        <f t="shared" si="8"/>
        <v>286.15998121268223</v>
      </c>
      <c r="W37" s="35">
        <f t="shared" si="9"/>
        <v>21.41404029833982</v>
      </c>
      <c r="X37" s="35">
        <f t="shared" si="10"/>
        <v>3266.6454081942447</v>
      </c>
      <c r="Y37" s="51">
        <v>9900</v>
      </c>
      <c r="Z37" s="51">
        <v>4150</v>
      </c>
      <c r="AA37" s="35">
        <f t="shared" si="11"/>
        <v>396.25</v>
      </c>
      <c r="AB37" s="35">
        <f t="shared" si="12"/>
        <v>25</v>
      </c>
      <c r="AC37" s="35">
        <f t="shared" si="13"/>
        <v>583.14442824110336</v>
      </c>
      <c r="AD37" s="35">
        <f t="shared" si="14"/>
        <v>249.0213797049712</v>
      </c>
      <c r="AE37" s="35">
        <f t="shared" si="15"/>
        <v>125.44098869657967</v>
      </c>
      <c r="AF37" s="35">
        <f t="shared" si="16"/>
        <v>293.88349863925117</v>
      </c>
      <c r="AG37" s="35">
        <f t="shared" si="17"/>
        <v>42.449484114609724</v>
      </c>
      <c r="AH37" s="35">
        <f t="shared" si="18"/>
        <v>529.00636606762339</v>
      </c>
      <c r="AI37" s="35">
        <f t="shared" si="19"/>
        <v>266.47945515733045</v>
      </c>
      <c r="AJ37" s="35">
        <f t="shared" si="20"/>
        <v>19.473851536775534</v>
      </c>
      <c r="AK37" s="36">
        <f t="shared" si="21"/>
        <v>3524.3878980789987</v>
      </c>
    </row>
    <row r="38" spans="1:37" x14ac:dyDescent="0.25">
      <c r="A38" s="5">
        <v>4815</v>
      </c>
      <c r="B38" s="5">
        <v>658804.32503223419</v>
      </c>
      <c r="C38" s="5">
        <v>1031559.6802294254</v>
      </c>
      <c r="D38" s="5">
        <v>17960.851562504104</v>
      </c>
      <c r="E38" s="5">
        <v>38.94878512528107</v>
      </c>
      <c r="F38" s="45">
        <v>2.5000000000000001E-2</v>
      </c>
      <c r="G38" s="45">
        <v>-2.5000000000000001E-2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603.75</v>
      </c>
      <c r="O38" s="35">
        <f t="shared" si="1"/>
        <v>475</v>
      </c>
      <c r="P38" s="35">
        <f t="shared" si="2"/>
        <v>584.50119721938472</v>
      </c>
      <c r="Q38" s="35">
        <f t="shared" si="3"/>
        <v>273.82073980775351</v>
      </c>
      <c r="R38" s="35">
        <f t="shared" si="4"/>
        <v>151.67567408584176</v>
      </c>
      <c r="S38" s="35">
        <f t="shared" si="5"/>
        <v>323.1632464175625</v>
      </c>
      <c r="T38" s="35">
        <f t="shared" si="6"/>
        <v>14.755790027842313</v>
      </c>
      <c r="U38" s="35">
        <f t="shared" si="7"/>
        <v>516.6058316950888</v>
      </c>
      <c r="V38" s="35">
        <f t="shared" si="8"/>
        <v>286.15998121268223</v>
      </c>
      <c r="W38" s="35">
        <f t="shared" si="9"/>
        <v>21.41404029833982</v>
      </c>
      <c r="X38" s="35">
        <f t="shared" si="10"/>
        <v>3266.6454081942447</v>
      </c>
      <c r="Y38" s="51">
        <v>9900</v>
      </c>
      <c r="Z38" s="51">
        <v>4150</v>
      </c>
      <c r="AA38" s="35">
        <f t="shared" si="11"/>
        <v>396.25</v>
      </c>
      <c r="AB38" s="35">
        <f t="shared" si="12"/>
        <v>25</v>
      </c>
      <c r="AC38" s="35">
        <f t="shared" si="13"/>
        <v>583.14442824110336</v>
      </c>
      <c r="AD38" s="35">
        <f t="shared" si="14"/>
        <v>249.0213797049712</v>
      </c>
      <c r="AE38" s="35">
        <f t="shared" si="15"/>
        <v>125.44098869657967</v>
      </c>
      <c r="AF38" s="35">
        <f t="shared" si="16"/>
        <v>293.88349863925117</v>
      </c>
      <c r="AG38" s="35">
        <f t="shared" si="17"/>
        <v>42.449484114609724</v>
      </c>
      <c r="AH38" s="35">
        <f t="shared" si="18"/>
        <v>529.00636606762339</v>
      </c>
      <c r="AI38" s="35">
        <f t="shared" si="19"/>
        <v>266.47945515733045</v>
      </c>
      <c r="AJ38" s="35">
        <f t="shared" si="20"/>
        <v>19.473851536775534</v>
      </c>
      <c r="AK38" s="36">
        <f t="shared" si="21"/>
        <v>3524.3878980789987</v>
      </c>
    </row>
    <row r="39" spans="1:37" x14ac:dyDescent="0.25">
      <c r="A39" s="5">
        <v>4816</v>
      </c>
      <c r="B39" s="5">
        <v>659582.37103366852</v>
      </c>
      <c r="C39" s="5">
        <v>1032187.8874593377</v>
      </c>
      <c r="D39" s="5">
        <v>17953.08000000432</v>
      </c>
      <c r="E39" s="5">
        <v>38.887176760213244</v>
      </c>
      <c r="F39" s="45">
        <v>2.5000000000000001E-2</v>
      </c>
      <c r="G39" s="45">
        <v>-2.5000000000000001E-2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603.75</v>
      </c>
      <c r="O39" s="35">
        <f t="shared" si="1"/>
        <v>475</v>
      </c>
      <c r="P39" s="35">
        <f t="shared" si="2"/>
        <v>584.50119721938472</v>
      </c>
      <c r="Q39" s="35">
        <f t="shared" si="3"/>
        <v>273.82073980775351</v>
      </c>
      <c r="R39" s="35">
        <f t="shared" si="4"/>
        <v>151.67567408584176</v>
      </c>
      <c r="S39" s="35">
        <f t="shared" si="5"/>
        <v>323.1632464175625</v>
      </c>
      <c r="T39" s="35">
        <f t="shared" si="6"/>
        <v>14.755790027842313</v>
      </c>
      <c r="U39" s="35">
        <f t="shared" si="7"/>
        <v>516.6058316950888</v>
      </c>
      <c r="V39" s="35">
        <f t="shared" si="8"/>
        <v>286.15998121268223</v>
      </c>
      <c r="W39" s="35">
        <f t="shared" si="9"/>
        <v>21.41404029833982</v>
      </c>
      <c r="X39" s="35">
        <f t="shared" si="10"/>
        <v>3266.6454081942447</v>
      </c>
      <c r="Y39" s="51">
        <v>9900</v>
      </c>
      <c r="Z39" s="51">
        <v>4150</v>
      </c>
      <c r="AA39" s="35">
        <f t="shared" si="11"/>
        <v>396.25</v>
      </c>
      <c r="AB39" s="35">
        <f t="shared" si="12"/>
        <v>25</v>
      </c>
      <c r="AC39" s="35">
        <f t="shared" si="13"/>
        <v>583.14442824110336</v>
      </c>
      <c r="AD39" s="35">
        <f t="shared" si="14"/>
        <v>249.0213797049712</v>
      </c>
      <c r="AE39" s="35">
        <f t="shared" si="15"/>
        <v>125.44098869657967</v>
      </c>
      <c r="AF39" s="35">
        <f t="shared" si="16"/>
        <v>293.88349863925117</v>
      </c>
      <c r="AG39" s="35">
        <f t="shared" si="17"/>
        <v>42.449484114609724</v>
      </c>
      <c r="AH39" s="35">
        <f t="shared" si="18"/>
        <v>529.00636606762339</v>
      </c>
      <c r="AI39" s="35">
        <f t="shared" si="19"/>
        <v>266.47945515733045</v>
      </c>
      <c r="AJ39" s="35">
        <f t="shared" si="20"/>
        <v>19.473851536775534</v>
      </c>
      <c r="AK39" s="36">
        <f t="shared" si="21"/>
        <v>3524.3878980789987</v>
      </c>
    </row>
    <row r="40" spans="1:37" x14ac:dyDescent="0.25">
      <c r="A40" s="5">
        <v>4817</v>
      </c>
      <c r="B40" s="5">
        <v>660361.09207630157</v>
      </c>
      <c r="C40" s="5">
        <v>1032815.2577176094</v>
      </c>
      <c r="D40" s="5">
        <v>17945.421562503951</v>
      </c>
      <c r="E40" s="5">
        <v>38.825568395145403</v>
      </c>
      <c r="F40" s="45">
        <v>2.5000000000000001E-2</v>
      </c>
      <c r="G40" s="45">
        <v>-2.5000000000000001E-2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603.75</v>
      </c>
      <c r="O40" s="35">
        <f t="shared" si="1"/>
        <v>475</v>
      </c>
      <c r="P40" s="35">
        <f t="shared" si="2"/>
        <v>584.50119721938472</v>
      </c>
      <c r="Q40" s="35">
        <f t="shared" si="3"/>
        <v>273.82073980775351</v>
      </c>
      <c r="R40" s="35">
        <f t="shared" si="4"/>
        <v>151.67567408584176</v>
      </c>
      <c r="S40" s="35">
        <f t="shared" si="5"/>
        <v>323.1632464175625</v>
      </c>
      <c r="T40" s="35">
        <f t="shared" si="6"/>
        <v>14.755790027842313</v>
      </c>
      <c r="U40" s="35">
        <f t="shared" si="7"/>
        <v>516.6058316950888</v>
      </c>
      <c r="V40" s="35">
        <f t="shared" si="8"/>
        <v>286.15998121268223</v>
      </c>
      <c r="W40" s="35">
        <f t="shared" si="9"/>
        <v>21.41404029833982</v>
      </c>
      <c r="X40" s="35">
        <f t="shared" si="10"/>
        <v>3266.6454081942447</v>
      </c>
      <c r="Y40" s="51">
        <v>9900</v>
      </c>
      <c r="Z40" s="51">
        <v>4150</v>
      </c>
      <c r="AA40" s="35">
        <f t="shared" si="11"/>
        <v>396.25</v>
      </c>
      <c r="AB40" s="35">
        <f t="shared" si="12"/>
        <v>25</v>
      </c>
      <c r="AC40" s="35">
        <f t="shared" si="13"/>
        <v>583.14442824110336</v>
      </c>
      <c r="AD40" s="35">
        <f t="shared" si="14"/>
        <v>249.0213797049712</v>
      </c>
      <c r="AE40" s="35">
        <f t="shared" si="15"/>
        <v>125.44098869657967</v>
      </c>
      <c r="AF40" s="35">
        <f t="shared" si="16"/>
        <v>293.88349863925117</v>
      </c>
      <c r="AG40" s="35">
        <f t="shared" si="17"/>
        <v>42.449484114609724</v>
      </c>
      <c r="AH40" s="35">
        <f t="shared" si="18"/>
        <v>529.00636606762339</v>
      </c>
      <c r="AI40" s="35">
        <f t="shared" si="19"/>
        <v>266.47945515733045</v>
      </c>
      <c r="AJ40" s="35">
        <f t="shared" si="20"/>
        <v>19.473851536775534</v>
      </c>
      <c r="AK40" s="36">
        <f t="shared" si="21"/>
        <v>3524.3878980789987</v>
      </c>
    </row>
    <row r="41" spans="1:37" x14ac:dyDescent="0.25">
      <c r="A41" s="5">
        <v>4817.2</v>
      </c>
      <c r="B41" s="5">
        <v>660516.91721057892</v>
      </c>
      <c r="C41" s="5">
        <v>1032940.6312688291</v>
      </c>
      <c r="D41" s="5">
        <v>17943.9034500042</v>
      </c>
      <c r="E41" s="5">
        <v>38.813246722131851</v>
      </c>
      <c r="F41" s="45">
        <v>2.5000000000000001E-2</v>
      </c>
      <c r="G41" s="45">
        <v>-2.5000000000000001E-2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603.75</v>
      </c>
      <c r="O41" s="35">
        <f t="shared" si="1"/>
        <v>475</v>
      </c>
      <c r="P41" s="35">
        <f t="shared" si="2"/>
        <v>584.50119721938472</v>
      </c>
      <c r="Q41" s="35">
        <f t="shared" si="3"/>
        <v>273.82073980775351</v>
      </c>
      <c r="R41" s="35">
        <f t="shared" si="4"/>
        <v>151.67567408584176</v>
      </c>
      <c r="S41" s="35">
        <f t="shared" si="5"/>
        <v>323.1632464175625</v>
      </c>
      <c r="T41" s="35">
        <f t="shared" si="6"/>
        <v>14.755790027842313</v>
      </c>
      <c r="U41" s="35">
        <f t="shared" si="7"/>
        <v>516.6058316950888</v>
      </c>
      <c r="V41" s="35">
        <f t="shared" si="8"/>
        <v>286.15998121268223</v>
      </c>
      <c r="W41" s="35">
        <f t="shared" si="9"/>
        <v>21.41404029833982</v>
      </c>
      <c r="X41" s="35">
        <f t="shared" si="10"/>
        <v>3266.6454081942447</v>
      </c>
      <c r="Y41" s="51">
        <v>9900</v>
      </c>
      <c r="Z41" s="51">
        <v>4150</v>
      </c>
      <c r="AA41" s="35">
        <f t="shared" si="11"/>
        <v>396.25</v>
      </c>
      <c r="AB41" s="35">
        <f t="shared" si="12"/>
        <v>25</v>
      </c>
      <c r="AC41" s="35">
        <f t="shared" si="13"/>
        <v>583.14442824110336</v>
      </c>
      <c r="AD41" s="35">
        <f t="shared" si="14"/>
        <v>249.0213797049712</v>
      </c>
      <c r="AE41" s="35">
        <f t="shared" si="15"/>
        <v>125.44098869657967</v>
      </c>
      <c r="AF41" s="35">
        <f t="shared" si="16"/>
        <v>293.88349863925117</v>
      </c>
      <c r="AG41" s="35">
        <f t="shared" si="17"/>
        <v>42.449484114609724</v>
      </c>
      <c r="AH41" s="35">
        <f t="shared" si="18"/>
        <v>529.00636606762339</v>
      </c>
      <c r="AI41" s="35">
        <f t="shared" si="19"/>
        <v>266.47945515733045</v>
      </c>
      <c r="AJ41" s="35">
        <f t="shared" si="20"/>
        <v>19.473851536775534</v>
      </c>
      <c r="AK41" s="36">
        <f t="shared" si="21"/>
        <v>3524.3878980789987</v>
      </c>
    </row>
    <row r="42" spans="1:37" x14ac:dyDescent="0.25">
      <c r="A42" s="5">
        <v>4817.8</v>
      </c>
      <c r="B42" s="5">
        <v>660984.55433559418</v>
      </c>
      <c r="C42" s="5">
        <v>1033316.5508172214</v>
      </c>
      <c r="D42" s="5">
        <v>17939.376262504309</v>
      </c>
      <c r="E42" s="5">
        <v>38.776281703091136</v>
      </c>
      <c r="F42" s="45">
        <v>2.5000000000000001E-2</v>
      </c>
      <c r="G42" s="45">
        <v>-2.5000000000000001E-2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603.75</v>
      </c>
      <c r="O42" s="35">
        <f t="shared" si="1"/>
        <v>475</v>
      </c>
      <c r="P42" s="35">
        <f t="shared" si="2"/>
        <v>584.50119721938472</v>
      </c>
      <c r="Q42" s="35">
        <f t="shared" si="3"/>
        <v>273.82073980775351</v>
      </c>
      <c r="R42" s="35">
        <f t="shared" si="4"/>
        <v>151.67567408584176</v>
      </c>
      <c r="S42" s="35">
        <f t="shared" si="5"/>
        <v>323.1632464175625</v>
      </c>
      <c r="T42" s="35">
        <f t="shared" si="6"/>
        <v>14.755790027842313</v>
      </c>
      <c r="U42" s="35">
        <f t="shared" si="7"/>
        <v>516.6058316950888</v>
      </c>
      <c r="V42" s="35">
        <f t="shared" si="8"/>
        <v>286.15998121268223</v>
      </c>
      <c r="W42" s="35">
        <f t="shared" si="9"/>
        <v>21.41404029833982</v>
      </c>
      <c r="X42" s="35">
        <f t="shared" si="10"/>
        <v>3266.6454081942447</v>
      </c>
      <c r="Y42" s="51">
        <v>9900</v>
      </c>
      <c r="Z42" s="51">
        <v>4150</v>
      </c>
      <c r="AA42" s="35">
        <f t="shared" si="11"/>
        <v>396.25</v>
      </c>
      <c r="AB42" s="35">
        <f t="shared" si="12"/>
        <v>25</v>
      </c>
      <c r="AC42" s="35">
        <f t="shared" si="13"/>
        <v>583.14442824110336</v>
      </c>
      <c r="AD42" s="35">
        <f t="shared" si="14"/>
        <v>249.0213797049712</v>
      </c>
      <c r="AE42" s="35">
        <f t="shared" si="15"/>
        <v>125.44098869657967</v>
      </c>
      <c r="AF42" s="35">
        <f t="shared" si="16"/>
        <v>293.88349863925117</v>
      </c>
      <c r="AG42" s="35">
        <f t="shared" si="17"/>
        <v>42.449484114609724</v>
      </c>
      <c r="AH42" s="35">
        <f t="shared" si="18"/>
        <v>529.00636606762339</v>
      </c>
      <c r="AI42" s="35">
        <f t="shared" si="19"/>
        <v>266.47945515733045</v>
      </c>
      <c r="AJ42" s="35">
        <f t="shared" si="20"/>
        <v>19.473851536775534</v>
      </c>
      <c r="AK42" s="36">
        <f t="shared" si="21"/>
        <v>3524.3878980789987</v>
      </c>
    </row>
    <row r="43" spans="1:37" x14ac:dyDescent="0.25">
      <c r="A43" s="5">
        <v>4818</v>
      </c>
      <c r="B43" s="5">
        <v>661140.48726081848</v>
      </c>
      <c r="C43" s="5">
        <v>1033441.7902789414</v>
      </c>
      <c r="D43" s="5">
        <v>17937.876250003908</v>
      </c>
      <c r="E43" s="5">
        <v>38.763960030077584</v>
      </c>
      <c r="F43" s="45">
        <v>2.5000000000000001E-2</v>
      </c>
      <c r="G43" s="45">
        <v>-2.5000000000000001E-2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603.75</v>
      </c>
      <c r="O43" s="35">
        <f t="shared" si="1"/>
        <v>475</v>
      </c>
      <c r="P43" s="35">
        <f t="shared" si="2"/>
        <v>584.50119721938472</v>
      </c>
      <c r="Q43" s="35">
        <f t="shared" si="3"/>
        <v>273.82073980775351</v>
      </c>
      <c r="R43" s="35">
        <f t="shared" si="4"/>
        <v>151.67567408584176</v>
      </c>
      <c r="S43" s="35">
        <f t="shared" si="5"/>
        <v>323.1632464175625</v>
      </c>
      <c r="T43" s="35">
        <f t="shared" si="6"/>
        <v>14.755790027842313</v>
      </c>
      <c r="U43" s="35">
        <f t="shared" si="7"/>
        <v>516.6058316950888</v>
      </c>
      <c r="V43" s="35">
        <f t="shared" si="8"/>
        <v>286.15998121268223</v>
      </c>
      <c r="W43" s="35">
        <f t="shared" si="9"/>
        <v>21.41404029833982</v>
      </c>
      <c r="X43" s="35">
        <f t="shared" si="10"/>
        <v>3266.6454081942447</v>
      </c>
      <c r="Y43" s="51">
        <v>9900</v>
      </c>
      <c r="Z43" s="51">
        <v>4150</v>
      </c>
      <c r="AA43" s="35">
        <f t="shared" si="11"/>
        <v>396.25</v>
      </c>
      <c r="AB43" s="35">
        <f t="shared" si="12"/>
        <v>25</v>
      </c>
      <c r="AC43" s="35">
        <f t="shared" si="13"/>
        <v>583.14442824110336</v>
      </c>
      <c r="AD43" s="35">
        <f t="shared" si="14"/>
        <v>249.0213797049712</v>
      </c>
      <c r="AE43" s="35">
        <f t="shared" si="15"/>
        <v>125.44098869657967</v>
      </c>
      <c r="AF43" s="35">
        <f t="shared" si="16"/>
        <v>293.88349863925117</v>
      </c>
      <c r="AG43" s="35">
        <f t="shared" si="17"/>
        <v>42.449484114609724</v>
      </c>
      <c r="AH43" s="35">
        <f t="shared" si="18"/>
        <v>529.00636606762339</v>
      </c>
      <c r="AI43" s="35">
        <f t="shared" si="19"/>
        <v>266.47945515733045</v>
      </c>
      <c r="AJ43" s="35">
        <f t="shared" si="20"/>
        <v>19.473851536775534</v>
      </c>
      <c r="AK43" s="36">
        <f t="shared" si="21"/>
        <v>3524.3878980789987</v>
      </c>
    </row>
    <row r="44" spans="1:37" x14ac:dyDescent="0.25">
      <c r="A44" s="5">
        <v>4819</v>
      </c>
      <c r="B44" s="5">
        <v>661920.55568552017</v>
      </c>
      <c r="C44" s="5">
        <v>1034067.4844188988</v>
      </c>
      <c r="D44" s="5">
        <v>17930.444062504193</v>
      </c>
      <c r="E44" s="5">
        <v>38.702351665009751</v>
      </c>
      <c r="F44" s="45">
        <v>2.5000000000000001E-2</v>
      </c>
      <c r="G44" s="45">
        <v>-2.5000000000000001E-2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603.75</v>
      </c>
      <c r="O44" s="35">
        <f t="shared" si="1"/>
        <v>475</v>
      </c>
      <c r="P44" s="35">
        <f t="shared" si="2"/>
        <v>584.50119721938472</v>
      </c>
      <c r="Q44" s="35">
        <f t="shared" si="3"/>
        <v>273.82073980775351</v>
      </c>
      <c r="R44" s="35">
        <f t="shared" si="4"/>
        <v>151.67567408584176</v>
      </c>
      <c r="S44" s="35">
        <f t="shared" si="5"/>
        <v>323.1632464175625</v>
      </c>
      <c r="T44" s="35">
        <f t="shared" si="6"/>
        <v>14.755790027842313</v>
      </c>
      <c r="U44" s="35">
        <f t="shared" si="7"/>
        <v>516.6058316950888</v>
      </c>
      <c r="V44" s="35">
        <f t="shared" si="8"/>
        <v>286.15998121268223</v>
      </c>
      <c r="W44" s="35">
        <f t="shared" si="9"/>
        <v>21.41404029833982</v>
      </c>
      <c r="X44" s="35">
        <f t="shared" si="10"/>
        <v>3266.6454081942447</v>
      </c>
      <c r="Y44" s="51">
        <v>9900</v>
      </c>
      <c r="Z44" s="51">
        <v>4150</v>
      </c>
      <c r="AA44" s="35">
        <f t="shared" si="11"/>
        <v>396.25</v>
      </c>
      <c r="AB44" s="35">
        <f t="shared" si="12"/>
        <v>25</v>
      </c>
      <c r="AC44" s="35">
        <f t="shared" si="13"/>
        <v>583.14442824110336</v>
      </c>
      <c r="AD44" s="35">
        <f t="shared" si="14"/>
        <v>249.0213797049712</v>
      </c>
      <c r="AE44" s="35">
        <f t="shared" si="15"/>
        <v>125.44098869657967</v>
      </c>
      <c r="AF44" s="35">
        <f t="shared" si="16"/>
        <v>293.88349863925117</v>
      </c>
      <c r="AG44" s="35">
        <f t="shared" si="17"/>
        <v>42.449484114609724</v>
      </c>
      <c r="AH44" s="35">
        <f t="shared" si="18"/>
        <v>529.00636606762339</v>
      </c>
      <c r="AI44" s="35">
        <f t="shared" si="19"/>
        <v>266.47945515733045</v>
      </c>
      <c r="AJ44" s="35">
        <f t="shared" si="20"/>
        <v>19.473851536775534</v>
      </c>
      <c r="AK44" s="36">
        <f t="shared" si="21"/>
        <v>3524.3878980789987</v>
      </c>
    </row>
    <row r="45" spans="1:37" x14ac:dyDescent="0.25">
      <c r="A45" s="5">
        <v>4820</v>
      </c>
      <c r="B45" s="5">
        <v>662701.29644823074</v>
      </c>
      <c r="C45" s="5">
        <v>1034692.3394140005</v>
      </c>
      <c r="D45" s="5">
        <v>17923.125000004118</v>
      </c>
      <c r="E45" s="5">
        <v>38.640743299941917</v>
      </c>
      <c r="F45" s="45">
        <v>2.5000000000000001E-2</v>
      </c>
      <c r="G45" s="45">
        <v>-2.5000000000000001E-2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603.75</v>
      </c>
      <c r="O45" s="35">
        <f t="shared" si="1"/>
        <v>475</v>
      </c>
      <c r="P45" s="35">
        <f t="shared" si="2"/>
        <v>584.50119721938472</v>
      </c>
      <c r="Q45" s="35">
        <f t="shared" si="3"/>
        <v>273.82073980775351</v>
      </c>
      <c r="R45" s="35">
        <f t="shared" si="4"/>
        <v>151.67567408584176</v>
      </c>
      <c r="S45" s="35">
        <f t="shared" si="5"/>
        <v>323.1632464175625</v>
      </c>
      <c r="T45" s="35">
        <f t="shared" si="6"/>
        <v>14.755790027842313</v>
      </c>
      <c r="U45" s="35">
        <f t="shared" si="7"/>
        <v>516.6058316950888</v>
      </c>
      <c r="V45" s="35">
        <f t="shared" si="8"/>
        <v>286.15998121268223</v>
      </c>
      <c r="W45" s="35">
        <f t="shared" si="9"/>
        <v>21.41404029833982</v>
      </c>
      <c r="X45" s="35">
        <f t="shared" si="10"/>
        <v>3266.6454081942447</v>
      </c>
      <c r="Y45" s="51">
        <v>9900</v>
      </c>
      <c r="Z45" s="51">
        <v>4150</v>
      </c>
      <c r="AA45" s="35">
        <f t="shared" si="11"/>
        <v>396.25</v>
      </c>
      <c r="AB45" s="35">
        <f t="shared" si="12"/>
        <v>25</v>
      </c>
      <c r="AC45" s="35">
        <f t="shared" si="13"/>
        <v>583.14442824110336</v>
      </c>
      <c r="AD45" s="35">
        <f t="shared" si="14"/>
        <v>249.0213797049712</v>
      </c>
      <c r="AE45" s="35">
        <f t="shared" si="15"/>
        <v>125.44098869657967</v>
      </c>
      <c r="AF45" s="35">
        <f t="shared" si="16"/>
        <v>293.88349863925117</v>
      </c>
      <c r="AG45" s="35">
        <f t="shared" si="17"/>
        <v>42.449484114609724</v>
      </c>
      <c r="AH45" s="35">
        <f t="shared" si="18"/>
        <v>529.00636606762339</v>
      </c>
      <c r="AI45" s="35">
        <f t="shared" si="19"/>
        <v>266.47945515733045</v>
      </c>
      <c r="AJ45" s="35">
        <f t="shared" si="20"/>
        <v>19.473851536775534</v>
      </c>
      <c r="AK45" s="36">
        <f t="shared" si="21"/>
        <v>3524.3878980789987</v>
      </c>
    </row>
    <row r="46" spans="1:37" x14ac:dyDescent="0.25">
      <c r="A46" s="5">
        <v>4821</v>
      </c>
      <c r="B46" s="5">
        <v>663482.70864629745</v>
      </c>
      <c r="C46" s="5">
        <v>1035316.3545418978</v>
      </c>
      <c r="D46" s="5">
        <v>17915.91906250437</v>
      </c>
      <c r="E46" s="5">
        <v>38.579134934874091</v>
      </c>
      <c r="F46" s="45">
        <v>2.5000000000000001E-2</v>
      </c>
      <c r="G46" s="45">
        <v>-2.5000000000000001E-2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603.75</v>
      </c>
      <c r="O46" s="35">
        <f t="shared" si="1"/>
        <v>475</v>
      </c>
      <c r="P46" s="35">
        <f t="shared" si="2"/>
        <v>584.50119721938472</v>
      </c>
      <c r="Q46" s="35">
        <f t="shared" si="3"/>
        <v>273.82073980775351</v>
      </c>
      <c r="R46" s="35">
        <f t="shared" si="4"/>
        <v>151.67567408584176</v>
      </c>
      <c r="S46" s="35">
        <f t="shared" si="5"/>
        <v>323.1632464175625</v>
      </c>
      <c r="T46" s="35">
        <f t="shared" si="6"/>
        <v>14.755790027842313</v>
      </c>
      <c r="U46" s="35">
        <f t="shared" si="7"/>
        <v>516.6058316950888</v>
      </c>
      <c r="V46" s="35">
        <f t="shared" si="8"/>
        <v>286.15998121268223</v>
      </c>
      <c r="W46" s="35">
        <f t="shared" si="9"/>
        <v>21.41404029833982</v>
      </c>
      <c r="X46" s="35">
        <f t="shared" si="10"/>
        <v>3266.6454081942447</v>
      </c>
      <c r="Y46" s="51">
        <v>9900</v>
      </c>
      <c r="Z46" s="51">
        <v>4150</v>
      </c>
      <c r="AA46" s="35">
        <f t="shared" si="11"/>
        <v>396.25</v>
      </c>
      <c r="AB46" s="35">
        <f t="shared" si="12"/>
        <v>25</v>
      </c>
      <c r="AC46" s="35">
        <f t="shared" si="13"/>
        <v>583.14442824110336</v>
      </c>
      <c r="AD46" s="35">
        <f t="shared" si="14"/>
        <v>249.0213797049712</v>
      </c>
      <c r="AE46" s="35">
        <f t="shared" si="15"/>
        <v>125.44098869657967</v>
      </c>
      <c r="AF46" s="35">
        <f t="shared" si="16"/>
        <v>293.88349863925117</v>
      </c>
      <c r="AG46" s="35">
        <f t="shared" si="17"/>
        <v>42.449484114609724</v>
      </c>
      <c r="AH46" s="35">
        <f t="shared" si="18"/>
        <v>529.00636606762339</v>
      </c>
      <c r="AI46" s="35">
        <f t="shared" si="19"/>
        <v>266.47945515733045</v>
      </c>
      <c r="AJ46" s="35">
        <f t="shared" si="20"/>
        <v>19.473851536775534</v>
      </c>
      <c r="AK46" s="36">
        <f t="shared" si="21"/>
        <v>3524.3878980789987</v>
      </c>
    </row>
    <row r="47" spans="1:37" x14ac:dyDescent="0.25">
      <c r="A47" s="5">
        <v>4822</v>
      </c>
      <c r="B47" s="5">
        <v>664264.79137706757</v>
      </c>
      <c r="C47" s="5">
        <v>1035939.529080987</v>
      </c>
      <c r="D47" s="5">
        <v>17908.82625000404</v>
      </c>
      <c r="E47" s="5">
        <v>38.51752656980625</v>
      </c>
      <c r="F47" s="45">
        <v>2.5000000000000001E-2</v>
      </c>
      <c r="G47" s="45">
        <v>-2.5000000000000001E-2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603.75</v>
      </c>
      <c r="O47" s="35">
        <f t="shared" si="1"/>
        <v>475</v>
      </c>
      <c r="P47" s="35">
        <f t="shared" si="2"/>
        <v>584.50119721938472</v>
      </c>
      <c r="Q47" s="35">
        <f t="shared" si="3"/>
        <v>273.82073980775351</v>
      </c>
      <c r="R47" s="35">
        <f t="shared" si="4"/>
        <v>151.67567408584176</v>
      </c>
      <c r="S47" s="35">
        <f t="shared" si="5"/>
        <v>323.1632464175625</v>
      </c>
      <c r="T47" s="35">
        <f t="shared" si="6"/>
        <v>14.755790027842313</v>
      </c>
      <c r="U47" s="35">
        <f t="shared" si="7"/>
        <v>516.6058316950888</v>
      </c>
      <c r="V47" s="35">
        <f t="shared" si="8"/>
        <v>286.15998121268223</v>
      </c>
      <c r="W47" s="35">
        <f t="shared" si="9"/>
        <v>21.41404029833982</v>
      </c>
      <c r="X47" s="35">
        <f t="shared" si="10"/>
        <v>3266.6454081942447</v>
      </c>
      <c r="Y47" s="51">
        <v>9900</v>
      </c>
      <c r="Z47" s="51">
        <v>4150</v>
      </c>
      <c r="AA47" s="35">
        <f t="shared" si="11"/>
        <v>396.25</v>
      </c>
      <c r="AB47" s="35">
        <f t="shared" si="12"/>
        <v>25</v>
      </c>
      <c r="AC47" s="35">
        <f t="shared" si="13"/>
        <v>583.14442824110336</v>
      </c>
      <c r="AD47" s="35">
        <f t="shared" si="14"/>
        <v>249.0213797049712</v>
      </c>
      <c r="AE47" s="35">
        <f t="shared" si="15"/>
        <v>125.44098869657967</v>
      </c>
      <c r="AF47" s="35">
        <f t="shared" si="16"/>
        <v>293.88349863925117</v>
      </c>
      <c r="AG47" s="35">
        <f t="shared" si="17"/>
        <v>42.449484114609724</v>
      </c>
      <c r="AH47" s="35">
        <f t="shared" si="18"/>
        <v>529.00636606762339</v>
      </c>
      <c r="AI47" s="35">
        <f t="shared" si="19"/>
        <v>266.47945515733045</v>
      </c>
      <c r="AJ47" s="35">
        <f t="shared" si="20"/>
        <v>19.473851536775534</v>
      </c>
      <c r="AK47" s="36">
        <f t="shared" si="21"/>
        <v>3524.3878980789987</v>
      </c>
    </row>
    <row r="48" spans="1:37" x14ac:dyDescent="0.25">
      <c r="A48" s="5">
        <v>4822.2</v>
      </c>
      <c r="B48" s="5">
        <v>664421.28830766678</v>
      </c>
      <c r="C48" s="5">
        <v>1036064.0630547404</v>
      </c>
      <c r="D48" s="5">
        <v>17907.421262504387</v>
      </c>
      <c r="E48" s="5">
        <v>38.505204896792698</v>
      </c>
      <c r="F48" s="45">
        <v>2.5000000000000001E-2</v>
      </c>
      <c r="G48" s="45">
        <v>-2.5000000000000001E-2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603.75</v>
      </c>
      <c r="O48" s="35">
        <f t="shared" si="1"/>
        <v>475</v>
      </c>
      <c r="P48" s="35">
        <f t="shared" si="2"/>
        <v>584.50119721938472</v>
      </c>
      <c r="Q48" s="35">
        <f t="shared" si="3"/>
        <v>273.82073980775351</v>
      </c>
      <c r="R48" s="35">
        <f t="shared" si="4"/>
        <v>151.67567408584176</v>
      </c>
      <c r="S48" s="35">
        <f t="shared" si="5"/>
        <v>323.1632464175625</v>
      </c>
      <c r="T48" s="35">
        <f t="shared" si="6"/>
        <v>14.755790027842313</v>
      </c>
      <c r="U48" s="35">
        <f t="shared" si="7"/>
        <v>516.6058316950888</v>
      </c>
      <c r="V48" s="35">
        <f t="shared" si="8"/>
        <v>286.15998121268223</v>
      </c>
      <c r="W48" s="35">
        <f t="shared" si="9"/>
        <v>21.41404029833982</v>
      </c>
      <c r="X48" s="35">
        <f t="shared" si="10"/>
        <v>3266.6454081942447</v>
      </c>
      <c r="Y48" s="51">
        <v>9900</v>
      </c>
      <c r="Z48" s="51">
        <v>4150</v>
      </c>
      <c r="AA48" s="35">
        <f t="shared" si="11"/>
        <v>396.25</v>
      </c>
      <c r="AB48" s="35">
        <f t="shared" si="12"/>
        <v>25</v>
      </c>
      <c r="AC48" s="35">
        <f t="shared" si="13"/>
        <v>583.14442824110336</v>
      </c>
      <c r="AD48" s="35">
        <f t="shared" si="14"/>
        <v>249.0213797049712</v>
      </c>
      <c r="AE48" s="35">
        <f t="shared" si="15"/>
        <v>125.44098869657967</v>
      </c>
      <c r="AF48" s="35">
        <f t="shared" si="16"/>
        <v>293.88349863925117</v>
      </c>
      <c r="AG48" s="35">
        <f t="shared" si="17"/>
        <v>42.449484114609724</v>
      </c>
      <c r="AH48" s="35">
        <f t="shared" si="18"/>
        <v>529.00636606762339</v>
      </c>
      <c r="AI48" s="35">
        <f t="shared" si="19"/>
        <v>266.47945515733045</v>
      </c>
      <c r="AJ48" s="35">
        <f t="shared" si="20"/>
        <v>19.473851536775534</v>
      </c>
      <c r="AK48" s="36">
        <f t="shared" si="21"/>
        <v>3524.3878980789987</v>
      </c>
    </row>
    <row r="49" spans="1:37" x14ac:dyDescent="0.25">
      <c r="A49" s="5">
        <v>4822.8</v>
      </c>
      <c r="B49" s="5">
        <v>664890.93973684311</v>
      </c>
      <c r="C49" s="5">
        <v>1036437.4630041718</v>
      </c>
      <c r="D49" s="5">
        <v>17903.233450004336</v>
      </c>
      <c r="E49" s="5">
        <v>38.468239877751984</v>
      </c>
      <c r="F49" s="45">
        <v>2.5000000000000001E-2</v>
      </c>
      <c r="G49" s="45">
        <v>-2.5000000000000001E-2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603.75</v>
      </c>
      <c r="O49" s="35">
        <f t="shared" si="1"/>
        <v>475</v>
      </c>
      <c r="P49" s="35">
        <f t="shared" si="2"/>
        <v>584.50119721938472</v>
      </c>
      <c r="Q49" s="35">
        <f t="shared" si="3"/>
        <v>273.82073980775351</v>
      </c>
      <c r="R49" s="35">
        <f t="shared" si="4"/>
        <v>151.67567408584176</v>
      </c>
      <c r="S49" s="35">
        <f t="shared" si="5"/>
        <v>323.1632464175625</v>
      </c>
      <c r="T49" s="35">
        <f t="shared" si="6"/>
        <v>14.755790027842313</v>
      </c>
      <c r="U49" s="35">
        <f t="shared" si="7"/>
        <v>516.6058316950888</v>
      </c>
      <c r="V49" s="35">
        <f t="shared" si="8"/>
        <v>286.15998121268223</v>
      </c>
      <c r="W49" s="35">
        <f t="shared" si="9"/>
        <v>21.41404029833982</v>
      </c>
      <c r="X49" s="35">
        <f t="shared" si="10"/>
        <v>3266.6454081942447</v>
      </c>
      <c r="Y49" s="51">
        <v>9900</v>
      </c>
      <c r="Z49" s="51">
        <v>4150</v>
      </c>
      <c r="AA49" s="35">
        <f t="shared" si="11"/>
        <v>396.25</v>
      </c>
      <c r="AB49" s="35">
        <f t="shared" si="12"/>
        <v>25</v>
      </c>
      <c r="AC49" s="35">
        <f t="shared" si="13"/>
        <v>583.14442824110336</v>
      </c>
      <c r="AD49" s="35">
        <f t="shared" si="14"/>
        <v>249.0213797049712</v>
      </c>
      <c r="AE49" s="35">
        <f t="shared" si="15"/>
        <v>125.44098869657967</v>
      </c>
      <c r="AF49" s="35">
        <f t="shared" si="16"/>
        <v>293.88349863925117</v>
      </c>
      <c r="AG49" s="35">
        <f t="shared" si="17"/>
        <v>42.449484114609724</v>
      </c>
      <c r="AH49" s="35">
        <f t="shared" si="18"/>
        <v>529.00636606762339</v>
      </c>
      <c r="AI49" s="35">
        <f t="shared" si="19"/>
        <v>266.47945515733045</v>
      </c>
      <c r="AJ49" s="35">
        <f t="shared" si="20"/>
        <v>19.473851536775534</v>
      </c>
      <c r="AK49" s="36">
        <f t="shared" si="21"/>
        <v>3524.3878980789987</v>
      </c>
    </row>
    <row r="50" spans="1:37" x14ac:dyDescent="0.25">
      <c r="A50" s="5">
        <v>4823</v>
      </c>
      <c r="B50" s="5">
        <v>665047.54373550415</v>
      </c>
      <c r="C50" s="5">
        <v>1036561.8623108566</v>
      </c>
      <c r="D50" s="5">
        <v>17901.846562504033</v>
      </c>
      <c r="E50" s="5">
        <v>38.455918204738424</v>
      </c>
      <c r="F50" s="45">
        <v>2.5000000000000001E-2</v>
      </c>
      <c r="G50" s="45">
        <v>-2.5000000000000001E-2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603.75</v>
      </c>
      <c r="O50" s="35">
        <f t="shared" si="1"/>
        <v>475</v>
      </c>
      <c r="P50" s="35">
        <f t="shared" si="2"/>
        <v>584.50119721938472</v>
      </c>
      <c r="Q50" s="35">
        <f t="shared" si="3"/>
        <v>273.82073980775351</v>
      </c>
      <c r="R50" s="35">
        <f t="shared" si="4"/>
        <v>151.67567408584176</v>
      </c>
      <c r="S50" s="35">
        <f t="shared" si="5"/>
        <v>323.1632464175625</v>
      </c>
      <c r="T50" s="35">
        <f t="shared" si="6"/>
        <v>14.755790027842313</v>
      </c>
      <c r="U50" s="35">
        <f t="shared" si="7"/>
        <v>516.6058316950888</v>
      </c>
      <c r="V50" s="35">
        <f t="shared" si="8"/>
        <v>286.15998121268223</v>
      </c>
      <c r="W50" s="35">
        <f t="shared" si="9"/>
        <v>21.41404029833982</v>
      </c>
      <c r="X50" s="35">
        <f t="shared" si="10"/>
        <v>3266.6454081942447</v>
      </c>
      <c r="Y50" s="51">
        <v>9900</v>
      </c>
      <c r="Z50" s="51">
        <v>4150</v>
      </c>
      <c r="AA50" s="35">
        <f t="shared" si="11"/>
        <v>396.25</v>
      </c>
      <c r="AB50" s="35">
        <f t="shared" si="12"/>
        <v>25</v>
      </c>
      <c r="AC50" s="35">
        <f t="shared" si="13"/>
        <v>583.14442824110336</v>
      </c>
      <c r="AD50" s="35">
        <f t="shared" si="14"/>
        <v>249.0213797049712</v>
      </c>
      <c r="AE50" s="35">
        <f t="shared" si="15"/>
        <v>125.44098869657967</v>
      </c>
      <c r="AF50" s="35">
        <f t="shared" si="16"/>
        <v>293.88349863925117</v>
      </c>
      <c r="AG50" s="35">
        <f t="shared" si="17"/>
        <v>42.449484114609724</v>
      </c>
      <c r="AH50" s="35">
        <f t="shared" si="18"/>
        <v>529.00636606762339</v>
      </c>
      <c r="AI50" s="35">
        <f t="shared" si="19"/>
        <v>266.47945515733045</v>
      </c>
      <c r="AJ50" s="35">
        <f t="shared" si="20"/>
        <v>19.473851536775534</v>
      </c>
      <c r="AK50" s="36">
        <f t="shared" si="21"/>
        <v>3524.3878980789987</v>
      </c>
    </row>
    <row r="51" spans="1:37" x14ac:dyDescent="0.25">
      <c r="A51" s="5">
        <v>4824</v>
      </c>
      <c r="B51" s="5">
        <v>665830.96481704712</v>
      </c>
      <c r="C51" s="5">
        <v>1037183.3535118699</v>
      </c>
      <c r="D51" s="5">
        <v>17894.980000004125</v>
      </c>
      <c r="E51" s="5">
        <v>38.394309839670598</v>
      </c>
      <c r="F51" s="45">
        <v>2.5000000000000001E-2</v>
      </c>
      <c r="G51" s="45">
        <v>-2.5000000000000001E-2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603.75</v>
      </c>
      <c r="O51" s="35">
        <f t="shared" si="1"/>
        <v>475</v>
      </c>
      <c r="P51" s="35">
        <f t="shared" si="2"/>
        <v>584.50119721938472</v>
      </c>
      <c r="Q51" s="35">
        <f t="shared" si="3"/>
        <v>273.82073980775351</v>
      </c>
      <c r="R51" s="35">
        <f t="shared" si="4"/>
        <v>151.67567408584176</v>
      </c>
      <c r="S51" s="35">
        <f t="shared" si="5"/>
        <v>323.1632464175625</v>
      </c>
      <c r="T51" s="35">
        <f t="shared" si="6"/>
        <v>14.755790027842313</v>
      </c>
      <c r="U51" s="35">
        <f t="shared" si="7"/>
        <v>516.6058316950888</v>
      </c>
      <c r="V51" s="35">
        <f t="shared" si="8"/>
        <v>286.15998121268223</v>
      </c>
      <c r="W51" s="35">
        <f t="shared" si="9"/>
        <v>21.41404029833982</v>
      </c>
      <c r="X51" s="35">
        <f t="shared" si="10"/>
        <v>3266.6454081942447</v>
      </c>
      <c r="Y51" s="51">
        <v>9900</v>
      </c>
      <c r="Z51" s="51">
        <v>4150</v>
      </c>
      <c r="AA51" s="35">
        <f t="shared" si="11"/>
        <v>396.25</v>
      </c>
      <c r="AB51" s="35">
        <f t="shared" si="12"/>
        <v>25</v>
      </c>
      <c r="AC51" s="35">
        <f t="shared" si="13"/>
        <v>583.14442824110336</v>
      </c>
      <c r="AD51" s="35">
        <f t="shared" si="14"/>
        <v>249.0213797049712</v>
      </c>
      <c r="AE51" s="35">
        <f t="shared" si="15"/>
        <v>125.44098869657967</v>
      </c>
      <c r="AF51" s="35">
        <f t="shared" si="16"/>
        <v>293.88349863925117</v>
      </c>
      <c r="AG51" s="35">
        <f t="shared" si="17"/>
        <v>42.449484114609724</v>
      </c>
      <c r="AH51" s="35">
        <f t="shared" si="18"/>
        <v>529.00636606762339</v>
      </c>
      <c r="AI51" s="35">
        <f t="shared" si="19"/>
        <v>266.47945515733045</v>
      </c>
      <c r="AJ51" s="35">
        <f t="shared" si="20"/>
        <v>19.473851536775534</v>
      </c>
      <c r="AK51" s="36">
        <f t="shared" si="21"/>
        <v>3524.3878980789987</v>
      </c>
    </row>
    <row r="52" spans="1:37" x14ac:dyDescent="0.25">
      <c r="A52" s="5">
        <v>4825</v>
      </c>
      <c r="B52" s="5">
        <v>666615.05371522903</v>
      </c>
      <c r="C52" s="5">
        <v>1037804.0019655228</v>
      </c>
      <c r="D52" s="5">
        <v>17888.226562504315</v>
      </c>
      <c r="E52" s="5">
        <v>38.332701474602764</v>
      </c>
      <c r="F52" s="45">
        <v>2.5000000000000001E-2</v>
      </c>
      <c r="G52" s="45">
        <v>-2.5000000000000001E-2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603.75</v>
      </c>
      <c r="O52" s="35">
        <f t="shared" si="1"/>
        <v>475</v>
      </c>
      <c r="P52" s="35">
        <f t="shared" si="2"/>
        <v>584.50119721938472</v>
      </c>
      <c r="Q52" s="35">
        <f t="shared" si="3"/>
        <v>273.82073980775351</v>
      </c>
      <c r="R52" s="35">
        <f t="shared" si="4"/>
        <v>151.67567408584176</v>
      </c>
      <c r="S52" s="35">
        <f t="shared" si="5"/>
        <v>323.1632464175625</v>
      </c>
      <c r="T52" s="35">
        <f t="shared" si="6"/>
        <v>14.755790027842313</v>
      </c>
      <c r="U52" s="35">
        <f t="shared" si="7"/>
        <v>516.6058316950888</v>
      </c>
      <c r="V52" s="35">
        <f t="shared" si="8"/>
        <v>286.15998121268223</v>
      </c>
      <c r="W52" s="35">
        <f t="shared" si="9"/>
        <v>21.41404029833982</v>
      </c>
      <c r="X52" s="35">
        <f t="shared" si="10"/>
        <v>3266.6454081942447</v>
      </c>
      <c r="Y52" s="51">
        <v>9900</v>
      </c>
      <c r="Z52" s="51">
        <v>4150</v>
      </c>
      <c r="AA52" s="35">
        <f t="shared" si="11"/>
        <v>396.25</v>
      </c>
      <c r="AB52" s="35">
        <f t="shared" si="12"/>
        <v>25</v>
      </c>
      <c r="AC52" s="35">
        <f t="shared" si="13"/>
        <v>583.14442824110336</v>
      </c>
      <c r="AD52" s="35">
        <f t="shared" si="14"/>
        <v>249.0213797049712</v>
      </c>
      <c r="AE52" s="35">
        <f t="shared" si="15"/>
        <v>125.44098869657967</v>
      </c>
      <c r="AF52" s="35">
        <f t="shared" si="16"/>
        <v>293.88349863925117</v>
      </c>
      <c r="AG52" s="35">
        <f t="shared" si="17"/>
        <v>42.449484114609724</v>
      </c>
      <c r="AH52" s="35">
        <f t="shared" si="18"/>
        <v>529.00636606762339</v>
      </c>
      <c r="AI52" s="35">
        <f t="shared" si="19"/>
        <v>266.47945515733045</v>
      </c>
      <c r="AJ52" s="35">
        <f t="shared" si="20"/>
        <v>19.473851536775534</v>
      </c>
      <c r="AK52" s="36">
        <f t="shared" si="21"/>
        <v>3524.3878980789987</v>
      </c>
    </row>
    <row r="53" spans="1:37" x14ac:dyDescent="0.25">
      <c r="A53" s="5">
        <v>4826</v>
      </c>
      <c r="B53" s="5">
        <v>667399.8095240593</v>
      </c>
      <c r="C53" s="5">
        <v>1038423.806954205</v>
      </c>
      <c r="D53" s="5">
        <v>17881.586250004373</v>
      </c>
      <c r="E53" s="5">
        <v>38.271093109534938</v>
      </c>
      <c r="F53" s="45">
        <v>2.5000000000000001E-2</v>
      </c>
      <c r="G53" s="45">
        <v>-2.5000000000000001E-2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603.75</v>
      </c>
      <c r="O53" s="35">
        <f t="shared" si="1"/>
        <v>475</v>
      </c>
      <c r="P53" s="35">
        <f t="shared" si="2"/>
        <v>584.50119721938472</v>
      </c>
      <c r="Q53" s="35">
        <f t="shared" si="3"/>
        <v>273.82073980775351</v>
      </c>
      <c r="R53" s="35">
        <f t="shared" si="4"/>
        <v>151.67567408584176</v>
      </c>
      <c r="S53" s="35">
        <f t="shared" si="5"/>
        <v>323.1632464175625</v>
      </c>
      <c r="T53" s="35">
        <f t="shared" si="6"/>
        <v>14.755790027842313</v>
      </c>
      <c r="U53" s="35">
        <f t="shared" si="7"/>
        <v>516.6058316950888</v>
      </c>
      <c r="V53" s="35">
        <f t="shared" si="8"/>
        <v>286.15998121268223</v>
      </c>
      <c r="W53" s="35">
        <f t="shared" si="9"/>
        <v>21.41404029833982</v>
      </c>
      <c r="X53" s="35">
        <f t="shared" si="10"/>
        <v>3266.6454081942447</v>
      </c>
      <c r="Y53" s="51">
        <v>9900</v>
      </c>
      <c r="Z53" s="51">
        <v>4150</v>
      </c>
      <c r="AA53" s="35">
        <f t="shared" si="11"/>
        <v>396.25</v>
      </c>
      <c r="AB53" s="35">
        <f t="shared" si="12"/>
        <v>25</v>
      </c>
      <c r="AC53" s="35">
        <f t="shared" si="13"/>
        <v>583.14442824110336</v>
      </c>
      <c r="AD53" s="35">
        <f t="shared" si="14"/>
        <v>249.0213797049712</v>
      </c>
      <c r="AE53" s="35">
        <f t="shared" si="15"/>
        <v>125.44098869657967</v>
      </c>
      <c r="AF53" s="35">
        <f t="shared" si="16"/>
        <v>293.88349863925117</v>
      </c>
      <c r="AG53" s="35">
        <f t="shared" si="17"/>
        <v>42.449484114609724</v>
      </c>
      <c r="AH53" s="35">
        <f t="shared" si="18"/>
        <v>529.00636606762339</v>
      </c>
      <c r="AI53" s="35">
        <f t="shared" si="19"/>
        <v>266.47945515733045</v>
      </c>
      <c r="AJ53" s="35">
        <f t="shared" si="20"/>
        <v>19.473851536775534</v>
      </c>
      <c r="AK53" s="36">
        <f t="shared" si="21"/>
        <v>3524.3878980789987</v>
      </c>
    </row>
    <row r="54" spans="1:37" x14ac:dyDescent="0.25">
      <c r="A54" s="5">
        <v>4827</v>
      </c>
      <c r="B54" s="5">
        <v>668185.23133611679</v>
      </c>
      <c r="C54" s="5">
        <v>1039042.7677612901</v>
      </c>
      <c r="D54" s="5">
        <v>17875.059062503853</v>
      </c>
      <c r="E54" s="5">
        <v>38.209484744467105</v>
      </c>
      <c r="F54" s="45">
        <v>2.5000000000000001E-2</v>
      </c>
      <c r="G54" s="45">
        <v>-2.5000000000000001E-2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603.75</v>
      </c>
      <c r="O54" s="35">
        <f t="shared" si="1"/>
        <v>475</v>
      </c>
      <c r="P54" s="35">
        <f t="shared" si="2"/>
        <v>584.50119721938472</v>
      </c>
      <c r="Q54" s="35">
        <f t="shared" si="3"/>
        <v>273.82073980775351</v>
      </c>
      <c r="R54" s="35">
        <f t="shared" si="4"/>
        <v>151.67567408584176</v>
      </c>
      <c r="S54" s="35">
        <f t="shared" si="5"/>
        <v>323.1632464175625</v>
      </c>
      <c r="T54" s="35">
        <f t="shared" si="6"/>
        <v>14.755790027842313</v>
      </c>
      <c r="U54" s="35">
        <f t="shared" si="7"/>
        <v>516.6058316950888</v>
      </c>
      <c r="V54" s="35">
        <f t="shared" si="8"/>
        <v>286.15998121268223</v>
      </c>
      <c r="W54" s="35">
        <f t="shared" si="9"/>
        <v>21.41404029833982</v>
      </c>
      <c r="X54" s="35">
        <f t="shared" si="10"/>
        <v>3266.6454081942447</v>
      </c>
      <c r="Y54" s="51">
        <v>9900</v>
      </c>
      <c r="Z54" s="51">
        <v>4150</v>
      </c>
      <c r="AA54" s="35">
        <f t="shared" si="11"/>
        <v>396.25</v>
      </c>
      <c r="AB54" s="35">
        <f t="shared" si="12"/>
        <v>25</v>
      </c>
      <c r="AC54" s="35">
        <f t="shared" si="13"/>
        <v>583.14442824110336</v>
      </c>
      <c r="AD54" s="35">
        <f t="shared" si="14"/>
        <v>249.0213797049712</v>
      </c>
      <c r="AE54" s="35">
        <f t="shared" si="15"/>
        <v>125.44098869657967</v>
      </c>
      <c r="AF54" s="35">
        <f t="shared" si="16"/>
        <v>293.88349863925117</v>
      </c>
      <c r="AG54" s="35">
        <f t="shared" si="17"/>
        <v>42.449484114609724</v>
      </c>
      <c r="AH54" s="35">
        <f t="shared" si="18"/>
        <v>529.00636606762339</v>
      </c>
      <c r="AI54" s="35">
        <f t="shared" si="19"/>
        <v>266.47945515733045</v>
      </c>
      <c r="AJ54" s="35">
        <f t="shared" si="20"/>
        <v>19.473851536775534</v>
      </c>
      <c r="AK54" s="36">
        <f t="shared" si="21"/>
        <v>3524.3878980789987</v>
      </c>
    </row>
    <row r="55" spans="1:37" x14ac:dyDescent="0.25">
      <c r="A55" s="5">
        <v>4827.2</v>
      </c>
      <c r="B55" s="5">
        <v>668342.39553928375</v>
      </c>
      <c r="C55" s="5">
        <v>1039166.4585579038</v>
      </c>
      <c r="D55" s="5">
        <v>17873.767200004295</v>
      </c>
      <c r="E55" s="5">
        <v>38.197163071453545</v>
      </c>
      <c r="F55" s="45">
        <v>2.5000000000000001E-2</v>
      </c>
      <c r="G55" s="45">
        <v>-2.5000000000000001E-2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603.75</v>
      </c>
      <c r="O55" s="35">
        <f t="shared" si="1"/>
        <v>475</v>
      </c>
      <c r="P55" s="35">
        <f t="shared" si="2"/>
        <v>584.50119721938472</v>
      </c>
      <c r="Q55" s="35">
        <f t="shared" si="3"/>
        <v>273.82073980775351</v>
      </c>
      <c r="R55" s="35">
        <f t="shared" si="4"/>
        <v>151.67567408584176</v>
      </c>
      <c r="S55" s="35">
        <f t="shared" si="5"/>
        <v>323.1632464175625</v>
      </c>
      <c r="T55" s="35">
        <f t="shared" si="6"/>
        <v>14.755790027842313</v>
      </c>
      <c r="U55" s="35">
        <f t="shared" si="7"/>
        <v>516.6058316950888</v>
      </c>
      <c r="V55" s="35">
        <f t="shared" si="8"/>
        <v>286.15998121268223</v>
      </c>
      <c r="W55" s="35">
        <f t="shared" si="9"/>
        <v>21.41404029833982</v>
      </c>
      <c r="X55" s="35">
        <f t="shared" si="10"/>
        <v>3266.6454081942447</v>
      </c>
      <c r="Y55" s="51">
        <v>9900</v>
      </c>
      <c r="Z55" s="51">
        <v>4150</v>
      </c>
      <c r="AA55" s="35">
        <f t="shared" si="11"/>
        <v>396.25</v>
      </c>
      <c r="AB55" s="35">
        <f t="shared" si="12"/>
        <v>25</v>
      </c>
      <c r="AC55" s="35">
        <f t="shared" si="13"/>
        <v>583.14442824110336</v>
      </c>
      <c r="AD55" s="35">
        <f t="shared" si="14"/>
        <v>249.0213797049712</v>
      </c>
      <c r="AE55" s="35">
        <f t="shared" si="15"/>
        <v>125.44098869657967</v>
      </c>
      <c r="AF55" s="35">
        <f t="shared" si="16"/>
        <v>293.88349863925117</v>
      </c>
      <c r="AG55" s="35">
        <f t="shared" si="17"/>
        <v>42.449484114609724</v>
      </c>
      <c r="AH55" s="35">
        <f t="shared" si="18"/>
        <v>529.00636606762339</v>
      </c>
      <c r="AI55" s="35">
        <f t="shared" si="19"/>
        <v>266.47945515733045</v>
      </c>
      <c r="AJ55" s="35">
        <f t="shared" si="20"/>
        <v>19.473851536775534</v>
      </c>
      <c r="AK55" s="36">
        <f t="shared" si="21"/>
        <v>3524.3878980789987</v>
      </c>
    </row>
    <row r="56" spans="1:37" x14ac:dyDescent="0.25">
      <c r="A56" s="5">
        <v>4827.8</v>
      </c>
      <c r="B56" s="5">
        <v>668814.04769802094</v>
      </c>
      <c r="C56" s="5">
        <v>1039537.3281152546</v>
      </c>
      <c r="D56" s="5">
        <v>17869.918762504312</v>
      </c>
      <c r="E56" s="5">
        <v>38.160198052412831</v>
      </c>
      <c r="F56" s="45">
        <v>2.5000000000000001E-2</v>
      </c>
      <c r="G56" s="45">
        <v>-2.5000000000000001E-2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603.75</v>
      </c>
      <c r="O56" s="35">
        <f t="shared" si="1"/>
        <v>475</v>
      </c>
      <c r="P56" s="35">
        <f t="shared" si="2"/>
        <v>584.50119721938472</v>
      </c>
      <c r="Q56" s="35">
        <f t="shared" si="3"/>
        <v>273.82073980775351</v>
      </c>
      <c r="R56" s="35">
        <f t="shared" si="4"/>
        <v>151.67567408584176</v>
      </c>
      <c r="S56" s="35">
        <f t="shared" si="5"/>
        <v>323.1632464175625</v>
      </c>
      <c r="T56" s="35">
        <f t="shared" si="6"/>
        <v>14.755790027842313</v>
      </c>
      <c r="U56" s="35">
        <f t="shared" si="7"/>
        <v>516.6058316950888</v>
      </c>
      <c r="V56" s="35">
        <f t="shared" si="8"/>
        <v>286.15998121268223</v>
      </c>
      <c r="W56" s="35">
        <f t="shared" si="9"/>
        <v>21.41404029833982</v>
      </c>
      <c r="X56" s="35">
        <f t="shared" si="10"/>
        <v>3266.6454081942447</v>
      </c>
      <c r="Y56" s="51">
        <v>9900</v>
      </c>
      <c r="Z56" s="51">
        <v>4150</v>
      </c>
      <c r="AA56" s="35">
        <f t="shared" si="11"/>
        <v>396.25</v>
      </c>
      <c r="AB56" s="35">
        <f t="shared" si="12"/>
        <v>25</v>
      </c>
      <c r="AC56" s="35">
        <f t="shared" si="13"/>
        <v>583.14442824110336</v>
      </c>
      <c r="AD56" s="35">
        <f t="shared" si="14"/>
        <v>249.0213797049712</v>
      </c>
      <c r="AE56" s="35">
        <f t="shared" si="15"/>
        <v>125.44098869657967</v>
      </c>
      <c r="AF56" s="35">
        <f t="shared" si="16"/>
        <v>293.88349863925117</v>
      </c>
      <c r="AG56" s="35">
        <f t="shared" si="17"/>
        <v>42.449484114609724</v>
      </c>
      <c r="AH56" s="35">
        <f t="shared" si="18"/>
        <v>529.00636606762339</v>
      </c>
      <c r="AI56" s="35">
        <f t="shared" si="19"/>
        <v>266.47945515733045</v>
      </c>
      <c r="AJ56" s="35">
        <f t="shared" si="20"/>
        <v>19.473851536775534</v>
      </c>
      <c r="AK56" s="36">
        <f t="shared" si="21"/>
        <v>3524.3878980789987</v>
      </c>
    </row>
    <row r="57" spans="1:37" x14ac:dyDescent="0.25">
      <c r="A57" s="5">
        <v>4828</v>
      </c>
      <c r="B57" s="5">
        <v>668971.31824350357</v>
      </c>
      <c r="C57" s="5">
        <v>1039660.8836711347</v>
      </c>
      <c r="D57" s="5">
        <v>17868.645000004108</v>
      </c>
      <c r="E57" s="5">
        <v>38.147876379399271</v>
      </c>
      <c r="F57" s="45">
        <v>2.5000000000000001E-2</v>
      </c>
      <c r="G57" s="45">
        <v>-2.5000000000000001E-2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603.75</v>
      </c>
      <c r="O57" s="35">
        <f t="shared" si="1"/>
        <v>475</v>
      </c>
      <c r="P57" s="35">
        <f t="shared" si="2"/>
        <v>584.50119721938472</v>
      </c>
      <c r="Q57" s="35">
        <f t="shared" si="3"/>
        <v>273.82073980775351</v>
      </c>
      <c r="R57" s="35">
        <f t="shared" si="4"/>
        <v>151.67567408584176</v>
      </c>
      <c r="S57" s="35">
        <f t="shared" si="5"/>
        <v>323.1632464175625</v>
      </c>
      <c r="T57" s="35">
        <f t="shared" si="6"/>
        <v>14.755790027842313</v>
      </c>
      <c r="U57" s="35">
        <f t="shared" si="7"/>
        <v>516.6058316950888</v>
      </c>
      <c r="V57" s="35">
        <f t="shared" si="8"/>
        <v>286.15998121268223</v>
      </c>
      <c r="W57" s="35">
        <f t="shared" si="9"/>
        <v>21.41404029833982</v>
      </c>
      <c r="X57" s="35">
        <f t="shared" si="10"/>
        <v>3266.6454081942447</v>
      </c>
      <c r="Y57" s="51">
        <v>9900</v>
      </c>
      <c r="Z57" s="51">
        <v>4150</v>
      </c>
      <c r="AA57" s="35">
        <f t="shared" si="11"/>
        <v>396.25</v>
      </c>
      <c r="AB57" s="35">
        <f t="shared" si="12"/>
        <v>25</v>
      </c>
      <c r="AC57" s="35">
        <f t="shared" si="13"/>
        <v>583.14442824110336</v>
      </c>
      <c r="AD57" s="35">
        <f t="shared" si="14"/>
        <v>249.0213797049712</v>
      </c>
      <c r="AE57" s="35">
        <f t="shared" si="15"/>
        <v>125.44098869657967</v>
      </c>
      <c r="AF57" s="35">
        <f t="shared" si="16"/>
        <v>293.88349863925117</v>
      </c>
      <c r="AG57" s="35">
        <f t="shared" si="17"/>
        <v>42.449484114609724</v>
      </c>
      <c r="AH57" s="35">
        <f t="shared" si="18"/>
        <v>529.00636606762339</v>
      </c>
      <c r="AI57" s="35">
        <f t="shared" si="19"/>
        <v>266.47945515733045</v>
      </c>
      <c r="AJ57" s="35">
        <f t="shared" si="20"/>
        <v>19.473851536775534</v>
      </c>
      <c r="AK57" s="36">
        <f t="shared" si="21"/>
        <v>3524.3878980789987</v>
      </c>
    </row>
    <row r="58" spans="1:37" x14ac:dyDescent="0.25">
      <c r="A58" s="5">
        <v>4829</v>
      </c>
      <c r="B58" s="5">
        <v>669758.06933641434</v>
      </c>
      <c r="C58" s="5">
        <v>1040278.1539690495</v>
      </c>
      <c r="D58" s="5">
        <v>17862.344062504235</v>
      </c>
      <c r="E58" s="5">
        <v>38.086268014331445</v>
      </c>
      <c r="F58" s="45">
        <v>2.5000000000000001E-2</v>
      </c>
      <c r="G58" s="45">
        <v>-2.5000000000000001E-2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603.75</v>
      </c>
      <c r="O58" s="35">
        <f t="shared" si="1"/>
        <v>475</v>
      </c>
      <c r="P58" s="35">
        <f t="shared" si="2"/>
        <v>584.50119721938472</v>
      </c>
      <c r="Q58" s="35">
        <f t="shared" si="3"/>
        <v>273.82073980775351</v>
      </c>
      <c r="R58" s="35">
        <f t="shared" si="4"/>
        <v>151.67567408584176</v>
      </c>
      <c r="S58" s="35">
        <f t="shared" si="5"/>
        <v>323.1632464175625</v>
      </c>
      <c r="T58" s="35">
        <f t="shared" si="6"/>
        <v>14.755790027842313</v>
      </c>
      <c r="U58" s="35">
        <f t="shared" si="7"/>
        <v>516.6058316950888</v>
      </c>
      <c r="V58" s="35">
        <f t="shared" si="8"/>
        <v>286.15998121268223</v>
      </c>
      <c r="W58" s="35">
        <f t="shared" si="9"/>
        <v>21.41404029833982</v>
      </c>
      <c r="X58" s="35">
        <f t="shared" si="10"/>
        <v>3266.6454081942447</v>
      </c>
      <c r="Y58" s="51">
        <v>9900</v>
      </c>
      <c r="Z58" s="51">
        <v>4150</v>
      </c>
      <c r="AA58" s="35">
        <f t="shared" si="11"/>
        <v>396.25</v>
      </c>
      <c r="AB58" s="35">
        <f t="shared" si="12"/>
        <v>25</v>
      </c>
      <c r="AC58" s="35">
        <f t="shared" si="13"/>
        <v>583.14442824110336</v>
      </c>
      <c r="AD58" s="35">
        <f t="shared" si="14"/>
        <v>249.0213797049712</v>
      </c>
      <c r="AE58" s="35">
        <f t="shared" si="15"/>
        <v>125.44098869657967</v>
      </c>
      <c r="AF58" s="35">
        <f t="shared" si="16"/>
        <v>293.88349863925117</v>
      </c>
      <c r="AG58" s="35">
        <f t="shared" si="17"/>
        <v>42.449484114609724</v>
      </c>
      <c r="AH58" s="35">
        <f t="shared" si="18"/>
        <v>529.00636606762339</v>
      </c>
      <c r="AI58" s="35">
        <f t="shared" si="19"/>
        <v>266.47945515733045</v>
      </c>
      <c r="AJ58" s="35">
        <f t="shared" si="20"/>
        <v>19.473851536775534</v>
      </c>
      <c r="AK58" s="36">
        <f t="shared" si="21"/>
        <v>3524.3878980789987</v>
      </c>
    </row>
    <row r="59" spans="1:37" x14ac:dyDescent="0.25">
      <c r="A59" s="5">
        <v>4830</v>
      </c>
      <c r="B59" s="5">
        <v>670545.48370695114</v>
      </c>
      <c r="C59" s="5">
        <v>1040894.5779413879</v>
      </c>
      <c r="D59" s="5">
        <v>17856.156250004235</v>
      </c>
      <c r="E59" s="5">
        <v>38.024659649263612</v>
      </c>
      <c r="F59" s="45">
        <v>2.5000000000000001E-2</v>
      </c>
      <c r="G59" s="45">
        <v>-2.5000000000000001E-2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603.75</v>
      </c>
      <c r="O59" s="35">
        <f t="shared" si="1"/>
        <v>475</v>
      </c>
      <c r="P59" s="35">
        <f t="shared" si="2"/>
        <v>584.50119721938472</v>
      </c>
      <c r="Q59" s="35">
        <f t="shared" si="3"/>
        <v>273.82073980775351</v>
      </c>
      <c r="R59" s="35">
        <f t="shared" si="4"/>
        <v>151.67567408584176</v>
      </c>
      <c r="S59" s="35">
        <f t="shared" si="5"/>
        <v>323.1632464175625</v>
      </c>
      <c r="T59" s="35">
        <f t="shared" si="6"/>
        <v>14.755790027842313</v>
      </c>
      <c r="U59" s="35">
        <f t="shared" si="7"/>
        <v>516.6058316950888</v>
      </c>
      <c r="V59" s="35">
        <f t="shared" si="8"/>
        <v>286.15998121268223</v>
      </c>
      <c r="W59" s="35">
        <f t="shared" si="9"/>
        <v>21.41404029833982</v>
      </c>
      <c r="X59" s="35">
        <f t="shared" si="10"/>
        <v>3266.6454081942447</v>
      </c>
      <c r="Y59" s="51">
        <v>9900</v>
      </c>
      <c r="Z59" s="51">
        <v>4150</v>
      </c>
      <c r="AA59" s="35">
        <f t="shared" si="11"/>
        <v>396.25</v>
      </c>
      <c r="AB59" s="35">
        <f t="shared" si="12"/>
        <v>25</v>
      </c>
      <c r="AC59" s="35">
        <f t="shared" si="13"/>
        <v>583.14442824110336</v>
      </c>
      <c r="AD59" s="35">
        <f t="shared" si="14"/>
        <v>249.0213797049712</v>
      </c>
      <c r="AE59" s="35">
        <f t="shared" si="15"/>
        <v>125.44098869657967</v>
      </c>
      <c r="AF59" s="35">
        <f t="shared" si="16"/>
        <v>293.88349863925117</v>
      </c>
      <c r="AG59" s="35">
        <f t="shared" si="17"/>
        <v>42.449484114609724</v>
      </c>
      <c r="AH59" s="35">
        <f t="shared" si="18"/>
        <v>529.00636606762339</v>
      </c>
      <c r="AI59" s="35">
        <f t="shared" si="19"/>
        <v>266.47945515733045</v>
      </c>
      <c r="AJ59" s="35">
        <f t="shared" si="20"/>
        <v>19.473851536775534</v>
      </c>
      <c r="AK59" s="36">
        <f t="shared" si="21"/>
        <v>3524.3878980789987</v>
      </c>
    </row>
    <row r="60" spans="1:37" x14ac:dyDescent="0.25">
      <c r="A60" s="5">
        <v>4831</v>
      </c>
      <c r="B60" s="5">
        <v>671333.5604429245</v>
      </c>
      <c r="C60" s="5">
        <v>1041510.1548753977</v>
      </c>
      <c r="D60" s="5">
        <v>17850.081562504329</v>
      </c>
      <c r="E60" s="5">
        <v>37.963051284195785</v>
      </c>
      <c r="F60" s="45">
        <v>2.5000000000000001E-2</v>
      </c>
      <c r="G60" s="45">
        <v>-2.5000000000000001E-2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603.75</v>
      </c>
      <c r="O60" s="35">
        <f t="shared" si="1"/>
        <v>475</v>
      </c>
      <c r="P60" s="35">
        <f t="shared" si="2"/>
        <v>584.50119721938472</v>
      </c>
      <c r="Q60" s="35">
        <f t="shared" si="3"/>
        <v>273.82073980775351</v>
      </c>
      <c r="R60" s="35">
        <f t="shared" si="4"/>
        <v>151.67567408584176</v>
      </c>
      <c r="S60" s="35">
        <f t="shared" si="5"/>
        <v>323.1632464175625</v>
      </c>
      <c r="T60" s="35">
        <f t="shared" si="6"/>
        <v>14.755790027842313</v>
      </c>
      <c r="U60" s="35">
        <f t="shared" si="7"/>
        <v>516.6058316950888</v>
      </c>
      <c r="V60" s="35">
        <f t="shared" si="8"/>
        <v>286.15998121268223</v>
      </c>
      <c r="W60" s="35">
        <f t="shared" si="9"/>
        <v>21.41404029833982</v>
      </c>
      <c r="X60" s="35">
        <f t="shared" si="10"/>
        <v>3266.6454081942447</v>
      </c>
      <c r="Y60" s="51">
        <v>9900</v>
      </c>
      <c r="Z60" s="51">
        <v>4150</v>
      </c>
      <c r="AA60" s="35">
        <f t="shared" si="11"/>
        <v>396.25</v>
      </c>
      <c r="AB60" s="35">
        <f t="shared" si="12"/>
        <v>25</v>
      </c>
      <c r="AC60" s="35">
        <f t="shared" si="13"/>
        <v>583.14442824110336</v>
      </c>
      <c r="AD60" s="35">
        <f t="shared" si="14"/>
        <v>249.0213797049712</v>
      </c>
      <c r="AE60" s="35">
        <f t="shared" si="15"/>
        <v>125.44098869657967</v>
      </c>
      <c r="AF60" s="35">
        <f t="shared" si="16"/>
        <v>293.88349863925117</v>
      </c>
      <c r="AG60" s="35">
        <f t="shared" si="17"/>
        <v>42.449484114609724</v>
      </c>
      <c r="AH60" s="35">
        <f t="shared" si="18"/>
        <v>529.00636606762339</v>
      </c>
      <c r="AI60" s="35">
        <f t="shared" si="19"/>
        <v>266.47945515733045</v>
      </c>
      <c r="AJ60" s="35">
        <f t="shared" si="20"/>
        <v>19.473851536775534</v>
      </c>
      <c r="AK60" s="36">
        <f t="shared" si="21"/>
        <v>3524.3878980789987</v>
      </c>
    </row>
    <row r="61" spans="1:37" x14ac:dyDescent="0.25">
      <c r="A61" s="5">
        <v>4832</v>
      </c>
      <c r="B61" s="5">
        <v>672122.29863405228</v>
      </c>
      <c r="C61" s="5">
        <v>1042124.8840593696</v>
      </c>
      <c r="D61" s="5">
        <v>17844.12000000407</v>
      </c>
      <c r="E61" s="5">
        <v>37.901442919127952</v>
      </c>
      <c r="F61" s="45">
        <v>2.5000000000000001E-2</v>
      </c>
      <c r="G61" s="45">
        <v>-2.5000000000000001E-2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603.75</v>
      </c>
      <c r="O61" s="35">
        <f t="shared" si="1"/>
        <v>475</v>
      </c>
      <c r="P61" s="35">
        <f t="shared" si="2"/>
        <v>584.50119721938472</v>
      </c>
      <c r="Q61" s="35">
        <f t="shared" si="3"/>
        <v>273.82073980775351</v>
      </c>
      <c r="R61" s="35">
        <f t="shared" si="4"/>
        <v>151.67567408584176</v>
      </c>
      <c r="S61" s="35">
        <f t="shared" si="5"/>
        <v>323.1632464175625</v>
      </c>
      <c r="T61" s="35">
        <f t="shared" si="6"/>
        <v>14.755790027842313</v>
      </c>
      <c r="U61" s="35">
        <f t="shared" si="7"/>
        <v>516.6058316950888</v>
      </c>
      <c r="V61" s="35">
        <f t="shared" si="8"/>
        <v>286.15998121268223</v>
      </c>
      <c r="W61" s="35">
        <f t="shared" si="9"/>
        <v>21.41404029833982</v>
      </c>
      <c r="X61" s="35">
        <f t="shared" si="10"/>
        <v>3266.6454081942447</v>
      </c>
      <c r="Y61" s="51">
        <v>9900</v>
      </c>
      <c r="Z61" s="51">
        <v>4150</v>
      </c>
      <c r="AA61" s="35">
        <f t="shared" si="11"/>
        <v>396.25</v>
      </c>
      <c r="AB61" s="35">
        <f t="shared" si="12"/>
        <v>25</v>
      </c>
      <c r="AC61" s="35">
        <f t="shared" si="13"/>
        <v>583.14442824110336</v>
      </c>
      <c r="AD61" s="35">
        <f t="shared" si="14"/>
        <v>249.0213797049712</v>
      </c>
      <c r="AE61" s="35">
        <f t="shared" si="15"/>
        <v>125.44098869657967</v>
      </c>
      <c r="AF61" s="35">
        <f t="shared" si="16"/>
        <v>293.88349863925117</v>
      </c>
      <c r="AG61" s="35">
        <f t="shared" si="17"/>
        <v>42.449484114609724</v>
      </c>
      <c r="AH61" s="35">
        <f t="shared" si="18"/>
        <v>529.00636606762339</v>
      </c>
      <c r="AI61" s="35">
        <f t="shared" si="19"/>
        <v>266.47945515733045</v>
      </c>
      <c r="AJ61" s="35">
        <f t="shared" si="20"/>
        <v>19.473851536775534</v>
      </c>
      <c r="AK61" s="36">
        <f t="shared" si="21"/>
        <v>3524.3878980789987</v>
      </c>
    </row>
    <row r="62" spans="1:37" x14ac:dyDescent="0.25">
      <c r="A62" s="5">
        <v>4832.2</v>
      </c>
      <c r="B62" s="5">
        <v>672280.12556648254</v>
      </c>
      <c r="C62" s="5">
        <v>1042247.7281035781</v>
      </c>
      <c r="D62" s="5">
        <v>17842.941262504384</v>
      </c>
      <c r="E62" s="5">
        <v>37.889121246114392</v>
      </c>
      <c r="F62" s="45">
        <v>2.5000000000000001E-2</v>
      </c>
      <c r="G62" s="45">
        <v>-2.5000000000000001E-2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603.75</v>
      </c>
      <c r="O62" s="35">
        <f t="shared" si="1"/>
        <v>475</v>
      </c>
      <c r="P62" s="35">
        <f t="shared" si="2"/>
        <v>584.50119721938472</v>
      </c>
      <c r="Q62" s="35">
        <f t="shared" si="3"/>
        <v>273.82073980775351</v>
      </c>
      <c r="R62" s="35">
        <f t="shared" si="4"/>
        <v>151.67567408584176</v>
      </c>
      <c r="S62" s="35">
        <f t="shared" si="5"/>
        <v>323.1632464175625</v>
      </c>
      <c r="T62" s="35">
        <f t="shared" si="6"/>
        <v>14.755790027842313</v>
      </c>
      <c r="U62" s="35">
        <f t="shared" si="7"/>
        <v>516.6058316950888</v>
      </c>
      <c r="V62" s="35">
        <f t="shared" si="8"/>
        <v>286.15998121268223</v>
      </c>
      <c r="W62" s="35">
        <f t="shared" si="9"/>
        <v>21.41404029833982</v>
      </c>
      <c r="X62" s="35">
        <f t="shared" si="10"/>
        <v>3266.6454081942447</v>
      </c>
      <c r="Y62" s="51">
        <v>9900</v>
      </c>
      <c r="Z62" s="51">
        <v>4150</v>
      </c>
      <c r="AA62" s="35">
        <f t="shared" si="11"/>
        <v>396.25</v>
      </c>
      <c r="AB62" s="35">
        <f t="shared" si="12"/>
        <v>25</v>
      </c>
      <c r="AC62" s="35">
        <f t="shared" si="13"/>
        <v>583.14442824110336</v>
      </c>
      <c r="AD62" s="35">
        <f t="shared" si="14"/>
        <v>249.0213797049712</v>
      </c>
      <c r="AE62" s="35">
        <f t="shared" si="15"/>
        <v>125.44098869657967</v>
      </c>
      <c r="AF62" s="35">
        <f t="shared" si="16"/>
        <v>293.88349863925117</v>
      </c>
      <c r="AG62" s="35">
        <f t="shared" si="17"/>
        <v>42.449484114609724</v>
      </c>
      <c r="AH62" s="35">
        <f t="shared" si="18"/>
        <v>529.00636606762339</v>
      </c>
      <c r="AI62" s="35">
        <f t="shared" si="19"/>
        <v>266.47945515733045</v>
      </c>
      <c r="AJ62" s="35">
        <f t="shared" si="20"/>
        <v>19.473851536775534</v>
      </c>
      <c r="AK62" s="36">
        <f t="shared" si="21"/>
        <v>3524.3878980789987</v>
      </c>
    </row>
    <row r="63" spans="1:37" x14ac:dyDescent="0.25">
      <c r="A63" s="5">
        <v>4832.8</v>
      </c>
      <c r="B63" s="5">
        <v>672753.76482152939</v>
      </c>
      <c r="C63" s="5">
        <v>1042616.0565488636</v>
      </c>
      <c r="D63" s="5">
        <v>17839.432200004467</v>
      </c>
      <c r="E63" s="5">
        <v>37.852156227073678</v>
      </c>
      <c r="F63" s="45">
        <v>2.5000000000000001E-2</v>
      </c>
      <c r="G63" s="45">
        <v>-2.5000000000000001E-2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603.75</v>
      </c>
      <c r="O63" s="35">
        <f t="shared" si="1"/>
        <v>475</v>
      </c>
      <c r="P63" s="35">
        <f t="shared" si="2"/>
        <v>584.50119721938472</v>
      </c>
      <c r="Q63" s="35">
        <f t="shared" si="3"/>
        <v>273.82073980775351</v>
      </c>
      <c r="R63" s="35">
        <f t="shared" si="4"/>
        <v>151.67567408584176</v>
      </c>
      <c r="S63" s="35">
        <f t="shared" si="5"/>
        <v>323.1632464175625</v>
      </c>
      <c r="T63" s="35">
        <f t="shared" si="6"/>
        <v>14.755790027842313</v>
      </c>
      <c r="U63" s="35">
        <f t="shared" si="7"/>
        <v>516.6058316950888</v>
      </c>
      <c r="V63" s="35">
        <f t="shared" si="8"/>
        <v>286.15998121268223</v>
      </c>
      <c r="W63" s="35">
        <f t="shared" si="9"/>
        <v>21.41404029833982</v>
      </c>
      <c r="X63" s="35">
        <f t="shared" si="10"/>
        <v>3266.6454081942447</v>
      </c>
      <c r="Y63" s="51">
        <v>9900</v>
      </c>
      <c r="Z63" s="51">
        <v>4150</v>
      </c>
      <c r="AA63" s="35">
        <f t="shared" si="11"/>
        <v>396.25</v>
      </c>
      <c r="AB63" s="35">
        <f t="shared" si="12"/>
        <v>25</v>
      </c>
      <c r="AC63" s="35">
        <f t="shared" si="13"/>
        <v>583.14442824110336</v>
      </c>
      <c r="AD63" s="35">
        <f t="shared" si="14"/>
        <v>249.0213797049712</v>
      </c>
      <c r="AE63" s="35">
        <f t="shared" si="15"/>
        <v>125.44098869657967</v>
      </c>
      <c r="AF63" s="35">
        <f t="shared" si="16"/>
        <v>293.88349863925117</v>
      </c>
      <c r="AG63" s="35">
        <f t="shared" si="17"/>
        <v>42.449484114609724</v>
      </c>
      <c r="AH63" s="35">
        <f t="shared" si="18"/>
        <v>529.00636606762339</v>
      </c>
      <c r="AI63" s="35">
        <f t="shared" si="19"/>
        <v>266.47945515733045</v>
      </c>
      <c r="AJ63" s="35">
        <f t="shared" si="20"/>
        <v>19.473851536775534</v>
      </c>
      <c r="AK63" s="36">
        <f t="shared" si="21"/>
        <v>3524.3878980789987</v>
      </c>
    </row>
    <row r="64" spans="1:37" x14ac:dyDescent="0.25">
      <c r="A64" s="5">
        <v>4833</v>
      </c>
      <c r="B64" s="5">
        <v>672911.69736766815</v>
      </c>
      <c r="C64" s="5">
        <v>1042738.764782548</v>
      </c>
      <c r="D64" s="5">
        <v>17838.271562504131</v>
      </c>
      <c r="E64" s="5">
        <v>37.839834554060126</v>
      </c>
      <c r="F64" s="45">
        <v>2.5000000000000001E-2</v>
      </c>
      <c r="G64" s="45">
        <v>-2.5000000000000001E-2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603.75</v>
      </c>
      <c r="O64" s="35">
        <f t="shared" si="1"/>
        <v>475</v>
      </c>
      <c r="P64" s="35">
        <f t="shared" si="2"/>
        <v>584.50119721938472</v>
      </c>
      <c r="Q64" s="35">
        <f t="shared" si="3"/>
        <v>273.82073980775351</v>
      </c>
      <c r="R64" s="35">
        <f t="shared" si="4"/>
        <v>151.67567408584176</v>
      </c>
      <c r="S64" s="35">
        <f t="shared" si="5"/>
        <v>323.1632464175625</v>
      </c>
      <c r="T64" s="35">
        <f t="shared" si="6"/>
        <v>14.755790027842313</v>
      </c>
      <c r="U64" s="35">
        <f t="shared" si="7"/>
        <v>516.6058316950888</v>
      </c>
      <c r="V64" s="35">
        <f t="shared" si="8"/>
        <v>286.15998121268223</v>
      </c>
      <c r="W64" s="35">
        <f t="shared" si="9"/>
        <v>21.41404029833982</v>
      </c>
      <c r="X64" s="35">
        <f t="shared" si="10"/>
        <v>3266.6454081942447</v>
      </c>
      <c r="Y64" s="51">
        <v>9900</v>
      </c>
      <c r="Z64" s="51">
        <v>4150</v>
      </c>
      <c r="AA64" s="35">
        <f t="shared" si="11"/>
        <v>396.25</v>
      </c>
      <c r="AB64" s="35">
        <f t="shared" si="12"/>
        <v>25</v>
      </c>
      <c r="AC64" s="35">
        <f t="shared" si="13"/>
        <v>583.14442824110336</v>
      </c>
      <c r="AD64" s="35">
        <f t="shared" si="14"/>
        <v>249.0213797049712</v>
      </c>
      <c r="AE64" s="35">
        <f t="shared" si="15"/>
        <v>125.44098869657967</v>
      </c>
      <c r="AF64" s="35">
        <f t="shared" si="16"/>
        <v>293.88349863925117</v>
      </c>
      <c r="AG64" s="35">
        <f t="shared" si="17"/>
        <v>42.449484114609724</v>
      </c>
      <c r="AH64" s="35">
        <f t="shared" si="18"/>
        <v>529.00636606762339</v>
      </c>
      <c r="AI64" s="35">
        <f t="shared" si="19"/>
        <v>266.47945515733045</v>
      </c>
      <c r="AJ64" s="35">
        <f t="shared" si="20"/>
        <v>19.473851536775534</v>
      </c>
      <c r="AK64" s="36">
        <f t="shared" si="21"/>
        <v>3524.3878980789987</v>
      </c>
    </row>
    <row r="65" spans="1:37" x14ac:dyDescent="0.25">
      <c r="A65" s="5">
        <v>4834</v>
      </c>
      <c r="B65" s="5">
        <v>673701.75573253632</v>
      </c>
      <c r="C65" s="5">
        <v>1043351.7963351607</v>
      </c>
      <c r="D65" s="5">
        <v>17832.536250004297</v>
      </c>
      <c r="E65" s="5">
        <v>37.778226188992292</v>
      </c>
      <c r="F65" s="45">
        <v>2.5000000000000001E-2</v>
      </c>
      <c r="G65" s="45">
        <v>-2.5000000000000001E-2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603.75</v>
      </c>
      <c r="O65" s="35">
        <f t="shared" si="1"/>
        <v>475</v>
      </c>
      <c r="P65" s="35">
        <f t="shared" si="2"/>
        <v>584.50119721938472</v>
      </c>
      <c r="Q65" s="35">
        <f t="shared" si="3"/>
        <v>273.82073980775351</v>
      </c>
      <c r="R65" s="35">
        <f t="shared" si="4"/>
        <v>151.67567408584176</v>
      </c>
      <c r="S65" s="35">
        <f t="shared" si="5"/>
        <v>323.1632464175625</v>
      </c>
      <c r="T65" s="35">
        <f t="shared" si="6"/>
        <v>14.755790027842313</v>
      </c>
      <c r="U65" s="35">
        <f t="shared" si="7"/>
        <v>516.6058316950888</v>
      </c>
      <c r="V65" s="35">
        <f t="shared" si="8"/>
        <v>286.15998121268223</v>
      </c>
      <c r="W65" s="35">
        <f t="shared" si="9"/>
        <v>21.41404029833982</v>
      </c>
      <c r="X65" s="35">
        <f t="shared" si="10"/>
        <v>3266.6454081942447</v>
      </c>
      <c r="Y65" s="51">
        <v>9900</v>
      </c>
      <c r="Z65" s="51">
        <v>4150</v>
      </c>
      <c r="AA65" s="35">
        <f t="shared" si="11"/>
        <v>396.25</v>
      </c>
      <c r="AB65" s="35">
        <f t="shared" si="12"/>
        <v>25</v>
      </c>
      <c r="AC65" s="35">
        <f t="shared" si="13"/>
        <v>583.14442824110336</v>
      </c>
      <c r="AD65" s="35">
        <f t="shared" si="14"/>
        <v>249.0213797049712</v>
      </c>
      <c r="AE65" s="35">
        <f t="shared" si="15"/>
        <v>125.44098869657967</v>
      </c>
      <c r="AF65" s="35">
        <f t="shared" si="16"/>
        <v>293.88349863925117</v>
      </c>
      <c r="AG65" s="35">
        <f t="shared" si="17"/>
        <v>42.449484114609724</v>
      </c>
      <c r="AH65" s="35">
        <f t="shared" si="18"/>
        <v>529.00636606762339</v>
      </c>
      <c r="AI65" s="35">
        <f t="shared" si="19"/>
        <v>266.47945515733045</v>
      </c>
      <c r="AJ65" s="35">
        <f t="shared" si="20"/>
        <v>19.473851536775534</v>
      </c>
      <c r="AK65" s="36">
        <f t="shared" si="21"/>
        <v>3524.3878980789987</v>
      </c>
    </row>
    <row r="66" spans="1:37" x14ac:dyDescent="0.25">
      <c r="A66" s="5">
        <v>4835</v>
      </c>
      <c r="B66" s="5">
        <v>674492.47281360626</v>
      </c>
      <c r="C66" s="5">
        <v>1043963.9780084193</v>
      </c>
      <c r="D66" s="5">
        <v>17826.914062504329</v>
      </c>
      <c r="E66" s="5">
        <v>37.716617823924466</v>
      </c>
      <c r="F66" s="45">
        <v>2.5000000000000001E-2</v>
      </c>
      <c r="G66" s="45">
        <v>-2.5000000000000001E-2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603.75</v>
      </c>
      <c r="O66" s="35">
        <f t="shared" si="1"/>
        <v>475</v>
      </c>
      <c r="P66" s="35">
        <f t="shared" si="2"/>
        <v>584.50119721938472</v>
      </c>
      <c r="Q66" s="35">
        <f t="shared" si="3"/>
        <v>273.82073980775351</v>
      </c>
      <c r="R66" s="35">
        <f t="shared" si="4"/>
        <v>151.67567408584176</v>
      </c>
      <c r="S66" s="35">
        <f t="shared" si="5"/>
        <v>323.1632464175625</v>
      </c>
      <c r="T66" s="35">
        <f t="shared" si="6"/>
        <v>14.755790027842313</v>
      </c>
      <c r="U66" s="35">
        <f t="shared" si="7"/>
        <v>516.6058316950888</v>
      </c>
      <c r="V66" s="35">
        <f t="shared" si="8"/>
        <v>286.15998121268223</v>
      </c>
      <c r="W66" s="35">
        <f t="shared" si="9"/>
        <v>21.41404029833982</v>
      </c>
      <c r="X66" s="35">
        <f t="shared" si="10"/>
        <v>3266.6454081942447</v>
      </c>
      <c r="Y66" s="51">
        <v>9900</v>
      </c>
      <c r="Z66" s="51">
        <v>4150</v>
      </c>
      <c r="AA66" s="35">
        <f t="shared" si="11"/>
        <v>396.25</v>
      </c>
      <c r="AB66" s="35">
        <f t="shared" si="12"/>
        <v>25</v>
      </c>
      <c r="AC66" s="35">
        <f t="shared" si="13"/>
        <v>583.14442824110336</v>
      </c>
      <c r="AD66" s="35">
        <f t="shared" si="14"/>
        <v>249.0213797049712</v>
      </c>
      <c r="AE66" s="35">
        <f t="shared" si="15"/>
        <v>125.44098869657967</v>
      </c>
      <c r="AF66" s="35">
        <f t="shared" si="16"/>
        <v>293.88349863925117</v>
      </c>
      <c r="AG66" s="35">
        <f t="shared" si="17"/>
        <v>42.449484114609724</v>
      </c>
      <c r="AH66" s="35">
        <f t="shared" si="18"/>
        <v>529.00636606762339</v>
      </c>
      <c r="AI66" s="35">
        <f t="shared" si="19"/>
        <v>266.47945515733045</v>
      </c>
      <c r="AJ66" s="35">
        <f t="shared" si="20"/>
        <v>19.473851536775534</v>
      </c>
      <c r="AK66" s="36">
        <f t="shared" si="21"/>
        <v>3524.3878980789987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67"/>
  <sheetViews>
    <sheetView topLeftCell="H1" zoomScale="85" zoomScaleNormal="85" workbookViewId="0">
      <selection activeCell="AA3" sqref="AA3:AK67"/>
    </sheetView>
  </sheetViews>
  <sheetFormatPr defaultRowHeight="13.8" x14ac:dyDescent="0.25"/>
  <sheetData>
    <row r="1" spans="1:37" x14ac:dyDescent="0.25">
      <c r="A1" s="73" t="s">
        <v>65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4835</v>
      </c>
      <c r="B3" s="5">
        <v>674492.47281360626</v>
      </c>
      <c r="C3" s="5">
        <v>1043963.9780084193</v>
      </c>
      <c r="D3" s="5">
        <v>17826.914062504329</v>
      </c>
      <c r="E3" s="5">
        <v>37.716617823924466</v>
      </c>
      <c r="F3" s="45">
        <v>2.5000000000000001E-2</v>
      </c>
      <c r="G3" s="45">
        <v>-2.5000000000000001E-2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603.75</v>
      </c>
      <c r="O3" s="35">
        <f>(L3-400-500)*F3+250</f>
        <v>475</v>
      </c>
      <c r="P3" s="35">
        <f>(1000*SIN(PI()/2-(PI()/2+ATAN(H3)+ATAN(250/(L3-M3-400-250)))/2)/SIN((PI()/2+ATAN(H3)+ATAN(250/(L3-M3-400-250)))/2))*COS(ATAN((N3-O3)/(L3-M3-400-250)))</f>
        <v>584.50119721938472</v>
      </c>
      <c r="Q3" s="35">
        <f>(1000*SIN(PI()/2-(PI()/2+ATAN(H3)+ATAN(250/(L3-M3-400-250)))/2)/SIN((PI()/2+ATAN(H3)+ATAN(250/(L3-M3-400-250)))/2))*SIN(ATAN(H3)+ATAN(250/(L3-M3-400-250))-ATAN((N3-O3)/(L3-M3-400-250)))</f>
        <v>273.82073980775351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151.67567408584176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323.1632464175625</v>
      </c>
      <c r="T3" s="35">
        <f>(1000*SIN(PI()/2-(PI()/2+ATAN(H3)+ATAN(250/(L3-M3-400-250)))/2)/SIN((PI()/2+ATAN(H3)+ATAN(250/(L3-M3-400-250)))/2))*SIN(ATAN((N3-O3)/(L3-M3-400-250)))</f>
        <v>14.755790027842313</v>
      </c>
      <c r="U3" s="35">
        <f>(1000*SIN(PI()/2-(PI()/2+ATAN(H3)+ATAN(250/(L3-M3-400-250)))/2)/SIN((PI()/2+ATAN(H3)+ATAN(250/(L3-M3-400-250)))/2))*COS(ATAN(H3)+ATAN(250/(L3-M3-400-250))-ATAN((N3-O3)/(L3-M3-400-250)))</f>
        <v>516.6058316950888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286.15998121268223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21.41404029833982</v>
      </c>
      <c r="X3" s="35">
        <f>M3+400-((K3-250-(N3-O3))/TAN(PI()/2-(ATAN(H3)+ATAN(250/(L3-M3-400-250))-ATAN((N3-O3)/(L3-M3-400-250)))))</f>
        <v>3266.6454081942447</v>
      </c>
      <c r="Y3" s="51">
        <v>9900</v>
      </c>
      <c r="Z3" s="51">
        <v>4150</v>
      </c>
      <c r="AA3" s="35">
        <f>Z3*G3+J3</f>
        <v>396.25</v>
      </c>
      <c r="AB3" s="35">
        <f>(Y3-400-500)*G3+250</f>
        <v>25</v>
      </c>
      <c r="AC3" s="35">
        <f>(1000*SIN(PI()/2-(PI()/2+ATAN(I3)+ATAN(250/(Y3-Z3-400-250)))/2)/SIN((PI()/2+ATAN(I3)+ATAN(250/(Y3-Z3-400-250)))/2))*COS(ATAN((AA3-AB3)/(Y3-Z3-400-250)))</f>
        <v>583.14442824110336</v>
      </c>
      <c r="AD3" s="35">
        <f>(1000*SIN(PI()/2-(PI()/2+ATAN(I3)+ATAN(250/(Y3-Z3-400-250)))/2)/SIN((PI()/2+ATAN(I3)+ATAN(250/(Y3-Z3-400-250)))/2))*SIN(ATAN(I3)+ATAN(250/(Y3-Z3-400-250))-(ATAN((AA3-AB3)/(Y3-Z3-400-250))))</f>
        <v>249.0213797049712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125.44098869657967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293.88349863925117</v>
      </c>
      <c r="AG3" s="35">
        <f>(1000*SIN(PI()/2-(PI()/2+ATAN(I3)+ATAN(250/(Y3-Z3-400-250)))/2)/SIN((PI()/2+ATAN(I3)+ATAN(250/(Y3-Z3-400-250)))/2))*SIN(ATAN((AA3-AB3)/(Y3-Z3-400-250)))</f>
        <v>42.449484114609724</v>
      </c>
      <c r="AH3" s="35">
        <f>(1000*SIN(PI()/2-(PI()/2+ATAN(I3)+ATAN(250/(Y3-Z3-400-250)))/2)/SIN((PI()/2+ATAN(I3)+ATAN(250/(Y3-Z3-400-250)))/2))*COS(ATAN(I3)+ATAN(250/(Y3-Z3-400-250))-(ATAN((AA3-AB3)/(Y3-Z3-400-250))))</f>
        <v>529.00636606762339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266.47945515733045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19.473851536775534</v>
      </c>
      <c r="AK3" s="36">
        <f>Z3+400-((K3-250-(AA3-AB3))/TAN(PI()/2-(ATAN(I3)+ATAN(250/(Y3-Z3-400-250))-(ATAN((AA3-AB3)/(Y3-Z3-400-250))))))</f>
        <v>3524.3878980789987</v>
      </c>
    </row>
    <row r="4" spans="1:37" x14ac:dyDescent="0.25">
      <c r="A4" s="5">
        <v>4836</v>
      </c>
      <c r="B4" s="5">
        <v>675283.847697258</v>
      </c>
      <c r="C4" s="5">
        <v>1044575.3090945184</v>
      </c>
      <c r="D4" s="5">
        <v>17821.405000004459</v>
      </c>
      <c r="E4" s="5">
        <v>37.655009458856632</v>
      </c>
      <c r="F4" s="45">
        <v>2.5000000000000001E-2</v>
      </c>
      <c r="G4" s="45">
        <v>-2.5000000000000001E-2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0">M4*F4+J4</f>
        <v>603.75</v>
      </c>
      <c r="O4" s="35">
        <f t="shared" ref="O4:O67" si="1">(L4-400-500)*F4+250</f>
        <v>475</v>
      </c>
      <c r="P4" s="35">
        <f t="shared" ref="P4:P67" si="2">(1000*SIN(PI()/2-(PI()/2+ATAN(H4)+ATAN(250/(L4-M4-400-250)))/2)/SIN((PI()/2+ATAN(H4)+ATAN(250/(L4-M4-400-250)))/2))*COS(ATAN((N4-O4)/(L4-M4-400-250)))</f>
        <v>584.50119721938472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273.82073980775351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151.67567408584176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323.1632464175625</v>
      </c>
      <c r="T4" s="35">
        <f t="shared" ref="T4:T67" si="6">(1000*SIN(PI()/2-(PI()/2+ATAN(H4)+ATAN(250/(L4-M4-400-250)))/2)/SIN((PI()/2+ATAN(H4)+ATAN(250/(L4-M4-400-250)))/2))*SIN(ATAN((N4-O4)/(L4-M4-400-250)))</f>
        <v>14.755790027842313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516.6058316950888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286.15998121268223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21.41404029833982</v>
      </c>
      <c r="X4" s="35">
        <f t="shared" ref="X4:X67" si="10">M4+400-((K4-250-(N4-O4))/TAN(PI()/2-(ATAN(H4)+ATAN(250/(L4-M4-400-250))-ATAN((N4-O4)/(L4-M4-400-250)))))</f>
        <v>3266.6454081942447</v>
      </c>
      <c r="Y4" s="51">
        <v>9900</v>
      </c>
      <c r="Z4" s="51">
        <v>4150</v>
      </c>
      <c r="AA4" s="35">
        <f t="shared" ref="AA4:AA67" si="11">Z4*G4+J4</f>
        <v>396.25</v>
      </c>
      <c r="AB4" s="35">
        <f t="shared" ref="AB4:AB67" si="12">(Y4-400-500)*G4+250</f>
        <v>25</v>
      </c>
      <c r="AC4" s="35">
        <f t="shared" ref="AC4:AC67" si="13">(1000*SIN(PI()/2-(PI()/2+ATAN(I4)+ATAN(250/(Y4-Z4-400-250)))/2)/SIN((PI()/2+ATAN(I4)+ATAN(250/(Y4-Z4-400-250)))/2))*COS(ATAN((AA4-AB4)/(Y4-Z4-400-250)))</f>
        <v>583.14442824110336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249.0213797049712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125.44098869657967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293.88349863925117</v>
      </c>
      <c r="AG4" s="35">
        <f t="shared" ref="AG4:AG67" si="17">(1000*SIN(PI()/2-(PI()/2+ATAN(I4)+ATAN(250/(Y4-Z4-400-250)))/2)/SIN((PI()/2+ATAN(I4)+ATAN(250/(Y4-Z4-400-250)))/2))*SIN(ATAN((AA4-AB4)/(Y4-Z4-400-250)))</f>
        <v>42.449484114609724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529.00636606762339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266.47945515733045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19.473851536775534</v>
      </c>
      <c r="AK4" s="36">
        <f t="shared" ref="AK4:AK67" si="21">Z4+400-((K4-250-(AA4-AB4))/TAN(PI()/2-(ATAN(I4)+ATAN(250/(Y4-Z4-400-250))-(ATAN((AA4-AB4)/(Y4-Z4-400-250))))))</f>
        <v>3524.3878980789987</v>
      </c>
    </row>
    <row r="5" spans="1:37" x14ac:dyDescent="0.25">
      <c r="A5" s="5">
        <v>4837</v>
      </c>
      <c r="B5" s="5">
        <v>676075.87946891785</v>
      </c>
      <c r="C5" s="5">
        <v>1045185.7888866365</v>
      </c>
      <c r="D5" s="5">
        <v>17816.00906250401</v>
      </c>
      <c r="E5" s="5">
        <v>37.593401093788799</v>
      </c>
      <c r="F5" s="45">
        <v>2.5000000000000001E-2</v>
      </c>
      <c r="G5" s="45">
        <v>-2.5000000000000001E-2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603.75</v>
      </c>
      <c r="O5" s="35">
        <f t="shared" si="1"/>
        <v>475</v>
      </c>
      <c r="P5" s="35">
        <f t="shared" si="2"/>
        <v>584.50119721938472</v>
      </c>
      <c r="Q5" s="35">
        <f t="shared" si="3"/>
        <v>273.82073980775351</v>
      </c>
      <c r="R5" s="35">
        <f t="shared" si="4"/>
        <v>151.67567408584176</v>
      </c>
      <c r="S5" s="35">
        <f t="shared" si="5"/>
        <v>323.1632464175625</v>
      </c>
      <c r="T5" s="35">
        <f t="shared" si="6"/>
        <v>14.755790027842313</v>
      </c>
      <c r="U5" s="35">
        <f t="shared" si="7"/>
        <v>516.6058316950888</v>
      </c>
      <c r="V5" s="35">
        <f t="shared" si="8"/>
        <v>286.15998121268223</v>
      </c>
      <c r="W5" s="35">
        <f t="shared" si="9"/>
        <v>21.41404029833982</v>
      </c>
      <c r="X5" s="35">
        <f t="shared" si="10"/>
        <v>3266.6454081942447</v>
      </c>
      <c r="Y5" s="51">
        <v>9900</v>
      </c>
      <c r="Z5" s="51">
        <v>4150</v>
      </c>
      <c r="AA5" s="35">
        <f t="shared" si="11"/>
        <v>396.25</v>
      </c>
      <c r="AB5" s="35">
        <f t="shared" si="12"/>
        <v>25</v>
      </c>
      <c r="AC5" s="35">
        <f t="shared" si="13"/>
        <v>583.14442824110336</v>
      </c>
      <c r="AD5" s="35">
        <f t="shared" si="14"/>
        <v>249.0213797049712</v>
      </c>
      <c r="AE5" s="35">
        <f t="shared" si="15"/>
        <v>125.44098869657967</v>
      </c>
      <c r="AF5" s="35">
        <f t="shared" si="16"/>
        <v>293.88349863925117</v>
      </c>
      <c r="AG5" s="35">
        <f t="shared" si="17"/>
        <v>42.449484114609724</v>
      </c>
      <c r="AH5" s="35">
        <f t="shared" si="18"/>
        <v>529.00636606762339</v>
      </c>
      <c r="AI5" s="35">
        <f t="shared" si="19"/>
        <v>266.47945515733045</v>
      </c>
      <c r="AJ5" s="35">
        <f t="shared" si="20"/>
        <v>19.473851536775534</v>
      </c>
      <c r="AK5" s="36">
        <f t="shared" si="21"/>
        <v>3524.3878980789987</v>
      </c>
    </row>
    <row r="6" spans="1:37" x14ac:dyDescent="0.25">
      <c r="A6" s="5">
        <v>4837.2</v>
      </c>
      <c r="B6" s="5">
        <v>676234.36456918716</v>
      </c>
      <c r="C6" s="5">
        <v>1045307.7826276422</v>
      </c>
      <c r="D6" s="5">
        <v>17814.943450004423</v>
      </c>
      <c r="E6" s="5">
        <v>37.581079420775247</v>
      </c>
      <c r="F6" s="45">
        <v>2.5000000000000001E-2</v>
      </c>
      <c r="G6" s="45">
        <v>-2.5000000000000001E-2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603.75</v>
      </c>
      <c r="O6" s="35">
        <f t="shared" si="1"/>
        <v>475</v>
      </c>
      <c r="P6" s="35">
        <f t="shared" si="2"/>
        <v>584.50119721938472</v>
      </c>
      <c r="Q6" s="35">
        <f t="shared" si="3"/>
        <v>273.82073980775351</v>
      </c>
      <c r="R6" s="35">
        <f t="shared" si="4"/>
        <v>151.67567408584176</v>
      </c>
      <c r="S6" s="35">
        <f t="shared" si="5"/>
        <v>323.1632464175625</v>
      </c>
      <c r="T6" s="35">
        <f t="shared" si="6"/>
        <v>14.755790027842313</v>
      </c>
      <c r="U6" s="35">
        <f t="shared" si="7"/>
        <v>516.6058316950888</v>
      </c>
      <c r="V6" s="35">
        <f t="shared" si="8"/>
        <v>286.15998121268223</v>
      </c>
      <c r="W6" s="35">
        <f t="shared" si="9"/>
        <v>21.41404029833982</v>
      </c>
      <c r="X6" s="35">
        <f t="shared" si="10"/>
        <v>3266.6454081942447</v>
      </c>
      <c r="Y6" s="51">
        <v>9900</v>
      </c>
      <c r="Z6" s="51">
        <v>4150</v>
      </c>
      <c r="AA6" s="35">
        <f t="shared" si="11"/>
        <v>396.25</v>
      </c>
      <c r="AB6" s="35">
        <f t="shared" si="12"/>
        <v>25</v>
      </c>
      <c r="AC6" s="35">
        <f t="shared" si="13"/>
        <v>583.14442824110336</v>
      </c>
      <c r="AD6" s="35">
        <f t="shared" si="14"/>
        <v>249.0213797049712</v>
      </c>
      <c r="AE6" s="35">
        <f t="shared" si="15"/>
        <v>125.44098869657967</v>
      </c>
      <c r="AF6" s="35">
        <f t="shared" si="16"/>
        <v>293.88349863925117</v>
      </c>
      <c r="AG6" s="35">
        <f t="shared" si="17"/>
        <v>42.449484114609724</v>
      </c>
      <c r="AH6" s="35">
        <f t="shared" si="18"/>
        <v>529.00636606762339</v>
      </c>
      <c r="AI6" s="35">
        <f t="shared" si="19"/>
        <v>266.47945515733045</v>
      </c>
      <c r="AJ6" s="35">
        <f t="shared" si="20"/>
        <v>19.473851536775534</v>
      </c>
      <c r="AK6" s="36">
        <f t="shared" si="21"/>
        <v>3524.3878980789987</v>
      </c>
    </row>
    <row r="7" spans="1:37" x14ac:dyDescent="0.25">
      <c r="A7" s="5">
        <v>4837.8</v>
      </c>
      <c r="B7" s="5">
        <v>676709.97722959518</v>
      </c>
      <c r="C7" s="5">
        <v>1045673.5593143106</v>
      </c>
      <c r="D7" s="5">
        <v>17811.773762504345</v>
      </c>
      <c r="E7" s="5">
        <v>37.544114401734525</v>
      </c>
      <c r="F7" s="45">
        <v>2.5000000000000001E-2</v>
      </c>
      <c r="G7" s="45">
        <v>-2.5000000000000001E-2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603.75</v>
      </c>
      <c r="O7" s="35">
        <f t="shared" si="1"/>
        <v>475</v>
      </c>
      <c r="P7" s="35">
        <f t="shared" si="2"/>
        <v>584.50119721938472</v>
      </c>
      <c r="Q7" s="35">
        <f t="shared" si="3"/>
        <v>273.82073980775351</v>
      </c>
      <c r="R7" s="35">
        <f t="shared" si="4"/>
        <v>151.67567408584176</v>
      </c>
      <c r="S7" s="35">
        <f t="shared" si="5"/>
        <v>323.1632464175625</v>
      </c>
      <c r="T7" s="35">
        <f t="shared" si="6"/>
        <v>14.755790027842313</v>
      </c>
      <c r="U7" s="35">
        <f t="shared" si="7"/>
        <v>516.6058316950888</v>
      </c>
      <c r="V7" s="35">
        <f t="shared" si="8"/>
        <v>286.15998121268223</v>
      </c>
      <c r="W7" s="35">
        <f t="shared" si="9"/>
        <v>21.41404029833982</v>
      </c>
      <c r="X7" s="35">
        <f t="shared" si="10"/>
        <v>3266.6454081942447</v>
      </c>
      <c r="Y7" s="51">
        <v>9900</v>
      </c>
      <c r="Z7" s="51">
        <v>4150</v>
      </c>
      <c r="AA7" s="35">
        <f t="shared" si="11"/>
        <v>396.25</v>
      </c>
      <c r="AB7" s="35">
        <f t="shared" si="12"/>
        <v>25</v>
      </c>
      <c r="AC7" s="35">
        <f t="shared" si="13"/>
        <v>583.14442824110336</v>
      </c>
      <c r="AD7" s="35">
        <f t="shared" si="14"/>
        <v>249.0213797049712</v>
      </c>
      <c r="AE7" s="35">
        <f t="shared" si="15"/>
        <v>125.44098869657967</v>
      </c>
      <c r="AF7" s="35">
        <f t="shared" si="16"/>
        <v>293.88349863925117</v>
      </c>
      <c r="AG7" s="35">
        <f t="shared" si="17"/>
        <v>42.449484114609724</v>
      </c>
      <c r="AH7" s="35">
        <f t="shared" si="18"/>
        <v>529.00636606762339</v>
      </c>
      <c r="AI7" s="35">
        <f t="shared" si="19"/>
        <v>266.47945515733045</v>
      </c>
      <c r="AJ7" s="35">
        <f t="shared" si="20"/>
        <v>19.473851536775534</v>
      </c>
      <c r="AK7" s="36">
        <f t="shared" si="21"/>
        <v>3524.3878980789987</v>
      </c>
    </row>
    <row r="8" spans="1:37" x14ac:dyDescent="0.25">
      <c r="A8" s="5">
        <v>4838</v>
      </c>
      <c r="B8" s="5">
        <v>676868.5672121048</v>
      </c>
      <c r="C8" s="5">
        <v>1045795.4166789353</v>
      </c>
      <c r="D8" s="5">
        <v>17810.726250004111</v>
      </c>
      <c r="E8" s="5">
        <v>37.531792728720973</v>
      </c>
      <c r="F8" s="45">
        <v>2.5000000000000001E-2</v>
      </c>
      <c r="G8" s="45">
        <v>-2.5000000000000001E-2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603.75</v>
      </c>
      <c r="O8" s="35">
        <f t="shared" si="1"/>
        <v>475</v>
      </c>
      <c r="P8" s="35">
        <f t="shared" si="2"/>
        <v>584.50119721938472</v>
      </c>
      <c r="Q8" s="35">
        <f t="shared" si="3"/>
        <v>273.82073980775351</v>
      </c>
      <c r="R8" s="35">
        <f t="shared" si="4"/>
        <v>151.67567408584176</v>
      </c>
      <c r="S8" s="35">
        <f t="shared" si="5"/>
        <v>323.1632464175625</v>
      </c>
      <c r="T8" s="35">
        <f t="shared" si="6"/>
        <v>14.755790027842313</v>
      </c>
      <c r="U8" s="35">
        <f t="shared" si="7"/>
        <v>516.6058316950888</v>
      </c>
      <c r="V8" s="35">
        <f t="shared" si="8"/>
        <v>286.15998121268223</v>
      </c>
      <c r="W8" s="35">
        <f t="shared" si="9"/>
        <v>21.41404029833982</v>
      </c>
      <c r="X8" s="35">
        <f t="shared" si="10"/>
        <v>3266.6454081942447</v>
      </c>
      <c r="Y8" s="51">
        <v>9900</v>
      </c>
      <c r="Z8" s="51">
        <v>4150</v>
      </c>
      <c r="AA8" s="35">
        <f t="shared" si="11"/>
        <v>396.25</v>
      </c>
      <c r="AB8" s="35">
        <f t="shared" si="12"/>
        <v>25</v>
      </c>
      <c r="AC8" s="35">
        <f t="shared" si="13"/>
        <v>583.14442824110336</v>
      </c>
      <c r="AD8" s="35">
        <f t="shared" si="14"/>
        <v>249.0213797049712</v>
      </c>
      <c r="AE8" s="35">
        <f t="shared" si="15"/>
        <v>125.44098869657967</v>
      </c>
      <c r="AF8" s="35">
        <f t="shared" si="16"/>
        <v>293.88349863925117</v>
      </c>
      <c r="AG8" s="35">
        <f t="shared" si="17"/>
        <v>42.449484114609724</v>
      </c>
      <c r="AH8" s="35">
        <f t="shared" si="18"/>
        <v>529.00636606762339</v>
      </c>
      <c r="AI8" s="35">
        <f t="shared" si="19"/>
        <v>266.47945515733045</v>
      </c>
      <c r="AJ8" s="35">
        <f t="shared" si="20"/>
        <v>19.473851536775534</v>
      </c>
      <c r="AK8" s="36">
        <f t="shared" si="21"/>
        <v>3524.3878980789987</v>
      </c>
    </row>
    <row r="9" spans="1:37" x14ac:dyDescent="0.25">
      <c r="A9" s="5">
        <v>4839</v>
      </c>
      <c r="B9" s="5">
        <v>677661.9100112915</v>
      </c>
      <c r="C9" s="5">
        <v>1046404.1917665303</v>
      </c>
      <c r="D9" s="5">
        <v>17805.556562504309</v>
      </c>
      <c r="E9" s="5">
        <v>37.470184363653139</v>
      </c>
      <c r="F9" s="45">
        <v>2.5000000000000001E-2</v>
      </c>
      <c r="G9" s="45">
        <v>-2.5000000000000001E-2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603.75</v>
      </c>
      <c r="O9" s="35">
        <f t="shared" si="1"/>
        <v>475</v>
      </c>
      <c r="P9" s="35">
        <f t="shared" si="2"/>
        <v>584.50119721938472</v>
      </c>
      <c r="Q9" s="35">
        <f t="shared" si="3"/>
        <v>273.82073980775351</v>
      </c>
      <c r="R9" s="35">
        <f t="shared" si="4"/>
        <v>151.67567408584176</v>
      </c>
      <c r="S9" s="35">
        <f t="shared" si="5"/>
        <v>323.1632464175625</v>
      </c>
      <c r="T9" s="35">
        <f t="shared" si="6"/>
        <v>14.755790027842313</v>
      </c>
      <c r="U9" s="35">
        <f t="shared" si="7"/>
        <v>516.6058316950888</v>
      </c>
      <c r="V9" s="35">
        <f t="shared" si="8"/>
        <v>286.15998121268223</v>
      </c>
      <c r="W9" s="35">
        <f t="shared" si="9"/>
        <v>21.41404029833982</v>
      </c>
      <c r="X9" s="35">
        <f t="shared" si="10"/>
        <v>3266.6454081942447</v>
      </c>
      <c r="Y9" s="51">
        <v>9900</v>
      </c>
      <c r="Z9" s="51">
        <v>4150</v>
      </c>
      <c r="AA9" s="35">
        <f t="shared" si="11"/>
        <v>396.25</v>
      </c>
      <c r="AB9" s="35">
        <f t="shared" si="12"/>
        <v>25</v>
      </c>
      <c r="AC9" s="35">
        <f t="shared" si="13"/>
        <v>583.14442824110336</v>
      </c>
      <c r="AD9" s="35">
        <f t="shared" si="14"/>
        <v>249.0213797049712</v>
      </c>
      <c r="AE9" s="35">
        <f t="shared" si="15"/>
        <v>125.44098869657967</v>
      </c>
      <c r="AF9" s="35">
        <f t="shared" si="16"/>
        <v>293.88349863925117</v>
      </c>
      <c r="AG9" s="35">
        <f t="shared" si="17"/>
        <v>42.449484114609724</v>
      </c>
      <c r="AH9" s="35">
        <f t="shared" si="18"/>
        <v>529.00636606762339</v>
      </c>
      <c r="AI9" s="35">
        <f t="shared" si="19"/>
        <v>266.47945515733045</v>
      </c>
      <c r="AJ9" s="35">
        <f t="shared" si="20"/>
        <v>19.473851536775534</v>
      </c>
      <c r="AK9" s="36">
        <f t="shared" si="21"/>
        <v>3524.3878980789987</v>
      </c>
    </row>
    <row r="10" spans="1:37" x14ac:dyDescent="0.25">
      <c r="A10" s="5">
        <v>4840</v>
      </c>
      <c r="B10" s="5">
        <v>678455.90694761276</v>
      </c>
      <c r="C10" s="5">
        <v>1047012.1134456396</v>
      </c>
      <c r="D10" s="5">
        <v>17800.500000004376</v>
      </c>
      <c r="E10" s="5">
        <v>37.408575998585306</v>
      </c>
      <c r="F10" s="45">
        <v>2.5000000000000001E-2</v>
      </c>
      <c r="G10" s="45">
        <v>-2.5000000000000001E-2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603.75</v>
      </c>
      <c r="O10" s="35">
        <f t="shared" si="1"/>
        <v>475</v>
      </c>
      <c r="P10" s="35">
        <f t="shared" si="2"/>
        <v>584.50119721938472</v>
      </c>
      <c r="Q10" s="35">
        <f t="shared" si="3"/>
        <v>273.82073980775351</v>
      </c>
      <c r="R10" s="35">
        <f t="shared" si="4"/>
        <v>151.67567408584176</v>
      </c>
      <c r="S10" s="35">
        <f t="shared" si="5"/>
        <v>323.1632464175625</v>
      </c>
      <c r="T10" s="35">
        <f t="shared" si="6"/>
        <v>14.755790027842313</v>
      </c>
      <c r="U10" s="35">
        <f t="shared" si="7"/>
        <v>516.6058316950888</v>
      </c>
      <c r="V10" s="35">
        <f t="shared" si="8"/>
        <v>286.15998121268223</v>
      </c>
      <c r="W10" s="35">
        <f t="shared" si="9"/>
        <v>21.41404029833982</v>
      </c>
      <c r="X10" s="35">
        <f t="shared" si="10"/>
        <v>3266.6454081942447</v>
      </c>
      <c r="Y10" s="51">
        <v>9900</v>
      </c>
      <c r="Z10" s="51">
        <v>4150</v>
      </c>
      <c r="AA10" s="35">
        <f t="shared" si="11"/>
        <v>396.25</v>
      </c>
      <c r="AB10" s="35">
        <f t="shared" si="12"/>
        <v>25</v>
      </c>
      <c r="AC10" s="35">
        <f t="shared" si="13"/>
        <v>583.14442824110336</v>
      </c>
      <c r="AD10" s="35">
        <f t="shared" si="14"/>
        <v>249.0213797049712</v>
      </c>
      <c r="AE10" s="35">
        <f t="shared" si="15"/>
        <v>125.44098869657967</v>
      </c>
      <c r="AF10" s="35">
        <f t="shared" si="16"/>
        <v>293.88349863925117</v>
      </c>
      <c r="AG10" s="35">
        <f t="shared" si="17"/>
        <v>42.449484114609724</v>
      </c>
      <c r="AH10" s="35">
        <f t="shared" si="18"/>
        <v>529.00636606762339</v>
      </c>
      <c r="AI10" s="35">
        <f t="shared" si="19"/>
        <v>266.47945515733045</v>
      </c>
      <c r="AJ10" s="35">
        <f t="shared" si="20"/>
        <v>19.473851536775534</v>
      </c>
      <c r="AK10" s="36">
        <f t="shared" si="21"/>
        <v>3524.3878980789987</v>
      </c>
    </row>
    <row r="11" spans="1:37" x14ac:dyDescent="0.25">
      <c r="A11" s="5">
        <v>4841</v>
      </c>
      <c r="B11" s="5">
        <v>679250.55710458755</v>
      </c>
      <c r="C11" s="5">
        <v>1047619.1810132861</v>
      </c>
      <c r="D11" s="5">
        <v>17795.556562503862</v>
      </c>
      <c r="E11" s="5">
        <v>37.34696763351748</v>
      </c>
      <c r="F11" s="45">
        <v>2.5000000000000001E-2</v>
      </c>
      <c r="G11" s="45">
        <v>-2.5000000000000001E-2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603.75</v>
      </c>
      <c r="O11" s="35">
        <f t="shared" si="1"/>
        <v>475</v>
      </c>
      <c r="P11" s="35">
        <f t="shared" si="2"/>
        <v>584.50119721938472</v>
      </c>
      <c r="Q11" s="35">
        <f t="shared" si="3"/>
        <v>273.82073980775351</v>
      </c>
      <c r="R11" s="35">
        <f t="shared" si="4"/>
        <v>151.67567408584176</v>
      </c>
      <c r="S11" s="35">
        <f t="shared" si="5"/>
        <v>323.1632464175625</v>
      </c>
      <c r="T11" s="35">
        <f t="shared" si="6"/>
        <v>14.755790027842313</v>
      </c>
      <c r="U11" s="35">
        <f t="shared" si="7"/>
        <v>516.6058316950888</v>
      </c>
      <c r="V11" s="35">
        <f t="shared" si="8"/>
        <v>286.15998121268223</v>
      </c>
      <c r="W11" s="35">
        <f t="shared" si="9"/>
        <v>21.41404029833982</v>
      </c>
      <c r="X11" s="35">
        <f t="shared" si="10"/>
        <v>3266.6454081942447</v>
      </c>
      <c r="Y11" s="51">
        <v>9900</v>
      </c>
      <c r="Z11" s="51">
        <v>4150</v>
      </c>
      <c r="AA11" s="35">
        <f t="shared" si="11"/>
        <v>396.25</v>
      </c>
      <c r="AB11" s="35">
        <f t="shared" si="12"/>
        <v>25</v>
      </c>
      <c r="AC11" s="35">
        <f t="shared" si="13"/>
        <v>583.14442824110336</v>
      </c>
      <c r="AD11" s="35">
        <f t="shared" si="14"/>
        <v>249.0213797049712</v>
      </c>
      <c r="AE11" s="35">
        <f t="shared" si="15"/>
        <v>125.44098869657967</v>
      </c>
      <c r="AF11" s="35">
        <f t="shared" si="16"/>
        <v>293.88349863925117</v>
      </c>
      <c r="AG11" s="35">
        <f t="shared" si="17"/>
        <v>42.449484114609724</v>
      </c>
      <c r="AH11" s="35">
        <f t="shared" si="18"/>
        <v>529.00636606762339</v>
      </c>
      <c r="AI11" s="35">
        <f t="shared" si="19"/>
        <v>266.47945515733045</v>
      </c>
      <c r="AJ11" s="35">
        <f t="shared" si="20"/>
        <v>19.473851536775534</v>
      </c>
      <c r="AK11" s="36">
        <f t="shared" si="21"/>
        <v>3524.3878980789987</v>
      </c>
    </row>
    <row r="12" spans="1:37" x14ac:dyDescent="0.25">
      <c r="A12" s="5">
        <v>4841.2</v>
      </c>
      <c r="B12" s="5">
        <v>679409.56544208527</v>
      </c>
      <c r="C12" s="5">
        <v>1047740.4919716716</v>
      </c>
      <c r="D12" s="5">
        <v>17794.581450004218</v>
      </c>
      <c r="E12" s="5">
        <v>37.33464596050392</v>
      </c>
      <c r="F12" s="45">
        <v>2.5000000000000001E-2</v>
      </c>
      <c r="G12" s="45">
        <v>-2.5000000000000001E-2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603.75</v>
      </c>
      <c r="O12" s="35">
        <f t="shared" si="1"/>
        <v>475</v>
      </c>
      <c r="P12" s="35">
        <f t="shared" si="2"/>
        <v>584.50119721938472</v>
      </c>
      <c r="Q12" s="35">
        <f t="shared" si="3"/>
        <v>273.82073980775351</v>
      </c>
      <c r="R12" s="35">
        <f t="shared" si="4"/>
        <v>151.67567408584176</v>
      </c>
      <c r="S12" s="35">
        <f t="shared" si="5"/>
        <v>323.1632464175625</v>
      </c>
      <c r="T12" s="35">
        <f t="shared" si="6"/>
        <v>14.755790027842313</v>
      </c>
      <c r="U12" s="35">
        <f t="shared" si="7"/>
        <v>516.6058316950888</v>
      </c>
      <c r="V12" s="35">
        <f t="shared" si="8"/>
        <v>286.15998121268223</v>
      </c>
      <c r="W12" s="35">
        <f t="shared" si="9"/>
        <v>21.41404029833982</v>
      </c>
      <c r="X12" s="35">
        <f t="shared" si="10"/>
        <v>3266.6454081942447</v>
      </c>
      <c r="Y12" s="51">
        <v>9900</v>
      </c>
      <c r="Z12" s="51">
        <v>4150</v>
      </c>
      <c r="AA12" s="35">
        <f t="shared" si="11"/>
        <v>396.25</v>
      </c>
      <c r="AB12" s="35">
        <f t="shared" si="12"/>
        <v>25</v>
      </c>
      <c r="AC12" s="35">
        <f t="shared" si="13"/>
        <v>583.14442824110336</v>
      </c>
      <c r="AD12" s="35">
        <f t="shared" si="14"/>
        <v>249.0213797049712</v>
      </c>
      <c r="AE12" s="35">
        <f t="shared" si="15"/>
        <v>125.44098869657967</v>
      </c>
      <c r="AF12" s="35">
        <f t="shared" si="16"/>
        <v>293.88349863925117</v>
      </c>
      <c r="AG12" s="35">
        <f t="shared" si="17"/>
        <v>42.449484114609724</v>
      </c>
      <c r="AH12" s="35">
        <f t="shared" si="18"/>
        <v>529.00636606762339</v>
      </c>
      <c r="AI12" s="35">
        <f t="shared" si="19"/>
        <v>266.47945515733045</v>
      </c>
      <c r="AJ12" s="35">
        <f t="shared" si="20"/>
        <v>19.473851536775534</v>
      </c>
      <c r="AK12" s="36">
        <f t="shared" si="21"/>
        <v>3524.3878980789987</v>
      </c>
    </row>
    <row r="13" spans="1:37" x14ac:dyDescent="0.25">
      <c r="A13" s="5">
        <v>4841.8</v>
      </c>
      <c r="B13" s="5">
        <v>679886.74693155289</v>
      </c>
      <c r="C13" s="5">
        <v>1048104.2196354866</v>
      </c>
      <c r="D13" s="5">
        <v>17791.683262504193</v>
      </c>
      <c r="E13" s="5">
        <v>37.297680941463199</v>
      </c>
      <c r="F13" s="45">
        <v>2.5000000000000001E-2</v>
      </c>
      <c r="G13" s="45">
        <v>-2.5000000000000001E-2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603.75</v>
      </c>
      <c r="O13" s="35">
        <f t="shared" si="1"/>
        <v>475</v>
      </c>
      <c r="P13" s="35">
        <f t="shared" si="2"/>
        <v>584.50119721938472</v>
      </c>
      <c r="Q13" s="35">
        <f t="shared" si="3"/>
        <v>273.82073980775351</v>
      </c>
      <c r="R13" s="35">
        <f t="shared" si="4"/>
        <v>151.67567408584176</v>
      </c>
      <c r="S13" s="35">
        <f t="shared" si="5"/>
        <v>323.1632464175625</v>
      </c>
      <c r="T13" s="35">
        <f t="shared" si="6"/>
        <v>14.755790027842313</v>
      </c>
      <c r="U13" s="35">
        <f t="shared" si="7"/>
        <v>516.6058316950888</v>
      </c>
      <c r="V13" s="35">
        <f t="shared" si="8"/>
        <v>286.15998121268223</v>
      </c>
      <c r="W13" s="35">
        <f t="shared" si="9"/>
        <v>21.41404029833982</v>
      </c>
      <c r="X13" s="35">
        <f t="shared" si="10"/>
        <v>3266.6454081942447</v>
      </c>
      <c r="Y13" s="51">
        <v>9900</v>
      </c>
      <c r="Z13" s="51">
        <v>4150</v>
      </c>
      <c r="AA13" s="35">
        <f t="shared" si="11"/>
        <v>396.25</v>
      </c>
      <c r="AB13" s="35">
        <f t="shared" si="12"/>
        <v>25</v>
      </c>
      <c r="AC13" s="35">
        <f t="shared" si="13"/>
        <v>583.14442824110336</v>
      </c>
      <c r="AD13" s="35">
        <f t="shared" si="14"/>
        <v>249.0213797049712</v>
      </c>
      <c r="AE13" s="35">
        <f t="shared" si="15"/>
        <v>125.44098869657967</v>
      </c>
      <c r="AF13" s="35">
        <f t="shared" si="16"/>
        <v>293.88349863925117</v>
      </c>
      <c r="AG13" s="35">
        <f t="shared" si="17"/>
        <v>42.449484114609724</v>
      </c>
      <c r="AH13" s="35">
        <f t="shared" si="18"/>
        <v>529.00636606762339</v>
      </c>
      <c r="AI13" s="35">
        <f t="shared" si="19"/>
        <v>266.47945515733045</v>
      </c>
      <c r="AJ13" s="35">
        <f t="shared" si="20"/>
        <v>19.473851536775534</v>
      </c>
      <c r="AK13" s="36">
        <f t="shared" si="21"/>
        <v>3524.3878980789987</v>
      </c>
    </row>
    <row r="14" spans="1:37" x14ac:dyDescent="0.25">
      <c r="A14" s="5">
        <v>4842</v>
      </c>
      <c r="B14" s="5">
        <v>680045.85956335068</v>
      </c>
      <c r="C14" s="5">
        <v>1048225.3937676251</v>
      </c>
      <c r="D14" s="5">
        <v>17790.726250004125</v>
      </c>
      <c r="E14" s="5">
        <v>37.285359268449646</v>
      </c>
      <c r="F14" s="45">
        <v>2.5000000000000001E-2</v>
      </c>
      <c r="G14" s="45">
        <v>-2.5000000000000001E-2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603.75</v>
      </c>
      <c r="O14" s="35">
        <f t="shared" si="1"/>
        <v>475</v>
      </c>
      <c r="P14" s="35">
        <f t="shared" si="2"/>
        <v>584.50119721938472</v>
      </c>
      <c r="Q14" s="35">
        <f t="shared" si="3"/>
        <v>273.82073980775351</v>
      </c>
      <c r="R14" s="35">
        <f t="shared" si="4"/>
        <v>151.67567408584176</v>
      </c>
      <c r="S14" s="35">
        <f t="shared" si="5"/>
        <v>323.1632464175625</v>
      </c>
      <c r="T14" s="35">
        <f t="shared" si="6"/>
        <v>14.755790027842313</v>
      </c>
      <c r="U14" s="35">
        <f t="shared" si="7"/>
        <v>516.6058316950888</v>
      </c>
      <c r="V14" s="35">
        <f t="shared" si="8"/>
        <v>286.15998121268223</v>
      </c>
      <c r="W14" s="35">
        <f t="shared" si="9"/>
        <v>21.41404029833982</v>
      </c>
      <c r="X14" s="35">
        <f t="shared" si="10"/>
        <v>3266.6454081942447</v>
      </c>
      <c r="Y14" s="51">
        <v>9900</v>
      </c>
      <c r="Z14" s="51">
        <v>4150</v>
      </c>
      <c r="AA14" s="35">
        <f t="shared" si="11"/>
        <v>396.25</v>
      </c>
      <c r="AB14" s="35">
        <f t="shared" si="12"/>
        <v>25</v>
      </c>
      <c r="AC14" s="35">
        <f t="shared" si="13"/>
        <v>583.14442824110336</v>
      </c>
      <c r="AD14" s="35">
        <f t="shared" si="14"/>
        <v>249.0213797049712</v>
      </c>
      <c r="AE14" s="35">
        <f t="shared" si="15"/>
        <v>125.44098869657967</v>
      </c>
      <c r="AF14" s="35">
        <f t="shared" si="16"/>
        <v>293.88349863925117</v>
      </c>
      <c r="AG14" s="35">
        <f t="shared" si="17"/>
        <v>42.449484114609724</v>
      </c>
      <c r="AH14" s="35">
        <f t="shared" si="18"/>
        <v>529.00636606762339</v>
      </c>
      <c r="AI14" s="35">
        <f t="shared" si="19"/>
        <v>266.47945515733045</v>
      </c>
      <c r="AJ14" s="35">
        <f t="shared" si="20"/>
        <v>19.473851536775534</v>
      </c>
      <c r="AK14" s="36">
        <f t="shared" si="21"/>
        <v>3524.3878980789987</v>
      </c>
    </row>
    <row r="15" spans="1:37" x14ac:dyDescent="0.25">
      <c r="A15" s="5">
        <v>4843</v>
      </c>
      <c r="B15" s="5">
        <v>680841.81340360641</v>
      </c>
      <c r="C15" s="5">
        <v>1048830.7510077357</v>
      </c>
      <c r="D15" s="5">
        <v>17786.009062504265</v>
      </c>
      <c r="E15" s="5">
        <v>37.22375090338182</v>
      </c>
      <c r="F15" s="45">
        <v>2.5000000000000001E-2</v>
      </c>
      <c r="G15" s="45">
        <v>-2.5000000000000001E-2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603.75</v>
      </c>
      <c r="O15" s="35">
        <f t="shared" si="1"/>
        <v>475</v>
      </c>
      <c r="P15" s="35">
        <f t="shared" si="2"/>
        <v>584.50119721938472</v>
      </c>
      <c r="Q15" s="35">
        <f t="shared" si="3"/>
        <v>273.82073980775351</v>
      </c>
      <c r="R15" s="35">
        <f t="shared" si="4"/>
        <v>151.67567408584176</v>
      </c>
      <c r="S15" s="35">
        <f t="shared" si="5"/>
        <v>323.1632464175625</v>
      </c>
      <c r="T15" s="35">
        <f t="shared" si="6"/>
        <v>14.755790027842313</v>
      </c>
      <c r="U15" s="35">
        <f t="shared" si="7"/>
        <v>516.6058316950888</v>
      </c>
      <c r="V15" s="35">
        <f t="shared" si="8"/>
        <v>286.15998121268223</v>
      </c>
      <c r="W15" s="35">
        <f t="shared" si="9"/>
        <v>21.41404029833982</v>
      </c>
      <c r="X15" s="35">
        <f t="shared" si="10"/>
        <v>3266.6454081942447</v>
      </c>
      <c r="Y15" s="51">
        <v>9900</v>
      </c>
      <c r="Z15" s="51">
        <v>4150</v>
      </c>
      <c r="AA15" s="35">
        <f t="shared" si="11"/>
        <v>396.25</v>
      </c>
      <c r="AB15" s="35">
        <f t="shared" si="12"/>
        <v>25</v>
      </c>
      <c r="AC15" s="35">
        <f t="shared" si="13"/>
        <v>583.14442824110336</v>
      </c>
      <c r="AD15" s="35">
        <f t="shared" si="14"/>
        <v>249.0213797049712</v>
      </c>
      <c r="AE15" s="35">
        <f t="shared" si="15"/>
        <v>125.44098869657967</v>
      </c>
      <c r="AF15" s="35">
        <f t="shared" si="16"/>
        <v>293.88349863925117</v>
      </c>
      <c r="AG15" s="35">
        <f t="shared" si="17"/>
        <v>42.449484114609724</v>
      </c>
      <c r="AH15" s="35">
        <f t="shared" si="18"/>
        <v>529.00636606762339</v>
      </c>
      <c r="AI15" s="35">
        <f t="shared" si="19"/>
        <v>266.47945515733045</v>
      </c>
      <c r="AJ15" s="35">
        <f t="shared" si="20"/>
        <v>19.473851536775534</v>
      </c>
      <c r="AK15" s="36">
        <f t="shared" si="21"/>
        <v>3524.3878980789987</v>
      </c>
    </row>
    <row r="16" spans="1:37" x14ac:dyDescent="0.25">
      <c r="A16" s="5">
        <v>4844</v>
      </c>
      <c r="B16" s="5">
        <v>681638.41770458221</v>
      </c>
      <c r="C16" s="5">
        <v>1049435.2520337105</v>
      </c>
      <c r="D16" s="5">
        <v>17781.40500000427</v>
      </c>
      <c r="E16" s="5">
        <v>37.162142538313979</v>
      </c>
      <c r="F16" s="45">
        <v>2.5000000000000001E-2</v>
      </c>
      <c r="G16" s="45">
        <v>-2.5000000000000001E-2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603.75</v>
      </c>
      <c r="O16" s="35">
        <f t="shared" si="1"/>
        <v>475</v>
      </c>
      <c r="P16" s="35">
        <f t="shared" si="2"/>
        <v>584.50119721938472</v>
      </c>
      <c r="Q16" s="35">
        <f t="shared" si="3"/>
        <v>273.82073980775351</v>
      </c>
      <c r="R16" s="35">
        <f t="shared" si="4"/>
        <v>151.67567408584176</v>
      </c>
      <c r="S16" s="35">
        <f t="shared" si="5"/>
        <v>323.1632464175625</v>
      </c>
      <c r="T16" s="35">
        <f t="shared" si="6"/>
        <v>14.755790027842313</v>
      </c>
      <c r="U16" s="35">
        <f t="shared" si="7"/>
        <v>516.6058316950888</v>
      </c>
      <c r="V16" s="35">
        <f t="shared" si="8"/>
        <v>286.15998121268223</v>
      </c>
      <c r="W16" s="35">
        <f t="shared" si="9"/>
        <v>21.41404029833982</v>
      </c>
      <c r="X16" s="35">
        <f t="shared" si="10"/>
        <v>3266.6454081942447</v>
      </c>
      <c r="Y16" s="51">
        <v>9900</v>
      </c>
      <c r="Z16" s="51">
        <v>4150</v>
      </c>
      <c r="AA16" s="35">
        <f t="shared" si="11"/>
        <v>396.25</v>
      </c>
      <c r="AB16" s="35">
        <f t="shared" si="12"/>
        <v>25</v>
      </c>
      <c r="AC16" s="35">
        <f t="shared" si="13"/>
        <v>583.14442824110336</v>
      </c>
      <c r="AD16" s="35">
        <f t="shared" si="14"/>
        <v>249.0213797049712</v>
      </c>
      <c r="AE16" s="35">
        <f t="shared" si="15"/>
        <v>125.44098869657967</v>
      </c>
      <c r="AF16" s="35">
        <f t="shared" si="16"/>
        <v>293.88349863925117</v>
      </c>
      <c r="AG16" s="35">
        <f t="shared" si="17"/>
        <v>42.449484114609724</v>
      </c>
      <c r="AH16" s="35">
        <f t="shared" si="18"/>
        <v>529.00636606762339</v>
      </c>
      <c r="AI16" s="35">
        <f t="shared" si="19"/>
        <v>266.47945515733045</v>
      </c>
      <c r="AJ16" s="35">
        <f t="shared" si="20"/>
        <v>19.473851536775534</v>
      </c>
      <c r="AK16" s="36">
        <f t="shared" si="21"/>
        <v>3524.3878980789987</v>
      </c>
    </row>
    <row r="17" spans="1:37" x14ac:dyDescent="0.25">
      <c r="A17" s="5">
        <v>4845</v>
      </c>
      <c r="B17" s="5">
        <v>682435.67154693604</v>
      </c>
      <c r="C17" s="5">
        <v>1050038.8961466253</v>
      </c>
      <c r="D17" s="5">
        <v>17776.914062504373</v>
      </c>
      <c r="E17" s="5">
        <v>37.100534173246153</v>
      </c>
      <c r="F17" s="45">
        <v>2.5000000000000001E-2</v>
      </c>
      <c r="G17" s="45">
        <v>-2.5000000000000001E-2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603.75</v>
      </c>
      <c r="O17" s="35">
        <f t="shared" si="1"/>
        <v>475</v>
      </c>
      <c r="P17" s="35">
        <f t="shared" si="2"/>
        <v>584.50119721938472</v>
      </c>
      <c r="Q17" s="35">
        <f t="shared" si="3"/>
        <v>273.82073980775351</v>
      </c>
      <c r="R17" s="35">
        <f t="shared" si="4"/>
        <v>151.67567408584176</v>
      </c>
      <c r="S17" s="35">
        <f t="shared" si="5"/>
        <v>323.1632464175625</v>
      </c>
      <c r="T17" s="35">
        <f t="shared" si="6"/>
        <v>14.755790027842313</v>
      </c>
      <c r="U17" s="35">
        <f t="shared" si="7"/>
        <v>516.6058316950888</v>
      </c>
      <c r="V17" s="35">
        <f t="shared" si="8"/>
        <v>286.15998121268223</v>
      </c>
      <c r="W17" s="35">
        <f t="shared" si="9"/>
        <v>21.41404029833982</v>
      </c>
      <c r="X17" s="35">
        <f t="shared" si="10"/>
        <v>3266.6454081942447</v>
      </c>
      <c r="Y17" s="51">
        <v>9900</v>
      </c>
      <c r="Z17" s="51">
        <v>4150</v>
      </c>
      <c r="AA17" s="35">
        <f t="shared" si="11"/>
        <v>396.25</v>
      </c>
      <c r="AB17" s="35">
        <f t="shared" si="12"/>
        <v>25</v>
      </c>
      <c r="AC17" s="35">
        <f t="shared" si="13"/>
        <v>583.14442824110336</v>
      </c>
      <c r="AD17" s="35">
        <f t="shared" si="14"/>
        <v>249.0213797049712</v>
      </c>
      <c r="AE17" s="35">
        <f t="shared" si="15"/>
        <v>125.44098869657967</v>
      </c>
      <c r="AF17" s="35">
        <f t="shared" si="16"/>
        <v>293.88349863925117</v>
      </c>
      <c r="AG17" s="35">
        <f t="shared" si="17"/>
        <v>42.449484114609724</v>
      </c>
      <c r="AH17" s="35">
        <f t="shared" si="18"/>
        <v>529.00636606762339</v>
      </c>
      <c r="AI17" s="35">
        <f t="shared" si="19"/>
        <v>266.47945515733045</v>
      </c>
      <c r="AJ17" s="35">
        <f t="shared" si="20"/>
        <v>19.473851536775534</v>
      </c>
      <c r="AK17" s="36">
        <f t="shared" si="21"/>
        <v>3524.3878980789987</v>
      </c>
    </row>
    <row r="18" spans="1:37" x14ac:dyDescent="0.25">
      <c r="A18" s="5">
        <v>4846</v>
      </c>
      <c r="B18" s="5">
        <v>683233.57400751114</v>
      </c>
      <c r="C18" s="5">
        <v>1050641.6826485693</v>
      </c>
      <c r="D18" s="5">
        <v>17772.536250003897</v>
      </c>
      <c r="E18" s="5">
        <v>37.03892580817832</v>
      </c>
      <c r="F18" s="45">
        <v>2.5000000000000001E-2</v>
      </c>
      <c r="G18" s="45">
        <v>-2.5000000000000001E-2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603.75</v>
      </c>
      <c r="O18" s="35">
        <f t="shared" si="1"/>
        <v>475</v>
      </c>
      <c r="P18" s="35">
        <f t="shared" si="2"/>
        <v>584.50119721938472</v>
      </c>
      <c r="Q18" s="35">
        <f t="shared" si="3"/>
        <v>273.82073980775351</v>
      </c>
      <c r="R18" s="35">
        <f t="shared" si="4"/>
        <v>151.67567408584176</v>
      </c>
      <c r="S18" s="35">
        <f t="shared" si="5"/>
        <v>323.1632464175625</v>
      </c>
      <c r="T18" s="35">
        <f t="shared" si="6"/>
        <v>14.755790027842313</v>
      </c>
      <c r="U18" s="35">
        <f t="shared" si="7"/>
        <v>516.6058316950888</v>
      </c>
      <c r="V18" s="35">
        <f t="shared" si="8"/>
        <v>286.15998121268223</v>
      </c>
      <c r="W18" s="35">
        <f t="shared" si="9"/>
        <v>21.41404029833982</v>
      </c>
      <c r="X18" s="35">
        <f t="shared" si="10"/>
        <v>3266.6454081942447</v>
      </c>
      <c r="Y18" s="51">
        <v>9900</v>
      </c>
      <c r="Z18" s="51">
        <v>4150</v>
      </c>
      <c r="AA18" s="35">
        <f t="shared" si="11"/>
        <v>396.25</v>
      </c>
      <c r="AB18" s="35">
        <f t="shared" si="12"/>
        <v>25</v>
      </c>
      <c r="AC18" s="35">
        <f t="shared" si="13"/>
        <v>583.14442824110336</v>
      </c>
      <c r="AD18" s="35">
        <f t="shared" si="14"/>
        <v>249.0213797049712</v>
      </c>
      <c r="AE18" s="35">
        <f t="shared" si="15"/>
        <v>125.44098869657967</v>
      </c>
      <c r="AF18" s="35">
        <f t="shared" si="16"/>
        <v>293.88349863925117</v>
      </c>
      <c r="AG18" s="35">
        <f t="shared" si="17"/>
        <v>42.449484114609724</v>
      </c>
      <c r="AH18" s="35">
        <f t="shared" si="18"/>
        <v>529.00636606762339</v>
      </c>
      <c r="AI18" s="35">
        <f t="shared" si="19"/>
        <v>266.47945515733045</v>
      </c>
      <c r="AJ18" s="35">
        <f t="shared" si="20"/>
        <v>19.473851536775534</v>
      </c>
      <c r="AK18" s="36">
        <f t="shared" si="21"/>
        <v>3524.3878980789987</v>
      </c>
    </row>
    <row r="19" spans="1:37" x14ac:dyDescent="0.25">
      <c r="A19" s="5">
        <v>4846.2</v>
      </c>
      <c r="B19" s="5">
        <v>683393.23225259781</v>
      </c>
      <c r="C19" s="5">
        <v>1050762.1369742751</v>
      </c>
      <c r="D19" s="5">
        <v>17771.674262504348</v>
      </c>
      <c r="E19" s="5">
        <v>37.026604135164767</v>
      </c>
      <c r="F19" s="45">
        <v>2.5000000000000001E-2</v>
      </c>
      <c r="G19" s="45">
        <v>-2.5000000000000001E-2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603.75</v>
      </c>
      <c r="O19" s="35">
        <f t="shared" si="1"/>
        <v>475</v>
      </c>
      <c r="P19" s="35">
        <f t="shared" si="2"/>
        <v>584.50119721938472</v>
      </c>
      <c r="Q19" s="35">
        <f t="shared" si="3"/>
        <v>273.82073980775351</v>
      </c>
      <c r="R19" s="35">
        <f t="shared" si="4"/>
        <v>151.67567408584176</v>
      </c>
      <c r="S19" s="35">
        <f t="shared" si="5"/>
        <v>323.1632464175625</v>
      </c>
      <c r="T19" s="35">
        <f t="shared" si="6"/>
        <v>14.755790027842313</v>
      </c>
      <c r="U19" s="35">
        <f t="shared" si="7"/>
        <v>516.6058316950888</v>
      </c>
      <c r="V19" s="35">
        <f t="shared" si="8"/>
        <v>286.15998121268223</v>
      </c>
      <c r="W19" s="35">
        <f t="shared" si="9"/>
        <v>21.41404029833982</v>
      </c>
      <c r="X19" s="35">
        <f t="shared" si="10"/>
        <v>3266.6454081942447</v>
      </c>
      <c r="Y19" s="51">
        <v>9900</v>
      </c>
      <c r="Z19" s="51">
        <v>4150</v>
      </c>
      <c r="AA19" s="35">
        <f t="shared" si="11"/>
        <v>396.25</v>
      </c>
      <c r="AB19" s="35">
        <f t="shared" si="12"/>
        <v>25</v>
      </c>
      <c r="AC19" s="35">
        <f t="shared" si="13"/>
        <v>583.14442824110336</v>
      </c>
      <c r="AD19" s="35">
        <f t="shared" si="14"/>
        <v>249.0213797049712</v>
      </c>
      <c r="AE19" s="35">
        <f t="shared" si="15"/>
        <v>125.44098869657967</v>
      </c>
      <c r="AF19" s="35">
        <f t="shared" si="16"/>
        <v>293.88349863925117</v>
      </c>
      <c r="AG19" s="35">
        <f t="shared" si="17"/>
        <v>42.449484114609724</v>
      </c>
      <c r="AH19" s="35">
        <f t="shared" si="18"/>
        <v>529.00636606762339</v>
      </c>
      <c r="AI19" s="35">
        <f t="shared" si="19"/>
        <v>266.47945515733045</v>
      </c>
      <c r="AJ19" s="35">
        <f t="shared" si="20"/>
        <v>19.473851536775534</v>
      </c>
      <c r="AK19" s="36">
        <f t="shared" si="21"/>
        <v>3524.3878980789987</v>
      </c>
    </row>
    <row r="20" spans="1:37" x14ac:dyDescent="0.25">
      <c r="A20" s="5">
        <v>4846.8</v>
      </c>
      <c r="B20" s="5">
        <v>683872.36236143112</v>
      </c>
      <c r="C20" s="5">
        <v>1051123.2939018309</v>
      </c>
      <c r="D20" s="5">
        <v>17769.115450004392</v>
      </c>
      <c r="E20" s="5">
        <v>36.989639116124053</v>
      </c>
      <c r="F20" s="45">
        <v>2.5000000000000001E-2</v>
      </c>
      <c r="G20" s="45">
        <v>-2.5000000000000001E-2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603.75</v>
      </c>
      <c r="O20" s="35">
        <f t="shared" si="1"/>
        <v>475</v>
      </c>
      <c r="P20" s="35">
        <f t="shared" si="2"/>
        <v>584.50119721938472</v>
      </c>
      <c r="Q20" s="35">
        <f t="shared" si="3"/>
        <v>273.82073980775351</v>
      </c>
      <c r="R20" s="35">
        <f t="shared" si="4"/>
        <v>151.67567408584176</v>
      </c>
      <c r="S20" s="35">
        <f t="shared" si="5"/>
        <v>323.1632464175625</v>
      </c>
      <c r="T20" s="35">
        <f t="shared" si="6"/>
        <v>14.755790027842313</v>
      </c>
      <c r="U20" s="35">
        <f t="shared" si="7"/>
        <v>516.6058316950888</v>
      </c>
      <c r="V20" s="35">
        <f t="shared" si="8"/>
        <v>286.15998121268223</v>
      </c>
      <c r="W20" s="35">
        <f t="shared" si="9"/>
        <v>21.41404029833982</v>
      </c>
      <c r="X20" s="35">
        <f t="shared" si="10"/>
        <v>3266.6454081942447</v>
      </c>
      <c r="Y20" s="51">
        <v>9900</v>
      </c>
      <c r="Z20" s="51">
        <v>4150</v>
      </c>
      <c r="AA20" s="35">
        <f t="shared" si="11"/>
        <v>396.25</v>
      </c>
      <c r="AB20" s="35">
        <f t="shared" si="12"/>
        <v>25</v>
      </c>
      <c r="AC20" s="35">
        <f t="shared" si="13"/>
        <v>583.14442824110336</v>
      </c>
      <c r="AD20" s="35">
        <f t="shared" si="14"/>
        <v>249.0213797049712</v>
      </c>
      <c r="AE20" s="35">
        <f t="shared" si="15"/>
        <v>125.44098869657967</v>
      </c>
      <c r="AF20" s="35">
        <f t="shared" si="16"/>
        <v>293.88349863925117</v>
      </c>
      <c r="AG20" s="35">
        <f t="shared" si="17"/>
        <v>42.449484114609724</v>
      </c>
      <c r="AH20" s="35">
        <f t="shared" si="18"/>
        <v>529.00636606762339</v>
      </c>
      <c r="AI20" s="35">
        <f t="shared" si="19"/>
        <v>266.47945515733045</v>
      </c>
      <c r="AJ20" s="35">
        <f t="shared" si="20"/>
        <v>19.473851536775534</v>
      </c>
      <c r="AK20" s="36">
        <f t="shared" si="21"/>
        <v>3524.3878980789987</v>
      </c>
    </row>
    <row r="21" spans="1:37" x14ac:dyDescent="0.25">
      <c r="A21" s="5">
        <v>4847</v>
      </c>
      <c r="B21" s="5">
        <v>684032.12416410446</v>
      </c>
      <c r="C21" s="5">
        <v>1051243.6108425558</v>
      </c>
      <c r="D21" s="5">
        <v>17768.271562504196</v>
      </c>
      <c r="E21" s="5">
        <v>36.977317443110493</v>
      </c>
      <c r="F21" s="45">
        <v>2.5000000000000001E-2</v>
      </c>
      <c r="G21" s="45">
        <v>-2.5000000000000001E-2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603.75</v>
      </c>
      <c r="O21" s="35">
        <f t="shared" si="1"/>
        <v>475</v>
      </c>
      <c r="P21" s="35">
        <f t="shared" si="2"/>
        <v>584.50119721938472</v>
      </c>
      <c r="Q21" s="35">
        <f t="shared" si="3"/>
        <v>273.82073980775351</v>
      </c>
      <c r="R21" s="35">
        <f t="shared" si="4"/>
        <v>151.67567408584176</v>
      </c>
      <c r="S21" s="35">
        <f t="shared" si="5"/>
        <v>323.1632464175625</v>
      </c>
      <c r="T21" s="35">
        <f t="shared" si="6"/>
        <v>14.755790027842313</v>
      </c>
      <c r="U21" s="35">
        <f t="shared" si="7"/>
        <v>516.6058316950888</v>
      </c>
      <c r="V21" s="35">
        <f t="shared" si="8"/>
        <v>286.15998121268223</v>
      </c>
      <c r="W21" s="35">
        <f t="shared" si="9"/>
        <v>21.41404029833982</v>
      </c>
      <c r="X21" s="35">
        <f t="shared" si="10"/>
        <v>3266.6454081942447</v>
      </c>
      <c r="Y21" s="51">
        <v>9900</v>
      </c>
      <c r="Z21" s="51">
        <v>4150</v>
      </c>
      <c r="AA21" s="35">
        <f t="shared" si="11"/>
        <v>396.25</v>
      </c>
      <c r="AB21" s="35">
        <f t="shared" si="12"/>
        <v>25</v>
      </c>
      <c r="AC21" s="35">
        <f t="shared" si="13"/>
        <v>583.14442824110336</v>
      </c>
      <c r="AD21" s="35">
        <f t="shared" si="14"/>
        <v>249.0213797049712</v>
      </c>
      <c r="AE21" s="35">
        <f t="shared" si="15"/>
        <v>125.44098869657967</v>
      </c>
      <c r="AF21" s="35">
        <f t="shared" si="16"/>
        <v>293.88349863925117</v>
      </c>
      <c r="AG21" s="35">
        <f t="shared" si="17"/>
        <v>42.449484114609724</v>
      </c>
      <c r="AH21" s="35">
        <f t="shared" si="18"/>
        <v>529.00636606762339</v>
      </c>
      <c r="AI21" s="35">
        <f t="shared" si="19"/>
        <v>266.47945515733045</v>
      </c>
      <c r="AJ21" s="35">
        <f t="shared" si="20"/>
        <v>19.473851536775534</v>
      </c>
      <c r="AK21" s="36">
        <f t="shared" si="21"/>
        <v>3524.3878980789987</v>
      </c>
    </row>
    <row r="22" spans="1:37" x14ac:dyDescent="0.25">
      <c r="A22" s="5">
        <v>4848</v>
      </c>
      <c r="B22" s="5">
        <v>684831.3210940361</v>
      </c>
      <c r="C22" s="5">
        <v>1051844.6800326407</v>
      </c>
      <c r="D22" s="5">
        <v>17764.120000004143</v>
      </c>
      <c r="E22" s="5">
        <v>36.915709078042667</v>
      </c>
      <c r="F22" s="45">
        <v>2.5000000000000001E-2</v>
      </c>
      <c r="G22" s="45">
        <v>-2.5000000000000001E-2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603.75</v>
      </c>
      <c r="O22" s="35">
        <f t="shared" si="1"/>
        <v>475</v>
      </c>
      <c r="P22" s="35">
        <f t="shared" si="2"/>
        <v>584.50119721938472</v>
      </c>
      <c r="Q22" s="35">
        <f t="shared" si="3"/>
        <v>273.82073980775351</v>
      </c>
      <c r="R22" s="35">
        <f t="shared" si="4"/>
        <v>151.67567408584176</v>
      </c>
      <c r="S22" s="35">
        <f t="shared" si="5"/>
        <v>323.1632464175625</v>
      </c>
      <c r="T22" s="35">
        <f t="shared" si="6"/>
        <v>14.755790027842313</v>
      </c>
      <c r="U22" s="35">
        <f t="shared" si="7"/>
        <v>516.6058316950888</v>
      </c>
      <c r="V22" s="35">
        <f t="shared" si="8"/>
        <v>286.15998121268223</v>
      </c>
      <c r="W22" s="35">
        <f t="shared" si="9"/>
        <v>21.41404029833982</v>
      </c>
      <c r="X22" s="35">
        <f t="shared" si="10"/>
        <v>3266.6454081942447</v>
      </c>
      <c r="Y22" s="51">
        <v>9900</v>
      </c>
      <c r="Z22" s="51">
        <v>4150</v>
      </c>
      <c r="AA22" s="35">
        <f t="shared" si="11"/>
        <v>396.25</v>
      </c>
      <c r="AB22" s="35">
        <f t="shared" si="12"/>
        <v>25</v>
      </c>
      <c r="AC22" s="35">
        <f t="shared" si="13"/>
        <v>583.14442824110336</v>
      </c>
      <c r="AD22" s="35">
        <f t="shared" si="14"/>
        <v>249.0213797049712</v>
      </c>
      <c r="AE22" s="35">
        <f t="shared" si="15"/>
        <v>125.44098869657967</v>
      </c>
      <c r="AF22" s="35">
        <f t="shared" si="16"/>
        <v>293.88349863925117</v>
      </c>
      <c r="AG22" s="35">
        <f t="shared" si="17"/>
        <v>42.449484114609724</v>
      </c>
      <c r="AH22" s="35">
        <f t="shared" si="18"/>
        <v>529.00636606762339</v>
      </c>
      <c r="AI22" s="35">
        <f t="shared" si="19"/>
        <v>266.47945515733045</v>
      </c>
      <c r="AJ22" s="35">
        <f t="shared" si="20"/>
        <v>19.473851536775534</v>
      </c>
      <c r="AK22" s="36">
        <f t="shared" si="21"/>
        <v>3524.3878980789987</v>
      </c>
    </row>
    <row r="23" spans="1:37" x14ac:dyDescent="0.25">
      <c r="A23" s="5">
        <v>4849</v>
      </c>
      <c r="B23" s="5">
        <v>685631.16387271881</v>
      </c>
      <c r="C23" s="5">
        <v>1052444.8895238638</v>
      </c>
      <c r="D23" s="5">
        <v>17760.081562504183</v>
      </c>
      <c r="E23" s="5">
        <v>36.854100712974834</v>
      </c>
      <c r="F23" s="45">
        <v>2.5000000000000001E-2</v>
      </c>
      <c r="G23" s="45">
        <v>-2.5000000000000001E-2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603.75</v>
      </c>
      <c r="O23" s="35">
        <f t="shared" si="1"/>
        <v>475</v>
      </c>
      <c r="P23" s="35">
        <f t="shared" si="2"/>
        <v>584.50119721938472</v>
      </c>
      <c r="Q23" s="35">
        <f t="shared" si="3"/>
        <v>273.82073980775351</v>
      </c>
      <c r="R23" s="35">
        <f t="shared" si="4"/>
        <v>151.67567408584176</v>
      </c>
      <c r="S23" s="35">
        <f t="shared" si="5"/>
        <v>323.1632464175625</v>
      </c>
      <c r="T23" s="35">
        <f t="shared" si="6"/>
        <v>14.755790027842313</v>
      </c>
      <c r="U23" s="35">
        <f t="shared" si="7"/>
        <v>516.6058316950888</v>
      </c>
      <c r="V23" s="35">
        <f t="shared" si="8"/>
        <v>286.15998121268223</v>
      </c>
      <c r="W23" s="35">
        <f t="shared" si="9"/>
        <v>21.41404029833982</v>
      </c>
      <c r="X23" s="35">
        <f t="shared" si="10"/>
        <v>3266.6454081942447</v>
      </c>
      <c r="Y23" s="51">
        <v>9900</v>
      </c>
      <c r="Z23" s="51">
        <v>4150</v>
      </c>
      <c r="AA23" s="35">
        <f t="shared" si="11"/>
        <v>396.25</v>
      </c>
      <c r="AB23" s="35">
        <f t="shared" si="12"/>
        <v>25</v>
      </c>
      <c r="AC23" s="35">
        <f t="shared" si="13"/>
        <v>583.14442824110336</v>
      </c>
      <c r="AD23" s="35">
        <f t="shared" si="14"/>
        <v>249.0213797049712</v>
      </c>
      <c r="AE23" s="35">
        <f t="shared" si="15"/>
        <v>125.44098869657967</v>
      </c>
      <c r="AF23" s="35">
        <f t="shared" si="16"/>
        <v>293.88349863925117</v>
      </c>
      <c r="AG23" s="35">
        <f t="shared" si="17"/>
        <v>42.449484114609724</v>
      </c>
      <c r="AH23" s="35">
        <f t="shared" si="18"/>
        <v>529.00636606762339</v>
      </c>
      <c r="AI23" s="35">
        <f t="shared" si="19"/>
        <v>266.47945515733045</v>
      </c>
      <c r="AJ23" s="35">
        <f t="shared" si="20"/>
        <v>19.473851536775534</v>
      </c>
      <c r="AK23" s="36">
        <f t="shared" si="21"/>
        <v>3524.3878980789987</v>
      </c>
    </row>
    <row r="24" spans="1:37" x14ac:dyDescent="0.25">
      <c r="A24" s="5">
        <v>4850</v>
      </c>
      <c r="B24" s="5">
        <v>686431.65157461166</v>
      </c>
      <c r="C24" s="5">
        <v>1053044.2386223078</v>
      </c>
      <c r="D24" s="5">
        <v>17756.156250004322</v>
      </c>
      <c r="E24" s="5">
        <v>36.792492347907</v>
      </c>
      <c r="F24" s="45">
        <v>2.5000000000000001E-2</v>
      </c>
      <c r="G24" s="45">
        <v>-2.5000000000000001E-2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603.75</v>
      </c>
      <c r="O24" s="35">
        <f t="shared" si="1"/>
        <v>475</v>
      </c>
      <c r="P24" s="35">
        <f t="shared" si="2"/>
        <v>584.50119721938472</v>
      </c>
      <c r="Q24" s="35">
        <f t="shared" si="3"/>
        <v>273.82073980775351</v>
      </c>
      <c r="R24" s="35">
        <f t="shared" si="4"/>
        <v>151.67567408584176</v>
      </c>
      <c r="S24" s="35">
        <f t="shared" si="5"/>
        <v>323.1632464175625</v>
      </c>
      <c r="T24" s="35">
        <f t="shared" si="6"/>
        <v>14.755790027842313</v>
      </c>
      <c r="U24" s="35">
        <f t="shared" si="7"/>
        <v>516.6058316950888</v>
      </c>
      <c r="V24" s="35">
        <f t="shared" si="8"/>
        <v>286.15998121268223</v>
      </c>
      <c r="W24" s="35">
        <f t="shared" si="9"/>
        <v>21.41404029833982</v>
      </c>
      <c r="X24" s="35">
        <f t="shared" si="10"/>
        <v>3266.6454081942447</v>
      </c>
      <c r="Y24" s="51">
        <v>9900</v>
      </c>
      <c r="Z24" s="51">
        <v>4150</v>
      </c>
      <c r="AA24" s="35">
        <f t="shared" si="11"/>
        <v>396.25</v>
      </c>
      <c r="AB24" s="35">
        <f t="shared" si="12"/>
        <v>25</v>
      </c>
      <c r="AC24" s="35">
        <f t="shared" si="13"/>
        <v>583.14442824110336</v>
      </c>
      <c r="AD24" s="35">
        <f t="shared" si="14"/>
        <v>249.0213797049712</v>
      </c>
      <c r="AE24" s="35">
        <f t="shared" si="15"/>
        <v>125.44098869657967</v>
      </c>
      <c r="AF24" s="35">
        <f t="shared" si="16"/>
        <v>293.88349863925117</v>
      </c>
      <c r="AG24" s="35">
        <f t="shared" si="17"/>
        <v>42.449484114609724</v>
      </c>
      <c r="AH24" s="35">
        <f t="shared" si="18"/>
        <v>529.00636606762339</v>
      </c>
      <c r="AI24" s="35">
        <f t="shared" si="19"/>
        <v>266.47945515733045</v>
      </c>
      <c r="AJ24" s="35">
        <f t="shared" si="20"/>
        <v>19.473851536775534</v>
      </c>
      <c r="AK24" s="36">
        <f t="shared" si="21"/>
        <v>3524.3878980789987</v>
      </c>
    </row>
    <row r="25" spans="1:37" x14ac:dyDescent="0.25">
      <c r="A25" s="5">
        <v>4851</v>
      </c>
      <c r="B25" s="5">
        <v>687232.78327608109</v>
      </c>
      <c r="C25" s="5">
        <v>1053642.7266349196</v>
      </c>
      <c r="D25" s="5">
        <v>17752.344062504108</v>
      </c>
      <c r="E25" s="5">
        <v>36.730883982839174</v>
      </c>
      <c r="F25" s="45">
        <v>2.5000000000000001E-2</v>
      </c>
      <c r="G25" s="45">
        <v>-2.5000000000000001E-2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603.75</v>
      </c>
      <c r="O25" s="35">
        <f t="shared" si="1"/>
        <v>475</v>
      </c>
      <c r="P25" s="35">
        <f t="shared" si="2"/>
        <v>584.50119721938472</v>
      </c>
      <c r="Q25" s="35">
        <f t="shared" si="3"/>
        <v>273.82073980775351</v>
      </c>
      <c r="R25" s="35">
        <f t="shared" si="4"/>
        <v>151.67567408584176</v>
      </c>
      <c r="S25" s="35">
        <f t="shared" si="5"/>
        <v>323.1632464175625</v>
      </c>
      <c r="T25" s="35">
        <f t="shared" si="6"/>
        <v>14.755790027842313</v>
      </c>
      <c r="U25" s="35">
        <f t="shared" si="7"/>
        <v>516.6058316950888</v>
      </c>
      <c r="V25" s="35">
        <f t="shared" si="8"/>
        <v>286.15998121268223</v>
      </c>
      <c r="W25" s="35">
        <f t="shared" si="9"/>
        <v>21.41404029833982</v>
      </c>
      <c r="X25" s="35">
        <f t="shared" si="10"/>
        <v>3266.6454081942447</v>
      </c>
      <c r="Y25" s="51">
        <v>9900</v>
      </c>
      <c r="Z25" s="51">
        <v>4150</v>
      </c>
      <c r="AA25" s="35">
        <f t="shared" si="11"/>
        <v>396.25</v>
      </c>
      <c r="AB25" s="35">
        <f t="shared" si="12"/>
        <v>25</v>
      </c>
      <c r="AC25" s="35">
        <f t="shared" si="13"/>
        <v>583.14442824110336</v>
      </c>
      <c r="AD25" s="35">
        <f t="shared" si="14"/>
        <v>249.0213797049712</v>
      </c>
      <c r="AE25" s="35">
        <f t="shared" si="15"/>
        <v>125.44098869657967</v>
      </c>
      <c r="AF25" s="35">
        <f t="shared" si="16"/>
        <v>293.88349863925117</v>
      </c>
      <c r="AG25" s="35">
        <f t="shared" si="17"/>
        <v>42.449484114609724</v>
      </c>
      <c r="AH25" s="35">
        <f t="shared" si="18"/>
        <v>529.00636606762339</v>
      </c>
      <c r="AI25" s="35">
        <f t="shared" si="19"/>
        <v>266.47945515733045</v>
      </c>
      <c r="AJ25" s="35">
        <f t="shared" si="20"/>
        <v>19.473851536775534</v>
      </c>
      <c r="AK25" s="36">
        <f t="shared" si="21"/>
        <v>3524.3878980789987</v>
      </c>
    </row>
    <row r="26" spans="1:37" x14ac:dyDescent="0.25">
      <c r="A26" s="5">
        <v>4851.2</v>
      </c>
      <c r="B26" s="5">
        <v>687393.08681440353</v>
      </c>
      <c r="C26" s="5">
        <v>1053762.3208462596</v>
      </c>
      <c r="D26" s="5">
        <v>17751.595200004202</v>
      </c>
      <c r="E26" s="5">
        <v>36.718562309825614</v>
      </c>
      <c r="F26" s="45">
        <v>2.5000000000000001E-2</v>
      </c>
      <c r="G26" s="45">
        <v>-2.5000000000000001E-2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603.75</v>
      </c>
      <c r="O26" s="35">
        <f t="shared" si="1"/>
        <v>475</v>
      </c>
      <c r="P26" s="35">
        <f t="shared" si="2"/>
        <v>584.50119721938472</v>
      </c>
      <c r="Q26" s="35">
        <f t="shared" si="3"/>
        <v>273.82073980775351</v>
      </c>
      <c r="R26" s="35">
        <f t="shared" si="4"/>
        <v>151.67567408584176</v>
      </c>
      <c r="S26" s="35">
        <f t="shared" si="5"/>
        <v>323.1632464175625</v>
      </c>
      <c r="T26" s="35">
        <f t="shared" si="6"/>
        <v>14.755790027842313</v>
      </c>
      <c r="U26" s="35">
        <f t="shared" si="7"/>
        <v>516.6058316950888</v>
      </c>
      <c r="V26" s="35">
        <f t="shared" si="8"/>
        <v>286.15998121268223</v>
      </c>
      <c r="W26" s="35">
        <f t="shared" si="9"/>
        <v>21.41404029833982</v>
      </c>
      <c r="X26" s="35">
        <f t="shared" si="10"/>
        <v>3266.6454081942447</v>
      </c>
      <c r="Y26" s="51">
        <v>9900</v>
      </c>
      <c r="Z26" s="51">
        <v>4150</v>
      </c>
      <c r="AA26" s="35">
        <f t="shared" si="11"/>
        <v>396.25</v>
      </c>
      <c r="AB26" s="35">
        <f t="shared" si="12"/>
        <v>25</v>
      </c>
      <c r="AC26" s="35">
        <f t="shared" si="13"/>
        <v>583.14442824110336</v>
      </c>
      <c r="AD26" s="35">
        <f t="shared" si="14"/>
        <v>249.0213797049712</v>
      </c>
      <c r="AE26" s="35">
        <f t="shared" si="15"/>
        <v>125.44098869657967</v>
      </c>
      <c r="AF26" s="35">
        <f t="shared" si="16"/>
        <v>293.88349863925117</v>
      </c>
      <c r="AG26" s="35">
        <f t="shared" si="17"/>
        <v>42.449484114609724</v>
      </c>
      <c r="AH26" s="35">
        <f t="shared" si="18"/>
        <v>529.00636606762339</v>
      </c>
      <c r="AI26" s="35">
        <f t="shared" si="19"/>
        <v>266.47945515733045</v>
      </c>
      <c r="AJ26" s="35">
        <f t="shared" si="20"/>
        <v>19.473851536775534</v>
      </c>
      <c r="AK26" s="36">
        <f t="shared" si="21"/>
        <v>3524.3878980789987</v>
      </c>
    </row>
    <row r="27" spans="1:37" x14ac:dyDescent="0.25">
      <c r="A27" s="5">
        <v>4851.8</v>
      </c>
      <c r="B27" s="5">
        <v>687874.15169334412</v>
      </c>
      <c r="C27" s="5">
        <v>1054120.8965982199</v>
      </c>
      <c r="D27" s="5">
        <v>17749.375762504314</v>
      </c>
      <c r="E27" s="5">
        <v>36.6815972907849</v>
      </c>
      <c r="F27" s="45">
        <v>2.5000000000000001E-2</v>
      </c>
      <c r="G27" s="45">
        <v>-2.5000000000000001E-2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603.75</v>
      </c>
      <c r="O27" s="35">
        <f t="shared" si="1"/>
        <v>475</v>
      </c>
      <c r="P27" s="35">
        <f t="shared" si="2"/>
        <v>584.50119721938472</v>
      </c>
      <c r="Q27" s="35">
        <f t="shared" si="3"/>
        <v>273.82073980775351</v>
      </c>
      <c r="R27" s="35">
        <f t="shared" si="4"/>
        <v>151.67567408584176</v>
      </c>
      <c r="S27" s="35">
        <f t="shared" si="5"/>
        <v>323.1632464175625</v>
      </c>
      <c r="T27" s="35">
        <f t="shared" si="6"/>
        <v>14.755790027842313</v>
      </c>
      <c r="U27" s="35">
        <f t="shared" si="7"/>
        <v>516.6058316950888</v>
      </c>
      <c r="V27" s="35">
        <f t="shared" si="8"/>
        <v>286.15998121268223</v>
      </c>
      <c r="W27" s="35">
        <f t="shared" si="9"/>
        <v>21.41404029833982</v>
      </c>
      <c r="X27" s="35">
        <f t="shared" si="10"/>
        <v>3266.6454081942447</v>
      </c>
      <c r="Y27" s="51">
        <v>9900</v>
      </c>
      <c r="Z27" s="51">
        <v>4150</v>
      </c>
      <c r="AA27" s="35">
        <f t="shared" si="11"/>
        <v>396.25</v>
      </c>
      <c r="AB27" s="35">
        <f t="shared" si="12"/>
        <v>25</v>
      </c>
      <c r="AC27" s="35">
        <f t="shared" si="13"/>
        <v>583.14442824110336</v>
      </c>
      <c r="AD27" s="35">
        <f t="shared" si="14"/>
        <v>249.0213797049712</v>
      </c>
      <c r="AE27" s="35">
        <f t="shared" si="15"/>
        <v>125.44098869657967</v>
      </c>
      <c r="AF27" s="35">
        <f t="shared" si="16"/>
        <v>293.88349863925117</v>
      </c>
      <c r="AG27" s="35">
        <f t="shared" si="17"/>
        <v>42.449484114609724</v>
      </c>
      <c r="AH27" s="35">
        <f t="shared" si="18"/>
        <v>529.00636606762339</v>
      </c>
      <c r="AI27" s="35">
        <f t="shared" si="19"/>
        <v>266.47945515733045</v>
      </c>
      <c r="AJ27" s="35">
        <f t="shared" si="20"/>
        <v>19.473851536775534</v>
      </c>
      <c r="AK27" s="36">
        <f t="shared" si="21"/>
        <v>3524.3878980789987</v>
      </c>
    </row>
    <row r="28" spans="1:37" x14ac:dyDescent="0.25">
      <c r="A28" s="5">
        <v>4852</v>
      </c>
      <c r="B28" s="5">
        <v>688034.55804920197</v>
      </c>
      <c r="C28" s="5">
        <v>1054240.3528698087</v>
      </c>
      <c r="D28" s="5">
        <v>17748.645000004217</v>
      </c>
      <c r="E28" s="5">
        <v>36.669275617771341</v>
      </c>
      <c r="F28" s="45">
        <v>2.5000000000000001E-2</v>
      </c>
      <c r="G28" s="45">
        <v>-2.5000000000000001E-2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603.75</v>
      </c>
      <c r="O28" s="35">
        <f t="shared" si="1"/>
        <v>475</v>
      </c>
      <c r="P28" s="35">
        <f t="shared" si="2"/>
        <v>584.50119721938472</v>
      </c>
      <c r="Q28" s="35">
        <f t="shared" si="3"/>
        <v>273.82073980775351</v>
      </c>
      <c r="R28" s="35">
        <f t="shared" si="4"/>
        <v>151.67567408584176</v>
      </c>
      <c r="S28" s="35">
        <f t="shared" si="5"/>
        <v>323.1632464175625</v>
      </c>
      <c r="T28" s="35">
        <f t="shared" si="6"/>
        <v>14.755790027842313</v>
      </c>
      <c r="U28" s="35">
        <f t="shared" si="7"/>
        <v>516.6058316950888</v>
      </c>
      <c r="V28" s="35">
        <f t="shared" si="8"/>
        <v>286.15998121268223</v>
      </c>
      <c r="W28" s="35">
        <f t="shared" si="9"/>
        <v>21.41404029833982</v>
      </c>
      <c r="X28" s="35">
        <f t="shared" si="10"/>
        <v>3266.6454081942447</v>
      </c>
      <c r="Y28" s="51">
        <v>9900</v>
      </c>
      <c r="Z28" s="51">
        <v>4150</v>
      </c>
      <c r="AA28" s="35">
        <f t="shared" si="11"/>
        <v>396.25</v>
      </c>
      <c r="AB28" s="35">
        <f t="shared" si="12"/>
        <v>25</v>
      </c>
      <c r="AC28" s="35">
        <f t="shared" si="13"/>
        <v>583.14442824110336</v>
      </c>
      <c r="AD28" s="35">
        <f t="shared" si="14"/>
        <v>249.0213797049712</v>
      </c>
      <c r="AE28" s="35">
        <f t="shared" si="15"/>
        <v>125.44098869657967</v>
      </c>
      <c r="AF28" s="35">
        <f t="shared" si="16"/>
        <v>293.88349863925117</v>
      </c>
      <c r="AG28" s="35">
        <f t="shared" si="17"/>
        <v>42.449484114609724</v>
      </c>
      <c r="AH28" s="35">
        <f t="shared" si="18"/>
        <v>529.00636606762339</v>
      </c>
      <c r="AI28" s="35">
        <f t="shared" si="19"/>
        <v>266.47945515733045</v>
      </c>
      <c r="AJ28" s="35">
        <f t="shared" si="20"/>
        <v>19.473851536775534</v>
      </c>
      <c r="AK28" s="36">
        <f t="shared" si="21"/>
        <v>3524.3878980789987</v>
      </c>
    </row>
    <row r="29" spans="1:37" x14ac:dyDescent="0.25">
      <c r="A29" s="5">
        <v>4853</v>
      </c>
      <c r="B29" s="5">
        <v>688836.97496747971</v>
      </c>
      <c r="C29" s="5">
        <v>1054837.1166359484</v>
      </c>
      <c r="D29" s="5">
        <v>17745.059062504195</v>
      </c>
      <c r="E29" s="5">
        <v>36.607667252703514</v>
      </c>
      <c r="F29" s="45">
        <v>2.5000000000000001E-2</v>
      </c>
      <c r="G29" s="45">
        <v>-2.5000000000000001E-2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603.75</v>
      </c>
      <c r="O29" s="35">
        <f t="shared" si="1"/>
        <v>475</v>
      </c>
      <c r="P29" s="35">
        <f t="shared" si="2"/>
        <v>584.50119721938472</v>
      </c>
      <c r="Q29" s="35">
        <f t="shared" si="3"/>
        <v>273.82073980775351</v>
      </c>
      <c r="R29" s="35">
        <f t="shared" si="4"/>
        <v>151.67567408584176</v>
      </c>
      <c r="S29" s="35">
        <f t="shared" si="5"/>
        <v>323.1632464175625</v>
      </c>
      <c r="T29" s="35">
        <f t="shared" si="6"/>
        <v>14.755790027842313</v>
      </c>
      <c r="U29" s="35">
        <f t="shared" si="7"/>
        <v>516.6058316950888</v>
      </c>
      <c r="V29" s="35">
        <f t="shared" si="8"/>
        <v>286.15998121268223</v>
      </c>
      <c r="W29" s="35">
        <f t="shared" si="9"/>
        <v>21.41404029833982</v>
      </c>
      <c r="X29" s="35">
        <f t="shared" si="10"/>
        <v>3266.6454081942447</v>
      </c>
      <c r="Y29" s="51">
        <v>9900</v>
      </c>
      <c r="Z29" s="51">
        <v>4150</v>
      </c>
      <c r="AA29" s="35">
        <f t="shared" si="11"/>
        <v>396.25</v>
      </c>
      <c r="AB29" s="35">
        <f t="shared" si="12"/>
        <v>25</v>
      </c>
      <c r="AC29" s="35">
        <f t="shared" si="13"/>
        <v>583.14442824110336</v>
      </c>
      <c r="AD29" s="35">
        <f t="shared" si="14"/>
        <v>249.0213797049712</v>
      </c>
      <c r="AE29" s="35">
        <f t="shared" si="15"/>
        <v>125.44098869657967</v>
      </c>
      <c r="AF29" s="35">
        <f t="shared" si="16"/>
        <v>293.88349863925117</v>
      </c>
      <c r="AG29" s="35">
        <f t="shared" si="17"/>
        <v>42.449484114609724</v>
      </c>
      <c r="AH29" s="35">
        <f t="shared" si="18"/>
        <v>529.00636606762339</v>
      </c>
      <c r="AI29" s="35">
        <f t="shared" si="19"/>
        <v>266.47945515733045</v>
      </c>
      <c r="AJ29" s="35">
        <f t="shared" si="20"/>
        <v>19.473851536775534</v>
      </c>
      <c r="AK29" s="36">
        <f t="shared" si="21"/>
        <v>3524.3878980789987</v>
      </c>
    </row>
    <row r="30" spans="1:37" x14ac:dyDescent="0.25">
      <c r="A30" s="5">
        <v>4854</v>
      </c>
      <c r="B30" s="5">
        <v>689640.03310394287</v>
      </c>
      <c r="C30" s="5">
        <v>1055433.0172433853</v>
      </c>
      <c r="D30" s="5">
        <v>17741.586250004275</v>
      </c>
      <c r="E30" s="5">
        <v>36.546058887635681</v>
      </c>
      <c r="F30" s="45">
        <v>2.5000000000000001E-2</v>
      </c>
      <c r="G30" s="45">
        <v>-2.5000000000000001E-2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603.75</v>
      </c>
      <c r="O30" s="35">
        <f t="shared" si="1"/>
        <v>475</v>
      </c>
      <c r="P30" s="35">
        <f t="shared" si="2"/>
        <v>584.50119721938472</v>
      </c>
      <c r="Q30" s="35">
        <f t="shared" si="3"/>
        <v>273.82073980775351</v>
      </c>
      <c r="R30" s="35">
        <f t="shared" si="4"/>
        <v>151.67567408584176</v>
      </c>
      <c r="S30" s="35">
        <f t="shared" si="5"/>
        <v>323.1632464175625</v>
      </c>
      <c r="T30" s="35">
        <f t="shared" si="6"/>
        <v>14.755790027842313</v>
      </c>
      <c r="U30" s="35">
        <f t="shared" si="7"/>
        <v>516.6058316950888</v>
      </c>
      <c r="V30" s="35">
        <f t="shared" si="8"/>
        <v>286.15998121268223</v>
      </c>
      <c r="W30" s="35">
        <f t="shared" si="9"/>
        <v>21.41404029833982</v>
      </c>
      <c r="X30" s="35">
        <f t="shared" si="10"/>
        <v>3266.6454081942447</v>
      </c>
      <c r="Y30" s="51">
        <v>9900</v>
      </c>
      <c r="Z30" s="51">
        <v>4150</v>
      </c>
      <c r="AA30" s="35">
        <f t="shared" si="11"/>
        <v>396.25</v>
      </c>
      <c r="AB30" s="35">
        <f t="shared" si="12"/>
        <v>25</v>
      </c>
      <c r="AC30" s="35">
        <f t="shared" si="13"/>
        <v>583.14442824110336</v>
      </c>
      <c r="AD30" s="35">
        <f t="shared" si="14"/>
        <v>249.0213797049712</v>
      </c>
      <c r="AE30" s="35">
        <f t="shared" si="15"/>
        <v>125.44098869657967</v>
      </c>
      <c r="AF30" s="35">
        <f t="shared" si="16"/>
        <v>293.88349863925117</v>
      </c>
      <c r="AG30" s="35">
        <f t="shared" si="17"/>
        <v>42.449484114609724</v>
      </c>
      <c r="AH30" s="35">
        <f t="shared" si="18"/>
        <v>529.00636606762339</v>
      </c>
      <c r="AI30" s="35">
        <f t="shared" si="19"/>
        <v>266.47945515733045</v>
      </c>
      <c r="AJ30" s="35">
        <f t="shared" si="20"/>
        <v>19.473851536775534</v>
      </c>
      <c r="AK30" s="36">
        <f t="shared" si="21"/>
        <v>3524.3878980789987</v>
      </c>
    </row>
    <row r="31" spans="1:37" x14ac:dyDescent="0.25">
      <c r="A31" s="5">
        <v>4855</v>
      </c>
      <c r="B31" s="5">
        <v>690443.73152828217</v>
      </c>
      <c r="C31" s="5">
        <v>1056028.0540030897</v>
      </c>
      <c r="D31" s="5">
        <v>17738.226562504453</v>
      </c>
      <c r="E31" s="5">
        <v>36.484450522567855</v>
      </c>
      <c r="F31" s="45">
        <v>2.5000000000000001E-2</v>
      </c>
      <c r="G31" s="45">
        <v>-2.5000000000000001E-2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603.75</v>
      </c>
      <c r="O31" s="35">
        <f t="shared" si="1"/>
        <v>475</v>
      </c>
      <c r="P31" s="35">
        <f t="shared" si="2"/>
        <v>584.50119721938472</v>
      </c>
      <c r="Q31" s="35">
        <f t="shared" si="3"/>
        <v>273.82073980775351</v>
      </c>
      <c r="R31" s="35">
        <f t="shared" si="4"/>
        <v>151.67567408584176</v>
      </c>
      <c r="S31" s="35">
        <f t="shared" si="5"/>
        <v>323.1632464175625</v>
      </c>
      <c r="T31" s="35">
        <f t="shared" si="6"/>
        <v>14.755790027842313</v>
      </c>
      <c r="U31" s="35">
        <f t="shared" si="7"/>
        <v>516.6058316950888</v>
      </c>
      <c r="V31" s="35">
        <f t="shared" si="8"/>
        <v>286.15998121268223</v>
      </c>
      <c r="W31" s="35">
        <f t="shared" si="9"/>
        <v>21.41404029833982</v>
      </c>
      <c r="X31" s="35">
        <f t="shared" si="10"/>
        <v>3266.6454081942447</v>
      </c>
      <c r="Y31" s="51">
        <v>9900</v>
      </c>
      <c r="Z31" s="51">
        <v>4150</v>
      </c>
      <c r="AA31" s="35">
        <f t="shared" si="11"/>
        <v>396.25</v>
      </c>
      <c r="AB31" s="35">
        <f t="shared" si="12"/>
        <v>25</v>
      </c>
      <c r="AC31" s="35">
        <f t="shared" si="13"/>
        <v>583.14442824110336</v>
      </c>
      <c r="AD31" s="35">
        <f t="shared" si="14"/>
        <v>249.0213797049712</v>
      </c>
      <c r="AE31" s="35">
        <f t="shared" si="15"/>
        <v>125.44098869657967</v>
      </c>
      <c r="AF31" s="35">
        <f t="shared" si="16"/>
        <v>293.88349863925117</v>
      </c>
      <c r="AG31" s="35">
        <f t="shared" si="17"/>
        <v>42.449484114609724</v>
      </c>
      <c r="AH31" s="35">
        <f t="shared" si="18"/>
        <v>529.00636606762339</v>
      </c>
      <c r="AI31" s="35">
        <f t="shared" si="19"/>
        <v>266.47945515733045</v>
      </c>
      <c r="AJ31" s="35">
        <f t="shared" si="20"/>
        <v>19.473851536775534</v>
      </c>
      <c r="AK31" s="36">
        <f t="shared" si="21"/>
        <v>3524.3878980789987</v>
      </c>
    </row>
    <row r="32" spans="1:37" x14ac:dyDescent="0.25">
      <c r="A32" s="5">
        <v>4856</v>
      </c>
      <c r="B32" s="5">
        <v>691248.06931304932</v>
      </c>
      <c r="C32" s="5">
        <v>1056622.2262271643</v>
      </c>
      <c r="D32" s="5">
        <v>17734.980000004041</v>
      </c>
      <c r="E32" s="5">
        <v>36.422842157500021</v>
      </c>
      <c r="F32" s="45">
        <v>2.5000000000000001E-2</v>
      </c>
      <c r="G32" s="45">
        <v>-2.5000000000000001E-2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603.75</v>
      </c>
      <c r="O32" s="35">
        <f t="shared" si="1"/>
        <v>475</v>
      </c>
      <c r="P32" s="35">
        <f t="shared" si="2"/>
        <v>584.50119721938472</v>
      </c>
      <c r="Q32" s="35">
        <f t="shared" si="3"/>
        <v>273.82073980775351</v>
      </c>
      <c r="R32" s="35">
        <f t="shared" si="4"/>
        <v>151.67567408584176</v>
      </c>
      <c r="S32" s="35">
        <f t="shared" si="5"/>
        <v>323.1632464175625</v>
      </c>
      <c r="T32" s="35">
        <f t="shared" si="6"/>
        <v>14.755790027842313</v>
      </c>
      <c r="U32" s="35">
        <f t="shared" si="7"/>
        <v>516.6058316950888</v>
      </c>
      <c r="V32" s="35">
        <f t="shared" si="8"/>
        <v>286.15998121268223</v>
      </c>
      <c r="W32" s="35">
        <f t="shared" si="9"/>
        <v>21.41404029833982</v>
      </c>
      <c r="X32" s="35">
        <f t="shared" si="10"/>
        <v>3266.6454081942447</v>
      </c>
      <c r="Y32" s="51">
        <v>9900</v>
      </c>
      <c r="Z32" s="51">
        <v>4150</v>
      </c>
      <c r="AA32" s="35">
        <f t="shared" si="11"/>
        <v>396.25</v>
      </c>
      <c r="AB32" s="35">
        <f t="shared" si="12"/>
        <v>25</v>
      </c>
      <c r="AC32" s="35">
        <f t="shared" si="13"/>
        <v>583.14442824110336</v>
      </c>
      <c r="AD32" s="35">
        <f t="shared" si="14"/>
        <v>249.0213797049712</v>
      </c>
      <c r="AE32" s="35">
        <f t="shared" si="15"/>
        <v>125.44098869657967</v>
      </c>
      <c r="AF32" s="35">
        <f t="shared" si="16"/>
        <v>293.88349863925117</v>
      </c>
      <c r="AG32" s="35">
        <f t="shared" si="17"/>
        <v>42.449484114609724</v>
      </c>
      <c r="AH32" s="35">
        <f t="shared" si="18"/>
        <v>529.00636606762339</v>
      </c>
      <c r="AI32" s="35">
        <f t="shared" si="19"/>
        <v>266.47945515733045</v>
      </c>
      <c r="AJ32" s="35">
        <f t="shared" si="20"/>
        <v>19.473851536775534</v>
      </c>
      <c r="AK32" s="36">
        <f t="shared" si="21"/>
        <v>3524.3878980789987</v>
      </c>
    </row>
    <row r="33" spans="1:37" x14ac:dyDescent="0.25">
      <c r="A33" s="5">
        <v>4856.2</v>
      </c>
      <c r="B33" s="5">
        <v>691409.01351118088</v>
      </c>
      <c r="C33" s="5">
        <v>1056740.956867218</v>
      </c>
      <c r="D33" s="5">
        <v>17734.344262504237</v>
      </c>
      <c r="E33" s="5">
        <v>36.410520484486469</v>
      </c>
      <c r="F33" s="45">
        <v>2.5000000000000001E-2</v>
      </c>
      <c r="G33" s="45">
        <v>-2.5000000000000001E-2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603.75</v>
      </c>
      <c r="O33" s="35">
        <f t="shared" si="1"/>
        <v>475</v>
      </c>
      <c r="P33" s="35">
        <f t="shared" si="2"/>
        <v>584.50119721938472</v>
      </c>
      <c r="Q33" s="35">
        <f t="shared" si="3"/>
        <v>273.82073980775351</v>
      </c>
      <c r="R33" s="35">
        <f t="shared" si="4"/>
        <v>151.67567408584176</v>
      </c>
      <c r="S33" s="35">
        <f t="shared" si="5"/>
        <v>323.1632464175625</v>
      </c>
      <c r="T33" s="35">
        <f t="shared" si="6"/>
        <v>14.755790027842313</v>
      </c>
      <c r="U33" s="35">
        <f t="shared" si="7"/>
        <v>516.6058316950888</v>
      </c>
      <c r="V33" s="35">
        <f t="shared" si="8"/>
        <v>286.15998121268223</v>
      </c>
      <c r="W33" s="35">
        <f t="shared" si="9"/>
        <v>21.41404029833982</v>
      </c>
      <c r="X33" s="35">
        <f t="shared" si="10"/>
        <v>3266.6454081942447</v>
      </c>
      <c r="Y33" s="51">
        <v>9900</v>
      </c>
      <c r="Z33" s="51">
        <v>4150</v>
      </c>
      <c r="AA33" s="35">
        <f t="shared" si="11"/>
        <v>396.25</v>
      </c>
      <c r="AB33" s="35">
        <f t="shared" si="12"/>
        <v>25</v>
      </c>
      <c r="AC33" s="35">
        <f t="shared" si="13"/>
        <v>583.14442824110336</v>
      </c>
      <c r="AD33" s="35">
        <f t="shared" si="14"/>
        <v>249.0213797049712</v>
      </c>
      <c r="AE33" s="35">
        <f t="shared" si="15"/>
        <v>125.44098869657967</v>
      </c>
      <c r="AF33" s="35">
        <f t="shared" si="16"/>
        <v>293.88349863925117</v>
      </c>
      <c r="AG33" s="35">
        <f t="shared" si="17"/>
        <v>42.449484114609724</v>
      </c>
      <c r="AH33" s="35">
        <f t="shared" si="18"/>
        <v>529.00636606762339</v>
      </c>
      <c r="AI33" s="35">
        <f t="shared" si="19"/>
        <v>266.47945515733045</v>
      </c>
      <c r="AJ33" s="35">
        <f t="shared" si="20"/>
        <v>19.473851536775534</v>
      </c>
      <c r="AK33" s="36">
        <f t="shared" si="21"/>
        <v>3524.3878980789987</v>
      </c>
    </row>
    <row r="34" spans="1:37" x14ac:dyDescent="0.25">
      <c r="A34" s="5">
        <v>4856.8</v>
      </c>
      <c r="B34" s="5">
        <v>691891.99925518036</v>
      </c>
      <c r="C34" s="5">
        <v>1057096.9410790503</v>
      </c>
      <c r="D34" s="5">
        <v>17732.464200004415</v>
      </c>
      <c r="E34" s="5">
        <v>36.37355546544574</v>
      </c>
      <c r="F34" s="45">
        <v>2.5000000000000001E-2</v>
      </c>
      <c r="G34" s="45">
        <v>-2.5000000000000001E-2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603.75</v>
      </c>
      <c r="O34" s="35">
        <f t="shared" si="1"/>
        <v>475</v>
      </c>
      <c r="P34" s="35">
        <f t="shared" si="2"/>
        <v>584.50119721938472</v>
      </c>
      <c r="Q34" s="35">
        <f t="shared" si="3"/>
        <v>273.82073980775351</v>
      </c>
      <c r="R34" s="35">
        <f t="shared" si="4"/>
        <v>151.67567408584176</v>
      </c>
      <c r="S34" s="35">
        <f t="shared" si="5"/>
        <v>323.1632464175625</v>
      </c>
      <c r="T34" s="35">
        <f t="shared" si="6"/>
        <v>14.755790027842313</v>
      </c>
      <c r="U34" s="35">
        <f t="shared" si="7"/>
        <v>516.6058316950888</v>
      </c>
      <c r="V34" s="35">
        <f t="shared" si="8"/>
        <v>286.15998121268223</v>
      </c>
      <c r="W34" s="35">
        <f t="shared" si="9"/>
        <v>21.41404029833982</v>
      </c>
      <c r="X34" s="35">
        <f t="shared" si="10"/>
        <v>3266.6454081942447</v>
      </c>
      <c r="Y34" s="51">
        <v>9900</v>
      </c>
      <c r="Z34" s="51">
        <v>4150</v>
      </c>
      <c r="AA34" s="35">
        <f t="shared" si="11"/>
        <v>396.25</v>
      </c>
      <c r="AB34" s="35">
        <f t="shared" si="12"/>
        <v>25</v>
      </c>
      <c r="AC34" s="35">
        <f t="shared" si="13"/>
        <v>583.14442824110336</v>
      </c>
      <c r="AD34" s="35">
        <f t="shared" si="14"/>
        <v>249.0213797049712</v>
      </c>
      <c r="AE34" s="35">
        <f t="shared" si="15"/>
        <v>125.44098869657967</v>
      </c>
      <c r="AF34" s="35">
        <f t="shared" si="16"/>
        <v>293.88349863925117</v>
      </c>
      <c r="AG34" s="35">
        <f t="shared" si="17"/>
        <v>42.449484114609724</v>
      </c>
      <c r="AH34" s="35">
        <f t="shared" si="18"/>
        <v>529.00636606762339</v>
      </c>
      <c r="AI34" s="35">
        <f t="shared" si="19"/>
        <v>266.47945515733045</v>
      </c>
      <c r="AJ34" s="35">
        <f t="shared" si="20"/>
        <v>19.473851536775534</v>
      </c>
      <c r="AK34" s="36">
        <f t="shared" si="21"/>
        <v>3524.3878980789987</v>
      </c>
    </row>
    <row r="35" spans="1:37" x14ac:dyDescent="0.25">
      <c r="A35" s="5">
        <v>4857</v>
      </c>
      <c r="B35" s="5">
        <v>692053.04552793503</v>
      </c>
      <c r="C35" s="5">
        <v>1057215.5332285464</v>
      </c>
      <c r="D35" s="5">
        <v>17731.846562504186</v>
      </c>
      <c r="E35" s="5">
        <v>36.361233792432188</v>
      </c>
      <c r="F35" s="45">
        <v>2.5000000000000001E-2</v>
      </c>
      <c r="G35" s="45">
        <v>-2.5000000000000001E-2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603.75</v>
      </c>
      <c r="O35" s="35">
        <f t="shared" si="1"/>
        <v>475</v>
      </c>
      <c r="P35" s="35">
        <f t="shared" si="2"/>
        <v>584.50119721938472</v>
      </c>
      <c r="Q35" s="35">
        <f t="shared" si="3"/>
        <v>273.82073980775351</v>
      </c>
      <c r="R35" s="35">
        <f t="shared" si="4"/>
        <v>151.67567408584176</v>
      </c>
      <c r="S35" s="35">
        <f t="shared" si="5"/>
        <v>323.1632464175625</v>
      </c>
      <c r="T35" s="35">
        <f t="shared" si="6"/>
        <v>14.755790027842313</v>
      </c>
      <c r="U35" s="35">
        <f t="shared" si="7"/>
        <v>516.6058316950888</v>
      </c>
      <c r="V35" s="35">
        <f t="shared" si="8"/>
        <v>286.15998121268223</v>
      </c>
      <c r="W35" s="35">
        <f t="shared" si="9"/>
        <v>21.41404029833982</v>
      </c>
      <c r="X35" s="35">
        <f t="shared" si="10"/>
        <v>3266.6454081942447</v>
      </c>
      <c r="Y35" s="51">
        <v>9900</v>
      </c>
      <c r="Z35" s="51">
        <v>4150</v>
      </c>
      <c r="AA35" s="35">
        <f t="shared" si="11"/>
        <v>396.25</v>
      </c>
      <c r="AB35" s="35">
        <f t="shared" si="12"/>
        <v>25</v>
      </c>
      <c r="AC35" s="35">
        <f t="shared" si="13"/>
        <v>583.14442824110336</v>
      </c>
      <c r="AD35" s="35">
        <f t="shared" si="14"/>
        <v>249.0213797049712</v>
      </c>
      <c r="AE35" s="35">
        <f t="shared" si="15"/>
        <v>125.44098869657967</v>
      </c>
      <c r="AF35" s="35">
        <f t="shared" si="16"/>
        <v>293.88349863925117</v>
      </c>
      <c r="AG35" s="35">
        <f t="shared" si="17"/>
        <v>42.449484114609724</v>
      </c>
      <c r="AH35" s="35">
        <f t="shared" si="18"/>
        <v>529.00636606762339</v>
      </c>
      <c r="AI35" s="35">
        <f t="shared" si="19"/>
        <v>266.47945515733045</v>
      </c>
      <c r="AJ35" s="35">
        <f t="shared" si="20"/>
        <v>19.473851536775534</v>
      </c>
      <c r="AK35" s="36">
        <f t="shared" si="21"/>
        <v>3524.3878980789987</v>
      </c>
    </row>
    <row r="36" spans="1:37" x14ac:dyDescent="0.25">
      <c r="A36" s="5">
        <v>4858</v>
      </c>
      <c r="B36" s="5">
        <v>692858.65924119949</v>
      </c>
      <c r="C36" s="5">
        <v>1057807.9743213058</v>
      </c>
      <c r="D36" s="5">
        <v>17728.826250004204</v>
      </c>
      <c r="E36" s="5">
        <v>36.299625427364369</v>
      </c>
      <c r="F36" s="45">
        <v>2.5000000000000001E-2</v>
      </c>
      <c r="G36" s="45">
        <v>-2.5000000000000001E-2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603.75</v>
      </c>
      <c r="O36" s="35">
        <f t="shared" si="1"/>
        <v>475</v>
      </c>
      <c r="P36" s="35">
        <f t="shared" si="2"/>
        <v>584.50119721938472</v>
      </c>
      <c r="Q36" s="35">
        <f t="shared" si="3"/>
        <v>273.82073980775351</v>
      </c>
      <c r="R36" s="35">
        <f t="shared" si="4"/>
        <v>151.67567408584176</v>
      </c>
      <c r="S36" s="35">
        <f t="shared" si="5"/>
        <v>323.1632464175625</v>
      </c>
      <c r="T36" s="35">
        <f t="shared" si="6"/>
        <v>14.755790027842313</v>
      </c>
      <c r="U36" s="35">
        <f t="shared" si="7"/>
        <v>516.6058316950888</v>
      </c>
      <c r="V36" s="35">
        <f t="shared" si="8"/>
        <v>286.15998121268223</v>
      </c>
      <c r="W36" s="35">
        <f t="shared" si="9"/>
        <v>21.41404029833982</v>
      </c>
      <c r="X36" s="35">
        <f t="shared" si="10"/>
        <v>3266.6454081942447</v>
      </c>
      <c r="Y36" s="51">
        <v>9900</v>
      </c>
      <c r="Z36" s="51">
        <v>4150</v>
      </c>
      <c r="AA36" s="35">
        <f t="shared" si="11"/>
        <v>396.25</v>
      </c>
      <c r="AB36" s="35">
        <f t="shared" si="12"/>
        <v>25</v>
      </c>
      <c r="AC36" s="35">
        <f t="shared" si="13"/>
        <v>583.14442824110336</v>
      </c>
      <c r="AD36" s="35">
        <f t="shared" si="14"/>
        <v>249.0213797049712</v>
      </c>
      <c r="AE36" s="35">
        <f t="shared" si="15"/>
        <v>125.44098869657967</v>
      </c>
      <c r="AF36" s="35">
        <f t="shared" si="16"/>
        <v>293.88349863925117</v>
      </c>
      <c r="AG36" s="35">
        <f t="shared" si="17"/>
        <v>42.449484114609724</v>
      </c>
      <c r="AH36" s="35">
        <f t="shared" si="18"/>
        <v>529.00636606762339</v>
      </c>
      <c r="AI36" s="35">
        <f t="shared" si="19"/>
        <v>266.47945515733045</v>
      </c>
      <c r="AJ36" s="35">
        <f t="shared" si="20"/>
        <v>19.473851536775534</v>
      </c>
      <c r="AK36" s="36">
        <f t="shared" si="21"/>
        <v>3524.3878980789987</v>
      </c>
    </row>
    <row r="37" spans="1:37" x14ac:dyDescent="0.25">
      <c r="A37" s="5">
        <v>4859</v>
      </c>
      <c r="B37" s="5">
        <v>693664.90952205658</v>
      </c>
      <c r="C37" s="5">
        <v>1058399.5488204062</v>
      </c>
      <c r="D37" s="5">
        <v>17725.919062504319</v>
      </c>
      <c r="E37" s="5">
        <v>36.238017062296528</v>
      </c>
      <c r="F37" s="45">
        <v>2.5000000000000001E-2</v>
      </c>
      <c r="G37" s="45">
        <v>-2.5000000000000001E-2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603.75</v>
      </c>
      <c r="O37" s="35">
        <f t="shared" si="1"/>
        <v>475</v>
      </c>
      <c r="P37" s="35">
        <f t="shared" si="2"/>
        <v>584.50119721938472</v>
      </c>
      <c r="Q37" s="35">
        <f t="shared" si="3"/>
        <v>273.82073980775351</v>
      </c>
      <c r="R37" s="35">
        <f t="shared" si="4"/>
        <v>151.67567408584176</v>
      </c>
      <c r="S37" s="35">
        <f t="shared" si="5"/>
        <v>323.1632464175625</v>
      </c>
      <c r="T37" s="35">
        <f t="shared" si="6"/>
        <v>14.755790027842313</v>
      </c>
      <c r="U37" s="35">
        <f t="shared" si="7"/>
        <v>516.6058316950888</v>
      </c>
      <c r="V37" s="35">
        <f t="shared" si="8"/>
        <v>286.15998121268223</v>
      </c>
      <c r="W37" s="35">
        <f t="shared" si="9"/>
        <v>21.41404029833982</v>
      </c>
      <c r="X37" s="35">
        <f t="shared" si="10"/>
        <v>3266.6454081942447</v>
      </c>
      <c r="Y37" s="51">
        <v>9900</v>
      </c>
      <c r="Z37" s="51">
        <v>4150</v>
      </c>
      <c r="AA37" s="35">
        <f t="shared" si="11"/>
        <v>396.25</v>
      </c>
      <c r="AB37" s="35">
        <f t="shared" si="12"/>
        <v>25</v>
      </c>
      <c r="AC37" s="35">
        <f t="shared" si="13"/>
        <v>583.14442824110336</v>
      </c>
      <c r="AD37" s="35">
        <f t="shared" si="14"/>
        <v>249.0213797049712</v>
      </c>
      <c r="AE37" s="35">
        <f t="shared" si="15"/>
        <v>125.44098869657967</v>
      </c>
      <c r="AF37" s="35">
        <f t="shared" si="16"/>
        <v>293.88349863925117</v>
      </c>
      <c r="AG37" s="35">
        <f t="shared" si="17"/>
        <v>42.449484114609724</v>
      </c>
      <c r="AH37" s="35">
        <f t="shared" si="18"/>
        <v>529.00636606762339</v>
      </c>
      <c r="AI37" s="35">
        <f t="shared" si="19"/>
        <v>266.47945515733045</v>
      </c>
      <c r="AJ37" s="35">
        <f t="shared" si="20"/>
        <v>19.473851536775534</v>
      </c>
      <c r="AK37" s="36">
        <f t="shared" si="21"/>
        <v>3524.3878980789987</v>
      </c>
    </row>
    <row r="38" spans="1:37" x14ac:dyDescent="0.25">
      <c r="A38" s="5">
        <v>4860</v>
      </c>
      <c r="B38" s="5">
        <v>694471.79543876648</v>
      </c>
      <c r="C38" s="5">
        <v>1058990.2560419142</v>
      </c>
      <c r="D38" s="5">
        <v>17723.125000004529</v>
      </c>
      <c r="E38" s="5">
        <v>36.176408697228702</v>
      </c>
      <c r="F38" s="45">
        <v>2.5000000000000001E-2</v>
      </c>
      <c r="G38" s="45">
        <v>-2.5000000000000001E-2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603.75</v>
      </c>
      <c r="O38" s="35">
        <f t="shared" si="1"/>
        <v>475</v>
      </c>
      <c r="P38" s="35">
        <f t="shared" si="2"/>
        <v>584.50119721938472</v>
      </c>
      <c r="Q38" s="35">
        <f t="shared" si="3"/>
        <v>273.82073980775351</v>
      </c>
      <c r="R38" s="35">
        <f t="shared" si="4"/>
        <v>151.67567408584176</v>
      </c>
      <c r="S38" s="35">
        <f t="shared" si="5"/>
        <v>323.1632464175625</v>
      </c>
      <c r="T38" s="35">
        <f t="shared" si="6"/>
        <v>14.755790027842313</v>
      </c>
      <c r="U38" s="35">
        <f t="shared" si="7"/>
        <v>516.6058316950888</v>
      </c>
      <c r="V38" s="35">
        <f t="shared" si="8"/>
        <v>286.15998121268223</v>
      </c>
      <c r="W38" s="35">
        <f t="shared" si="9"/>
        <v>21.41404029833982</v>
      </c>
      <c r="X38" s="35">
        <f t="shared" si="10"/>
        <v>3266.6454081942447</v>
      </c>
      <c r="Y38" s="51">
        <v>9900</v>
      </c>
      <c r="Z38" s="51">
        <v>4150</v>
      </c>
      <c r="AA38" s="35">
        <f t="shared" si="11"/>
        <v>396.25</v>
      </c>
      <c r="AB38" s="35">
        <f t="shared" si="12"/>
        <v>25</v>
      </c>
      <c r="AC38" s="35">
        <f t="shared" si="13"/>
        <v>583.14442824110336</v>
      </c>
      <c r="AD38" s="35">
        <f t="shared" si="14"/>
        <v>249.0213797049712</v>
      </c>
      <c r="AE38" s="35">
        <f t="shared" si="15"/>
        <v>125.44098869657967</v>
      </c>
      <c r="AF38" s="35">
        <f t="shared" si="16"/>
        <v>293.88349863925117</v>
      </c>
      <c r="AG38" s="35">
        <f t="shared" si="17"/>
        <v>42.449484114609724</v>
      </c>
      <c r="AH38" s="35">
        <f t="shared" si="18"/>
        <v>529.00636606762339</v>
      </c>
      <c r="AI38" s="35">
        <f t="shared" si="19"/>
        <v>266.47945515733045</v>
      </c>
      <c r="AJ38" s="35">
        <f t="shared" si="20"/>
        <v>19.473851536775534</v>
      </c>
      <c r="AK38" s="36">
        <f t="shared" si="21"/>
        <v>3524.3878980789987</v>
      </c>
    </row>
    <row r="39" spans="1:37" x14ac:dyDescent="0.25">
      <c r="A39" s="5">
        <v>4861</v>
      </c>
      <c r="B39" s="5">
        <v>695279.3160572052</v>
      </c>
      <c r="C39" s="5">
        <v>1059580.0953028202</v>
      </c>
      <c r="D39" s="5">
        <v>17720.444062504157</v>
      </c>
      <c r="E39" s="5">
        <v>36.114800332160868</v>
      </c>
      <c r="F39" s="45">
        <v>2.5000000000000001E-2</v>
      </c>
      <c r="G39" s="45">
        <v>-2.5000000000000001E-2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603.75</v>
      </c>
      <c r="O39" s="35">
        <f t="shared" si="1"/>
        <v>475</v>
      </c>
      <c r="P39" s="35">
        <f t="shared" si="2"/>
        <v>584.50119721938472</v>
      </c>
      <c r="Q39" s="35">
        <f t="shared" si="3"/>
        <v>273.82073980775351</v>
      </c>
      <c r="R39" s="35">
        <f t="shared" si="4"/>
        <v>151.67567408584176</v>
      </c>
      <c r="S39" s="35">
        <f t="shared" si="5"/>
        <v>323.1632464175625</v>
      </c>
      <c r="T39" s="35">
        <f t="shared" si="6"/>
        <v>14.755790027842313</v>
      </c>
      <c r="U39" s="35">
        <f t="shared" si="7"/>
        <v>516.6058316950888</v>
      </c>
      <c r="V39" s="35">
        <f t="shared" si="8"/>
        <v>286.15998121268223</v>
      </c>
      <c r="W39" s="35">
        <f t="shared" si="9"/>
        <v>21.41404029833982</v>
      </c>
      <c r="X39" s="35">
        <f t="shared" si="10"/>
        <v>3266.6454081942447</v>
      </c>
      <c r="Y39" s="51">
        <v>9900</v>
      </c>
      <c r="Z39" s="51">
        <v>4150</v>
      </c>
      <c r="AA39" s="35">
        <f t="shared" si="11"/>
        <v>396.25</v>
      </c>
      <c r="AB39" s="35">
        <f t="shared" si="12"/>
        <v>25</v>
      </c>
      <c r="AC39" s="35">
        <f t="shared" si="13"/>
        <v>583.14442824110336</v>
      </c>
      <c r="AD39" s="35">
        <f t="shared" si="14"/>
        <v>249.0213797049712</v>
      </c>
      <c r="AE39" s="35">
        <f t="shared" si="15"/>
        <v>125.44098869657967</v>
      </c>
      <c r="AF39" s="35">
        <f t="shared" si="16"/>
        <v>293.88349863925117</v>
      </c>
      <c r="AG39" s="35">
        <f t="shared" si="17"/>
        <v>42.449484114609724</v>
      </c>
      <c r="AH39" s="35">
        <f t="shared" si="18"/>
        <v>529.00636606762339</v>
      </c>
      <c r="AI39" s="35">
        <f t="shared" si="19"/>
        <v>266.47945515733045</v>
      </c>
      <c r="AJ39" s="35">
        <f t="shared" si="20"/>
        <v>19.473851536775534</v>
      </c>
      <c r="AK39" s="36">
        <f t="shared" si="21"/>
        <v>3524.3878980789987</v>
      </c>
    </row>
    <row r="40" spans="1:37" x14ac:dyDescent="0.25">
      <c r="A40" s="5">
        <v>4861.2</v>
      </c>
      <c r="B40" s="5">
        <v>695440.89626312256</v>
      </c>
      <c r="C40" s="5">
        <v>1059697.9589397311</v>
      </c>
      <c r="D40" s="5">
        <v>17719.921450004447</v>
      </c>
      <c r="E40" s="5">
        <v>36.102478659147316</v>
      </c>
      <c r="F40" s="45">
        <v>2.5000000000000001E-2</v>
      </c>
      <c r="G40" s="45">
        <v>-2.5000000000000001E-2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603.75</v>
      </c>
      <c r="O40" s="35">
        <f t="shared" si="1"/>
        <v>475</v>
      </c>
      <c r="P40" s="35">
        <f t="shared" si="2"/>
        <v>584.50119721938472</v>
      </c>
      <c r="Q40" s="35">
        <f t="shared" si="3"/>
        <v>273.82073980775351</v>
      </c>
      <c r="R40" s="35">
        <f t="shared" si="4"/>
        <v>151.67567408584176</v>
      </c>
      <c r="S40" s="35">
        <f t="shared" si="5"/>
        <v>323.1632464175625</v>
      </c>
      <c r="T40" s="35">
        <f t="shared" si="6"/>
        <v>14.755790027842313</v>
      </c>
      <c r="U40" s="35">
        <f t="shared" si="7"/>
        <v>516.6058316950888</v>
      </c>
      <c r="V40" s="35">
        <f t="shared" si="8"/>
        <v>286.15998121268223</v>
      </c>
      <c r="W40" s="35">
        <f t="shared" si="9"/>
        <v>21.41404029833982</v>
      </c>
      <c r="X40" s="35">
        <f t="shared" si="10"/>
        <v>3266.6454081942447</v>
      </c>
      <c r="Y40" s="51">
        <v>9900</v>
      </c>
      <c r="Z40" s="51">
        <v>4150</v>
      </c>
      <c r="AA40" s="35">
        <f t="shared" si="11"/>
        <v>396.25</v>
      </c>
      <c r="AB40" s="35">
        <f t="shared" si="12"/>
        <v>25</v>
      </c>
      <c r="AC40" s="35">
        <f t="shared" si="13"/>
        <v>583.14442824110336</v>
      </c>
      <c r="AD40" s="35">
        <f t="shared" si="14"/>
        <v>249.0213797049712</v>
      </c>
      <c r="AE40" s="35">
        <f t="shared" si="15"/>
        <v>125.44098869657967</v>
      </c>
      <c r="AF40" s="35">
        <f t="shared" si="16"/>
        <v>293.88349863925117</v>
      </c>
      <c r="AG40" s="35">
        <f t="shared" si="17"/>
        <v>42.449484114609724</v>
      </c>
      <c r="AH40" s="35">
        <f t="shared" si="18"/>
        <v>529.00636606762339</v>
      </c>
      <c r="AI40" s="35">
        <f t="shared" si="19"/>
        <v>266.47945515733045</v>
      </c>
      <c r="AJ40" s="35">
        <f t="shared" si="20"/>
        <v>19.473851536775534</v>
      </c>
      <c r="AK40" s="36">
        <f t="shared" si="21"/>
        <v>3524.3878980789987</v>
      </c>
    </row>
    <row r="41" spans="1:37" x14ac:dyDescent="0.25">
      <c r="A41" s="5">
        <v>4861.8</v>
      </c>
      <c r="B41" s="5">
        <v>695925.78891086578</v>
      </c>
      <c r="C41" s="5">
        <v>1060051.3413216472</v>
      </c>
      <c r="D41" s="5">
        <v>17718.380762504465</v>
      </c>
      <c r="E41" s="5">
        <v>36.065513640106587</v>
      </c>
      <c r="F41" s="45">
        <v>2.5000000000000001E-2</v>
      </c>
      <c r="G41" s="45">
        <v>-2.5000000000000001E-2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603.75</v>
      </c>
      <c r="O41" s="35">
        <f t="shared" si="1"/>
        <v>475</v>
      </c>
      <c r="P41" s="35">
        <f t="shared" si="2"/>
        <v>584.50119721938472</v>
      </c>
      <c r="Q41" s="35">
        <f t="shared" si="3"/>
        <v>273.82073980775351</v>
      </c>
      <c r="R41" s="35">
        <f t="shared" si="4"/>
        <v>151.67567408584176</v>
      </c>
      <c r="S41" s="35">
        <f t="shared" si="5"/>
        <v>323.1632464175625</v>
      </c>
      <c r="T41" s="35">
        <f t="shared" si="6"/>
        <v>14.755790027842313</v>
      </c>
      <c r="U41" s="35">
        <f t="shared" si="7"/>
        <v>516.6058316950888</v>
      </c>
      <c r="V41" s="35">
        <f t="shared" si="8"/>
        <v>286.15998121268223</v>
      </c>
      <c r="W41" s="35">
        <f t="shared" si="9"/>
        <v>21.41404029833982</v>
      </c>
      <c r="X41" s="35">
        <f t="shared" si="10"/>
        <v>3266.6454081942447</v>
      </c>
      <c r="Y41" s="51">
        <v>9900</v>
      </c>
      <c r="Z41" s="51">
        <v>4150</v>
      </c>
      <c r="AA41" s="35">
        <f t="shared" si="11"/>
        <v>396.25</v>
      </c>
      <c r="AB41" s="35">
        <f t="shared" si="12"/>
        <v>25</v>
      </c>
      <c r="AC41" s="35">
        <f t="shared" si="13"/>
        <v>583.14442824110336</v>
      </c>
      <c r="AD41" s="35">
        <f t="shared" si="14"/>
        <v>249.0213797049712</v>
      </c>
      <c r="AE41" s="35">
        <f t="shared" si="15"/>
        <v>125.44098869657967</v>
      </c>
      <c r="AF41" s="35">
        <f t="shared" si="16"/>
        <v>293.88349863925117</v>
      </c>
      <c r="AG41" s="35">
        <f t="shared" si="17"/>
        <v>42.449484114609724</v>
      </c>
      <c r="AH41" s="35">
        <f t="shared" si="18"/>
        <v>529.00636606762339</v>
      </c>
      <c r="AI41" s="35">
        <f t="shared" si="19"/>
        <v>266.47945515733045</v>
      </c>
      <c r="AJ41" s="35">
        <f t="shared" si="20"/>
        <v>19.473851536775534</v>
      </c>
      <c r="AK41" s="36">
        <f t="shared" si="21"/>
        <v>3524.3878980789987</v>
      </c>
    </row>
    <row r="42" spans="1:37" x14ac:dyDescent="0.25">
      <c r="A42" s="5">
        <v>4862</v>
      </c>
      <c r="B42" s="5">
        <v>696087.4704451561</v>
      </c>
      <c r="C42" s="5">
        <v>1060169.0659212172</v>
      </c>
      <c r="D42" s="5">
        <v>17717.876250004112</v>
      </c>
      <c r="E42" s="5">
        <v>36.053191967093035</v>
      </c>
      <c r="F42" s="45">
        <v>2.5000000000000001E-2</v>
      </c>
      <c r="G42" s="45">
        <v>-2.5000000000000001E-2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603.75</v>
      </c>
      <c r="O42" s="35">
        <f t="shared" si="1"/>
        <v>475</v>
      </c>
      <c r="P42" s="35">
        <f t="shared" si="2"/>
        <v>584.50119721938472</v>
      </c>
      <c r="Q42" s="35">
        <f t="shared" si="3"/>
        <v>273.82073980775351</v>
      </c>
      <c r="R42" s="35">
        <f t="shared" si="4"/>
        <v>151.67567408584176</v>
      </c>
      <c r="S42" s="35">
        <f t="shared" si="5"/>
        <v>323.1632464175625</v>
      </c>
      <c r="T42" s="35">
        <f t="shared" si="6"/>
        <v>14.755790027842313</v>
      </c>
      <c r="U42" s="35">
        <f t="shared" si="7"/>
        <v>516.6058316950888</v>
      </c>
      <c r="V42" s="35">
        <f t="shared" si="8"/>
        <v>286.15998121268223</v>
      </c>
      <c r="W42" s="35">
        <f t="shared" si="9"/>
        <v>21.41404029833982</v>
      </c>
      <c r="X42" s="35">
        <f t="shared" si="10"/>
        <v>3266.6454081942447</v>
      </c>
      <c r="Y42" s="51">
        <v>9900</v>
      </c>
      <c r="Z42" s="51">
        <v>4150</v>
      </c>
      <c r="AA42" s="35">
        <f t="shared" si="11"/>
        <v>396.25</v>
      </c>
      <c r="AB42" s="35">
        <f t="shared" si="12"/>
        <v>25</v>
      </c>
      <c r="AC42" s="35">
        <f t="shared" si="13"/>
        <v>583.14442824110336</v>
      </c>
      <c r="AD42" s="35">
        <f t="shared" si="14"/>
        <v>249.0213797049712</v>
      </c>
      <c r="AE42" s="35">
        <f t="shared" si="15"/>
        <v>125.44098869657967</v>
      </c>
      <c r="AF42" s="35">
        <f t="shared" si="16"/>
        <v>293.88349863925117</v>
      </c>
      <c r="AG42" s="35">
        <f t="shared" si="17"/>
        <v>42.449484114609724</v>
      </c>
      <c r="AH42" s="35">
        <f t="shared" si="18"/>
        <v>529.00636606762339</v>
      </c>
      <c r="AI42" s="35">
        <f t="shared" si="19"/>
        <v>266.47945515733045</v>
      </c>
      <c r="AJ42" s="35">
        <f t="shared" si="20"/>
        <v>19.473851536775534</v>
      </c>
      <c r="AK42" s="36">
        <f t="shared" si="21"/>
        <v>3524.3878980789987</v>
      </c>
    </row>
    <row r="43" spans="1:37" x14ac:dyDescent="0.25">
      <c r="A43" s="5">
        <v>4863</v>
      </c>
      <c r="B43" s="5">
        <v>696896.25766706467</v>
      </c>
      <c r="C43" s="5">
        <v>1060757.1672160327</v>
      </c>
      <c r="D43" s="5">
        <v>17715.421562504387</v>
      </c>
      <c r="E43" s="5">
        <v>35.991583602025216</v>
      </c>
      <c r="F43" s="45">
        <v>2.5000000000000001E-2</v>
      </c>
      <c r="G43" s="45">
        <v>-2.5000000000000001E-2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603.75</v>
      </c>
      <c r="O43" s="35">
        <f t="shared" si="1"/>
        <v>475</v>
      </c>
      <c r="P43" s="35">
        <f t="shared" si="2"/>
        <v>584.50119721938472</v>
      </c>
      <c r="Q43" s="35">
        <f t="shared" si="3"/>
        <v>273.82073980775351</v>
      </c>
      <c r="R43" s="35">
        <f t="shared" si="4"/>
        <v>151.67567408584176</v>
      </c>
      <c r="S43" s="35">
        <f t="shared" si="5"/>
        <v>323.1632464175625</v>
      </c>
      <c r="T43" s="35">
        <f t="shared" si="6"/>
        <v>14.755790027842313</v>
      </c>
      <c r="U43" s="35">
        <f t="shared" si="7"/>
        <v>516.6058316950888</v>
      </c>
      <c r="V43" s="35">
        <f t="shared" si="8"/>
        <v>286.15998121268223</v>
      </c>
      <c r="W43" s="35">
        <f t="shared" si="9"/>
        <v>21.41404029833982</v>
      </c>
      <c r="X43" s="35">
        <f t="shared" si="10"/>
        <v>3266.6454081942447</v>
      </c>
      <c r="Y43" s="51">
        <v>9900</v>
      </c>
      <c r="Z43" s="51">
        <v>4150</v>
      </c>
      <c r="AA43" s="35">
        <f t="shared" si="11"/>
        <v>396.25</v>
      </c>
      <c r="AB43" s="35">
        <f t="shared" si="12"/>
        <v>25</v>
      </c>
      <c r="AC43" s="35">
        <f t="shared" si="13"/>
        <v>583.14442824110336</v>
      </c>
      <c r="AD43" s="35">
        <f t="shared" si="14"/>
        <v>249.0213797049712</v>
      </c>
      <c r="AE43" s="35">
        <f t="shared" si="15"/>
        <v>125.44098869657967</v>
      </c>
      <c r="AF43" s="35">
        <f t="shared" si="16"/>
        <v>293.88349863925117</v>
      </c>
      <c r="AG43" s="35">
        <f t="shared" si="17"/>
        <v>42.449484114609724</v>
      </c>
      <c r="AH43" s="35">
        <f t="shared" si="18"/>
        <v>529.00636606762339</v>
      </c>
      <c r="AI43" s="35">
        <f t="shared" si="19"/>
        <v>266.47945515733045</v>
      </c>
      <c r="AJ43" s="35">
        <f t="shared" si="20"/>
        <v>19.473851536775534</v>
      </c>
      <c r="AK43" s="36">
        <f t="shared" si="21"/>
        <v>3524.3878980789987</v>
      </c>
    </row>
    <row r="44" spans="1:37" x14ac:dyDescent="0.25">
      <c r="A44" s="5">
        <v>4864</v>
      </c>
      <c r="B44" s="5">
        <v>697705.67678880692</v>
      </c>
      <c r="C44" s="5">
        <v>1061344.3985073864</v>
      </c>
      <c r="D44" s="5">
        <v>17713.080000004309</v>
      </c>
      <c r="E44" s="5">
        <v>35.929975236957368</v>
      </c>
      <c r="F44" s="45">
        <v>2.5000000000000001E-2</v>
      </c>
      <c r="G44" s="45">
        <v>-2.5000000000000001E-2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603.75</v>
      </c>
      <c r="O44" s="35">
        <f t="shared" si="1"/>
        <v>475</v>
      </c>
      <c r="P44" s="35">
        <f t="shared" si="2"/>
        <v>584.50119721938472</v>
      </c>
      <c r="Q44" s="35">
        <f t="shared" si="3"/>
        <v>273.82073980775351</v>
      </c>
      <c r="R44" s="35">
        <f t="shared" si="4"/>
        <v>151.67567408584176</v>
      </c>
      <c r="S44" s="35">
        <f t="shared" si="5"/>
        <v>323.1632464175625</v>
      </c>
      <c r="T44" s="35">
        <f t="shared" si="6"/>
        <v>14.755790027842313</v>
      </c>
      <c r="U44" s="35">
        <f t="shared" si="7"/>
        <v>516.6058316950888</v>
      </c>
      <c r="V44" s="35">
        <f t="shared" si="8"/>
        <v>286.15998121268223</v>
      </c>
      <c r="W44" s="35">
        <f t="shared" si="9"/>
        <v>21.41404029833982</v>
      </c>
      <c r="X44" s="35">
        <f t="shared" si="10"/>
        <v>3266.6454081942447</v>
      </c>
      <c r="Y44" s="51">
        <v>9900</v>
      </c>
      <c r="Z44" s="51">
        <v>4150</v>
      </c>
      <c r="AA44" s="35">
        <f t="shared" si="11"/>
        <v>396.25</v>
      </c>
      <c r="AB44" s="35">
        <f t="shared" si="12"/>
        <v>25</v>
      </c>
      <c r="AC44" s="35">
        <f t="shared" si="13"/>
        <v>583.14442824110336</v>
      </c>
      <c r="AD44" s="35">
        <f t="shared" si="14"/>
        <v>249.0213797049712</v>
      </c>
      <c r="AE44" s="35">
        <f t="shared" si="15"/>
        <v>125.44098869657967</v>
      </c>
      <c r="AF44" s="35">
        <f t="shared" si="16"/>
        <v>293.88349863925117</v>
      </c>
      <c r="AG44" s="35">
        <f t="shared" si="17"/>
        <v>42.449484114609724</v>
      </c>
      <c r="AH44" s="35">
        <f t="shared" si="18"/>
        <v>529.00636606762339</v>
      </c>
      <c r="AI44" s="35">
        <f t="shared" si="19"/>
        <v>266.47945515733045</v>
      </c>
      <c r="AJ44" s="35">
        <f t="shared" si="20"/>
        <v>19.473851536775534</v>
      </c>
      <c r="AK44" s="36">
        <f t="shared" si="21"/>
        <v>3524.3878980789987</v>
      </c>
    </row>
    <row r="45" spans="1:37" x14ac:dyDescent="0.25">
      <c r="A45" s="5">
        <v>4865</v>
      </c>
      <c r="B45" s="5">
        <v>698515.72687339783</v>
      </c>
      <c r="C45" s="5">
        <v>1061930.7591162324</v>
      </c>
      <c r="D45" s="5">
        <v>17710.851562504104</v>
      </c>
      <c r="E45" s="5">
        <v>35.868366871889549</v>
      </c>
      <c r="F45" s="45">
        <v>2.5000000000000001E-2</v>
      </c>
      <c r="G45" s="45">
        <v>-2.5000000000000001E-2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603.75</v>
      </c>
      <c r="O45" s="35">
        <f t="shared" si="1"/>
        <v>475</v>
      </c>
      <c r="P45" s="35">
        <f t="shared" si="2"/>
        <v>584.50119721938472</v>
      </c>
      <c r="Q45" s="35">
        <f t="shared" si="3"/>
        <v>273.82073980775351</v>
      </c>
      <c r="R45" s="35">
        <f t="shared" si="4"/>
        <v>151.67567408584176</v>
      </c>
      <c r="S45" s="35">
        <f t="shared" si="5"/>
        <v>323.1632464175625</v>
      </c>
      <c r="T45" s="35">
        <f t="shared" si="6"/>
        <v>14.755790027842313</v>
      </c>
      <c r="U45" s="35">
        <f t="shared" si="7"/>
        <v>516.6058316950888</v>
      </c>
      <c r="V45" s="35">
        <f t="shared" si="8"/>
        <v>286.15998121268223</v>
      </c>
      <c r="W45" s="35">
        <f t="shared" si="9"/>
        <v>21.41404029833982</v>
      </c>
      <c r="X45" s="35">
        <f t="shared" si="10"/>
        <v>3266.6454081942447</v>
      </c>
      <c r="Y45" s="51">
        <v>9900</v>
      </c>
      <c r="Z45" s="51">
        <v>4150</v>
      </c>
      <c r="AA45" s="35">
        <f t="shared" si="11"/>
        <v>396.25</v>
      </c>
      <c r="AB45" s="35">
        <f t="shared" si="12"/>
        <v>25</v>
      </c>
      <c r="AC45" s="35">
        <f t="shared" si="13"/>
        <v>583.14442824110336</v>
      </c>
      <c r="AD45" s="35">
        <f t="shared" si="14"/>
        <v>249.0213797049712</v>
      </c>
      <c r="AE45" s="35">
        <f t="shared" si="15"/>
        <v>125.44098869657967</v>
      </c>
      <c r="AF45" s="35">
        <f t="shared" si="16"/>
        <v>293.88349863925117</v>
      </c>
      <c r="AG45" s="35">
        <f t="shared" si="17"/>
        <v>42.449484114609724</v>
      </c>
      <c r="AH45" s="35">
        <f t="shared" si="18"/>
        <v>529.00636606762339</v>
      </c>
      <c r="AI45" s="35">
        <f t="shared" si="19"/>
        <v>266.47945515733045</v>
      </c>
      <c r="AJ45" s="35">
        <f t="shared" si="20"/>
        <v>19.473851536775534</v>
      </c>
      <c r="AK45" s="36">
        <f t="shared" si="21"/>
        <v>3524.3878980789987</v>
      </c>
    </row>
    <row r="46" spans="1:37" x14ac:dyDescent="0.25">
      <c r="A46" s="5">
        <v>4866</v>
      </c>
      <c r="B46" s="5">
        <v>699326.4069852829</v>
      </c>
      <c r="C46" s="5">
        <v>1062516.2483647168</v>
      </c>
      <c r="D46" s="5">
        <v>17708.736250004222</v>
      </c>
      <c r="E46" s="5">
        <v>35.806758506821716</v>
      </c>
      <c r="F46" s="45">
        <v>2.5000000000000001E-2</v>
      </c>
      <c r="G46" s="45">
        <v>-2.5000000000000001E-2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603.75</v>
      </c>
      <c r="O46" s="35">
        <f t="shared" si="1"/>
        <v>475</v>
      </c>
      <c r="P46" s="35">
        <f t="shared" si="2"/>
        <v>584.50119721938472</v>
      </c>
      <c r="Q46" s="35">
        <f t="shared" si="3"/>
        <v>273.82073980775351</v>
      </c>
      <c r="R46" s="35">
        <f t="shared" si="4"/>
        <v>151.67567408584176</v>
      </c>
      <c r="S46" s="35">
        <f t="shared" si="5"/>
        <v>323.1632464175625</v>
      </c>
      <c r="T46" s="35">
        <f t="shared" si="6"/>
        <v>14.755790027842313</v>
      </c>
      <c r="U46" s="35">
        <f t="shared" si="7"/>
        <v>516.6058316950888</v>
      </c>
      <c r="V46" s="35">
        <f t="shared" si="8"/>
        <v>286.15998121268223</v>
      </c>
      <c r="W46" s="35">
        <f t="shared" si="9"/>
        <v>21.41404029833982</v>
      </c>
      <c r="X46" s="35">
        <f t="shared" si="10"/>
        <v>3266.6454081942447</v>
      </c>
      <c r="Y46" s="51">
        <v>9900</v>
      </c>
      <c r="Z46" s="51">
        <v>4150</v>
      </c>
      <c r="AA46" s="35">
        <f t="shared" si="11"/>
        <v>396.25</v>
      </c>
      <c r="AB46" s="35">
        <f t="shared" si="12"/>
        <v>25</v>
      </c>
      <c r="AC46" s="35">
        <f t="shared" si="13"/>
        <v>583.14442824110336</v>
      </c>
      <c r="AD46" s="35">
        <f t="shared" si="14"/>
        <v>249.0213797049712</v>
      </c>
      <c r="AE46" s="35">
        <f t="shared" si="15"/>
        <v>125.44098869657967</v>
      </c>
      <c r="AF46" s="35">
        <f t="shared" si="16"/>
        <v>293.88349863925117</v>
      </c>
      <c r="AG46" s="35">
        <f t="shared" si="17"/>
        <v>42.449484114609724</v>
      </c>
      <c r="AH46" s="35">
        <f t="shared" si="18"/>
        <v>529.00636606762339</v>
      </c>
      <c r="AI46" s="35">
        <f t="shared" si="19"/>
        <v>266.47945515733045</v>
      </c>
      <c r="AJ46" s="35">
        <f t="shared" si="20"/>
        <v>19.473851536775534</v>
      </c>
      <c r="AK46" s="36">
        <f t="shared" si="21"/>
        <v>3524.3878980789987</v>
      </c>
    </row>
    <row r="47" spans="1:37" x14ac:dyDescent="0.25">
      <c r="A47" s="5">
        <v>4866.2</v>
      </c>
      <c r="B47" s="5">
        <v>699488.61852836609</v>
      </c>
      <c r="C47" s="5">
        <v>1062633.2415916026</v>
      </c>
      <c r="D47" s="5">
        <v>17708.326762504385</v>
      </c>
      <c r="E47" s="5">
        <v>35.794436833808163</v>
      </c>
      <c r="F47" s="45">
        <v>2.5000000000000001E-2</v>
      </c>
      <c r="G47" s="45">
        <v>-2.5000000000000001E-2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603.75</v>
      </c>
      <c r="O47" s="35">
        <f t="shared" si="1"/>
        <v>475</v>
      </c>
      <c r="P47" s="35">
        <f t="shared" si="2"/>
        <v>584.50119721938472</v>
      </c>
      <c r="Q47" s="35">
        <f t="shared" si="3"/>
        <v>273.82073980775351</v>
      </c>
      <c r="R47" s="35">
        <f t="shared" si="4"/>
        <v>151.67567408584176</v>
      </c>
      <c r="S47" s="35">
        <f t="shared" si="5"/>
        <v>323.1632464175625</v>
      </c>
      <c r="T47" s="35">
        <f t="shared" si="6"/>
        <v>14.755790027842313</v>
      </c>
      <c r="U47" s="35">
        <f t="shared" si="7"/>
        <v>516.6058316950888</v>
      </c>
      <c r="V47" s="35">
        <f t="shared" si="8"/>
        <v>286.15998121268223</v>
      </c>
      <c r="W47" s="35">
        <f t="shared" si="9"/>
        <v>21.41404029833982</v>
      </c>
      <c r="X47" s="35">
        <f t="shared" si="10"/>
        <v>3266.6454081942447</v>
      </c>
      <c r="Y47" s="51">
        <v>9900</v>
      </c>
      <c r="Z47" s="51">
        <v>4150</v>
      </c>
      <c r="AA47" s="35">
        <f t="shared" si="11"/>
        <v>396.25</v>
      </c>
      <c r="AB47" s="35">
        <f t="shared" si="12"/>
        <v>25</v>
      </c>
      <c r="AC47" s="35">
        <f t="shared" si="13"/>
        <v>583.14442824110336</v>
      </c>
      <c r="AD47" s="35">
        <f t="shared" si="14"/>
        <v>249.0213797049712</v>
      </c>
      <c r="AE47" s="35">
        <f t="shared" si="15"/>
        <v>125.44098869657967</v>
      </c>
      <c r="AF47" s="35">
        <f t="shared" si="16"/>
        <v>293.88349863925117</v>
      </c>
      <c r="AG47" s="35">
        <f t="shared" si="17"/>
        <v>42.449484114609724</v>
      </c>
      <c r="AH47" s="35">
        <f t="shared" si="18"/>
        <v>529.00636606762339</v>
      </c>
      <c r="AI47" s="35">
        <f t="shared" si="19"/>
        <v>266.47945515733045</v>
      </c>
      <c r="AJ47" s="35">
        <f t="shared" si="20"/>
        <v>19.473851536775534</v>
      </c>
      <c r="AK47" s="36">
        <f t="shared" si="21"/>
        <v>3524.3878980789987</v>
      </c>
    </row>
    <row r="48" spans="1:37" x14ac:dyDescent="0.25">
      <c r="A48" s="5">
        <v>4866.8</v>
      </c>
      <c r="B48" s="5">
        <v>699975.40406370163</v>
      </c>
      <c r="C48" s="5">
        <v>1062984.011929065</v>
      </c>
      <c r="D48" s="5">
        <v>17707.125450004467</v>
      </c>
      <c r="E48" s="5">
        <v>35.757471814767442</v>
      </c>
      <c r="F48" s="45">
        <v>2.5000000000000001E-2</v>
      </c>
      <c r="G48" s="45">
        <v>-2.5000000000000001E-2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603.75</v>
      </c>
      <c r="O48" s="35">
        <f t="shared" si="1"/>
        <v>475</v>
      </c>
      <c r="P48" s="35">
        <f t="shared" si="2"/>
        <v>584.50119721938472</v>
      </c>
      <c r="Q48" s="35">
        <f t="shared" si="3"/>
        <v>273.82073980775351</v>
      </c>
      <c r="R48" s="35">
        <f t="shared" si="4"/>
        <v>151.67567408584176</v>
      </c>
      <c r="S48" s="35">
        <f t="shared" si="5"/>
        <v>323.1632464175625</v>
      </c>
      <c r="T48" s="35">
        <f t="shared" si="6"/>
        <v>14.755790027842313</v>
      </c>
      <c r="U48" s="35">
        <f t="shared" si="7"/>
        <v>516.6058316950888</v>
      </c>
      <c r="V48" s="35">
        <f t="shared" si="8"/>
        <v>286.15998121268223</v>
      </c>
      <c r="W48" s="35">
        <f t="shared" si="9"/>
        <v>21.41404029833982</v>
      </c>
      <c r="X48" s="35">
        <f t="shared" si="10"/>
        <v>3266.6454081942447</v>
      </c>
      <c r="Y48" s="51">
        <v>9900</v>
      </c>
      <c r="Z48" s="51">
        <v>4150</v>
      </c>
      <c r="AA48" s="35">
        <f t="shared" si="11"/>
        <v>396.25</v>
      </c>
      <c r="AB48" s="35">
        <f t="shared" si="12"/>
        <v>25</v>
      </c>
      <c r="AC48" s="35">
        <f t="shared" si="13"/>
        <v>583.14442824110336</v>
      </c>
      <c r="AD48" s="35">
        <f t="shared" si="14"/>
        <v>249.0213797049712</v>
      </c>
      <c r="AE48" s="35">
        <f t="shared" si="15"/>
        <v>125.44098869657967</v>
      </c>
      <c r="AF48" s="35">
        <f t="shared" si="16"/>
        <v>293.88349863925117</v>
      </c>
      <c r="AG48" s="35">
        <f t="shared" si="17"/>
        <v>42.449484114609724</v>
      </c>
      <c r="AH48" s="35">
        <f t="shared" si="18"/>
        <v>529.00636606762339</v>
      </c>
      <c r="AI48" s="35">
        <f t="shared" si="19"/>
        <v>266.47945515733045</v>
      </c>
      <c r="AJ48" s="35">
        <f t="shared" si="20"/>
        <v>19.473851536775534</v>
      </c>
      <c r="AK48" s="36">
        <f t="shared" si="21"/>
        <v>3524.3878980789987</v>
      </c>
    </row>
    <row r="49" spans="1:37" x14ac:dyDescent="0.25">
      <c r="A49" s="5">
        <v>4867</v>
      </c>
      <c r="B49" s="5">
        <v>700137.71618652344</v>
      </c>
      <c r="C49" s="5">
        <v>1063100.86557585</v>
      </c>
      <c r="D49" s="5">
        <v>17706.734062504212</v>
      </c>
      <c r="E49" s="5">
        <v>35.745150141753882</v>
      </c>
      <c r="F49" s="45">
        <v>2.5000000000000001E-2</v>
      </c>
      <c r="G49" s="45">
        <v>-2.5000000000000001E-2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603.75</v>
      </c>
      <c r="O49" s="35">
        <f t="shared" si="1"/>
        <v>475</v>
      </c>
      <c r="P49" s="35">
        <f t="shared" si="2"/>
        <v>584.50119721938472</v>
      </c>
      <c r="Q49" s="35">
        <f t="shared" si="3"/>
        <v>273.82073980775351</v>
      </c>
      <c r="R49" s="35">
        <f t="shared" si="4"/>
        <v>151.67567408584176</v>
      </c>
      <c r="S49" s="35">
        <f t="shared" si="5"/>
        <v>323.1632464175625</v>
      </c>
      <c r="T49" s="35">
        <f t="shared" si="6"/>
        <v>14.755790027842313</v>
      </c>
      <c r="U49" s="35">
        <f t="shared" si="7"/>
        <v>516.6058316950888</v>
      </c>
      <c r="V49" s="35">
        <f t="shared" si="8"/>
        <v>286.15998121268223</v>
      </c>
      <c r="W49" s="35">
        <f t="shared" si="9"/>
        <v>21.41404029833982</v>
      </c>
      <c r="X49" s="35">
        <f t="shared" si="10"/>
        <v>3266.6454081942447</v>
      </c>
      <c r="Y49" s="51">
        <v>9900</v>
      </c>
      <c r="Z49" s="51">
        <v>4150</v>
      </c>
      <c r="AA49" s="35">
        <f t="shared" si="11"/>
        <v>396.25</v>
      </c>
      <c r="AB49" s="35">
        <f t="shared" si="12"/>
        <v>25</v>
      </c>
      <c r="AC49" s="35">
        <f t="shared" si="13"/>
        <v>583.14442824110336</v>
      </c>
      <c r="AD49" s="35">
        <f t="shared" si="14"/>
        <v>249.0213797049712</v>
      </c>
      <c r="AE49" s="35">
        <f t="shared" si="15"/>
        <v>125.44098869657967</v>
      </c>
      <c r="AF49" s="35">
        <f t="shared" si="16"/>
        <v>293.88349863925117</v>
      </c>
      <c r="AG49" s="35">
        <f t="shared" si="17"/>
        <v>42.449484114609724</v>
      </c>
      <c r="AH49" s="35">
        <f t="shared" si="18"/>
        <v>529.00636606762339</v>
      </c>
      <c r="AI49" s="35">
        <f t="shared" si="19"/>
        <v>266.47945515733045</v>
      </c>
      <c r="AJ49" s="35">
        <f t="shared" si="20"/>
        <v>19.473851536775534</v>
      </c>
      <c r="AK49" s="36">
        <f t="shared" si="21"/>
        <v>3524.3878980789987</v>
      </c>
    </row>
    <row r="50" spans="1:37" x14ac:dyDescent="0.25">
      <c r="A50" s="5">
        <v>4868</v>
      </c>
      <c r="B50" s="5">
        <v>700949.65353965759</v>
      </c>
      <c r="C50" s="5">
        <v>1063684.6100737154</v>
      </c>
      <c r="D50" s="5">
        <v>17704.845000004298</v>
      </c>
      <c r="E50" s="5">
        <v>35.683541776686063</v>
      </c>
      <c r="F50" s="45">
        <v>2.5000000000000001E-2</v>
      </c>
      <c r="G50" s="45">
        <v>-2.5000000000000001E-2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603.75</v>
      </c>
      <c r="O50" s="35">
        <f t="shared" si="1"/>
        <v>475</v>
      </c>
      <c r="P50" s="35">
        <f t="shared" si="2"/>
        <v>584.50119721938472</v>
      </c>
      <c r="Q50" s="35">
        <f t="shared" si="3"/>
        <v>273.82073980775351</v>
      </c>
      <c r="R50" s="35">
        <f t="shared" si="4"/>
        <v>151.67567408584176</v>
      </c>
      <c r="S50" s="35">
        <f t="shared" si="5"/>
        <v>323.1632464175625</v>
      </c>
      <c r="T50" s="35">
        <f t="shared" si="6"/>
        <v>14.755790027842313</v>
      </c>
      <c r="U50" s="35">
        <f t="shared" si="7"/>
        <v>516.6058316950888</v>
      </c>
      <c r="V50" s="35">
        <f t="shared" si="8"/>
        <v>286.15998121268223</v>
      </c>
      <c r="W50" s="35">
        <f t="shared" si="9"/>
        <v>21.41404029833982</v>
      </c>
      <c r="X50" s="35">
        <f t="shared" si="10"/>
        <v>3266.6454081942447</v>
      </c>
      <c r="Y50" s="51">
        <v>9900</v>
      </c>
      <c r="Z50" s="51">
        <v>4150</v>
      </c>
      <c r="AA50" s="35">
        <f t="shared" si="11"/>
        <v>396.25</v>
      </c>
      <c r="AB50" s="35">
        <f t="shared" si="12"/>
        <v>25</v>
      </c>
      <c r="AC50" s="35">
        <f t="shared" si="13"/>
        <v>583.14442824110336</v>
      </c>
      <c r="AD50" s="35">
        <f t="shared" si="14"/>
        <v>249.0213797049712</v>
      </c>
      <c r="AE50" s="35">
        <f t="shared" si="15"/>
        <v>125.44098869657967</v>
      </c>
      <c r="AF50" s="35">
        <f t="shared" si="16"/>
        <v>293.88349863925117</v>
      </c>
      <c r="AG50" s="35">
        <f t="shared" si="17"/>
        <v>42.449484114609724</v>
      </c>
      <c r="AH50" s="35">
        <f t="shared" si="18"/>
        <v>529.00636606762339</v>
      </c>
      <c r="AI50" s="35">
        <f t="shared" si="19"/>
        <v>266.47945515733045</v>
      </c>
      <c r="AJ50" s="35">
        <f t="shared" si="20"/>
        <v>19.473851536775534</v>
      </c>
      <c r="AK50" s="36">
        <f t="shared" si="21"/>
        <v>3524.3878980789987</v>
      </c>
    </row>
    <row r="51" spans="1:37" x14ac:dyDescent="0.25">
      <c r="A51" s="5">
        <v>4869</v>
      </c>
      <c r="B51" s="5">
        <v>701762.21810483932</v>
      </c>
      <c r="C51" s="5">
        <v>1064267.4811833501</v>
      </c>
      <c r="D51" s="5">
        <v>17703.069062504481</v>
      </c>
      <c r="E51" s="5">
        <v>35.621933411618222</v>
      </c>
      <c r="F51" s="45">
        <v>2.5000000000000001E-2</v>
      </c>
      <c r="G51" s="45">
        <v>-2.5000000000000001E-2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603.75</v>
      </c>
      <c r="O51" s="35">
        <f t="shared" si="1"/>
        <v>475</v>
      </c>
      <c r="P51" s="35">
        <f t="shared" si="2"/>
        <v>584.50119721938472</v>
      </c>
      <c r="Q51" s="35">
        <f t="shared" si="3"/>
        <v>273.82073980775351</v>
      </c>
      <c r="R51" s="35">
        <f t="shared" si="4"/>
        <v>151.67567408584176</v>
      </c>
      <c r="S51" s="35">
        <f t="shared" si="5"/>
        <v>323.1632464175625</v>
      </c>
      <c r="T51" s="35">
        <f t="shared" si="6"/>
        <v>14.755790027842313</v>
      </c>
      <c r="U51" s="35">
        <f t="shared" si="7"/>
        <v>516.6058316950888</v>
      </c>
      <c r="V51" s="35">
        <f t="shared" si="8"/>
        <v>286.15998121268223</v>
      </c>
      <c r="W51" s="35">
        <f t="shared" si="9"/>
        <v>21.41404029833982</v>
      </c>
      <c r="X51" s="35">
        <f t="shared" si="10"/>
        <v>3266.6454081942447</v>
      </c>
      <c r="Y51" s="51">
        <v>9900</v>
      </c>
      <c r="Z51" s="51">
        <v>4150</v>
      </c>
      <c r="AA51" s="35">
        <f t="shared" si="11"/>
        <v>396.25</v>
      </c>
      <c r="AB51" s="35">
        <f t="shared" si="12"/>
        <v>25</v>
      </c>
      <c r="AC51" s="35">
        <f t="shared" si="13"/>
        <v>583.14442824110336</v>
      </c>
      <c r="AD51" s="35">
        <f t="shared" si="14"/>
        <v>249.0213797049712</v>
      </c>
      <c r="AE51" s="35">
        <f t="shared" si="15"/>
        <v>125.44098869657967</v>
      </c>
      <c r="AF51" s="35">
        <f t="shared" si="16"/>
        <v>293.88349863925117</v>
      </c>
      <c r="AG51" s="35">
        <f t="shared" si="17"/>
        <v>42.449484114609724</v>
      </c>
      <c r="AH51" s="35">
        <f t="shared" si="18"/>
        <v>529.00636606762339</v>
      </c>
      <c r="AI51" s="35">
        <f t="shared" si="19"/>
        <v>266.47945515733045</v>
      </c>
      <c r="AJ51" s="35">
        <f t="shared" si="20"/>
        <v>19.473851536775534</v>
      </c>
      <c r="AK51" s="36">
        <f t="shared" si="21"/>
        <v>3524.3878980789987</v>
      </c>
    </row>
    <row r="52" spans="1:37" x14ac:dyDescent="0.25">
      <c r="A52" s="5">
        <v>4870</v>
      </c>
      <c r="B52" s="5">
        <v>702575.67521810532</v>
      </c>
      <c r="C52" s="5">
        <v>1064849.6945890784</v>
      </c>
      <c r="D52" s="5">
        <v>17701.406250004082</v>
      </c>
      <c r="E52" s="5">
        <v>35.560351708956311</v>
      </c>
      <c r="F52" s="45">
        <v>2.5000000000000001E-2</v>
      </c>
      <c r="G52" s="45">
        <v>-2.5000000000000001E-2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603.75</v>
      </c>
      <c r="O52" s="35">
        <f t="shared" si="1"/>
        <v>475</v>
      </c>
      <c r="P52" s="35">
        <f t="shared" si="2"/>
        <v>584.50119721938472</v>
      </c>
      <c r="Q52" s="35">
        <f t="shared" si="3"/>
        <v>273.82073980775351</v>
      </c>
      <c r="R52" s="35">
        <f t="shared" si="4"/>
        <v>151.67567408584176</v>
      </c>
      <c r="S52" s="35">
        <f t="shared" si="5"/>
        <v>323.1632464175625</v>
      </c>
      <c r="T52" s="35">
        <f t="shared" si="6"/>
        <v>14.755790027842313</v>
      </c>
      <c r="U52" s="35">
        <f t="shared" si="7"/>
        <v>516.6058316950888</v>
      </c>
      <c r="V52" s="35">
        <f t="shared" si="8"/>
        <v>286.15998121268223</v>
      </c>
      <c r="W52" s="35">
        <f t="shared" si="9"/>
        <v>21.41404029833982</v>
      </c>
      <c r="X52" s="35">
        <f t="shared" si="10"/>
        <v>3266.6454081942447</v>
      </c>
      <c r="Y52" s="51">
        <v>9900</v>
      </c>
      <c r="Z52" s="51">
        <v>4150</v>
      </c>
      <c r="AA52" s="35">
        <f t="shared" si="11"/>
        <v>396.25</v>
      </c>
      <c r="AB52" s="35">
        <f t="shared" si="12"/>
        <v>25</v>
      </c>
      <c r="AC52" s="35">
        <f t="shared" si="13"/>
        <v>583.14442824110336</v>
      </c>
      <c r="AD52" s="35">
        <f t="shared" si="14"/>
        <v>249.0213797049712</v>
      </c>
      <c r="AE52" s="35">
        <f t="shared" si="15"/>
        <v>125.44098869657967</v>
      </c>
      <c r="AF52" s="35">
        <f t="shared" si="16"/>
        <v>293.88349863925117</v>
      </c>
      <c r="AG52" s="35">
        <f t="shared" si="17"/>
        <v>42.449484114609724</v>
      </c>
      <c r="AH52" s="35">
        <f t="shared" si="18"/>
        <v>529.00636606762339</v>
      </c>
      <c r="AI52" s="35">
        <f t="shared" si="19"/>
        <v>266.47945515733045</v>
      </c>
      <c r="AJ52" s="35">
        <f t="shared" si="20"/>
        <v>19.473851536775534</v>
      </c>
      <c r="AK52" s="36">
        <f t="shared" si="21"/>
        <v>3524.3878980789987</v>
      </c>
    </row>
    <row r="53" spans="1:37" x14ac:dyDescent="0.25">
      <c r="A53" s="5">
        <v>4871</v>
      </c>
      <c r="B53" s="5">
        <v>703389.48911762238</v>
      </c>
      <c r="C53" s="5">
        <v>1065430.8200851679</v>
      </c>
      <c r="D53" s="5">
        <v>17699.856562504239</v>
      </c>
      <c r="E53" s="5">
        <v>35.499237603560033</v>
      </c>
      <c r="F53" s="45">
        <v>2.5000000000000001E-2</v>
      </c>
      <c r="G53" s="45">
        <v>-2.5000000000000001E-2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603.75</v>
      </c>
      <c r="O53" s="35">
        <f t="shared" si="1"/>
        <v>475</v>
      </c>
      <c r="P53" s="35">
        <f t="shared" si="2"/>
        <v>584.50119721938472</v>
      </c>
      <c r="Q53" s="35">
        <f t="shared" si="3"/>
        <v>273.82073980775351</v>
      </c>
      <c r="R53" s="35">
        <f t="shared" si="4"/>
        <v>151.67567408584176</v>
      </c>
      <c r="S53" s="35">
        <f t="shared" si="5"/>
        <v>323.1632464175625</v>
      </c>
      <c r="T53" s="35">
        <f t="shared" si="6"/>
        <v>14.755790027842313</v>
      </c>
      <c r="U53" s="35">
        <f t="shared" si="7"/>
        <v>516.6058316950888</v>
      </c>
      <c r="V53" s="35">
        <f t="shared" si="8"/>
        <v>286.15998121268223</v>
      </c>
      <c r="W53" s="35">
        <f t="shared" si="9"/>
        <v>21.41404029833982</v>
      </c>
      <c r="X53" s="35">
        <f t="shared" si="10"/>
        <v>3266.6454081942447</v>
      </c>
      <c r="Y53" s="51">
        <v>9900</v>
      </c>
      <c r="Z53" s="51">
        <v>4150</v>
      </c>
      <c r="AA53" s="35">
        <f t="shared" si="11"/>
        <v>396.25</v>
      </c>
      <c r="AB53" s="35">
        <f t="shared" si="12"/>
        <v>25</v>
      </c>
      <c r="AC53" s="35">
        <f t="shared" si="13"/>
        <v>583.14442824110336</v>
      </c>
      <c r="AD53" s="35">
        <f t="shared" si="14"/>
        <v>249.0213797049712</v>
      </c>
      <c r="AE53" s="35">
        <f t="shared" si="15"/>
        <v>125.44098869657967</v>
      </c>
      <c r="AF53" s="35">
        <f t="shared" si="16"/>
        <v>293.88349863925117</v>
      </c>
      <c r="AG53" s="35">
        <f t="shared" si="17"/>
        <v>42.449484114609724</v>
      </c>
      <c r="AH53" s="35">
        <f t="shared" si="18"/>
        <v>529.00636606762339</v>
      </c>
      <c r="AI53" s="35">
        <f t="shared" si="19"/>
        <v>266.47945515733045</v>
      </c>
      <c r="AJ53" s="35">
        <f t="shared" si="20"/>
        <v>19.473851536775534</v>
      </c>
      <c r="AK53" s="36">
        <f t="shared" si="21"/>
        <v>3524.3878980789987</v>
      </c>
    </row>
    <row r="54" spans="1:37" x14ac:dyDescent="0.25">
      <c r="A54" s="5">
        <v>4871.2</v>
      </c>
      <c r="B54" s="5">
        <v>703552.3260846138</v>
      </c>
      <c r="C54" s="5">
        <v>1065546.9412372708</v>
      </c>
      <c r="D54" s="5">
        <v>17699.560200004496</v>
      </c>
      <c r="E54" s="5">
        <v>35.487086327909729</v>
      </c>
      <c r="F54" s="45">
        <v>2.5000000000000001E-2</v>
      </c>
      <c r="G54" s="45">
        <v>-2.5000000000000001E-2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603.75</v>
      </c>
      <c r="O54" s="35">
        <f t="shared" si="1"/>
        <v>475</v>
      </c>
      <c r="P54" s="35">
        <f t="shared" si="2"/>
        <v>584.50119721938472</v>
      </c>
      <c r="Q54" s="35">
        <f t="shared" si="3"/>
        <v>273.82073980775351</v>
      </c>
      <c r="R54" s="35">
        <f t="shared" si="4"/>
        <v>151.67567408584176</v>
      </c>
      <c r="S54" s="35">
        <f t="shared" si="5"/>
        <v>323.1632464175625</v>
      </c>
      <c r="T54" s="35">
        <f t="shared" si="6"/>
        <v>14.755790027842313</v>
      </c>
      <c r="U54" s="35">
        <f t="shared" si="7"/>
        <v>516.6058316950888</v>
      </c>
      <c r="V54" s="35">
        <f t="shared" si="8"/>
        <v>286.15998121268223</v>
      </c>
      <c r="W54" s="35">
        <f t="shared" si="9"/>
        <v>21.41404029833982</v>
      </c>
      <c r="X54" s="35">
        <f t="shared" si="10"/>
        <v>3266.6454081942447</v>
      </c>
      <c r="Y54" s="51">
        <v>9900</v>
      </c>
      <c r="Z54" s="51">
        <v>4150</v>
      </c>
      <c r="AA54" s="35">
        <f t="shared" si="11"/>
        <v>396.25</v>
      </c>
      <c r="AB54" s="35">
        <f t="shared" si="12"/>
        <v>25</v>
      </c>
      <c r="AC54" s="35">
        <f t="shared" si="13"/>
        <v>583.14442824110336</v>
      </c>
      <c r="AD54" s="35">
        <f t="shared" si="14"/>
        <v>249.0213797049712</v>
      </c>
      <c r="AE54" s="35">
        <f t="shared" si="15"/>
        <v>125.44098869657967</v>
      </c>
      <c r="AF54" s="35">
        <f t="shared" si="16"/>
        <v>293.88349863925117</v>
      </c>
      <c r="AG54" s="35">
        <f t="shared" si="17"/>
        <v>42.449484114609724</v>
      </c>
      <c r="AH54" s="35">
        <f t="shared" si="18"/>
        <v>529.00636606762339</v>
      </c>
      <c r="AI54" s="35">
        <f t="shared" si="19"/>
        <v>266.47945515733045</v>
      </c>
      <c r="AJ54" s="35">
        <f t="shared" si="20"/>
        <v>19.473851536775534</v>
      </c>
      <c r="AK54" s="36">
        <f t="shared" si="21"/>
        <v>3524.3878980789987</v>
      </c>
    </row>
    <row r="55" spans="1:37" x14ac:dyDescent="0.25">
      <c r="A55" s="5">
        <v>4871.8</v>
      </c>
      <c r="B55" s="5">
        <v>704040.98435878754</v>
      </c>
      <c r="C55" s="5">
        <v>1065895.097925216</v>
      </c>
      <c r="D55" s="5">
        <v>17698.698262504422</v>
      </c>
      <c r="E55" s="5">
        <v>35.450775591816623</v>
      </c>
      <c r="F55" s="45">
        <v>2.5000000000000001E-2</v>
      </c>
      <c r="G55" s="45">
        <v>-2.5000000000000001E-2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603.75</v>
      </c>
      <c r="O55" s="35">
        <f t="shared" si="1"/>
        <v>475</v>
      </c>
      <c r="P55" s="35">
        <f t="shared" si="2"/>
        <v>584.50119721938472</v>
      </c>
      <c r="Q55" s="35">
        <f t="shared" si="3"/>
        <v>273.82073980775351</v>
      </c>
      <c r="R55" s="35">
        <f t="shared" si="4"/>
        <v>151.67567408584176</v>
      </c>
      <c r="S55" s="35">
        <f t="shared" si="5"/>
        <v>323.1632464175625</v>
      </c>
      <c r="T55" s="35">
        <f t="shared" si="6"/>
        <v>14.755790027842313</v>
      </c>
      <c r="U55" s="35">
        <f t="shared" si="7"/>
        <v>516.6058316950888</v>
      </c>
      <c r="V55" s="35">
        <f t="shared" si="8"/>
        <v>286.15998121268223</v>
      </c>
      <c r="W55" s="35">
        <f t="shared" si="9"/>
        <v>21.41404029833982</v>
      </c>
      <c r="X55" s="35">
        <f t="shared" si="10"/>
        <v>3266.6454081942447</v>
      </c>
      <c r="Y55" s="51">
        <v>9900</v>
      </c>
      <c r="Z55" s="51">
        <v>4150</v>
      </c>
      <c r="AA55" s="35">
        <f t="shared" si="11"/>
        <v>396.25</v>
      </c>
      <c r="AB55" s="35">
        <f t="shared" si="12"/>
        <v>25</v>
      </c>
      <c r="AC55" s="35">
        <f t="shared" si="13"/>
        <v>583.14442824110336</v>
      </c>
      <c r="AD55" s="35">
        <f t="shared" si="14"/>
        <v>249.0213797049712</v>
      </c>
      <c r="AE55" s="35">
        <f t="shared" si="15"/>
        <v>125.44098869657967</v>
      </c>
      <c r="AF55" s="35">
        <f t="shared" si="16"/>
        <v>293.88349863925117</v>
      </c>
      <c r="AG55" s="35">
        <f t="shared" si="17"/>
        <v>42.449484114609724</v>
      </c>
      <c r="AH55" s="35">
        <f t="shared" si="18"/>
        <v>529.00636606762339</v>
      </c>
      <c r="AI55" s="35">
        <f t="shared" si="19"/>
        <v>266.47945515733045</v>
      </c>
      <c r="AJ55" s="35">
        <f t="shared" si="20"/>
        <v>19.473851536775534</v>
      </c>
      <c r="AK55" s="36">
        <f t="shared" si="21"/>
        <v>3524.3878980789987</v>
      </c>
    </row>
    <row r="56" spans="1:37" x14ac:dyDescent="0.25">
      <c r="A56" s="5">
        <v>4872</v>
      </c>
      <c r="B56" s="5">
        <v>704203.91938924789</v>
      </c>
      <c r="C56" s="5">
        <v>1066011.081440419</v>
      </c>
      <c r="D56" s="5">
        <v>17698.420000004262</v>
      </c>
      <c r="E56" s="5">
        <v>35.43871971007156</v>
      </c>
      <c r="F56" s="45">
        <v>2.5000000000000001E-2</v>
      </c>
      <c r="G56" s="45">
        <v>-2.5000000000000001E-2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603.75</v>
      </c>
      <c r="O56" s="35">
        <f t="shared" si="1"/>
        <v>475</v>
      </c>
      <c r="P56" s="35">
        <f t="shared" si="2"/>
        <v>584.50119721938472</v>
      </c>
      <c r="Q56" s="35">
        <f t="shared" si="3"/>
        <v>273.82073980775351</v>
      </c>
      <c r="R56" s="35">
        <f t="shared" si="4"/>
        <v>151.67567408584176</v>
      </c>
      <c r="S56" s="35">
        <f t="shared" si="5"/>
        <v>323.1632464175625</v>
      </c>
      <c r="T56" s="35">
        <f t="shared" si="6"/>
        <v>14.755790027842313</v>
      </c>
      <c r="U56" s="35">
        <f t="shared" si="7"/>
        <v>516.6058316950888</v>
      </c>
      <c r="V56" s="35">
        <f t="shared" si="8"/>
        <v>286.15998121268223</v>
      </c>
      <c r="W56" s="35">
        <f t="shared" si="9"/>
        <v>21.41404029833982</v>
      </c>
      <c r="X56" s="35">
        <f t="shared" si="10"/>
        <v>3266.6454081942447</v>
      </c>
      <c r="Y56" s="51">
        <v>9900</v>
      </c>
      <c r="Z56" s="51">
        <v>4150</v>
      </c>
      <c r="AA56" s="35">
        <f t="shared" si="11"/>
        <v>396.25</v>
      </c>
      <c r="AB56" s="35">
        <f t="shared" si="12"/>
        <v>25</v>
      </c>
      <c r="AC56" s="35">
        <f t="shared" si="13"/>
        <v>583.14442824110336</v>
      </c>
      <c r="AD56" s="35">
        <f t="shared" si="14"/>
        <v>249.0213797049712</v>
      </c>
      <c r="AE56" s="35">
        <f t="shared" si="15"/>
        <v>125.44098869657967</v>
      </c>
      <c r="AF56" s="35">
        <f t="shared" si="16"/>
        <v>293.88349863925117</v>
      </c>
      <c r="AG56" s="35">
        <f t="shared" si="17"/>
        <v>42.449484114609724</v>
      </c>
      <c r="AH56" s="35">
        <f t="shared" si="18"/>
        <v>529.00636606762339</v>
      </c>
      <c r="AI56" s="35">
        <f t="shared" si="19"/>
        <v>266.47945515733045</v>
      </c>
      <c r="AJ56" s="35">
        <f t="shared" si="20"/>
        <v>19.473851536775534</v>
      </c>
      <c r="AK56" s="36">
        <f t="shared" si="21"/>
        <v>3524.3878980789987</v>
      </c>
    </row>
    <row r="57" spans="1:37" x14ac:dyDescent="0.25">
      <c r="A57" s="5">
        <v>4873</v>
      </c>
      <c r="B57" s="5">
        <v>705018.95908498764</v>
      </c>
      <c r="C57" s="5">
        <v>1066590.4864823222</v>
      </c>
      <c r="D57" s="5">
        <v>17697.096562504383</v>
      </c>
      <c r="E57" s="5">
        <v>35.37879802849087</v>
      </c>
      <c r="F57" s="45">
        <v>2.5000000000000001E-2</v>
      </c>
      <c r="G57" s="45">
        <v>-2.5000000000000001E-2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603.75</v>
      </c>
      <c r="O57" s="35">
        <f t="shared" si="1"/>
        <v>475</v>
      </c>
      <c r="P57" s="35">
        <f t="shared" si="2"/>
        <v>584.50119721938472</v>
      </c>
      <c r="Q57" s="35">
        <f t="shared" si="3"/>
        <v>273.82073980775351</v>
      </c>
      <c r="R57" s="35">
        <f t="shared" si="4"/>
        <v>151.67567408584176</v>
      </c>
      <c r="S57" s="35">
        <f t="shared" si="5"/>
        <v>323.1632464175625</v>
      </c>
      <c r="T57" s="35">
        <f t="shared" si="6"/>
        <v>14.755790027842313</v>
      </c>
      <c r="U57" s="35">
        <f t="shared" si="7"/>
        <v>516.6058316950888</v>
      </c>
      <c r="V57" s="35">
        <f t="shared" si="8"/>
        <v>286.15998121268223</v>
      </c>
      <c r="W57" s="35">
        <f t="shared" si="9"/>
        <v>21.41404029833982</v>
      </c>
      <c r="X57" s="35">
        <f t="shared" si="10"/>
        <v>3266.6454081942447</v>
      </c>
      <c r="Y57" s="51">
        <v>9900</v>
      </c>
      <c r="Z57" s="51">
        <v>4150</v>
      </c>
      <c r="AA57" s="35">
        <f t="shared" si="11"/>
        <v>396.25</v>
      </c>
      <c r="AB57" s="35">
        <f t="shared" si="12"/>
        <v>25</v>
      </c>
      <c r="AC57" s="35">
        <f t="shared" si="13"/>
        <v>583.14442824110336</v>
      </c>
      <c r="AD57" s="35">
        <f t="shared" si="14"/>
        <v>249.0213797049712</v>
      </c>
      <c r="AE57" s="35">
        <f t="shared" si="15"/>
        <v>125.44098869657967</v>
      </c>
      <c r="AF57" s="35">
        <f t="shared" si="16"/>
        <v>293.88349863925117</v>
      </c>
      <c r="AG57" s="35">
        <f t="shared" si="17"/>
        <v>42.449484114609724</v>
      </c>
      <c r="AH57" s="35">
        <f t="shared" si="18"/>
        <v>529.00636606762339</v>
      </c>
      <c r="AI57" s="35">
        <f t="shared" si="19"/>
        <v>266.47945515733045</v>
      </c>
      <c r="AJ57" s="35">
        <f t="shared" si="20"/>
        <v>19.473851536775534</v>
      </c>
      <c r="AK57" s="36">
        <f t="shared" si="21"/>
        <v>3524.3878980789987</v>
      </c>
    </row>
    <row r="58" spans="1:37" x14ac:dyDescent="0.25">
      <c r="A58" s="5">
        <v>4874</v>
      </c>
      <c r="B58" s="5">
        <v>705834.60128545761</v>
      </c>
      <c r="C58" s="5">
        <v>1067169.0430582464</v>
      </c>
      <c r="D58" s="5">
        <v>17695.886250004376</v>
      </c>
      <c r="E58" s="5">
        <v>35.319472558817971</v>
      </c>
      <c r="F58" s="45">
        <v>2.5000000000000001E-2</v>
      </c>
      <c r="G58" s="45">
        <v>-2.5000000000000001E-2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603.75</v>
      </c>
      <c r="O58" s="35">
        <f t="shared" si="1"/>
        <v>475</v>
      </c>
      <c r="P58" s="35">
        <f t="shared" si="2"/>
        <v>584.50119721938472</v>
      </c>
      <c r="Q58" s="35">
        <f t="shared" si="3"/>
        <v>273.82073980775351</v>
      </c>
      <c r="R58" s="35">
        <f t="shared" si="4"/>
        <v>151.67567408584176</v>
      </c>
      <c r="S58" s="35">
        <f t="shared" si="5"/>
        <v>323.1632464175625</v>
      </c>
      <c r="T58" s="35">
        <f t="shared" si="6"/>
        <v>14.755790027842313</v>
      </c>
      <c r="U58" s="35">
        <f t="shared" si="7"/>
        <v>516.6058316950888</v>
      </c>
      <c r="V58" s="35">
        <f t="shared" si="8"/>
        <v>286.15998121268223</v>
      </c>
      <c r="W58" s="35">
        <f t="shared" si="9"/>
        <v>21.41404029833982</v>
      </c>
      <c r="X58" s="35">
        <f t="shared" si="10"/>
        <v>3266.6454081942447</v>
      </c>
      <c r="Y58" s="51">
        <v>9900</v>
      </c>
      <c r="Z58" s="51">
        <v>4150</v>
      </c>
      <c r="AA58" s="35">
        <f t="shared" si="11"/>
        <v>396.25</v>
      </c>
      <c r="AB58" s="35">
        <f t="shared" si="12"/>
        <v>25</v>
      </c>
      <c r="AC58" s="35">
        <f t="shared" si="13"/>
        <v>583.14442824110336</v>
      </c>
      <c r="AD58" s="35">
        <f t="shared" si="14"/>
        <v>249.0213797049712</v>
      </c>
      <c r="AE58" s="35">
        <f t="shared" si="15"/>
        <v>125.44098869657967</v>
      </c>
      <c r="AF58" s="35">
        <f t="shared" si="16"/>
        <v>293.88349863925117</v>
      </c>
      <c r="AG58" s="35">
        <f t="shared" si="17"/>
        <v>42.449484114609724</v>
      </c>
      <c r="AH58" s="35">
        <f t="shared" si="18"/>
        <v>529.00636606762339</v>
      </c>
      <c r="AI58" s="35">
        <f t="shared" si="19"/>
        <v>266.47945515733045</v>
      </c>
      <c r="AJ58" s="35">
        <f t="shared" si="20"/>
        <v>19.473851536775534</v>
      </c>
      <c r="AK58" s="36">
        <f t="shared" si="21"/>
        <v>3524.3878980789987</v>
      </c>
    </row>
    <row r="59" spans="1:37" x14ac:dyDescent="0.25">
      <c r="A59" s="5">
        <v>4875</v>
      </c>
      <c r="B59" s="5">
        <v>706650.83909511566</v>
      </c>
      <c r="C59" s="5">
        <v>1067746.7590354383</v>
      </c>
      <c r="D59" s="5">
        <v>17694.789062504016</v>
      </c>
      <c r="E59" s="5">
        <v>35.260743301052869</v>
      </c>
      <c r="F59" s="45">
        <v>2.5000000000000001E-2</v>
      </c>
      <c r="G59" s="45">
        <v>-2.5000000000000001E-2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603.75</v>
      </c>
      <c r="O59" s="35">
        <f t="shared" si="1"/>
        <v>475</v>
      </c>
      <c r="P59" s="35">
        <f t="shared" si="2"/>
        <v>584.50119721938472</v>
      </c>
      <c r="Q59" s="35">
        <f t="shared" si="3"/>
        <v>273.82073980775351</v>
      </c>
      <c r="R59" s="35">
        <f t="shared" si="4"/>
        <v>151.67567408584176</v>
      </c>
      <c r="S59" s="35">
        <f t="shared" si="5"/>
        <v>323.1632464175625</v>
      </c>
      <c r="T59" s="35">
        <f t="shared" si="6"/>
        <v>14.755790027842313</v>
      </c>
      <c r="U59" s="35">
        <f t="shared" si="7"/>
        <v>516.6058316950888</v>
      </c>
      <c r="V59" s="35">
        <f t="shared" si="8"/>
        <v>286.15998121268223</v>
      </c>
      <c r="W59" s="35">
        <f t="shared" si="9"/>
        <v>21.41404029833982</v>
      </c>
      <c r="X59" s="35">
        <f t="shared" si="10"/>
        <v>3266.6454081942447</v>
      </c>
      <c r="Y59" s="51">
        <v>9900</v>
      </c>
      <c r="Z59" s="51">
        <v>4150</v>
      </c>
      <c r="AA59" s="35">
        <f t="shared" si="11"/>
        <v>396.25</v>
      </c>
      <c r="AB59" s="35">
        <f t="shared" si="12"/>
        <v>25</v>
      </c>
      <c r="AC59" s="35">
        <f t="shared" si="13"/>
        <v>583.14442824110336</v>
      </c>
      <c r="AD59" s="35">
        <f t="shared" si="14"/>
        <v>249.0213797049712</v>
      </c>
      <c r="AE59" s="35">
        <f t="shared" si="15"/>
        <v>125.44098869657967</v>
      </c>
      <c r="AF59" s="35">
        <f t="shared" si="16"/>
        <v>293.88349863925117</v>
      </c>
      <c r="AG59" s="35">
        <f t="shared" si="17"/>
        <v>42.449484114609724</v>
      </c>
      <c r="AH59" s="35">
        <f t="shared" si="18"/>
        <v>529.00636606762339</v>
      </c>
      <c r="AI59" s="35">
        <f t="shared" si="19"/>
        <v>266.47945515733045</v>
      </c>
      <c r="AJ59" s="35">
        <f t="shared" si="20"/>
        <v>19.473851536775534</v>
      </c>
      <c r="AK59" s="36">
        <f t="shared" si="21"/>
        <v>3524.3878980789987</v>
      </c>
    </row>
    <row r="60" spans="1:37" x14ac:dyDescent="0.25">
      <c r="A60" s="5">
        <v>4875.2</v>
      </c>
      <c r="B60" s="5">
        <v>706814.1575255394</v>
      </c>
      <c r="C60" s="5">
        <v>1067862.2020527124</v>
      </c>
      <c r="D60" s="5">
        <v>17694.583200004447</v>
      </c>
      <c r="E60" s="5">
        <v>35.249068994928791</v>
      </c>
      <c r="F60" s="45">
        <v>2.5000000000000001E-2</v>
      </c>
      <c r="G60" s="45">
        <v>-2.5000000000000001E-2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603.75</v>
      </c>
      <c r="O60" s="35">
        <f t="shared" si="1"/>
        <v>475</v>
      </c>
      <c r="P60" s="35">
        <f t="shared" si="2"/>
        <v>584.50119721938472</v>
      </c>
      <c r="Q60" s="35">
        <f t="shared" si="3"/>
        <v>273.82073980775351</v>
      </c>
      <c r="R60" s="35">
        <f t="shared" si="4"/>
        <v>151.67567408584176</v>
      </c>
      <c r="S60" s="35">
        <f t="shared" si="5"/>
        <v>323.1632464175625</v>
      </c>
      <c r="T60" s="35">
        <f t="shared" si="6"/>
        <v>14.755790027842313</v>
      </c>
      <c r="U60" s="35">
        <f t="shared" si="7"/>
        <v>516.6058316950888</v>
      </c>
      <c r="V60" s="35">
        <f t="shared" si="8"/>
        <v>286.15998121268223</v>
      </c>
      <c r="W60" s="35">
        <f t="shared" si="9"/>
        <v>21.41404029833982</v>
      </c>
      <c r="X60" s="35">
        <f t="shared" si="10"/>
        <v>3266.6454081942447</v>
      </c>
      <c r="Y60" s="51">
        <v>9900</v>
      </c>
      <c r="Z60" s="51">
        <v>4150</v>
      </c>
      <c r="AA60" s="35">
        <f t="shared" si="11"/>
        <v>396.25</v>
      </c>
      <c r="AB60" s="35">
        <f t="shared" si="12"/>
        <v>25</v>
      </c>
      <c r="AC60" s="35">
        <f t="shared" si="13"/>
        <v>583.14442824110336</v>
      </c>
      <c r="AD60" s="35">
        <f t="shared" si="14"/>
        <v>249.0213797049712</v>
      </c>
      <c r="AE60" s="35">
        <f t="shared" si="15"/>
        <v>125.44098869657967</v>
      </c>
      <c r="AF60" s="35">
        <f t="shared" si="16"/>
        <v>293.88349863925117</v>
      </c>
      <c r="AG60" s="35">
        <f t="shared" si="17"/>
        <v>42.449484114609724</v>
      </c>
      <c r="AH60" s="35">
        <f t="shared" si="18"/>
        <v>529.00636606762339</v>
      </c>
      <c r="AI60" s="35">
        <f t="shared" si="19"/>
        <v>266.47945515733045</v>
      </c>
      <c r="AJ60" s="35">
        <f t="shared" si="20"/>
        <v>19.473851536775534</v>
      </c>
      <c r="AK60" s="36">
        <f t="shared" si="21"/>
        <v>3524.3878980789987</v>
      </c>
    </row>
    <row r="61" spans="1:37" x14ac:dyDescent="0.25">
      <c r="A61" s="5">
        <v>4875.8</v>
      </c>
      <c r="B61" s="5">
        <v>707304.25356483459</v>
      </c>
      <c r="C61" s="5">
        <v>1068208.3318852484</v>
      </c>
      <c r="D61" s="5">
        <v>17693.992762504422</v>
      </c>
      <c r="E61" s="5">
        <v>35.214189167414382</v>
      </c>
      <c r="F61" s="45">
        <v>2.5000000000000001E-2</v>
      </c>
      <c r="G61" s="45">
        <v>-2.5000000000000001E-2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603.75</v>
      </c>
      <c r="O61" s="35">
        <f t="shared" si="1"/>
        <v>475</v>
      </c>
      <c r="P61" s="35">
        <f t="shared" si="2"/>
        <v>584.50119721938472</v>
      </c>
      <c r="Q61" s="35">
        <f t="shared" si="3"/>
        <v>273.82073980775351</v>
      </c>
      <c r="R61" s="35">
        <f t="shared" si="4"/>
        <v>151.67567408584176</v>
      </c>
      <c r="S61" s="35">
        <f t="shared" si="5"/>
        <v>323.1632464175625</v>
      </c>
      <c r="T61" s="35">
        <f t="shared" si="6"/>
        <v>14.755790027842313</v>
      </c>
      <c r="U61" s="35">
        <f t="shared" si="7"/>
        <v>516.6058316950888</v>
      </c>
      <c r="V61" s="35">
        <f t="shared" si="8"/>
        <v>286.15998121268223</v>
      </c>
      <c r="W61" s="35">
        <f t="shared" si="9"/>
        <v>21.41404029833982</v>
      </c>
      <c r="X61" s="35">
        <f t="shared" si="10"/>
        <v>3266.6454081942447</v>
      </c>
      <c r="Y61" s="51">
        <v>9900</v>
      </c>
      <c r="Z61" s="51">
        <v>4150</v>
      </c>
      <c r="AA61" s="35">
        <f t="shared" si="11"/>
        <v>396.25</v>
      </c>
      <c r="AB61" s="35">
        <f t="shared" si="12"/>
        <v>25</v>
      </c>
      <c r="AC61" s="35">
        <f t="shared" si="13"/>
        <v>583.14442824110336</v>
      </c>
      <c r="AD61" s="35">
        <f t="shared" si="14"/>
        <v>249.0213797049712</v>
      </c>
      <c r="AE61" s="35">
        <f t="shared" si="15"/>
        <v>125.44098869657967</v>
      </c>
      <c r="AF61" s="35">
        <f t="shared" si="16"/>
        <v>293.88349863925117</v>
      </c>
      <c r="AG61" s="35">
        <f t="shared" si="17"/>
        <v>42.449484114609724</v>
      </c>
      <c r="AH61" s="35">
        <f t="shared" si="18"/>
        <v>529.00636606762339</v>
      </c>
      <c r="AI61" s="35">
        <f t="shared" si="19"/>
        <v>266.47945515733045</v>
      </c>
      <c r="AJ61" s="35">
        <f t="shared" si="20"/>
        <v>19.473851536775534</v>
      </c>
      <c r="AK61" s="36">
        <f t="shared" si="21"/>
        <v>3524.3878980789987</v>
      </c>
    </row>
    <row r="62" spans="1:37" x14ac:dyDescent="0.25">
      <c r="A62" s="5">
        <v>4876</v>
      </c>
      <c r="B62" s="5">
        <v>707467.66564512253</v>
      </c>
      <c r="C62" s="5">
        <v>1068323.6423004866</v>
      </c>
      <c r="D62" s="5">
        <v>17693.805000004206</v>
      </c>
      <c r="E62" s="5">
        <v>35.202610255195552</v>
      </c>
      <c r="F62" s="45">
        <v>2.5000000000000001E-2</v>
      </c>
      <c r="G62" s="45">
        <v>-2.5000000000000001E-2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603.75</v>
      </c>
      <c r="O62" s="35">
        <f t="shared" si="1"/>
        <v>475</v>
      </c>
      <c r="P62" s="35">
        <f t="shared" si="2"/>
        <v>584.50119721938472</v>
      </c>
      <c r="Q62" s="35">
        <f t="shared" si="3"/>
        <v>273.82073980775351</v>
      </c>
      <c r="R62" s="35">
        <f t="shared" si="4"/>
        <v>151.67567408584176</v>
      </c>
      <c r="S62" s="35">
        <f t="shared" si="5"/>
        <v>323.1632464175625</v>
      </c>
      <c r="T62" s="35">
        <f t="shared" si="6"/>
        <v>14.755790027842313</v>
      </c>
      <c r="U62" s="35">
        <f t="shared" si="7"/>
        <v>516.6058316950888</v>
      </c>
      <c r="V62" s="35">
        <f t="shared" si="8"/>
        <v>286.15998121268223</v>
      </c>
      <c r="W62" s="35">
        <f t="shared" si="9"/>
        <v>21.41404029833982</v>
      </c>
      <c r="X62" s="35">
        <f t="shared" si="10"/>
        <v>3266.6454081942447</v>
      </c>
      <c r="Y62" s="51">
        <v>9900</v>
      </c>
      <c r="Z62" s="51">
        <v>4150</v>
      </c>
      <c r="AA62" s="35">
        <f t="shared" si="11"/>
        <v>396.25</v>
      </c>
      <c r="AB62" s="35">
        <f t="shared" si="12"/>
        <v>25</v>
      </c>
      <c r="AC62" s="35">
        <f t="shared" si="13"/>
        <v>583.14442824110336</v>
      </c>
      <c r="AD62" s="35">
        <f t="shared" si="14"/>
        <v>249.0213797049712</v>
      </c>
      <c r="AE62" s="35">
        <f t="shared" si="15"/>
        <v>125.44098869657967</v>
      </c>
      <c r="AF62" s="35">
        <f t="shared" si="16"/>
        <v>293.88349863925117</v>
      </c>
      <c r="AG62" s="35">
        <f t="shared" si="17"/>
        <v>42.449484114609724</v>
      </c>
      <c r="AH62" s="35">
        <f t="shared" si="18"/>
        <v>529.00636606762339</v>
      </c>
      <c r="AI62" s="35">
        <f t="shared" si="19"/>
        <v>266.47945515733045</v>
      </c>
      <c r="AJ62" s="35">
        <f t="shared" si="20"/>
        <v>19.473851536775534</v>
      </c>
      <c r="AK62" s="36">
        <f t="shared" si="21"/>
        <v>3524.3878980789987</v>
      </c>
    </row>
    <row r="63" spans="1:37" x14ac:dyDescent="0.25">
      <c r="A63" s="5">
        <v>4877</v>
      </c>
      <c r="B63" s="5">
        <v>708285.07409143448</v>
      </c>
      <c r="C63" s="5">
        <v>1068899.7007593215</v>
      </c>
      <c r="D63" s="5">
        <v>17692.934062504264</v>
      </c>
      <c r="E63" s="5">
        <v>35.145073421246032</v>
      </c>
      <c r="F63" s="45">
        <v>2.5000000000000001E-2</v>
      </c>
      <c r="G63" s="45">
        <v>-2.5000000000000001E-2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603.75</v>
      </c>
      <c r="O63" s="35">
        <f t="shared" si="1"/>
        <v>475</v>
      </c>
      <c r="P63" s="35">
        <f t="shared" si="2"/>
        <v>584.50119721938472</v>
      </c>
      <c r="Q63" s="35">
        <f t="shared" si="3"/>
        <v>273.82073980775351</v>
      </c>
      <c r="R63" s="35">
        <f t="shared" si="4"/>
        <v>151.67567408584176</v>
      </c>
      <c r="S63" s="35">
        <f t="shared" si="5"/>
        <v>323.1632464175625</v>
      </c>
      <c r="T63" s="35">
        <f t="shared" si="6"/>
        <v>14.755790027842313</v>
      </c>
      <c r="U63" s="35">
        <f t="shared" si="7"/>
        <v>516.6058316950888</v>
      </c>
      <c r="V63" s="35">
        <f t="shared" si="8"/>
        <v>286.15998121268223</v>
      </c>
      <c r="W63" s="35">
        <f t="shared" si="9"/>
        <v>21.41404029833982</v>
      </c>
      <c r="X63" s="35">
        <f t="shared" si="10"/>
        <v>3266.6454081942447</v>
      </c>
      <c r="Y63" s="51">
        <v>9900</v>
      </c>
      <c r="Z63" s="51">
        <v>4150</v>
      </c>
      <c r="AA63" s="35">
        <f t="shared" si="11"/>
        <v>396.25</v>
      </c>
      <c r="AB63" s="35">
        <f t="shared" si="12"/>
        <v>25</v>
      </c>
      <c r="AC63" s="35">
        <f t="shared" si="13"/>
        <v>583.14442824110336</v>
      </c>
      <c r="AD63" s="35">
        <f t="shared" si="14"/>
        <v>249.0213797049712</v>
      </c>
      <c r="AE63" s="35">
        <f t="shared" si="15"/>
        <v>125.44098869657967</v>
      </c>
      <c r="AF63" s="35">
        <f t="shared" si="16"/>
        <v>293.88349863925117</v>
      </c>
      <c r="AG63" s="35">
        <f t="shared" si="17"/>
        <v>42.449484114609724</v>
      </c>
      <c r="AH63" s="35">
        <f t="shared" si="18"/>
        <v>529.00636606762339</v>
      </c>
      <c r="AI63" s="35">
        <f t="shared" si="19"/>
        <v>266.47945515733045</v>
      </c>
      <c r="AJ63" s="35">
        <f t="shared" si="20"/>
        <v>19.473851536775534</v>
      </c>
      <c r="AK63" s="36">
        <f t="shared" si="21"/>
        <v>3524.3878980789987</v>
      </c>
    </row>
    <row r="64" spans="1:37" x14ac:dyDescent="0.25">
      <c r="A64" s="5">
        <v>4878</v>
      </c>
      <c r="B64" s="5">
        <v>709103.05761528015</v>
      </c>
      <c r="C64" s="5">
        <v>1069474.9423367977</v>
      </c>
      <c r="D64" s="5">
        <v>17692.176250004421</v>
      </c>
      <c r="E64" s="5">
        <v>35.088132799204303</v>
      </c>
      <c r="F64" s="45">
        <v>2.5000000000000001E-2</v>
      </c>
      <c r="G64" s="45">
        <v>-2.5000000000000001E-2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603.75</v>
      </c>
      <c r="O64" s="35">
        <f t="shared" si="1"/>
        <v>475</v>
      </c>
      <c r="P64" s="35">
        <f t="shared" si="2"/>
        <v>584.50119721938472</v>
      </c>
      <c r="Q64" s="35">
        <f t="shared" si="3"/>
        <v>273.82073980775351</v>
      </c>
      <c r="R64" s="35">
        <f t="shared" si="4"/>
        <v>151.67567408584176</v>
      </c>
      <c r="S64" s="35">
        <f t="shared" si="5"/>
        <v>323.1632464175625</v>
      </c>
      <c r="T64" s="35">
        <f t="shared" si="6"/>
        <v>14.755790027842313</v>
      </c>
      <c r="U64" s="35">
        <f t="shared" si="7"/>
        <v>516.6058316950888</v>
      </c>
      <c r="V64" s="35">
        <f t="shared" si="8"/>
        <v>286.15998121268223</v>
      </c>
      <c r="W64" s="35">
        <f t="shared" si="9"/>
        <v>21.41404029833982</v>
      </c>
      <c r="X64" s="35">
        <f t="shared" si="10"/>
        <v>3266.6454081942447</v>
      </c>
      <c r="Y64" s="51">
        <v>9900</v>
      </c>
      <c r="Z64" s="51">
        <v>4150</v>
      </c>
      <c r="AA64" s="35">
        <f t="shared" si="11"/>
        <v>396.25</v>
      </c>
      <c r="AB64" s="35">
        <f t="shared" si="12"/>
        <v>25</v>
      </c>
      <c r="AC64" s="35">
        <f t="shared" si="13"/>
        <v>583.14442824110336</v>
      </c>
      <c r="AD64" s="35">
        <f t="shared" si="14"/>
        <v>249.0213797049712</v>
      </c>
      <c r="AE64" s="35">
        <f t="shared" si="15"/>
        <v>125.44098869657967</v>
      </c>
      <c r="AF64" s="35">
        <f t="shared" si="16"/>
        <v>293.88349863925117</v>
      </c>
      <c r="AG64" s="35">
        <f t="shared" si="17"/>
        <v>42.449484114609724</v>
      </c>
      <c r="AH64" s="35">
        <f t="shared" si="18"/>
        <v>529.00636606762339</v>
      </c>
      <c r="AI64" s="35">
        <f t="shared" si="19"/>
        <v>266.47945515733045</v>
      </c>
      <c r="AJ64" s="35">
        <f t="shared" si="20"/>
        <v>19.473851536775534</v>
      </c>
      <c r="AK64" s="36">
        <f t="shared" si="21"/>
        <v>3524.3878980789987</v>
      </c>
    </row>
    <row r="65" spans="1:37" x14ac:dyDescent="0.25">
      <c r="A65" s="5">
        <v>4879</v>
      </c>
      <c r="B65" s="5">
        <v>709921.60942268372</v>
      </c>
      <c r="C65" s="5">
        <v>1070049.3749765754</v>
      </c>
      <c r="D65" s="5">
        <v>17691.531562504453</v>
      </c>
      <c r="E65" s="5">
        <v>35.031788389070364</v>
      </c>
      <c r="F65" s="45">
        <v>2.5000000000000001E-2</v>
      </c>
      <c r="G65" s="45">
        <v>-2.5000000000000001E-2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603.75</v>
      </c>
      <c r="O65" s="35">
        <f t="shared" si="1"/>
        <v>475</v>
      </c>
      <c r="P65" s="35">
        <f t="shared" si="2"/>
        <v>584.50119721938472</v>
      </c>
      <c r="Q65" s="35">
        <f t="shared" si="3"/>
        <v>273.82073980775351</v>
      </c>
      <c r="R65" s="35">
        <f t="shared" si="4"/>
        <v>151.67567408584176</v>
      </c>
      <c r="S65" s="35">
        <f t="shared" si="5"/>
        <v>323.1632464175625</v>
      </c>
      <c r="T65" s="35">
        <f t="shared" si="6"/>
        <v>14.755790027842313</v>
      </c>
      <c r="U65" s="35">
        <f t="shared" si="7"/>
        <v>516.6058316950888</v>
      </c>
      <c r="V65" s="35">
        <f t="shared" si="8"/>
        <v>286.15998121268223</v>
      </c>
      <c r="W65" s="35">
        <f t="shared" si="9"/>
        <v>21.41404029833982</v>
      </c>
      <c r="X65" s="35">
        <f t="shared" si="10"/>
        <v>3266.6454081942447</v>
      </c>
      <c r="Y65" s="51">
        <v>9900</v>
      </c>
      <c r="Z65" s="51">
        <v>4150</v>
      </c>
      <c r="AA65" s="35">
        <f t="shared" si="11"/>
        <v>396.25</v>
      </c>
      <c r="AB65" s="35">
        <f t="shared" si="12"/>
        <v>25</v>
      </c>
      <c r="AC65" s="35">
        <f t="shared" si="13"/>
        <v>583.14442824110336</v>
      </c>
      <c r="AD65" s="35">
        <f t="shared" si="14"/>
        <v>249.0213797049712</v>
      </c>
      <c r="AE65" s="35">
        <f t="shared" si="15"/>
        <v>125.44098869657967</v>
      </c>
      <c r="AF65" s="35">
        <f t="shared" si="16"/>
        <v>293.88349863925117</v>
      </c>
      <c r="AG65" s="35">
        <f t="shared" si="17"/>
        <v>42.449484114609724</v>
      </c>
      <c r="AH65" s="35">
        <f t="shared" si="18"/>
        <v>529.00636606762339</v>
      </c>
      <c r="AI65" s="35">
        <f t="shared" si="19"/>
        <v>266.47945515733045</v>
      </c>
      <c r="AJ65" s="35">
        <f t="shared" si="20"/>
        <v>19.473851536775534</v>
      </c>
      <c r="AK65" s="36">
        <f t="shared" si="21"/>
        <v>3524.3878980789987</v>
      </c>
    </row>
    <row r="66" spans="1:37" x14ac:dyDescent="0.25">
      <c r="A66" s="5">
        <v>4879.28</v>
      </c>
      <c r="B66" s="5">
        <v>710150.90484285355</v>
      </c>
      <c r="C66" s="5">
        <v>1070210.072238028</v>
      </c>
      <c r="D66" s="5">
        <v>17691.371322004445</v>
      </c>
      <c r="E66" s="5">
        <v>35.016118795406754</v>
      </c>
      <c r="F66" s="45">
        <v>2.5000000000000001E-2</v>
      </c>
      <c r="G66" s="45">
        <v>-2.5000000000000001E-2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603.75</v>
      </c>
      <c r="O66" s="35">
        <f t="shared" si="1"/>
        <v>475</v>
      </c>
      <c r="P66" s="35">
        <f t="shared" si="2"/>
        <v>584.50119721938472</v>
      </c>
      <c r="Q66" s="35">
        <f t="shared" si="3"/>
        <v>273.82073980775351</v>
      </c>
      <c r="R66" s="35">
        <f t="shared" si="4"/>
        <v>151.67567408584176</v>
      </c>
      <c r="S66" s="35">
        <f t="shared" si="5"/>
        <v>323.1632464175625</v>
      </c>
      <c r="T66" s="35">
        <f t="shared" si="6"/>
        <v>14.755790027842313</v>
      </c>
      <c r="U66" s="35">
        <f t="shared" si="7"/>
        <v>516.6058316950888</v>
      </c>
      <c r="V66" s="35">
        <f t="shared" si="8"/>
        <v>286.15998121268223</v>
      </c>
      <c r="W66" s="35">
        <f t="shared" si="9"/>
        <v>21.41404029833982</v>
      </c>
      <c r="X66" s="35">
        <f t="shared" si="10"/>
        <v>3266.6454081942447</v>
      </c>
      <c r="Y66" s="51">
        <v>9900</v>
      </c>
      <c r="Z66" s="51">
        <v>4150</v>
      </c>
      <c r="AA66" s="35">
        <f t="shared" si="11"/>
        <v>396.25</v>
      </c>
      <c r="AB66" s="35">
        <f t="shared" si="12"/>
        <v>25</v>
      </c>
      <c r="AC66" s="35">
        <f t="shared" si="13"/>
        <v>583.14442824110336</v>
      </c>
      <c r="AD66" s="35">
        <f t="shared" si="14"/>
        <v>249.0213797049712</v>
      </c>
      <c r="AE66" s="35">
        <f t="shared" si="15"/>
        <v>125.44098869657967</v>
      </c>
      <c r="AF66" s="35">
        <f t="shared" si="16"/>
        <v>293.88349863925117</v>
      </c>
      <c r="AG66" s="35">
        <f t="shared" si="17"/>
        <v>42.449484114609724</v>
      </c>
      <c r="AH66" s="35">
        <f t="shared" si="18"/>
        <v>529.00636606762339</v>
      </c>
      <c r="AI66" s="35">
        <f t="shared" si="19"/>
        <v>266.47945515733045</v>
      </c>
      <c r="AJ66" s="35">
        <f t="shared" si="20"/>
        <v>19.473851536775534</v>
      </c>
      <c r="AK66" s="36">
        <f t="shared" si="21"/>
        <v>3524.3878980789987</v>
      </c>
    </row>
    <row r="67" spans="1:37" x14ac:dyDescent="0.25">
      <c r="A67" s="5">
        <v>4879.95</v>
      </c>
      <c r="B67" s="5">
        <v>710699.75384712219</v>
      </c>
      <c r="C67" s="5">
        <v>1070594.3439576924</v>
      </c>
      <c r="D67" s="5">
        <v>17691.023891410397</v>
      </c>
      <c r="E67" s="5">
        <v>34.978813440722725</v>
      </c>
      <c r="F67" s="45">
        <v>2.5000000000000001E-2</v>
      </c>
      <c r="G67" s="45">
        <v>-2.5000000000000001E-2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0"/>
        <v>603.75</v>
      </c>
      <c r="O67" s="35">
        <f t="shared" si="1"/>
        <v>475</v>
      </c>
      <c r="P67" s="35">
        <f t="shared" si="2"/>
        <v>584.50119721938472</v>
      </c>
      <c r="Q67" s="35">
        <f t="shared" si="3"/>
        <v>273.82073980775351</v>
      </c>
      <c r="R67" s="35">
        <f t="shared" si="4"/>
        <v>151.67567408584176</v>
      </c>
      <c r="S67" s="35">
        <f t="shared" si="5"/>
        <v>323.1632464175625</v>
      </c>
      <c r="T67" s="35">
        <f t="shared" si="6"/>
        <v>14.755790027842313</v>
      </c>
      <c r="U67" s="35">
        <f t="shared" si="7"/>
        <v>516.6058316950888</v>
      </c>
      <c r="V67" s="35">
        <f t="shared" si="8"/>
        <v>286.15998121268223</v>
      </c>
      <c r="W67" s="35">
        <f t="shared" si="9"/>
        <v>21.41404029833982</v>
      </c>
      <c r="X67" s="35">
        <f t="shared" si="10"/>
        <v>3266.6454081942447</v>
      </c>
      <c r="Y67" s="51">
        <v>9900</v>
      </c>
      <c r="Z67" s="51">
        <v>4150</v>
      </c>
      <c r="AA67" s="35">
        <f t="shared" si="11"/>
        <v>396.25</v>
      </c>
      <c r="AB67" s="35">
        <f t="shared" si="12"/>
        <v>25</v>
      </c>
      <c r="AC67" s="35">
        <f t="shared" si="13"/>
        <v>583.14442824110336</v>
      </c>
      <c r="AD67" s="35">
        <f t="shared" si="14"/>
        <v>249.0213797049712</v>
      </c>
      <c r="AE67" s="35">
        <f t="shared" si="15"/>
        <v>125.44098869657967</v>
      </c>
      <c r="AF67" s="35">
        <f t="shared" si="16"/>
        <v>293.88349863925117</v>
      </c>
      <c r="AG67" s="35">
        <f t="shared" si="17"/>
        <v>42.449484114609724</v>
      </c>
      <c r="AH67" s="35">
        <f t="shared" si="18"/>
        <v>529.00636606762339</v>
      </c>
      <c r="AI67" s="35">
        <f t="shared" si="19"/>
        <v>266.47945515733045</v>
      </c>
      <c r="AJ67" s="35">
        <f t="shared" si="20"/>
        <v>19.473851536775534</v>
      </c>
      <c r="AK67" s="36">
        <f t="shared" si="21"/>
        <v>3524.3878980789987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69"/>
  <sheetViews>
    <sheetView topLeftCell="H1" zoomScale="85" zoomScaleNormal="85" workbookViewId="0">
      <selection activeCell="AA3" sqref="AA3:AK69"/>
    </sheetView>
  </sheetViews>
  <sheetFormatPr defaultRowHeight="13.8" x14ac:dyDescent="0.25"/>
  <sheetData>
    <row r="1" spans="1:37" x14ac:dyDescent="0.25">
      <c r="A1" s="73" t="s">
        <v>67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4880.05</v>
      </c>
      <c r="B3" s="5">
        <v>710781.69302988052</v>
      </c>
      <c r="C3" s="5">
        <v>1070651.6673415601</v>
      </c>
      <c r="D3" s="5">
        <v>17690.975581395334</v>
      </c>
      <c r="E3" s="5">
        <v>34.973268431495477</v>
      </c>
      <c r="F3" s="45">
        <v>2.5000000000000001E-2</v>
      </c>
      <c r="G3" s="45">
        <v>-2.5000000000000001E-2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603.75</v>
      </c>
      <c r="O3" s="35">
        <f>(L3-400-500)*F3+250</f>
        <v>475</v>
      </c>
      <c r="P3" s="35">
        <f>(1000*SIN(PI()/2-(PI()/2+ATAN(H3)+ATAN(250/(L3-M3-400-250)))/2)/SIN((PI()/2+ATAN(H3)+ATAN(250/(L3-M3-400-250)))/2))*COS(ATAN((N3-O3)/(L3-M3-400-250)))</f>
        <v>584.50119721938472</v>
      </c>
      <c r="Q3" s="35">
        <f>(1000*SIN(PI()/2-(PI()/2+ATAN(H3)+ATAN(250/(L3-M3-400-250)))/2)/SIN((PI()/2+ATAN(H3)+ATAN(250/(L3-M3-400-250)))/2))*SIN(ATAN(H3)+ATAN(250/(L3-M3-400-250))-ATAN((N3-O3)/(L3-M3-400-250)))</f>
        <v>273.82073980775351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151.67567408584176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323.1632464175625</v>
      </c>
      <c r="T3" s="35">
        <f>(1000*SIN(PI()/2-(PI()/2+ATAN(H3)+ATAN(250/(L3-M3-400-250)))/2)/SIN((PI()/2+ATAN(H3)+ATAN(250/(L3-M3-400-250)))/2))*SIN(ATAN((N3-O3)/(L3-M3-400-250)))</f>
        <v>14.755790027842313</v>
      </c>
      <c r="U3" s="35">
        <f>(1000*SIN(PI()/2-(PI()/2+ATAN(H3)+ATAN(250/(L3-M3-400-250)))/2)/SIN((PI()/2+ATAN(H3)+ATAN(250/(L3-M3-400-250)))/2))*COS(ATAN(H3)+ATAN(250/(L3-M3-400-250))-ATAN((N3-O3)/(L3-M3-400-250)))</f>
        <v>516.6058316950888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286.15998121268223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21.41404029833982</v>
      </c>
      <c r="X3" s="35">
        <f>M3+400-((K3-250-(N3-O3))/TAN(PI()/2-(ATAN(H3)+ATAN(250/(L3-M3-400-250))-ATAN((N3-O3)/(L3-M3-400-250)))))</f>
        <v>3266.6454081942447</v>
      </c>
      <c r="Y3" s="51">
        <v>9900</v>
      </c>
      <c r="Z3" s="51">
        <v>4150</v>
      </c>
      <c r="AA3" s="35">
        <f>Z3*G3+J3</f>
        <v>396.25</v>
      </c>
      <c r="AB3" s="35">
        <f>(Y3-400-500)*G3+250</f>
        <v>25</v>
      </c>
      <c r="AC3" s="35">
        <f>(1000*SIN(PI()/2-(PI()/2+ATAN(I3)+ATAN(250/(Y3-Z3-400-250)))/2)/SIN((PI()/2+ATAN(I3)+ATAN(250/(Y3-Z3-400-250)))/2))*COS(ATAN((AA3-AB3)/(Y3-Z3-400-250)))</f>
        <v>583.14442824110336</v>
      </c>
      <c r="AD3" s="35">
        <f>(1000*SIN(PI()/2-(PI()/2+ATAN(I3)+ATAN(250/(Y3-Z3-400-250)))/2)/SIN((PI()/2+ATAN(I3)+ATAN(250/(Y3-Z3-400-250)))/2))*SIN(ATAN(I3)+ATAN(250/(Y3-Z3-400-250))-(ATAN((AA3-AB3)/(Y3-Z3-400-250))))</f>
        <v>249.0213797049712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125.44098869657967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293.88349863925117</v>
      </c>
      <c r="AG3" s="35">
        <f>(1000*SIN(PI()/2-(PI()/2+ATAN(I3)+ATAN(250/(Y3-Z3-400-250)))/2)/SIN((PI()/2+ATAN(I3)+ATAN(250/(Y3-Z3-400-250)))/2))*SIN(ATAN((AA3-AB3)/(Y3-Z3-400-250)))</f>
        <v>42.449484114609724</v>
      </c>
      <c r="AH3" s="35">
        <f>(1000*SIN(PI()/2-(PI()/2+ATAN(I3)+ATAN(250/(Y3-Z3-400-250)))/2)/SIN((PI()/2+ATAN(I3)+ATAN(250/(Y3-Z3-400-250)))/2))*COS(ATAN(I3)+ATAN(250/(Y3-Z3-400-250))-(ATAN((AA3-AB3)/(Y3-Z3-400-250))))</f>
        <v>529.00636606762339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266.47945515733045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19.473851536775534</v>
      </c>
      <c r="AK3" s="36">
        <f>Z3+400-((K3-250-(AA3-AB3))/TAN(PI()/2-(ATAN(I3)+ATAN(250/(Y3-Z3-400-250))-(ATAN((AA3-AB3)/(Y3-Z3-400-250))))))</f>
        <v>3524.3878980789987</v>
      </c>
    </row>
    <row r="4" spans="1:37" x14ac:dyDescent="0.25">
      <c r="A4" s="5">
        <v>4880.72</v>
      </c>
      <c r="B4" s="5">
        <v>711330.82823991776</v>
      </c>
      <c r="C4" s="5">
        <v>1071035.5299547315</v>
      </c>
      <c r="D4" s="5">
        <v>17690.648372093008</v>
      </c>
      <c r="E4" s="5">
        <v>34.936270662534682</v>
      </c>
      <c r="F4" s="45">
        <v>2.5000000000000001E-2</v>
      </c>
      <c r="G4" s="45">
        <v>-2.5000000000000001E-2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0">M4*F4+J4</f>
        <v>603.75</v>
      </c>
      <c r="O4" s="35">
        <f t="shared" ref="O4:O67" si="1">(L4-400-500)*F4+250</f>
        <v>475</v>
      </c>
      <c r="P4" s="35">
        <f t="shared" ref="P4:P67" si="2">(1000*SIN(PI()/2-(PI()/2+ATAN(H4)+ATAN(250/(L4-M4-400-250)))/2)/SIN((PI()/2+ATAN(H4)+ATAN(250/(L4-M4-400-250)))/2))*COS(ATAN((N4-O4)/(L4-M4-400-250)))</f>
        <v>584.50119721938472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273.82073980775351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151.67567408584176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323.1632464175625</v>
      </c>
      <c r="T4" s="35">
        <f t="shared" ref="T4:T67" si="6">(1000*SIN(PI()/2-(PI()/2+ATAN(H4)+ATAN(250/(L4-M4-400-250)))/2)/SIN((PI()/2+ATAN(H4)+ATAN(250/(L4-M4-400-250)))/2))*SIN(ATAN((N4-O4)/(L4-M4-400-250)))</f>
        <v>14.755790027842313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516.6058316950888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286.15998121268223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21.41404029833982</v>
      </c>
      <c r="X4" s="35">
        <f t="shared" ref="X4:X67" si="10">M4+400-((K4-250-(N4-O4))/TAN(PI()/2-(ATAN(H4)+ATAN(250/(L4-M4-400-250))-ATAN((N4-O4)/(L4-M4-400-250)))))</f>
        <v>3266.6454081942447</v>
      </c>
      <c r="Y4" s="51">
        <v>9900</v>
      </c>
      <c r="Z4" s="51">
        <v>4150</v>
      </c>
      <c r="AA4" s="35">
        <f t="shared" ref="AA4:AA67" si="11">Z4*G4+J4</f>
        <v>396.25</v>
      </c>
      <c r="AB4" s="35">
        <f t="shared" ref="AB4:AB67" si="12">(Y4-400-500)*G4+250</f>
        <v>25</v>
      </c>
      <c r="AC4" s="35">
        <f t="shared" ref="AC4:AC67" si="13">(1000*SIN(PI()/2-(PI()/2+ATAN(I4)+ATAN(250/(Y4-Z4-400-250)))/2)/SIN((PI()/2+ATAN(I4)+ATAN(250/(Y4-Z4-400-250)))/2))*COS(ATAN((AA4-AB4)/(Y4-Z4-400-250)))</f>
        <v>583.14442824110336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249.0213797049712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125.44098869657967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293.88349863925117</v>
      </c>
      <c r="AG4" s="35">
        <f t="shared" ref="AG4:AG67" si="17">(1000*SIN(PI()/2-(PI()/2+ATAN(I4)+ATAN(250/(Y4-Z4-400-250)))/2)/SIN((PI()/2+ATAN(I4)+ATAN(250/(Y4-Z4-400-250)))/2))*SIN(ATAN((AA4-AB4)/(Y4-Z4-400-250)))</f>
        <v>42.449484114609724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529.00636606762339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266.47945515733045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19.473851536775534</v>
      </c>
      <c r="AK4" s="36">
        <f t="shared" ref="AK4:AK67" si="21">Z4+400-((K4-250-(AA4-AB4))/TAN(PI()/2-(ATAN(I4)+ATAN(250/(Y4-Z4-400-250))-(ATAN((AA4-AB4)/(Y4-Z4-400-250))))))</f>
        <v>3524.3878980789987</v>
      </c>
    </row>
    <row r="5" spans="1:37" x14ac:dyDescent="0.25">
      <c r="A5" s="5">
        <v>4880.3</v>
      </c>
      <c r="B5" s="5">
        <v>710986.56522846222</v>
      </c>
      <c r="C5" s="5">
        <v>1070794.9411425292</v>
      </c>
      <c r="D5" s="5">
        <v>17690.853488372082</v>
      </c>
      <c r="E5" s="5">
        <v>34.959431992698384</v>
      </c>
      <c r="F5" s="45">
        <v>2.5000000000000001E-2</v>
      </c>
      <c r="G5" s="45">
        <v>-2.5000000000000001E-2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603.75</v>
      </c>
      <c r="O5" s="35">
        <f t="shared" si="1"/>
        <v>475</v>
      </c>
      <c r="P5" s="35">
        <f t="shared" si="2"/>
        <v>584.50119721938472</v>
      </c>
      <c r="Q5" s="35">
        <f t="shared" si="3"/>
        <v>273.82073980775351</v>
      </c>
      <c r="R5" s="35">
        <f t="shared" si="4"/>
        <v>151.67567408584176</v>
      </c>
      <c r="S5" s="35">
        <f t="shared" si="5"/>
        <v>323.1632464175625</v>
      </c>
      <c r="T5" s="35">
        <f t="shared" si="6"/>
        <v>14.755790027842313</v>
      </c>
      <c r="U5" s="35">
        <f t="shared" si="7"/>
        <v>516.6058316950888</v>
      </c>
      <c r="V5" s="35">
        <f t="shared" si="8"/>
        <v>286.15998121268223</v>
      </c>
      <c r="W5" s="35">
        <f t="shared" si="9"/>
        <v>21.41404029833982</v>
      </c>
      <c r="X5" s="35">
        <f t="shared" si="10"/>
        <v>3266.6454081942447</v>
      </c>
      <c r="Y5" s="51">
        <v>9900</v>
      </c>
      <c r="Z5" s="51">
        <v>4150</v>
      </c>
      <c r="AA5" s="35">
        <f t="shared" si="11"/>
        <v>396.25</v>
      </c>
      <c r="AB5" s="35">
        <f t="shared" si="12"/>
        <v>25</v>
      </c>
      <c r="AC5" s="35">
        <f t="shared" si="13"/>
        <v>583.14442824110336</v>
      </c>
      <c r="AD5" s="35">
        <f t="shared" si="14"/>
        <v>249.0213797049712</v>
      </c>
      <c r="AE5" s="35">
        <f t="shared" si="15"/>
        <v>125.44098869657967</v>
      </c>
      <c r="AF5" s="35">
        <f t="shared" si="16"/>
        <v>293.88349863925117</v>
      </c>
      <c r="AG5" s="35">
        <f t="shared" si="17"/>
        <v>42.449484114609724</v>
      </c>
      <c r="AH5" s="35">
        <f t="shared" si="18"/>
        <v>529.00636606762339</v>
      </c>
      <c r="AI5" s="35">
        <f t="shared" si="19"/>
        <v>266.47945515733045</v>
      </c>
      <c r="AJ5" s="35">
        <f t="shared" si="20"/>
        <v>19.473851536775534</v>
      </c>
      <c r="AK5" s="36">
        <f t="shared" si="21"/>
        <v>3524.3878980789987</v>
      </c>
    </row>
    <row r="6" spans="1:37" x14ac:dyDescent="0.25">
      <c r="A6" s="5">
        <v>4881</v>
      </c>
      <c r="B6" s="5">
        <v>711560.39083766937</v>
      </c>
      <c r="C6" s="5">
        <v>1071195.8453101516</v>
      </c>
      <c r="D6" s="5">
        <v>17690.511627906966</v>
      </c>
      <c r="E6" s="5">
        <v>34.920888204525859</v>
      </c>
      <c r="F6" s="45">
        <v>2.5000000000000001E-2</v>
      </c>
      <c r="G6" s="45">
        <v>-2.5000000000000001E-2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603.75</v>
      </c>
      <c r="O6" s="35">
        <f t="shared" si="1"/>
        <v>475</v>
      </c>
      <c r="P6" s="35">
        <f t="shared" si="2"/>
        <v>584.50119721938472</v>
      </c>
      <c r="Q6" s="35">
        <f t="shared" si="3"/>
        <v>273.82073980775351</v>
      </c>
      <c r="R6" s="35">
        <f t="shared" si="4"/>
        <v>151.67567408584176</v>
      </c>
      <c r="S6" s="35">
        <f t="shared" si="5"/>
        <v>323.1632464175625</v>
      </c>
      <c r="T6" s="35">
        <f t="shared" si="6"/>
        <v>14.755790027842313</v>
      </c>
      <c r="U6" s="35">
        <f t="shared" si="7"/>
        <v>516.6058316950888</v>
      </c>
      <c r="V6" s="35">
        <f t="shared" si="8"/>
        <v>286.15998121268223</v>
      </c>
      <c r="W6" s="35">
        <f t="shared" si="9"/>
        <v>21.41404029833982</v>
      </c>
      <c r="X6" s="35">
        <f t="shared" si="10"/>
        <v>3266.6454081942447</v>
      </c>
      <c r="Y6" s="51">
        <v>9900</v>
      </c>
      <c r="Z6" s="51">
        <v>4150</v>
      </c>
      <c r="AA6" s="35">
        <f t="shared" si="11"/>
        <v>396.25</v>
      </c>
      <c r="AB6" s="35">
        <f t="shared" si="12"/>
        <v>25</v>
      </c>
      <c r="AC6" s="35">
        <f t="shared" si="13"/>
        <v>583.14442824110336</v>
      </c>
      <c r="AD6" s="35">
        <f t="shared" si="14"/>
        <v>249.0213797049712</v>
      </c>
      <c r="AE6" s="35">
        <f t="shared" si="15"/>
        <v>125.44098869657967</v>
      </c>
      <c r="AF6" s="35">
        <f t="shared" si="16"/>
        <v>293.88349863925117</v>
      </c>
      <c r="AG6" s="35">
        <f t="shared" si="17"/>
        <v>42.449484114609724</v>
      </c>
      <c r="AH6" s="35">
        <f t="shared" si="18"/>
        <v>529.00636606762339</v>
      </c>
      <c r="AI6" s="35">
        <f t="shared" si="19"/>
        <v>266.47945515733045</v>
      </c>
      <c r="AJ6" s="35">
        <f t="shared" si="20"/>
        <v>19.473851536775534</v>
      </c>
      <c r="AK6" s="36">
        <f t="shared" si="21"/>
        <v>3524.3878980789987</v>
      </c>
    </row>
    <row r="7" spans="1:37" x14ac:dyDescent="0.25">
      <c r="A7" s="5">
        <v>4882</v>
      </c>
      <c r="B7" s="5">
        <v>712380.60697984695</v>
      </c>
      <c r="C7" s="5">
        <v>1071767.8989830315</v>
      </c>
      <c r="D7" s="5">
        <v>17690.02325581394</v>
      </c>
      <c r="E7" s="5">
        <v>34.8663324301153</v>
      </c>
      <c r="F7" s="45">
        <v>2.5000000000000001E-2</v>
      </c>
      <c r="G7" s="45">
        <v>-2.5000000000000001E-2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603.75</v>
      </c>
      <c r="O7" s="35">
        <f t="shared" si="1"/>
        <v>475</v>
      </c>
      <c r="P7" s="35">
        <f t="shared" si="2"/>
        <v>584.50119721938472</v>
      </c>
      <c r="Q7" s="35">
        <f t="shared" si="3"/>
        <v>273.82073980775351</v>
      </c>
      <c r="R7" s="35">
        <f t="shared" si="4"/>
        <v>151.67567408584176</v>
      </c>
      <c r="S7" s="35">
        <f t="shared" si="5"/>
        <v>323.1632464175625</v>
      </c>
      <c r="T7" s="35">
        <f t="shared" si="6"/>
        <v>14.755790027842313</v>
      </c>
      <c r="U7" s="35">
        <f t="shared" si="7"/>
        <v>516.6058316950888</v>
      </c>
      <c r="V7" s="35">
        <f t="shared" si="8"/>
        <v>286.15998121268223</v>
      </c>
      <c r="W7" s="35">
        <f t="shared" si="9"/>
        <v>21.41404029833982</v>
      </c>
      <c r="X7" s="35">
        <f t="shared" si="10"/>
        <v>3266.6454081942447</v>
      </c>
      <c r="Y7" s="51">
        <v>9900</v>
      </c>
      <c r="Z7" s="51">
        <v>4150</v>
      </c>
      <c r="AA7" s="35">
        <f t="shared" si="11"/>
        <v>396.25</v>
      </c>
      <c r="AB7" s="35">
        <f t="shared" si="12"/>
        <v>25</v>
      </c>
      <c r="AC7" s="35">
        <f t="shared" si="13"/>
        <v>583.14442824110336</v>
      </c>
      <c r="AD7" s="35">
        <f t="shared" si="14"/>
        <v>249.0213797049712</v>
      </c>
      <c r="AE7" s="35">
        <f t="shared" si="15"/>
        <v>125.44098869657967</v>
      </c>
      <c r="AF7" s="35">
        <f t="shared" si="16"/>
        <v>293.88349863925117</v>
      </c>
      <c r="AG7" s="35">
        <f t="shared" si="17"/>
        <v>42.449484114609724</v>
      </c>
      <c r="AH7" s="35">
        <f t="shared" si="18"/>
        <v>529.00636606762339</v>
      </c>
      <c r="AI7" s="35">
        <f t="shared" si="19"/>
        <v>266.47945515733045</v>
      </c>
      <c r="AJ7" s="35">
        <f t="shared" si="20"/>
        <v>19.473851536775534</v>
      </c>
      <c r="AK7" s="36">
        <f t="shared" si="21"/>
        <v>3524.3878980789987</v>
      </c>
    </row>
    <row r="8" spans="1:37" x14ac:dyDescent="0.25">
      <c r="A8" s="5">
        <v>4883</v>
      </c>
      <c r="B8" s="5">
        <v>713201.36447525024</v>
      </c>
      <c r="C8" s="5">
        <v>1072339.1756758392</v>
      </c>
      <c r="D8" s="5">
        <v>17689.534883720917</v>
      </c>
      <c r="E8" s="5">
        <v>34.812372867612524</v>
      </c>
      <c r="F8" s="45">
        <v>2.5000000000000001E-2</v>
      </c>
      <c r="G8" s="45">
        <v>-2.5000000000000001E-2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603.75</v>
      </c>
      <c r="O8" s="35">
        <f t="shared" si="1"/>
        <v>475</v>
      </c>
      <c r="P8" s="35">
        <f t="shared" si="2"/>
        <v>584.50119721938472</v>
      </c>
      <c r="Q8" s="35">
        <f t="shared" si="3"/>
        <v>273.82073980775351</v>
      </c>
      <c r="R8" s="35">
        <f t="shared" si="4"/>
        <v>151.67567408584176</v>
      </c>
      <c r="S8" s="35">
        <f t="shared" si="5"/>
        <v>323.1632464175625</v>
      </c>
      <c r="T8" s="35">
        <f t="shared" si="6"/>
        <v>14.755790027842313</v>
      </c>
      <c r="U8" s="35">
        <f t="shared" si="7"/>
        <v>516.6058316950888</v>
      </c>
      <c r="V8" s="35">
        <f t="shared" si="8"/>
        <v>286.15998121268223</v>
      </c>
      <c r="W8" s="35">
        <f t="shared" si="9"/>
        <v>21.41404029833982</v>
      </c>
      <c r="X8" s="35">
        <f t="shared" si="10"/>
        <v>3266.6454081942447</v>
      </c>
      <c r="Y8" s="51">
        <v>9900</v>
      </c>
      <c r="Z8" s="51">
        <v>4150</v>
      </c>
      <c r="AA8" s="35">
        <f t="shared" si="11"/>
        <v>396.25</v>
      </c>
      <c r="AB8" s="35">
        <f t="shared" si="12"/>
        <v>25</v>
      </c>
      <c r="AC8" s="35">
        <f t="shared" si="13"/>
        <v>583.14442824110336</v>
      </c>
      <c r="AD8" s="35">
        <f t="shared" si="14"/>
        <v>249.0213797049712</v>
      </c>
      <c r="AE8" s="35">
        <f t="shared" si="15"/>
        <v>125.44098869657967</v>
      </c>
      <c r="AF8" s="35">
        <f t="shared" si="16"/>
        <v>293.88349863925117</v>
      </c>
      <c r="AG8" s="35">
        <f t="shared" si="17"/>
        <v>42.449484114609724</v>
      </c>
      <c r="AH8" s="35">
        <f t="shared" si="18"/>
        <v>529.00636606762339</v>
      </c>
      <c r="AI8" s="35">
        <f t="shared" si="19"/>
        <v>266.47945515733045</v>
      </c>
      <c r="AJ8" s="35">
        <f t="shared" si="20"/>
        <v>19.473851536775534</v>
      </c>
      <c r="AK8" s="36">
        <f t="shared" si="21"/>
        <v>3524.3878980789987</v>
      </c>
    </row>
    <row r="9" spans="1:37" x14ac:dyDescent="0.25">
      <c r="A9" s="5">
        <v>4884</v>
      </c>
      <c r="B9" s="5">
        <v>714022.65665149689</v>
      </c>
      <c r="C9" s="5">
        <v>1072909.6834225655</v>
      </c>
      <c r="D9" s="5">
        <v>17689.046511627894</v>
      </c>
      <c r="E9" s="5">
        <v>34.759009517017546</v>
      </c>
      <c r="F9" s="45">
        <v>2.5000000000000001E-2</v>
      </c>
      <c r="G9" s="45">
        <v>-2.5000000000000001E-2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603.75</v>
      </c>
      <c r="O9" s="35">
        <f t="shared" si="1"/>
        <v>475</v>
      </c>
      <c r="P9" s="35">
        <f t="shared" si="2"/>
        <v>584.50119721938472</v>
      </c>
      <c r="Q9" s="35">
        <f t="shared" si="3"/>
        <v>273.82073980775351</v>
      </c>
      <c r="R9" s="35">
        <f t="shared" si="4"/>
        <v>151.67567408584176</v>
      </c>
      <c r="S9" s="35">
        <f t="shared" si="5"/>
        <v>323.1632464175625</v>
      </c>
      <c r="T9" s="35">
        <f t="shared" si="6"/>
        <v>14.755790027842313</v>
      </c>
      <c r="U9" s="35">
        <f t="shared" si="7"/>
        <v>516.6058316950888</v>
      </c>
      <c r="V9" s="35">
        <f t="shared" si="8"/>
        <v>286.15998121268223</v>
      </c>
      <c r="W9" s="35">
        <f t="shared" si="9"/>
        <v>21.41404029833982</v>
      </c>
      <c r="X9" s="35">
        <f t="shared" si="10"/>
        <v>3266.6454081942447</v>
      </c>
      <c r="Y9" s="51">
        <v>9900</v>
      </c>
      <c r="Z9" s="51">
        <v>4150</v>
      </c>
      <c r="AA9" s="35">
        <f t="shared" si="11"/>
        <v>396.25</v>
      </c>
      <c r="AB9" s="35">
        <f t="shared" si="12"/>
        <v>25</v>
      </c>
      <c r="AC9" s="35">
        <f t="shared" si="13"/>
        <v>583.14442824110336</v>
      </c>
      <c r="AD9" s="35">
        <f t="shared" si="14"/>
        <v>249.0213797049712</v>
      </c>
      <c r="AE9" s="35">
        <f t="shared" si="15"/>
        <v>125.44098869657967</v>
      </c>
      <c r="AF9" s="35">
        <f t="shared" si="16"/>
        <v>293.88349863925117</v>
      </c>
      <c r="AG9" s="35">
        <f t="shared" si="17"/>
        <v>42.449484114609724</v>
      </c>
      <c r="AH9" s="35">
        <f t="shared" si="18"/>
        <v>529.00636606762339</v>
      </c>
      <c r="AI9" s="35">
        <f t="shared" si="19"/>
        <v>266.47945515733045</v>
      </c>
      <c r="AJ9" s="35">
        <f t="shared" si="20"/>
        <v>19.473851536775534</v>
      </c>
      <c r="AK9" s="36">
        <f t="shared" si="21"/>
        <v>3524.3878980789987</v>
      </c>
    </row>
    <row r="10" spans="1:37" x14ac:dyDescent="0.25">
      <c r="A10" s="5">
        <v>4884.2</v>
      </c>
      <c r="B10" s="5">
        <v>714186.97866249084</v>
      </c>
      <c r="C10" s="5">
        <v>1073023.6934066117</v>
      </c>
      <c r="D10" s="5">
        <v>17688.948837209289</v>
      </c>
      <c r="E10" s="5">
        <v>34.748408392327491</v>
      </c>
      <c r="F10" s="45">
        <v>2.5000000000000001E-2</v>
      </c>
      <c r="G10" s="45">
        <v>-2.5000000000000001E-2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603.75</v>
      </c>
      <c r="O10" s="35">
        <f t="shared" si="1"/>
        <v>475</v>
      </c>
      <c r="P10" s="35">
        <f t="shared" si="2"/>
        <v>584.50119721938472</v>
      </c>
      <c r="Q10" s="35">
        <f t="shared" si="3"/>
        <v>273.82073980775351</v>
      </c>
      <c r="R10" s="35">
        <f t="shared" si="4"/>
        <v>151.67567408584176</v>
      </c>
      <c r="S10" s="35">
        <f t="shared" si="5"/>
        <v>323.1632464175625</v>
      </c>
      <c r="T10" s="35">
        <f t="shared" si="6"/>
        <v>14.755790027842313</v>
      </c>
      <c r="U10" s="35">
        <f t="shared" si="7"/>
        <v>516.6058316950888</v>
      </c>
      <c r="V10" s="35">
        <f t="shared" si="8"/>
        <v>286.15998121268223</v>
      </c>
      <c r="W10" s="35">
        <f t="shared" si="9"/>
        <v>21.41404029833982</v>
      </c>
      <c r="X10" s="35">
        <f t="shared" si="10"/>
        <v>3266.6454081942447</v>
      </c>
      <c r="Y10" s="51">
        <v>9900</v>
      </c>
      <c r="Z10" s="51">
        <v>4150</v>
      </c>
      <c r="AA10" s="35">
        <f t="shared" si="11"/>
        <v>396.25</v>
      </c>
      <c r="AB10" s="35">
        <f t="shared" si="12"/>
        <v>25</v>
      </c>
      <c r="AC10" s="35">
        <f t="shared" si="13"/>
        <v>583.14442824110336</v>
      </c>
      <c r="AD10" s="35">
        <f t="shared" si="14"/>
        <v>249.0213797049712</v>
      </c>
      <c r="AE10" s="35">
        <f t="shared" si="15"/>
        <v>125.44098869657967</v>
      </c>
      <c r="AF10" s="35">
        <f t="shared" si="16"/>
        <v>293.88349863925117</v>
      </c>
      <c r="AG10" s="35">
        <f t="shared" si="17"/>
        <v>42.449484114609724</v>
      </c>
      <c r="AH10" s="35">
        <f t="shared" si="18"/>
        <v>529.00636606762339</v>
      </c>
      <c r="AI10" s="35">
        <f t="shared" si="19"/>
        <v>266.47945515733045</v>
      </c>
      <c r="AJ10" s="35">
        <f t="shared" si="20"/>
        <v>19.473851536775534</v>
      </c>
      <c r="AK10" s="36">
        <f t="shared" si="21"/>
        <v>3524.3878980789987</v>
      </c>
    </row>
    <row r="11" spans="1:37" x14ac:dyDescent="0.25">
      <c r="A11" s="5">
        <v>4884.8</v>
      </c>
      <c r="B11" s="5">
        <v>714680.0708937645</v>
      </c>
      <c r="C11" s="5">
        <v>1073365.5413886905</v>
      </c>
      <c r="D11" s="5">
        <v>17688.655813953475</v>
      </c>
      <c r="E11" s="5">
        <v>34.716748109115159</v>
      </c>
      <c r="F11" s="45">
        <v>2.5000000000000001E-2</v>
      </c>
      <c r="G11" s="45">
        <v>-2.5000000000000001E-2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603.75</v>
      </c>
      <c r="O11" s="35">
        <f t="shared" si="1"/>
        <v>475</v>
      </c>
      <c r="P11" s="35">
        <f t="shared" si="2"/>
        <v>584.50119721938472</v>
      </c>
      <c r="Q11" s="35">
        <f t="shared" si="3"/>
        <v>273.82073980775351</v>
      </c>
      <c r="R11" s="35">
        <f t="shared" si="4"/>
        <v>151.67567408584176</v>
      </c>
      <c r="S11" s="35">
        <f t="shared" si="5"/>
        <v>323.1632464175625</v>
      </c>
      <c r="T11" s="35">
        <f t="shared" si="6"/>
        <v>14.755790027842313</v>
      </c>
      <c r="U11" s="35">
        <f t="shared" si="7"/>
        <v>516.6058316950888</v>
      </c>
      <c r="V11" s="35">
        <f t="shared" si="8"/>
        <v>286.15998121268223</v>
      </c>
      <c r="W11" s="35">
        <f t="shared" si="9"/>
        <v>21.41404029833982</v>
      </c>
      <c r="X11" s="35">
        <f t="shared" si="10"/>
        <v>3266.6454081942447</v>
      </c>
      <c r="Y11" s="51">
        <v>9900</v>
      </c>
      <c r="Z11" s="51">
        <v>4150</v>
      </c>
      <c r="AA11" s="35">
        <f t="shared" si="11"/>
        <v>396.25</v>
      </c>
      <c r="AB11" s="35">
        <f t="shared" si="12"/>
        <v>25</v>
      </c>
      <c r="AC11" s="35">
        <f t="shared" si="13"/>
        <v>583.14442824110336</v>
      </c>
      <c r="AD11" s="35">
        <f t="shared" si="14"/>
        <v>249.0213797049712</v>
      </c>
      <c r="AE11" s="35">
        <f t="shared" si="15"/>
        <v>125.44098869657967</v>
      </c>
      <c r="AF11" s="35">
        <f t="shared" si="16"/>
        <v>293.88349863925117</v>
      </c>
      <c r="AG11" s="35">
        <f t="shared" si="17"/>
        <v>42.449484114609724</v>
      </c>
      <c r="AH11" s="35">
        <f t="shared" si="18"/>
        <v>529.00636606762339</v>
      </c>
      <c r="AI11" s="35">
        <f t="shared" si="19"/>
        <v>266.47945515733045</v>
      </c>
      <c r="AJ11" s="35">
        <f t="shared" si="20"/>
        <v>19.473851536775534</v>
      </c>
      <c r="AK11" s="36">
        <f t="shared" si="21"/>
        <v>3524.3878980789987</v>
      </c>
    </row>
    <row r="12" spans="1:37" x14ac:dyDescent="0.25">
      <c r="A12" s="5">
        <v>4885</v>
      </c>
      <c r="B12" s="5">
        <v>714844.47685909271</v>
      </c>
      <c r="C12" s="5">
        <v>1073479.4302745461</v>
      </c>
      <c r="D12" s="5">
        <v>17688.558139534871</v>
      </c>
      <c r="E12" s="5">
        <v>34.706242378330359</v>
      </c>
      <c r="F12" s="45">
        <v>2.5000000000000001E-2</v>
      </c>
      <c r="G12" s="45">
        <v>-2.5000000000000001E-2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603.75</v>
      </c>
      <c r="O12" s="35">
        <f t="shared" si="1"/>
        <v>475</v>
      </c>
      <c r="P12" s="35">
        <f t="shared" si="2"/>
        <v>584.50119721938472</v>
      </c>
      <c r="Q12" s="35">
        <f t="shared" si="3"/>
        <v>273.82073980775351</v>
      </c>
      <c r="R12" s="35">
        <f t="shared" si="4"/>
        <v>151.67567408584176</v>
      </c>
      <c r="S12" s="35">
        <f t="shared" si="5"/>
        <v>323.1632464175625</v>
      </c>
      <c r="T12" s="35">
        <f t="shared" si="6"/>
        <v>14.755790027842313</v>
      </c>
      <c r="U12" s="35">
        <f t="shared" si="7"/>
        <v>516.6058316950888</v>
      </c>
      <c r="V12" s="35">
        <f t="shared" si="8"/>
        <v>286.15998121268223</v>
      </c>
      <c r="W12" s="35">
        <f t="shared" si="9"/>
        <v>21.41404029833982</v>
      </c>
      <c r="X12" s="35">
        <f t="shared" si="10"/>
        <v>3266.6454081942447</v>
      </c>
      <c r="Y12" s="51">
        <v>9900</v>
      </c>
      <c r="Z12" s="51">
        <v>4150</v>
      </c>
      <c r="AA12" s="35">
        <f t="shared" si="11"/>
        <v>396.25</v>
      </c>
      <c r="AB12" s="35">
        <f t="shared" si="12"/>
        <v>25</v>
      </c>
      <c r="AC12" s="35">
        <f t="shared" si="13"/>
        <v>583.14442824110336</v>
      </c>
      <c r="AD12" s="35">
        <f t="shared" si="14"/>
        <v>249.0213797049712</v>
      </c>
      <c r="AE12" s="35">
        <f t="shared" si="15"/>
        <v>125.44098869657967</v>
      </c>
      <c r="AF12" s="35">
        <f t="shared" si="16"/>
        <v>293.88349863925117</v>
      </c>
      <c r="AG12" s="35">
        <f t="shared" si="17"/>
        <v>42.449484114609724</v>
      </c>
      <c r="AH12" s="35">
        <f t="shared" si="18"/>
        <v>529.00636606762339</v>
      </c>
      <c r="AI12" s="35">
        <f t="shared" si="19"/>
        <v>266.47945515733045</v>
      </c>
      <c r="AJ12" s="35">
        <f t="shared" si="20"/>
        <v>19.473851536775534</v>
      </c>
      <c r="AK12" s="36">
        <f t="shared" si="21"/>
        <v>3524.3878980789987</v>
      </c>
    </row>
    <row r="13" spans="1:37" x14ac:dyDescent="0.25">
      <c r="A13" s="5">
        <v>4886</v>
      </c>
      <c r="B13" s="5">
        <v>715666.81847286224</v>
      </c>
      <c r="C13" s="5">
        <v>1074048.4243002534</v>
      </c>
      <c r="D13" s="5">
        <v>17688.069767441844</v>
      </c>
      <c r="E13" s="5">
        <v>34.654071451550962</v>
      </c>
      <c r="F13" s="45">
        <v>2.5000000000000001E-2</v>
      </c>
      <c r="G13" s="45">
        <v>-2.5000000000000001E-2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603.75</v>
      </c>
      <c r="O13" s="35">
        <f t="shared" si="1"/>
        <v>475</v>
      </c>
      <c r="P13" s="35">
        <f t="shared" si="2"/>
        <v>584.50119721938472</v>
      </c>
      <c r="Q13" s="35">
        <f t="shared" si="3"/>
        <v>273.82073980775351</v>
      </c>
      <c r="R13" s="35">
        <f t="shared" si="4"/>
        <v>151.67567408584176</v>
      </c>
      <c r="S13" s="35">
        <f t="shared" si="5"/>
        <v>323.1632464175625</v>
      </c>
      <c r="T13" s="35">
        <f t="shared" si="6"/>
        <v>14.755790027842313</v>
      </c>
      <c r="U13" s="35">
        <f t="shared" si="7"/>
        <v>516.6058316950888</v>
      </c>
      <c r="V13" s="35">
        <f t="shared" si="8"/>
        <v>286.15998121268223</v>
      </c>
      <c r="W13" s="35">
        <f t="shared" si="9"/>
        <v>21.41404029833982</v>
      </c>
      <c r="X13" s="35">
        <f t="shared" si="10"/>
        <v>3266.6454081942447</v>
      </c>
      <c r="Y13" s="51">
        <v>9900</v>
      </c>
      <c r="Z13" s="51">
        <v>4150</v>
      </c>
      <c r="AA13" s="35">
        <f t="shared" si="11"/>
        <v>396.25</v>
      </c>
      <c r="AB13" s="35">
        <f t="shared" si="12"/>
        <v>25</v>
      </c>
      <c r="AC13" s="35">
        <f t="shared" si="13"/>
        <v>583.14442824110336</v>
      </c>
      <c r="AD13" s="35">
        <f t="shared" si="14"/>
        <v>249.0213797049712</v>
      </c>
      <c r="AE13" s="35">
        <f t="shared" si="15"/>
        <v>125.44098869657967</v>
      </c>
      <c r="AF13" s="35">
        <f t="shared" si="16"/>
        <v>293.88349863925117</v>
      </c>
      <c r="AG13" s="35">
        <f t="shared" si="17"/>
        <v>42.449484114609724</v>
      </c>
      <c r="AH13" s="35">
        <f t="shared" si="18"/>
        <v>529.00636606762339</v>
      </c>
      <c r="AI13" s="35">
        <f t="shared" si="19"/>
        <v>266.47945515733045</v>
      </c>
      <c r="AJ13" s="35">
        <f t="shared" si="20"/>
        <v>19.473851536775534</v>
      </c>
      <c r="AK13" s="36">
        <f t="shared" si="21"/>
        <v>3524.3878980789987</v>
      </c>
    </row>
    <row r="14" spans="1:37" x14ac:dyDescent="0.25">
      <c r="A14" s="5">
        <v>4887</v>
      </c>
      <c r="B14" s="5">
        <v>716489.67488956451</v>
      </c>
      <c r="C14" s="5">
        <v>1074616.6735851467</v>
      </c>
      <c r="D14" s="5">
        <v>17687.581395348825</v>
      </c>
      <c r="E14" s="5">
        <v>34.602496736679356</v>
      </c>
      <c r="F14" s="45">
        <v>2.5000000000000001E-2</v>
      </c>
      <c r="G14" s="45">
        <v>-2.5000000000000001E-2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603.75</v>
      </c>
      <c r="O14" s="35">
        <f t="shared" si="1"/>
        <v>475</v>
      </c>
      <c r="P14" s="35">
        <f t="shared" si="2"/>
        <v>584.50119721938472</v>
      </c>
      <c r="Q14" s="35">
        <f t="shared" si="3"/>
        <v>273.82073980775351</v>
      </c>
      <c r="R14" s="35">
        <f t="shared" si="4"/>
        <v>151.67567408584176</v>
      </c>
      <c r="S14" s="35">
        <f t="shared" si="5"/>
        <v>323.1632464175625</v>
      </c>
      <c r="T14" s="35">
        <f t="shared" si="6"/>
        <v>14.755790027842313</v>
      </c>
      <c r="U14" s="35">
        <f t="shared" si="7"/>
        <v>516.6058316950888</v>
      </c>
      <c r="V14" s="35">
        <f t="shared" si="8"/>
        <v>286.15998121268223</v>
      </c>
      <c r="W14" s="35">
        <f t="shared" si="9"/>
        <v>21.41404029833982</v>
      </c>
      <c r="X14" s="35">
        <f t="shared" si="10"/>
        <v>3266.6454081942447</v>
      </c>
      <c r="Y14" s="51">
        <v>9900</v>
      </c>
      <c r="Z14" s="51">
        <v>4150</v>
      </c>
      <c r="AA14" s="35">
        <f t="shared" si="11"/>
        <v>396.25</v>
      </c>
      <c r="AB14" s="35">
        <f t="shared" si="12"/>
        <v>25</v>
      </c>
      <c r="AC14" s="35">
        <f t="shared" si="13"/>
        <v>583.14442824110336</v>
      </c>
      <c r="AD14" s="35">
        <f t="shared" si="14"/>
        <v>249.0213797049712</v>
      </c>
      <c r="AE14" s="35">
        <f t="shared" si="15"/>
        <v>125.44098869657967</v>
      </c>
      <c r="AF14" s="35">
        <f t="shared" si="16"/>
        <v>293.88349863925117</v>
      </c>
      <c r="AG14" s="35">
        <f t="shared" si="17"/>
        <v>42.449484114609724</v>
      </c>
      <c r="AH14" s="35">
        <f t="shared" si="18"/>
        <v>529.00636606762339</v>
      </c>
      <c r="AI14" s="35">
        <f t="shared" si="19"/>
        <v>266.47945515733045</v>
      </c>
      <c r="AJ14" s="35">
        <f t="shared" si="20"/>
        <v>19.473851536775534</v>
      </c>
      <c r="AK14" s="36">
        <f t="shared" si="21"/>
        <v>3524.3878980789987</v>
      </c>
    </row>
    <row r="15" spans="1:37" x14ac:dyDescent="0.25">
      <c r="A15" s="5">
        <v>4888</v>
      </c>
      <c r="B15" s="5">
        <v>717313.03952980042</v>
      </c>
      <c r="C15" s="5">
        <v>1075184.1862311959</v>
      </c>
      <c r="D15" s="5">
        <v>17687.093023255802</v>
      </c>
      <c r="E15" s="5">
        <v>34.551518233715541</v>
      </c>
      <c r="F15" s="45">
        <v>2.5000000000000001E-2</v>
      </c>
      <c r="G15" s="45">
        <v>-2.5000000000000001E-2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603.75</v>
      </c>
      <c r="O15" s="35">
        <f t="shared" si="1"/>
        <v>475</v>
      </c>
      <c r="P15" s="35">
        <f t="shared" si="2"/>
        <v>584.50119721938472</v>
      </c>
      <c r="Q15" s="35">
        <f t="shared" si="3"/>
        <v>273.82073980775351</v>
      </c>
      <c r="R15" s="35">
        <f t="shared" si="4"/>
        <v>151.67567408584176</v>
      </c>
      <c r="S15" s="35">
        <f t="shared" si="5"/>
        <v>323.1632464175625</v>
      </c>
      <c r="T15" s="35">
        <f t="shared" si="6"/>
        <v>14.755790027842313</v>
      </c>
      <c r="U15" s="35">
        <f t="shared" si="7"/>
        <v>516.6058316950888</v>
      </c>
      <c r="V15" s="35">
        <f t="shared" si="8"/>
        <v>286.15998121268223</v>
      </c>
      <c r="W15" s="35">
        <f t="shared" si="9"/>
        <v>21.41404029833982</v>
      </c>
      <c r="X15" s="35">
        <f t="shared" si="10"/>
        <v>3266.6454081942447</v>
      </c>
      <c r="Y15" s="51">
        <v>9900</v>
      </c>
      <c r="Z15" s="51">
        <v>4150</v>
      </c>
      <c r="AA15" s="35">
        <f t="shared" si="11"/>
        <v>396.25</v>
      </c>
      <c r="AB15" s="35">
        <f t="shared" si="12"/>
        <v>25</v>
      </c>
      <c r="AC15" s="35">
        <f t="shared" si="13"/>
        <v>583.14442824110336</v>
      </c>
      <c r="AD15" s="35">
        <f t="shared" si="14"/>
        <v>249.0213797049712</v>
      </c>
      <c r="AE15" s="35">
        <f t="shared" si="15"/>
        <v>125.44098869657967</v>
      </c>
      <c r="AF15" s="35">
        <f t="shared" si="16"/>
        <v>293.88349863925117</v>
      </c>
      <c r="AG15" s="35">
        <f t="shared" si="17"/>
        <v>42.449484114609724</v>
      </c>
      <c r="AH15" s="35">
        <f t="shared" si="18"/>
        <v>529.00636606762339</v>
      </c>
      <c r="AI15" s="35">
        <f t="shared" si="19"/>
        <v>266.47945515733045</v>
      </c>
      <c r="AJ15" s="35">
        <f t="shared" si="20"/>
        <v>19.473851536775534</v>
      </c>
      <c r="AK15" s="36">
        <f t="shared" si="21"/>
        <v>3524.3878980789987</v>
      </c>
    </row>
    <row r="16" spans="1:37" x14ac:dyDescent="0.25">
      <c r="A16" s="5">
        <v>4888.2</v>
      </c>
      <c r="B16" s="5">
        <v>717477.77286720276</v>
      </c>
      <c r="C16" s="5">
        <v>1075297.6010778844</v>
      </c>
      <c r="D16" s="5">
        <v>17686.995348837198</v>
      </c>
      <c r="E16" s="5">
        <v>34.541394078551718</v>
      </c>
      <c r="F16" s="45">
        <v>2.5000000000000001E-2</v>
      </c>
      <c r="G16" s="45">
        <v>-2.5000000000000001E-2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603.75</v>
      </c>
      <c r="O16" s="35">
        <f t="shared" si="1"/>
        <v>475</v>
      </c>
      <c r="P16" s="35">
        <f t="shared" si="2"/>
        <v>584.50119721938472</v>
      </c>
      <c r="Q16" s="35">
        <f t="shared" si="3"/>
        <v>273.82073980775351</v>
      </c>
      <c r="R16" s="35">
        <f t="shared" si="4"/>
        <v>151.67567408584176</v>
      </c>
      <c r="S16" s="35">
        <f t="shared" si="5"/>
        <v>323.1632464175625</v>
      </c>
      <c r="T16" s="35">
        <f t="shared" si="6"/>
        <v>14.755790027842313</v>
      </c>
      <c r="U16" s="35">
        <f t="shared" si="7"/>
        <v>516.6058316950888</v>
      </c>
      <c r="V16" s="35">
        <f t="shared" si="8"/>
        <v>286.15998121268223</v>
      </c>
      <c r="W16" s="35">
        <f t="shared" si="9"/>
        <v>21.41404029833982</v>
      </c>
      <c r="X16" s="35">
        <f t="shared" si="10"/>
        <v>3266.6454081942447</v>
      </c>
      <c r="Y16" s="51">
        <v>9900</v>
      </c>
      <c r="Z16" s="51">
        <v>4150</v>
      </c>
      <c r="AA16" s="35">
        <f t="shared" si="11"/>
        <v>396.25</v>
      </c>
      <c r="AB16" s="35">
        <f t="shared" si="12"/>
        <v>25</v>
      </c>
      <c r="AC16" s="35">
        <f t="shared" si="13"/>
        <v>583.14442824110336</v>
      </c>
      <c r="AD16" s="35">
        <f t="shared" si="14"/>
        <v>249.0213797049712</v>
      </c>
      <c r="AE16" s="35">
        <f t="shared" si="15"/>
        <v>125.44098869657967</v>
      </c>
      <c r="AF16" s="35">
        <f t="shared" si="16"/>
        <v>293.88349863925117</v>
      </c>
      <c r="AG16" s="35">
        <f t="shared" si="17"/>
        <v>42.449484114609724</v>
      </c>
      <c r="AH16" s="35">
        <f t="shared" si="18"/>
        <v>529.00636606762339</v>
      </c>
      <c r="AI16" s="35">
        <f t="shared" si="19"/>
        <v>266.47945515733045</v>
      </c>
      <c r="AJ16" s="35">
        <f t="shared" si="20"/>
        <v>19.473851536775534</v>
      </c>
      <c r="AK16" s="36">
        <f t="shared" si="21"/>
        <v>3524.3878980789987</v>
      </c>
    </row>
    <row r="17" spans="1:37" x14ac:dyDescent="0.25">
      <c r="A17" s="5">
        <v>4888.8</v>
      </c>
      <c r="B17" s="5">
        <v>717972.09275531769</v>
      </c>
      <c r="C17" s="5">
        <v>1075637.6714231968</v>
      </c>
      <c r="D17" s="5">
        <v>17686.702325581384</v>
      </c>
      <c r="E17" s="5">
        <v>34.511164703918091</v>
      </c>
      <c r="F17" s="45">
        <v>2.5000000000000001E-2</v>
      </c>
      <c r="G17" s="45">
        <v>-2.5000000000000001E-2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603.75</v>
      </c>
      <c r="O17" s="35">
        <f t="shared" si="1"/>
        <v>475</v>
      </c>
      <c r="P17" s="35">
        <f t="shared" si="2"/>
        <v>584.50119721938472</v>
      </c>
      <c r="Q17" s="35">
        <f t="shared" si="3"/>
        <v>273.82073980775351</v>
      </c>
      <c r="R17" s="35">
        <f t="shared" si="4"/>
        <v>151.67567408584176</v>
      </c>
      <c r="S17" s="35">
        <f t="shared" si="5"/>
        <v>323.1632464175625</v>
      </c>
      <c r="T17" s="35">
        <f t="shared" si="6"/>
        <v>14.755790027842313</v>
      </c>
      <c r="U17" s="35">
        <f t="shared" si="7"/>
        <v>516.6058316950888</v>
      </c>
      <c r="V17" s="35">
        <f t="shared" si="8"/>
        <v>286.15998121268223</v>
      </c>
      <c r="W17" s="35">
        <f t="shared" si="9"/>
        <v>21.41404029833982</v>
      </c>
      <c r="X17" s="35">
        <f t="shared" si="10"/>
        <v>3266.6454081942447</v>
      </c>
      <c r="Y17" s="51">
        <v>9900</v>
      </c>
      <c r="Z17" s="51">
        <v>4150</v>
      </c>
      <c r="AA17" s="35">
        <f t="shared" si="11"/>
        <v>396.25</v>
      </c>
      <c r="AB17" s="35">
        <f t="shared" si="12"/>
        <v>25</v>
      </c>
      <c r="AC17" s="35">
        <f t="shared" si="13"/>
        <v>583.14442824110336</v>
      </c>
      <c r="AD17" s="35">
        <f t="shared" si="14"/>
        <v>249.0213797049712</v>
      </c>
      <c r="AE17" s="35">
        <f t="shared" si="15"/>
        <v>125.44098869657967</v>
      </c>
      <c r="AF17" s="35">
        <f t="shared" si="16"/>
        <v>293.88349863925117</v>
      </c>
      <c r="AG17" s="35">
        <f t="shared" si="17"/>
        <v>42.449484114609724</v>
      </c>
      <c r="AH17" s="35">
        <f t="shared" si="18"/>
        <v>529.00636606762339</v>
      </c>
      <c r="AI17" s="35">
        <f t="shared" si="19"/>
        <v>266.47945515733045</v>
      </c>
      <c r="AJ17" s="35">
        <f t="shared" si="20"/>
        <v>19.473851536775534</v>
      </c>
      <c r="AK17" s="36">
        <f t="shared" si="21"/>
        <v>3524.3878980789987</v>
      </c>
    </row>
    <row r="18" spans="1:37" x14ac:dyDescent="0.25">
      <c r="A18" s="5">
        <v>4889</v>
      </c>
      <c r="B18" s="5">
        <v>718136.90583610535</v>
      </c>
      <c r="C18" s="5">
        <v>1075750.970356971</v>
      </c>
      <c r="D18" s="5">
        <v>17686.604651162779</v>
      </c>
      <c r="E18" s="5">
        <v>34.501135942659516</v>
      </c>
      <c r="F18" s="45">
        <v>2.5000000000000001E-2</v>
      </c>
      <c r="G18" s="45">
        <v>-2.5000000000000001E-2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603.75</v>
      </c>
      <c r="O18" s="35">
        <f t="shared" si="1"/>
        <v>475</v>
      </c>
      <c r="P18" s="35">
        <f t="shared" si="2"/>
        <v>584.50119721938472</v>
      </c>
      <c r="Q18" s="35">
        <f t="shared" si="3"/>
        <v>273.82073980775351</v>
      </c>
      <c r="R18" s="35">
        <f t="shared" si="4"/>
        <v>151.67567408584176</v>
      </c>
      <c r="S18" s="35">
        <f t="shared" si="5"/>
        <v>323.1632464175625</v>
      </c>
      <c r="T18" s="35">
        <f t="shared" si="6"/>
        <v>14.755790027842313</v>
      </c>
      <c r="U18" s="35">
        <f t="shared" si="7"/>
        <v>516.6058316950888</v>
      </c>
      <c r="V18" s="35">
        <f t="shared" si="8"/>
        <v>286.15998121268223</v>
      </c>
      <c r="W18" s="35">
        <f t="shared" si="9"/>
        <v>21.41404029833982</v>
      </c>
      <c r="X18" s="35">
        <f t="shared" si="10"/>
        <v>3266.6454081942447</v>
      </c>
      <c r="Y18" s="51">
        <v>9900</v>
      </c>
      <c r="Z18" s="51">
        <v>4150</v>
      </c>
      <c r="AA18" s="35">
        <f t="shared" si="11"/>
        <v>396.25</v>
      </c>
      <c r="AB18" s="35">
        <f t="shared" si="12"/>
        <v>25</v>
      </c>
      <c r="AC18" s="35">
        <f t="shared" si="13"/>
        <v>583.14442824110336</v>
      </c>
      <c r="AD18" s="35">
        <f t="shared" si="14"/>
        <v>249.0213797049712</v>
      </c>
      <c r="AE18" s="35">
        <f t="shared" si="15"/>
        <v>125.44098869657967</v>
      </c>
      <c r="AF18" s="35">
        <f t="shared" si="16"/>
        <v>293.88349863925117</v>
      </c>
      <c r="AG18" s="35">
        <f t="shared" si="17"/>
        <v>42.449484114609724</v>
      </c>
      <c r="AH18" s="35">
        <f t="shared" si="18"/>
        <v>529.00636606762339</v>
      </c>
      <c r="AI18" s="35">
        <f t="shared" si="19"/>
        <v>266.47945515733045</v>
      </c>
      <c r="AJ18" s="35">
        <f t="shared" si="20"/>
        <v>19.473851536775534</v>
      </c>
      <c r="AK18" s="36">
        <f t="shared" si="21"/>
        <v>3524.3878980789987</v>
      </c>
    </row>
    <row r="19" spans="1:37" x14ac:dyDescent="0.25">
      <c r="A19" s="5">
        <v>4890</v>
      </c>
      <c r="B19" s="5">
        <v>718961.26727294922</v>
      </c>
      <c r="C19" s="5">
        <v>1076317.0340972245</v>
      </c>
      <c r="D19" s="5">
        <v>17686.116279069753</v>
      </c>
      <c r="E19" s="5">
        <v>34.45134986351129</v>
      </c>
      <c r="F19" s="45">
        <v>2.5000000000000001E-2</v>
      </c>
      <c r="G19" s="45">
        <v>-2.5000000000000001E-2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603.75</v>
      </c>
      <c r="O19" s="35">
        <f t="shared" si="1"/>
        <v>475</v>
      </c>
      <c r="P19" s="35">
        <f t="shared" si="2"/>
        <v>584.50119721938472</v>
      </c>
      <c r="Q19" s="35">
        <f t="shared" si="3"/>
        <v>273.82073980775351</v>
      </c>
      <c r="R19" s="35">
        <f t="shared" si="4"/>
        <v>151.67567408584176</v>
      </c>
      <c r="S19" s="35">
        <f t="shared" si="5"/>
        <v>323.1632464175625</v>
      </c>
      <c r="T19" s="35">
        <f t="shared" si="6"/>
        <v>14.755790027842313</v>
      </c>
      <c r="U19" s="35">
        <f t="shared" si="7"/>
        <v>516.6058316950888</v>
      </c>
      <c r="V19" s="35">
        <f t="shared" si="8"/>
        <v>286.15998121268223</v>
      </c>
      <c r="W19" s="35">
        <f t="shared" si="9"/>
        <v>21.41404029833982</v>
      </c>
      <c r="X19" s="35">
        <f t="shared" si="10"/>
        <v>3266.6454081942447</v>
      </c>
      <c r="Y19" s="51">
        <v>9900</v>
      </c>
      <c r="Z19" s="51">
        <v>4150</v>
      </c>
      <c r="AA19" s="35">
        <f t="shared" si="11"/>
        <v>396.25</v>
      </c>
      <c r="AB19" s="35">
        <f t="shared" si="12"/>
        <v>25</v>
      </c>
      <c r="AC19" s="35">
        <f t="shared" si="13"/>
        <v>583.14442824110336</v>
      </c>
      <c r="AD19" s="35">
        <f t="shared" si="14"/>
        <v>249.0213797049712</v>
      </c>
      <c r="AE19" s="35">
        <f t="shared" si="15"/>
        <v>125.44098869657967</v>
      </c>
      <c r="AF19" s="35">
        <f t="shared" si="16"/>
        <v>293.88349863925117</v>
      </c>
      <c r="AG19" s="35">
        <f t="shared" si="17"/>
        <v>42.449484114609724</v>
      </c>
      <c r="AH19" s="35">
        <f t="shared" si="18"/>
        <v>529.00636606762339</v>
      </c>
      <c r="AI19" s="35">
        <f t="shared" si="19"/>
        <v>266.47945515733045</v>
      </c>
      <c r="AJ19" s="35">
        <f t="shared" si="20"/>
        <v>19.473851536775534</v>
      </c>
      <c r="AK19" s="36">
        <f t="shared" si="21"/>
        <v>3524.3878980789987</v>
      </c>
    </row>
    <row r="20" spans="1:37" x14ac:dyDescent="0.25">
      <c r="A20" s="5">
        <v>4891</v>
      </c>
      <c r="B20" s="5">
        <v>719786.1173286438</v>
      </c>
      <c r="C20" s="5">
        <v>1076882.3856027424</v>
      </c>
      <c r="D20" s="5">
        <v>17685.62790697673</v>
      </c>
      <c r="E20" s="5">
        <v>34.402159996270846</v>
      </c>
      <c r="F20" s="45">
        <v>2.5000000000000001E-2</v>
      </c>
      <c r="G20" s="45">
        <v>-2.5000000000000001E-2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603.75</v>
      </c>
      <c r="O20" s="35">
        <f t="shared" si="1"/>
        <v>475</v>
      </c>
      <c r="P20" s="35">
        <f t="shared" si="2"/>
        <v>584.50119721938472</v>
      </c>
      <c r="Q20" s="35">
        <f t="shared" si="3"/>
        <v>273.82073980775351</v>
      </c>
      <c r="R20" s="35">
        <f t="shared" si="4"/>
        <v>151.67567408584176</v>
      </c>
      <c r="S20" s="35">
        <f t="shared" si="5"/>
        <v>323.1632464175625</v>
      </c>
      <c r="T20" s="35">
        <f t="shared" si="6"/>
        <v>14.755790027842313</v>
      </c>
      <c r="U20" s="35">
        <f t="shared" si="7"/>
        <v>516.6058316950888</v>
      </c>
      <c r="V20" s="35">
        <f t="shared" si="8"/>
        <v>286.15998121268223</v>
      </c>
      <c r="W20" s="35">
        <f t="shared" si="9"/>
        <v>21.41404029833982</v>
      </c>
      <c r="X20" s="35">
        <f t="shared" si="10"/>
        <v>3266.6454081942447</v>
      </c>
      <c r="Y20" s="51">
        <v>9900</v>
      </c>
      <c r="Z20" s="51">
        <v>4150</v>
      </c>
      <c r="AA20" s="35">
        <f t="shared" si="11"/>
        <v>396.25</v>
      </c>
      <c r="AB20" s="35">
        <f t="shared" si="12"/>
        <v>25</v>
      </c>
      <c r="AC20" s="35">
        <f t="shared" si="13"/>
        <v>583.14442824110336</v>
      </c>
      <c r="AD20" s="35">
        <f t="shared" si="14"/>
        <v>249.0213797049712</v>
      </c>
      <c r="AE20" s="35">
        <f t="shared" si="15"/>
        <v>125.44098869657967</v>
      </c>
      <c r="AF20" s="35">
        <f t="shared" si="16"/>
        <v>293.88349863925117</v>
      </c>
      <c r="AG20" s="35">
        <f t="shared" si="17"/>
        <v>42.449484114609724</v>
      </c>
      <c r="AH20" s="35">
        <f t="shared" si="18"/>
        <v>529.00636606762339</v>
      </c>
      <c r="AI20" s="35">
        <f t="shared" si="19"/>
        <v>266.47945515733045</v>
      </c>
      <c r="AJ20" s="35">
        <f t="shared" si="20"/>
        <v>19.473851536775534</v>
      </c>
      <c r="AK20" s="36">
        <f t="shared" si="21"/>
        <v>3524.3878980789987</v>
      </c>
    </row>
    <row r="21" spans="1:37" x14ac:dyDescent="0.25">
      <c r="A21" s="5">
        <v>4892</v>
      </c>
      <c r="B21" s="5">
        <v>720611.44951105118</v>
      </c>
      <c r="C21" s="5">
        <v>1077447.0330400467</v>
      </c>
      <c r="D21" s="5">
        <v>17685.139534883707</v>
      </c>
      <c r="E21" s="5">
        <v>34.353566340938201</v>
      </c>
      <c r="F21" s="45">
        <v>2.5000000000000001E-2</v>
      </c>
      <c r="G21" s="45">
        <v>-2.5000000000000001E-2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603.75</v>
      </c>
      <c r="O21" s="35">
        <f t="shared" si="1"/>
        <v>475</v>
      </c>
      <c r="P21" s="35">
        <f t="shared" si="2"/>
        <v>584.50119721938472</v>
      </c>
      <c r="Q21" s="35">
        <f t="shared" si="3"/>
        <v>273.82073980775351</v>
      </c>
      <c r="R21" s="35">
        <f t="shared" si="4"/>
        <v>151.67567408584176</v>
      </c>
      <c r="S21" s="35">
        <f t="shared" si="5"/>
        <v>323.1632464175625</v>
      </c>
      <c r="T21" s="35">
        <f t="shared" si="6"/>
        <v>14.755790027842313</v>
      </c>
      <c r="U21" s="35">
        <f t="shared" si="7"/>
        <v>516.6058316950888</v>
      </c>
      <c r="V21" s="35">
        <f t="shared" si="8"/>
        <v>286.15998121268223</v>
      </c>
      <c r="W21" s="35">
        <f t="shared" si="9"/>
        <v>21.41404029833982</v>
      </c>
      <c r="X21" s="35">
        <f t="shared" si="10"/>
        <v>3266.6454081942447</v>
      </c>
      <c r="Y21" s="51">
        <v>9900</v>
      </c>
      <c r="Z21" s="51">
        <v>4150</v>
      </c>
      <c r="AA21" s="35">
        <f t="shared" si="11"/>
        <v>396.25</v>
      </c>
      <c r="AB21" s="35">
        <f t="shared" si="12"/>
        <v>25</v>
      </c>
      <c r="AC21" s="35">
        <f t="shared" si="13"/>
        <v>583.14442824110336</v>
      </c>
      <c r="AD21" s="35">
        <f t="shared" si="14"/>
        <v>249.0213797049712</v>
      </c>
      <c r="AE21" s="35">
        <f t="shared" si="15"/>
        <v>125.44098869657967</v>
      </c>
      <c r="AF21" s="35">
        <f t="shared" si="16"/>
        <v>293.88349863925117</v>
      </c>
      <c r="AG21" s="35">
        <f t="shared" si="17"/>
        <v>42.449484114609724</v>
      </c>
      <c r="AH21" s="35">
        <f t="shared" si="18"/>
        <v>529.00636606762339</v>
      </c>
      <c r="AI21" s="35">
        <f t="shared" si="19"/>
        <v>266.47945515733045</v>
      </c>
      <c r="AJ21" s="35">
        <f t="shared" si="20"/>
        <v>19.473851536775534</v>
      </c>
      <c r="AK21" s="36">
        <f t="shared" si="21"/>
        <v>3524.3878980789987</v>
      </c>
    </row>
    <row r="22" spans="1:37" x14ac:dyDescent="0.25">
      <c r="A22" s="5">
        <v>4893</v>
      </c>
      <c r="B22" s="5">
        <v>721437.25735139847</v>
      </c>
      <c r="C22" s="5">
        <v>1078010.9845912457</v>
      </c>
      <c r="D22" s="5">
        <v>17684.651162790688</v>
      </c>
      <c r="E22" s="5">
        <v>34.305568897513346</v>
      </c>
      <c r="F22" s="45">
        <v>2.5000000000000001E-2</v>
      </c>
      <c r="G22" s="45">
        <v>-2.5000000000000001E-2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603.75</v>
      </c>
      <c r="O22" s="35">
        <f t="shared" si="1"/>
        <v>475</v>
      </c>
      <c r="P22" s="35">
        <f t="shared" si="2"/>
        <v>584.50119721938472</v>
      </c>
      <c r="Q22" s="35">
        <f t="shared" si="3"/>
        <v>273.82073980775351</v>
      </c>
      <c r="R22" s="35">
        <f t="shared" si="4"/>
        <v>151.67567408584176</v>
      </c>
      <c r="S22" s="35">
        <f t="shared" si="5"/>
        <v>323.1632464175625</v>
      </c>
      <c r="T22" s="35">
        <f t="shared" si="6"/>
        <v>14.755790027842313</v>
      </c>
      <c r="U22" s="35">
        <f t="shared" si="7"/>
        <v>516.6058316950888</v>
      </c>
      <c r="V22" s="35">
        <f t="shared" si="8"/>
        <v>286.15998121268223</v>
      </c>
      <c r="W22" s="35">
        <f t="shared" si="9"/>
        <v>21.41404029833982</v>
      </c>
      <c r="X22" s="35">
        <f t="shared" si="10"/>
        <v>3266.6454081942447</v>
      </c>
      <c r="Y22" s="51">
        <v>9900</v>
      </c>
      <c r="Z22" s="51">
        <v>4150</v>
      </c>
      <c r="AA22" s="35">
        <f t="shared" si="11"/>
        <v>396.25</v>
      </c>
      <c r="AB22" s="35">
        <f t="shared" si="12"/>
        <v>25</v>
      </c>
      <c r="AC22" s="35">
        <f t="shared" si="13"/>
        <v>583.14442824110336</v>
      </c>
      <c r="AD22" s="35">
        <f t="shared" si="14"/>
        <v>249.0213797049712</v>
      </c>
      <c r="AE22" s="35">
        <f t="shared" si="15"/>
        <v>125.44098869657967</v>
      </c>
      <c r="AF22" s="35">
        <f t="shared" si="16"/>
        <v>293.88349863925117</v>
      </c>
      <c r="AG22" s="35">
        <f t="shared" si="17"/>
        <v>42.449484114609724</v>
      </c>
      <c r="AH22" s="35">
        <f t="shared" si="18"/>
        <v>529.00636606762339</v>
      </c>
      <c r="AI22" s="35">
        <f t="shared" si="19"/>
        <v>266.47945515733045</v>
      </c>
      <c r="AJ22" s="35">
        <f t="shared" si="20"/>
        <v>19.473851536775534</v>
      </c>
      <c r="AK22" s="36">
        <f t="shared" si="21"/>
        <v>3524.3878980789987</v>
      </c>
    </row>
    <row r="23" spans="1:37" x14ac:dyDescent="0.25">
      <c r="A23" s="5">
        <v>4893.2</v>
      </c>
      <c r="B23" s="5">
        <v>721602.47543048859</v>
      </c>
      <c r="C23" s="5">
        <v>1078123.6921162903</v>
      </c>
      <c r="D23" s="5">
        <v>17684.553488372083</v>
      </c>
      <c r="E23" s="5">
        <v>34.296040954257315</v>
      </c>
      <c r="F23" s="45">
        <v>2.5000000000000001E-2</v>
      </c>
      <c r="G23" s="45">
        <v>-2.5000000000000001E-2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603.75</v>
      </c>
      <c r="O23" s="35">
        <f t="shared" si="1"/>
        <v>475</v>
      </c>
      <c r="P23" s="35">
        <f t="shared" si="2"/>
        <v>584.50119721938472</v>
      </c>
      <c r="Q23" s="35">
        <f t="shared" si="3"/>
        <v>273.82073980775351</v>
      </c>
      <c r="R23" s="35">
        <f t="shared" si="4"/>
        <v>151.67567408584176</v>
      </c>
      <c r="S23" s="35">
        <f t="shared" si="5"/>
        <v>323.1632464175625</v>
      </c>
      <c r="T23" s="35">
        <f t="shared" si="6"/>
        <v>14.755790027842313</v>
      </c>
      <c r="U23" s="35">
        <f t="shared" si="7"/>
        <v>516.6058316950888</v>
      </c>
      <c r="V23" s="35">
        <f t="shared" si="8"/>
        <v>286.15998121268223</v>
      </c>
      <c r="W23" s="35">
        <f t="shared" si="9"/>
        <v>21.41404029833982</v>
      </c>
      <c r="X23" s="35">
        <f t="shared" si="10"/>
        <v>3266.6454081942447</v>
      </c>
      <c r="Y23" s="51">
        <v>9900</v>
      </c>
      <c r="Z23" s="51">
        <v>4150</v>
      </c>
      <c r="AA23" s="35">
        <f t="shared" si="11"/>
        <v>396.25</v>
      </c>
      <c r="AB23" s="35">
        <f t="shared" si="12"/>
        <v>25</v>
      </c>
      <c r="AC23" s="35">
        <f t="shared" si="13"/>
        <v>583.14442824110336</v>
      </c>
      <c r="AD23" s="35">
        <f t="shared" si="14"/>
        <v>249.0213797049712</v>
      </c>
      <c r="AE23" s="35">
        <f t="shared" si="15"/>
        <v>125.44098869657967</v>
      </c>
      <c r="AF23" s="35">
        <f t="shared" si="16"/>
        <v>293.88349863925117</v>
      </c>
      <c r="AG23" s="35">
        <f t="shared" si="17"/>
        <v>42.449484114609724</v>
      </c>
      <c r="AH23" s="35">
        <f t="shared" si="18"/>
        <v>529.00636606762339</v>
      </c>
      <c r="AI23" s="35">
        <f t="shared" si="19"/>
        <v>266.47945515733045</v>
      </c>
      <c r="AJ23" s="35">
        <f t="shared" si="20"/>
        <v>19.473851536775534</v>
      </c>
      <c r="AK23" s="36">
        <f t="shared" si="21"/>
        <v>3524.3878980789987</v>
      </c>
    </row>
    <row r="24" spans="1:37" x14ac:dyDescent="0.25">
      <c r="A24" s="5">
        <v>4893.8</v>
      </c>
      <c r="B24" s="5">
        <v>722098.2417640686</v>
      </c>
      <c r="C24" s="5">
        <v>1078461.6503024399</v>
      </c>
      <c r="D24" s="5">
        <v>17684.260465116269</v>
      </c>
      <c r="E24" s="5">
        <v>34.267600215347059</v>
      </c>
      <c r="F24" s="45">
        <v>2.5000000000000001E-2</v>
      </c>
      <c r="G24" s="45">
        <v>-2.5000000000000001E-2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603.75</v>
      </c>
      <c r="O24" s="35">
        <f t="shared" si="1"/>
        <v>475</v>
      </c>
      <c r="P24" s="35">
        <f t="shared" si="2"/>
        <v>584.50119721938472</v>
      </c>
      <c r="Q24" s="35">
        <f t="shared" si="3"/>
        <v>273.82073980775351</v>
      </c>
      <c r="R24" s="35">
        <f t="shared" si="4"/>
        <v>151.67567408584176</v>
      </c>
      <c r="S24" s="35">
        <f t="shared" si="5"/>
        <v>323.1632464175625</v>
      </c>
      <c r="T24" s="35">
        <f t="shared" si="6"/>
        <v>14.755790027842313</v>
      </c>
      <c r="U24" s="35">
        <f t="shared" si="7"/>
        <v>516.6058316950888</v>
      </c>
      <c r="V24" s="35">
        <f t="shared" si="8"/>
        <v>286.15998121268223</v>
      </c>
      <c r="W24" s="35">
        <f t="shared" si="9"/>
        <v>21.41404029833982</v>
      </c>
      <c r="X24" s="35">
        <f t="shared" si="10"/>
        <v>3266.6454081942447</v>
      </c>
      <c r="Y24" s="51">
        <v>9900</v>
      </c>
      <c r="Z24" s="51">
        <v>4150</v>
      </c>
      <c r="AA24" s="35">
        <f t="shared" si="11"/>
        <v>396.25</v>
      </c>
      <c r="AB24" s="35">
        <f t="shared" si="12"/>
        <v>25</v>
      </c>
      <c r="AC24" s="35">
        <f t="shared" si="13"/>
        <v>583.14442824110336</v>
      </c>
      <c r="AD24" s="35">
        <f t="shared" si="14"/>
        <v>249.0213797049712</v>
      </c>
      <c r="AE24" s="35">
        <f t="shared" si="15"/>
        <v>125.44098869657967</v>
      </c>
      <c r="AF24" s="35">
        <f t="shared" si="16"/>
        <v>293.88349863925117</v>
      </c>
      <c r="AG24" s="35">
        <f t="shared" si="17"/>
        <v>42.449484114609724</v>
      </c>
      <c r="AH24" s="35">
        <f t="shared" si="18"/>
        <v>529.00636606762339</v>
      </c>
      <c r="AI24" s="35">
        <f t="shared" si="19"/>
        <v>266.47945515733045</v>
      </c>
      <c r="AJ24" s="35">
        <f t="shared" si="20"/>
        <v>19.473851536775534</v>
      </c>
      <c r="AK24" s="36">
        <f t="shared" si="21"/>
        <v>3524.3878980789987</v>
      </c>
    </row>
    <row r="25" spans="1:37" x14ac:dyDescent="0.25">
      <c r="A25" s="5">
        <v>4894</v>
      </c>
      <c r="B25" s="5">
        <v>722263.53440189362</v>
      </c>
      <c r="C25" s="5">
        <v>1078574.2484538555</v>
      </c>
      <c r="D25" s="5">
        <v>17684.162790697661</v>
      </c>
      <c r="E25" s="5">
        <v>34.258167665996282</v>
      </c>
      <c r="F25" s="45">
        <v>2.5000000000000001E-2</v>
      </c>
      <c r="G25" s="45">
        <v>-2.5000000000000001E-2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603.75</v>
      </c>
      <c r="O25" s="35">
        <f t="shared" si="1"/>
        <v>475</v>
      </c>
      <c r="P25" s="35">
        <f t="shared" si="2"/>
        <v>584.50119721938472</v>
      </c>
      <c r="Q25" s="35">
        <f t="shared" si="3"/>
        <v>273.82073980775351</v>
      </c>
      <c r="R25" s="35">
        <f t="shared" si="4"/>
        <v>151.67567408584176</v>
      </c>
      <c r="S25" s="35">
        <f t="shared" si="5"/>
        <v>323.1632464175625</v>
      </c>
      <c r="T25" s="35">
        <f t="shared" si="6"/>
        <v>14.755790027842313</v>
      </c>
      <c r="U25" s="35">
        <f t="shared" si="7"/>
        <v>516.6058316950888</v>
      </c>
      <c r="V25" s="35">
        <f t="shared" si="8"/>
        <v>286.15998121268223</v>
      </c>
      <c r="W25" s="35">
        <f t="shared" si="9"/>
        <v>21.41404029833982</v>
      </c>
      <c r="X25" s="35">
        <f t="shared" si="10"/>
        <v>3266.6454081942447</v>
      </c>
      <c r="Y25" s="51">
        <v>9900</v>
      </c>
      <c r="Z25" s="51">
        <v>4150</v>
      </c>
      <c r="AA25" s="35">
        <f t="shared" si="11"/>
        <v>396.25</v>
      </c>
      <c r="AB25" s="35">
        <f t="shared" si="12"/>
        <v>25</v>
      </c>
      <c r="AC25" s="35">
        <f t="shared" si="13"/>
        <v>583.14442824110336</v>
      </c>
      <c r="AD25" s="35">
        <f t="shared" si="14"/>
        <v>249.0213797049712</v>
      </c>
      <c r="AE25" s="35">
        <f t="shared" si="15"/>
        <v>125.44098869657967</v>
      </c>
      <c r="AF25" s="35">
        <f t="shared" si="16"/>
        <v>293.88349863925117</v>
      </c>
      <c r="AG25" s="35">
        <f t="shared" si="17"/>
        <v>42.449484114609724</v>
      </c>
      <c r="AH25" s="35">
        <f t="shared" si="18"/>
        <v>529.00636606762339</v>
      </c>
      <c r="AI25" s="35">
        <f t="shared" si="19"/>
        <v>266.47945515733045</v>
      </c>
      <c r="AJ25" s="35">
        <f t="shared" si="20"/>
        <v>19.473851536775534</v>
      </c>
      <c r="AK25" s="36">
        <f t="shared" si="21"/>
        <v>3524.3878980789987</v>
      </c>
    </row>
    <row r="26" spans="1:37" x14ac:dyDescent="0.25">
      <c r="A26" s="5">
        <v>4895</v>
      </c>
      <c r="B26" s="5">
        <v>723090.27423524857</v>
      </c>
      <c r="C26" s="5">
        <v>1079136.8328403831</v>
      </c>
      <c r="D26" s="5">
        <v>17683.674418604638</v>
      </c>
      <c r="E26" s="5">
        <v>34.211362646387009</v>
      </c>
      <c r="F26" s="45">
        <v>2.5000000000000001E-2</v>
      </c>
      <c r="G26" s="45">
        <v>-2.5000000000000001E-2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603.75</v>
      </c>
      <c r="O26" s="35">
        <f t="shared" si="1"/>
        <v>475</v>
      </c>
      <c r="P26" s="35">
        <f t="shared" si="2"/>
        <v>584.50119721938472</v>
      </c>
      <c r="Q26" s="35">
        <f t="shared" si="3"/>
        <v>273.82073980775351</v>
      </c>
      <c r="R26" s="35">
        <f t="shared" si="4"/>
        <v>151.67567408584176</v>
      </c>
      <c r="S26" s="35">
        <f t="shared" si="5"/>
        <v>323.1632464175625</v>
      </c>
      <c r="T26" s="35">
        <f t="shared" si="6"/>
        <v>14.755790027842313</v>
      </c>
      <c r="U26" s="35">
        <f t="shared" si="7"/>
        <v>516.6058316950888</v>
      </c>
      <c r="V26" s="35">
        <f t="shared" si="8"/>
        <v>286.15998121268223</v>
      </c>
      <c r="W26" s="35">
        <f t="shared" si="9"/>
        <v>21.41404029833982</v>
      </c>
      <c r="X26" s="35">
        <f t="shared" si="10"/>
        <v>3266.6454081942447</v>
      </c>
      <c r="Y26" s="51">
        <v>9900</v>
      </c>
      <c r="Z26" s="51">
        <v>4150</v>
      </c>
      <c r="AA26" s="35">
        <f t="shared" si="11"/>
        <v>396.25</v>
      </c>
      <c r="AB26" s="35">
        <f t="shared" si="12"/>
        <v>25</v>
      </c>
      <c r="AC26" s="35">
        <f t="shared" si="13"/>
        <v>583.14442824110336</v>
      </c>
      <c r="AD26" s="35">
        <f t="shared" si="14"/>
        <v>249.0213797049712</v>
      </c>
      <c r="AE26" s="35">
        <f t="shared" si="15"/>
        <v>125.44098869657967</v>
      </c>
      <c r="AF26" s="35">
        <f t="shared" si="16"/>
        <v>293.88349863925117</v>
      </c>
      <c r="AG26" s="35">
        <f t="shared" si="17"/>
        <v>42.449484114609724</v>
      </c>
      <c r="AH26" s="35">
        <f t="shared" si="18"/>
        <v>529.00636606762339</v>
      </c>
      <c r="AI26" s="35">
        <f t="shared" si="19"/>
        <v>266.47945515733045</v>
      </c>
      <c r="AJ26" s="35">
        <f t="shared" si="20"/>
        <v>19.473851536775534</v>
      </c>
      <c r="AK26" s="36">
        <f t="shared" si="21"/>
        <v>3524.3878980789987</v>
      </c>
    </row>
    <row r="27" spans="1:37" x14ac:dyDescent="0.25">
      <c r="A27" s="5">
        <v>4896</v>
      </c>
      <c r="B27" s="5">
        <v>723917.47044658661</v>
      </c>
      <c r="C27" s="5">
        <v>1079698.7459783554</v>
      </c>
      <c r="D27" s="5">
        <v>17683.186046511615</v>
      </c>
      <c r="E27" s="5">
        <v>34.165153838685526</v>
      </c>
      <c r="F27" s="45">
        <v>2.5000000000000001E-2</v>
      </c>
      <c r="G27" s="45">
        <v>-2.5000000000000001E-2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603.75</v>
      </c>
      <c r="O27" s="35">
        <f t="shared" si="1"/>
        <v>475</v>
      </c>
      <c r="P27" s="35">
        <f t="shared" si="2"/>
        <v>584.50119721938472</v>
      </c>
      <c r="Q27" s="35">
        <f t="shared" si="3"/>
        <v>273.82073980775351</v>
      </c>
      <c r="R27" s="35">
        <f t="shared" si="4"/>
        <v>151.67567408584176</v>
      </c>
      <c r="S27" s="35">
        <f t="shared" si="5"/>
        <v>323.1632464175625</v>
      </c>
      <c r="T27" s="35">
        <f t="shared" si="6"/>
        <v>14.755790027842313</v>
      </c>
      <c r="U27" s="35">
        <f t="shared" si="7"/>
        <v>516.6058316950888</v>
      </c>
      <c r="V27" s="35">
        <f t="shared" si="8"/>
        <v>286.15998121268223</v>
      </c>
      <c r="W27" s="35">
        <f t="shared" si="9"/>
        <v>21.41404029833982</v>
      </c>
      <c r="X27" s="35">
        <f t="shared" si="10"/>
        <v>3266.6454081942447</v>
      </c>
      <c r="Y27" s="51">
        <v>9900</v>
      </c>
      <c r="Z27" s="51">
        <v>4150</v>
      </c>
      <c r="AA27" s="35">
        <f t="shared" si="11"/>
        <v>396.25</v>
      </c>
      <c r="AB27" s="35">
        <f t="shared" si="12"/>
        <v>25</v>
      </c>
      <c r="AC27" s="35">
        <f t="shared" si="13"/>
        <v>583.14442824110336</v>
      </c>
      <c r="AD27" s="35">
        <f t="shared" si="14"/>
        <v>249.0213797049712</v>
      </c>
      <c r="AE27" s="35">
        <f t="shared" si="15"/>
        <v>125.44098869657967</v>
      </c>
      <c r="AF27" s="35">
        <f t="shared" si="16"/>
        <v>293.88349863925117</v>
      </c>
      <c r="AG27" s="35">
        <f t="shared" si="17"/>
        <v>42.449484114609724</v>
      </c>
      <c r="AH27" s="35">
        <f t="shared" si="18"/>
        <v>529.00636606762339</v>
      </c>
      <c r="AI27" s="35">
        <f t="shared" si="19"/>
        <v>266.47945515733045</v>
      </c>
      <c r="AJ27" s="35">
        <f t="shared" si="20"/>
        <v>19.473851536775534</v>
      </c>
      <c r="AK27" s="36">
        <f t="shared" si="21"/>
        <v>3524.3878980789987</v>
      </c>
    </row>
    <row r="28" spans="1:37" x14ac:dyDescent="0.25">
      <c r="A28" s="5">
        <v>4897</v>
      </c>
      <c r="B28" s="5">
        <v>724745.11664915085</v>
      </c>
      <c r="C28" s="5">
        <v>1080259.9961099327</v>
      </c>
      <c r="D28" s="5">
        <v>17682.697674418592</v>
      </c>
      <c r="E28" s="5">
        <v>34.119541242891835</v>
      </c>
      <c r="F28" s="45">
        <v>2.5000000000000001E-2</v>
      </c>
      <c r="G28" s="45">
        <v>-2.5000000000000001E-2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603.75</v>
      </c>
      <c r="O28" s="35">
        <f t="shared" si="1"/>
        <v>475</v>
      </c>
      <c r="P28" s="35">
        <f t="shared" si="2"/>
        <v>584.50119721938472</v>
      </c>
      <c r="Q28" s="35">
        <f t="shared" si="3"/>
        <v>273.82073980775351</v>
      </c>
      <c r="R28" s="35">
        <f t="shared" si="4"/>
        <v>151.67567408584176</v>
      </c>
      <c r="S28" s="35">
        <f t="shared" si="5"/>
        <v>323.1632464175625</v>
      </c>
      <c r="T28" s="35">
        <f t="shared" si="6"/>
        <v>14.755790027842313</v>
      </c>
      <c r="U28" s="35">
        <f t="shared" si="7"/>
        <v>516.6058316950888</v>
      </c>
      <c r="V28" s="35">
        <f t="shared" si="8"/>
        <v>286.15998121268223</v>
      </c>
      <c r="W28" s="35">
        <f t="shared" si="9"/>
        <v>21.41404029833982</v>
      </c>
      <c r="X28" s="35">
        <f t="shared" si="10"/>
        <v>3266.6454081942447</v>
      </c>
      <c r="Y28" s="51">
        <v>9900</v>
      </c>
      <c r="Z28" s="51">
        <v>4150</v>
      </c>
      <c r="AA28" s="35">
        <f t="shared" si="11"/>
        <v>396.25</v>
      </c>
      <c r="AB28" s="35">
        <f t="shared" si="12"/>
        <v>25</v>
      </c>
      <c r="AC28" s="35">
        <f t="shared" si="13"/>
        <v>583.14442824110336</v>
      </c>
      <c r="AD28" s="35">
        <f t="shared" si="14"/>
        <v>249.0213797049712</v>
      </c>
      <c r="AE28" s="35">
        <f t="shared" si="15"/>
        <v>125.44098869657967</v>
      </c>
      <c r="AF28" s="35">
        <f t="shared" si="16"/>
        <v>293.88349863925117</v>
      </c>
      <c r="AG28" s="35">
        <f t="shared" si="17"/>
        <v>42.449484114609724</v>
      </c>
      <c r="AH28" s="35">
        <f t="shared" si="18"/>
        <v>529.00636606762339</v>
      </c>
      <c r="AI28" s="35">
        <f t="shared" si="19"/>
        <v>266.47945515733045</v>
      </c>
      <c r="AJ28" s="35">
        <f t="shared" si="20"/>
        <v>19.473851536775534</v>
      </c>
      <c r="AK28" s="36">
        <f t="shared" si="21"/>
        <v>3524.3878980789987</v>
      </c>
    </row>
    <row r="29" spans="1:37" x14ac:dyDescent="0.25">
      <c r="A29" s="5">
        <v>4898</v>
      </c>
      <c r="B29" s="5">
        <v>725573.20647907257</v>
      </c>
      <c r="C29" s="5">
        <v>1080820.5914917588</v>
      </c>
      <c r="D29" s="5">
        <v>17682.209302325569</v>
      </c>
      <c r="E29" s="5">
        <v>34.07452485900594</v>
      </c>
      <c r="F29" s="45">
        <v>2.5000000000000001E-2</v>
      </c>
      <c r="G29" s="45">
        <v>-2.5000000000000001E-2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603.75</v>
      </c>
      <c r="O29" s="35">
        <f t="shared" si="1"/>
        <v>475</v>
      </c>
      <c r="P29" s="35">
        <f t="shared" si="2"/>
        <v>584.50119721938472</v>
      </c>
      <c r="Q29" s="35">
        <f t="shared" si="3"/>
        <v>273.82073980775351</v>
      </c>
      <c r="R29" s="35">
        <f t="shared" si="4"/>
        <v>151.67567408584176</v>
      </c>
      <c r="S29" s="35">
        <f t="shared" si="5"/>
        <v>323.1632464175625</v>
      </c>
      <c r="T29" s="35">
        <f t="shared" si="6"/>
        <v>14.755790027842313</v>
      </c>
      <c r="U29" s="35">
        <f t="shared" si="7"/>
        <v>516.6058316950888</v>
      </c>
      <c r="V29" s="35">
        <f t="shared" si="8"/>
        <v>286.15998121268223</v>
      </c>
      <c r="W29" s="35">
        <f t="shared" si="9"/>
        <v>21.41404029833982</v>
      </c>
      <c r="X29" s="35">
        <f t="shared" si="10"/>
        <v>3266.6454081942447</v>
      </c>
      <c r="Y29" s="51">
        <v>9900</v>
      </c>
      <c r="Z29" s="51">
        <v>4150</v>
      </c>
      <c r="AA29" s="35">
        <f t="shared" si="11"/>
        <v>396.25</v>
      </c>
      <c r="AB29" s="35">
        <f t="shared" si="12"/>
        <v>25</v>
      </c>
      <c r="AC29" s="35">
        <f t="shared" si="13"/>
        <v>583.14442824110336</v>
      </c>
      <c r="AD29" s="35">
        <f t="shared" si="14"/>
        <v>249.0213797049712</v>
      </c>
      <c r="AE29" s="35">
        <f t="shared" si="15"/>
        <v>125.44098869657967</v>
      </c>
      <c r="AF29" s="35">
        <f t="shared" si="16"/>
        <v>293.88349863925117</v>
      </c>
      <c r="AG29" s="35">
        <f t="shared" si="17"/>
        <v>42.449484114609724</v>
      </c>
      <c r="AH29" s="35">
        <f t="shared" si="18"/>
        <v>529.00636606762339</v>
      </c>
      <c r="AI29" s="35">
        <f t="shared" si="19"/>
        <v>266.47945515733045</v>
      </c>
      <c r="AJ29" s="35">
        <f t="shared" si="20"/>
        <v>19.473851536775534</v>
      </c>
      <c r="AK29" s="36">
        <f t="shared" si="21"/>
        <v>3524.3878980789987</v>
      </c>
    </row>
    <row r="30" spans="1:37" x14ac:dyDescent="0.25">
      <c r="A30" s="5">
        <v>4898.2</v>
      </c>
      <c r="B30" s="5">
        <v>725738.87712144852</v>
      </c>
      <c r="C30" s="5">
        <v>1080932.6327257752</v>
      </c>
      <c r="D30" s="5">
        <v>17682.111627906961</v>
      </c>
      <c r="E30" s="5">
        <v>34.065593127657699</v>
      </c>
      <c r="F30" s="45">
        <v>2.5000000000000001E-2</v>
      </c>
      <c r="G30" s="45">
        <v>-2.5000000000000001E-2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603.75</v>
      </c>
      <c r="O30" s="35">
        <f t="shared" si="1"/>
        <v>475</v>
      </c>
      <c r="P30" s="35">
        <f t="shared" si="2"/>
        <v>584.50119721938472</v>
      </c>
      <c r="Q30" s="35">
        <f t="shared" si="3"/>
        <v>273.82073980775351</v>
      </c>
      <c r="R30" s="35">
        <f t="shared" si="4"/>
        <v>151.67567408584176</v>
      </c>
      <c r="S30" s="35">
        <f t="shared" si="5"/>
        <v>323.1632464175625</v>
      </c>
      <c r="T30" s="35">
        <f t="shared" si="6"/>
        <v>14.755790027842313</v>
      </c>
      <c r="U30" s="35">
        <f t="shared" si="7"/>
        <v>516.6058316950888</v>
      </c>
      <c r="V30" s="35">
        <f t="shared" si="8"/>
        <v>286.15998121268223</v>
      </c>
      <c r="W30" s="35">
        <f t="shared" si="9"/>
        <v>21.41404029833982</v>
      </c>
      <c r="X30" s="35">
        <f t="shared" si="10"/>
        <v>3266.6454081942447</v>
      </c>
      <c r="Y30" s="51">
        <v>9900</v>
      </c>
      <c r="Z30" s="51">
        <v>4150</v>
      </c>
      <c r="AA30" s="35">
        <f t="shared" si="11"/>
        <v>396.25</v>
      </c>
      <c r="AB30" s="35">
        <f t="shared" si="12"/>
        <v>25</v>
      </c>
      <c r="AC30" s="35">
        <f t="shared" si="13"/>
        <v>583.14442824110336</v>
      </c>
      <c r="AD30" s="35">
        <f t="shared" si="14"/>
        <v>249.0213797049712</v>
      </c>
      <c r="AE30" s="35">
        <f t="shared" si="15"/>
        <v>125.44098869657967</v>
      </c>
      <c r="AF30" s="35">
        <f t="shared" si="16"/>
        <v>293.88349863925117</v>
      </c>
      <c r="AG30" s="35">
        <f t="shared" si="17"/>
        <v>42.449484114609724</v>
      </c>
      <c r="AH30" s="35">
        <f t="shared" si="18"/>
        <v>529.00636606762339</v>
      </c>
      <c r="AI30" s="35">
        <f t="shared" si="19"/>
        <v>266.47945515733045</v>
      </c>
      <c r="AJ30" s="35">
        <f t="shared" si="20"/>
        <v>19.473851536775534</v>
      </c>
      <c r="AK30" s="36">
        <f t="shared" si="21"/>
        <v>3524.3878980789987</v>
      </c>
    </row>
    <row r="31" spans="1:37" x14ac:dyDescent="0.25">
      <c r="A31" s="5">
        <v>4898.8</v>
      </c>
      <c r="B31" s="5">
        <v>726235.99349021912</v>
      </c>
      <c r="C31" s="5">
        <v>1081268.6019349992</v>
      </c>
      <c r="D31" s="5">
        <v>17681.818604651147</v>
      </c>
      <c r="E31" s="5">
        <v>34.038941024470823</v>
      </c>
      <c r="F31" s="45">
        <v>2.5000000000000001E-2</v>
      </c>
      <c r="G31" s="45">
        <v>-2.5000000000000001E-2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603.75</v>
      </c>
      <c r="O31" s="35">
        <f t="shared" si="1"/>
        <v>475</v>
      </c>
      <c r="P31" s="35">
        <f t="shared" si="2"/>
        <v>584.50119721938472</v>
      </c>
      <c r="Q31" s="35">
        <f t="shared" si="3"/>
        <v>273.82073980775351</v>
      </c>
      <c r="R31" s="35">
        <f t="shared" si="4"/>
        <v>151.67567408584176</v>
      </c>
      <c r="S31" s="35">
        <f t="shared" si="5"/>
        <v>323.1632464175625</v>
      </c>
      <c r="T31" s="35">
        <f t="shared" si="6"/>
        <v>14.755790027842313</v>
      </c>
      <c r="U31" s="35">
        <f t="shared" si="7"/>
        <v>516.6058316950888</v>
      </c>
      <c r="V31" s="35">
        <f t="shared" si="8"/>
        <v>286.15998121268223</v>
      </c>
      <c r="W31" s="35">
        <f t="shared" si="9"/>
        <v>21.41404029833982</v>
      </c>
      <c r="X31" s="35">
        <f t="shared" si="10"/>
        <v>3266.6454081942447</v>
      </c>
      <c r="Y31" s="51">
        <v>9900</v>
      </c>
      <c r="Z31" s="51">
        <v>4150</v>
      </c>
      <c r="AA31" s="35">
        <f t="shared" si="11"/>
        <v>396.25</v>
      </c>
      <c r="AB31" s="35">
        <f t="shared" si="12"/>
        <v>25</v>
      </c>
      <c r="AC31" s="35">
        <f t="shared" si="13"/>
        <v>583.14442824110336</v>
      </c>
      <c r="AD31" s="35">
        <f t="shared" si="14"/>
        <v>249.0213797049712</v>
      </c>
      <c r="AE31" s="35">
        <f t="shared" si="15"/>
        <v>125.44098869657967</v>
      </c>
      <c r="AF31" s="35">
        <f t="shared" si="16"/>
        <v>293.88349863925117</v>
      </c>
      <c r="AG31" s="35">
        <f t="shared" si="17"/>
        <v>42.449484114609724</v>
      </c>
      <c r="AH31" s="35">
        <f t="shared" si="18"/>
        <v>529.00636606762339</v>
      </c>
      <c r="AI31" s="35">
        <f t="shared" si="19"/>
        <v>266.47945515733045</v>
      </c>
      <c r="AJ31" s="35">
        <f t="shared" si="20"/>
        <v>19.473851536775534</v>
      </c>
      <c r="AK31" s="36">
        <f t="shared" si="21"/>
        <v>3524.3878980789987</v>
      </c>
    </row>
    <row r="32" spans="1:37" x14ac:dyDescent="0.25">
      <c r="A32" s="5">
        <v>4899</v>
      </c>
      <c r="B32" s="5">
        <v>726401.73359155655</v>
      </c>
      <c r="C32" s="5">
        <v>1081380.540394783</v>
      </c>
      <c r="D32" s="5">
        <v>17681.720930232543</v>
      </c>
      <c r="E32" s="5">
        <v>34.03010468702783</v>
      </c>
      <c r="F32" s="45">
        <v>2.5000000000000001E-2</v>
      </c>
      <c r="G32" s="45">
        <v>-2.5000000000000001E-2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603.75</v>
      </c>
      <c r="O32" s="35">
        <f t="shared" si="1"/>
        <v>475</v>
      </c>
      <c r="P32" s="35">
        <f t="shared" si="2"/>
        <v>584.50119721938472</v>
      </c>
      <c r="Q32" s="35">
        <f t="shared" si="3"/>
        <v>273.82073980775351</v>
      </c>
      <c r="R32" s="35">
        <f t="shared" si="4"/>
        <v>151.67567408584176</v>
      </c>
      <c r="S32" s="35">
        <f t="shared" si="5"/>
        <v>323.1632464175625</v>
      </c>
      <c r="T32" s="35">
        <f t="shared" si="6"/>
        <v>14.755790027842313</v>
      </c>
      <c r="U32" s="35">
        <f t="shared" si="7"/>
        <v>516.6058316950888</v>
      </c>
      <c r="V32" s="35">
        <f t="shared" si="8"/>
        <v>286.15998121268223</v>
      </c>
      <c r="W32" s="35">
        <f t="shared" si="9"/>
        <v>21.41404029833982</v>
      </c>
      <c r="X32" s="35">
        <f t="shared" si="10"/>
        <v>3266.6454081942447</v>
      </c>
      <c r="Y32" s="51">
        <v>9900</v>
      </c>
      <c r="Z32" s="51">
        <v>4150</v>
      </c>
      <c r="AA32" s="35">
        <f t="shared" si="11"/>
        <v>396.25</v>
      </c>
      <c r="AB32" s="35">
        <f t="shared" si="12"/>
        <v>25</v>
      </c>
      <c r="AC32" s="35">
        <f t="shared" si="13"/>
        <v>583.14442824110336</v>
      </c>
      <c r="AD32" s="35">
        <f t="shared" si="14"/>
        <v>249.0213797049712</v>
      </c>
      <c r="AE32" s="35">
        <f t="shared" si="15"/>
        <v>125.44098869657967</v>
      </c>
      <c r="AF32" s="35">
        <f t="shared" si="16"/>
        <v>293.88349863925117</v>
      </c>
      <c r="AG32" s="35">
        <f t="shared" si="17"/>
        <v>42.449484114609724</v>
      </c>
      <c r="AH32" s="35">
        <f t="shared" si="18"/>
        <v>529.00636606762339</v>
      </c>
      <c r="AI32" s="35">
        <f t="shared" si="19"/>
        <v>266.47945515733045</v>
      </c>
      <c r="AJ32" s="35">
        <f t="shared" si="20"/>
        <v>19.473851536775534</v>
      </c>
      <c r="AK32" s="36">
        <f t="shared" si="21"/>
        <v>3524.3878980789987</v>
      </c>
    </row>
    <row r="33" spans="1:37" x14ac:dyDescent="0.25">
      <c r="A33" s="5">
        <v>4900</v>
      </c>
      <c r="B33" s="5">
        <v>727230.69166135788</v>
      </c>
      <c r="C33" s="5">
        <v>1081939.8511039019</v>
      </c>
      <c r="D33" s="5">
        <v>17681.232558139523</v>
      </c>
      <c r="E33" s="5">
        <v>33.986280726957517</v>
      </c>
      <c r="F33" s="45">
        <v>2.5000000000000001E-2</v>
      </c>
      <c r="G33" s="45">
        <v>-2.5000000000000001E-2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603.75</v>
      </c>
      <c r="O33" s="35">
        <f t="shared" si="1"/>
        <v>475</v>
      </c>
      <c r="P33" s="35">
        <f t="shared" si="2"/>
        <v>584.50119721938472</v>
      </c>
      <c r="Q33" s="35">
        <f t="shared" si="3"/>
        <v>273.82073980775351</v>
      </c>
      <c r="R33" s="35">
        <f t="shared" si="4"/>
        <v>151.67567408584176</v>
      </c>
      <c r="S33" s="35">
        <f t="shared" si="5"/>
        <v>323.1632464175625</v>
      </c>
      <c r="T33" s="35">
        <f t="shared" si="6"/>
        <v>14.755790027842313</v>
      </c>
      <c r="U33" s="35">
        <f t="shared" si="7"/>
        <v>516.6058316950888</v>
      </c>
      <c r="V33" s="35">
        <f t="shared" si="8"/>
        <v>286.15998121268223</v>
      </c>
      <c r="W33" s="35">
        <f t="shared" si="9"/>
        <v>21.41404029833982</v>
      </c>
      <c r="X33" s="35">
        <f t="shared" si="10"/>
        <v>3266.6454081942447</v>
      </c>
      <c r="Y33" s="51">
        <v>9900</v>
      </c>
      <c r="Z33" s="51">
        <v>4150</v>
      </c>
      <c r="AA33" s="35">
        <f t="shared" si="11"/>
        <v>396.25</v>
      </c>
      <c r="AB33" s="35">
        <f t="shared" si="12"/>
        <v>25</v>
      </c>
      <c r="AC33" s="35">
        <f t="shared" si="13"/>
        <v>583.14442824110336</v>
      </c>
      <c r="AD33" s="35">
        <f t="shared" si="14"/>
        <v>249.0213797049712</v>
      </c>
      <c r="AE33" s="35">
        <f t="shared" si="15"/>
        <v>125.44098869657967</v>
      </c>
      <c r="AF33" s="35">
        <f t="shared" si="16"/>
        <v>293.88349863925117</v>
      </c>
      <c r="AG33" s="35">
        <f t="shared" si="17"/>
        <v>42.449484114609724</v>
      </c>
      <c r="AH33" s="35">
        <f t="shared" si="18"/>
        <v>529.00636606762339</v>
      </c>
      <c r="AI33" s="35">
        <f t="shared" si="19"/>
        <v>266.47945515733045</v>
      </c>
      <c r="AJ33" s="35">
        <f t="shared" si="20"/>
        <v>19.473851536775534</v>
      </c>
      <c r="AK33" s="36">
        <f t="shared" si="21"/>
        <v>3524.3878980789987</v>
      </c>
    </row>
    <row r="34" spans="1:37" x14ac:dyDescent="0.25">
      <c r="A34" s="5">
        <v>4901</v>
      </c>
      <c r="B34" s="5">
        <v>728060.07438421249</v>
      </c>
      <c r="C34" s="5">
        <v>1082498.5319179595</v>
      </c>
      <c r="D34" s="5">
        <v>17680.744186046501</v>
      </c>
      <c r="E34" s="5">
        <v>33.943052978794995</v>
      </c>
      <c r="F34" s="45">
        <v>2.5000000000000001E-2</v>
      </c>
      <c r="G34" s="45">
        <v>-2.5000000000000001E-2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603.75</v>
      </c>
      <c r="O34" s="35">
        <f t="shared" si="1"/>
        <v>475</v>
      </c>
      <c r="P34" s="35">
        <f t="shared" si="2"/>
        <v>584.50119721938472</v>
      </c>
      <c r="Q34" s="35">
        <f t="shared" si="3"/>
        <v>273.82073980775351</v>
      </c>
      <c r="R34" s="35">
        <f t="shared" si="4"/>
        <v>151.67567408584176</v>
      </c>
      <c r="S34" s="35">
        <f t="shared" si="5"/>
        <v>323.1632464175625</v>
      </c>
      <c r="T34" s="35">
        <f t="shared" si="6"/>
        <v>14.755790027842313</v>
      </c>
      <c r="U34" s="35">
        <f t="shared" si="7"/>
        <v>516.6058316950888</v>
      </c>
      <c r="V34" s="35">
        <f t="shared" si="8"/>
        <v>286.15998121268223</v>
      </c>
      <c r="W34" s="35">
        <f t="shared" si="9"/>
        <v>21.41404029833982</v>
      </c>
      <c r="X34" s="35">
        <f t="shared" si="10"/>
        <v>3266.6454081942447</v>
      </c>
      <c r="Y34" s="51">
        <v>9900</v>
      </c>
      <c r="Z34" s="51">
        <v>4150</v>
      </c>
      <c r="AA34" s="35">
        <f t="shared" si="11"/>
        <v>396.25</v>
      </c>
      <c r="AB34" s="35">
        <f t="shared" si="12"/>
        <v>25</v>
      </c>
      <c r="AC34" s="35">
        <f t="shared" si="13"/>
        <v>583.14442824110336</v>
      </c>
      <c r="AD34" s="35">
        <f t="shared" si="14"/>
        <v>249.0213797049712</v>
      </c>
      <c r="AE34" s="35">
        <f t="shared" si="15"/>
        <v>125.44098869657967</v>
      </c>
      <c r="AF34" s="35">
        <f t="shared" si="16"/>
        <v>293.88349863925117</v>
      </c>
      <c r="AG34" s="35">
        <f t="shared" si="17"/>
        <v>42.449484114609724</v>
      </c>
      <c r="AH34" s="35">
        <f t="shared" si="18"/>
        <v>529.00636606762339</v>
      </c>
      <c r="AI34" s="35">
        <f t="shared" si="19"/>
        <v>266.47945515733045</v>
      </c>
      <c r="AJ34" s="35">
        <f t="shared" si="20"/>
        <v>19.473851536775534</v>
      </c>
      <c r="AK34" s="36">
        <f t="shared" si="21"/>
        <v>3524.3878980789987</v>
      </c>
    </row>
    <row r="35" spans="1:37" x14ac:dyDescent="0.25">
      <c r="A35" s="5">
        <v>4902</v>
      </c>
      <c r="B35" s="5">
        <v>728889.8754734993</v>
      </c>
      <c r="C35" s="5">
        <v>1083056.5911493003</v>
      </c>
      <c r="D35" s="5">
        <v>17680.255813953478</v>
      </c>
      <c r="E35" s="5">
        <v>33.900421442540264</v>
      </c>
      <c r="F35" s="45">
        <v>2.5000000000000001E-2</v>
      </c>
      <c r="G35" s="45">
        <v>-2.5000000000000001E-2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603.75</v>
      </c>
      <c r="O35" s="35">
        <f t="shared" si="1"/>
        <v>475</v>
      </c>
      <c r="P35" s="35">
        <f t="shared" si="2"/>
        <v>584.50119721938472</v>
      </c>
      <c r="Q35" s="35">
        <f t="shared" si="3"/>
        <v>273.82073980775351</v>
      </c>
      <c r="R35" s="35">
        <f t="shared" si="4"/>
        <v>151.67567408584176</v>
      </c>
      <c r="S35" s="35">
        <f t="shared" si="5"/>
        <v>323.1632464175625</v>
      </c>
      <c r="T35" s="35">
        <f t="shared" si="6"/>
        <v>14.755790027842313</v>
      </c>
      <c r="U35" s="35">
        <f t="shared" si="7"/>
        <v>516.6058316950888</v>
      </c>
      <c r="V35" s="35">
        <f t="shared" si="8"/>
        <v>286.15998121268223</v>
      </c>
      <c r="W35" s="35">
        <f t="shared" si="9"/>
        <v>21.41404029833982</v>
      </c>
      <c r="X35" s="35">
        <f t="shared" si="10"/>
        <v>3266.6454081942447</v>
      </c>
      <c r="Y35" s="51">
        <v>9900</v>
      </c>
      <c r="Z35" s="51">
        <v>4150</v>
      </c>
      <c r="AA35" s="35">
        <f t="shared" si="11"/>
        <v>396.25</v>
      </c>
      <c r="AB35" s="35">
        <f t="shared" si="12"/>
        <v>25</v>
      </c>
      <c r="AC35" s="35">
        <f t="shared" si="13"/>
        <v>583.14442824110336</v>
      </c>
      <c r="AD35" s="35">
        <f t="shared" si="14"/>
        <v>249.0213797049712</v>
      </c>
      <c r="AE35" s="35">
        <f t="shared" si="15"/>
        <v>125.44098869657967</v>
      </c>
      <c r="AF35" s="35">
        <f t="shared" si="16"/>
        <v>293.88349863925117</v>
      </c>
      <c r="AG35" s="35">
        <f t="shared" si="17"/>
        <v>42.449484114609724</v>
      </c>
      <c r="AH35" s="35">
        <f t="shared" si="18"/>
        <v>529.00636606762339</v>
      </c>
      <c r="AI35" s="35">
        <f t="shared" si="19"/>
        <v>266.47945515733045</v>
      </c>
      <c r="AJ35" s="35">
        <f t="shared" si="20"/>
        <v>19.473851536775534</v>
      </c>
      <c r="AK35" s="36">
        <f t="shared" si="21"/>
        <v>3524.3878980789987</v>
      </c>
    </row>
    <row r="36" spans="1:37" x14ac:dyDescent="0.25">
      <c r="A36" s="5">
        <v>4903</v>
      </c>
      <c r="B36" s="5">
        <v>729720.08866357803</v>
      </c>
      <c r="C36" s="5">
        <v>1083614.0371237695</v>
      </c>
      <c r="D36" s="5">
        <v>17679.767441860451</v>
      </c>
      <c r="E36" s="5">
        <v>33.858386118193323</v>
      </c>
      <c r="F36" s="45">
        <v>2.5000000000000001E-2</v>
      </c>
      <c r="G36" s="45">
        <v>-2.5000000000000001E-2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603.75</v>
      </c>
      <c r="O36" s="35">
        <f t="shared" si="1"/>
        <v>475</v>
      </c>
      <c r="P36" s="35">
        <f t="shared" si="2"/>
        <v>584.50119721938472</v>
      </c>
      <c r="Q36" s="35">
        <f t="shared" si="3"/>
        <v>273.82073980775351</v>
      </c>
      <c r="R36" s="35">
        <f t="shared" si="4"/>
        <v>151.67567408584176</v>
      </c>
      <c r="S36" s="35">
        <f t="shared" si="5"/>
        <v>323.1632464175625</v>
      </c>
      <c r="T36" s="35">
        <f t="shared" si="6"/>
        <v>14.755790027842313</v>
      </c>
      <c r="U36" s="35">
        <f t="shared" si="7"/>
        <v>516.6058316950888</v>
      </c>
      <c r="V36" s="35">
        <f t="shared" si="8"/>
        <v>286.15998121268223</v>
      </c>
      <c r="W36" s="35">
        <f t="shared" si="9"/>
        <v>21.41404029833982</v>
      </c>
      <c r="X36" s="35">
        <f t="shared" si="10"/>
        <v>3266.6454081942447</v>
      </c>
      <c r="Y36" s="51">
        <v>9900</v>
      </c>
      <c r="Z36" s="51">
        <v>4150</v>
      </c>
      <c r="AA36" s="35">
        <f t="shared" si="11"/>
        <v>396.25</v>
      </c>
      <c r="AB36" s="35">
        <f t="shared" si="12"/>
        <v>25</v>
      </c>
      <c r="AC36" s="35">
        <f t="shared" si="13"/>
        <v>583.14442824110336</v>
      </c>
      <c r="AD36" s="35">
        <f t="shared" si="14"/>
        <v>249.0213797049712</v>
      </c>
      <c r="AE36" s="35">
        <f t="shared" si="15"/>
        <v>125.44098869657967</v>
      </c>
      <c r="AF36" s="35">
        <f t="shared" si="16"/>
        <v>293.88349863925117</v>
      </c>
      <c r="AG36" s="35">
        <f t="shared" si="17"/>
        <v>42.449484114609724</v>
      </c>
      <c r="AH36" s="35">
        <f t="shared" si="18"/>
        <v>529.00636606762339</v>
      </c>
      <c r="AI36" s="35">
        <f t="shared" si="19"/>
        <v>266.47945515733045</v>
      </c>
      <c r="AJ36" s="35">
        <f t="shared" si="20"/>
        <v>19.473851536775534</v>
      </c>
      <c r="AK36" s="36">
        <f t="shared" si="21"/>
        <v>3524.3878980789987</v>
      </c>
    </row>
    <row r="37" spans="1:37" x14ac:dyDescent="0.25">
      <c r="A37" s="5">
        <v>4903.2</v>
      </c>
      <c r="B37" s="5">
        <v>729886.18020343781</v>
      </c>
      <c r="C37" s="5">
        <v>1083725.4534614384</v>
      </c>
      <c r="D37" s="5">
        <v>17679.669767441846</v>
      </c>
      <c r="E37" s="5">
        <v>33.85005059875288</v>
      </c>
      <c r="F37" s="45">
        <v>2.5000000000000001E-2</v>
      </c>
      <c r="G37" s="45">
        <v>-2.5000000000000001E-2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603.75</v>
      </c>
      <c r="O37" s="35">
        <f t="shared" si="1"/>
        <v>475</v>
      </c>
      <c r="P37" s="35">
        <f t="shared" si="2"/>
        <v>584.50119721938472</v>
      </c>
      <c r="Q37" s="35">
        <f t="shared" si="3"/>
        <v>273.82073980775351</v>
      </c>
      <c r="R37" s="35">
        <f t="shared" si="4"/>
        <v>151.67567408584176</v>
      </c>
      <c r="S37" s="35">
        <f t="shared" si="5"/>
        <v>323.1632464175625</v>
      </c>
      <c r="T37" s="35">
        <f t="shared" si="6"/>
        <v>14.755790027842313</v>
      </c>
      <c r="U37" s="35">
        <f t="shared" si="7"/>
        <v>516.6058316950888</v>
      </c>
      <c r="V37" s="35">
        <f t="shared" si="8"/>
        <v>286.15998121268223</v>
      </c>
      <c r="W37" s="35">
        <f t="shared" si="9"/>
        <v>21.41404029833982</v>
      </c>
      <c r="X37" s="35">
        <f t="shared" si="10"/>
        <v>3266.6454081942447</v>
      </c>
      <c r="Y37" s="51">
        <v>9900</v>
      </c>
      <c r="Z37" s="51">
        <v>4150</v>
      </c>
      <c r="AA37" s="35">
        <f t="shared" si="11"/>
        <v>396.25</v>
      </c>
      <c r="AB37" s="35">
        <f t="shared" si="12"/>
        <v>25</v>
      </c>
      <c r="AC37" s="35">
        <f t="shared" si="13"/>
        <v>583.14442824110336</v>
      </c>
      <c r="AD37" s="35">
        <f t="shared" si="14"/>
        <v>249.0213797049712</v>
      </c>
      <c r="AE37" s="35">
        <f t="shared" si="15"/>
        <v>125.44098869657967</v>
      </c>
      <c r="AF37" s="35">
        <f t="shared" si="16"/>
        <v>293.88349863925117</v>
      </c>
      <c r="AG37" s="35">
        <f t="shared" si="17"/>
        <v>42.449484114609724</v>
      </c>
      <c r="AH37" s="35">
        <f t="shared" si="18"/>
        <v>529.00636606762339</v>
      </c>
      <c r="AI37" s="35">
        <f t="shared" si="19"/>
        <v>266.47945515733045</v>
      </c>
      <c r="AJ37" s="35">
        <f t="shared" si="20"/>
        <v>19.473851536775534</v>
      </c>
      <c r="AK37" s="36">
        <f t="shared" si="21"/>
        <v>3524.3878980789987</v>
      </c>
    </row>
    <row r="38" spans="1:37" x14ac:dyDescent="0.25">
      <c r="A38" s="5">
        <v>4903.8</v>
      </c>
      <c r="B38" s="5">
        <v>730384.55172872543</v>
      </c>
      <c r="C38" s="5">
        <v>1084059.5579617918</v>
      </c>
      <c r="D38" s="5">
        <v>17679.376744186033</v>
      </c>
      <c r="E38" s="5">
        <v>33.825187131289375</v>
      </c>
      <c r="F38" s="45">
        <v>2.5000000000000001E-2</v>
      </c>
      <c r="G38" s="45">
        <v>-2.5000000000000001E-2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603.75</v>
      </c>
      <c r="O38" s="35">
        <f t="shared" si="1"/>
        <v>475</v>
      </c>
      <c r="P38" s="35">
        <f t="shared" si="2"/>
        <v>584.50119721938472</v>
      </c>
      <c r="Q38" s="35">
        <f t="shared" si="3"/>
        <v>273.82073980775351</v>
      </c>
      <c r="R38" s="35">
        <f t="shared" si="4"/>
        <v>151.67567408584176</v>
      </c>
      <c r="S38" s="35">
        <f t="shared" si="5"/>
        <v>323.1632464175625</v>
      </c>
      <c r="T38" s="35">
        <f t="shared" si="6"/>
        <v>14.755790027842313</v>
      </c>
      <c r="U38" s="35">
        <f t="shared" si="7"/>
        <v>516.6058316950888</v>
      </c>
      <c r="V38" s="35">
        <f t="shared" si="8"/>
        <v>286.15998121268223</v>
      </c>
      <c r="W38" s="35">
        <f t="shared" si="9"/>
        <v>21.41404029833982</v>
      </c>
      <c r="X38" s="35">
        <f t="shared" si="10"/>
        <v>3266.6454081942447</v>
      </c>
      <c r="Y38" s="51">
        <v>9900</v>
      </c>
      <c r="Z38" s="51">
        <v>4150</v>
      </c>
      <c r="AA38" s="35">
        <f t="shared" si="11"/>
        <v>396.25</v>
      </c>
      <c r="AB38" s="35">
        <f t="shared" si="12"/>
        <v>25</v>
      </c>
      <c r="AC38" s="35">
        <f t="shared" si="13"/>
        <v>583.14442824110336</v>
      </c>
      <c r="AD38" s="35">
        <f t="shared" si="14"/>
        <v>249.0213797049712</v>
      </c>
      <c r="AE38" s="35">
        <f t="shared" si="15"/>
        <v>125.44098869657967</v>
      </c>
      <c r="AF38" s="35">
        <f t="shared" si="16"/>
        <v>293.88349863925117</v>
      </c>
      <c r="AG38" s="35">
        <f t="shared" si="17"/>
        <v>42.449484114609724</v>
      </c>
      <c r="AH38" s="35">
        <f t="shared" si="18"/>
        <v>529.00636606762339</v>
      </c>
      <c r="AI38" s="35">
        <f t="shared" si="19"/>
        <v>266.47945515733045</v>
      </c>
      <c r="AJ38" s="35">
        <f t="shared" si="20"/>
        <v>19.473851536775534</v>
      </c>
      <c r="AK38" s="36">
        <f t="shared" si="21"/>
        <v>3524.3878980789987</v>
      </c>
    </row>
    <row r="39" spans="1:37" x14ac:dyDescent="0.25">
      <c r="A39" s="5">
        <v>4904</v>
      </c>
      <c r="B39" s="5">
        <v>730550.70770597458</v>
      </c>
      <c r="C39" s="5">
        <v>1084170.8781803846</v>
      </c>
      <c r="D39" s="5">
        <v>17679.279069767428</v>
      </c>
      <c r="E39" s="5">
        <v>33.816947005754173</v>
      </c>
      <c r="F39" s="45">
        <v>2.5000000000000001E-2</v>
      </c>
      <c r="G39" s="45">
        <v>-2.5000000000000001E-2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603.75</v>
      </c>
      <c r="O39" s="35">
        <f t="shared" si="1"/>
        <v>475</v>
      </c>
      <c r="P39" s="35">
        <f t="shared" si="2"/>
        <v>584.50119721938472</v>
      </c>
      <c r="Q39" s="35">
        <f t="shared" si="3"/>
        <v>273.82073980775351</v>
      </c>
      <c r="R39" s="35">
        <f t="shared" si="4"/>
        <v>151.67567408584176</v>
      </c>
      <c r="S39" s="35">
        <f t="shared" si="5"/>
        <v>323.1632464175625</v>
      </c>
      <c r="T39" s="35">
        <f t="shared" si="6"/>
        <v>14.755790027842313</v>
      </c>
      <c r="U39" s="35">
        <f t="shared" si="7"/>
        <v>516.6058316950888</v>
      </c>
      <c r="V39" s="35">
        <f t="shared" si="8"/>
        <v>286.15998121268223</v>
      </c>
      <c r="W39" s="35">
        <f t="shared" si="9"/>
        <v>21.41404029833982</v>
      </c>
      <c r="X39" s="35">
        <f t="shared" si="10"/>
        <v>3266.6454081942447</v>
      </c>
      <c r="Y39" s="51">
        <v>9900</v>
      </c>
      <c r="Z39" s="51">
        <v>4150</v>
      </c>
      <c r="AA39" s="35">
        <f t="shared" si="11"/>
        <v>396.25</v>
      </c>
      <c r="AB39" s="35">
        <f t="shared" si="12"/>
        <v>25</v>
      </c>
      <c r="AC39" s="35">
        <f t="shared" si="13"/>
        <v>583.14442824110336</v>
      </c>
      <c r="AD39" s="35">
        <f t="shared" si="14"/>
        <v>249.0213797049712</v>
      </c>
      <c r="AE39" s="35">
        <f t="shared" si="15"/>
        <v>125.44098869657967</v>
      </c>
      <c r="AF39" s="35">
        <f t="shared" si="16"/>
        <v>293.88349863925117</v>
      </c>
      <c r="AG39" s="35">
        <f t="shared" si="17"/>
        <v>42.449484114609724</v>
      </c>
      <c r="AH39" s="35">
        <f t="shared" si="18"/>
        <v>529.00636606762339</v>
      </c>
      <c r="AI39" s="35">
        <f t="shared" si="19"/>
        <v>266.47945515733045</v>
      </c>
      <c r="AJ39" s="35">
        <f t="shared" si="20"/>
        <v>19.473851536775534</v>
      </c>
      <c r="AK39" s="36">
        <f t="shared" si="21"/>
        <v>3524.3878980789987</v>
      </c>
    </row>
    <row r="40" spans="1:37" x14ac:dyDescent="0.25">
      <c r="A40" s="5">
        <v>4905</v>
      </c>
      <c r="B40" s="5">
        <v>731381.72637271881</v>
      </c>
      <c r="C40" s="5">
        <v>1084727.1226711273</v>
      </c>
      <c r="D40" s="5">
        <v>17678.790697674405</v>
      </c>
      <c r="E40" s="5">
        <v>33.776104105222821</v>
      </c>
      <c r="F40" s="45">
        <v>2.5000000000000001E-2</v>
      </c>
      <c r="G40" s="45">
        <v>-2.5000000000000001E-2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603.75</v>
      </c>
      <c r="O40" s="35">
        <f t="shared" si="1"/>
        <v>475</v>
      </c>
      <c r="P40" s="35">
        <f t="shared" si="2"/>
        <v>584.50119721938472</v>
      </c>
      <c r="Q40" s="35">
        <f t="shared" si="3"/>
        <v>273.82073980775351</v>
      </c>
      <c r="R40" s="35">
        <f t="shared" si="4"/>
        <v>151.67567408584176</v>
      </c>
      <c r="S40" s="35">
        <f t="shared" si="5"/>
        <v>323.1632464175625</v>
      </c>
      <c r="T40" s="35">
        <f t="shared" si="6"/>
        <v>14.755790027842313</v>
      </c>
      <c r="U40" s="35">
        <f t="shared" si="7"/>
        <v>516.6058316950888</v>
      </c>
      <c r="V40" s="35">
        <f t="shared" si="8"/>
        <v>286.15998121268223</v>
      </c>
      <c r="W40" s="35">
        <f t="shared" si="9"/>
        <v>21.41404029833982</v>
      </c>
      <c r="X40" s="35">
        <f t="shared" si="10"/>
        <v>3266.6454081942447</v>
      </c>
      <c r="Y40" s="51">
        <v>9900</v>
      </c>
      <c r="Z40" s="51">
        <v>4150</v>
      </c>
      <c r="AA40" s="35">
        <f t="shared" si="11"/>
        <v>396.25</v>
      </c>
      <c r="AB40" s="35">
        <f t="shared" si="12"/>
        <v>25</v>
      </c>
      <c r="AC40" s="35">
        <f t="shared" si="13"/>
        <v>583.14442824110336</v>
      </c>
      <c r="AD40" s="35">
        <f t="shared" si="14"/>
        <v>249.0213797049712</v>
      </c>
      <c r="AE40" s="35">
        <f t="shared" si="15"/>
        <v>125.44098869657967</v>
      </c>
      <c r="AF40" s="35">
        <f t="shared" si="16"/>
        <v>293.88349863925117</v>
      </c>
      <c r="AG40" s="35">
        <f t="shared" si="17"/>
        <v>42.449484114609724</v>
      </c>
      <c r="AH40" s="35">
        <f t="shared" si="18"/>
        <v>529.00636606762339</v>
      </c>
      <c r="AI40" s="35">
        <f t="shared" si="19"/>
        <v>266.47945515733045</v>
      </c>
      <c r="AJ40" s="35">
        <f t="shared" si="20"/>
        <v>19.473851536775534</v>
      </c>
      <c r="AK40" s="36">
        <f t="shared" si="21"/>
        <v>3524.3878980789987</v>
      </c>
    </row>
    <row r="41" spans="1:37" x14ac:dyDescent="0.25">
      <c r="A41" s="5">
        <v>4906</v>
      </c>
      <c r="B41" s="5">
        <v>732213.13845252991</v>
      </c>
      <c r="C41" s="5">
        <v>1085282.7789608538</v>
      </c>
      <c r="D41" s="5">
        <v>17678.302325581386</v>
      </c>
      <c r="E41" s="5">
        <v>33.735857416599252</v>
      </c>
      <c r="F41" s="45">
        <v>2.5000000000000001E-2</v>
      </c>
      <c r="G41" s="45">
        <v>-2.5000000000000001E-2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603.75</v>
      </c>
      <c r="O41" s="35">
        <f t="shared" si="1"/>
        <v>475</v>
      </c>
      <c r="P41" s="35">
        <f t="shared" si="2"/>
        <v>584.50119721938472</v>
      </c>
      <c r="Q41" s="35">
        <f t="shared" si="3"/>
        <v>273.82073980775351</v>
      </c>
      <c r="R41" s="35">
        <f t="shared" si="4"/>
        <v>151.67567408584176</v>
      </c>
      <c r="S41" s="35">
        <f t="shared" si="5"/>
        <v>323.1632464175625</v>
      </c>
      <c r="T41" s="35">
        <f t="shared" si="6"/>
        <v>14.755790027842313</v>
      </c>
      <c r="U41" s="35">
        <f t="shared" si="7"/>
        <v>516.6058316950888</v>
      </c>
      <c r="V41" s="35">
        <f t="shared" si="8"/>
        <v>286.15998121268223</v>
      </c>
      <c r="W41" s="35">
        <f t="shared" si="9"/>
        <v>21.41404029833982</v>
      </c>
      <c r="X41" s="35">
        <f t="shared" si="10"/>
        <v>3266.6454081942447</v>
      </c>
      <c r="Y41" s="51">
        <v>9900</v>
      </c>
      <c r="Z41" s="51">
        <v>4150</v>
      </c>
      <c r="AA41" s="35">
        <f t="shared" si="11"/>
        <v>396.25</v>
      </c>
      <c r="AB41" s="35">
        <f t="shared" si="12"/>
        <v>25</v>
      </c>
      <c r="AC41" s="35">
        <f t="shared" si="13"/>
        <v>583.14442824110336</v>
      </c>
      <c r="AD41" s="35">
        <f t="shared" si="14"/>
        <v>249.0213797049712</v>
      </c>
      <c r="AE41" s="35">
        <f t="shared" si="15"/>
        <v>125.44098869657967</v>
      </c>
      <c r="AF41" s="35">
        <f t="shared" si="16"/>
        <v>293.88349863925117</v>
      </c>
      <c r="AG41" s="35">
        <f t="shared" si="17"/>
        <v>42.449484114609724</v>
      </c>
      <c r="AH41" s="35">
        <f t="shared" si="18"/>
        <v>529.00636606762339</v>
      </c>
      <c r="AI41" s="35">
        <f t="shared" si="19"/>
        <v>266.47945515733045</v>
      </c>
      <c r="AJ41" s="35">
        <f t="shared" si="20"/>
        <v>19.473851536775534</v>
      </c>
      <c r="AK41" s="36">
        <f t="shared" si="21"/>
        <v>3524.3878980789987</v>
      </c>
    </row>
    <row r="42" spans="1:37" x14ac:dyDescent="0.25">
      <c r="A42" s="5">
        <v>4907</v>
      </c>
      <c r="B42" s="5">
        <v>733044.93775320053</v>
      </c>
      <c r="C42" s="5">
        <v>1085837.8554268479</v>
      </c>
      <c r="D42" s="5">
        <v>17677.813953488359</v>
      </c>
      <c r="E42" s="5">
        <v>33.696206939883481</v>
      </c>
      <c r="F42" s="45">
        <v>2.5000000000000001E-2</v>
      </c>
      <c r="G42" s="45">
        <v>-2.5000000000000001E-2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603.75</v>
      </c>
      <c r="O42" s="35">
        <f t="shared" si="1"/>
        <v>475</v>
      </c>
      <c r="P42" s="35">
        <f t="shared" si="2"/>
        <v>584.50119721938472</v>
      </c>
      <c r="Q42" s="35">
        <f t="shared" si="3"/>
        <v>273.82073980775351</v>
      </c>
      <c r="R42" s="35">
        <f t="shared" si="4"/>
        <v>151.67567408584176</v>
      </c>
      <c r="S42" s="35">
        <f t="shared" si="5"/>
        <v>323.1632464175625</v>
      </c>
      <c r="T42" s="35">
        <f t="shared" si="6"/>
        <v>14.755790027842313</v>
      </c>
      <c r="U42" s="35">
        <f t="shared" si="7"/>
        <v>516.6058316950888</v>
      </c>
      <c r="V42" s="35">
        <f t="shared" si="8"/>
        <v>286.15998121268223</v>
      </c>
      <c r="W42" s="35">
        <f t="shared" si="9"/>
        <v>21.41404029833982</v>
      </c>
      <c r="X42" s="35">
        <f t="shared" si="10"/>
        <v>3266.6454081942447</v>
      </c>
      <c r="Y42" s="51">
        <v>9900</v>
      </c>
      <c r="Z42" s="51">
        <v>4150</v>
      </c>
      <c r="AA42" s="35">
        <f t="shared" si="11"/>
        <v>396.25</v>
      </c>
      <c r="AB42" s="35">
        <f t="shared" si="12"/>
        <v>25</v>
      </c>
      <c r="AC42" s="35">
        <f t="shared" si="13"/>
        <v>583.14442824110336</v>
      </c>
      <c r="AD42" s="35">
        <f t="shared" si="14"/>
        <v>249.0213797049712</v>
      </c>
      <c r="AE42" s="35">
        <f t="shared" si="15"/>
        <v>125.44098869657967</v>
      </c>
      <c r="AF42" s="35">
        <f t="shared" si="16"/>
        <v>293.88349863925117</v>
      </c>
      <c r="AG42" s="35">
        <f t="shared" si="17"/>
        <v>42.449484114609724</v>
      </c>
      <c r="AH42" s="35">
        <f t="shared" si="18"/>
        <v>529.00636606762339</v>
      </c>
      <c r="AI42" s="35">
        <f t="shared" si="19"/>
        <v>266.47945515733045</v>
      </c>
      <c r="AJ42" s="35">
        <f t="shared" si="20"/>
        <v>19.473851536775534</v>
      </c>
      <c r="AK42" s="36">
        <f t="shared" si="21"/>
        <v>3524.3878980789987</v>
      </c>
    </row>
    <row r="43" spans="1:37" x14ac:dyDescent="0.25">
      <c r="A43" s="5">
        <v>4908</v>
      </c>
      <c r="B43" s="5">
        <v>733877.11810112</v>
      </c>
      <c r="C43" s="5">
        <v>1086392.3604589105</v>
      </c>
      <c r="D43" s="5">
        <v>17677.325581395336</v>
      </c>
      <c r="E43" s="5">
        <v>33.657152675075501</v>
      </c>
      <c r="F43" s="45">
        <v>2.5000000000000001E-2</v>
      </c>
      <c r="G43" s="45">
        <v>-2.5000000000000001E-2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603.75</v>
      </c>
      <c r="O43" s="35">
        <f t="shared" si="1"/>
        <v>475</v>
      </c>
      <c r="P43" s="35">
        <f t="shared" si="2"/>
        <v>584.50119721938472</v>
      </c>
      <c r="Q43" s="35">
        <f t="shared" si="3"/>
        <v>273.82073980775351</v>
      </c>
      <c r="R43" s="35">
        <f t="shared" si="4"/>
        <v>151.67567408584176</v>
      </c>
      <c r="S43" s="35">
        <f t="shared" si="5"/>
        <v>323.1632464175625</v>
      </c>
      <c r="T43" s="35">
        <f t="shared" si="6"/>
        <v>14.755790027842313</v>
      </c>
      <c r="U43" s="35">
        <f t="shared" si="7"/>
        <v>516.6058316950888</v>
      </c>
      <c r="V43" s="35">
        <f t="shared" si="8"/>
        <v>286.15998121268223</v>
      </c>
      <c r="W43" s="35">
        <f t="shared" si="9"/>
        <v>21.41404029833982</v>
      </c>
      <c r="X43" s="35">
        <f t="shared" si="10"/>
        <v>3266.6454081942447</v>
      </c>
      <c r="Y43" s="51">
        <v>9900</v>
      </c>
      <c r="Z43" s="51">
        <v>4150</v>
      </c>
      <c r="AA43" s="35">
        <f t="shared" si="11"/>
        <v>396.25</v>
      </c>
      <c r="AB43" s="35">
        <f t="shared" si="12"/>
        <v>25</v>
      </c>
      <c r="AC43" s="35">
        <f t="shared" si="13"/>
        <v>583.14442824110336</v>
      </c>
      <c r="AD43" s="35">
        <f t="shared" si="14"/>
        <v>249.0213797049712</v>
      </c>
      <c r="AE43" s="35">
        <f t="shared" si="15"/>
        <v>125.44098869657967</v>
      </c>
      <c r="AF43" s="35">
        <f t="shared" si="16"/>
        <v>293.88349863925117</v>
      </c>
      <c r="AG43" s="35">
        <f t="shared" si="17"/>
        <v>42.449484114609724</v>
      </c>
      <c r="AH43" s="35">
        <f t="shared" si="18"/>
        <v>529.00636606762339</v>
      </c>
      <c r="AI43" s="35">
        <f t="shared" si="19"/>
        <v>266.47945515733045</v>
      </c>
      <c r="AJ43" s="35">
        <f t="shared" si="20"/>
        <v>19.473851536775534</v>
      </c>
      <c r="AK43" s="36">
        <f t="shared" si="21"/>
        <v>3524.3878980789987</v>
      </c>
    </row>
    <row r="44" spans="1:37" x14ac:dyDescent="0.25">
      <c r="A44" s="5">
        <v>4908.2</v>
      </c>
      <c r="B44" s="5">
        <v>734043.59935379028</v>
      </c>
      <c r="C44" s="5">
        <v>1086503.1936323941</v>
      </c>
      <c r="D44" s="5">
        <v>17677.227906976732</v>
      </c>
      <c r="E44" s="5">
        <v>33.649413367542849</v>
      </c>
      <c r="F44" s="45">
        <v>2.5000000000000001E-2</v>
      </c>
      <c r="G44" s="45">
        <v>-2.5000000000000001E-2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603.75</v>
      </c>
      <c r="O44" s="35">
        <f t="shared" si="1"/>
        <v>475</v>
      </c>
      <c r="P44" s="35">
        <f t="shared" si="2"/>
        <v>584.50119721938472</v>
      </c>
      <c r="Q44" s="35">
        <f t="shared" si="3"/>
        <v>273.82073980775351</v>
      </c>
      <c r="R44" s="35">
        <f t="shared" si="4"/>
        <v>151.67567408584176</v>
      </c>
      <c r="S44" s="35">
        <f t="shared" si="5"/>
        <v>323.1632464175625</v>
      </c>
      <c r="T44" s="35">
        <f t="shared" si="6"/>
        <v>14.755790027842313</v>
      </c>
      <c r="U44" s="35">
        <f t="shared" si="7"/>
        <v>516.6058316950888</v>
      </c>
      <c r="V44" s="35">
        <f t="shared" si="8"/>
        <v>286.15998121268223</v>
      </c>
      <c r="W44" s="35">
        <f t="shared" si="9"/>
        <v>21.41404029833982</v>
      </c>
      <c r="X44" s="35">
        <f t="shared" si="10"/>
        <v>3266.6454081942447</v>
      </c>
      <c r="Y44" s="51">
        <v>9900</v>
      </c>
      <c r="Z44" s="51">
        <v>4150</v>
      </c>
      <c r="AA44" s="35">
        <f t="shared" si="11"/>
        <v>396.25</v>
      </c>
      <c r="AB44" s="35">
        <f t="shared" si="12"/>
        <v>25</v>
      </c>
      <c r="AC44" s="35">
        <f t="shared" si="13"/>
        <v>583.14442824110336</v>
      </c>
      <c r="AD44" s="35">
        <f t="shared" si="14"/>
        <v>249.0213797049712</v>
      </c>
      <c r="AE44" s="35">
        <f t="shared" si="15"/>
        <v>125.44098869657967</v>
      </c>
      <c r="AF44" s="35">
        <f t="shared" si="16"/>
        <v>293.88349863925117</v>
      </c>
      <c r="AG44" s="35">
        <f t="shared" si="17"/>
        <v>42.449484114609724</v>
      </c>
      <c r="AH44" s="35">
        <f t="shared" si="18"/>
        <v>529.00636606762339</v>
      </c>
      <c r="AI44" s="35">
        <f t="shared" si="19"/>
        <v>266.47945515733045</v>
      </c>
      <c r="AJ44" s="35">
        <f t="shared" si="20"/>
        <v>19.473851536775534</v>
      </c>
      <c r="AK44" s="36">
        <f t="shared" si="21"/>
        <v>3524.3878980789987</v>
      </c>
    </row>
    <row r="45" spans="1:37" x14ac:dyDescent="0.25">
      <c r="A45" s="5">
        <v>4908.8</v>
      </c>
      <c r="B45" s="5">
        <v>734543.13259458542</v>
      </c>
      <c r="C45" s="5">
        <v>1086835.5586977601</v>
      </c>
      <c r="D45" s="5">
        <v>17676.934883720918</v>
      </c>
      <c r="E45" s="5">
        <v>33.626338535802716</v>
      </c>
      <c r="F45" s="45">
        <v>2.5000000000000001E-2</v>
      </c>
      <c r="G45" s="45">
        <v>-2.5000000000000001E-2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603.75</v>
      </c>
      <c r="O45" s="35">
        <f t="shared" si="1"/>
        <v>475</v>
      </c>
      <c r="P45" s="35">
        <f t="shared" si="2"/>
        <v>584.50119721938472</v>
      </c>
      <c r="Q45" s="35">
        <f t="shared" si="3"/>
        <v>273.82073980775351</v>
      </c>
      <c r="R45" s="35">
        <f t="shared" si="4"/>
        <v>151.67567408584176</v>
      </c>
      <c r="S45" s="35">
        <f t="shared" si="5"/>
        <v>323.1632464175625</v>
      </c>
      <c r="T45" s="35">
        <f t="shared" si="6"/>
        <v>14.755790027842313</v>
      </c>
      <c r="U45" s="35">
        <f t="shared" si="7"/>
        <v>516.6058316950888</v>
      </c>
      <c r="V45" s="35">
        <f t="shared" si="8"/>
        <v>286.15998121268223</v>
      </c>
      <c r="W45" s="35">
        <f t="shared" si="9"/>
        <v>21.41404029833982</v>
      </c>
      <c r="X45" s="35">
        <f t="shared" si="10"/>
        <v>3266.6454081942447</v>
      </c>
      <c r="Y45" s="51">
        <v>9900</v>
      </c>
      <c r="Z45" s="51">
        <v>4150</v>
      </c>
      <c r="AA45" s="35">
        <f t="shared" si="11"/>
        <v>396.25</v>
      </c>
      <c r="AB45" s="35">
        <f t="shared" si="12"/>
        <v>25</v>
      </c>
      <c r="AC45" s="35">
        <f t="shared" si="13"/>
        <v>583.14442824110336</v>
      </c>
      <c r="AD45" s="35">
        <f t="shared" si="14"/>
        <v>249.0213797049712</v>
      </c>
      <c r="AE45" s="35">
        <f t="shared" si="15"/>
        <v>125.44098869657967</v>
      </c>
      <c r="AF45" s="35">
        <f t="shared" si="16"/>
        <v>293.88349863925117</v>
      </c>
      <c r="AG45" s="35">
        <f t="shared" si="17"/>
        <v>42.449484114609724</v>
      </c>
      <c r="AH45" s="35">
        <f t="shared" si="18"/>
        <v>529.00636606762339</v>
      </c>
      <c r="AI45" s="35">
        <f t="shared" si="19"/>
        <v>266.47945515733045</v>
      </c>
      <c r="AJ45" s="35">
        <f t="shared" si="20"/>
        <v>19.473851536775534</v>
      </c>
      <c r="AK45" s="36">
        <f t="shared" si="21"/>
        <v>3524.3878980789987</v>
      </c>
    </row>
    <row r="46" spans="1:37" x14ac:dyDescent="0.25">
      <c r="A46" s="5">
        <v>4909</v>
      </c>
      <c r="B46" s="5">
        <v>734709.67333841324</v>
      </c>
      <c r="C46" s="5">
        <v>1086946.3024589121</v>
      </c>
      <c r="D46" s="5">
        <v>17676.837209302314</v>
      </c>
      <c r="E46" s="5">
        <v>33.618694622175312</v>
      </c>
      <c r="F46" s="45">
        <v>2.5000000000000001E-2</v>
      </c>
      <c r="G46" s="45">
        <v>-2.5000000000000001E-2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603.75</v>
      </c>
      <c r="O46" s="35">
        <f t="shared" si="1"/>
        <v>475</v>
      </c>
      <c r="P46" s="35">
        <f t="shared" si="2"/>
        <v>584.50119721938472</v>
      </c>
      <c r="Q46" s="35">
        <f t="shared" si="3"/>
        <v>273.82073980775351</v>
      </c>
      <c r="R46" s="35">
        <f t="shared" si="4"/>
        <v>151.67567408584176</v>
      </c>
      <c r="S46" s="35">
        <f t="shared" si="5"/>
        <v>323.1632464175625</v>
      </c>
      <c r="T46" s="35">
        <f t="shared" si="6"/>
        <v>14.755790027842313</v>
      </c>
      <c r="U46" s="35">
        <f t="shared" si="7"/>
        <v>516.6058316950888</v>
      </c>
      <c r="V46" s="35">
        <f t="shared" si="8"/>
        <v>286.15998121268223</v>
      </c>
      <c r="W46" s="35">
        <f t="shared" si="9"/>
        <v>21.41404029833982</v>
      </c>
      <c r="X46" s="35">
        <f t="shared" si="10"/>
        <v>3266.6454081942447</v>
      </c>
      <c r="Y46" s="51">
        <v>9900</v>
      </c>
      <c r="Z46" s="51">
        <v>4150</v>
      </c>
      <c r="AA46" s="35">
        <f t="shared" si="11"/>
        <v>396.25</v>
      </c>
      <c r="AB46" s="35">
        <f t="shared" si="12"/>
        <v>25</v>
      </c>
      <c r="AC46" s="35">
        <f t="shared" si="13"/>
        <v>583.14442824110336</v>
      </c>
      <c r="AD46" s="35">
        <f t="shared" si="14"/>
        <v>249.0213797049712</v>
      </c>
      <c r="AE46" s="35">
        <f t="shared" si="15"/>
        <v>125.44098869657967</v>
      </c>
      <c r="AF46" s="35">
        <f t="shared" si="16"/>
        <v>293.88349863925117</v>
      </c>
      <c r="AG46" s="35">
        <f t="shared" si="17"/>
        <v>42.449484114609724</v>
      </c>
      <c r="AH46" s="35">
        <f t="shared" si="18"/>
        <v>529.00636606762339</v>
      </c>
      <c r="AI46" s="35">
        <f t="shared" si="19"/>
        <v>266.47945515733045</v>
      </c>
      <c r="AJ46" s="35">
        <f t="shared" si="20"/>
        <v>19.473851536775534</v>
      </c>
      <c r="AK46" s="36">
        <f t="shared" si="21"/>
        <v>3524.3878980789987</v>
      </c>
    </row>
    <row r="47" spans="1:37" x14ac:dyDescent="0.25">
      <c r="A47" s="5">
        <v>4910</v>
      </c>
      <c r="B47" s="5">
        <v>735542.59732627869</v>
      </c>
      <c r="C47" s="5">
        <v>1087499.6898406446</v>
      </c>
      <c r="D47" s="5">
        <v>17676.348837209291</v>
      </c>
      <c r="E47" s="5">
        <v>33.580832781182913</v>
      </c>
      <c r="F47" s="45">
        <v>2.5000000000000001E-2</v>
      </c>
      <c r="G47" s="45">
        <v>-2.5000000000000001E-2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603.75</v>
      </c>
      <c r="O47" s="35">
        <f t="shared" si="1"/>
        <v>475</v>
      </c>
      <c r="P47" s="35">
        <f t="shared" si="2"/>
        <v>584.50119721938472</v>
      </c>
      <c r="Q47" s="35">
        <f t="shared" si="3"/>
        <v>273.82073980775351</v>
      </c>
      <c r="R47" s="35">
        <f t="shared" si="4"/>
        <v>151.67567408584176</v>
      </c>
      <c r="S47" s="35">
        <f t="shared" si="5"/>
        <v>323.1632464175625</v>
      </c>
      <c r="T47" s="35">
        <f t="shared" si="6"/>
        <v>14.755790027842313</v>
      </c>
      <c r="U47" s="35">
        <f t="shared" si="7"/>
        <v>516.6058316950888</v>
      </c>
      <c r="V47" s="35">
        <f t="shared" si="8"/>
        <v>286.15998121268223</v>
      </c>
      <c r="W47" s="35">
        <f t="shared" si="9"/>
        <v>21.41404029833982</v>
      </c>
      <c r="X47" s="35">
        <f t="shared" si="10"/>
        <v>3266.6454081942447</v>
      </c>
      <c r="Y47" s="51">
        <v>9900</v>
      </c>
      <c r="Z47" s="51">
        <v>4150</v>
      </c>
      <c r="AA47" s="35">
        <f t="shared" si="11"/>
        <v>396.25</v>
      </c>
      <c r="AB47" s="35">
        <f t="shared" si="12"/>
        <v>25</v>
      </c>
      <c r="AC47" s="35">
        <f t="shared" si="13"/>
        <v>583.14442824110336</v>
      </c>
      <c r="AD47" s="35">
        <f t="shared" si="14"/>
        <v>249.0213797049712</v>
      </c>
      <c r="AE47" s="35">
        <f t="shared" si="15"/>
        <v>125.44098869657967</v>
      </c>
      <c r="AF47" s="35">
        <f t="shared" si="16"/>
        <v>293.88349863925117</v>
      </c>
      <c r="AG47" s="35">
        <f t="shared" si="17"/>
        <v>42.449484114609724</v>
      </c>
      <c r="AH47" s="35">
        <f t="shared" si="18"/>
        <v>529.00636606762339</v>
      </c>
      <c r="AI47" s="35">
        <f t="shared" si="19"/>
        <v>266.47945515733045</v>
      </c>
      <c r="AJ47" s="35">
        <f t="shared" si="20"/>
        <v>19.473851536775534</v>
      </c>
      <c r="AK47" s="36">
        <f t="shared" si="21"/>
        <v>3524.3878980789987</v>
      </c>
    </row>
    <row r="48" spans="1:37" x14ac:dyDescent="0.25">
      <c r="A48" s="5">
        <v>4911</v>
      </c>
      <c r="B48" s="5">
        <v>736375.88394165039</v>
      </c>
      <c r="C48" s="5">
        <v>1088052.5310298502</v>
      </c>
      <c r="D48" s="5">
        <v>17675.860465116264</v>
      </c>
      <c r="E48" s="5">
        <v>33.543567152098305</v>
      </c>
      <c r="F48" s="45">
        <v>2.5000000000000001E-2</v>
      </c>
      <c r="G48" s="45">
        <v>-2.5000000000000001E-2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603.75</v>
      </c>
      <c r="O48" s="35">
        <f t="shared" si="1"/>
        <v>475</v>
      </c>
      <c r="P48" s="35">
        <f t="shared" si="2"/>
        <v>584.50119721938472</v>
      </c>
      <c r="Q48" s="35">
        <f t="shared" si="3"/>
        <v>273.82073980775351</v>
      </c>
      <c r="R48" s="35">
        <f t="shared" si="4"/>
        <v>151.67567408584176</v>
      </c>
      <c r="S48" s="35">
        <f t="shared" si="5"/>
        <v>323.1632464175625</v>
      </c>
      <c r="T48" s="35">
        <f t="shared" si="6"/>
        <v>14.755790027842313</v>
      </c>
      <c r="U48" s="35">
        <f t="shared" si="7"/>
        <v>516.6058316950888</v>
      </c>
      <c r="V48" s="35">
        <f t="shared" si="8"/>
        <v>286.15998121268223</v>
      </c>
      <c r="W48" s="35">
        <f t="shared" si="9"/>
        <v>21.41404029833982</v>
      </c>
      <c r="X48" s="35">
        <f t="shared" si="10"/>
        <v>3266.6454081942447</v>
      </c>
      <c r="Y48" s="51">
        <v>9900</v>
      </c>
      <c r="Z48" s="51">
        <v>4150</v>
      </c>
      <c r="AA48" s="35">
        <f t="shared" si="11"/>
        <v>396.25</v>
      </c>
      <c r="AB48" s="35">
        <f t="shared" si="12"/>
        <v>25</v>
      </c>
      <c r="AC48" s="35">
        <f t="shared" si="13"/>
        <v>583.14442824110336</v>
      </c>
      <c r="AD48" s="35">
        <f t="shared" si="14"/>
        <v>249.0213797049712</v>
      </c>
      <c r="AE48" s="35">
        <f t="shared" si="15"/>
        <v>125.44098869657967</v>
      </c>
      <c r="AF48" s="35">
        <f t="shared" si="16"/>
        <v>293.88349863925117</v>
      </c>
      <c r="AG48" s="35">
        <f t="shared" si="17"/>
        <v>42.449484114609724</v>
      </c>
      <c r="AH48" s="35">
        <f t="shared" si="18"/>
        <v>529.00636606762339</v>
      </c>
      <c r="AI48" s="35">
        <f t="shared" si="19"/>
        <v>266.47945515733045</v>
      </c>
      <c r="AJ48" s="35">
        <f t="shared" si="20"/>
        <v>19.473851536775534</v>
      </c>
      <c r="AK48" s="36">
        <f t="shared" si="21"/>
        <v>3524.3878980789987</v>
      </c>
    </row>
    <row r="49" spans="1:37" x14ac:dyDescent="0.25">
      <c r="A49" s="5">
        <v>4912</v>
      </c>
      <c r="B49" s="5">
        <v>737209.52708053589</v>
      </c>
      <c r="C49" s="5">
        <v>1088604.8344636559</v>
      </c>
      <c r="D49" s="5">
        <v>17675.372093023241</v>
      </c>
      <c r="E49" s="5">
        <v>33.506897734921488</v>
      </c>
      <c r="F49" s="45">
        <v>2.5000000000000001E-2</v>
      </c>
      <c r="G49" s="45">
        <v>-2.5000000000000001E-2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603.75</v>
      </c>
      <c r="O49" s="35">
        <f t="shared" si="1"/>
        <v>475</v>
      </c>
      <c r="P49" s="35">
        <f t="shared" si="2"/>
        <v>584.50119721938472</v>
      </c>
      <c r="Q49" s="35">
        <f t="shared" si="3"/>
        <v>273.82073980775351</v>
      </c>
      <c r="R49" s="35">
        <f t="shared" si="4"/>
        <v>151.67567408584176</v>
      </c>
      <c r="S49" s="35">
        <f t="shared" si="5"/>
        <v>323.1632464175625</v>
      </c>
      <c r="T49" s="35">
        <f t="shared" si="6"/>
        <v>14.755790027842313</v>
      </c>
      <c r="U49" s="35">
        <f t="shared" si="7"/>
        <v>516.6058316950888</v>
      </c>
      <c r="V49" s="35">
        <f t="shared" si="8"/>
        <v>286.15998121268223</v>
      </c>
      <c r="W49" s="35">
        <f t="shared" si="9"/>
        <v>21.41404029833982</v>
      </c>
      <c r="X49" s="35">
        <f t="shared" si="10"/>
        <v>3266.6454081942447</v>
      </c>
      <c r="Y49" s="51">
        <v>9900</v>
      </c>
      <c r="Z49" s="51">
        <v>4150</v>
      </c>
      <c r="AA49" s="35">
        <f t="shared" si="11"/>
        <v>396.25</v>
      </c>
      <c r="AB49" s="35">
        <f t="shared" si="12"/>
        <v>25</v>
      </c>
      <c r="AC49" s="35">
        <f t="shared" si="13"/>
        <v>583.14442824110336</v>
      </c>
      <c r="AD49" s="35">
        <f t="shared" si="14"/>
        <v>249.0213797049712</v>
      </c>
      <c r="AE49" s="35">
        <f t="shared" si="15"/>
        <v>125.44098869657967</v>
      </c>
      <c r="AF49" s="35">
        <f t="shared" si="16"/>
        <v>293.88349863925117</v>
      </c>
      <c r="AG49" s="35">
        <f t="shared" si="17"/>
        <v>42.449484114609724</v>
      </c>
      <c r="AH49" s="35">
        <f t="shared" si="18"/>
        <v>529.00636606762339</v>
      </c>
      <c r="AI49" s="35">
        <f t="shared" si="19"/>
        <v>266.47945515733045</v>
      </c>
      <c r="AJ49" s="35">
        <f t="shared" si="20"/>
        <v>19.473851536775534</v>
      </c>
      <c r="AK49" s="36">
        <f t="shared" si="21"/>
        <v>3524.3878980789987</v>
      </c>
    </row>
    <row r="50" spans="1:37" x14ac:dyDescent="0.25">
      <c r="A50" s="5">
        <v>4913</v>
      </c>
      <c r="B50" s="5">
        <v>738043.52065372467</v>
      </c>
      <c r="C50" s="5">
        <v>1089156.6085905433</v>
      </c>
      <c r="D50" s="5">
        <v>17674.883720930218</v>
      </c>
      <c r="E50" s="5">
        <v>33.470824529652468</v>
      </c>
      <c r="F50" s="45">
        <v>2.5000000000000001E-2</v>
      </c>
      <c r="G50" s="45">
        <v>-2.5000000000000001E-2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603.75</v>
      </c>
      <c r="O50" s="35">
        <f t="shared" si="1"/>
        <v>475</v>
      </c>
      <c r="P50" s="35">
        <f t="shared" si="2"/>
        <v>584.50119721938472</v>
      </c>
      <c r="Q50" s="35">
        <f t="shared" si="3"/>
        <v>273.82073980775351</v>
      </c>
      <c r="R50" s="35">
        <f t="shared" si="4"/>
        <v>151.67567408584176</v>
      </c>
      <c r="S50" s="35">
        <f t="shared" si="5"/>
        <v>323.1632464175625</v>
      </c>
      <c r="T50" s="35">
        <f t="shared" si="6"/>
        <v>14.755790027842313</v>
      </c>
      <c r="U50" s="35">
        <f t="shared" si="7"/>
        <v>516.6058316950888</v>
      </c>
      <c r="V50" s="35">
        <f t="shared" si="8"/>
        <v>286.15998121268223</v>
      </c>
      <c r="W50" s="35">
        <f t="shared" si="9"/>
        <v>21.41404029833982</v>
      </c>
      <c r="X50" s="35">
        <f t="shared" si="10"/>
        <v>3266.6454081942447</v>
      </c>
      <c r="Y50" s="51">
        <v>9900</v>
      </c>
      <c r="Z50" s="51">
        <v>4150</v>
      </c>
      <c r="AA50" s="35">
        <f t="shared" si="11"/>
        <v>396.25</v>
      </c>
      <c r="AB50" s="35">
        <f t="shared" si="12"/>
        <v>25</v>
      </c>
      <c r="AC50" s="35">
        <f t="shared" si="13"/>
        <v>583.14442824110336</v>
      </c>
      <c r="AD50" s="35">
        <f t="shared" si="14"/>
        <v>249.0213797049712</v>
      </c>
      <c r="AE50" s="35">
        <f t="shared" si="15"/>
        <v>125.44098869657967</v>
      </c>
      <c r="AF50" s="35">
        <f t="shared" si="16"/>
        <v>293.88349863925117</v>
      </c>
      <c r="AG50" s="35">
        <f t="shared" si="17"/>
        <v>42.449484114609724</v>
      </c>
      <c r="AH50" s="35">
        <f t="shared" si="18"/>
        <v>529.00636606762339</v>
      </c>
      <c r="AI50" s="35">
        <f t="shared" si="19"/>
        <v>266.47945515733045</v>
      </c>
      <c r="AJ50" s="35">
        <f t="shared" si="20"/>
        <v>19.473851536775534</v>
      </c>
      <c r="AK50" s="36">
        <f t="shared" si="21"/>
        <v>3524.3878980789987</v>
      </c>
    </row>
    <row r="51" spans="1:37" x14ac:dyDescent="0.25">
      <c r="A51" s="44">
        <v>4913.0039999999999</v>
      </c>
      <c r="B51" s="5">
        <v>738046.85732364655</v>
      </c>
      <c r="C51" s="5">
        <v>1089158.8146355152</v>
      </c>
      <c r="D51" s="5">
        <v>17674.881767441846</v>
      </c>
      <c r="E51" s="5">
        <v>33.470681434024904</v>
      </c>
      <c r="F51" s="45">
        <v>2.5000000000000001E-2</v>
      </c>
      <c r="G51" s="45">
        <v>-2.5000000000000001E-2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603.75</v>
      </c>
      <c r="O51" s="35">
        <f t="shared" si="1"/>
        <v>475</v>
      </c>
      <c r="P51" s="35">
        <f t="shared" si="2"/>
        <v>584.50119721938472</v>
      </c>
      <c r="Q51" s="35">
        <f t="shared" si="3"/>
        <v>273.82073980775351</v>
      </c>
      <c r="R51" s="35">
        <f t="shared" si="4"/>
        <v>151.67567408584176</v>
      </c>
      <c r="S51" s="35">
        <f t="shared" si="5"/>
        <v>323.1632464175625</v>
      </c>
      <c r="T51" s="35">
        <f t="shared" si="6"/>
        <v>14.755790027842313</v>
      </c>
      <c r="U51" s="35">
        <f t="shared" si="7"/>
        <v>516.6058316950888</v>
      </c>
      <c r="V51" s="35">
        <f t="shared" si="8"/>
        <v>286.15998121268223</v>
      </c>
      <c r="W51" s="35">
        <f t="shared" si="9"/>
        <v>21.41404029833982</v>
      </c>
      <c r="X51" s="35">
        <f t="shared" si="10"/>
        <v>3266.6454081942447</v>
      </c>
      <c r="Y51" s="51">
        <v>9900</v>
      </c>
      <c r="Z51" s="51">
        <v>4150</v>
      </c>
      <c r="AA51" s="35">
        <f t="shared" si="11"/>
        <v>396.25</v>
      </c>
      <c r="AB51" s="35">
        <f t="shared" si="12"/>
        <v>25</v>
      </c>
      <c r="AC51" s="35">
        <f t="shared" si="13"/>
        <v>583.14442824110336</v>
      </c>
      <c r="AD51" s="35">
        <f t="shared" si="14"/>
        <v>249.0213797049712</v>
      </c>
      <c r="AE51" s="35">
        <f t="shared" si="15"/>
        <v>125.44098869657967</v>
      </c>
      <c r="AF51" s="35">
        <f t="shared" si="16"/>
        <v>293.88349863925117</v>
      </c>
      <c r="AG51" s="35">
        <f t="shared" si="17"/>
        <v>42.449484114609724</v>
      </c>
      <c r="AH51" s="35">
        <f t="shared" si="18"/>
        <v>529.00636606762339</v>
      </c>
      <c r="AI51" s="35">
        <f t="shared" si="19"/>
        <v>266.47945515733045</v>
      </c>
      <c r="AJ51" s="35">
        <f t="shared" si="20"/>
        <v>19.473851536775534</v>
      </c>
      <c r="AK51" s="36">
        <f t="shared" si="21"/>
        <v>3524.3878980789987</v>
      </c>
    </row>
    <row r="52" spans="1:37" x14ac:dyDescent="0.25">
      <c r="A52" s="5">
        <v>4913.2</v>
      </c>
      <c r="B52" s="5">
        <v>738210.36088562012</v>
      </c>
      <c r="C52" s="5">
        <v>1089266.9006433487</v>
      </c>
      <c r="D52" s="5">
        <v>17674.786046511614</v>
      </c>
      <c r="E52" s="5">
        <v>33.463681434027599</v>
      </c>
      <c r="F52">
        <f>0.025+(-0.025/40)*(A52-4913.004)</f>
        <v>2.4877500000000056E-2</v>
      </c>
      <c r="G52">
        <f>-0.025-(-0.025/40)*(A52-4913.004)</f>
        <v>-2.4877500000000056E-2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603.24162500000023</v>
      </c>
      <c r="O52" s="35">
        <f t="shared" si="1"/>
        <v>473.89750000000049</v>
      </c>
      <c r="P52" s="35">
        <f t="shared" si="2"/>
        <v>584.49947538098104</v>
      </c>
      <c r="Q52" s="35">
        <f t="shared" si="3"/>
        <v>273.76059441275822</v>
      </c>
      <c r="R52" s="35">
        <f t="shared" si="4"/>
        <v>151.60784637819575</v>
      </c>
      <c r="S52" s="35">
        <f t="shared" si="5"/>
        <v>323.09662111601011</v>
      </c>
      <c r="T52" s="35">
        <f t="shared" si="6"/>
        <v>14.823837883551349</v>
      </c>
      <c r="U52" s="35">
        <f t="shared" si="7"/>
        <v>516.63770655751898</v>
      </c>
      <c r="V52" s="35">
        <f t="shared" si="8"/>
        <v>286.11250723272622</v>
      </c>
      <c r="W52" s="35">
        <f t="shared" si="9"/>
        <v>21.304443241934717</v>
      </c>
      <c r="X52" s="35">
        <f t="shared" si="10"/>
        <v>3267.3212818237125</v>
      </c>
      <c r="Y52" s="51">
        <v>9900</v>
      </c>
      <c r="Z52" s="51">
        <v>4150</v>
      </c>
      <c r="AA52" s="35">
        <f t="shared" si="11"/>
        <v>396.75837499999977</v>
      </c>
      <c r="AB52" s="35">
        <f t="shared" si="12"/>
        <v>26.102499999999509</v>
      </c>
      <c r="AC52" s="35">
        <f t="shared" si="13"/>
        <v>583.14934345777942</v>
      </c>
      <c r="AD52" s="35">
        <f t="shared" si="14"/>
        <v>249.08268036085167</v>
      </c>
      <c r="AE52" s="35">
        <f t="shared" si="15"/>
        <v>125.50174429209923</v>
      </c>
      <c r="AF52" s="35">
        <f t="shared" si="16"/>
        <v>293.95977367743183</v>
      </c>
      <c r="AG52" s="35">
        <f t="shared" si="17"/>
        <v>42.381907873533123</v>
      </c>
      <c r="AH52" s="35">
        <f t="shared" si="18"/>
        <v>528.97750541444918</v>
      </c>
      <c r="AI52" s="35">
        <f t="shared" si="19"/>
        <v>266.52836529870137</v>
      </c>
      <c r="AJ52" s="35">
        <f t="shared" si="20"/>
        <v>19.38320893635769</v>
      </c>
      <c r="AK52" s="36">
        <f t="shared" si="21"/>
        <v>3523.7996974779353</v>
      </c>
    </row>
    <row r="53" spans="1:37" x14ac:dyDescent="0.25">
      <c r="A53" s="5">
        <v>4913.8</v>
      </c>
      <c r="B53" s="5">
        <v>738710.96374368668</v>
      </c>
      <c r="C53" s="5">
        <v>1089597.6524756253</v>
      </c>
      <c r="D53" s="5">
        <v>17674.493023255804</v>
      </c>
      <c r="E53" s="5">
        <v>33.442395238010846</v>
      </c>
      <c r="F53">
        <f t="shared" ref="F53:F69" si="22">0.025+(-0.025/40)*(A53-4913.004)</f>
        <v>2.450249999999983E-2</v>
      </c>
      <c r="G53">
        <f t="shared" ref="G53:G69" si="23">-0.025-(-0.025/40)*(A53-4913.004)</f>
        <v>-2.450249999999983E-2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601.68537499999934</v>
      </c>
      <c r="O53" s="35">
        <f t="shared" si="1"/>
        <v>470.52249999999844</v>
      </c>
      <c r="P53" s="35">
        <f t="shared" si="2"/>
        <v>584.49415526623545</v>
      </c>
      <c r="Q53" s="35">
        <f t="shared" si="3"/>
        <v>273.5764550104127</v>
      </c>
      <c r="R53" s="35">
        <f t="shared" si="4"/>
        <v>151.40032000552631</v>
      </c>
      <c r="S53" s="35">
        <f t="shared" si="5"/>
        <v>322.89249286160259</v>
      </c>
      <c r="T53" s="35">
        <f t="shared" si="6"/>
        <v>15.032143887336543</v>
      </c>
      <c r="U53" s="35">
        <f t="shared" si="7"/>
        <v>516.73523796444874</v>
      </c>
      <c r="V53" s="35">
        <f t="shared" si="8"/>
        <v>285.96715453079338</v>
      </c>
      <c r="W53" s="35">
        <f t="shared" si="9"/>
        <v>20.969225589762207</v>
      </c>
      <c r="X53" s="35">
        <f t="shared" si="10"/>
        <v>3269.3888914721047</v>
      </c>
      <c r="Y53" s="51">
        <v>9900</v>
      </c>
      <c r="Z53" s="51">
        <v>4150</v>
      </c>
      <c r="AA53" s="35">
        <f t="shared" si="11"/>
        <v>398.31462500000072</v>
      </c>
      <c r="AB53" s="35">
        <f t="shared" si="12"/>
        <v>29.477500000001527</v>
      </c>
      <c r="AC53" s="35">
        <f t="shared" si="13"/>
        <v>583.1643418721909</v>
      </c>
      <c r="AD53" s="35">
        <f t="shared" si="14"/>
        <v>249.27032104473119</v>
      </c>
      <c r="AE53" s="35">
        <f t="shared" si="15"/>
        <v>125.68783722985317</v>
      </c>
      <c r="AF53" s="35">
        <f t="shared" si="16"/>
        <v>294.19314748349234</v>
      </c>
      <c r="AG53" s="35">
        <f t="shared" si="17"/>
        <v>42.175031227187361</v>
      </c>
      <c r="AH53" s="35">
        <f t="shared" si="18"/>
        <v>528.88910930033012</v>
      </c>
      <c r="AI53" s="35">
        <f t="shared" si="19"/>
        <v>266.67807063341922</v>
      </c>
      <c r="AJ53" s="35">
        <f t="shared" si="20"/>
        <v>19.105437917962611</v>
      </c>
      <c r="AK53" s="36">
        <f t="shared" si="21"/>
        <v>3521.9977958680956</v>
      </c>
    </row>
    <row r="54" spans="1:37" x14ac:dyDescent="0.25">
      <c r="A54" s="5">
        <v>4914</v>
      </c>
      <c r="B54" s="5">
        <v>738877.85858869553</v>
      </c>
      <c r="C54" s="5">
        <v>1089707.8618702292</v>
      </c>
      <c r="D54" s="5">
        <v>17674.395348837199</v>
      </c>
      <c r="E54" s="5">
        <v>33.435347536291232</v>
      </c>
      <c r="F54">
        <f t="shared" si="22"/>
        <v>2.4377499999999941E-2</v>
      </c>
      <c r="G54">
        <f t="shared" si="23"/>
        <v>-2.4377499999999941E-2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601.16662499999973</v>
      </c>
      <c r="O54" s="35">
        <f t="shared" si="1"/>
        <v>469.39749999999947</v>
      </c>
      <c r="P54" s="35">
        <f t="shared" si="2"/>
        <v>584.49236541940229</v>
      </c>
      <c r="Q54" s="35">
        <f t="shared" si="3"/>
        <v>273.51506823481645</v>
      </c>
      <c r="R54" s="35">
        <f t="shared" si="4"/>
        <v>151.33118121628593</v>
      </c>
      <c r="S54" s="35">
        <f t="shared" si="5"/>
        <v>322.82439214197609</v>
      </c>
      <c r="T54" s="35">
        <f t="shared" si="6"/>
        <v>15.101577953038248</v>
      </c>
      <c r="U54" s="35">
        <f t="shared" si="7"/>
        <v>516.76773345357344</v>
      </c>
      <c r="V54" s="35">
        <f t="shared" si="8"/>
        <v>285.91869553180754</v>
      </c>
      <c r="W54" s="35">
        <f t="shared" si="9"/>
        <v>20.857581381610096</v>
      </c>
      <c r="X54" s="35">
        <f t="shared" si="10"/>
        <v>3270.0776287581671</v>
      </c>
      <c r="Y54" s="51">
        <v>9900</v>
      </c>
      <c r="Z54" s="51">
        <v>4150</v>
      </c>
      <c r="AA54" s="35">
        <f t="shared" si="11"/>
        <v>398.83337500000027</v>
      </c>
      <c r="AB54" s="35">
        <f t="shared" si="12"/>
        <v>30.602500000000532</v>
      </c>
      <c r="AC54" s="35">
        <f t="shared" si="13"/>
        <v>583.16932520514774</v>
      </c>
      <c r="AD54" s="35">
        <f t="shared" si="14"/>
        <v>249.3328631109998</v>
      </c>
      <c r="AE54" s="35">
        <f t="shared" si="15"/>
        <v>125.74990386548617</v>
      </c>
      <c r="AF54" s="35">
        <f t="shared" si="16"/>
        <v>294.27089807272557</v>
      </c>
      <c r="AG54" s="35">
        <f t="shared" si="17"/>
        <v>42.106068802637438</v>
      </c>
      <c r="AH54" s="35">
        <f t="shared" si="18"/>
        <v>528.85962812745618</v>
      </c>
      <c r="AI54" s="35">
        <f t="shared" si="19"/>
        <v>266.72796584282452</v>
      </c>
      <c r="AJ54" s="35">
        <f t="shared" si="20"/>
        <v>19.012749204192747</v>
      </c>
      <c r="AK54" s="36">
        <f t="shared" si="21"/>
        <v>3521.3967305284095</v>
      </c>
    </row>
    <row r="55" spans="1:37" x14ac:dyDescent="0.25">
      <c r="A55" s="5">
        <v>4915</v>
      </c>
      <c r="B55" s="5">
        <v>739712.53482913971</v>
      </c>
      <c r="C55" s="5">
        <v>1090258.6027733386</v>
      </c>
      <c r="D55" s="5">
        <v>17673.906976744172</v>
      </c>
      <c r="E55" s="5">
        <v>33.400466754837794</v>
      </c>
      <c r="F55">
        <f t="shared" si="22"/>
        <v>2.3752499999999944E-2</v>
      </c>
      <c r="G55">
        <f t="shared" si="23"/>
        <v>-2.3752499999999944E-2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598.57287499999973</v>
      </c>
      <c r="O55" s="35">
        <f t="shared" si="1"/>
        <v>463.77249999999947</v>
      </c>
      <c r="P55" s="35">
        <f t="shared" si="2"/>
        <v>584.4832926310994</v>
      </c>
      <c r="Q55" s="35">
        <f t="shared" si="3"/>
        <v>273.20808216571993</v>
      </c>
      <c r="R55" s="35">
        <f t="shared" si="4"/>
        <v>150.98576222729923</v>
      </c>
      <c r="S55" s="35">
        <f t="shared" si="5"/>
        <v>322.48345475785044</v>
      </c>
      <c r="T55" s="35">
        <f t="shared" si="6"/>
        <v>15.448738632922959</v>
      </c>
      <c r="U55" s="35">
        <f t="shared" si="7"/>
        <v>516.93009849453438</v>
      </c>
      <c r="V55" s="35">
        <f t="shared" si="8"/>
        <v>285.67633988253641</v>
      </c>
      <c r="W55" s="35">
        <f t="shared" si="9"/>
        <v>20.300073189090966</v>
      </c>
      <c r="X55" s="35">
        <f t="shared" si="10"/>
        <v>3273.5178227862607</v>
      </c>
      <c r="Y55" s="51">
        <v>9900</v>
      </c>
      <c r="Z55" s="51">
        <v>4150</v>
      </c>
      <c r="AA55" s="35">
        <f t="shared" si="11"/>
        <v>401.42712500000022</v>
      </c>
      <c r="AB55" s="35">
        <f t="shared" si="12"/>
        <v>36.227500000000504</v>
      </c>
      <c r="AC55" s="35">
        <f t="shared" si="13"/>
        <v>583.19412080297593</v>
      </c>
      <c r="AD55" s="35">
        <f t="shared" si="14"/>
        <v>249.64553710478083</v>
      </c>
      <c r="AE55" s="35">
        <f t="shared" si="15"/>
        <v>126.06050452750706</v>
      </c>
      <c r="AF55" s="35">
        <f t="shared" si="16"/>
        <v>294.65934492679355</v>
      </c>
      <c r="AG55" s="35">
        <f t="shared" si="17"/>
        <v>41.761230239108102</v>
      </c>
      <c r="AH55" s="35">
        <f t="shared" si="18"/>
        <v>528.7121037898653</v>
      </c>
      <c r="AI55" s="35">
        <f t="shared" si="19"/>
        <v>266.97739253226064</v>
      </c>
      <c r="AJ55" s="35">
        <f t="shared" si="20"/>
        <v>18.548567933058884</v>
      </c>
      <c r="AK55" s="36">
        <f t="shared" si="21"/>
        <v>3518.388165933914</v>
      </c>
    </row>
    <row r="56" spans="1:37" x14ac:dyDescent="0.25">
      <c r="A56" s="5">
        <v>4916</v>
      </c>
      <c r="B56" s="5">
        <v>740547.54333543777</v>
      </c>
      <c r="C56" s="5">
        <v>1090808.8397812545</v>
      </c>
      <c r="D56" s="5">
        <v>17673.41860465115</v>
      </c>
      <c r="E56" s="5">
        <v>33.366182185292146</v>
      </c>
      <c r="F56">
        <f t="shared" si="22"/>
        <v>2.3127499999999943E-2</v>
      </c>
      <c r="G56">
        <f t="shared" si="23"/>
        <v>-2.3127499999999943E-2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595.97912499999973</v>
      </c>
      <c r="O56" s="35">
        <f t="shared" si="1"/>
        <v>458.14749999999947</v>
      </c>
      <c r="P56" s="35">
        <f t="shared" si="2"/>
        <v>584.47401394044607</v>
      </c>
      <c r="Q56" s="35">
        <f t="shared" si="3"/>
        <v>272.90100935598878</v>
      </c>
      <c r="R56" s="35">
        <f t="shared" si="4"/>
        <v>150.64080138790098</v>
      </c>
      <c r="S56" s="35">
        <f t="shared" si="5"/>
        <v>322.14179638428908</v>
      </c>
      <c r="T56" s="35">
        <f t="shared" si="6"/>
        <v>15.795882963075387</v>
      </c>
      <c r="U56" s="35">
        <f t="shared" si="7"/>
        <v>517.09227608109018</v>
      </c>
      <c r="V56" s="35">
        <f t="shared" si="8"/>
        <v>285.43388331238418</v>
      </c>
      <c r="W56" s="35">
        <f t="shared" si="9"/>
        <v>19.743753642101495</v>
      </c>
      <c r="X56" s="35">
        <f t="shared" si="10"/>
        <v>3276.9522003634343</v>
      </c>
      <c r="Y56" s="51">
        <v>9900</v>
      </c>
      <c r="Z56" s="51">
        <v>4150</v>
      </c>
      <c r="AA56" s="35">
        <f t="shared" si="11"/>
        <v>404.02087500000022</v>
      </c>
      <c r="AB56" s="35">
        <f t="shared" si="12"/>
        <v>41.852500000000504</v>
      </c>
      <c r="AC56" s="35">
        <f t="shared" si="13"/>
        <v>583.21871456561223</v>
      </c>
      <c r="AD56" s="35">
        <f t="shared" si="14"/>
        <v>249.95815028162838</v>
      </c>
      <c r="AE56" s="35">
        <f t="shared" si="15"/>
        <v>126.37155112007426</v>
      </c>
      <c r="AF56" s="35">
        <f t="shared" si="16"/>
        <v>295.04727959811481</v>
      </c>
      <c r="AG56" s="35">
        <f t="shared" si="17"/>
        <v>41.416347867414991</v>
      </c>
      <c r="AH56" s="35">
        <f t="shared" si="18"/>
        <v>528.56438207471626</v>
      </c>
      <c r="AI56" s="35">
        <f t="shared" si="19"/>
        <v>267.22673677312315</v>
      </c>
      <c r="AJ56" s="35">
        <f t="shared" si="20"/>
        <v>18.083157375233167</v>
      </c>
      <c r="AK56" s="36">
        <f t="shared" si="21"/>
        <v>3515.3742010271399</v>
      </c>
    </row>
    <row r="57" spans="1:37" x14ac:dyDescent="0.25">
      <c r="A57" s="5">
        <v>4917</v>
      </c>
      <c r="B57" s="5">
        <v>741382.87808275223</v>
      </c>
      <c r="C57" s="5">
        <v>1091358.5813859701</v>
      </c>
      <c r="D57" s="5">
        <v>17672.930232558127</v>
      </c>
      <c r="E57" s="5">
        <v>33.332493827654289</v>
      </c>
      <c r="F57">
        <f t="shared" si="22"/>
        <v>2.2502499999999943E-2</v>
      </c>
      <c r="G57">
        <f t="shared" si="23"/>
        <v>-2.2502499999999943E-2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593.38537499999973</v>
      </c>
      <c r="O57" s="35">
        <f t="shared" si="1"/>
        <v>452.52249999999947</v>
      </c>
      <c r="P57" s="35">
        <f t="shared" si="2"/>
        <v>584.46452937688639</v>
      </c>
      <c r="Q57" s="35">
        <f t="shared" si="3"/>
        <v>272.59385013930506</v>
      </c>
      <c r="R57" s="35">
        <f t="shared" si="4"/>
        <v>150.2962985446355</v>
      </c>
      <c r="S57" s="35">
        <f t="shared" si="5"/>
        <v>321.79941973226357</v>
      </c>
      <c r="T57" s="35">
        <f t="shared" si="6"/>
        <v>16.143010577166731</v>
      </c>
      <c r="U57" s="35">
        <f t="shared" si="7"/>
        <v>517.25426605922735</v>
      </c>
      <c r="V57" s="35">
        <f t="shared" si="8"/>
        <v>285.19132605301024</v>
      </c>
      <c r="W57" s="35">
        <f t="shared" si="9"/>
        <v>19.188623506418082</v>
      </c>
      <c r="X57" s="35">
        <f t="shared" si="10"/>
        <v>3280.3807672374228</v>
      </c>
      <c r="Y57" s="51">
        <v>9900</v>
      </c>
      <c r="Z57" s="51">
        <v>4150</v>
      </c>
      <c r="AA57" s="35">
        <f t="shared" si="11"/>
        <v>406.61462500000022</v>
      </c>
      <c r="AB57" s="35">
        <f t="shared" si="12"/>
        <v>47.477500000000504</v>
      </c>
      <c r="AC57" s="35">
        <f t="shared" si="13"/>
        <v>583.24310641591501</v>
      </c>
      <c r="AD57" s="35">
        <f t="shared" si="14"/>
        <v>250.27070229481157</v>
      </c>
      <c r="AE57" s="35">
        <f t="shared" si="15"/>
        <v>126.68304381224421</v>
      </c>
      <c r="AF57" s="35">
        <f t="shared" si="16"/>
        <v>295.43469931959152</v>
      </c>
      <c r="AG57" s="35">
        <f t="shared" si="17"/>
        <v>41.071422042015811</v>
      </c>
      <c r="AH57" s="35">
        <f t="shared" si="18"/>
        <v>528.41646308863392</v>
      </c>
      <c r="AI57" s="35">
        <f t="shared" si="19"/>
        <v>267.47599831207378</v>
      </c>
      <c r="AJ57" s="35">
        <f t="shared" si="20"/>
        <v>17.616517831797385</v>
      </c>
      <c r="AK57" s="36">
        <f t="shared" si="21"/>
        <v>3512.3548305952204</v>
      </c>
    </row>
    <row r="58" spans="1:37" x14ac:dyDescent="0.25">
      <c r="A58" s="5">
        <v>4918</v>
      </c>
      <c r="B58" s="5">
        <v>742218.53306055069</v>
      </c>
      <c r="C58" s="5">
        <v>1091907.8360897601</v>
      </c>
      <c r="D58" s="5">
        <v>17672.441860465104</v>
      </c>
      <c r="E58" s="5">
        <v>33.299401681924223</v>
      </c>
      <c r="F58">
        <f t="shared" si="22"/>
        <v>2.1877499999999942E-2</v>
      </c>
      <c r="G58">
        <f t="shared" si="23"/>
        <v>-2.1877499999999942E-2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590.79162499999973</v>
      </c>
      <c r="O58" s="35">
        <f t="shared" si="1"/>
        <v>446.89749999999947</v>
      </c>
      <c r="P58" s="35">
        <f t="shared" si="2"/>
        <v>584.45483897051599</v>
      </c>
      <c r="Q58" s="35">
        <f t="shared" si="3"/>
        <v>272.28660484959283</v>
      </c>
      <c r="R58" s="35">
        <f t="shared" si="4"/>
        <v>149.9522535438812</v>
      </c>
      <c r="S58" s="35">
        <f t="shared" si="5"/>
        <v>321.45632751413962</v>
      </c>
      <c r="T58" s="35">
        <f t="shared" si="6"/>
        <v>16.490121108956561</v>
      </c>
      <c r="U58" s="35">
        <f t="shared" si="7"/>
        <v>517.41606827554313</v>
      </c>
      <c r="V58" s="35">
        <f t="shared" si="8"/>
        <v>284.94866833640498</v>
      </c>
      <c r="W58" s="35">
        <f t="shared" si="9"/>
        <v>18.634683541749876</v>
      </c>
      <c r="X58" s="35">
        <f t="shared" si="10"/>
        <v>3283.8035291483889</v>
      </c>
      <c r="Y58" s="51">
        <v>9900</v>
      </c>
      <c r="Z58" s="51">
        <v>4150</v>
      </c>
      <c r="AA58" s="35">
        <f t="shared" si="11"/>
        <v>409.20837500000027</v>
      </c>
      <c r="AB58" s="35">
        <f t="shared" si="12"/>
        <v>53.102500000000532</v>
      </c>
      <c r="AC58" s="35">
        <f t="shared" si="13"/>
        <v>583.2672962773587</v>
      </c>
      <c r="AD58" s="35">
        <f t="shared" si="14"/>
        <v>250.58319279770441</v>
      </c>
      <c r="AE58" s="35">
        <f t="shared" si="15"/>
        <v>126.994982772828</v>
      </c>
      <c r="AF58" s="35">
        <f t="shared" si="16"/>
        <v>295.8216013242199</v>
      </c>
      <c r="AG58" s="35">
        <f t="shared" si="17"/>
        <v>40.726453117594687</v>
      </c>
      <c r="AH58" s="35">
        <f t="shared" si="18"/>
        <v>528.26834693889089</v>
      </c>
      <c r="AI58" s="35">
        <f t="shared" si="19"/>
        <v>267.72517689601949</v>
      </c>
      <c r="AJ58" s="35">
        <f t="shared" si="20"/>
        <v>17.148649610103131</v>
      </c>
      <c r="AK58" s="36">
        <f t="shared" si="21"/>
        <v>3509.330049418576</v>
      </c>
    </row>
    <row r="59" spans="1:37" x14ac:dyDescent="0.25">
      <c r="A59" s="5">
        <v>4918.2</v>
      </c>
      <c r="B59" s="5">
        <v>742385.70195579529</v>
      </c>
      <c r="C59" s="5">
        <v>1092017.6293513179</v>
      </c>
      <c r="D59" s="5">
        <v>17672.344186046499</v>
      </c>
      <c r="E59" s="5">
        <v>33.292854798207145</v>
      </c>
      <c r="F59">
        <f t="shared" si="22"/>
        <v>2.1752500000000057E-2</v>
      </c>
      <c r="G59">
        <f t="shared" si="23"/>
        <v>-2.1752500000000057E-2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590.27287500000023</v>
      </c>
      <c r="O59" s="35">
        <f t="shared" si="1"/>
        <v>445.77250000000049</v>
      </c>
      <c r="P59" s="35">
        <f t="shared" si="2"/>
        <v>584.45287619079875</v>
      </c>
      <c r="Q59" s="35">
        <f t="shared" si="3"/>
        <v>272.2251454922893</v>
      </c>
      <c r="R59" s="35">
        <f t="shared" si="4"/>
        <v>149.88349947130129</v>
      </c>
      <c r="S59" s="35">
        <f t="shared" si="5"/>
        <v>321.38762344136842</v>
      </c>
      <c r="T59" s="35">
        <f t="shared" si="6"/>
        <v>16.559541133215461</v>
      </c>
      <c r="U59" s="35">
        <f t="shared" si="7"/>
        <v>517.44840617393129</v>
      </c>
      <c r="V59" s="35">
        <f t="shared" si="8"/>
        <v>284.90012475865461</v>
      </c>
      <c r="W59" s="35">
        <f t="shared" si="9"/>
        <v>18.524038435765139</v>
      </c>
      <c r="X59" s="35">
        <f t="shared" si="10"/>
        <v>3284.487385439621</v>
      </c>
      <c r="Y59" s="51">
        <v>9900</v>
      </c>
      <c r="Z59" s="51">
        <v>4150</v>
      </c>
      <c r="AA59" s="35">
        <f t="shared" si="11"/>
        <v>409.72712499999977</v>
      </c>
      <c r="AB59" s="35">
        <f t="shared" si="12"/>
        <v>54.22749999999948</v>
      </c>
      <c r="AC59" s="35">
        <f t="shared" si="13"/>
        <v>583.27211000429361</v>
      </c>
      <c r="AD59" s="35">
        <f t="shared" si="14"/>
        <v>250.64568348655246</v>
      </c>
      <c r="AE59" s="35">
        <f t="shared" si="15"/>
        <v>127.05742413199252</v>
      </c>
      <c r="AF59" s="35">
        <f t="shared" si="16"/>
        <v>295.89891935563514</v>
      </c>
      <c r="AG59" s="35">
        <f t="shared" si="17"/>
        <v>40.657454192055923</v>
      </c>
      <c r="AH59" s="35">
        <f t="shared" si="18"/>
        <v>528.2387000587886</v>
      </c>
      <c r="AI59" s="35">
        <f t="shared" si="19"/>
        <v>267.77500263595323</v>
      </c>
      <c r="AJ59" s="35">
        <f t="shared" si="20"/>
        <v>17.05492855186165</v>
      </c>
      <c r="AK59" s="36">
        <f t="shared" si="21"/>
        <v>3508.7244434340846</v>
      </c>
    </row>
    <row r="60" spans="1:37" x14ac:dyDescent="0.25">
      <c r="A60" s="5">
        <v>4918.8</v>
      </c>
      <c r="B60" s="5">
        <v>742887.28358125687</v>
      </c>
      <c r="C60" s="5">
        <v>1092346.8950041234</v>
      </c>
      <c r="D60" s="5">
        <v>17672.051162790685</v>
      </c>
      <c r="E60" s="5">
        <v>33.273357237913771</v>
      </c>
      <c r="F60">
        <f t="shared" si="22"/>
        <v>2.1377499999999827E-2</v>
      </c>
      <c r="G60">
        <f t="shared" si="23"/>
        <v>-2.1377499999999827E-2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588.71662499999934</v>
      </c>
      <c r="O60" s="35">
        <f t="shared" si="1"/>
        <v>442.39749999999844</v>
      </c>
      <c r="P60" s="35">
        <f t="shared" si="2"/>
        <v>584.44693845923507</v>
      </c>
      <c r="Q60" s="35">
        <f t="shared" si="3"/>
        <v>272.04074686979305</v>
      </c>
      <c r="R60" s="35">
        <f t="shared" si="4"/>
        <v>149.67734708654513</v>
      </c>
      <c r="S60" s="35">
        <f t="shared" si="5"/>
        <v>321.1813403556385</v>
      </c>
      <c r="T60" s="35">
        <f t="shared" si="6"/>
        <v>16.767796989075425</v>
      </c>
      <c r="U60" s="35">
        <f t="shared" si="7"/>
        <v>517.54537475738778</v>
      </c>
      <c r="V60" s="35">
        <f t="shared" si="8"/>
        <v>284.75446999002185</v>
      </c>
      <c r="W60" s="35">
        <f t="shared" si="9"/>
        <v>18.192388999794314</v>
      </c>
      <c r="X60" s="35">
        <f t="shared" si="10"/>
        <v>3286.5375629563514</v>
      </c>
      <c r="Y60" s="51">
        <v>9900</v>
      </c>
      <c r="Z60" s="51">
        <v>4150</v>
      </c>
      <c r="AA60" s="35">
        <f t="shared" si="11"/>
        <v>411.28337500000072</v>
      </c>
      <c r="AB60" s="35">
        <f t="shared" si="12"/>
        <v>57.602500000001555</v>
      </c>
      <c r="AC60" s="35">
        <f t="shared" si="13"/>
        <v>583.28650268350361</v>
      </c>
      <c r="AD60" s="35">
        <f t="shared" si="14"/>
        <v>250.8331406797451</v>
      </c>
      <c r="AE60" s="35">
        <f t="shared" si="15"/>
        <v>127.2448553678381</v>
      </c>
      <c r="AF60" s="35">
        <f t="shared" si="16"/>
        <v>296.13074831243699</v>
      </c>
      <c r="AG60" s="35">
        <f t="shared" si="17"/>
        <v>40.450447185253125</v>
      </c>
      <c r="AH60" s="35">
        <f t="shared" si="18"/>
        <v>528.14971213376145</v>
      </c>
      <c r="AI60" s="35">
        <f t="shared" si="19"/>
        <v>267.92445986565195</v>
      </c>
      <c r="AJ60" s="35">
        <f t="shared" si="20"/>
        <v>16.773470594944104</v>
      </c>
      <c r="AK60" s="36">
        <f t="shared" si="21"/>
        <v>3506.9063252292103</v>
      </c>
    </row>
    <row r="61" spans="1:37" x14ac:dyDescent="0.25">
      <c r="A61" s="5">
        <v>4919</v>
      </c>
      <c r="B61" s="5">
        <v>743054.50227594376</v>
      </c>
      <c r="C61" s="5">
        <v>1092456.6124050319</v>
      </c>
      <c r="D61" s="5">
        <v>17671.953488372081</v>
      </c>
      <c r="E61" s="5">
        <v>33.266905748101948</v>
      </c>
      <c r="F61">
        <f t="shared" si="22"/>
        <v>2.1252499999999942E-2</v>
      </c>
      <c r="G61">
        <f t="shared" si="23"/>
        <v>-2.1252499999999942E-2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588.19787499999973</v>
      </c>
      <c r="O61" s="35">
        <f t="shared" si="1"/>
        <v>441.27249999999947</v>
      </c>
      <c r="P61" s="35">
        <f t="shared" si="2"/>
        <v>584.44494275208046</v>
      </c>
      <c r="Q61" s="35">
        <f t="shared" si="3"/>
        <v>271.9792738210167</v>
      </c>
      <c r="R61" s="35">
        <f t="shared" si="4"/>
        <v>149.60866623184896</v>
      </c>
      <c r="S61" s="35">
        <f t="shared" si="5"/>
        <v>321.11252244365943</v>
      </c>
      <c r="T61" s="35">
        <f t="shared" si="6"/>
        <v>16.837214192294727</v>
      </c>
      <c r="U61" s="35">
        <f t="shared" si="7"/>
        <v>517.57768257724581</v>
      </c>
      <c r="V61" s="35">
        <f t="shared" si="8"/>
        <v>284.70591039488778</v>
      </c>
      <c r="W61" s="35">
        <f t="shared" si="9"/>
        <v>18.08193450173378</v>
      </c>
      <c r="X61" s="35">
        <f t="shared" si="10"/>
        <v>3287.220491828939</v>
      </c>
      <c r="Y61" s="51">
        <v>9900</v>
      </c>
      <c r="Z61" s="51">
        <v>4150</v>
      </c>
      <c r="AA61" s="35">
        <f t="shared" si="11"/>
        <v>411.80212500000027</v>
      </c>
      <c r="AB61" s="35">
        <f t="shared" si="12"/>
        <v>58.727500000000532</v>
      </c>
      <c r="AC61" s="35">
        <f t="shared" si="13"/>
        <v>583.29128407403437</v>
      </c>
      <c r="AD61" s="35">
        <f t="shared" si="14"/>
        <v>250.89562144378763</v>
      </c>
      <c r="AE61" s="35">
        <f t="shared" si="15"/>
        <v>127.30736817039231</v>
      </c>
      <c r="AF61" s="35">
        <f t="shared" si="16"/>
        <v>296.20798284510892</v>
      </c>
      <c r="AG61" s="35">
        <f t="shared" si="17"/>
        <v>40.381441449060397</v>
      </c>
      <c r="AH61" s="35">
        <f t="shared" si="18"/>
        <v>528.12003373340747</v>
      </c>
      <c r="AI61" s="35">
        <f t="shared" si="19"/>
        <v>267.97427227211449</v>
      </c>
      <c r="AJ61" s="35">
        <f t="shared" si="20"/>
        <v>16.67955302377122</v>
      </c>
      <c r="AK61" s="36">
        <f t="shared" si="21"/>
        <v>3506.2998522709063</v>
      </c>
    </row>
    <row r="62" spans="1:37" x14ac:dyDescent="0.25">
      <c r="A62" s="5">
        <v>4920</v>
      </c>
      <c r="B62" s="5">
        <v>743890.77974891663</v>
      </c>
      <c r="C62" s="5">
        <v>1093004.9188542962</v>
      </c>
      <c r="D62" s="5">
        <v>17671.465116279058</v>
      </c>
      <c r="E62" s="5">
        <v>33.235006026187463</v>
      </c>
      <c r="F62">
        <f t="shared" si="22"/>
        <v>2.0627499999999941E-2</v>
      </c>
      <c r="G62">
        <f t="shared" si="23"/>
        <v>-2.0627499999999941E-2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585.60412499999973</v>
      </c>
      <c r="O62" s="35">
        <f t="shared" si="1"/>
        <v>435.64749999999947</v>
      </c>
      <c r="P62" s="35">
        <f t="shared" si="2"/>
        <v>584.43484075297579</v>
      </c>
      <c r="Q62" s="35">
        <f t="shared" si="3"/>
        <v>271.67185738797968</v>
      </c>
      <c r="R62" s="35">
        <f t="shared" si="4"/>
        <v>149.26553645458105</v>
      </c>
      <c r="S62" s="35">
        <f t="shared" si="5"/>
        <v>320.76800723592476</v>
      </c>
      <c r="T62" s="35">
        <f t="shared" si="6"/>
        <v>17.184289461123303</v>
      </c>
      <c r="U62" s="35">
        <f t="shared" si="7"/>
        <v>517.73910881215556</v>
      </c>
      <c r="V62" s="35">
        <f t="shared" si="8"/>
        <v>284.46305246110649</v>
      </c>
      <c r="W62" s="35">
        <f t="shared" si="9"/>
        <v>17.530377133929687</v>
      </c>
      <c r="X62" s="35">
        <f t="shared" si="10"/>
        <v>3290.6316610041322</v>
      </c>
      <c r="Y62" s="51">
        <v>9900</v>
      </c>
      <c r="Z62" s="51">
        <v>4150</v>
      </c>
      <c r="AA62" s="35">
        <f t="shared" si="11"/>
        <v>414.39587500000027</v>
      </c>
      <c r="AB62" s="35">
        <f t="shared" si="12"/>
        <v>64.352500000000532</v>
      </c>
      <c r="AC62" s="35">
        <f t="shared" si="13"/>
        <v>583.31506973065075</v>
      </c>
      <c r="AD62" s="35">
        <f t="shared" si="14"/>
        <v>251.20798788665076</v>
      </c>
      <c r="AE62" s="35">
        <f t="shared" si="15"/>
        <v>127.62020017325965</v>
      </c>
      <c r="AF62" s="35">
        <f t="shared" si="16"/>
        <v>296.59384111549599</v>
      </c>
      <c r="AG62" s="35">
        <f t="shared" si="17"/>
        <v>40.036387391544551</v>
      </c>
      <c r="AH62" s="35">
        <f t="shared" si="18"/>
        <v>527.97152358075164</v>
      </c>
      <c r="AI62" s="35">
        <f t="shared" si="19"/>
        <v>268.22328418775959</v>
      </c>
      <c r="AJ62" s="35">
        <f t="shared" si="20"/>
        <v>16.209228392691006</v>
      </c>
      <c r="AK62" s="36">
        <f t="shared" si="21"/>
        <v>3503.2642339191771</v>
      </c>
    </row>
    <row r="63" spans="1:37" x14ac:dyDescent="0.25">
      <c r="A63" s="5">
        <v>4921</v>
      </c>
      <c r="B63" s="5">
        <v>744727.35951471329</v>
      </c>
      <c r="C63" s="5">
        <v>1093552.7639697194</v>
      </c>
      <c r="D63" s="5">
        <v>17670.976744186035</v>
      </c>
      <c r="E63" s="5">
        <v>33.203702516180776</v>
      </c>
      <c r="F63">
        <f t="shared" si="22"/>
        <v>2.0002499999999944E-2</v>
      </c>
      <c r="G63">
        <f t="shared" si="23"/>
        <v>-2.0002499999999944E-2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583.01037499999973</v>
      </c>
      <c r="O63" s="35">
        <f t="shared" si="1"/>
        <v>430.02249999999947</v>
      </c>
      <c r="P63" s="35">
        <f t="shared" si="2"/>
        <v>584.42453300524778</v>
      </c>
      <c r="Q63" s="35">
        <f t="shared" si="3"/>
        <v>271.36435588512154</v>
      </c>
      <c r="R63" s="35">
        <f t="shared" si="4"/>
        <v>148.92286405794968</v>
      </c>
      <c r="S63" s="35">
        <f t="shared" si="5"/>
        <v>320.42278460737947</v>
      </c>
      <c r="T63" s="35">
        <f t="shared" si="6"/>
        <v>17.531346549478503</v>
      </c>
      <c r="U63" s="35">
        <f t="shared" si="7"/>
        <v>517.90034682870498</v>
      </c>
      <c r="V63" s="35">
        <f t="shared" si="8"/>
        <v>284.22009476803572</v>
      </c>
      <c r="W63" s="35">
        <f t="shared" si="9"/>
        <v>16.980012179815652</v>
      </c>
      <c r="X63" s="35">
        <f t="shared" si="10"/>
        <v>3294.0370423914937</v>
      </c>
      <c r="Y63" s="51">
        <v>9900</v>
      </c>
      <c r="Z63" s="51">
        <v>4150</v>
      </c>
      <c r="AA63" s="35">
        <f t="shared" si="11"/>
        <v>416.98962500000022</v>
      </c>
      <c r="AB63" s="35">
        <f t="shared" si="12"/>
        <v>69.977500000000504</v>
      </c>
      <c r="AC63" s="35">
        <f t="shared" si="13"/>
        <v>583.33865317253458</v>
      </c>
      <c r="AD63" s="35">
        <f t="shared" si="14"/>
        <v>251.5202917799937</v>
      </c>
      <c r="AE63" s="35">
        <f t="shared" si="15"/>
        <v>127.93347894951032</v>
      </c>
      <c r="AF63" s="35">
        <f t="shared" si="16"/>
        <v>296.97917336876748</v>
      </c>
      <c r="AG63" s="35">
        <f t="shared" si="17"/>
        <v>39.691291300399833</v>
      </c>
      <c r="AH63" s="35">
        <f t="shared" si="18"/>
        <v>527.82281659013825</v>
      </c>
      <c r="AI63" s="35">
        <f t="shared" si="19"/>
        <v>268.4722123906061</v>
      </c>
      <c r="AJ63" s="35">
        <f t="shared" si="20"/>
        <v>15.737676043019823</v>
      </c>
      <c r="AK63" s="36">
        <f t="shared" si="21"/>
        <v>3500.2231891236106</v>
      </c>
    </row>
    <row r="64" spans="1:37" x14ac:dyDescent="0.25">
      <c r="A64" s="5">
        <v>4922</v>
      </c>
      <c r="B64" s="5">
        <v>745564.23562288284</v>
      </c>
      <c r="C64" s="5">
        <v>1094100.1562930942</v>
      </c>
      <c r="D64" s="5">
        <v>17670.488372093012</v>
      </c>
      <c r="E64" s="5">
        <v>33.172995218081873</v>
      </c>
      <c r="F64">
        <f t="shared" si="22"/>
        <v>1.9377499999999943E-2</v>
      </c>
      <c r="G64">
        <f t="shared" si="23"/>
        <v>-1.9377499999999943E-2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580.41662499999973</v>
      </c>
      <c r="O64" s="35">
        <f t="shared" si="1"/>
        <v>424.39749999999947</v>
      </c>
      <c r="P64" s="35">
        <f t="shared" si="2"/>
        <v>584.41401954159187</v>
      </c>
      <c r="Q64" s="35">
        <f t="shared" si="3"/>
        <v>271.05676964731697</v>
      </c>
      <c r="R64" s="35">
        <f t="shared" si="4"/>
        <v>148.58064888765605</v>
      </c>
      <c r="S64" s="35">
        <f t="shared" si="5"/>
        <v>320.07685727579275</v>
      </c>
      <c r="T64" s="35">
        <f t="shared" si="6"/>
        <v>17.878385091492593</v>
      </c>
      <c r="U64" s="35">
        <f t="shared" si="7"/>
        <v>518.06139647594011</v>
      </c>
      <c r="V64" s="35">
        <f t="shared" si="8"/>
        <v>283.97703754897663</v>
      </c>
      <c r="W64" s="35">
        <f t="shared" si="9"/>
        <v>16.430840374783241</v>
      </c>
      <c r="X64" s="35">
        <f t="shared" si="10"/>
        <v>3297.4366417010306</v>
      </c>
      <c r="Y64" s="51">
        <v>9900</v>
      </c>
      <c r="Z64" s="51">
        <v>4150</v>
      </c>
      <c r="AA64" s="35">
        <f t="shared" si="11"/>
        <v>419.58337500000022</v>
      </c>
      <c r="AB64" s="35">
        <f t="shared" si="12"/>
        <v>75.602500000000504</v>
      </c>
      <c r="AC64" s="35">
        <f t="shared" si="13"/>
        <v>583.3620343256315</v>
      </c>
      <c r="AD64" s="35">
        <f t="shared" si="14"/>
        <v>251.83253277762878</v>
      </c>
      <c r="AE64" s="35">
        <f t="shared" si="15"/>
        <v>128.24720466698213</v>
      </c>
      <c r="AF64" s="35">
        <f t="shared" si="16"/>
        <v>297.36397683847395</v>
      </c>
      <c r="AG64" s="35">
        <f t="shared" si="17"/>
        <v>39.346153531198162</v>
      </c>
      <c r="AH64" s="35">
        <f t="shared" si="18"/>
        <v>527.67391287142891</v>
      </c>
      <c r="AI64" s="35">
        <f t="shared" si="19"/>
        <v>268.72105662855432</v>
      </c>
      <c r="AJ64" s="35">
        <f t="shared" si="20"/>
        <v>15.264896307182118</v>
      </c>
      <c r="AK64" s="36">
        <f t="shared" si="21"/>
        <v>3497.1767126376753</v>
      </c>
    </row>
    <row r="65" spans="1:37" x14ac:dyDescent="0.25">
      <c r="A65" s="5">
        <v>4922.2</v>
      </c>
      <c r="B65" s="5">
        <v>745731.64588260651</v>
      </c>
      <c r="C65" s="5">
        <v>1094209.5811750591</v>
      </c>
      <c r="D65" s="5">
        <v>17670.390697674407</v>
      </c>
      <c r="E65" s="5">
        <v>33.166925303891034</v>
      </c>
      <c r="F65">
        <f t="shared" si="22"/>
        <v>1.9252500000000054E-2</v>
      </c>
      <c r="G65">
        <f t="shared" si="23"/>
        <v>-1.9252500000000054E-2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579.89787500000023</v>
      </c>
      <c r="O65" s="35">
        <f t="shared" si="1"/>
        <v>423.27250000000049</v>
      </c>
      <c r="P65" s="35">
        <f t="shared" si="2"/>
        <v>584.41189216587225</v>
      </c>
      <c r="Q65" s="35">
        <f t="shared" si="3"/>
        <v>270.99524226104796</v>
      </c>
      <c r="R65" s="35">
        <f t="shared" si="4"/>
        <v>148.51226070716763</v>
      </c>
      <c r="S65" s="35">
        <f t="shared" si="5"/>
        <v>320.0075874843667</v>
      </c>
      <c r="T65" s="35">
        <f t="shared" si="6"/>
        <v>17.947790542144933</v>
      </c>
      <c r="U65" s="35">
        <f t="shared" si="7"/>
        <v>518.09358378782861</v>
      </c>
      <c r="V65" s="35">
        <f t="shared" si="8"/>
        <v>283.92841418259979</v>
      </c>
      <c r="W65" s="35">
        <f t="shared" si="9"/>
        <v>16.321149255952356</v>
      </c>
      <c r="X65" s="35">
        <f t="shared" si="10"/>
        <v>3298.1158682155501</v>
      </c>
      <c r="Y65" s="51">
        <v>9900</v>
      </c>
      <c r="Z65" s="51">
        <v>4150</v>
      </c>
      <c r="AA65" s="35">
        <f t="shared" si="11"/>
        <v>420.10212499999977</v>
      </c>
      <c r="AB65" s="35">
        <f t="shared" si="12"/>
        <v>76.727499999999509</v>
      </c>
      <c r="AC65" s="35">
        <f t="shared" si="13"/>
        <v>583.36668627512313</v>
      </c>
      <c r="AD65" s="35">
        <f t="shared" si="14"/>
        <v>251.89497339921439</v>
      </c>
      <c r="AE65" s="35">
        <f t="shared" si="15"/>
        <v>128.31000345817571</v>
      </c>
      <c r="AF65" s="35">
        <f t="shared" si="16"/>
        <v>297.4408738349523</v>
      </c>
      <c r="AG65" s="35">
        <f t="shared" si="17"/>
        <v>39.277121007296707</v>
      </c>
      <c r="AH65" s="35">
        <f t="shared" si="18"/>
        <v>527.64410853002892</v>
      </c>
      <c r="AI65" s="35">
        <f t="shared" si="19"/>
        <v>268.77081537818884</v>
      </c>
      <c r="AJ65" s="35">
        <f t="shared" si="20"/>
        <v>15.170193103369185</v>
      </c>
      <c r="AK65" s="36">
        <f t="shared" si="21"/>
        <v>3496.5667650754731</v>
      </c>
    </row>
    <row r="66" spans="1:37" x14ac:dyDescent="0.25">
      <c r="A66" s="5">
        <v>4922.8</v>
      </c>
      <c r="B66" s="5">
        <v>746233.9458861351</v>
      </c>
      <c r="C66" s="5">
        <v>1094537.7498875856</v>
      </c>
      <c r="D66" s="5">
        <v>17670.097674418594</v>
      </c>
      <c r="E66" s="5">
        <v>33.148858652176358</v>
      </c>
      <c r="F66">
        <f t="shared" si="22"/>
        <v>1.8877499999999828E-2</v>
      </c>
      <c r="G66">
        <f t="shared" si="23"/>
        <v>-1.8877499999999828E-2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578.34162499999934</v>
      </c>
      <c r="O66" s="35">
        <f t="shared" si="1"/>
        <v>419.89749999999844</v>
      </c>
      <c r="P66" s="35">
        <f t="shared" si="2"/>
        <v>584.40546067758498</v>
      </c>
      <c r="Q66" s="35">
        <f t="shared" si="3"/>
        <v>270.81063987309648</v>
      </c>
      <c r="R66" s="35">
        <f t="shared" si="4"/>
        <v>148.30720585058575</v>
      </c>
      <c r="S66" s="35">
        <f t="shared" si="5"/>
        <v>319.79960985151035</v>
      </c>
      <c r="T66" s="35">
        <f t="shared" si="6"/>
        <v>18.156002325937724</v>
      </c>
      <c r="U66" s="35">
        <f t="shared" si="7"/>
        <v>518.19010046677261</v>
      </c>
      <c r="V66" s="35">
        <f t="shared" si="8"/>
        <v>283.78252027200392</v>
      </c>
      <c r="W66" s="35">
        <f t="shared" si="9"/>
        <v>15.992362488390649</v>
      </c>
      <c r="X66" s="35">
        <f t="shared" si="10"/>
        <v>3300.1521618849565</v>
      </c>
      <c r="Y66" s="51">
        <v>9900</v>
      </c>
      <c r="Z66" s="51">
        <v>4150</v>
      </c>
      <c r="AA66" s="35">
        <f t="shared" si="11"/>
        <v>421.65837500000072</v>
      </c>
      <c r="AB66" s="35">
        <f t="shared" si="12"/>
        <v>80.102500000001555</v>
      </c>
      <c r="AC66" s="35">
        <f t="shared" si="13"/>
        <v>583.38059355081305</v>
      </c>
      <c r="AD66" s="35">
        <f t="shared" si="14"/>
        <v>252.08228005826217</v>
      </c>
      <c r="AE66" s="35">
        <f t="shared" si="15"/>
        <v>128.49850715127221</v>
      </c>
      <c r="AF66" s="35">
        <f t="shared" si="16"/>
        <v>297.67143703113493</v>
      </c>
      <c r="AG66" s="35">
        <f t="shared" si="17"/>
        <v>39.070013546718982</v>
      </c>
      <c r="AH66" s="35">
        <f t="shared" si="18"/>
        <v>527.55464832647215</v>
      </c>
      <c r="AI66" s="35">
        <f t="shared" si="19"/>
        <v>268.92007139493586</v>
      </c>
      <c r="AJ66" s="35">
        <f t="shared" si="20"/>
        <v>14.885789027861687</v>
      </c>
      <c r="AK66" s="36">
        <f t="shared" si="21"/>
        <v>3494.7356171018714</v>
      </c>
    </row>
    <row r="67" spans="1:37" x14ac:dyDescent="0.25">
      <c r="A67" s="5">
        <v>4923</v>
      </c>
      <c r="B67" s="5">
        <v>746401.40213680267</v>
      </c>
      <c r="C67" s="5">
        <v>1094647.104375571</v>
      </c>
      <c r="D67" s="5">
        <v>17669.999999999989</v>
      </c>
      <c r="E67" s="5">
        <v>33.142884131890767</v>
      </c>
      <c r="F67">
        <f t="shared" si="22"/>
        <v>1.8752499999999943E-2</v>
      </c>
      <c r="G67">
        <f t="shared" si="23"/>
        <v>-1.8752499999999943E-2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0"/>
        <v>577.82287499999973</v>
      </c>
      <c r="O67" s="35">
        <f t="shared" si="1"/>
        <v>418.77249999999947</v>
      </c>
      <c r="P67" s="35">
        <f t="shared" si="2"/>
        <v>584.40330039535297</v>
      </c>
      <c r="Q67" s="35">
        <f t="shared" si="3"/>
        <v>270.74909900967373</v>
      </c>
      <c r="R67" s="35">
        <f t="shared" si="4"/>
        <v>148.23889078922926</v>
      </c>
      <c r="S67" s="35">
        <f t="shared" si="5"/>
        <v>319.7302279602423</v>
      </c>
      <c r="T67" s="35">
        <f t="shared" si="6"/>
        <v>18.225404721395822</v>
      </c>
      <c r="U67" s="35">
        <f t="shared" si="7"/>
        <v>518.22225760352069</v>
      </c>
      <c r="V67" s="35">
        <f t="shared" si="8"/>
        <v>283.73388103755559</v>
      </c>
      <c r="W67" s="35">
        <f t="shared" si="9"/>
        <v>15.882862448132862</v>
      </c>
      <c r="X67" s="35">
        <f t="shared" si="10"/>
        <v>3300.830464635239</v>
      </c>
      <c r="Y67" s="51">
        <v>9900</v>
      </c>
      <c r="Z67" s="51">
        <v>4150</v>
      </c>
      <c r="AA67" s="35">
        <f t="shared" si="11"/>
        <v>422.17712500000022</v>
      </c>
      <c r="AB67" s="35">
        <f t="shared" si="12"/>
        <v>81.227500000000504</v>
      </c>
      <c r="AC67" s="35">
        <f t="shared" si="13"/>
        <v>583.38521311650629</v>
      </c>
      <c r="AD67" s="35">
        <f t="shared" si="14"/>
        <v>252.14471053348282</v>
      </c>
      <c r="AE67" s="35">
        <f t="shared" si="15"/>
        <v>128.56137749327218</v>
      </c>
      <c r="AF67" s="35">
        <f t="shared" si="16"/>
        <v>297.74824875834923</v>
      </c>
      <c r="AG67" s="35">
        <f t="shared" si="17"/>
        <v>39.000974439728964</v>
      </c>
      <c r="AH67" s="35">
        <f t="shared" si="18"/>
        <v>527.5248125351319</v>
      </c>
      <c r="AI67" s="35">
        <f t="shared" si="19"/>
        <v>268.96981664975624</v>
      </c>
      <c r="AJ67" s="35">
        <f t="shared" si="20"/>
        <v>14.790889523868724</v>
      </c>
      <c r="AK67" s="36">
        <f t="shared" si="21"/>
        <v>3494.1247992080716</v>
      </c>
    </row>
    <row r="68" spans="1:37" x14ac:dyDescent="0.25">
      <c r="A68" s="5">
        <v>4924</v>
      </c>
      <c r="B68" s="5">
        <v>747238.85313415527</v>
      </c>
      <c r="C68" s="5">
        <v>1095193.6167775095</v>
      </c>
      <c r="D68" s="5">
        <v>17669.511627906963</v>
      </c>
      <c r="E68" s="5">
        <v>33.113369257607452</v>
      </c>
      <c r="F68">
        <f t="shared" si="22"/>
        <v>1.8127499999999942E-2</v>
      </c>
      <c r="G68">
        <f t="shared" si="23"/>
        <v>-1.8127499999999942E-2</v>
      </c>
      <c r="H68" s="45">
        <v>0.5</v>
      </c>
      <c r="I68" s="45">
        <v>0.5</v>
      </c>
      <c r="J68" s="45">
        <v>500</v>
      </c>
      <c r="K68" s="50">
        <v>2800</v>
      </c>
      <c r="L68" s="51">
        <v>9900</v>
      </c>
      <c r="M68" s="51">
        <v>4150</v>
      </c>
      <c r="N68" s="35">
        <f t="shared" ref="N68:N69" si="24">M68*F68+J68</f>
        <v>575.22912499999973</v>
      </c>
      <c r="O68" s="35">
        <f t="shared" ref="O68:O69" si="25">(L68-400-500)*F68+250</f>
        <v>413.14749999999947</v>
      </c>
      <c r="P68" s="35">
        <f t="shared" ref="P68:P69" si="26">(1000*SIN(PI()/2-(PI()/2+ATAN(H68)+ATAN(250/(L68-M68-400-250)))/2)/SIN((PI()/2+ATAN(H68)+ATAN(250/(L68-M68-400-250)))/2))*COS(ATAN((N68-O68)/(L68-M68-400-250)))</f>
        <v>584.39237560052493</v>
      </c>
      <c r="Q68" s="35">
        <f t="shared" ref="Q68:Q69" si="27">(1000*SIN(PI()/2-(PI()/2+ATAN(H68)+ATAN(250/(L68-M68-400-250)))/2)/SIN((PI()/2+ATAN(H68)+ATAN(250/(L68-M68-400-250)))/2))*SIN(ATAN(H68)+ATAN(250/(L68-M68-400-250))-ATAN((N68-O68)/(L68-M68-400-250)))</f>
        <v>270.44134430753098</v>
      </c>
      <c r="R68" s="35">
        <f t="shared" ref="R68:R69" si="28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147.89758960802445</v>
      </c>
      <c r="S68" s="35">
        <f t="shared" ref="S68:S69" si="29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319.38289938109574</v>
      </c>
      <c r="T68" s="35">
        <f t="shared" ref="T68:T69" si="30">(1000*SIN(PI()/2-(PI()/2+ATAN(H68)+ATAN(250/(L68-M68-400-250)))/2)/SIN((PI()/2+ATAN(H68)+ATAN(250/(L68-M68-400-250)))/2))*SIN(ATAN((N68-O68)/(L68-M68-400-250)))</f>
        <v>18.57240507351835</v>
      </c>
      <c r="U68" s="35">
        <f t="shared" ref="U68:U69" si="31">(1000*SIN(PI()/2-(PI()/2+ATAN(H68)+ATAN(250/(L68-M68-400-250)))/2)/SIN((PI()/2+ATAN(H68)+ATAN(250/(L68-M68-400-250)))/2))*COS(ATAN(H68)+ATAN(250/(L68-M68-400-250))-ATAN((N68-O68)/(L68-M68-400-250)))</f>
        <v>518.38293006172114</v>
      </c>
      <c r="V68" s="35">
        <f t="shared" ref="V68:V69" si="32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283.49062546772257</v>
      </c>
      <c r="W68" s="35">
        <f t="shared" ref="W68:W69" si="33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15.336079123069124</v>
      </c>
      <c r="X68" s="35">
        <f t="shared" ref="X68:X69" si="34">M68+400-((K68-250-(N68-O68))/TAN(PI()/2-(ATAN(H68)+ATAN(250/(L68-M68-400-250))-ATAN((N68-O68)/(L68-M68-400-250)))))</f>
        <v>3304.2185168891197</v>
      </c>
      <c r="Y68" s="51">
        <v>9900</v>
      </c>
      <c r="Z68" s="51">
        <v>4150</v>
      </c>
      <c r="AA68" s="35">
        <f t="shared" ref="AA68:AA69" si="35">Z68*G68+J68</f>
        <v>424.77087500000027</v>
      </c>
      <c r="AB68" s="35">
        <f t="shared" ref="AB68:AB69" si="36">(Y68-400-500)*G68+250</f>
        <v>86.852500000000532</v>
      </c>
      <c r="AC68" s="35">
        <f t="shared" ref="AC68:AC69" si="37">(1000*SIN(PI()/2-(PI()/2+ATAN(I68)+ATAN(250/(Y68-Z68-400-250)))/2)/SIN((PI()/2+ATAN(I68)+ATAN(250/(Y68-Z68-400-250)))/2))*COS(ATAN((AA68-AB68)/(Y68-Z68-400-250)))</f>
        <v>583.40818947234402</v>
      </c>
      <c r="AD68" s="35">
        <f t="shared" ref="AD68:AD69" si="38">(1000*SIN(PI()/2-(PI()/2+ATAN(I68)+ATAN(250/(Y68-Z68-400-250)))/2)/SIN((PI()/2+ATAN(I68)+ATAN(250/(Y68-Z68-400-250)))/2))*SIN(ATAN(I68)+ATAN(250/(Y68-Z68-400-250))-(ATAN((AA68-AB68)/(Y68-Z68-400-250))))</f>
        <v>252.45682470159841</v>
      </c>
      <c r="AE68" s="35">
        <f t="shared" ref="AE68:AE69" si="39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128.87599759573766</v>
      </c>
      <c r="AF68" s="35">
        <f t="shared" ref="AF68:AF69" si="40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298.13198636232909</v>
      </c>
      <c r="AG68" s="35">
        <f t="shared" ref="AG68:AG69" si="41">(1000*SIN(PI()/2-(PI()/2+ATAN(I68)+ATAN(250/(Y68-Z68-400-250)))/2)/SIN((PI()/2+ATAN(I68)+ATAN(250/(Y68-Z68-400-250)))/2))*SIN(ATAN((AA68-AB68)/(Y68-Z68-400-250)))</f>
        <v>38.655754381997347</v>
      </c>
      <c r="AH68" s="35">
        <f t="shared" ref="AH68:AH69" si="42">(1000*SIN(PI()/2-(PI()/2+ATAN(I68)+ATAN(250/(Y68-Z68-400-250)))/2)/SIN((PI()/2+ATAN(I68)+ATAN(250/(Y68-Z68-400-250)))/2))*COS(ATAN(I68)+ATAN(250/(Y68-Z68-400-250))-(ATAN((AA68-AB68)/(Y68-Z68-400-250))))</f>
        <v>527.37551569240134</v>
      </c>
      <c r="AI68" s="35">
        <f t="shared" ref="AI68:AI69" si="43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269.21849220261737</v>
      </c>
      <c r="AJ68" s="35">
        <f t="shared" ref="AJ68:AJ69" si="44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14.315656038036051</v>
      </c>
      <c r="AK68" s="36">
        <f t="shared" ref="AK68:AK69" si="45">Z68+400-((K68-250-(AA68-AB68))/TAN(PI()/2-(ATAN(I68)+ATAN(250/(Y68-Z68-400-250))-(ATAN((AA68-AB68)/(Y68-Z68-400-250))))))</f>
        <v>3491.0674435747251</v>
      </c>
    </row>
    <row r="69" spans="1:37" x14ac:dyDescent="0.25">
      <c r="A69" s="5">
        <v>4925</v>
      </c>
      <c r="B69" s="5">
        <v>748076.5827050209</v>
      </c>
      <c r="C69" s="5">
        <v>1095739.7020682991</v>
      </c>
      <c r="D69" s="5">
        <v>17669.02325581394</v>
      </c>
      <c r="E69" s="5">
        <v>33.084450595231928</v>
      </c>
      <c r="F69">
        <f t="shared" si="22"/>
        <v>1.7502499999999942E-2</v>
      </c>
      <c r="G69">
        <f t="shared" si="23"/>
        <v>-1.7502499999999942E-2</v>
      </c>
      <c r="H69" s="45">
        <v>0.5</v>
      </c>
      <c r="I69" s="45">
        <v>0.5</v>
      </c>
      <c r="J69" s="45">
        <v>500</v>
      </c>
      <c r="K69" s="50">
        <v>2800</v>
      </c>
      <c r="L69" s="51">
        <v>9900</v>
      </c>
      <c r="M69" s="51">
        <v>4150</v>
      </c>
      <c r="N69" s="35">
        <f t="shared" si="24"/>
        <v>572.63537499999973</v>
      </c>
      <c r="O69" s="35">
        <f t="shared" si="25"/>
        <v>407.52249999999947</v>
      </c>
      <c r="P69" s="35">
        <f t="shared" si="26"/>
        <v>584.38124519175039</v>
      </c>
      <c r="Q69" s="35">
        <f t="shared" si="27"/>
        <v>270.13350587645715</v>
      </c>
      <c r="R69" s="35">
        <f t="shared" si="28"/>
        <v>147.55674518922214</v>
      </c>
      <c r="S69" s="35">
        <f t="shared" si="29"/>
        <v>319.03487425999509</v>
      </c>
      <c r="T69" s="35">
        <f t="shared" si="30"/>
        <v>18.919385782292153</v>
      </c>
      <c r="U69" s="35">
        <f t="shared" si="31"/>
        <v>518.54341370143152</v>
      </c>
      <c r="V69" s="35">
        <f t="shared" si="32"/>
        <v>283.24727107375082</v>
      </c>
      <c r="W69" s="35">
        <f t="shared" si="33"/>
        <v>14.790491116696366</v>
      </c>
      <c r="X69" s="35">
        <f t="shared" si="34"/>
        <v>3307.6008041501887</v>
      </c>
      <c r="Y69" s="51">
        <v>9900</v>
      </c>
      <c r="Z69" s="51">
        <v>4150</v>
      </c>
      <c r="AA69" s="35">
        <f t="shared" si="35"/>
        <v>427.36462500000027</v>
      </c>
      <c r="AB69" s="35">
        <f t="shared" si="36"/>
        <v>92.477500000000532</v>
      </c>
      <c r="AC69" s="35">
        <f t="shared" si="37"/>
        <v>583.43096332095058</v>
      </c>
      <c r="AD69" s="35">
        <f t="shared" si="38"/>
        <v>252.76887493613657</v>
      </c>
      <c r="AE69" s="35">
        <f t="shared" si="39"/>
        <v>129.19106514149632</v>
      </c>
      <c r="AF69" s="35">
        <f t="shared" si="40"/>
        <v>298.51518688456702</v>
      </c>
      <c r="AG69" s="35">
        <f t="shared" si="41"/>
        <v>38.31049371422224</v>
      </c>
      <c r="AH69" s="35">
        <f t="shared" si="42"/>
        <v>527.22602245503731</v>
      </c>
      <c r="AI69" s="35">
        <f t="shared" si="43"/>
        <v>269.46708303579635</v>
      </c>
      <c r="AJ69" s="35">
        <f t="shared" si="44"/>
        <v>13.839196200905048</v>
      </c>
      <c r="AK69" s="36">
        <f t="shared" si="45"/>
        <v>3488.0046404707741</v>
      </c>
    </row>
  </sheetData>
  <sortState ref="E1:E264">
    <sortCondition ref="E1"/>
  </sortState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68"/>
  <sheetViews>
    <sheetView topLeftCell="A16" zoomScale="85" zoomScaleNormal="85" workbookViewId="0">
      <selection activeCell="AA3" sqref="AA3:AK68"/>
    </sheetView>
  </sheetViews>
  <sheetFormatPr defaultRowHeight="13.8" x14ac:dyDescent="0.25"/>
  <cols>
    <col min="1" max="1" width="9.375" style="5"/>
  </cols>
  <sheetData>
    <row r="1" spans="1:37" x14ac:dyDescent="0.25">
      <c r="A1" s="73" t="s">
        <v>66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4925</v>
      </c>
      <c r="B3" s="5">
        <v>748076.5827050209</v>
      </c>
      <c r="C3" s="5">
        <v>1095739.7020682991</v>
      </c>
      <c r="D3" s="5">
        <v>17669.02325581394</v>
      </c>
      <c r="E3" s="5">
        <v>33.084450595231928</v>
      </c>
      <c r="F3" s="47">
        <f>0.025+(-0.025/40)*(A3-4913.004)</f>
        <v>1.7502499999999942E-2</v>
      </c>
      <c r="G3" s="47">
        <f>-0.025-(-0.025/40)*(A3-4913.004)</f>
        <v>-1.7502499999999942E-2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572.63537499999973</v>
      </c>
      <c r="O3" s="35">
        <f>(L3-400-500)*F3+250</f>
        <v>407.52249999999947</v>
      </c>
      <c r="P3" s="35">
        <f>(1000*SIN(PI()/2-(PI()/2+ATAN(H3)+ATAN(250/(L3-M3-400-250)))/2)/SIN((PI()/2+ATAN(H3)+ATAN(250/(L3-M3-400-250)))/2))*COS(ATAN((N3-O3)/(L3-M3-400-250)))</f>
        <v>584.38124519175039</v>
      </c>
      <c r="Q3" s="35">
        <f>(1000*SIN(PI()/2-(PI()/2+ATAN(H3)+ATAN(250/(L3-M3-400-250)))/2)/SIN((PI()/2+ATAN(H3)+ATAN(250/(L3-M3-400-250)))/2))*SIN(ATAN(H3)+ATAN(250/(L3-M3-400-250))-ATAN((N3-O3)/(L3-M3-400-250)))</f>
        <v>270.13350587645715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147.55674518922214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319.03487425999509</v>
      </c>
      <c r="T3" s="35">
        <f>(1000*SIN(PI()/2-(PI()/2+ATAN(H3)+ATAN(250/(L3-M3-400-250)))/2)/SIN((PI()/2+ATAN(H3)+ATAN(250/(L3-M3-400-250)))/2))*SIN(ATAN((N3-O3)/(L3-M3-400-250)))</f>
        <v>18.919385782292153</v>
      </c>
      <c r="U3" s="35">
        <f>(1000*SIN(PI()/2-(PI()/2+ATAN(H3)+ATAN(250/(L3-M3-400-250)))/2)/SIN((PI()/2+ATAN(H3)+ATAN(250/(L3-M3-400-250)))/2))*COS(ATAN(H3)+ATAN(250/(L3-M3-400-250))-ATAN((N3-O3)/(L3-M3-400-250)))</f>
        <v>518.54341370143152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283.24727107375082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14.790491116696366</v>
      </c>
      <c r="X3" s="35">
        <f>M3+400-((K3-250-(N3-O3))/TAN(PI()/2-(ATAN(H3)+ATAN(250/(L3-M3-400-250))-ATAN((N3-O3)/(L3-M3-400-250)))))</f>
        <v>3307.6008041501887</v>
      </c>
      <c r="Y3" s="51">
        <v>9900</v>
      </c>
      <c r="Z3" s="51">
        <v>4150</v>
      </c>
      <c r="AA3" s="35">
        <f>Z3*G3+J3</f>
        <v>427.36462500000027</v>
      </c>
      <c r="AB3" s="35">
        <f>(Y3-400-500)*G3+250</f>
        <v>92.477500000000532</v>
      </c>
      <c r="AC3" s="35">
        <f>(1000*SIN(PI()/2-(PI()/2+ATAN(I3)+ATAN(250/(Y3-Z3-400-250)))/2)/SIN((PI()/2+ATAN(I3)+ATAN(250/(Y3-Z3-400-250)))/2))*COS(ATAN((AA3-AB3)/(Y3-Z3-400-250)))</f>
        <v>583.43096332095058</v>
      </c>
      <c r="AD3" s="35">
        <f>(1000*SIN(PI()/2-(PI()/2+ATAN(I3)+ATAN(250/(Y3-Z3-400-250)))/2)/SIN((PI()/2+ATAN(I3)+ATAN(250/(Y3-Z3-400-250)))/2))*SIN(ATAN(I3)+ATAN(250/(Y3-Z3-400-250))-(ATAN((AA3-AB3)/(Y3-Z3-400-250))))</f>
        <v>252.76887493613657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129.19106514149632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298.51518688456702</v>
      </c>
      <c r="AG3" s="35">
        <f>(1000*SIN(PI()/2-(PI()/2+ATAN(I3)+ATAN(250/(Y3-Z3-400-250)))/2)/SIN((PI()/2+ATAN(I3)+ATAN(250/(Y3-Z3-400-250)))/2))*SIN(ATAN((AA3-AB3)/(Y3-Z3-400-250)))</f>
        <v>38.31049371422224</v>
      </c>
      <c r="AH3" s="35">
        <f>(1000*SIN(PI()/2-(PI()/2+ATAN(I3)+ATAN(250/(Y3-Z3-400-250)))/2)/SIN((PI()/2+ATAN(I3)+ATAN(250/(Y3-Z3-400-250)))/2))*COS(ATAN(I3)+ATAN(250/(Y3-Z3-400-250))-(ATAN((AA3-AB3)/(Y3-Z3-400-250))))</f>
        <v>527.22602245503731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269.46708303579635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13.839196200905048</v>
      </c>
      <c r="AK3" s="36">
        <f>Z3+400-((K3-250-(AA3-AB3))/TAN(PI()/2-(ATAN(I3)+ATAN(250/(Y3-Z3-400-250))-(ATAN((AA3-AB3)/(Y3-Z3-400-250))))))</f>
        <v>3488.0046404707741</v>
      </c>
    </row>
    <row r="4" spans="1:37" x14ac:dyDescent="0.25">
      <c r="A4" s="5">
        <v>4926</v>
      </c>
      <c r="B4" s="5">
        <v>748914.58495378494</v>
      </c>
      <c r="C4" s="5">
        <v>1096285.3688260317</v>
      </c>
      <c r="D4" s="5">
        <v>17668.534883720917</v>
      </c>
      <c r="E4" s="5">
        <v>33.056128144764195</v>
      </c>
      <c r="F4" s="47">
        <f t="shared" ref="F4:F44" si="0">0.025+(-0.025/40)*(A4-4913.004)</f>
        <v>1.6877499999999941E-2</v>
      </c>
      <c r="G4" s="47">
        <f t="shared" ref="G4:G44" si="1">-0.025-(-0.025/40)*(A4-4913.004)</f>
        <v>-1.6877499999999941E-2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2">M4*F4+J4</f>
        <v>570.04162499999973</v>
      </c>
      <c r="O4" s="35">
        <f t="shared" ref="O4:O67" si="3">(L4-400-500)*F4+250</f>
        <v>401.89749999999947</v>
      </c>
      <c r="P4" s="35">
        <f t="shared" ref="P4:P67" si="4">(1000*SIN(PI()/2-(PI()/2+ATAN(H4)+ATAN(250/(L4-M4-400-250)))/2)/SIN((PI()/2+ATAN(H4)+ATAN(250/(L4-M4-400-250)))/2))*COS(ATAN((N4-O4)/(L4-M4-400-250)))</f>
        <v>584.36990920432038</v>
      </c>
      <c r="Q4" s="35">
        <f t="shared" ref="Q4:Q67" si="5">(1000*SIN(PI()/2-(PI()/2+ATAN(H4)+ATAN(250/(L4-M4-400-250)))/2)/SIN((PI()/2+ATAN(H4)+ATAN(250/(L4-M4-400-250)))/2))*SIN(ATAN(H4)+ATAN(250/(L4-M4-400-250))-ATAN((N4-O4)/(L4-M4-400-250)))</f>
        <v>269.82558405224847</v>
      </c>
      <c r="R4" s="35">
        <f t="shared" ref="R4:R67" si="6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147.21635737782674</v>
      </c>
      <c r="S4" s="35">
        <f t="shared" ref="S4:S67" si="7">(500*SIN(PI()/2-(PI()/2+(ATAN(H4)+ATAN(250/(L4-M4-400-250))-ATAN((N4-O4)/(L4-M4-400-250)))-(ATAN((O4-AB4)/(X4+AK4))))/2)/SIN((PI()/2+(ATAN(H4)+ATAN(250/(L4-M4-400-250))-ATAN((N4-O4)/(L4-M4-400-250)))-(ATAN((O4-AB4)/(X4+AK4))))/2))*COS(ATAN((O4-AB4)/(X4+AK4)))</f>
        <v>318.68615531983778</v>
      </c>
      <c r="T4" s="35">
        <f t="shared" ref="T4:T67" si="8">(1000*SIN(PI()/2-(PI()/2+ATAN(H4)+ATAN(250/(L4-M4-400-250)))/2)/SIN((PI()/2+ATAN(H4)+ATAN(250/(L4-M4-400-250)))/2))*SIN(ATAN((N4-O4)/(L4-M4-400-250)))</f>
        <v>19.266346482252949</v>
      </c>
      <c r="U4" s="35">
        <f t="shared" ref="U4:U67" si="9">(1000*SIN(PI()/2-(PI()/2+ATAN(H4)+ATAN(250/(L4-M4-400-250)))/2)/SIN((PI()/2+ATAN(H4)+ATAN(250/(L4-M4-400-250)))/2))*COS(ATAN(H4)+ATAN(250/(L4-M4-400-250))-ATAN((N4-O4)/(L4-M4-400-250)))</f>
        <v>518.70370837415726</v>
      </c>
      <c r="V4" s="35">
        <f t="shared" ref="V4:V67" si="10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283.00381809023509</v>
      </c>
      <c r="W4" s="35">
        <f t="shared" ref="W4:W67" si="11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14.246099140014099</v>
      </c>
      <c r="X4" s="35">
        <f t="shared" ref="X4:X67" si="12">M4+400-((K4-250-(N4-O4))/TAN(PI()/2-(ATAN(H4)+ATAN(250/(L4-M4-400-250))-ATAN((N4-O4)/(L4-M4-400-250)))))</f>
        <v>3310.9773320984918</v>
      </c>
      <c r="Y4" s="51">
        <v>9900</v>
      </c>
      <c r="Z4" s="51">
        <v>4150</v>
      </c>
      <c r="AA4" s="35">
        <f t="shared" ref="AA4:AA67" si="13">Z4*G4+J4</f>
        <v>429.95837500000027</v>
      </c>
      <c r="AB4" s="35">
        <f t="shared" ref="AB4:AB67" si="14">(Y4-400-500)*G4+250</f>
        <v>98.102500000000532</v>
      </c>
      <c r="AC4" s="35">
        <f t="shared" ref="AC4:AC67" si="15">(1000*SIN(PI()/2-(PI()/2+ATAN(I4)+ATAN(250/(Y4-Z4-400-250)))/2)/SIN((PI()/2+ATAN(I4)+ATAN(250/(Y4-Z4-400-250)))/2))*COS(ATAN((AA4-AB4)/(Y4-Z4-400-250)))</f>
        <v>583.45353459075272</v>
      </c>
      <c r="AD4" s="35">
        <f t="shared" ref="AD4:AD67" si="16">(1000*SIN(PI()/2-(PI()/2+ATAN(I4)+ATAN(250/(Y4-Z4-400-250)))/2)/SIN((PI()/2+ATAN(I4)+ATAN(250/(Y4-Z4-400-250)))/2))*SIN(ATAN(I4)+ATAN(250/(Y4-Z4-400-250))-(ATAN((AA4-AB4)/(Y4-Z4-400-250))))</f>
        <v>253.08086089137802</v>
      </c>
      <c r="AE4" s="35">
        <f t="shared" ref="AE4:AE67" si="17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129.50658029742797</v>
      </c>
      <c r="AF4" s="35">
        <f t="shared" ref="AF4:AF67" si="18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298.89784755945374</v>
      </c>
      <c r="AG4" s="35">
        <f t="shared" ref="AG4:AG67" si="19">(1000*SIN(PI()/2-(PI()/2+ATAN(I4)+ATAN(250/(Y4-Z4-400-250)))/2)/SIN((PI()/2+ATAN(I4)+ATAN(250/(Y4-Z4-400-250)))/2))*SIN(ATAN((AA4-AB4)/(Y4-Z4-400-250)))</f>
        <v>37.965192792834685</v>
      </c>
      <c r="AH4" s="35">
        <f t="shared" ref="AH4:AH67" si="20">(1000*SIN(PI()/2-(PI()/2+ATAN(I4)+ATAN(250/(Y4-Z4-400-250)))/2)/SIN((PI()/2+ATAN(I4)+ATAN(250/(Y4-Z4-400-250)))/2))*COS(ATAN(I4)+ATAN(250/(Y4-Z4-400-250))-(ATAN((AA4-AB4)/(Y4-Z4-400-250))))</f>
        <v>527.07633293548554</v>
      </c>
      <c r="AI4" s="35">
        <f t="shared" ref="AI4:AI67" si="21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269.71558889820744</v>
      </c>
      <c r="AJ4" s="35">
        <f t="shared" ref="AJ4:AJ67" si="22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13.361510369960325</v>
      </c>
      <c r="AK4" s="36">
        <f t="shared" ref="AK4:AK67" si="23">Z4+400-((K4-250-(AA4-AB4))/TAN(PI()/2-(ATAN(I4)+ATAN(250/(Y4-Z4-400-250))-(ATAN((AA4-AB4)/(Y4-Z4-400-250))))))</f>
        <v>3484.9363846225579</v>
      </c>
    </row>
    <row r="5" spans="1:37" x14ac:dyDescent="0.25">
      <c r="A5" s="5">
        <v>4927</v>
      </c>
      <c r="B5" s="5">
        <v>749752.85399770737</v>
      </c>
      <c r="C5" s="5">
        <v>1096830.6256375313</v>
      </c>
      <c r="D5" s="5">
        <v>17668.046511627894</v>
      </c>
      <c r="E5" s="5">
        <v>33.028401906204252</v>
      </c>
      <c r="F5" s="47">
        <f t="shared" si="0"/>
        <v>1.6252499999999941E-2</v>
      </c>
      <c r="G5" s="47">
        <f t="shared" si="1"/>
        <v>-1.6252499999999941E-2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2"/>
        <v>567.44787499999973</v>
      </c>
      <c r="O5" s="35">
        <f t="shared" si="3"/>
        <v>396.27249999999947</v>
      </c>
      <c r="P5" s="35">
        <f t="shared" si="4"/>
        <v>584.35836767417413</v>
      </c>
      <c r="Q5" s="35">
        <f t="shared" si="5"/>
        <v>269.51757917092687</v>
      </c>
      <c r="R5" s="35">
        <f t="shared" si="6"/>
        <v>146.87642601866563</v>
      </c>
      <c r="S5" s="35">
        <f t="shared" si="7"/>
        <v>318.33674528476132</v>
      </c>
      <c r="T5" s="35">
        <f t="shared" si="8"/>
        <v>19.613286808042119</v>
      </c>
      <c r="U5" s="35">
        <f t="shared" si="9"/>
        <v>518.86381393202112</v>
      </c>
      <c r="V5" s="35">
        <f t="shared" si="10"/>
        <v>282.76026675209141</v>
      </c>
      <c r="W5" s="35">
        <f t="shared" si="11"/>
        <v>13.702903897912682</v>
      </c>
      <c r="X5" s="35">
        <f t="shared" si="12"/>
        <v>3314.3481064066145</v>
      </c>
      <c r="Y5" s="51">
        <v>9900</v>
      </c>
      <c r="Z5" s="51">
        <v>4150</v>
      </c>
      <c r="AA5" s="35">
        <f t="shared" si="13"/>
        <v>432.55212500000027</v>
      </c>
      <c r="AB5" s="35">
        <f t="shared" si="14"/>
        <v>103.72750000000053</v>
      </c>
      <c r="AC5" s="35">
        <f t="shared" si="15"/>
        <v>583.47590321079952</v>
      </c>
      <c r="AD5" s="35">
        <f t="shared" si="16"/>
        <v>253.39278222172535</v>
      </c>
      <c r="AE5" s="35">
        <f t="shared" si="17"/>
        <v>129.82254323017494</v>
      </c>
      <c r="AF5" s="35">
        <f t="shared" si="18"/>
        <v>299.27996562163389</v>
      </c>
      <c r="AG5" s="35">
        <f t="shared" si="19"/>
        <v>37.619851974475942</v>
      </c>
      <c r="AH5" s="35">
        <f t="shared" si="20"/>
        <v>526.92644724683646</v>
      </c>
      <c r="AI5" s="35">
        <f t="shared" si="21"/>
        <v>269.96400953902094</v>
      </c>
      <c r="AJ5" s="35">
        <f t="shared" si="22"/>
        <v>12.88259890894906</v>
      </c>
      <c r="AK5" s="36">
        <f t="shared" si="23"/>
        <v>3481.8626707496064</v>
      </c>
    </row>
    <row r="6" spans="1:37" x14ac:dyDescent="0.25">
      <c r="A6" s="5">
        <v>4927.2</v>
      </c>
      <c r="B6" s="5">
        <v>749920.53930473328</v>
      </c>
      <c r="C6" s="5">
        <v>1096939.6285625398</v>
      </c>
      <c r="D6" s="5">
        <v>17667.948837209293</v>
      </c>
      <c r="E6" s="5">
        <v>33.022928203921204</v>
      </c>
      <c r="F6" s="47">
        <f t="shared" si="0"/>
        <v>1.6127500000000055E-2</v>
      </c>
      <c r="G6" s="47">
        <f t="shared" si="1"/>
        <v>-1.6127500000000055E-2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2"/>
        <v>566.92912500000023</v>
      </c>
      <c r="O6" s="35">
        <f t="shared" si="3"/>
        <v>395.14750000000049</v>
      </c>
      <c r="P6" s="35">
        <f t="shared" si="4"/>
        <v>584.35603470622721</v>
      </c>
      <c r="Q6" s="35">
        <f t="shared" si="5"/>
        <v>269.45596825739477</v>
      </c>
      <c r="R6" s="35">
        <f t="shared" si="6"/>
        <v>146.80849450743392</v>
      </c>
      <c r="S6" s="35">
        <f t="shared" si="7"/>
        <v>318.26678058616625</v>
      </c>
      <c r="T6" s="35">
        <f t="shared" si="8"/>
        <v>19.682672396155287</v>
      </c>
      <c r="U6" s="35">
        <f t="shared" si="9"/>
        <v>518.89581233684055</v>
      </c>
      <c r="V6" s="35">
        <f t="shared" si="10"/>
        <v>282.71154470260262</v>
      </c>
      <c r="W6" s="35">
        <f t="shared" si="11"/>
        <v>13.594408519242211</v>
      </c>
      <c r="X6" s="35">
        <f t="shared" si="12"/>
        <v>3315.02157133008</v>
      </c>
      <c r="Y6" s="51">
        <v>9900</v>
      </c>
      <c r="Z6" s="51">
        <v>4150</v>
      </c>
      <c r="AA6" s="35">
        <f t="shared" si="13"/>
        <v>433.07087499999977</v>
      </c>
      <c r="AB6" s="35">
        <f t="shared" si="14"/>
        <v>104.85249999999951</v>
      </c>
      <c r="AC6" s="35">
        <f t="shared" si="15"/>
        <v>583.48035261063842</v>
      </c>
      <c r="AD6" s="35">
        <f t="shared" si="16"/>
        <v>253.45515870240359</v>
      </c>
      <c r="AE6" s="35">
        <f t="shared" si="17"/>
        <v>129.88578956458997</v>
      </c>
      <c r="AF6" s="35">
        <f t="shared" si="18"/>
        <v>299.35632387721273</v>
      </c>
      <c r="AG6" s="35">
        <f t="shared" si="19"/>
        <v>37.550779054566839</v>
      </c>
      <c r="AH6" s="35">
        <f t="shared" si="20"/>
        <v>526.8964465788124</v>
      </c>
      <c r="AI6" s="35">
        <f t="shared" si="21"/>
        <v>270.01368341853697</v>
      </c>
      <c r="AJ6" s="35">
        <f t="shared" si="22"/>
        <v>12.78666957358948</v>
      </c>
      <c r="AK6" s="36">
        <f t="shared" si="23"/>
        <v>3481.247272546887</v>
      </c>
    </row>
    <row r="7" spans="1:37" x14ac:dyDescent="0.25">
      <c r="A7" s="5">
        <v>4927.8</v>
      </c>
      <c r="B7" s="5">
        <v>750423.65737962723</v>
      </c>
      <c r="C7" s="5">
        <v>1097266.5417011678</v>
      </c>
      <c r="D7" s="5">
        <v>17667.655813953475</v>
      </c>
      <c r="E7" s="5">
        <v>33.006650187929907</v>
      </c>
      <c r="F7" s="47">
        <f t="shared" si="0"/>
        <v>1.5752499999999829E-2</v>
      </c>
      <c r="G7" s="47">
        <f t="shared" si="1"/>
        <v>-1.5752499999999829E-2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2"/>
        <v>565.37287499999934</v>
      </c>
      <c r="O7" s="35">
        <f t="shared" si="3"/>
        <v>391.77249999999844</v>
      </c>
      <c r="P7" s="35">
        <f t="shared" si="4"/>
        <v>584.34898648386627</v>
      </c>
      <c r="Q7" s="35">
        <f t="shared" si="5"/>
        <v>269.27111569069802</v>
      </c>
      <c r="R7" s="35">
        <f t="shared" si="6"/>
        <v>146.60480947255556</v>
      </c>
      <c r="S7" s="35">
        <f t="shared" si="7"/>
        <v>318.05672149975913</v>
      </c>
      <c r="T7" s="35">
        <f t="shared" si="8"/>
        <v>19.890824153817576</v>
      </c>
      <c r="U7" s="35">
        <f t="shared" si="9"/>
        <v>518.99176211663189</v>
      </c>
      <c r="V7" s="35">
        <f t="shared" si="10"/>
        <v>282.56535502431205</v>
      </c>
      <c r="W7" s="35">
        <f t="shared" si="11"/>
        <v>13.269209822913181</v>
      </c>
      <c r="X7" s="35">
        <f t="shared" si="12"/>
        <v>3317.040587039407</v>
      </c>
      <c r="Y7" s="51">
        <v>9900</v>
      </c>
      <c r="Z7" s="51">
        <v>4150</v>
      </c>
      <c r="AA7" s="35">
        <f t="shared" si="13"/>
        <v>434.62712500000072</v>
      </c>
      <c r="AB7" s="35">
        <f t="shared" si="14"/>
        <v>108.22750000000153</v>
      </c>
      <c r="AC7" s="35">
        <f t="shared" si="15"/>
        <v>583.49365215173145</v>
      </c>
      <c r="AD7" s="35">
        <f t="shared" si="16"/>
        <v>253.642272523917</v>
      </c>
      <c r="AE7" s="35">
        <f t="shared" si="17"/>
        <v>130.07563608751232</v>
      </c>
      <c r="AF7" s="35">
        <f t="shared" si="18"/>
        <v>299.58526753208378</v>
      </c>
      <c r="AG7" s="35">
        <f t="shared" si="19"/>
        <v>37.343550833765711</v>
      </c>
      <c r="AH7" s="35">
        <f t="shared" si="20"/>
        <v>526.80639753057562</v>
      </c>
      <c r="AI7" s="35">
        <f t="shared" si="21"/>
        <v>270.16268452372827</v>
      </c>
      <c r="AJ7" s="35">
        <f t="shared" si="22"/>
        <v>12.498587534927511</v>
      </c>
      <c r="AK7" s="36">
        <f t="shared" si="23"/>
        <v>3479.3997663206055</v>
      </c>
    </row>
    <row r="8" spans="1:37" x14ac:dyDescent="0.25">
      <c r="A8" s="5">
        <v>4928</v>
      </c>
      <c r="B8" s="5">
        <v>750591.38396644592</v>
      </c>
      <c r="C8" s="5">
        <v>1097375.4810979962</v>
      </c>
      <c r="D8" s="5">
        <v>17667.558139534871</v>
      </c>
      <c r="E8" s="5">
        <v>33.001271879552107</v>
      </c>
      <c r="F8" s="47">
        <f t="shared" si="0"/>
        <v>1.562749999999994E-2</v>
      </c>
      <c r="G8" s="47">
        <f t="shared" si="1"/>
        <v>-1.562749999999994E-2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2"/>
        <v>564.85412499999973</v>
      </c>
      <c r="O8" s="35">
        <f t="shared" si="3"/>
        <v>390.64749999999947</v>
      </c>
      <c r="P8" s="35">
        <f t="shared" si="4"/>
        <v>584.34662063789881</v>
      </c>
      <c r="Q8" s="35">
        <f t="shared" si="5"/>
        <v>269.20949156873831</v>
      </c>
      <c r="R8" s="35">
        <f t="shared" si="6"/>
        <v>146.53695095638787</v>
      </c>
      <c r="S8" s="35">
        <f t="shared" si="7"/>
        <v>317.98664688012497</v>
      </c>
      <c r="T8" s="35">
        <f t="shared" si="8"/>
        <v>19.960206394408598</v>
      </c>
      <c r="U8" s="35">
        <f t="shared" si="9"/>
        <v>519.0237302277626</v>
      </c>
      <c r="V8" s="35">
        <f t="shared" si="10"/>
        <v>282.5166172945556</v>
      </c>
      <c r="W8" s="35">
        <f t="shared" si="11"/>
        <v>13.160906089168892</v>
      </c>
      <c r="X8" s="35">
        <f t="shared" si="12"/>
        <v>3317.7131327396955</v>
      </c>
      <c r="Y8" s="51">
        <v>9900</v>
      </c>
      <c r="Z8" s="51">
        <v>4150</v>
      </c>
      <c r="AA8" s="35">
        <f t="shared" si="13"/>
        <v>435.14587500000027</v>
      </c>
      <c r="AB8" s="35">
        <f t="shared" si="14"/>
        <v>109.35250000000053</v>
      </c>
      <c r="AC8" s="35">
        <f t="shared" si="15"/>
        <v>583.49806911076246</v>
      </c>
      <c r="AD8" s="35">
        <f t="shared" si="16"/>
        <v>253.7046385817049</v>
      </c>
      <c r="AE8" s="35">
        <f t="shared" si="17"/>
        <v>130.13895410614322</v>
      </c>
      <c r="AF8" s="35">
        <f t="shared" si="18"/>
        <v>299.66153830602428</v>
      </c>
      <c r="AG8" s="35">
        <f t="shared" si="19"/>
        <v>37.274471615995765</v>
      </c>
      <c r="AH8" s="35">
        <f t="shared" si="20"/>
        <v>526.77636550282546</v>
      </c>
      <c r="AI8" s="35">
        <f t="shared" si="21"/>
        <v>270.21234470766467</v>
      </c>
      <c r="AJ8" s="35">
        <f t="shared" si="22"/>
        <v>12.402462187879912</v>
      </c>
      <c r="AK8" s="36">
        <f t="shared" si="23"/>
        <v>3478.7834935646288</v>
      </c>
    </row>
    <row r="9" spans="1:37" x14ac:dyDescent="0.25">
      <c r="A9" s="5">
        <v>4929</v>
      </c>
      <c r="B9" s="5">
        <v>751430.16900253296</v>
      </c>
      <c r="C9" s="5">
        <v>1097919.94381091</v>
      </c>
      <c r="D9" s="5">
        <v>17667.069767441848</v>
      </c>
      <c r="E9" s="5">
        <v>32.974738064807745</v>
      </c>
      <c r="F9" s="47">
        <f t="shared" si="0"/>
        <v>1.5002499999999941E-2</v>
      </c>
      <c r="G9" s="47">
        <f t="shared" si="1"/>
        <v>-1.5002499999999941E-2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2"/>
        <v>562.26037499999973</v>
      </c>
      <c r="O9" s="35">
        <f t="shared" si="3"/>
        <v>385.02249999999947</v>
      </c>
      <c r="P9" s="35">
        <f t="shared" si="4"/>
        <v>584.33466813272889</v>
      </c>
      <c r="Q9" s="35">
        <f t="shared" si="5"/>
        <v>268.90132158215101</v>
      </c>
      <c r="R9" s="35">
        <f t="shared" si="6"/>
        <v>146.1979320354626</v>
      </c>
      <c r="S9" s="35">
        <f t="shared" si="7"/>
        <v>317.63586283249185</v>
      </c>
      <c r="T9" s="35">
        <f t="shared" si="8"/>
        <v>20.307104876210829</v>
      </c>
      <c r="U9" s="35">
        <f t="shared" si="9"/>
        <v>519.18345711473944</v>
      </c>
      <c r="V9" s="35">
        <f t="shared" si="10"/>
        <v>282.27286995318161</v>
      </c>
      <c r="W9" s="35">
        <f t="shared" si="11"/>
        <v>12.620106406441607</v>
      </c>
      <c r="X9" s="35">
        <f t="shared" si="12"/>
        <v>3321.0724167554386</v>
      </c>
      <c r="Y9" s="51">
        <v>9900</v>
      </c>
      <c r="Z9" s="51">
        <v>4150</v>
      </c>
      <c r="AA9" s="35">
        <f t="shared" si="13"/>
        <v>437.73962500000027</v>
      </c>
      <c r="AB9" s="35">
        <f t="shared" si="14"/>
        <v>114.97750000000053</v>
      </c>
      <c r="AC9" s="35">
        <f t="shared" si="15"/>
        <v>583.52003222093617</v>
      </c>
      <c r="AD9" s="35">
        <f t="shared" si="16"/>
        <v>254.01642962596841</v>
      </c>
      <c r="AE9" s="35">
        <f t="shared" si="17"/>
        <v>130.45581309150364</v>
      </c>
      <c r="AF9" s="35">
        <f t="shared" si="18"/>
        <v>300.04256284783219</v>
      </c>
      <c r="AG9" s="35">
        <f t="shared" si="19"/>
        <v>36.929052074450517</v>
      </c>
      <c r="AH9" s="35">
        <f t="shared" si="20"/>
        <v>526.6260878178324</v>
      </c>
      <c r="AI9" s="35">
        <f t="shared" si="21"/>
        <v>270.46059415382592</v>
      </c>
      <c r="AJ9" s="35">
        <f t="shared" si="22"/>
        <v>11.921100583021907</v>
      </c>
      <c r="AK9" s="36">
        <f t="shared" si="23"/>
        <v>3475.698847773504</v>
      </c>
    </row>
    <row r="10" spans="1:37" x14ac:dyDescent="0.25">
      <c r="A10" s="5">
        <v>4930</v>
      </c>
      <c r="B10" s="5">
        <v>752269.20325994492</v>
      </c>
      <c r="C10" s="5">
        <v>1098464.0223876834</v>
      </c>
      <c r="D10" s="5">
        <v>17666.581395348825</v>
      </c>
      <c r="E10" s="5">
        <v>32.948800461971182</v>
      </c>
      <c r="F10" s="47">
        <f t="shared" si="0"/>
        <v>1.4377499999999942E-2</v>
      </c>
      <c r="G10" s="47">
        <f t="shared" si="1"/>
        <v>-1.4377499999999942E-2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2"/>
        <v>559.66662499999973</v>
      </c>
      <c r="O10" s="35">
        <f t="shared" si="3"/>
        <v>379.39749999999947</v>
      </c>
      <c r="P10" s="35">
        <f t="shared" si="4"/>
        <v>584.32251019654609</v>
      </c>
      <c r="Q10" s="35">
        <f t="shared" si="5"/>
        <v>268.59306954785342</v>
      </c>
      <c r="R10" s="35">
        <f t="shared" si="6"/>
        <v>145.85936910017824</v>
      </c>
      <c r="S10" s="35">
        <f t="shared" si="7"/>
        <v>317.28439586961281</v>
      </c>
      <c r="T10" s="35">
        <f t="shared" si="8"/>
        <v>20.653981888418645</v>
      </c>
      <c r="U10" s="35">
        <f t="shared" si="9"/>
        <v>519.34299444692795</v>
      </c>
      <c r="V10" s="35">
        <f t="shared" si="10"/>
        <v>282.02902496384115</v>
      </c>
      <c r="W10" s="35">
        <f t="shared" si="11"/>
        <v>12.080505536267603</v>
      </c>
      <c r="X10" s="35">
        <f t="shared" si="12"/>
        <v>3324.4259641041249</v>
      </c>
      <c r="Y10" s="51">
        <v>9900</v>
      </c>
      <c r="Z10" s="51">
        <v>4150</v>
      </c>
      <c r="AA10" s="35">
        <f t="shared" si="13"/>
        <v>440.33337500000022</v>
      </c>
      <c r="AB10" s="35">
        <f t="shared" si="14"/>
        <v>120.60250000000053</v>
      </c>
      <c r="AC10" s="35">
        <f t="shared" si="15"/>
        <v>583.54179247223897</v>
      </c>
      <c r="AD10" s="35">
        <f t="shared" si="16"/>
        <v>254.32815500929527</v>
      </c>
      <c r="AE10" s="35">
        <f t="shared" si="17"/>
        <v>130.77312035219239</v>
      </c>
      <c r="AF10" s="35">
        <f t="shared" si="18"/>
        <v>300.42303648257206</v>
      </c>
      <c r="AG10" s="35">
        <f t="shared" si="19"/>
        <v>36.583593707101414</v>
      </c>
      <c r="AH10" s="35">
        <f t="shared" si="20"/>
        <v>526.47561430688097</v>
      </c>
      <c r="AI10" s="35">
        <f t="shared" si="21"/>
        <v>270.70875762745129</v>
      </c>
      <c r="AJ10" s="35">
        <f t="shared" si="22"/>
        <v>11.438514476903149</v>
      </c>
      <c r="AK10" s="36">
        <f t="shared" si="23"/>
        <v>3472.6087280752672</v>
      </c>
    </row>
    <row r="11" spans="1:37" x14ac:dyDescent="0.25">
      <c r="A11" s="5">
        <v>4931</v>
      </c>
      <c r="B11" s="5">
        <v>753108.480905056</v>
      </c>
      <c r="C11" s="5">
        <v>1099007.7254477441</v>
      </c>
      <c r="D11" s="5">
        <v>17666.093023255802</v>
      </c>
      <c r="E11" s="5">
        <v>32.923459071042402</v>
      </c>
      <c r="F11" s="47">
        <f t="shared" si="0"/>
        <v>1.3752499999999942E-2</v>
      </c>
      <c r="G11" s="47">
        <f t="shared" si="1"/>
        <v>-1.3752499999999942E-2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2"/>
        <v>557.07287499999973</v>
      </c>
      <c r="O11" s="35">
        <f t="shared" si="3"/>
        <v>373.77249999999947</v>
      </c>
      <c r="P11" s="35">
        <f t="shared" si="4"/>
        <v>584.31014686787898</v>
      </c>
      <c r="Q11" s="35">
        <f t="shared" si="5"/>
        <v>268.28473580275249</v>
      </c>
      <c r="R11" s="35">
        <f t="shared" si="6"/>
        <v>145.52126199464146</v>
      </c>
      <c r="S11" s="35">
        <f t="shared" si="7"/>
        <v>316.93224872040884</v>
      </c>
      <c r="T11" s="35">
        <f t="shared" si="8"/>
        <v>21.000837066115185</v>
      </c>
      <c r="U11" s="35">
        <f t="shared" si="9"/>
        <v>519.50234207892379</v>
      </c>
      <c r="V11" s="35">
        <f t="shared" si="10"/>
        <v>281.78508256272289</v>
      </c>
      <c r="W11" s="35">
        <f t="shared" si="11"/>
        <v>11.542104159057359</v>
      </c>
      <c r="X11" s="35">
        <f t="shared" si="12"/>
        <v>3327.7737804286248</v>
      </c>
      <c r="Y11" s="51">
        <v>9900</v>
      </c>
      <c r="Z11" s="51">
        <v>4150</v>
      </c>
      <c r="AA11" s="35">
        <f t="shared" si="13"/>
        <v>442.92712500000022</v>
      </c>
      <c r="AB11" s="35">
        <f t="shared" si="14"/>
        <v>126.22750000000052</v>
      </c>
      <c r="AC11" s="35">
        <f t="shared" si="15"/>
        <v>583.56334979621363</v>
      </c>
      <c r="AD11" s="35">
        <f t="shared" si="16"/>
        <v>254.63981438659394</v>
      </c>
      <c r="AE11" s="35">
        <f t="shared" si="17"/>
        <v>131.09087605391221</v>
      </c>
      <c r="AF11" s="35">
        <f t="shared" si="18"/>
        <v>300.80295644608424</v>
      </c>
      <c r="AG11" s="35">
        <f t="shared" si="19"/>
        <v>36.238096871412644</v>
      </c>
      <c r="AH11" s="35">
        <f t="shared" si="20"/>
        <v>526.32494508563889</v>
      </c>
      <c r="AI11" s="35">
        <f t="shared" si="21"/>
        <v>270.95683487874908</v>
      </c>
      <c r="AJ11" s="35">
        <f t="shared" si="22"/>
        <v>10.954704258309594</v>
      </c>
      <c r="AK11" s="36">
        <f t="shared" si="23"/>
        <v>3469.5131291621019</v>
      </c>
    </row>
    <row r="12" spans="1:37" x14ac:dyDescent="0.25">
      <c r="A12" s="5">
        <v>4932</v>
      </c>
      <c r="B12" s="5">
        <v>753947.99611663818</v>
      </c>
      <c r="C12" s="5">
        <v>1099551.0616180599</v>
      </c>
      <c r="D12" s="5">
        <v>17665.604651162776</v>
      </c>
      <c r="E12" s="5">
        <v>32.898713892021419</v>
      </c>
      <c r="F12" s="47">
        <f t="shared" si="0"/>
        <v>1.3127499999999941E-2</v>
      </c>
      <c r="G12" s="47">
        <f t="shared" si="1"/>
        <v>-1.3127499999999941E-2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2"/>
        <v>554.47912499999973</v>
      </c>
      <c r="O12" s="35">
        <f t="shared" si="3"/>
        <v>368.14749999999947</v>
      </c>
      <c r="P12" s="35">
        <f t="shared" si="4"/>
        <v>584.29757818590269</v>
      </c>
      <c r="Q12" s="35">
        <f t="shared" si="5"/>
        <v>267.97632068397195</v>
      </c>
      <c r="R12" s="35">
        <f t="shared" si="6"/>
        <v>145.18361056277553</v>
      </c>
      <c r="S12" s="35">
        <f t="shared" si="7"/>
        <v>316.57942411495327</v>
      </c>
      <c r="T12" s="35">
        <f t="shared" si="8"/>
        <v>21.347670044498813</v>
      </c>
      <c r="U12" s="35">
        <f t="shared" si="9"/>
        <v>519.66149986594235</v>
      </c>
      <c r="V12" s="35">
        <f t="shared" si="10"/>
        <v>281.54104298633035</v>
      </c>
      <c r="W12" s="35">
        <f t="shared" si="11"/>
        <v>11.004902949090907</v>
      </c>
      <c r="X12" s="35">
        <f t="shared" si="12"/>
        <v>3331.1158713644099</v>
      </c>
      <c r="Y12" s="51">
        <v>9900</v>
      </c>
      <c r="Z12" s="51">
        <v>4150</v>
      </c>
      <c r="AA12" s="35">
        <f t="shared" si="13"/>
        <v>445.52087500000027</v>
      </c>
      <c r="AB12" s="35">
        <f t="shared" si="14"/>
        <v>131.85250000000053</v>
      </c>
      <c r="AC12" s="35">
        <f t="shared" si="15"/>
        <v>583.58470412502788</v>
      </c>
      <c r="AD12" s="35">
        <f t="shared" si="16"/>
        <v>254.95140741290427</v>
      </c>
      <c r="AE12" s="35">
        <f t="shared" si="17"/>
        <v>131.40908036213347</v>
      </c>
      <c r="AF12" s="35">
        <f t="shared" si="18"/>
        <v>301.18231997455223</v>
      </c>
      <c r="AG12" s="35">
        <f t="shared" si="19"/>
        <v>35.892561925049634</v>
      </c>
      <c r="AH12" s="35">
        <f t="shared" si="20"/>
        <v>526.17408027041688</v>
      </c>
      <c r="AI12" s="35">
        <f t="shared" si="21"/>
        <v>271.20482565819003</v>
      </c>
      <c r="AJ12" s="35">
        <f t="shared" si="22"/>
        <v>10.469670322283699</v>
      </c>
      <c r="AK12" s="36">
        <f t="shared" si="23"/>
        <v>3466.4120457193239</v>
      </c>
    </row>
    <row r="13" spans="1:37" x14ac:dyDescent="0.25">
      <c r="A13" s="5">
        <v>4932.2</v>
      </c>
      <c r="B13" s="5">
        <v>754115.92715549469</v>
      </c>
      <c r="C13" s="5">
        <v>1099659.6855850518</v>
      </c>
      <c r="D13" s="5">
        <v>17665.506976744171</v>
      </c>
      <c r="E13" s="5">
        <v>32.893836401646162</v>
      </c>
      <c r="F13" s="47">
        <f t="shared" si="0"/>
        <v>1.3002500000000056E-2</v>
      </c>
      <c r="G13" s="47">
        <f t="shared" si="1"/>
        <v>-1.3002500000000056E-2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2"/>
        <v>553.96037500000023</v>
      </c>
      <c r="O13" s="35">
        <f t="shared" si="3"/>
        <v>367.02250000000049</v>
      </c>
      <c r="P13" s="35">
        <f t="shared" si="4"/>
        <v>584.29503981060327</v>
      </c>
      <c r="Q13" s="35">
        <f t="shared" si="5"/>
        <v>267.91462792505638</v>
      </c>
      <c r="R13" s="35">
        <f t="shared" si="6"/>
        <v>145.11613494349518</v>
      </c>
      <c r="S13" s="35">
        <f t="shared" si="7"/>
        <v>316.50877813943862</v>
      </c>
      <c r="T13" s="35">
        <f t="shared" si="8"/>
        <v>21.41703394416361</v>
      </c>
      <c r="U13" s="35">
        <f t="shared" si="9"/>
        <v>519.69330862925153</v>
      </c>
      <c r="V13" s="35">
        <f t="shared" si="10"/>
        <v>281.49222343085347</v>
      </c>
      <c r="W13" s="35">
        <f t="shared" si="11"/>
        <v>10.897606786071785</v>
      </c>
      <c r="X13" s="35">
        <f t="shared" si="12"/>
        <v>3331.7836030003218</v>
      </c>
      <c r="Y13" s="51">
        <v>9900</v>
      </c>
      <c r="Z13" s="51">
        <v>4150</v>
      </c>
      <c r="AA13" s="35">
        <f t="shared" si="13"/>
        <v>446.03962499999977</v>
      </c>
      <c r="AB13" s="35">
        <f t="shared" si="14"/>
        <v>132.97749999999951</v>
      </c>
      <c r="AC13" s="35">
        <f t="shared" si="15"/>
        <v>583.58895062544627</v>
      </c>
      <c r="AD13" s="35">
        <f t="shared" si="16"/>
        <v>255.01371802570051</v>
      </c>
      <c r="AE13" s="35">
        <f t="shared" si="17"/>
        <v>131.4727750711028</v>
      </c>
      <c r="AF13" s="35">
        <f t="shared" si="18"/>
        <v>301.25812566484973</v>
      </c>
      <c r="AG13" s="35">
        <f t="shared" si="19"/>
        <v>35.823450393984793</v>
      </c>
      <c r="AH13" s="35">
        <f t="shared" si="20"/>
        <v>526.14388384637562</v>
      </c>
      <c r="AI13" s="35">
        <f t="shared" si="21"/>
        <v>271.25441341551516</v>
      </c>
      <c r="AJ13" s="35">
        <f t="shared" si="22"/>
        <v>10.372516724190833</v>
      </c>
      <c r="AK13" s="36">
        <f t="shared" si="23"/>
        <v>3465.7911704190401</v>
      </c>
    </row>
    <row r="14" spans="1:37" x14ac:dyDescent="0.25">
      <c r="A14" s="5">
        <v>4932.8</v>
      </c>
      <c r="B14" s="5">
        <v>754619.77542877197</v>
      </c>
      <c r="C14" s="5">
        <v>1099985.4721958637</v>
      </c>
      <c r="D14" s="5">
        <v>17665.213953488357</v>
      </c>
      <c r="E14" s="5">
        <v>32.879347021378244</v>
      </c>
      <c r="F14" s="47">
        <f t="shared" si="0"/>
        <v>1.2627499999999828E-2</v>
      </c>
      <c r="G14" s="47">
        <f t="shared" si="1"/>
        <v>-1.2627499999999828E-2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2"/>
        <v>552.40412499999934</v>
      </c>
      <c r="O14" s="35">
        <f t="shared" si="3"/>
        <v>363.64749999999844</v>
      </c>
      <c r="P14" s="35">
        <f t="shared" si="4"/>
        <v>584.28737541267708</v>
      </c>
      <c r="Q14" s="35">
        <f t="shared" si="5"/>
        <v>267.72953022658248</v>
      </c>
      <c r="R14" s="35">
        <f t="shared" si="6"/>
        <v>144.91381739732458</v>
      </c>
      <c r="S14" s="35">
        <f t="shared" si="7"/>
        <v>316.29667849742225</v>
      </c>
      <c r="T14" s="35">
        <f t="shared" si="8"/>
        <v>21.625120198628519</v>
      </c>
      <c r="U14" s="35">
        <f t="shared" si="9"/>
        <v>519.78868931027478</v>
      </c>
      <c r="V14" s="35">
        <f t="shared" si="10"/>
        <v>281.34574151815008</v>
      </c>
      <c r="W14" s="35">
        <f t="shared" si="11"/>
        <v>10.576006550733194</v>
      </c>
      <c r="X14" s="35">
        <f t="shared" si="12"/>
        <v>3333.785425615486</v>
      </c>
      <c r="Y14" s="51">
        <v>9900</v>
      </c>
      <c r="Z14" s="51">
        <v>4150</v>
      </c>
      <c r="AA14" s="35">
        <f t="shared" si="13"/>
        <v>447.59587500000072</v>
      </c>
      <c r="AB14" s="35">
        <f t="shared" si="14"/>
        <v>136.35250000000156</v>
      </c>
      <c r="AC14" s="35">
        <f t="shared" si="15"/>
        <v>583.60164138637981</v>
      </c>
      <c r="AD14" s="35">
        <f t="shared" si="16"/>
        <v>255.20063382951261</v>
      </c>
      <c r="AE14" s="35">
        <f t="shared" si="17"/>
        <v>131.66396691643942</v>
      </c>
      <c r="AF14" s="35">
        <f t="shared" si="18"/>
        <v>301.48540830703979</v>
      </c>
      <c r="AG14" s="35">
        <f t="shared" si="19"/>
        <v>35.616106768752168</v>
      </c>
      <c r="AH14" s="35">
        <f t="shared" si="20"/>
        <v>526.05324766914509</v>
      </c>
      <c r="AI14" s="35">
        <f t="shared" si="21"/>
        <v>271.40315585448991</v>
      </c>
      <c r="AJ14" s="35">
        <f t="shared" si="22"/>
        <v>10.080762366373412</v>
      </c>
      <c r="AK14" s="36">
        <f t="shared" si="23"/>
        <v>3463.9272265279251</v>
      </c>
    </row>
    <row r="15" spans="1:37" x14ac:dyDescent="0.25">
      <c r="A15" s="5">
        <v>4933</v>
      </c>
      <c r="B15" s="5">
        <v>754787.74308395386</v>
      </c>
      <c r="C15" s="5">
        <v>1100094.0395331681</v>
      </c>
      <c r="D15" s="5">
        <v>17665.116279069753</v>
      </c>
      <c r="E15" s="5">
        <v>32.874564924908228</v>
      </c>
      <c r="F15" s="47">
        <f t="shared" si="0"/>
        <v>1.2502499999999942E-2</v>
      </c>
      <c r="G15" s="47">
        <f t="shared" si="1"/>
        <v>-1.2502499999999942E-2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2"/>
        <v>551.88537499999973</v>
      </c>
      <c r="O15" s="35">
        <f t="shared" si="3"/>
        <v>362.52249999999947</v>
      </c>
      <c r="P15" s="35">
        <f t="shared" si="4"/>
        <v>584.28480419043831</v>
      </c>
      <c r="Q15" s="35">
        <f t="shared" si="5"/>
        <v>267.6678245288503</v>
      </c>
      <c r="R15" s="35">
        <f t="shared" si="6"/>
        <v>144.84641464831941</v>
      </c>
      <c r="S15" s="35">
        <f t="shared" si="7"/>
        <v>316.22592478445489</v>
      </c>
      <c r="T15" s="35">
        <f t="shared" si="8"/>
        <v>21.694480458885021</v>
      </c>
      <c r="U15" s="35">
        <f t="shared" si="9"/>
        <v>519.82046766381995</v>
      </c>
      <c r="V15" s="35">
        <f t="shared" si="10"/>
        <v>281.29690647148163</v>
      </c>
      <c r="W15" s="35">
        <f t="shared" si="11"/>
        <v>10.468902574513766</v>
      </c>
      <c r="X15" s="35">
        <f t="shared" si="12"/>
        <v>3334.4522425395671</v>
      </c>
      <c r="Y15" s="51">
        <v>9900</v>
      </c>
      <c r="Z15" s="51">
        <v>4150</v>
      </c>
      <c r="AA15" s="35">
        <f t="shared" si="13"/>
        <v>448.11462500000022</v>
      </c>
      <c r="AB15" s="35">
        <f t="shared" si="14"/>
        <v>137.47750000000053</v>
      </c>
      <c r="AC15" s="35">
        <f t="shared" si="15"/>
        <v>583.60585539147496</v>
      </c>
      <c r="AD15" s="35">
        <f t="shared" si="16"/>
        <v>255.26293374339909</v>
      </c>
      <c r="AE15" s="35">
        <f t="shared" si="17"/>
        <v>131.7277334420946</v>
      </c>
      <c r="AF15" s="35">
        <f t="shared" si="18"/>
        <v>301.56112430452038</v>
      </c>
      <c r="AG15" s="35">
        <f t="shared" si="19"/>
        <v>35.546989225877127</v>
      </c>
      <c r="AH15" s="35">
        <f t="shared" si="20"/>
        <v>526.02301997816869</v>
      </c>
      <c r="AI15" s="35">
        <f t="shared" si="21"/>
        <v>271.45272971650803</v>
      </c>
      <c r="AJ15" s="35">
        <f t="shared" si="22"/>
        <v>9.9834130701229977</v>
      </c>
      <c r="AK15" s="36">
        <f t="shared" si="23"/>
        <v>3463.3054724253761</v>
      </c>
    </row>
    <row r="16" spans="1:37" x14ac:dyDescent="0.25">
      <c r="A16" s="5">
        <v>4934</v>
      </c>
      <c r="B16" s="5">
        <v>755627.71600723267</v>
      </c>
      <c r="C16" s="5">
        <v>1100636.667834878</v>
      </c>
      <c r="D16" s="5">
        <v>17664.627906976733</v>
      </c>
      <c r="E16" s="5">
        <v>32.851012169702834</v>
      </c>
      <c r="F16" s="47">
        <f t="shared" si="0"/>
        <v>1.1877499999999942E-2</v>
      </c>
      <c r="G16" s="47">
        <f t="shared" si="1"/>
        <v>-1.1877499999999942E-2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2"/>
        <v>549.29162499999973</v>
      </c>
      <c r="O16" s="35">
        <f t="shared" si="3"/>
        <v>356.89749999999947</v>
      </c>
      <c r="P16" s="35">
        <f t="shared" si="4"/>
        <v>584.27182492195311</v>
      </c>
      <c r="Q16" s="35">
        <f t="shared" si="5"/>
        <v>267.35924767493913</v>
      </c>
      <c r="R16" s="35">
        <f t="shared" si="6"/>
        <v>144.50967409482669</v>
      </c>
      <c r="S16" s="35">
        <f t="shared" si="7"/>
        <v>315.87175346124047</v>
      </c>
      <c r="T16" s="35">
        <f t="shared" si="8"/>
        <v>22.041267944708334</v>
      </c>
      <c r="U16" s="35">
        <f t="shared" si="9"/>
        <v>519.97924532901345</v>
      </c>
      <c r="V16" s="35">
        <f t="shared" si="10"/>
        <v>281.05267325530815</v>
      </c>
      <c r="W16" s="35">
        <f t="shared" si="11"/>
        <v>9.9341036973329455</v>
      </c>
      <c r="X16" s="35">
        <f t="shared" si="12"/>
        <v>3337.7828995748073</v>
      </c>
      <c r="Y16" s="51">
        <v>9900</v>
      </c>
      <c r="Z16" s="51">
        <v>4150</v>
      </c>
      <c r="AA16" s="35">
        <f t="shared" si="13"/>
        <v>450.70837500000022</v>
      </c>
      <c r="AB16" s="35">
        <f t="shared" si="14"/>
        <v>143.10250000000053</v>
      </c>
      <c r="AC16" s="35">
        <f t="shared" si="15"/>
        <v>583.62680352897428</v>
      </c>
      <c r="AD16" s="35">
        <f t="shared" si="16"/>
        <v>255.5743930333862</v>
      </c>
      <c r="AE16" s="35">
        <f t="shared" si="17"/>
        <v>132.04683545880374</v>
      </c>
      <c r="AF16" s="35">
        <f t="shared" si="18"/>
        <v>301.939366672912</v>
      </c>
      <c r="AG16" s="35">
        <f t="shared" si="19"/>
        <v>35.201379131957459</v>
      </c>
      <c r="AH16" s="35">
        <f t="shared" si="20"/>
        <v>525.87176432649062</v>
      </c>
      <c r="AI16" s="35">
        <f t="shared" si="21"/>
        <v>271.7005468047023</v>
      </c>
      <c r="AJ16" s="35">
        <f t="shared" si="22"/>
        <v>9.4959329093786824</v>
      </c>
      <c r="AK16" s="36">
        <f t="shared" si="23"/>
        <v>3460.1934039518146</v>
      </c>
    </row>
    <row r="17" spans="1:37" x14ac:dyDescent="0.25">
      <c r="A17" s="5">
        <v>4935</v>
      </c>
      <c r="B17" s="5">
        <v>756467.90909814835</v>
      </c>
      <c r="C17" s="5">
        <v>1101178.9551721513</v>
      </c>
      <c r="D17" s="5">
        <v>17664.13953488371</v>
      </c>
      <c r="E17" s="5">
        <v>32.828055626405224</v>
      </c>
      <c r="F17" s="47">
        <f t="shared" si="0"/>
        <v>1.1252499999999941E-2</v>
      </c>
      <c r="G17" s="47">
        <f t="shared" si="1"/>
        <v>-1.1252499999999941E-2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2"/>
        <v>546.69787499999973</v>
      </c>
      <c r="O17" s="35">
        <f t="shared" si="3"/>
        <v>351.27249999999947</v>
      </c>
      <c r="P17" s="35">
        <f t="shared" si="4"/>
        <v>584.25864042155933</v>
      </c>
      <c r="Q17" s="35">
        <f t="shared" si="5"/>
        <v>267.0505904600011</v>
      </c>
      <c r="R17" s="35">
        <f t="shared" si="6"/>
        <v>144.17338874566406</v>
      </c>
      <c r="S17" s="35">
        <f t="shared" si="7"/>
        <v>315.51691287873717</v>
      </c>
      <c r="T17" s="35">
        <f t="shared" si="8"/>
        <v>22.388032137524227</v>
      </c>
      <c r="U17" s="35">
        <f t="shared" si="9"/>
        <v>520.13783271860223</v>
      </c>
      <c r="V17" s="35">
        <f t="shared" si="10"/>
        <v>280.80834357525316</v>
      </c>
      <c r="W17" s="35">
        <f t="shared" si="11"/>
        <v>9.4005069734129698</v>
      </c>
      <c r="X17" s="35">
        <f t="shared" si="12"/>
        <v>3341.1078480834803</v>
      </c>
      <c r="Y17" s="51">
        <v>9900</v>
      </c>
      <c r="Z17" s="51">
        <v>4150</v>
      </c>
      <c r="AA17" s="35">
        <f t="shared" si="13"/>
        <v>453.30212500000027</v>
      </c>
      <c r="AB17" s="35">
        <f t="shared" si="14"/>
        <v>148.72750000000053</v>
      </c>
      <c r="AC17" s="35">
        <f t="shared" si="15"/>
        <v>583.64754847157201</v>
      </c>
      <c r="AD17" s="35">
        <f t="shared" si="16"/>
        <v>255.88578493831022</v>
      </c>
      <c r="AE17" s="35">
        <f t="shared" si="17"/>
        <v>132.36638657703952</v>
      </c>
      <c r="AF17" s="35">
        <f t="shared" si="18"/>
        <v>302.31704431704748</v>
      </c>
      <c r="AG17" s="35">
        <f t="shared" si="19"/>
        <v>34.855732001548667</v>
      </c>
      <c r="AH17" s="35">
        <f t="shared" si="20"/>
        <v>525.72031343362096</v>
      </c>
      <c r="AI17" s="35">
        <f t="shared" si="21"/>
        <v>271.94827667403837</v>
      </c>
      <c r="AJ17" s="35">
        <f t="shared" si="22"/>
        <v>9.0072302538540772</v>
      </c>
      <c r="AK17" s="36">
        <f t="shared" si="23"/>
        <v>3457.0758349632952</v>
      </c>
    </row>
    <row r="18" spans="1:37" x14ac:dyDescent="0.25">
      <c r="A18" s="5">
        <v>4936</v>
      </c>
      <c r="B18" s="5">
        <v>757308.31657934189</v>
      </c>
      <c r="C18" s="5">
        <v>1101720.9102007747</v>
      </c>
      <c r="D18" s="5">
        <v>17663.651162790684</v>
      </c>
      <c r="E18" s="5">
        <v>32.805695295015404</v>
      </c>
      <c r="F18" s="47">
        <f t="shared" si="0"/>
        <v>1.0627499999999943E-2</v>
      </c>
      <c r="G18" s="47">
        <f t="shared" si="1"/>
        <v>-1.0627499999999943E-2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2"/>
        <v>544.10412499999973</v>
      </c>
      <c r="O18" s="35">
        <f t="shared" si="3"/>
        <v>345.64749999999947</v>
      </c>
      <c r="P18" s="35">
        <f t="shared" si="4"/>
        <v>584.24525073101483</v>
      </c>
      <c r="Q18" s="35">
        <f t="shared" si="5"/>
        <v>266.74185322200822</v>
      </c>
      <c r="R18" s="35">
        <f t="shared" si="6"/>
        <v>143.83755844401037</v>
      </c>
      <c r="S18" s="35">
        <f t="shared" si="7"/>
        <v>315.16140577145552</v>
      </c>
      <c r="T18" s="35">
        <f t="shared" si="8"/>
        <v>22.734772673011008</v>
      </c>
      <c r="U18" s="35">
        <f t="shared" si="9"/>
        <v>520.29622969028753</v>
      </c>
      <c r="V18" s="35">
        <f t="shared" si="10"/>
        <v>280.5639176690712</v>
      </c>
      <c r="W18" s="35">
        <f t="shared" si="11"/>
        <v>8.8681130524719958</v>
      </c>
      <c r="X18" s="35">
        <f t="shared" si="12"/>
        <v>3344.4270936715866</v>
      </c>
      <c r="Y18" s="51">
        <v>9900</v>
      </c>
      <c r="Z18" s="51">
        <v>4150</v>
      </c>
      <c r="AA18" s="35">
        <f t="shared" si="13"/>
        <v>455.89587500000022</v>
      </c>
      <c r="AB18" s="35">
        <f t="shared" si="14"/>
        <v>154.35250000000053</v>
      </c>
      <c r="AC18" s="35">
        <f t="shared" si="15"/>
        <v>583.66809015394153</v>
      </c>
      <c r="AD18" s="35">
        <f t="shared" si="16"/>
        <v>256.19710911375449</v>
      </c>
      <c r="AE18" s="35">
        <f t="shared" si="17"/>
        <v>132.68638696135173</v>
      </c>
      <c r="AF18" s="35">
        <f t="shared" si="18"/>
        <v>302.69415447466099</v>
      </c>
      <c r="AG18" s="35">
        <f t="shared" si="19"/>
        <v>34.510048193102669</v>
      </c>
      <c r="AH18" s="35">
        <f t="shared" si="20"/>
        <v>525.5686674184401</v>
      </c>
      <c r="AI18" s="35">
        <f t="shared" si="21"/>
        <v>272.1959190760486</v>
      </c>
      <c r="AJ18" s="35">
        <f t="shared" si="22"/>
        <v>8.5173055236030368</v>
      </c>
      <c r="AK18" s="36">
        <f t="shared" si="23"/>
        <v>3453.9527601175669</v>
      </c>
    </row>
    <row r="19" spans="1:37" x14ac:dyDescent="0.25">
      <c r="A19" s="5">
        <v>4937</v>
      </c>
      <c r="B19" s="5">
        <v>758148.93268299103</v>
      </c>
      <c r="C19" s="5">
        <v>1102262.5415834188</v>
      </c>
      <c r="D19" s="5">
        <v>17663.162790697661</v>
      </c>
      <c r="E19" s="5">
        <v>32.783931175533382</v>
      </c>
      <c r="F19" s="47">
        <f t="shared" si="0"/>
        <v>1.0002499999999942E-2</v>
      </c>
      <c r="G19" s="47">
        <f t="shared" si="1"/>
        <v>-1.0002499999999942E-2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2"/>
        <v>541.51037499999973</v>
      </c>
      <c r="O19" s="35">
        <f t="shared" si="3"/>
        <v>340.02249999999947</v>
      </c>
      <c r="P19" s="35">
        <f t="shared" si="4"/>
        <v>584.23165589272162</v>
      </c>
      <c r="Q19" s="35">
        <f t="shared" si="5"/>
        <v>266.43303629914016</v>
      </c>
      <c r="R19" s="35">
        <f t="shared" si="6"/>
        <v>143.50218303285567</v>
      </c>
      <c r="S19" s="35">
        <f t="shared" si="7"/>
        <v>314.80523487497192</v>
      </c>
      <c r="T19" s="35">
        <f t="shared" si="8"/>
        <v>23.081489186971741</v>
      </c>
      <c r="U19" s="35">
        <f t="shared" si="9"/>
        <v>520.45443610239397</v>
      </c>
      <c r="V19" s="35">
        <f t="shared" si="10"/>
        <v>280.31939577482666</v>
      </c>
      <c r="W19" s="35">
        <f t="shared" si="11"/>
        <v>8.3369225780779761</v>
      </c>
      <c r="X19" s="35">
        <f t="shared" si="12"/>
        <v>3347.7406419377858</v>
      </c>
      <c r="Y19" s="51">
        <v>9900</v>
      </c>
      <c r="Z19" s="51">
        <v>4150</v>
      </c>
      <c r="AA19" s="35">
        <f t="shared" si="13"/>
        <v>458.48962500000022</v>
      </c>
      <c r="AB19" s="35">
        <f t="shared" si="14"/>
        <v>159.97750000000053</v>
      </c>
      <c r="AC19" s="35">
        <f t="shared" si="15"/>
        <v>583.6884285113839</v>
      </c>
      <c r="AD19" s="35">
        <f t="shared" si="16"/>
        <v>256.50836521544278</v>
      </c>
      <c r="AE19" s="35">
        <f t="shared" si="17"/>
        <v>133.0068367760625</v>
      </c>
      <c r="AF19" s="35">
        <f t="shared" si="18"/>
        <v>303.0706943839192</v>
      </c>
      <c r="AG19" s="35">
        <f t="shared" si="19"/>
        <v>34.164328065263447</v>
      </c>
      <c r="AH19" s="35">
        <f t="shared" si="20"/>
        <v>525.41682640046929</v>
      </c>
      <c r="AI19" s="35">
        <f t="shared" si="21"/>
        <v>272.44347376253398</v>
      </c>
      <c r="AJ19" s="35">
        <f t="shared" si="22"/>
        <v>8.0261591449283269</v>
      </c>
      <c r="AK19" s="36">
        <f t="shared" si="23"/>
        <v>3450.8241740654585</v>
      </c>
    </row>
    <row r="20" spans="1:37" x14ac:dyDescent="0.25">
      <c r="A20" s="5">
        <v>4937.2</v>
      </c>
      <c r="B20" s="5">
        <v>758317.08043146133</v>
      </c>
      <c r="C20" s="5">
        <v>1102370.8297851682</v>
      </c>
      <c r="D20" s="5">
        <v>17663.065116279056</v>
      </c>
      <c r="E20" s="5">
        <v>32.779649897065916</v>
      </c>
      <c r="F20" s="47">
        <f t="shared" si="0"/>
        <v>9.8775000000000564E-3</v>
      </c>
      <c r="G20" s="47">
        <f t="shared" si="1"/>
        <v>-9.8775000000000564E-3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2"/>
        <v>540.99162500000023</v>
      </c>
      <c r="O20" s="35">
        <f t="shared" si="3"/>
        <v>338.89750000000049</v>
      </c>
      <c r="P20" s="35">
        <f t="shared" si="4"/>
        <v>584.22891231110998</v>
      </c>
      <c r="Q20" s="35">
        <f t="shared" si="5"/>
        <v>266.37126338215586</v>
      </c>
      <c r="R20" s="35">
        <f t="shared" si="6"/>
        <v>143.43516252365438</v>
      </c>
      <c r="S20" s="35">
        <f t="shared" si="7"/>
        <v>314.73392128177579</v>
      </c>
      <c r="T20" s="35">
        <f t="shared" si="8"/>
        <v>23.150829575140268</v>
      </c>
      <c r="U20" s="35">
        <f t="shared" si="9"/>
        <v>520.48605450524224</v>
      </c>
      <c r="V20" s="35">
        <f t="shared" si="10"/>
        <v>280.27047989838172</v>
      </c>
      <c r="W20" s="35">
        <f t="shared" si="11"/>
        <v>8.230828952985684</v>
      </c>
      <c r="X20" s="35">
        <f t="shared" si="12"/>
        <v>3348.402668404563</v>
      </c>
      <c r="Y20" s="51">
        <v>9900</v>
      </c>
      <c r="Z20" s="51">
        <v>4150</v>
      </c>
      <c r="AA20" s="35">
        <f t="shared" si="13"/>
        <v>459.00837499999977</v>
      </c>
      <c r="AB20" s="35">
        <f t="shared" si="14"/>
        <v>161.10249999999951</v>
      </c>
      <c r="AC20" s="35">
        <f t="shared" si="15"/>
        <v>583.69247177823183</v>
      </c>
      <c r="AD20" s="35">
        <f t="shared" si="16"/>
        <v>256.57060823664341</v>
      </c>
      <c r="AE20" s="35">
        <f t="shared" si="17"/>
        <v>133.07098068509677</v>
      </c>
      <c r="AF20" s="35">
        <f t="shared" si="18"/>
        <v>303.14593369295824</v>
      </c>
      <c r="AG20" s="35">
        <f t="shared" si="19"/>
        <v>34.095179712942574</v>
      </c>
      <c r="AH20" s="35">
        <f t="shared" si="20"/>
        <v>525.38643480710334</v>
      </c>
      <c r="AI20" s="35">
        <f t="shared" si="21"/>
        <v>272.49297415214551</v>
      </c>
      <c r="AJ20" s="35">
        <f t="shared" si="22"/>
        <v>7.9277833093371006</v>
      </c>
      <c r="AK20" s="36">
        <f t="shared" si="23"/>
        <v>3450.1977950390565</v>
      </c>
    </row>
    <row r="21" spans="1:37" x14ac:dyDescent="0.25">
      <c r="A21" s="5">
        <v>4937.8</v>
      </c>
      <c r="B21" s="5">
        <v>758821.57190465927</v>
      </c>
      <c r="C21" s="5">
        <v>1102695.6194898486</v>
      </c>
      <c r="D21" s="5">
        <v>17662.772093023243</v>
      </c>
      <c r="E21" s="5">
        <v>32.76694915252137</v>
      </c>
      <c r="F21" s="47">
        <f t="shared" si="0"/>
        <v>9.5024999999998288E-3</v>
      </c>
      <c r="G21" s="47">
        <f t="shared" si="1"/>
        <v>-9.5024999999998288E-3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2"/>
        <v>539.43537499999934</v>
      </c>
      <c r="O21" s="35">
        <f t="shared" si="3"/>
        <v>335.52249999999844</v>
      </c>
      <c r="P21" s="35">
        <f t="shared" si="4"/>
        <v>584.22063234461393</v>
      </c>
      <c r="Q21" s="35">
        <f t="shared" si="5"/>
        <v>266.18592561512344</v>
      </c>
      <c r="R21" s="35">
        <f t="shared" si="6"/>
        <v>143.23421011945891</v>
      </c>
      <c r="S21" s="35">
        <f t="shared" si="7"/>
        <v>314.51982206853671</v>
      </c>
      <c r="T21" s="35">
        <f t="shared" si="8"/>
        <v>23.358844857982106</v>
      </c>
      <c r="U21" s="35">
        <f t="shared" si="9"/>
        <v>520.58086393437452</v>
      </c>
      <c r="V21" s="35">
        <f t="shared" si="10"/>
        <v>280.12370930820248</v>
      </c>
      <c r="W21" s="35">
        <f t="shared" si="11"/>
        <v>7.912837108625526</v>
      </c>
      <c r="X21" s="35">
        <f t="shared" si="12"/>
        <v>3350.3873822365977</v>
      </c>
      <c r="Y21" s="51">
        <v>9900</v>
      </c>
      <c r="Z21" s="51">
        <v>4150</v>
      </c>
      <c r="AA21" s="35">
        <f t="shared" si="13"/>
        <v>460.56462500000072</v>
      </c>
      <c r="AB21" s="35">
        <f t="shared" si="14"/>
        <v>164.47750000000156</v>
      </c>
      <c r="AC21" s="35">
        <f t="shared" si="15"/>
        <v>583.70455276031396</v>
      </c>
      <c r="AD21" s="35">
        <f t="shared" si="16"/>
        <v>256.75732085242663</v>
      </c>
      <c r="AE21" s="35">
        <f t="shared" si="17"/>
        <v>133.26352032799778</v>
      </c>
      <c r="AF21" s="35">
        <f t="shared" si="18"/>
        <v>303.37151387684423</v>
      </c>
      <c r="AG21" s="35">
        <f t="shared" si="19"/>
        <v>33.887726054159153</v>
      </c>
      <c r="AH21" s="35">
        <f t="shared" si="20"/>
        <v>525.29521326481165</v>
      </c>
      <c r="AI21" s="35">
        <f t="shared" si="21"/>
        <v>272.64145418992655</v>
      </c>
      <c r="AJ21" s="35">
        <f t="shared" si="22"/>
        <v>7.6323627455871428</v>
      </c>
      <c r="AK21" s="36">
        <f t="shared" si="23"/>
        <v>3448.3173335561078</v>
      </c>
    </row>
    <row r="22" spans="1:37" x14ac:dyDescent="0.25">
      <c r="A22" s="5">
        <v>4938</v>
      </c>
      <c r="B22" s="5">
        <v>758989.75165128708</v>
      </c>
      <c r="C22" s="5">
        <v>1102803.857989192</v>
      </c>
      <c r="D22" s="5">
        <v>17662.674418604638</v>
      </c>
      <c r="E22" s="5">
        <v>32.762763267959144</v>
      </c>
      <c r="F22" s="47">
        <f t="shared" si="0"/>
        <v>9.3774999999999414E-3</v>
      </c>
      <c r="G22" s="47">
        <f t="shared" si="1"/>
        <v>-9.3774999999999414E-3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2"/>
        <v>538.91662499999973</v>
      </c>
      <c r="O22" s="35">
        <f t="shared" si="3"/>
        <v>334.39749999999947</v>
      </c>
      <c r="P22" s="35">
        <f t="shared" si="4"/>
        <v>584.21785594972664</v>
      </c>
      <c r="Q22" s="35">
        <f t="shared" si="5"/>
        <v>266.12414002978204</v>
      </c>
      <c r="R22" s="35">
        <f t="shared" si="6"/>
        <v>143.16726235499956</v>
      </c>
      <c r="S22" s="35">
        <f t="shared" si="7"/>
        <v>314.44840292591107</v>
      </c>
      <c r="T22" s="35">
        <f t="shared" si="8"/>
        <v>23.428181315336133</v>
      </c>
      <c r="U22" s="35">
        <f t="shared" si="9"/>
        <v>520.61245181386971</v>
      </c>
      <c r="V22" s="35">
        <f t="shared" si="10"/>
        <v>280.07477813089275</v>
      </c>
      <c r="W22" s="35">
        <f t="shared" si="11"/>
        <v>7.806936187644876</v>
      </c>
      <c r="X22" s="35">
        <f t="shared" si="12"/>
        <v>3351.0484984734148</v>
      </c>
      <c r="Y22" s="51">
        <v>9900</v>
      </c>
      <c r="Z22" s="51">
        <v>4150</v>
      </c>
      <c r="AA22" s="35">
        <f t="shared" si="13"/>
        <v>461.08337500000027</v>
      </c>
      <c r="AB22" s="35">
        <f t="shared" si="14"/>
        <v>165.60250000000053</v>
      </c>
      <c r="AC22" s="35">
        <f t="shared" si="15"/>
        <v>583.70856347982885</v>
      </c>
      <c r="AD22" s="35">
        <f t="shared" si="16"/>
        <v>256.81955289924156</v>
      </c>
      <c r="AE22" s="35">
        <f t="shared" si="17"/>
        <v>133.32773618526721</v>
      </c>
      <c r="AF22" s="35">
        <f t="shared" si="18"/>
        <v>303.44666128343795</v>
      </c>
      <c r="AG22" s="35">
        <f t="shared" si="19"/>
        <v>33.818571976865243</v>
      </c>
      <c r="AH22" s="35">
        <f t="shared" si="20"/>
        <v>525.26479049987108</v>
      </c>
      <c r="AI22" s="35">
        <f t="shared" si="21"/>
        <v>272.69094048556491</v>
      </c>
      <c r="AJ22" s="35">
        <f t="shared" si="22"/>
        <v>7.5337915503799193</v>
      </c>
      <c r="AK22" s="36">
        <f t="shared" si="23"/>
        <v>3447.6900714508643</v>
      </c>
    </row>
    <row r="23" spans="1:37" x14ac:dyDescent="0.25">
      <c r="A23" s="5">
        <v>4939</v>
      </c>
      <c r="B23" s="5">
        <v>759830.76773691177</v>
      </c>
      <c r="C23" s="5">
        <v>1103344.8680936694</v>
      </c>
      <c r="D23" s="5">
        <v>17662.186046511615</v>
      </c>
      <c r="E23" s="5">
        <v>32.742191572292704</v>
      </c>
      <c r="F23" s="47">
        <f t="shared" si="0"/>
        <v>8.7524999999999409E-3</v>
      </c>
      <c r="G23" s="47">
        <f t="shared" si="1"/>
        <v>-8.7524999999999409E-3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2"/>
        <v>536.32287499999973</v>
      </c>
      <c r="O23" s="35">
        <f t="shared" si="3"/>
        <v>328.77249999999947</v>
      </c>
      <c r="P23" s="35">
        <f t="shared" si="4"/>
        <v>584.20385094572043</v>
      </c>
      <c r="Q23" s="35">
        <f t="shared" si="5"/>
        <v>265.81516475252306</v>
      </c>
      <c r="R23" s="35">
        <f t="shared" si="6"/>
        <v>142.83279625305053</v>
      </c>
      <c r="S23" s="35">
        <f t="shared" si="7"/>
        <v>314.09091266192871</v>
      </c>
      <c r="T23" s="35">
        <f t="shared" si="8"/>
        <v>23.774848694162454</v>
      </c>
      <c r="U23" s="35">
        <f t="shared" si="9"/>
        <v>520.77027668428707</v>
      </c>
      <c r="V23" s="35">
        <f t="shared" si="10"/>
        <v>279.83006497595056</v>
      </c>
      <c r="W23" s="35">
        <f t="shared" si="11"/>
        <v>7.2781545124289551</v>
      </c>
      <c r="X23" s="35">
        <f t="shared" si="12"/>
        <v>3354.3506688624957</v>
      </c>
      <c r="Y23" s="51">
        <v>9900</v>
      </c>
      <c r="Z23" s="51">
        <v>4150</v>
      </c>
      <c r="AA23" s="35">
        <f t="shared" si="13"/>
        <v>463.67712500000027</v>
      </c>
      <c r="AB23" s="35">
        <f t="shared" si="14"/>
        <v>171.22750000000053</v>
      </c>
      <c r="AC23" s="35">
        <f t="shared" si="15"/>
        <v>583.72849499583515</v>
      </c>
      <c r="AD23" s="35">
        <f t="shared" si="16"/>
        <v>257.13067182116134</v>
      </c>
      <c r="AE23" s="35">
        <f t="shared" si="17"/>
        <v>133.64908535283584</v>
      </c>
      <c r="AF23" s="35">
        <f t="shared" si="18"/>
        <v>303.82205241230162</v>
      </c>
      <c r="AG23" s="35">
        <f t="shared" si="19"/>
        <v>33.472780286930629</v>
      </c>
      <c r="AH23" s="35">
        <f t="shared" si="20"/>
        <v>525.11255983744866</v>
      </c>
      <c r="AI23" s="35">
        <f t="shared" si="21"/>
        <v>272.93831899748318</v>
      </c>
      <c r="AJ23" s="35">
        <f t="shared" si="22"/>
        <v>7.0402031787532477</v>
      </c>
      <c r="AK23" s="36">
        <f t="shared" si="23"/>
        <v>3444.55044691074</v>
      </c>
    </row>
    <row r="24" spans="1:37" x14ac:dyDescent="0.25">
      <c r="A24" s="5">
        <v>4940</v>
      </c>
      <c r="B24" s="5">
        <v>760671.97520112991</v>
      </c>
      <c r="C24" s="5">
        <v>1103885.5805785358</v>
      </c>
      <c r="D24" s="5">
        <v>17661.697674418592</v>
      </c>
      <c r="E24" s="5">
        <v>32.722216088534054</v>
      </c>
      <c r="F24" s="47">
        <f t="shared" si="0"/>
        <v>8.1274999999999403E-3</v>
      </c>
      <c r="G24" s="47">
        <f t="shared" si="1"/>
        <v>-8.1274999999999403E-3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2"/>
        <v>533.72912499999973</v>
      </c>
      <c r="O24" s="35">
        <f t="shared" si="3"/>
        <v>323.14749999999947</v>
      </c>
      <c r="P24" s="35">
        <f t="shared" si="4"/>
        <v>584.18964092503711</v>
      </c>
      <c r="Q24" s="35">
        <f t="shared" si="5"/>
        <v>265.50611080615414</v>
      </c>
      <c r="R24" s="35">
        <f t="shared" si="6"/>
        <v>142.49878456942437</v>
      </c>
      <c r="S24" s="35">
        <f t="shared" si="7"/>
        <v>313.73276682169393</v>
      </c>
      <c r="T24" s="35">
        <f t="shared" si="8"/>
        <v>24.121490959639406</v>
      </c>
      <c r="U24" s="35">
        <f t="shared" si="9"/>
        <v>520.92791057384329</v>
      </c>
      <c r="V24" s="35">
        <f t="shared" si="10"/>
        <v>279.58525654898727</v>
      </c>
      <c r="W24" s="35">
        <f t="shared" si="11"/>
        <v>6.7505781775251075</v>
      </c>
      <c r="X24" s="35">
        <f t="shared" si="12"/>
        <v>3357.6471586817461</v>
      </c>
      <c r="Y24" s="51">
        <v>9900</v>
      </c>
      <c r="Z24" s="51">
        <v>4150</v>
      </c>
      <c r="AA24" s="35">
        <f t="shared" si="13"/>
        <v>466.27087500000027</v>
      </c>
      <c r="AB24" s="35">
        <f t="shared" si="14"/>
        <v>176.85250000000053</v>
      </c>
      <c r="AC24" s="35">
        <f t="shared" si="15"/>
        <v>583.7482229965907</v>
      </c>
      <c r="AD24" s="35">
        <f t="shared" si="16"/>
        <v>257.44172163735908</v>
      </c>
      <c r="AE24" s="35">
        <f t="shared" si="17"/>
        <v>133.97088444241351</v>
      </c>
      <c r="AF24" s="35">
        <f t="shared" si="18"/>
        <v>304.19686501007919</v>
      </c>
      <c r="AG24" s="35">
        <f t="shared" si="19"/>
        <v>33.126953354668778</v>
      </c>
      <c r="AH24" s="35">
        <f t="shared" si="20"/>
        <v>524.96013453464479</v>
      </c>
      <c r="AI24" s="35">
        <f t="shared" si="21"/>
        <v>273.18560905090214</v>
      </c>
      <c r="AJ24" s="35">
        <f t="shared" si="22"/>
        <v>6.5453944750873756</v>
      </c>
      <c r="AK24" s="36">
        <f t="shared" si="23"/>
        <v>3441.4052950750834</v>
      </c>
    </row>
    <row r="25" spans="1:37" x14ac:dyDescent="0.25">
      <c r="A25" s="5">
        <v>4941</v>
      </c>
      <c r="B25" s="5">
        <v>761513.36831617355</v>
      </c>
      <c r="C25" s="5">
        <v>1104426.0041316152</v>
      </c>
      <c r="D25" s="5">
        <v>17661.209302325566</v>
      </c>
      <c r="E25" s="5">
        <v>32.702836816683195</v>
      </c>
      <c r="F25" s="47">
        <f t="shared" si="0"/>
        <v>7.5024999999999432E-3</v>
      </c>
      <c r="G25" s="47">
        <f t="shared" si="1"/>
        <v>-7.5024999999999432E-3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2"/>
        <v>531.13537499999973</v>
      </c>
      <c r="O25" s="35">
        <f t="shared" si="3"/>
        <v>317.52249999999947</v>
      </c>
      <c r="P25" s="35">
        <f t="shared" si="4"/>
        <v>584.17522593265437</v>
      </c>
      <c r="Q25" s="35">
        <f t="shared" si="5"/>
        <v>265.19697852966658</v>
      </c>
      <c r="R25" s="35">
        <f t="shared" si="6"/>
        <v>142.16522714634345</v>
      </c>
      <c r="S25" s="35">
        <f t="shared" si="7"/>
        <v>313.37396814487215</v>
      </c>
      <c r="T25" s="35">
        <f t="shared" si="8"/>
        <v>24.468107748088038</v>
      </c>
      <c r="U25" s="35">
        <f t="shared" si="9"/>
        <v>521.08535334336102</v>
      </c>
      <c r="V25" s="35">
        <f t="shared" si="10"/>
        <v>279.34035308929623</v>
      </c>
      <c r="W25" s="35">
        <f t="shared" si="11"/>
        <v>6.2242078018632601</v>
      </c>
      <c r="X25" s="35">
        <f t="shared" si="12"/>
        <v>3360.9379735005969</v>
      </c>
      <c r="Y25" s="51">
        <v>9900</v>
      </c>
      <c r="Z25" s="51">
        <v>4150</v>
      </c>
      <c r="AA25" s="35">
        <f t="shared" si="13"/>
        <v>468.86462500000022</v>
      </c>
      <c r="AB25" s="35">
        <f t="shared" si="14"/>
        <v>182.47750000000053</v>
      </c>
      <c r="AC25" s="35">
        <f t="shared" si="15"/>
        <v>583.76774741991403</v>
      </c>
      <c r="AD25" s="35">
        <f t="shared" si="16"/>
        <v>257.75270200413956</v>
      </c>
      <c r="AE25" s="35">
        <f t="shared" si="17"/>
        <v>134.29313361742169</v>
      </c>
      <c r="AF25" s="35">
        <f t="shared" si="18"/>
        <v>304.57109631684312</v>
      </c>
      <c r="AG25" s="35">
        <f t="shared" si="19"/>
        <v>32.781091539473557</v>
      </c>
      <c r="AH25" s="35">
        <f t="shared" si="20"/>
        <v>524.80751471354245</v>
      </c>
      <c r="AI25" s="35">
        <f t="shared" si="21"/>
        <v>273.43281039870868</v>
      </c>
      <c r="AJ25" s="35">
        <f t="shared" si="22"/>
        <v>6.0493658906631227</v>
      </c>
      <c r="AK25" s="36">
        <f t="shared" si="23"/>
        <v>3438.2546105669298</v>
      </c>
    </row>
    <row r="26" spans="1:37" x14ac:dyDescent="0.25">
      <c r="A26" s="5">
        <v>4942</v>
      </c>
      <c r="B26" s="5">
        <v>762354.94136190414</v>
      </c>
      <c r="C26" s="5">
        <v>1104966.147446394</v>
      </c>
      <c r="D26" s="5">
        <v>17660.720930232546</v>
      </c>
      <c r="E26" s="5">
        <v>32.684053756740127</v>
      </c>
      <c r="F26" s="47">
        <f t="shared" si="0"/>
        <v>6.8774999999999427E-3</v>
      </c>
      <c r="G26" s="47">
        <f t="shared" si="1"/>
        <v>-6.8774999999999427E-3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2"/>
        <v>528.54162499999973</v>
      </c>
      <c r="O26" s="35">
        <f t="shared" si="3"/>
        <v>311.89749999999947</v>
      </c>
      <c r="P26" s="35">
        <f t="shared" si="4"/>
        <v>584.16060601419224</v>
      </c>
      <c r="Q26" s="35">
        <f t="shared" si="5"/>
        <v>264.88776826224972</v>
      </c>
      <c r="R26" s="35">
        <f t="shared" si="6"/>
        <v>141.83212382583534</v>
      </c>
      <c r="S26" s="35">
        <f t="shared" si="7"/>
        <v>313.01451937210743</v>
      </c>
      <c r="T26" s="35">
        <f t="shared" si="8"/>
        <v>24.814698695963642</v>
      </c>
      <c r="U26" s="35">
        <f t="shared" si="9"/>
        <v>521.24260485428908</v>
      </c>
      <c r="V26" s="35">
        <f t="shared" si="10"/>
        <v>279.09535483647483</v>
      </c>
      <c r="W26" s="35">
        <f t="shared" si="11"/>
        <v>5.6990439982048402</v>
      </c>
      <c r="X26" s="35">
        <f t="shared" si="12"/>
        <v>3364.2231188811984</v>
      </c>
      <c r="Y26" s="51">
        <v>9900</v>
      </c>
      <c r="Z26" s="51">
        <v>4150</v>
      </c>
      <c r="AA26" s="35">
        <f t="shared" si="13"/>
        <v>471.45837500000022</v>
      </c>
      <c r="AB26" s="35">
        <f t="shared" si="14"/>
        <v>188.10250000000053</v>
      </c>
      <c r="AC26" s="35">
        <f t="shared" si="15"/>
        <v>583.78706820425373</v>
      </c>
      <c r="AD26" s="35">
        <f t="shared" si="16"/>
        <v>258.0636125779576</v>
      </c>
      <c r="AE26" s="35">
        <f t="shared" si="17"/>
        <v>134.61583304105923</v>
      </c>
      <c r="AF26" s="35">
        <f t="shared" si="18"/>
        <v>304.94474357318654</v>
      </c>
      <c r="AG26" s="35">
        <f t="shared" si="19"/>
        <v>32.435195200921719</v>
      </c>
      <c r="AH26" s="35">
        <f t="shared" si="20"/>
        <v>524.6547004968636</v>
      </c>
      <c r="AI26" s="35">
        <f t="shared" si="21"/>
        <v>273.67992279406417</v>
      </c>
      <c r="AJ26" s="35">
        <f t="shared" si="22"/>
        <v>5.5521178830011353</v>
      </c>
      <c r="AK26" s="36">
        <f t="shared" si="23"/>
        <v>3435.0983880023377</v>
      </c>
    </row>
    <row r="27" spans="1:37" x14ac:dyDescent="0.25">
      <c r="A27" s="5">
        <v>4942.2</v>
      </c>
      <c r="B27" s="5">
        <v>762523.27705955505</v>
      </c>
      <c r="C27" s="5">
        <v>1105074.1432462037</v>
      </c>
      <c r="D27" s="5">
        <v>17660.623255813942</v>
      </c>
      <c r="E27" s="5">
        <v>32.680368690180458</v>
      </c>
      <c r="F27" s="47">
        <f t="shared" si="0"/>
        <v>6.7525000000000571E-3</v>
      </c>
      <c r="G27" s="47">
        <f t="shared" si="1"/>
        <v>-6.7525000000000571E-3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2"/>
        <v>528.02287500000023</v>
      </c>
      <c r="O27" s="35">
        <f t="shared" si="3"/>
        <v>310.77250000000049</v>
      </c>
      <c r="P27" s="35">
        <f t="shared" si="4"/>
        <v>584.15765744343014</v>
      </c>
      <c r="Q27" s="35">
        <f t="shared" si="5"/>
        <v>264.8259168797174</v>
      </c>
      <c r="R27" s="35">
        <f t="shared" si="6"/>
        <v>141.76555764012721</v>
      </c>
      <c r="S27" s="35">
        <f t="shared" si="7"/>
        <v>312.94255184728598</v>
      </c>
      <c r="T27" s="35">
        <f t="shared" si="8"/>
        <v>24.884013752687569</v>
      </c>
      <c r="U27" s="35">
        <f t="shared" si="9"/>
        <v>521.27403219329551</v>
      </c>
      <c r="V27" s="35">
        <f t="shared" si="10"/>
        <v>279.04634383184094</v>
      </c>
      <c r="W27" s="35">
        <f t="shared" si="11"/>
        <v>5.5941560796021994</v>
      </c>
      <c r="X27" s="35">
        <f t="shared" si="12"/>
        <v>3364.8794681136851</v>
      </c>
      <c r="Y27" s="51">
        <v>9900</v>
      </c>
      <c r="Z27" s="51">
        <v>4150</v>
      </c>
      <c r="AA27" s="35">
        <f t="shared" si="13"/>
        <v>471.97712499999977</v>
      </c>
      <c r="AB27" s="35">
        <f t="shared" si="14"/>
        <v>189.22749999999948</v>
      </c>
      <c r="AC27" s="35">
        <f t="shared" si="15"/>
        <v>583.79090791907151</v>
      </c>
      <c r="AD27" s="35">
        <f t="shared" si="16"/>
        <v>258.1257862873444</v>
      </c>
      <c r="AE27" s="35">
        <f t="shared" si="17"/>
        <v>134.68042696996807</v>
      </c>
      <c r="AF27" s="35">
        <f t="shared" si="18"/>
        <v>305.01940269561453</v>
      </c>
      <c r="AG27" s="35">
        <f t="shared" si="19"/>
        <v>32.366011822064152</v>
      </c>
      <c r="AH27" s="35">
        <f t="shared" si="20"/>
        <v>524.62411433690318</v>
      </c>
      <c r="AI27" s="35">
        <f t="shared" si="21"/>
        <v>273.72933457713856</v>
      </c>
      <c r="AJ27" s="35">
        <f t="shared" si="22"/>
        <v>5.4525219913812819</v>
      </c>
      <c r="AK27" s="36">
        <f t="shared" si="23"/>
        <v>3434.4664784483684</v>
      </c>
    </row>
    <row r="28" spans="1:37" x14ac:dyDescent="0.25">
      <c r="A28" s="5">
        <v>4942.8</v>
      </c>
      <c r="B28" s="5">
        <v>763028.32550954819</v>
      </c>
      <c r="C28" s="5">
        <v>1105398.0661723912</v>
      </c>
      <c r="D28" s="5">
        <v>17660.330232558128</v>
      </c>
      <c r="E28" s="5">
        <v>32.669456581359285</v>
      </c>
      <c r="F28" s="47">
        <f t="shared" si="0"/>
        <v>6.3774999999998278E-3</v>
      </c>
      <c r="G28" s="47">
        <f t="shared" si="1"/>
        <v>-6.3774999999998278E-3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2"/>
        <v>526.46662499999934</v>
      </c>
      <c r="O28" s="35">
        <f t="shared" si="3"/>
        <v>307.39749999999844</v>
      </c>
      <c r="P28" s="35">
        <f t="shared" si="4"/>
        <v>584.14876256371247</v>
      </c>
      <c r="Q28" s="35">
        <f t="shared" si="5"/>
        <v>264.64034412290789</v>
      </c>
      <c r="R28" s="35">
        <f t="shared" si="6"/>
        <v>141.56596801699871</v>
      </c>
      <c r="S28" s="35">
        <f t="shared" si="7"/>
        <v>312.72649412714344</v>
      </c>
      <c r="T28" s="35">
        <f t="shared" si="8"/>
        <v>25.091952604836425</v>
      </c>
      <c r="U28" s="35">
        <f t="shared" si="9"/>
        <v>521.3682682641404</v>
      </c>
      <c r="V28" s="35">
        <f t="shared" si="10"/>
        <v>278.89928814436689</v>
      </c>
      <c r="W28" s="35">
        <f t="shared" si="11"/>
        <v>5.279782094956035</v>
      </c>
      <c r="X28" s="35">
        <f t="shared" si="12"/>
        <v>3366.847156923267</v>
      </c>
      <c r="Y28" s="51">
        <v>9900</v>
      </c>
      <c r="Z28" s="51">
        <v>4150</v>
      </c>
      <c r="AA28" s="35">
        <f t="shared" si="13"/>
        <v>473.53337500000072</v>
      </c>
      <c r="AB28" s="35">
        <f t="shared" si="14"/>
        <v>192.60250000000156</v>
      </c>
      <c r="AC28" s="35">
        <f t="shared" si="15"/>
        <v>583.80237817069781</v>
      </c>
      <c r="AD28" s="35">
        <f t="shared" si="16"/>
        <v>258.31229055531372</v>
      </c>
      <c r="AE28" s="35">
        <f t="shared" si="17"/>
        <v>134.87431686851053</v>
      </c>
      <c r="AF28" s="35">
        <f t="shared" si="18"/>
        <v>305.24323900798038</v>
      </c>
      <c r="AG28" s="35">
        <f t="shared" si="19"/>
        <v>32.158453515014621</v>
      </c>
      <c r="AH28" s="35">
        <f t="shared" si="20"/>
        <v>524.53230924158231</v>
      </c>
      <c r="AI28" s="35">
        <f t="shared" si="21"/>
        <v>273.87754849888387</v>
      </c>
      <c r="AJ28" s="35">
        <f t="shared" si="22"/>
        <v>5.1534418035764311</v>
      </c>
      <c r="AK28" s="36">
        <f t="shared" si="23"/>
        <v>3432.5694189275569</v>
      </c>
    </row>
    <row r="29" spans="1:37" x14ac:dyDescent="0.25">
      <c r="A29" s="5">
        <v>4943</v>
      </c>
      <c r="B29" s="5">
        <v>763196.68862628937</v>
      </c>
      <c r="C29" s="5">
        <v>1105506.0192221701</v>
      </c>
      <c r="D29" s="5">
        <v>17660.232558139523</v>
      </c>
      <c r="E29" s="5">
        <v>32.665866908704857</v>
      </c>
      <c r="F29" s="47">
        <f t="shared" si="0"/>
        <v>6.2524999999999421E-3</v>
      </c>
      <c r="G29" s="47">
        <f t="shared" si="1"/>
        <v>-6.2524999999999421E-3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2"/>
        <v>525.94787499999973</v>
      </c>
      <c r="O29" s="35">
        <f t="shared" si="3"/>
        <v>306.27249999999947</v>
      </c>
      <c r="P29" s="35">
        <f t="shared" si="4"/>
        <v>584.14578121591353</v>
      </c>
      <c r="Q29" s="35">
        <f t="shared" si="5"/>
        <v>264.57848034328958</v>
      </c>
      <c r="R29" s="35">
        <f t="shared" si="6"/>
        <v>141.49947444973174</v>
      </c>
      <c r="S29" s="35">
        <f t="shared" si="7"/>
        <v>312.65442324500492</v>
      </c>
      <c r="T29" s="35">
        <f t="shared" si="8"/>
        <v>25.161263439857628</v>
      </c>
      <c r="U29" s="35">
        <f t="shared" si="9"/>
        <v>521.39966496870261</v>
      </c>
      <c r="V29" s="35">
        <f t="shared" si="10"/>
        <v>278.85026203042378</v>
      </c>
      <c r="W29" s="35">
        <f t="shared" si="11"/>
        <v>5.1750873731392728</v>
      </c>
      <c r="X29" s="35">
        <f t="shared" si="12"/>
        <v>3367.5026003784351</v>
      </c>
      <c r="Y29" s="51">
        <v>9900</v>
      </c>
      <c r="Z29" s="51">
        <v>4150</v>
      </c>
      <c r="AA29" s="35">
        <f t="shared" si="13"/>
        <v>474.05212500000022</v>
      </c>
      <c r="AB29" s="35">
        <f t="shared" si="14"/>
        <v>193.72750000000053</v>
      </c>
      <c r="AC29" s="35">
        <f t="shared" si="15"/>
        <v>583.80618528868979</v>
      </c>
      <c r="AD29" s="35">
        <f t="shared" si="16"/>
        <v>258.37445301541993</v>
      </c>
      <c r="AE29" s="35">
        <f t="shared" si="17"/>
        <v>134.93898287630327</v>
      </c>
      <c r="AF29" s="35">
        <f t="shared" si="18"/>
        <v>305.31780402024094</v>
      </c>
      <c r="AG29" s="35">
        <f t="shared" si="19"/>
        <v>32.089264698771046</v>
      </c>
      <c r="AH29" s="35">
        <f t="shared" si="20"/>
        <v>524.50169200796904</v>
      </c>
      <c r="AI29" s="35">
        <f t="shared" si="21"/>
        <v>273.92694599040516</v>
      </c>
      <c r="AJ29" s="35">
        <f t="shared" si="22"/>
        <v>5.0536509158598744</v>
      </c>
      <c r="AK29" s="36">
        <f t="shared" si="23"/>
        <v>3431.9366219903759</v>
      </c>
    </row>
    <row r="30" spans="1:37" x14ac:dyDescent="0.25">
      <c r="A30" s="5">
        <v>4944</v>
      </c>
      <c r="B30" s="5">
        <v>764038.60440731049</v>
      </c>
      <c r="C30" s="5">
        <v>1106045.6281635761</v>
      </c>
      <c r="D30" s="5">
        <v>17659.744186046501</v>
      </c>
      <c r="E30" s="5">
        <v>32.64827627257737</v>
      </c>
      <c r="F30" s="47">
        <f t="shared" si="0"/>
        <v>5.6274999999999416E-3</v>
      </c>
      <c r="G30" s="47">
        <f t="shared" si="1"/>
        <v>-5.6274999999999416E-3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2"/>
        <v>523.35412499999973</v>
      </c>
      <c r="O30" s="35">
        <f t="shared" si="3"/>
        <v>300.64749999999947</v>
      </c>
      <c r="P30" s="35">
        <f t="shared" si="4"/>
        <v>584.13075158472282</v>
      </c>
      <c r="Q30" s="35">
        <f t="shared" si="5"/>
        <v>264.26911511236665</v>
      </c>
      <c r="R30" s="35">
        <f t="shared" si="6"/>
        <v>141.16727885966719</v>
      </c>
      <c r="S30" s="35">
        <f t="shared" si="7"/>
        <v>312.29368250611338</v>
      </c>
      <c r="T30" s="35">
        <f t="shared" si="8"/>
        <v>25.507801616499446</v>
      </c>
      <c r="U30" s="35">
        <f t="shared" si="9"/>
        <v>521.55653354930428</v>
      </c>
      <c r="V30" s="35">
        <f t="shared" si="10"/>
        <v>278.60507491134592</v>
      </c>
      <c r="W30" s="35">
        <f t="shared" si="11"/>
        <v>4.6523385270805662</v>
      </c>
      <c r="X30" s="35">
        <f t="shared" si="12"/>
        <v>3370.7764235399372</v>
      </c>
      <c r="Y30" s="51">
        <v>9900</v>
      </c>
      <c r="Z30" s="51">
        <v>4150</v>
      </c>
      <c r="AA30" s="35">
        <f t="shared" si="13"/>
        <v>476.64587500000022</v>
      </c>
      <c r="AB30" s="35">
        <f t="shared" si="14"/>
        <v>199.35250000000053</v>
      </c>
      <c r="AC30" s="35">
        <f t="shared" si="15"/>
        <v>583.82509861293408</v>
      </c>
      <c r="AD30" s="35">
        <f t="shared" si="16"/>
        <v>258.68522297328678</v>
      </c>
      <c r="AE30" s="35">
        <f t="shared" si="17"/>
        <v>135.26258328591032</v>
      </c>
      <c r="AF30" s="35">
        <f t="shared" si="18"/>
        <v>305.69027489969409</v>
      </c>
      <c r="AG30" s="35">
        <f t="shared" si="19"/>
        <v>31.743300392958457</v>
      </c>
      <c r="AH30" s="35">
        <f t="shared" si="20"/>
        <v>524.34848937085792</v>
      </c>
      <c r="AI30" s="35">
        <f t="shared" si="21"/>
        <v>274.17387974144543</v>
      </c>
      <c r="AJ30" s="35">
        <f t="shared" si="22"/>
        <v>4.5539654592335719</v>
      </c>
      <c r="AK30" s="36">
        <f t="shared" si="23"/>
        <v>3428.7693071331155</v>
      </c>
    </row>
    <row r="31" spans="1:37" x14ac:dyDescent="0.25">
      <c r="A31" s="5">
        <v>4945</v>
      </c>
      <c r="B31" s="5">
        <v>764880.68301057816</v>
      </c>
      <c r="C31" s="5">
        <v>1106584.9829806089</v>
      </c>
      <c r="D31" s="5">
        <v>17659.255813953474</v>
      </c>
      <c r="E31" s="5">
        <v>32.631281848357681</v>
      </c>
      <c r="F31" s="47">
        <f t="shared" si="0"/>
        <v>5.002499999999941E-3</v>
      </c>
      <c r="G31" s="47">
        <f t="shared" si="1"/>
        <v>-5.002499999999941E-3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2"/>
        <v>520.76037499999973</v>
      </c>
      <c r="O31" s="35">
        <f t="shared" si="3"/>
        <v>295.02249999999947</v>
      </c>
      <c r="P31" s="35">
        <f t="shared" si="4"/>
        <v>584.11551716816632</v>
      </c>
      <c r="Q31" s="35">
        <f t="shared" si="5"/>
        <v>263.95967290925421</v>
      </c>
      <c r="R31" s="35">
        <f t="shared" si="6"/>
        <v>140.83553689707833</v>
      </c>
      <c r="S31" s="35">
        <f t="shared" si="7"/>
        <v>311.93229989890807</v>
      </c>
      <c r="T31" s="35">
        <f t="shared" si="8"/>
        <v>25.854312862758441</v>
      </c>
      <c r="U31" s="35">
        <f t="shared" si="9"/>
        <v>521.71321045942409</v>
      </c>
      <c r="V31" s="35">
        <f t="shared" si="10"/>
        <v>278.3597937197452</v>
      </c>
      <c r="W31" s="35">
        <f t="shared" si="11"/>
        <v>4.130798054263952</v>
      </c>
      <c r="X31" s="35">
        <f t="shared" si="12"/>
        <v>3374.0445939060933</v>
      </c>
      <c r="Y31" s="51">
        <v>9900</v>
      </c>
      <c r="Z31" s="51">
        <v>4150</v>
      </c>
      <c r="AA31" s="35">
        <f t="shared" si="13"/>
        <v>479.23962500000027</v>
      </c>
      <c r="AB31" s="35">
        <f t="shared" si="14"/>
        <v>204.97750000000053</v>
      </c>
      <c r="AC31" s="35">
        <f t="shared" si="15"/>
        <v>583.84380811733035</v>
      </c>
      <c r="AD31" s="35">
        <f t="shared" si="16"/>
        <v>258.99592210847402</v>
      </c>
      <c r="AE31" s="35">
        <f t="shared" si="17"/>
        <v>135.5866344324173</v>
      </c>
      <c r="AF31" s="35">
        <f t="shared" si="18"/>
        <v>306.06215345380758</v>
      </c>
      <c r="AG31" s="35">
        <f t="shared" si="19"/>
        <v>31.397302643598259</v>
      </c>
      <c r="AH31" s="35">
        <f t="shared" si="20"/>
        <v>524.1950927101675</v>
      </c>
      <c r="AI31" s="35">
        <f t="shared" si="21"/>
        <v>274.42072380117651</v>
      </c>
      <c r="AJ31" s="35">
        <f t="shared" si="22"/>
        <v>4.0530619893501107</v>
      </c>
      <c r="AK31" s="36">
        <f t="shared" si="23"/>
        <v>3425.5964380256173</v>
      </c>
    </row>
    <row r="32" spans="1:37" x14ac:dyDescent="0.25">
      <c r="A32" s="5">
        <v>4946</v>
      </c>
      <c r="B32" s="5">
        <v>765722.91874885559</v>
      </c>
      <c r="C32" s="5">
        <v>1107124.0923883915</v>
      </c>
      <c r="D32" s="5">
        <v>17658.767441860451</v>
      </c>
      <c r="E32" s="5">
        <v>32.614883636045782</v>
      </c>
      <c r="F32" s="47">
        <f t="shared" si="0"/>
        <v>4.3774999999999405E-3</v>
      </c>
      <c r="G32" s="47">
        <f t="shared" si="1"/>
        <v>-4.3774999999999405E-3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2"/>
        <v>518.16662499999973</v>
      </c>
      <c r="O32" s="35">
        <f t="shared" si="3"/>
        <v>289.39749999999947</v>
      </c>
      <c r="P32" s="35">
        <f t="shared" si="4"/>
        <v>584.10007801443157</v>
      </c>
      <c r="Q32" s="35">
        <f t="shared" si="5"/>
        <v>263.65015407391644</v>
      </c>
      <c r="R32" s="35">
        <f t="shared" si="6"/>
        <v>140.50424840320227</v>
      </c>
      <c r="S32" s="35">
        <f t="shared" si="7"/>
        <v>311.57027816777224</v>
      </c>
      <c r="T32" s="35">
        <f t="shared" si="8"/>
        <v>26.200796815645766</v>
      </c>
      <c r="U32" s="35">
        <f t="shared" si="9"/>
        <v>521.86969556302074</v>
      </c>
      <c r="V32" s="35">
        <f t="shared" si="10"/>
        <v>278.11441869642516</v>
      </c>
      <c r="W32" s="35">
        <f t="shared" si="11"/>
        <v>3.6104665427425666</v>
      </c>
      <c r="X32" s="35">
        <f t="shared" si="12"/>
        <v>3377.3071170100584</v>
      </c>
      <c r="Y32" s="51">
        <v>9900</v>
      </c>
      <c r="Z32" s="51">
        <v>4150</v>
      </c>
      <c r="AA32" s="35">
        <f t="shared" si="13"/>
        <v>481.83337500000027</v>
      </c>
      <c r="AB32" s="35">
        <f t="shared" si="14"/>
        <v>210.60250000000053</v>
      </c>
      <c r="AC32" s="35">
        <f t="shared" si="15"/>
        <v>583.86231374285535</v>
      </c>
      <c r="AD32" s="35">
        <f t="shared" si="16"/>
        <v>259.3065500780549</v>
      </c>
      <c r="AE32" s="35">
        <f t="shared" si="17"/>
        <v>135.91113647814277</v>
      </c>
      <c r="AF32" s="35">
        <f t="shared" si="18"/>
        <v>306.43343692543522</v>
      </c>
      <c r="AG32" s="35">
        <f t="shared" si="19"/>
        <v>31.0512718109802</v>
      </c>
      <c r="AH32" s="35">
        <f t="shared" si="20"/>
        <v>524.04150215117227</v>
      </c>
      <c r="AI32" s="35">
        <f t="shared" si="21"/>
        <v>274.66747792386957</v>
      </c>
      <c r="AJ32" s="35">
        <f t="shared" si="22"/>
        <v>3.5509409886688519</v>
      </c>
      <c r="AK32" s="36">
        <f t="shared" si="23"/>
        <v>3422.4180092559182</v>
      </c>
    </row>
    <row r="33" spans="1:37" x14ac:dyDescent="0.25">
      <c r="A33" s="5">
        <v>4947</v>
      </c>
      <c r="B33" s="5">
        <v>766565.30594491959</v>
      </c>
      <c r="C33" s="5">
        <v>1107662.9651068449</v>
      </c>
      <c r="D33" s="5">
        <v>17658.279069767428</v>
      </c>
      <c r="E33" s="5">
        <v>32.599081635641667</v>
      </c>
      <c r="F33" s="47">
        <f t="shared" si="0"/>
        <v>3.7524999999999434E-3</v>
      </c>
      <c r="G33" s="47">
        <f t="shared" si="1"/>
        <v>-3.7524999999999434E-3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2"/>
        <v>515.57287499999973</v>
      </c>
      <c r="O33" s="35">
        <f t="shared" si="3"/>
        <v>283.77249999999947</v>
      </c>
      <c r="P33" s="35">
        <f t="shared" si="4"/>
        <v>584.08443417234673</v>
      </c>
      <c r="Q33" s="35">
        <f t="shared" si="5"/>
        <v>263.34055894650663</v>
      </c>
      <c r="R33" s="35">
        <f t="shared" si="6"/>
        <v>140.17341321907602</v>
      </c>
      <c r="S33" s="35">
        <f t="shared" si="7"/>
        <v>311.20762005798122</v>
      </c>
      <c r="T33" s="35">
        <f t="shared" si="8"/>
        <v>26.547253112316266</v>
      </c>
      <c r="U33" s="35">
        <f t="shared" si="9"/>
        <v>522.0259887246815</v>
      </c>
      <c r="V33" s="35">
        <f t="shared" si="10"/>
        <v>277.8689500824886</v>
      </c>
      <c r="W33" s="35">
        <f t="shared" si="11"/>
        <v>3.0913445743842165</v>
      </c>
      <c r="X33" s="35">
        <f t="shared" si="12"/>
        <v>3380.5639983777719</v>
      </c>
      <c r="Y33" s="51">
        <v>9900</v>
      </c>
      <c r="Z33" s="51">
        <v>4150</v>
      </c>
      <c r="AA33" s="35">
        <f t="shared" si="13"/>
        <v>484.42712500000022</v>
      </c>
      <c r="AB33" s="35">
        <f t="shared" si="14"/>
        <v>216.2275000000005</v>
      </c>
      <c r="AC33" s="35">
        <f t="shared" si="15"/>
        <v>583.88061543111883</v>
      </c>
      <c r="AD33" s="35">
        <f t="shared" si="16"/>
        <v>259.61710653926195</v>
      </c>
      <c r="AE33" s="35">
        <f t="shared" si="17"/>
        <v>136.23608958518722</v>
      </c>
      <c r="AF33" s="35">
        <f t="shared" si="18"/>
        <v>306.80412255803896</v>
      </c>
      <c r="AG33" s="35">
        <f t="shared" si="19"/>
        <v>30.705208255567676</v>
      </c>
      <c r="AH33" s="35">
        <f t="shared" si="20"/>
        <v>523.88771781978369</v>
      </c>
      <c r="AI33" s="35">
        <f t="shared" si="21"/>
        <v>274.91414186407502</v>
      </c>
      <c r="AJ33" s="35">
        <f t="shared" si="22"/>
        <v>3.0476029458783827</v>
      </c>
      <c r="AK33" s="36">
        <f t="shared" si="23"/>
        <v>3419.2340154050235</v>
      </c>
    </row>
    <row r="34" spans="1:37" x14ac:dyDescent="0.25">
      <c r="A34" s="5">
        <v>4947.2</v>
      </c>
      <c r="B34" s="5">
        <v>766733.80105924606</v>
      </c>
      <c r="C34" s="5">
        <v>1107770.7120155394</v>
      </c>
      <c r="D34" s="5">
        <v>17658.181395348827</v>
      </c>
      <c r="E34" s="5">
        <v>32.595992780989789</v>
      </c>
      <c r="F34" s="47">
        <f t="shared" si="0"/>
        <v>3.6275000000000543E-3</v>
      </c>
      <c r="G34" s="47">
        <f t="shared" si="1"/>
        <v>-3.6275000000000543E-3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2"/>
        <v>515.05412500000023</v>
      </c>
      <c r="O34" s="35">
        <f t="shared" si="3"/>
        <v>282.64750000000049</v>
      </c>
      <c r="P34" s="35">
        <f t="shared" si="4"/>
        <v>584.08128084566965</v>
      </c>
      <c r="Q34" s="35">
        <f t="shared" si="5"/>
        <v>263.27863079592277</v>
      </c>
      <c r="R34" s="35">
        <f t="shared" si="6"/>
        <v>140.10730056541789</v>
      </c>
      <c r="S34" s="35">
        <f t="shared" si="7"/>
        <v>311.13501231223034</v>
      </c>
      <c r="T34" s="35">
        <f t="shared" si="8"/>
        <v>26.616541020984137</v>
      </c>
      <c r="U34" s="35">
        <f t="shared" si="9"/>
        <v>522.05722431210927</v>
      </c>
      <c r="V34" s="35">
        <f t="shared" si="10"/>
        <v>277.81984515006531</v>
      </c>
      <c r="W34" s="35">
        <f t="shared" si="11"/>
        <v>2.9876653766609342</v>
      </c>
      <c r="X34" s="35">
        <f t="shared" si="12"/>
        <v>3381.2146981287378</v>
      </c>
      <c r="Y34" s="51">
        <v>9900</v>
      </c>
      <c r="Z34" s="51">
        <v>4150</v>
      </c>
      <c r="AA34" s="35">
        <f t="shared" si="13"/>
        <v>484.94587499999977</v>
      </c>
      <c r="AB34" s="35">
        <f t="shared" si="14"/>
        <v>217.35249999999951</v>
      </c>
      <c r="AC34" s="35">
        <f t="shared" si="15"/>
        <v>583.8842512912064</v>
      </c>
      <c r="AD34" s="35">
        <f t="shared" si="16"/>
        <v>259.67920922034625</v>
      </c>
      <c r="AE34" s="35">
        <f t="shared" si="17"/>
        <v>136.30113434820399</v>
      </c>
      <c r="AF34" s="35">
        <f t="shared" si="18"/>
        <v>306.8781877013455</v>
      </c>
      <c r="AG34" s="35">
        <f t="shared" si="19"/>
        <v>30.635991649482779</v>
      </c>
      <c r="AH34" s="35">
        <f t="shared" si="20"/>
        <v>523.85693771194394</v>
      </c>
      <c r="AI34" s="35">
        <f t="shared" si="21"/>
        <v>274.96346380863793</v>
      </c>
      <c r="AJ34" s="35">
        <f t="shared" si="22"/>
        <v>2.9467893357102741</v>
      </c>
      <c r="AK34" s="36">
        <f t="shared" si="23"/>
        <v>3418.5965483477348</v>
      </c>
    </row>
    <row r="35" spans="1:37" x14ac:dyDescent="0.25">
      <c r="A35" s="5">
        <v>4947.8</v>
      </c>
      <c r="B35" s="5">
        <v>767239.32093811035</v>
      </c>
      <c r="C35" s="5">
        <v>1108093.8987282515</v>
      </c>
      <c r="D35" s="5">
        <v>17657.888372093013</v>
      </c>
      <c r="E35" s="5">
        <v>32.586869307891988</v>
      </c>
      <c r="F35" s="47">
        <f t="shared" si="0"/>
        <v>3.2524999999998284E-3</v>
      </c>
      <c r="G35" s="47">
        <f t="shared" si="1"/>
        <v>-3.2524999999998284E-3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2"/>
        <v>513.49787499999934</v>
      </c>
      <c r="O35" s="35">
        <f t="shared" si="3"/>
        <v>279.27249999999844</v>
      </c>
      <c r="P35" s="35">
        <f t="shared" si="4"/>
        <v>584.07177175628806</v>
      </c>
      <c r="Q35" s="35">
        <f t="shared" si="5"/>
        <v>263.09282814298939</v>
      </c>
      <c r="R35" s="35">
        <f t="shared" si="6"/>
        <v>139.909071347843</v>
      </c>
      <c r="S35" s="35">
        <f t="shared" si="7"/>
        <v>310.91703722289935</v>
      </c>
      <c r="T35" s="35">
        <f t="shared" si="8"/>
        <v>26.82439799343755</v>
      </c>
      <c r="U35" s="35">
        <f t="shared" si="9"/>
        <v>522.15088496522083</v>
      </c>
      <c r="V35" s="35">
        <f t="shared" si="10"/>
        <v>277.67250796830626</v>
      </c>
      <c r="W35" s="35">
        <f t="shared" si="11"/>
        <v>2.6769182578393149</v>
      </c>
      <c r="X35" s="35">
        <f t="shared" si="12"/>
        <v>3383.1654451306695</v>
      </c>
      <c r="Y35" s="51">
        <v>9900</v>
      </c>
      <c r="Z35" s="51">
        <v>4150</v>
      </c>
      <c r="AA35" s="35">
        <f t="shared" si="13"/>
        <v>486.50212500000072</v>
      </c>
      <c r="AB35" s="35">
        <f t="shared" si="14"/>
        <v>220.72750000000156</v>
      </c>
      <c r="AC35" s="35">
        <f t="shared" si="15"/>
        <v>583.89510990806764</v>
      </c>
      <c r="AD35" s="35">
        <f t="shared" si="16"/>
        <v>259.8654999919616</v>
      </c>
      <c r="AE35" s="35">
        <f t="shared" si="17"/>
        <v>136.49637694376611</v>
      </c>
      <c r="AF35" s="35">
        <f t="shared" si="18"/>
        <v>307.10023876803166</v>
      </c>
      <c r="AG35" s="35">
        <f t="shared" si="19"/>
        <v>30.428334093166665</v>
      </c>
      <c r="AH35" s="35">
        <f t="shared" si="20"/>
        <v>523.76455092356878</v>
      </c>
      <c r="AI35" s="35">
        <f t="shared" si="21"/>
        <v>275.11140792008666</v>
      </c>
      <c r="AJ35" s="35">
        <f t="shared" si="22"/>
        <v>2.6440565737013588</v>
      </c>
      <c r="AK35" s="36">
        <f t="shared" si="23"/>
        <v>3416.6828098197848</v>
      </c>
    </row>
    <row r="36" spans="1:37" x14ac:dyDescent="0.25">
      <c r="A36" s="5">
        <v>4948</v>
      </c>
      <c r="B36" s="5">
        <v>767407.8389248848</v>
      </c>
      <c r="C36" s="5">
        <v>1108201.6098608077</v>
      </c>
      <c r="D36" s="5">
        <v>17657.790697674409</v>
      </c>
      <c r="E36" s="5">
        <v>32.58387584714535</v>
      </c>
      <c r="F36" s="47">
        <f t="shared" si="0"/>
        <v>3.1274999999999428E-3</v>
      </c>
      <c r="G36" s="47">
        <f t="shared" si="1"/>
        <v>-3.1274999999999428E-3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2"/>
        <v>512.97912499999973</v>
      </c>
      <c r="O36" s="35">
        <f t="shared" si="3"/>
        <v>278.14749999999947</v>
      </c>
      <c r="P36" s="35">
        <f t="shared" si="4"/>
        <v>584.06858569138024</v>
      </c>
      <c r="Q36" s="35">
        <f t="shared" si="5"/>
        <v>263.03088786736521</v>
      </c>
      <c r="R36" s="35">
        <f t="shared" si="6"/>
        <v>139.8430311855349</v>
      </c>
      <c r="S36" s="35">
        <f t="shared" si="7"/>
        <v>310.84432831568313</v>
      </c>
      <c r="T36" s="35">
        <f t="shared" si="8"/>
        <v>26.893681390070338</v>
      </c>
      <c r="U36" s="35">
        <f t="shared" si="9"/>
        <v>522.18208980962311</v>
      </c>
      <c r="V36" s="35">
        <f t="shared" si="10"/>
        <v>277.62338811933535</v>
      </c>
      <c r="W36" s="35">
        <f t="shared" si="11"/>
        <v>2.5734327248681765</v>
      </c>
      <c r="X36" s="35">
        <f t="shared" si="12"/>
        <v>3383.8152435279621</v>
      </c>
      <c r="Y36" s="51">
        <v>9900</v>
      </c>
      <c r="Z36" s="51">
        <v>4150</v>
      </c>
      <c r="AA36" s="35">
        <f t="shared" si="13"/>
        <v>487.02087500000022</v>
      </c>
      <c r="AB36" s="35">
        <f t="shared" si="14"/>
        <v>221.8525000000005</v>
      </c>
      <c r="AC36" s="35">
        <f t="shared" si="15"/>
        <v>583.89871312436446</v>
      </c>
      <c r="AD36" s="35">
        <f t="shared" si="16"/>
        <v>259.92759114948882</v>
      </c>
      <c r="AE36" s="35">
        <f t="shared" si="17"/>
        <v>136.56149391543514</v>
      </c>
      <c r="AF36" s="35">
        <f t="shared" si="18"/>
        <v>307.17420759570876</v>
      </c>
      <c r="AG36" s="35">
        <f t="shared" si="19"/>
        <v>30.359112337995828</v>
      </c>
      <c r="AH36" s="35">
        <f t="shared" si="20"/>
        <v>523.73373984255011</v>
      </c>
      <c r="AI36" s="35">
        <f t="shared" si="21"/>
        <v>275.16071537662594</v>
      </c>
      <c r="AJ36" s="35">
        <f t="shared" si="22"/>
        <v>2.5430483558942409</v>
      </c>
      <c r="AK36" s="36">
        <f t="shared" si="23"/>
        <v>3416.0444510468933</v>
      </c>
    </row>
    <row r="37" spans="1:37" x14ac:dyDescent="0.25">
      <c r="A37" s="5">
        <v>4949</v>
      </c>
      <c r="B37" s="5">
        <v>768250.51202583313</v>
      </c>
      <c r="C37" s="5">
        <v>1108740.0353795588</v>
      </c>
      <c r="D37" s="5">
        <v>17657.302325581382</v>
      </c>
      <c r="E37" s="5">
        <v>32.569266270556824</v>
      </c>
      <c r="F37" s="47">
        <f t="shared" si="0"/>
        <v>2.5024999999999423E-3</v>
      </c>
      <c r="G37" s="47">
        <f t="shared" si="1"/>
        <v>-2.5024999999999423E-3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2"/>
        <v>510.38537499999978</v>
      </c>
      <c r="O37" s="35">
        <f t="shared" si="3"/>
        <v>272.52249999999947</v>
      </c>
      <c r="P37" s="35">
        <f t="shared" si="4"/>
        <v>584.05253262164058</v>
      </c>
      <c r="Q37" s="35">
        <f t="shared" si="5"/>
        <v>262.72114117701796</v>
      </c>
      <c r="R37" s="35">
        <f t="shared" si="6"/>
        <v>139.51310214321177</v>
      </c>
      <c r="S37" s="35">
        <f t="shared" si="7"/>
        <v>310.48040568788269</v>
      </c>
      <c r="T37" s="35">
        <f t="shared" si="8"/>
        <v>27.24008128635586</v>
      </c>
      <c r="U37" s="35">
        <f t="shared" si="9"/>
        <v>522.3379986836926</v>
      </c>
      <c r="V37" s="35">
        <f t="shared" si="10"/>
        <v>277.37773304866238</v>
      </c>
      <c r="W37" s="35">
        <f t="shared" si="11"/>
        <v>2.0567315636820731</v>
      </c>
      <c r="X37" s="35">
        <f t="shared" si="12"/>
        <v>3387.0608579721656</v>
      </c>
      <c r="Y37" s="51">
        <v>9900</v>
      </c>
      <c r="Z37" s="51">
        <v>4150</v>
      </c>
      <c r="AA37" s="35">
        <f t="shared" si="13"/>
        <v>489.61462500000022</v>
      </c>
      <c r="AB37" s="35">
        <f t="shared" si="14"/>
        <v>227.47750000000053</v>
      </c>
      <c r="AC37" s="35">
        <f t="shared" si="15"/>
        <v>583.91660676546996</v>
      </c>
      <c r="AD37" s="35">
        <f t="shared" si="16"/>
        <v>260.23800356629232</v>
      </c>
      <c r="AE37" s="35">
        <f t="shared" si="17"/>
        <v>136.88734963055526</v>
      </c>
      <c r="AF37" s="35">
        <f t="shared" si="18"/>
        <v>307.54368928317854</v>
      </c>
      <c r="AG37" s="35">
        <f t="shared" si="19"/>
        <v>30.012984419069735</v>
      </c>
      <c r="AH37" s="35">
        <f t="shared" si="20"/>
        <v>523.57956834665561</v>
      </c>
      <c r="AI37" s="35">
        <f t="shared" si="21"/>
        <v>275.40719821663743</v>
      </c>
      <c r="AJ37" s="35">
        <f t="shared" si="22"/>
        <v>2.0372777198565473</v>
      </c>
      <c r="AK37" s="36">
        <f t="shared" si="23"/>
        <v>3412.8493107484319</v>
      </c>
    </row>
    <row r="38" spans="1:37" x14ac:dyDescent="0.25">
      <c r="A38" s="5">
        <v>4950</v>
      </c>
      <c r="B38" s="5">
        <v>769093.31959056854</v>
      </c>
      <c r="C38" s="5">
        <v>1109278.2503968179</v>
      </c>
      <c r="D38" s="5">
        <v>17656.813953488359</v>
      </c>
      <c r="E38" s="5">
        <v>32.555252905876095</v>
      </c>
      <c r="F38" s="47">
        <f t="shared" si="0"/>
        <v>1.8774999999999417E-3</v>
      </c>
      <c r="G38" s="47">
        <f t="shared" si="1"/>
        <v>-1.8774999999999417E-3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2"/>
        <v>507.79162499999978</v>
      </c>
      <c r="O38" s="35">
        <f t="shared" si="3"/>
        <v>266.89749999999947</v>
      </c>
      <c r="P38" s="35">
        <f t="shared" si="4"/>
        <v>584.03627501387552</v>
      </c>
      <c r="Q38" s="35">
        <f t="shared" si="5"/>
        <v>262.41131921617409</v>
      </c>
      <c r="R38" s="35">
        <f t="shared" si="6"/>
        <v>139.18362593253582</v>
      </c>
      <c r="S38" s="35">
        <f t="shared" si="7"/>
        <v>310.11585492242295</v>
      </c>
      <c r="T38" s="35">
        <f t="shared" si="8"/>
        <v>27.586452438770021</v>
      </c>
      <c r="U38" s="35">
        <f t="shared" si="9"/>
        <v>522.49371521336695</v>
      </c>
      <c r="V38" s="35">
        <f t="shared" si="10"/>
        <v>277.13198511246156</v>
      </c>
      <c r="W38" s="35">
        <f t="shared" si="11"/>
        <v>1.5412416541188123</v>
      </c>
      <c r="X38" s="35">
        <f t="shared" si="12"/>
        <v>3390.3008472147335</v>
      </c>
      <c r="Y38" s="51">
        <v>9900</v>
      </c>
      <c r="Z38" s="51">
        <v>4150</v>
      </c>
      <c r="AA38" s="35">
        <f t="shared" si="13"/>
        <v>492.20837500000022</v>
      </c>
      <c r="AB38" s="35">
        <f t="shared" si="14"/>
        <v>233.10250000000053</v>
      </c>
      <c r="AC38" s="35">
        <f t="shared" si="15"/>
        <v>583.93429629794821</v>
      </c>
      <c r="AD38" s="35">
        <f t="shared" si="16"/>
        <v>260.54834344739396</v>
      </c>
      <c r="AE38" s="35">
        <f t="shared" si="17"/>
        <v>137.21365689200204</v>
      </c>
      <c r="AF38" s="35">
        <f t="shared" si="18"/>
        <v>307.91256486584479</v>
      </c>
      <c r="AG38" s="35">
        <f t="shared" si="19"/>
        <v>29.666824859762542</v>
      </c>
      <c r="AH38" s="35">
        <f t="shared" si="20"/>
        <v>523.42520345992</v>
      </c>
      <c r="AI38" s="35">
        <f t="shared" si="21"/>
        <v>275.65359013950848</v>
      </c>
      <c r="AJ38" s="35">
        <f t="shared" si="22"/>
        <v>1.5302915451275982</v>
      </c>
      <c r="AK38" s="36">
        <f t="shared" si="23"/>
        <v>3409.6485890694739</v>
      </c>
    </row>
    <row r="39" spans="1:37" x14ac:dyDescent="0.25">
      <c r="A39" s="5">
        <v>4951</v>
      </c>
      <c r="B39" s="5">
        <v>769936.25596666336</v>
      </c>
      <c r="C39" s="5">
        <v>1109816.2636505365</v>
      </c>
      <c r="D39" s="5">
        <v>17656.325581395336</v>
      </c>
      <c r="E39" s="5">
        <v>32.54183575310315</v>
      </c>
      <c r="F39" s="47">
        <f t="shared" si="0"/>
        <v>1.2524999999999412E-3</v>
      </c>
      <c r="G39" s="47">
        <f t="shared" si="1"/>
        <v>-1.2524999999999412E-3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2"/>
        <v>505.19787499999978</v>
      </c>
      <c r="O39" s="35">
        <f t="shared" si="3"/>
        <v>261.27249999999947</v>
      </c>
      <c r="P39" s="35">
        <f t="shared" si="4"/>
        <v>584.01981291947209</v>
      </c>
      <c r="Q39" s="35">
        <f t="shared" si="5"/>
        <v>262.10142232572463</v>
      </c>
      <c r="R39" s="35">
        <f t="shared" si="6"/>
        <v>138.85460239373143</v>
      </c>
      <c r="S39" s="35">
        <f t="shared" si="7"/>
        <v>309.75067876796817</v>
      </c>
      <c r="T39" s="35">
        <f t="shared" si="8"/>
        <v>27.932794485061226</v>
      </c>
      <c r="U39" s="35">
        <f t="shared" si="9"/>
        <v>522.64923926575466</v>
      </c>
      <c r="V39" s="35">
        <f t="shared" si="10"/>
        <v>276.88614455301939</v>
      </c>
      <c r="W39" s="35">
        <f t="shared" si="11"/>
        <v>1.0269635532735619</v>
      </c>
      <c r="X39" s="35">
        <f t="shared" si="12"/>
        <v>3393.5352167528436</v>
      </c>
      <c r="Y39" s="51">
        <v>9900</v>
      </c>
      <c r="Z39" s="51">
        <v>4150</v>
      </c>
      <c r="AA39" s="35">
        <f t="shared" si="13"/>
        <v>494.80212500000022</v>
      </c>
      <c r="AB39" s="35">
        <f t="shared" si="14"/>
        <v>238.72750000000053</v>
      </c>
      <c r="AC39" s="35">
        <f t="shared" si="15"/>
        <v>583.95178166594701</v>
      </c>
      <c r="AD39" s="35">
        <f t="shared" si="16"/>
        <v>260.85861045068202</v>
      </c>
      <c r="AE39" s="35">
        <f t="shared" si="17"/>
        <v>137.54041586101653</v>
      </c>
      <c r="AF39" s="35">
        <f t="shared" si="18"/>
        <v>308.28083158978421</v>
      </c>
      <c r="AG39" s="35">
        <f t="shared" si="19"/>
        <v>29.320634021213547</v>
      </c>
      <c r="AH39" s="35">
        <f t="shared" si="20"/>
        <v>523.27064531079816</v>
      </c>
      <c r="AI39" s="35">
        <f t="shared" si="21"/>
        <v>275.89989090092348</v>
      </c>
      <c r="AJ39" s="35">
        <f t="shared" si="22"/>
        <v>1.0220903452893828</v>
      </c>
      <c r="AK39" s="36">
        <f t="shared" si="23"/>
        <v>3406.4422805627783</v>
      </c>
    </row>
    <row r="40" spans="1:37" x14ac:dyDescent="0.25">
      <c r="A40" s="5">
        <v>4952</v>
      </c>
      <c r="B40" s="5">
        <v>770779.31551027298</v>
      </c>
      <c r="C40" s="5">
        <v>1110354.0838826299</v>
      </c>
      <c r="D40" s="5">
        <v>17655.837209302314</v>
      </c>
      <c r="E40" s="5">
        <v>32.529014812238003</v>
      </c>
      <c r="F40" s="47">
        <f t="shared" si="0"/>
        <v>6.2749999999994061E-4</v>
      </c>
      <c r="G40" s="47">
        <f t="shared" si="1"/>
        <v>-6.2749999999994061E-4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2"/>
        <v>502.60412499999973</v>
      </c>
      <c r="O40" s="35">
        <f t="shared" si="3"/>
        <v>255.64749999999947</v>
      </c>
      <c r="P40" s="35">
        <f t="shared" si="4"/>
        <v>584.00314639045553</v>
      </c>
      <c r="Q40" s="35">
        <f t="shared" si="5"/>
        <v>261.79145084674019</v>
      </c>
      <c r="R40" s="35">
        <f t="shared" si="6"/>
        <v>138.52603136681705</v>
      </c>
      <c r="S40" s="35">
        <f t="shared" si="7"/>
        <v>309.38487997398562</v>
      </c>
      <c r="T40" s="35">
        <f t="shared" si="8"/>
        <v>28.279107063130976</v>
      </c>
      <c r="U40" s="35">
        <f t="shared" si="9"/>
        <v>522.80457070859541</v>
      </c>
      <c r="V40" s="35">
        <f t="shared" si="10"/>
        <v>276.64021161291487</v>
      </c>
      <c r="W40" s="35">
        <f t="shared" si="11"/>
        <v>0.5138978120408082</v>
      </c>
      <c r="X40" s="35">
        <f t="shared" si="12"/>
        <v>3396.7639720765155</v>
      </c>
      <c r="Y40" s="51">
        <v>9900</v>
      </c>
      <c r="Z40" s="51">
        <v>4150</v>
      </c>
      <c r="AA40" s="35">
        <f t="shared" si="13"/>
        <v>497.39587500000027</v>
      </c>
      <c r="AB40" s="35">
        <f t="shared" si="14"/>
        <v>244.35250000000053</v>
      </c>
      <c r="AC40" s="35">
        <f t="shared" si="15"/>
        <v>583.96906281425004</v>
      </c>
      <c r="AD40" s="35">
        <f t="shared" si="16"/>
        <v>261.16880423421338</v>
      </c>
      <c r="AE40" s="35">
        <f t="shared" si="17"/>
        <v>137.8676266986273</v>
      </c>
      <c r="AF40" s="35">
        <f t="shared" si="18"/>
        <v>308.64848670177042</v>
      </c>
      <c r="AG40" s="35">
        <f t="shared" si="19"/>
        <v>28.974412264726407</v>
      </c>
      <c r="AH40" s="35">
        <f t="shared" si="20"/>
        <v>523.11589402837967</v>
      </c>
      <c r="AI40" s="35">
        <f t="shared" si="21"/>
        <v>276.14610025685232</v>
      </c>
      <c r="AJ40" s="35">
        <f t="shared" si="22"/>
        <v>0.51267464014105413</v>
      </c>
      <c r="AK40" s="36">
        <f t="shared" si="23"/>
        <v>3403.2303797740087</v>
      </c>
    </row>
    <row r="41" spans="1:37" x14ac:dyDescent="0.25">
      <c r="A41" s="5">
        <v>4952.2</v>
      </c>
      <c r="B41" s="5">
        <v>770947.94170236588</v>
      </c>
      <c r="C41" s="5">
        <v>1110461.6255360246</v>
      </c>
      <c r="D41" s="5">
        <v>17655.739534883709</v>
      </c>
      <c r="E41" s="5">
        <v>32.526522169493909</v>
      </c>
      <c r="F41" s="47">
        <f t="shared" si="0"/>
        <v>5.0250000000005499E-4</v>
      </c>
      <c r="G41" s="47">
        <f t="shared" si="1"/>
        <v>-5.0250000000005499E-4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2"/>
        <v>502.08537500000023</v>
      </c>
      <c r="O41" s="35">
        <f t="shared" si="3"/>
        <v>254.52250000000049</v>
      </c>
      <c r="P41" s="35">
        <f t="shared" si="4"/>
        <v>583.99978855712186</v>
      </c>
      <c r="Q41" s="35">
        <f t="shared" si="5"/>
        <v>261.72944763034593</v>
      </c>
      <c r="R41" s="35">
        <f t="shared" si="6"/>
        <v>138.46037144876809</v>
      </c>
      <c r="S41" s="35">
        <f t="shared" si="7"/>
        <v>309.31164574045442</v>
      </c>
      <c r="T41" s="35">
        <f t="shared" si="8"/>
        <v>28.348366010704517</v>
      </c>
      <c r="U41" s="35">
        <f t="shared" si="9"/>
        <v>522.83561387242344</v>
      </c>
      <c r="V41" s="35">
        <f t="shared" si="10"/>
        <v>276.59101396058202</v>
      </c>
      <c r="W41" s="35">
        <f t="shared" si="11"/>
        <v>0.41143019498986533</v>
      </c>
      <c r="X41" s="35">
        <f t="shared" si="12"/>
        <v>3397.4090499181348</v>
      </c>
      <c r="Y41" s="51">
        <v>9900</v>
      </c>
      <c r="Z41" s="51">
        <v>4150</v>
      </c>
      <c r="AA41" s="35">
        <f t="shared" si="13"/>
        <v>497.91462499999977</v>
      </c>
      <c r="AB41" s="35">
        <f t="shared" si="14"/>
        <v>245.47749999999951</v>
      </c>
      <c r="AC41" s="35">
        <f t="shared" si="15"/>
        <v>583.97249453273287</v>
      </c>
      <c r="AD41" s="35">
        <f t="shared" si="16"/>
        <v>261.23083417446981</v>
      </c>
      <c r="AE41" s="35">
        <f t="shared" si="17"/>
        <v>137.93312310453652</v>
      </c>
      <c r="AF41" s="35">
        <f t="shared" si="18"/>
        <v>308.7219440884993</v>
      </c>
      <c r="AG41" s="35">
        <f t="shared" si="19"/>
        <v>28.905164235082641</v>
      </c>
      <c r="AH41" s="35">
        <f t="shared" si="20"/>
        <v>523.08492060730487</v>
      </c>
      <c r="AI41" s="35">
        <f t="shared" si="21"/>
        <v>276.19533113792517</v>
      </c>
      <c r="AJ41" s="35">
        <f t="shared" si="22"/>
        <v>0.41064580465412825</v>
      </c>
      <c r="AK41" s="36">
        <f t="shared" si="23"/>
        <v>3402.5873280619257</v>
      </c>
    </row>
    <row r="42" spans="1:37" x14ac:dyDescent="0.25">
      <c r="A42" s="5">
        <v>4952.8</v>
      </c>
      <c r="B42" s="5">
        <v>771453.84803581238</v>
      </c>
      <c r="C42" s="5">
        <v>1110784.2069697976</v>
      </c>
      <c r="D42" s="5">
        <v>17655.446511627892</v>
      </c>
      <c r="E42" s="5">
        <v>32.519187332119486</v>
      </c>
      <c r="F42" s="47">
        <f t="shared" si="0"/>
        <v>1.2749999999982914E-4</v>
      </c>
      <c r="G42" s="47">
        <f t="shared" si="1"/>
        <v>-1.2749999999982914E-4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2"/>
        <v>500.52912499999928</v>
      </c>
      <c r="O42" s="35">
        <f t="shared" si="3"/>
        <v>251.14749999999847</v>
      </c>
      <c r="P42" s="35">
        <f t="shared" si="4"/>
        <v>583.98966600968936</v>
      </c>
      <c r="Q42" s="35">
        <f t="shared" si="5"/>
        <v>261.54342018912058</v>
      </c>
      <c r="R42" s="35">
        <f t="shared" si="6"/>
        <v>138.26350024620658</v>
      </c>
      <c r="S42" s="35">
        <f t="shared" si="7"/>
        <v>309.09179448648348</v>
      </c>
      <c r="T42" s="35">
        <f t="shared" si="8"/>
        <v>28.556135665236088</v>
      </c>
      <c r="U42" s="35">
        <f t="shared" si="9"/>
        <v>522.92869709551894</v>
      </c>
      <c r="V42" s="35">
        <f t="shared" si="10"/>
        <v>276.44339890995394</v>
      </c>
      <c r="W42" s="35">
        <f t="shared" si="11"/>
        <v>0.10431848421631675</v>
      </c>
      <c r="X42" s="35">
        <f t="shared" si="12"/>
        <v>3399.3429377857851</v>
      </c>
      <c r="Y42" s="51">
        <v>9900</v>
      </c>
      <c r="Z42" s="51">
        <v>4150</v>
      </c>
      <c r="AA42" s="35">
        <f t="shared" si="13"/>
        <v>499.47087500000072</v>
      </c>
      <c r="AB42" s="35">
        <f t="shared" si="14"/>
        <v>248.85250000000153</v>
      </c>
      <c r="AC42" s="35">
        <f t="shared" si="15"/>
        <v>583.98274065801218</v>
      </c>
      <c r="AD42" s="35">
        <f t="shared" si="16"/>
        <v>261.41690631313685</v>
      </c>
      <c r="AE42" s="35">
        <f t="shared" si="17"/>
        <v>138.12972082218172</v>
      </c>
      <c r="AF42" s="35">
        <f t="shared" si="18"/>
        <v>308.94216858104136</v>
      </c>
      <c r="AG42" s="35">
        <f t="shared" si="19"/>
        <v>28.697412841520979</v>
      </c>
      <c r="AH42" s="35">
        <f t="shared" si="20"/>
        <v>522.99195403362421</v>
      </c>
      <c r="AI42" s="35">
        <f t="shared" si="21"/>
        <v>276.34300176584082</v>
      </c>
      <c r="AJ42" s="35">
        <f t="shared" si="22"/>
        <v>0.1042679854714984</v>
      </c>
      <c r="AK42" s="36">
        <f t="shared" si="23"/>
        <v>3400.6568290300538</v>
      </c>
    </row>
    <row r="43" spans="1:37" x14ac:dyDescent="0.25">
      <c r="A43" s="5">
        <v>4953</v>
      </c>
      <c r="B43" s="5">
        <v>771622.49258184433</v>
      </c>
      <c r="C43" s="5">
        <v>1110891.7198389173</v>
      </c>
      <c r="D43" s="5">
        <v>17655.348837209287</v>
      </c>
      <c r="E43" s="5">
        <v>32.51679008328064</v>
      </c>
      <c r="F43" s="47">
        <f t="shared" si="0"/>
        <v>2.4999999999400502E-6</v>
      </c>
      <c r="G43" s="47">
        <f t="shared" si="1"/>
        <v>-2.4999999999400502E-6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2"/>
        <v>500.01037499999973</v>
      </c>
      <c r="O43" s="35">
        <f t="shared" si="3"/>
        <v>250.02249999999947</v>
      </c>
      <c r="P43" s="35">
        <f t="shared" si="4"/>
        <v>583.98627547948945</v>
      </c>
      <c r="Q43" s="35">
        <f t="shared" si="5"/>
        <v>261.48140512046945</v>
      </c>
      <c r="R43" s="35">
        <f t="shared" si="6"/>
        <v>138.19791269160422</v>
      </c>
      <c r="S43" s="35">
        <f t="shared" si="7"/>
        <v>309.01846129072834</v>
      </c>
      <c r="T43" s="35">
        <f t="shared" si="8"/>
        <v>28.625389811035749</v>
      </c>
      <c r="U43" s="35">
        <f t="shared" si="9"/>
        <v>522.9597094102611</v>
      </c>
      <c r="V43" s="35">
        <f t="shared" si="10"/>
        <v>276.39418653501929</v>
      </c>
      <c r="W43" s="35">
        <f t="shared" si="11"/>
        <v>2.044975111461365E-3</v>
      </c>
      <c r="X43" s="35">
        <f t="shared" si="12"/>
        <v>3399.9871186686178</v>
      </c>
      <c r="Y43" s="51">
        <v>9900</v>
      </c>
      <c r="Z43" s="51">
        <v>4150</v>
      </c>
      <c r="AA43" s="35">
        <f t="shared" si="13"/>
        <v>499.98962500000027</v>
      </c>
      <c r="AB43" s="35">
        <f t="shared" si="14"/>
        <v>249.97750000000053</v>
      </c>
      <c r="AC43" s="35">
        <f t="shared" si="15"/>
        <v>583.98613968827704</v>
      </c>
      <c r="AD43" s="35">
        <f t="shared" si="16"/>
        <v>261.47892445621557</v>
      </c>
      <c r="AE43" s="35">
        <f t="shared" si="17"/>
        <v>138.19528956565188</v>
      </c>
      <c r="AF43" s="35">
        <f t="shared" si="18"/>
        <v>309.01552744929256</v>
      </c>
      <c r="AG43" s="35">
        <f t="shared" si="19"/>
        <v>28.62815995176722</v>
      </c>
      <c r="AH43" s="35">
        <f t="shared" si="20"/>
        <v>522.96094974238804</v>
      </c>
      <c r="AI43" s="35">
        <f t="shared" si="21"/>
        <v>276.39221796355258</v>
      </c>
      <c r="AJ43" s="35">
        <f t="shared" si="22"/>
        <v>2.0449556963342166E-3</v>
      </c>
      <c r="AK43" s="36">
        <f t="shared" si="23"/>
        <v>3400.0128812417311</v>
      </c>
    </row>
    <row r="44" spans="1:37" s="48" customFormat="1" x14ac:dyDescent="0.25">
      <c r="A44" s="44">
        <v>4953.0039999999999</v>
      </c>
      <c r="B44" s="46">
        <v>771625.86551904678</v>
      </c>
      <c r="C44" s="46">
        <v>1110893.8700244427</v>
      </c>
      <c r="D44" s="46">
        <v>17655.346883720918</v>
      </c>
      <c r="E44" s="46">
        <v>32.516742381558323</v>
      </c>
      <c r="F44" s="47">
        <f t="shared" si="0"/>
        <v>0</v>
      </c>
      <c r="G44" s="47">
        <f t="shared" si="1"/>
        <v>0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2"/>
        <v>500</v>
      </c>
      <c r="O44" s="35">
        <f t="shared" si="3"/>
        <v>250</v>
      </c>
      <c r="P44" s="35">
        <f t="shared" si="4"/>
        <v>583.98620758551783</v>
      </c>
      <c r="Q44" s="35">
        <f t="shared" si="5"/>
        <v>261.48016478893373</v>
      </c>
      <c r="R44" s="35">
        <f t="shared" si="6"/>
        <v>138.19660112501052</v>
      </c>
      <c r="S44" s="35">
        <f t="shared" si="7"/>
        <v>309.01699437494744</v>
      </c>
      <c r="T44" s="35">
        <f t="shared" si="8"/>
        <v>28.626774881643033</v>
      </c>
      <c r="U44" s="35">
        <f t="shared" si="9"/>
        <v>522.96032957786758</v>
      </c>
      <c r="V44" s="35">
        <f t="shared" si="10"/>
        <v>276.39320225002109</v>
      </c>
      <c r="W44" s="35">
        <f t="shared" si="11"/>
        <v>0</v>
      </c>
      <c r="X44" s="35">
        <f t="shared" si="12"/>
        <v>3400</v>
      </c>
      <c r="Y44" s="51">
        <v>9900</v>
      </c>
      <c r="Z44" s="51">
        <v>4150</v>
      </c>
      <c r="AA44" s="35">
        <f t="shared" si="13"/>
        <v>500</v>
      </c>
      <c r="AB44" s="35">
        <f t="shared" si="14"/>
        <v>250</v>
      </c>
      <c r="AC44" s="35">
        <f t="shared" si="15"/>
        <v>583.98620758551783</v>
      </c>
      <c r="AD44" s="35">
        <f t="shared" si="16"/>
        <v>261.48016478893373</v>
      </c>
      <c r="AE44" s="35">
        <f t="shared" si="17"/>
        <v>138.19660112501052</v>
      </c>
      <c r="AF44" s="35">
        <f t="shared" si="18"/>
        <v>309.01699437494744</v>
      </c>
      <c r="AG44" s="35">
        <f t="shared" si="19"/>
        <v>28.626774881643033</v>
      </c>
      <c r="AH44" s="35">
        <f t="shared" si="20"/>
        <v>522.96032957786758</v>
      </c>
      <c r="AI44" s="35">
        <f t="shared" si="21"/>
        <v>276.39320225002109</v>
      </c>
      <c r="AJ44" s="35">
        <f t="shared" si="22"/>
        <v>0</v>
      </c>
      <c r="AK44" s="36">
        <f t="shared" si="23"/>
        <v>3400</v>
      </c>
    </row>
    <row r="45" spans="1:37" x14ac:dyDescent="0.25">
      <c r="A45" s="5">
        <v>4954</v>
      </c>
      <c r="B45" s="5">
        <v>772465.78154945374</v>
      </c>
      <c r="C45" s="5">
        <v>1111429.1802688837</v>
      </c>
      <c r="D45" s="5">
        <v>17654.860465116264</v>
      </c>
      <c r="E45" s="5">
        <v>32.505161566231074</v>
      </c>
      <c r="F45" s="47">
        <f>0-(0.025/40)*(A45-4953.004)</f>
        <v>-6.225000000000591E-4</v>
      </c>
      <c r="G45">
        <f>0+(0.025/40)*(A45-4953.004)</f>
        <v>6.225000000000591E-4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2"/>
        <v>497.41662499999973</v>
      </c>
      <c r="O45" s="35">
        <f t="shared" si="3"/>
        <v>244.39749999999947</v>
      </c>
      <c r="P45" s="35">
        <f t="shared" si="4"/>
        <v>583.96920023987491</v>
      </c>
      <c r="Q45" s="35">
        <f t="shared" si="5"/>
        <v>261.17128548833705</v>
      </c>
      <c r="R45" s="35">
        <f t="shared" si="6"/>
        <v>137.87024620769651</v>
      </c>
      <c r="S45" s="35">
        <f t="shared" si="7"/>
        <v>308.65142546921811</v>
      </c>
      <c r="T45" s="35">
        <f t="shared" si="8"/>
        <v>28.971642366988842</v>
      </c>
      <c r="U45" s="35">
        <f t="shared" si="9"/>
        <v>523.11465523975653</v>
      </c>
      <c r="V45" s="35">
        <f t="shared" si="10"/>
        <v>276.14806956249487</v>
      </c>
      <c r="W45" s="35">
        <f t="shared" si="11"/>
        <v>0.50859441902997604</v>
      </c>
      <c r="X45" s="35">
        <f t="shared" si="12"/>
        <v>3403.2046620048841</v>
      </c>
      <c r="Y45" s="51">
        <v>9900</v>
      </c>
      <c r="Z45" s="51">
        <v>4150</v>
      </c>
      <c r="AA45" s="35">
        <f t="shared" si="13"/>
        <v>502.58337500000027</v>
      </c>
      <c r="AB45" s="35">
        <f t="shared" si="14"/>
        <v>255.60250000000053</v>
      </c>
      <c r="AC45" s="35">
        <f t="shared" si="15"/>
        <v>584.00301223408474</v>
      </c>
      <c r="AD45" s="35">
        <f t="shared" si="16"/>
        <v>261.78897077508822</v>
      </c>
      <c r="AE45" s="35">
        <f t="shared" si="17"/>
        <v>138.52340462269748</v>
      </c>
      <c r="AF45" s="35">
        <f t="shared" si="18"/>
        <v>309.38195108057278</v>
      </c>
      <c r="AG45" s="35">
        <f t="shared" si="19"/>
        <v>28.281877443962699</v>
      </c>
      <c r="AH45" s="35">
        <f t="shared" si="20"/>
        <v>522.80581258318068</v>
      </c>
      <c r="AI45" s="35">
        <f t="shared" si="21"/>
        <v>276.63824377757032</v>
      </c>
      <c r="AJ45" s="35">
        <f t="shared" si="22"/>
        <v>0.50979817581913922</v>
      </c>
      <c r="AK45" s="36">
        <f t="shared" si="23"/>
        <v>3396.7897794973924</v>
      </c>
    </row>
    <row r="46" spans="1:37" x14ac:dyDescent="0.25">
      <c r="A46" s="5">
        <v>4955</v>
      </c>
      <c r="B46" s="5">
        <v>773309.17678499222</v>
      </c>
      <c r="C46" s="5">
        <v>1111966.4739255607</v>
      </c>
      <c r="D46" s="5">
        <v>17654.372093023245</v>
      </c>
      <c r="E46" s="5">
        <v>32.494129261089299</v>
      </c>
      <c r="F46" s="47">
        <f t="shared" ref="F46:F68" si="24">0-(0.025/40)*(A46-4953.004)</f>
        <v>-1.2475000000000591E-3</v>
      </c>
      <c r="G46">
        <f t="shared" ref="G46:G68" si="25">0+(0.025/40)*(A46-4953.004)</f>
        <v>1.2475000000000591E-3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2"/>
        <v>494.82287499999973</v>
      </c>
      <c r="O46" s="35">
        <f t="shared" si="3"/>
        <v>238.77249999999947</v>
      </c>
      <c r="P46" s="35">
        <f t="shared" si="4"/>
        <v>583.95192072555039</v>
      </c>
      <c r="Q46" s="35">
        <f t="shared" si="5"/>
        <v>260.86109229194199</v>
      </c>
      <c r="R46" s="35">
        <f t="shared" si="6"/>
        <v>137.54303175448817</v>
      </c>
      <c r="S46" s="35">
        <f t="shared" si="7"/>
        <v>308.28377526122648</v>
      </c>
      <c r="T46" s="35">
        <f t="shared" si="8"/>
        <v>29.317864369362276</v>
      </c>
      <c r="U46" s="35">
        <f t="shared" si="9"/>
        <v>523.26940806671928</v>
      </c>
      <c r="V46" s="35">
        <f t="shared" si="10"/>
        <v>275.90186093879288</v>
      </c>
      <c r="W46" s="35">
        <f t="shared" si="11"/>
        <v>1.0180198381081815</v>
      </c>
      <c r="X46" s="35">
        <f t="shared" si="12"/>
        <v>3406.4166075539206</v>
      </c>
      <c r="Y46" s="51">
        <v>9900</v>
      </c>
      <c r="Z46" s="51">
        <v>4150</v>
      </c>
      <c r="AA46" s="35">
        <f t="shared" si="13"/>
        <v>505.17712500000027</v>
      </c>
      <c r="AB46" s="35">
        <f t="shared" si="14"/>
        <v>261.22750000000053</v>
      </c>
      <c r="AC46" s="35">
        <f t="shared" si="15"/>
        <v>584.01968039836675</v>
      </c>
      <c r="AD46" s="35">
        <f t="shared" si="16"/>
        <v>262.09894284940526</v>
      </c>
      <c r="AE46" s="35">
        <f t="shared" si="17"/>
        <v>138.85197203016244</v>
      </c>
      <c r="AF46" s="35">
        <f t="shared" si="18"/>
        <v>309.74775484458382</v>
      </c>
      <c r="AG46" s="35">
        <f t="shared" si="19"/>
        <v>27.935565103098284</v>
      </c>
      <c r="AH46" s="35">
        <f t="shared" si="20"/>
        <v>522.6504826817478</v>
      </c>
      <c r="AI46" s="35">
        <f t="shared" si="21"/>
        <v>276.88417745574139</v>
      </c>
      <c r="AJ46" s="35">
        <f t="shared" si="22"/>
        <v>1.0228542159705269</v>
      </c>
      <c r="AK46" s="36">
        <f t="shared" si="23"/>
        <v>3393.5610690653202</v>
      </c>
    </row>
    <row r="47" spans="1:37" x14ac:dyDescent="0.25">
      <c r="A47" s="5">
        <v>4956</v>
      </c>
      <c r="B47" s="5">
        <v>774152.67266654968</v>
      </c>
      <c r="C47" s="5">
        <v>1112503.6095651984</v>
      </c>
      <c r="D47" s="5">
        <v>17653.883720930222</v>
      </c>
      <c r="E47" s="5">
        <v>32.483693167855314</v>
      </c>
      <c r="F47" s="47">
        <f t="shared" si="24"/>
        <v>-1.8725000000000592E-3</v>
      </c>
      <c r="G47">
        <f t="shared" si="25"/>
        <v>1.8725000000000592E-3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2"/>
        <v>492.22912499999973</v>
      </c>
      <c r="O47" s="35">
        <f t="shared" si="3"/>
        <v>233.14749999999947</v>
      </c>
      <c r="P47" s="35">
        <f t="shared" si="4"/>
        <v>583.93443699109093</v>
      </c>
      <c r="Q47" s="35">
        <f t="shared" si="5"/>
        <v>260.55082587305537</v>
      </c>
      <c r="R47" s="35">
        <f t="shared" si="6"/>
        <v>137.21626917116365</v>
      </c>
      <c r="S47" s="35">
        <f t="shared" si="7"/>
        <v>307.91551341925896</v>
      </c>
      <c r="T47" s="35">
        <f t="shared" si="8"/>
        <v>29.664055456688647</v>
      </c>
      <c r="U47" s="35">
        <f t="shared" si="9"/>
        <v>523.4239677614205</v>
      </c>
      <c r="V47" s="35">
        <f t="shared" si="10"/>
        <v>275.65556090765403</v>
      </c>
      <c r="W47" s="35">
        <f t="shared" si="11"/>
        <v>1.5262307560597279</v>
      </c>
      <c r="X47" s="35">
        <f t="shared" si="12"/>
        <v>3409.6229607772211</v>
      </c>
      <c r="Y47" s="51">
        <v>9900</v>
      </c>
      <c r="Z47" s="51">
        <v>4150</v>
      </c>
      <c r="AA47" s="35">
        <f t="shared" si="13"/>
        <v>507.77087500000027</v>
      </c>
      <c r="AB47" s="35">
        <f t="shared" si="14"/>
        <v>266.85250000000053</v>
      </c>
      <c r="AC47" s="35">
        <f t="shared" si="15"/>
        <v>584.03614412845445</v>
      </c>
      <c r="AD47" s="35">
        <f t="shared" si="16"/>
        <v>262.40884033791662</v>
      </c>
      <c r="AE47" s="35">
        <f t="shared" si="17"/>
        <v>139.18099194823668</v>
      </c>
      <c r="AF47" s="35">
        <f t="shared" si="18"/>
        <v>310.11293599106585</v>
      </c>
      <c r="AG47" s="35">
        <f t="shared" si="19"/>
        <v>27.589223291116248</v>
      </c>
      <c r="AH47" s="35">
        <f t="shared" si="20"/>
        <v>522.49496016971261</v>
      </c>
      <c r="AI47" s="35">
        <f t="shared" si="21"/>
        <v>277.130018755192</v>
      </c>
      <c r="AJ47" s="35">
        <f t="shared" si="22"/>
        <v>1.537122620116558</v>
      </c>
      <c r="AK47" s="36">
        <f t="shared" si="23"/>
        <v>3390.3267444627008</v>
      </c>
    </row>
    <row r="48" spans="1:37" x14ac:dyDescent="0.25">
      <c r="A48" s="5">
        <v>4957</v>
      </c>
      <c r="B48" s="5">
        <v>774996.26357603073</v>
      </c>
      <c r="C48" s="5">
        <v>1113040.5959472954</v>
      </c>
      <c r="D48" s="5">
        <v>17653.395348837195</v>
      </c>
      <c r="E48" s="5">
        <v>32.473853286529121</v>
      </c>
      <c r="F48" s="47">
        <f t="shared" si="24"/>
        <v>-2.4975000000000591E-3</v>
      </c>
      <c r="G48">
        <f t="shared" si="25"/>
        <v>2.4975000000000591E-3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2"/>
        <v>489.63537499999973</v>
      </c>
      <c r="O48" s="35">
        <f t="shared" si="3"/>
        <v>227.52249999999947</v>
      </c>
      <c r="P48" s="35">
        <f t="shared" si="4"/>
        <v>583.91674909170774</v>
      </c>
      <c r="Q48" s="35">
        <f t="shared" si="5"/>
        <v>260.24048657361902</v>
      </c>
      <c r="R48" s="35">
        <f t="shared" si="6"/>
        <v>136.88995829669585</v>
      </c>
      <c r="S48" s="35">
        <f t="shared" si="7"/>
        <v>307.54664269653574</v>
      </c>
      <c r="T48" s="35">
        <f t="shared" si="8"/>
        <v>30.010215267663003</v>
      </c>
      <c r="U48" s="35">
        <f t="shared" si="9"/>
        <v>523.57833419476572</v>
      </c>
      <c r="V48" s="35">
        <f t="shared" si="10"/>
        <v>275.40916971310543</v>
      </c>
      <c r="W48" s="35">
        <f t="shared" si="11"/>
        <v>2.0332266530357352</v>
      </c>
      <c r="X48" s="35">
        <f t="shared" si="12"/>
        <v>3412.8237271291759</v>
      </c>
      <c r="Y48" s="51">
        <v>9900</v>
      </c>
      <c r="Z48" s="51">
        <v>4150</v>
      </c>
      <c r="AA48" s="35">
        <f t="shared" si="13"/>
        <v>510.36462500000027</v>
      </c>
      <c r="AB48" s="35">
        <f t="shared" si="14"/>
        <v>272.47750000000053</v>
      </c>
      <c r="AC48" s="35">
        <f t="shared" si="15"/>
        <v>584.05240337231726</v>
      </c>
      <c r="AD48" s="35">
        <f t="shared" si="16"/>
        <v>262.71866289955022</v>
      </c>
      <c r="AE48" s="35">
        <f t="shared" si="17"/>
        <v>139.5104645369033</v>
      </c>
      <c r="AF48" s="35">
        <f t="shared" si="18"/>
        <v>310.4774917705451</v>
      </c>
      <c r="AG48" s="35">
        <f t="shared" si="19"/>
        <v>27.242852370113862</v>
      </c>
      <c r="AH48" s="35">
        <f t="shared" si="20"/>
        <v>522.33924517933008</v>
      </c>
      <c r="AI48" s="35">
        <f t="shared" si="21"/>
        <v>277.37576743334034</v>
      </c>
      <c r="AJ48" s="35">
        <f t="shared" si="22"/>
        <v>2.0526028374123628</v>
      </c>
      <c r="AK48" s="36">
        <f t="shared" si="23"/>
        <v>3387.0868001995723</v>
      </c>
    </row>
    <row r="49" spans="1:37" x14ac:dyDescent="0.25">
      <c r="A49" s="5">
        <v>4957.2</v>
      </c>
      <c r="B49" s="5">
        <v>775164.99266767502</v>
      </c>
      <c r="C49" s="5">
        <v>1113147.9760838449</v>
      </c>
      <c r="D49" s="5">
        <v>17653.297674418591</v>
      </c>
      <c r="E49" s="5">
        <v>32.471956855692817</v>
      </c>
      <c r="F49" s="47">
        <f t="shared" si="24"/>
        <v>-2.6224999999999456E-3</v>
      </c>
      <c r="G49">
        <f t="shared" si="25"/>
        <v>2.6224999999999456E-3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2"/>
        <v>489.11662500000023</v>
      </c>
      <c r="O49" s="35">
        <f t="shared" si="3"/>
        <v>226.39750000000049</v>
      </c>
      <c r="P49" s="35">
        <f t="shared" si="4"/>
        <v>583.91318701694365</v>
      </c>
      <c r="Q49" s="35">
        <f t="shared" si="5"/>
        <v>260.17840999816855</v>
      </c>
      <c r="R49" s="35">
        <f t="shared" si="6"/>
        <v>136.82475031267987</v>
      </c>
      <c r="S49" s="35">
        <f t="shared" si="7"/>
        <v>307.47279572863323</v>
      </c>
      <c r="T49" s="35">
        <f t="shared" si="8"/>
        <v>30.079443444912275</v>
      </c>
      <c r="U49" s="35">
        <f t="shared" si="9"/>
        <v>523.6091842787564</v>
      </c>
      <c r="V49" s="35">
        <f t="shared" si="10"/>
        <v>275.35988055608124</v>
      </c>
      <c r="W49" s="35">
        <f t="shared" si="11"/>
        <v>2.1344799846047371</v>
      </c>
      <c r="X49" s="35">
        <f t="shared" si="12"/>
        <v>3413.4632104544921</v>
      </c>
      <c r="Y49" s="51">
        <v>9900</v>
      </c>
      <c r="Z49" s="51">
        <v>4150</v>
      </c>
      <c r="AA49" s="35">
        <f t="shared" si="13"/>
        <v>510.88337499999977</v>
      </c>
      <c r="AB49" s="35">
        <f t="shared" si="14"/>
        <v>273.60249999999951</v>
      </c>
      <c r="AC49" s="35">
        <f t="shared" si="15"/>
        <v>584.05563067820913</v>
      </c>
      <c r="AD49" s="35">
        <f t="shared" si="16"/>
        <v>262.78061839064981</v>
      </c>
      <c r="AE49" s="35">
        <f t="shared" si="17"/>
        <v>139.57641338917179</v>
      </c>
      <c r="AF49" s="35">
        <f t="shared" si="18"/>
        <v>310.5503276405035</v>
      </c>
      <c r="AG49" s="35">
        <f t="shared" si="19"/>
        <v>27.173574724706366</v>
      </c>
      <c r="AH49" s="35">
        <f t="shared" si="20"/>
        <v>522.30807909553494</v>
      </c>
      <c r="AI49" s="35">
        <f t="shared" si="21"/>
        <v>277.42490603308738</v>
      </c>
      <c r="AJ49" s="35">
        <f t="shared" si="22"/>
        <v>2.1558442495384935</v>
      </c>
      <c r="AK49" s="36">
        <f t="shared" si="23"/>
        <v>3386.4381365040654</v>
      </c>
    </row>
    <row r="50" spans="1:37" x14ac:dyDescent="0.25">
      <c r="A50" s="5">
        <v>4957.8</v>
      </c>
      <c r="B50" s="5">
        <v>775671.20095205307</v>
      </c>
      <c r="C50" s="5">
        <v>1113470.0834757984</v>
      </c>
      <c r="D50" s="5">
        <v>17653.004651162777</v>
      </c>
      <c r="E50" s="5">
        <v>32.466410654041773</v>
      </c>
      <c r="F50" s="47">
        <f t="shared" si="24"/>
        <v>-2.9975000000001728E-3</v>
      </c>
      <c r="G50">
        <f t="shared" si="25"/>
        <v>2.9975000000001728E-3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2"/>
        <v>487.56037499999928</v>
      </c>
      <c r="O50" s="35">
        <f t="shared" si="3"/>
        <v>223.02249999999844</v>
      </c>
      <c r="P50" s="35">
        <f t="shared" si="4"/>
        <v>583.90245181096395</v>
      </c>
      <c r="Q50" s="35">
        <f t="shared" si="5"/>
        <v>259.99216288996655</v>
      </c>
      <c r="R50" s="35">
        <f t="shared" si="6"/>
        <v>136.62923471915278</v>
      </c>
      <c r="S50" s="35">
        <f t="shared" si="7"/>
        <v>307.25110957482309</v>
      </c>
      <c r="T50" s="35">
        <f t="shared" si="8"/>
        <v>30.28712035477702</v>
      </c>
      <c r="U50" s="35">
        <f t="shared" si="9"/>
        <v>523.70168810691928</v>
      </c>
      <c r="V50" s="35">
        <f t="shared" si="10"/>
        <v>275.21199128398086</v>
      </c>
      <c r="W50" s="35">
        <f t="shared" si="11"/>
        <v>2.4379482101447563</v>
      </c>
      <c r="X50" s="35">
        <f t="shared" si="12"/>
        <v>3415.3803213241954</v>
      </c>
      <c r="Y50" s="51">
        <v>9900</v>
      </c>
      <c r="Z50" s="51">
        <v>4150</v>
      </c>
      <c r="AA50" s="35">
        <f t="shared" si="13"/>
        <v>512.43962500000066</v>
      </c>
      <c r="AB50" s="35">
        <f t="shared" si="14"/>
        <v>276.97750000000156</v>
      </c>
      <c r="AC50" s="35">
        <f t="shared" si="15"/>
        <v>584.06526350276886</v>
      </c>
      <c r="AD50" s="35">
        <f t="shared" si="16"/>
        <v>262.96646677241938</v>
      </c>
      <c r="AE50" s="35">
        <f t="shared" si="17"/>
        <v>139.77436863804061</v>
      </c>
      <c r="AF50" s="35">
        <f t="shared" si="18"/>
        <v>310.76868428275287</v>
      </c>
      <c r="AG50" s="35">
        <f t="shared" si="19"/>
        <v>26.965734918244387</v>
      </c>
      <c r="AH50" s="35">
        <f t="shared" si="20"/>
        <v>522.2145346918926</v>
      </c>
      <c r="AI50" s="35">
        <f t="shared" si="21"/>
        <v>277.57229952569401</v>
      </c>
      <c r="AJ50" s="35">
        <f t="shared" si="22"/>
        <v>2.465859142590582</v>
      </c>
      <c r="AK50" s="36">
        <f t="shared" si="23"/>
        <v>3384.4907949396775</v>
      </c>
    </row>
    <row r="51" spans="1:37" x14ac:dyDescent="0.25">
      <c r="A51" s="5">
        <v>4958</v>
      </c>
      <c r="B51" s="5">
        <v>775839.94390153885</v>
      </c>
      <c r="C51" s="5">
        <v>1113577.441834271</v>
      </c>
      <c r="D51" s="5">
        <v>17652.906976744172</v>
      </c>
      <c r="E51" s="5">
        <v>32.464609617110717</v>
      </c>
      <c r="F51" s="47">
        <f t="shared" si="24"/>
        <v>-3.1225000000000593E-3</v>
      </c>
      <c r="G51">
        <f t="shared" si="25"/>
        <v>3.1225000000000593E-3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2"/>
        <v>487.04162499999973</v>
      </c>
      <c r="O51" s="35">
        <f t="shared" si="3"/>
        <v>221.89749999999947</v>
      </c>
      <c r="P51" s="35">
        <f t="shared" si="4"/>
        <v>583.89885708324789</v>
      </c>
      <c r="Q51" s="35">
        <f t="shared" si="5"/>
        <v>259.93007473574318</v>
      </c>
      <c r="R51" s="35">
        <f t="shared" si="6"/>
        <v>136.5640989698455</v>
      </c>
      <c r="S51" s="35">
        <f t="shared" si="7"/>
        <v>307.17716584697513</v>
      </c>
      <c r="T51" s="35">
        <f t="shared" si="8"/>
        <v>30.356343441144698</v>
      </c>
      <c r="U51" s="35">
        <f t="shared" si="9"/>
        <v>523.73250723829506</v>
      </c>
      <c r="V51" s="35">
        <f t="shared" si="10"/>
        <v>275.16268759946104</v>
      </c>
      <c r="W51" s="35">
        <f t="shared" si="11"/>
        <v>2.5390070154044659</v>
      </c>
      <c r="X51" s="35">
        <f t="shared" si="12"/>
        <v>3416.0189120570858</v>
      </c>
      <c r="Y51" s="51">
        <v>9900</v>
      </c>
      <c r="Z51" s="51">
        <v>4150</v>
      </c>
      <c r="AA51" s="35">
        <f t="shared" si="13"/>
        <v>512.95837500000027</v>
      </c>
      <c r="AB51" s="35">
        <f t="shared" si="14"/>
        <v>278.10250000000053</v>
      </c>
      <c r="AC51" s="35">
        <f t="shared" si="15"/>
        <v>584.06845807856337</v>
      </c>
      <c r="AD51" s="35">
        <f t="shared" si="16"/>
        <v>263.02841019341361</v>
      </c>
      <c r="AE51" s="35">
        <f t="shared" si="17"/>
        <v>139.8403899559398</v>
      </c>
      <c r="AF51" s="35">
        <f t="shared" si="18"/>
        <v>310.84141943435139</v>
      </c>
      <c r="AG51" s="35">
        <f t="shared" si="19"/>
        <v>26.896452702341502</v>
      </c>
      <c r="AH51" s="35">
        <f t="shared" si="20"/>
        <v>522.18333784348692</v>
      </c>
      <c r="AI51" s="35">
        <f t="shared" si="21"/>
        <v>277.62142324789818</v>
      </c>
      <c r="AJ51" s="35">
        <f t="shared" si="22"/>
        <v>2.5692943108123676</v>
      </c>
      <c r="AK51" s="36">
        <f t="shared" si="23"/>
        <v>3383.8412307788135</v>
      </c>
    </row>
    <row r="52" spans="1:37" x14ac:dyDescent="0.25">
      <c r="A52" s="5">
        <v>4959</v>
      </c>
      <c r="B52" s="5">
        <v>776683.70803403854</v>
      </c>
      <c r="C52" s="5">
        <v>1114114.1559913754</v>
      </c>
      <c r="D52" s="5">
        <v>17652.41860465115</v>
      </c>
      <c r="E52" s="5">
        <v>32.455962159600112</v>
      </c>
      <c r="F52" s="47">
        <f t="shared" si="24"/>
        <v>-3.7475000000000594E-3</v>
      </c>
      <c r="G52">
        <f t="shared" si="25"/>
        <v>3.7475000000000594E-3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2"/>
        <v>484.44787499999973</v>
      </c>
      <c r="O52" s="35">
        <f t="shared" si="3"/>
        <v>216.27249999999947</v>
      </c>
      <c r="P52" s="35">
        <f t="shared" si="4"/>
        <v>583.88076102219361</v>
      </c>
      <c r="Q52" s="35">
        <f t="shared" si="5"/>
        <v>259.61959070170508</v>
      </c>
      <c r="R52" s="35">
        <f t="shared" si="6"/>
        <v>136.23869102915987</v>
      </c>
      <c r="S52" s="35">
        <f t="shared" si="7"/>
        <v>306.80708562517498</v>
      </c>
      <c r="T52" s="35">
        <f t="shared" si="8"/>
        <v>30.702439616159275</v>
      </c>
      <c r="U52" s="35">
        <f t="shared" si="9"/>
        <v>523.88648676418347</v>
      </c>
      <c r="V52" s="35">
        <f t="shared" si="10"/>
        <v>274.91611481131912</v>
      </c>
      <c r="W52" s="35">
        <f t="shared" si="11"/>
        <v>3.043571335753859</v>
      </c>
      <c r="X52" s="35">
        <f t="shared" si="12"/>
        <v>3419.2085210011701</v>
      </c>
      <c r="Y52" s="51">
        <v>9900</v>
      </c>
      <c r="Z52" s="51">
        <v>4150</v>
      </c>
      <c r="AA52" s="35">
        <f t="shared" si="13"/>
        <v>515.55212500000027</v>
      </c>
      <c r="AB52" s="35">
        <f t="shared" si="14"/>
        <v>283.72750000000053</v>
      </c>
      <c r="AC52" s="35">
        <f t="shared" si="15"/>
        <v>584.08430819643968</v>
      </c>
      <c r="AD52" s="35">
        <f t="shared" si="16"/>
        <v>263.33808187879617</v>
      </c>
      <c r="AE52" s="35">
        <f t="shared" si="17"/>
        <v>140.1707683649185</v>
      </c>
      <c r="AF52" s="35">
        <f t="shared" si="18"/>
        <v>311.20471623463465</v>
      </c>
      <c r="AG52" s="35">
        <f t="shared" si="19"/>
        <v>26.550024650200768</v>
      </c>
      <c r="AH52" s="35">
        <f t="shared" si="20"/>
        <v>522.02723829570073</v>
      </c>
      <c r="AI52" s="35">
        <f t="shared" si="21"/>
        <v>277.86698595687091</v>
      </c>
      <c r="AJ52" s="35">
        <f t="shared" si="22"/>
        <v>3.0871964770732383</v>
      </c>
      <c r="AK52" s="36">
        <f t="shared" si="23"/>
        <v>3380.5900306961303</v>
      </c>
    </row>
    <row r="53" spans="1:37" x14ac:dyDescent="0.25">
      <c r="A53" s="5">
        <v>4960</v>
      </c>
      <c r="B53" s="5">
        <v>777527.55037021637</v>
      </c>
      <c r="C53" s="5">
        <v>1114650.7471864522</v>
      </c>
      <c r="D53" s="5">
        <v>17651.930232558127</v>
      </c>
      <c r="E53" s="5">
        <v>32.447910913997291</v>
      </c>
      <c r="F53" s="47">
        <f t="shared" si="24"/>
        <v>-4.3725000000000595E-3</v>
      </c>
      <c r="G53">
        <f t="shared" si="25"/>
        <v>4.3725000000000595E-3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2"/>
        <v>481.85412499999973</v>
      </c>
      <c r="O53" s="35">
        <f t="shared" si="3"/>
        <v>210.64749999999947</v>
      </c>
      <c r="P53" s="35">
        <f t="shared" si="4"/>
        <v>583.86246096566197</v>
      </c>
      <c r="Q53" s="35">
        <f t="shared" si="5"/>
        <v>259.30903481394665</v>
      </c>
      <c r="R53" s="35">
        <f t="shared" si="6"/>
        <v>135.91373431297177</v>
      </c>
      <c r="S53" s="35">
        <f t="shared" si="7"/>
        <v>306.436404786396</v>
      </c>
      <c r="T53" s="35">
        <f t="shared" si="8"/>
        <v>31.048503431900308</v>
      </c>
      <c r="U53" s="35">
        <f t="shared" si="9"/>
        <v>524.04027264524166</v>
      </c>
      <c r="V53" s="35">
        <f t="shared" si="10"/>
        <v>274.66945159356231</v>
      </c>
      <c r="W53" s="35">
        <f t="shared" si="11"/>
        <v>3.5469191128940012</v>
      </c>
      <c r="X53" s="35">
        <f t="shared" si="12"/>
        <v>3422.3925593945833</v>
      </c>
      <c r="Y53" s="51">
        <v>9900</v>
      </c>
      <c r="Z53" s="51">
        <v>4150</v>
      </c>
      <c r="AA53" s="35">
        <f t="shared" si="13"/>
        <v>518.14587500000027</v>
      </c>
      <c r="AB53" s="35">
        <f t="shared" si="14"/>
        <v>289.35250000000053</v>
      </c>
      <c r="AC53" s="35">
        <f t="shared" si="15"/>
        <v>584.09995367583281</v>
      </c>
      <c r="AD53" s="35">
        <f t="shared" si="16"/>
        <v>263.64767761517055</v>
      </c>
      <c r="AE53" s="35">
        <f t="shared" si="17"/>
        <v>140.50159992320826</v>
      </c>
      <c r="AF53" s="35">
        <f t="shared" si="18"/>
        <v>311.56737942438366</v>
      </c>
      <c r="AG53" s="35">
        <f t="shared" si="19"/>
        <v>26.203568576242603</v>
      </c>
      <c r="AH53" s="35">
        <f t="shared" si="20"/>
        <v>521.87094667011968</v>
      </c>
      <c r="AI53" s="35">
        <f t="shared" si="21"/>
        <v>278.11245531855957</v>
      </c>
      <c r="AJ53" s="35">
        <f t="shared" si="22"/>
        <v>3.6063087667568929</v>
      </c>
      <c r="AK53" s="36">
        <f t="shared" si="23"/>
        <v>3377.3331944400466</v>
      </c>
    </row>
    <row r="54" spans="1:37" x14ac:dyDescent="0.25">
      <c r="A54" s="5">
        <v>4961</v>
      </c>
      <c r="B54" s="5">
        <v>778371.46530866623</v>
      </c>
      <c r="C54" s="5">
        <v>1115187.2241897583</v>
      </c>
      <c r="D54" s="5">
        <v>17651.441860465107</v>
      </c>
      <c r="E54" s="5">
        <v>32.440455880302267</v>
      </c>
      <c r="F54" s="47">
        <f t="shared" si="24"/>
        <v>-4.9975000000000592E-3</v>
      </c>
      <c r="G54">
        <f t="shared" si="25"/>
        <v>4.9975000000000592E-3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2"/>
        <v>479.26037499999973</v>
      </c>
      <c r="O54" s="35">
        <f t="shared" si="3"/>
        <v>205.02249999999947</v>
      </c>
      <c r="P54" s="35">
        <f t="shared" si="4"/>
        <v>583.84395697140428</v>
      </c>
      <c r="Q54" s="35">
        <f t="shared" si="5"/>
        <v>258.99840741507285</v>
      </c>
      <c r="R54" s="35">
        <f t="shared" si="6"/>
        <v>135.58922865939877</v>
      </c>
      <c r="S54" s="35">
        <f t="shared" si="7"/>
        <v>306.0651260865435</v>
      </c>
      <c r="T54" s="35">
        <f t="shared" si="8"/>
        <v>31.394534527731274</v>
      </c>
      <c r="U54" s="35">
        <f t="shared" si="9"/>
        <v>524.1938647549166</v>
      </c>
      <c r="V54" s="35">
        <f t="shared" si="10"/>
        <v>274.42269819135572</v>
      </c>
      <c r="W54" s="35">
        <f t="shared" si="11"/>
        <v>4.0490498518595555</v>
      </c>
      <c r="X54" s="35">
        <f t="shared" si="12"/>
        <v>3425.5710326634194</v>
      </c>
      <c r="Y54" s="51">
        <v>9900</v>
      </c>
      <c r="Z54" s="51">
        <v>4150</v>
      </c>
      <c r="AA54" s="35">
        <f t="shared" si="13"/>
        <v>520.73962500000027</v>
      </c>
      <c r="AB54" s="35">
        <f t="shared" si="14"/>
        <v>294.97750000000053</v>
      </c>
      <c r="AC54" s="35">
        <f t="shared" si="15"/>
        <v>584.11539446726897</v>
      </c>
      <c r="AD54" s="35">
        <f t="shared" si="16"/>
        <v>263.95719706219484</v>
      </c>
      <c r="AE54" s="35">
        <f t="shared" si="17"/>
        <v>140.83288478997534</v>
      </c>
      <c r="AF54" s="35">
        <f t="shared" si="18"/>
        <v>311.92940625744319</v>
      </c>
      <c r="AG54" s="35">
        <f t="shared" si="19"/>
        <v>25.857084843165435</v>
      </c>
      <c r="AH54" s="35">
        <f t="shared" si="20"/>
        <v>521.71446310152214</v>
      </c>
      <c r="AI54" s="35">
        <f t="shared" si="21"/>
        <v>278.35783109156171</v>
      </c>
      <c r="AJ54" s="35">
        <f t="shared" si="22"/>
        <v>4.1266306042335783</v>
      </c>
      <c r="AK54" s="36">
        <f t="shared" si="23"/>
        <v>3374.0707164918877</v>
      </c>
    </row>
    <row r="55" spans="1:37" x14ac:dyDescent="0.25">
      <c r="A55" s="5">
        <v>4962</v>
      </c>
      <c r="B55" s="5">
        <v>779215.4472527504</v>
      </c>
      <c r="C55" s="5">
        <v>1115723.5957738459</v>
      </c>
      <c r="D55" s="5">
        <v>17650.953488372081</v>
      </c>
      <c r="E55" s="5">
        <v>32.433597058515033</v>
      </c>
      <c r="F55" s="47">
        <f t="shared" si="24"/>
        <v>-5.6225000000000589E-3</v>
      </c>
      <c r="G55">
        <f t="shared" si="25"/>
        <v>5.6225000000000589E-3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2"/>
        <v>476.66662499999973</v>
      </c>
      <c r="O55" s="35">
        <f t="shared" si="3"/>
        <v>199.39749999999947</v>
      </c>
      <c r="P55" s="35">
        <f t="shared" si="4"/>
        <v>583.82524909780557</v>
      </c>
      <c r="Q55" s="35">
        <f t="shared" si="5"/>
        <v>258.68770884784999</v>
      </c>
      <c r="R55" s="35">
        <f t="shared" si="6"/>
        <v>135.26517390634174</v>
      </c>
      <c r="S55" s="35">
        <f t="shared" si="7"/>
        <v>305.69325228215018</v>
      </c>
      <c r="T55" s="35">
        <f t="shared" si="8"/>
        <v>31.740532543187399</v>
      </c>
      <c r="U55" s="35">
        <f t="shared" si="9"/>
        <v>524.34726296729139</v>
      </c>
      <c r="V55" s="35">
        <f t="shared" si="10"/>
        <v>274.17585485014615</v>
      </c>
      <c r="W55" s="35">
        <f t="shared" si="11"/>
        <v>4.5499630639121023</v>
      </c>
      <c r="X55" s="35">
        <f t="shared" si="12"/>
        <v>3428.7439462267321</v>
      </c>
      <c r="Y55" s="51">
        <v>9900</v>
      </c>
      <c r="Z55" s="51">
        <v>4150</v>
      </c>
      <c r="AA55" s="35">
        <f t="shared" si="13"/>
        <v>523.33337500000027</v>
      </c>
      <c r="AB55" s="35">
        <f t="shared" si="14"/>
        <v>300.60250000000053</v>
      </c>
      <c r="AC55" s="35">
        <f t="shared" si="15"/>
        <v>584.1306305219149</v>
      </c>
      <c r="AD55" s="35">
        <f t="shared" si="16"/>
        <v>264.26663987971432</v>
      </c>
      <c r="AE55" s="35">
        <f t="shared" si="17"/>
        <v>141.16462312418435</v>
      </c>
      <c r="AF55" s="35">
        <f t="shared" si="18"/>
        <v>312.29079398853116</v>
      </c>
      <c r="AG55" s="35">
        <f t="shared" si="19"/>
        <v>25.510573813813263</v>
      </c>
      <c r="AH55" s="35">
        <f t="shared" si="20"/>
        <v>521.55778772531539</v>
      </c>
      <c r="AI55" s="35">
        <f t="shared" si="21"/>
        <v>278.60311303477226</v>
      </c>
      <c r="AJ55" s="35">
        <f t="shared" si="22"/>
        <v>4.6481614076849844</v>
      </c>
      <c r="AK55" s="36">
        <f t="shared" si="23"/>
        <v>3370.8025913257761</v>
      </c>
    </row>
    <row r="56" spans="1:37" x14ac:dyDescent="0.25">
      <c r="A56" s="5">
        <v>4962.2</v>
      </c>
      <c r="B56" s="5">
        <v>779384.25119066238</v>
      </c>
      <c r="C56" s="5">
        <v>1115830.8582125008</v>
      </c>
      <c r="D56" s="5">
        <v>17650.855813953476</v>
      </c>
      <c r="E56" s="5">
        <v>32.43229683958652</v>
      </c>
      <c r="F56" s="47">
        <f t="shared" si="24"/>
        <v>-5.7474999999999454E-3</v>
      </c>
      <c r="G56">
        <f t="shared" si="25"/>
        <v>5.7474999999999454E-3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2"/>
        <v>476.14787500000023</v>
      </c>
      <c r="O56" s="35">
        <f t="shared" si="3"/>
        <v>198.27250000000049</v>
      </c>
      <c r="P56" s="35">
        <f t="shared" si="4"/>
        <v>583.82148306274735</v>
      </c>
      <c r="Q56" s="35">
        <f t="shared" si="5"/>
        <v>258.62556062437818</v>
      </c>
      <c r="R56" s="35">
        <f t="shared" si="6"/>
        <v>135.20041704951228</v>
      </c>
      <c r="S56" s="35">
        <f t="shared" si="7"/>
        <v>305.61880635134463</v>
      </c>
      <c r="T56" s="35">
        <f t="shared" si="8"/>
        <v>31.809728144924883</v>
      </c>
      <c r="U56" s="35">
        <f t="shared" si="9"/>
        <v>524.3779193310545</v>
      </c>
      <c r="V56" s="35">
        <f t="shared" si="10"/>
        <v>274.12647541084294</v>
      </c>
      <c r="W56" s="35">
        <f t="shared" si="11"/>
        <v>4.64999956052249</v>
      </c>
      <c r="X56" s="35">
        <f t="shared" si="12"/>
        <v>3429.3778622511127</v>
      </c>
      <c r="Y56" s="51">
        <v>9900</v>
      </c>
      <c r="Z56" s="51">
        <v>4150</v>
      </c>
      <c r="AA56" s="35">
        <f t="shared" si="13"/>
        <v>523.85212499999977</v>
      </c>
      <c r="AB56" s="35">
        <f t="shared" si="14"/>
        <v>301.72749999999951</v>
      </c>
      <c r="AC56" s="35">
        <f t="shared" si="15"/>
        <v>584.133653160177</v>
      </c>
      <c r="AD56" s="35">
        <f t="shared" si="16"/>
        <v>264.32851921775728</v>
      </c>
      <c r="AE56" s="35">
        <f t="shared" si="17"/>
        <v>141.23102522109386</v>
      </c>
      <c r="AF56" s="35">
        <f t="shared" si="18"/>
        <v>312.36299460098968</v>
      </c>
      <c r="AG56" s="35">
        <f t="shared" si="19"/>
        <v>25.441268364330302</v>
      </c>
      <c r="AH56" s="35">
        <f t="shared" si="20"/>
        <v>521.5264296451212</v>
      </c>
      <c r="AI56" s="35">
        <f t="shared" si="21"/>
        <v>278.65215814264303</v>
      </c>
      <c r="AJ56" s="35">
        <f t="shared" si="22"/>
        <v>4.7526125926566376</v>
      </c>
      <c r="AK56" s="36">
        <f t="shared" si="23"/>
        <v>3370.1482881396141</v>
      </c>
    </row>
    <row r="57" spans="1:37" x14ac:dyDescent="0.25">
      <c r="A57" s="5">
        <v>4962.8</v>
      </c>
      <c r="B57" s="5">
        <v>779890.67729377747</v>
      </c>
      <c r="C57" s="5">
        <v>1116152.6230358481</v>
      </c>
      <c r="D57" s="5">
        <v>17650.562790697662</v>
      </c>
      <c r="E57" s="5">
        <v>32.428539273658849</v>
      </c>
      <c r="F57" s="47">
        <f t="shared" si="24"/>
        <v>-6.1225000000001729E-3</v>
      </c>
      <c r="G57">
        <f t="shared" si="25"/>
        <v>6.1225000000001729E-3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2"/>
        <v>474.59162499999928</v>
      </c>
      <c r="O57" s="35">
        <f t="shared" si="3"/>
        <v>194.89749999999844</v>
      </c>
      <c r="P57" s="35">
        <f t="shared" si="4"/>
        <v>583.81013604544012</v>
      </c>
      <c r="Q57" s="35">
        <f t="shared" si="5"/>
        <v>258.43909898330077</v>
      </c>
      <c r="R57" s="35">
        <f t="shared" si="6"/>
        <v>135.00625464319816</v>
      </c>
      <c r="S57" s="35">
        <f t="shared" si="7"/>
        <v>305.39532661614533</v>
      </c>
      <c r="T57" s="35">
        <f t="shared" si="8"/>
        <v>32.017306895560942</v>
      </c>
      <c r="U57" s="35">
        <f t="shared" si="9"/>
        <v>524.46984184692587</v>
      </c>
      <c r="V57" s="35">
        <f t="shared" si="10"/>
        <v>273.97831558621539</v>
      </c>
      <c r="W57" s="35">
        <f t="shared" si="11"/>
        <v>4.9498166897213247</v>
      </c>
      <c r="X57" s="35">
        <f t="shared" si="12"/>
        <v>3431.278277726517</v>
      </c>
      <c r="Y57" s="51">
        <v>9900</v>
      </c>
      <c r="Z57" s="51">
        <v>4150</v>
      </c>
      <c r="AA57" s="35">
        <f t="shared" si="13"/>
        <v>525.40837500000066</v>
      </c>
      <c r="AB57" s="35">
        <f t="shared" si="14"/>
        <v>305.10250000000156</v>
      </c>
      <c r="AC57" s="35">
        <f t="shared" si="15"/>
        <v>584.14267192273576</v>
      </c>
      <c r="AD57" s="35">
        <f t="shared" si="16"/>
        <v>264.51413873202313</v>
      </c>
      <c r="AE57" s="35">
        <f t="shared" si="17"/>
        <v>141.43034039480605</v>
      </c>
      <c r="AF57" s="35">
        <f t="shared" si="18"/>
        <v>312.57944217572066</v>
      </c>
      <c r="AG57" s="35">
        <f t="shared" si="19"/>
        <v>25.233345580936412</v>
      </c>
      <c r="AH57" s="35">
        <f t="shared" si="20"/>
        <v>521.43230941426691</v>
      </c>
      <c r="AI57" s="35">
        <f t="shared" si="21"/>
        <v>278.79927087005876</v>
      </c>
      <c r="AJ57" s="35">
        <f t="shared" si="22"/>
        <v>5.0662561110172781</v>
      </c>
      <c r="AK57" s="36">
        <f t="shared" si="23"/>
        <v>3368.184021477959</v>
      </c>
    </row>
    <row r="58" spans="1:37" x14ac:dyDescent="0.25">
      <c r="A58" s="5">
        <v>4963</v>
      </c>
      <c r="B58" s="5">
        <v>780059.49060964584</v>
      </c>
      <c r="C58" s="5">
        <v>1116259.8707134426</v>
      </c>
      <c r="D58" s="5">
        <v>17650.465116279058</v>
      </c>
      <c r="E58" s="5">
        <v>32.427334448635591</v>
      </c>
      <c r="F58" s="47">
        <f t="shared" si="24"/>
        <v>-6.2475000000000594E-3</v>
      </c>
      <c r="G58">
        <f t="shared" si="25"/>
        <v>6.2475000000000594E-3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2"/>
        <v>474.07287499999973</v>
      </c>
      <c r="O58" s="35">
        <f t="shared" si="3"/>
        <v>193.77249999999947</v>
      </c>
      <c r="P58" s="35">
        <f t="shared" si="4"/>
        <v>583.80633740388419</v>
      </c>
      <c r="Q58" s="35">
        <f t="shared" si="5"/>
        <v>258.37693945520334</v>
      </c>
      <c r="R58" s="35">
        <f t="shared" si="6"/>
        <v>134.94156989148408</v>
      </c>
      <c r="S58" s="35">
        <f t="shared" si="7"/>
        <v>305.32078613035776</v>
      </c>
      <c r="T58" s="35">
        <f t="shared" si="8"/>
        <v>32.08649711797753</v>
      </c>
      <c r="U58" s="35">
        <f t="shared" si="9"/>
        <v>524.50046715708652</v>
      </c>
      <c r="V58" s="35">
        <f t="shared" si="10"/>
        <v>273.92892181566049</v>
      </c>
      <c r="W58" s="35">
        <f t="shared" si="11"/>
        <v>5.0496582665424414</v>
      </c>
      <c r="X58" s="35">
        <f t="shared" si="12"/>
        <v>3431.9113054965383</v>
      </c>
      <c r="Y58" s="51">
        <v>9900</v>
      </c>
      <c r="Z58" s="51">
        <v>4150</v>
      </c>
      <c r="AA58" s="35">
        <f t="shared" si="13"/>
        <v>525.92712500000027</v>
      </c>
      <c r="AB58" s="35">
        <f t="shared" si="14"/>
        <v>306.22750000000053</v>
      </c>
      <c r="AC58" s="35">
        <f t="shared" si="15"/>
        <v>584.14566179157805</v>
      </c>
      <c r="AD58" s="35">
        <f t="shared" si="16"/>
        <v>264.57600572776323</v>
      </c>
      <c r="AE58" s="35">
        <f t="shared" si="17"/>
        <v>141.49681508459958</v>
      </c>
      <c r="AF58" s="35">
        <f t="shared" si="18"/>
        <v>312.65153987325635</v>
      </c>
      <c r="AG58" s="35">
        <f t="shared" si="19"/>
        <v>25.1640358511738</v>
      </c>
      <c r="AH58" s="35">
        <f t="shared" si="20"/>
        <v>521.40092067753631</v>
      </c>
      <c r="AI58" s="35">
        <f t="shared" si="21"/>
        <v>278.84830090738495</v>
      </c>
      <c r="AJ58" s="35">
        <f t="shared" si="22"/>
        <v>5.1709005891074371</v>
      </c>
      <c r="AK58" s="36">
        <f t="shared" si="23"/>
        <v>3367.5288134086113</v>
      </c>
    </row>
    <row r="59" spans="1:37" x14ac:dyDescent="0.25">
      <c r="A59" s="5">
        <v>4964</v>
      </c>
      <c r="B59" s="5">
        <v>780903.58978843689</v>
      </c>
      <c r="C59" s="5">
        <v>1116796.057785064</v>
      </c>
      <c r="D59" s="5">
        <v>17649.976744186035</v>
      </c>
      <c r="E59" s="5">
        <v>32.421668050663939</v>
      </c>
      <c r="F59" s="47">
        <f t="shared" si="24"/>
        <v>-6.8725000000000591E-3</v>
      </c>
      <c r="G59">
        <f t="shared" si="25"/>
        <v>6.8725000000000591E-3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2"/>
        <v>471.47912499999973</v>
      </c>
      <c r="O59" s="35">
        <f t="shared" si="3"/>
        <v>188.14749999999947</v>
      </c>
      <c r="P59" s="35">
        <f t="shared" si="4"/>
        <v>583.78722194929117</v>
      </c>
      <c r="Q59" s="35">
        <f t="shared" si="5"/>
        <v>258.06609958021608</v>
      </c>
      <c r="R59" s="35">
        <f t="shared" si="6"/>
        <v>134.61841645229075</v>
      </c>
      <c r="S59" s="35">
        <f t="shared" si="7"/>
        <v>304.94773038890008</v>
      </c>
      <c r="T59" s="35">
        <f t="shared" si="8"/>
        <v>32.432427891985981</v>
      </c>
      <c r="U59" s="35">
        <f t="shared" si="9"/>
        <v>524.65347719965973</v>
      </c>
      <c r="V59" s="35">
        <f t="shared" si="10"/>
        <v>273.68189933390511</v>
      </c>
      <c r="W59" s="35">
        <f t="shared" si="11"/>
        <v>5.548134983472834</v>
      </c>
      <c r="X59" s="35">
        <f t="shared" si="12"/>
        <v>3435.0731158778344</v>
      </c>
      <c r="Y59" s="51">
        <v>9900</v>
      </c>
      <c r="Z59" s="51">
        <v>4150</v>
      </c>
      <c r="AA59" s="35">
        <f t="shared" si="13"/>
        <v>528.52087500000027</v>
      </c>
      <c r="AB59" s="35">
        <f t="shared" si="14"/>
        <v>311.85250000000053</v>
      </c>
      <c r="AC59" s="35">
        <f t="shared" si="15"/>
        <v>584.16048822870698</v>
      </c>
      <c r="AD59" s="35">
        <f t="shared" si="16"/>
        <v>264.8852942665668</v>
      </c>
      <c r="AE59" s="35">
        <f t="shared" si="17"/>
        <v>141.8294608297862</v>
      </c>
      <c r="AF59" s="35">
        <f t="shared" si="18"/>
        <v>313.0116411681368</v>
      </c>
      <c r="AG59" s="35">
        <f t="shared" si="19"/>
        <v>24.817471318376555</v>
      </c>
      <c r="AH59" s="35">
        <f t="shared" si="20"/>
        <v>521.24386209484919</v>
      </c>
      <c r="AI59" s="35">
        <f t="shared" si="21"/>
        <v>279.09339446889362</v>
      </c>
      <c r="AJ59" s="35">
        <f t="shared" si="22"/>
        <v>5.6948475543151567</v>
      </c>
      <c r="AK59" s="36">
        <f t="shared" si="23"/>
        <v>3364.2493772000635</v>
      </c>
    </row>
    <row r="60" spans="1:37" x14ac:dyDescent="0.25">
      <c r="A60" s="5">
        <v>4965</v>
      </c>
      <c r="B60" s="5">
        <v>781747.73920106888</v>
      </c>
      <c r="C60" s="5">
        <v>1117332.165767014</v>
      </c>
      <c r="D60" s="5">
        <v>17649.488372093012</v>
      </c>
      <c r="E60" s="5">
        <v>32.416597864600078</v>
      </c>
      <c r="F60" s="47">
        <f t="shared" si="24"/>
        <v>-7.4975000000000597E-3</v>
      </c>
      <c r="G60">
        <f t="shared" si="25"/>
        <v>7.4975000000000597E-3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2"/>
        <v>468.88537499999973</v>
      </c>
      <c r="O60" s="35">
        <f t="shared" si="3"/>
        <v>182.52249999999947</v>
      </c>
      <c r="P60" s="35">
        <f t="shared" si="4"/>
        <v>583.76790279430986</v>
      </c>
      <c r="Q60" s="35">
        <f t="shared" si="5"/>
        <v>257.75518956612643</v>
      </c>
      <c r="R60" s="35">
        <f t="shared" si="6"/>
        <v>134.29571342600676</v>
      </c>
      <c r="S60" s="35">
        <f t="shared" si="7"/>
        <v>304.57408781608456</v>
      </c>
      <c r="T60" s="35">
        <f t="shared" si="8"/>
        <v>32.778324505274362</v>
      </c>
      <c r="U60" s="35">
        <f t="shared" si="9"/>
        <v>524.80629297100666</v>
      </c>
      <c r="V60" s="35">
        <f t="shared" si="10"/>
        <v>273.43478765116379</v>
      </c>
      <c r="W60" s="35">
        <f t="shared" si="11"/>
        <v>6.045392744659166</v>
      </c>
      <c r="X60" s="35">
        <f t="shared" si="12"/>
        <v>3438.2293827686053</v>
      </c>
      <c r="Y60" s="51">
        <v>9900</v>
      </c>
      <c r="Z60" s="51">
        <v>4150</v>
      </c>
      <c r="AA60" s="35">
        <f t="shared" si="13"/>
        <v>531.11462500000027</v>
      </c>
      <c r="AB60" s="35">
        <f t="shared" si="14"/>
        <v>317.47750000000053</v>
      </c>
      <c r="AC60" s="35">
        <f t="shared" si="15"/>
        <v>584.17510978639211</v>
      </c>
      <c r="AD60" s="35">
        <f t="shared" si="16"/>
        <v>265.19450515654296</v>
      </c>
      <c r="AE60" s="35">
        <f t="shared" si="17"/>
        <v>142.16256051811121</v>
      </c>
      <c r="AF60" s="35">
        <f t="shared" si="18"/>
        <v>313.3710951306162</v>
      </c>
      <c r="AG60" s="35">
        <f t="shared" si="19"/>
        <v>24.470880578690984</v>
      </c>
      <c r="AH60" s="35">
        <f t="shared" si="20"/>
        <v>521.08661211454682</v>
      </c>
      <c r="AI60" s="35">
        <f t="shared" si="21"/>
        <v>279.33839347909321</v>
      </c>
      <c r="AJ60" s="35">
        <f t="shared" si="22"/>
        <v>6.2200017029435513</v>
      </c>
      <c r="AK60" s="36">
        <f t="shared" si="23"/>
        <v>3360.964277152561</v>
      </c>
    </row>
    <row r="61" spans="1:37" x14ac:dyDescent="0.25">
      <c r="A61" s="5">
        <v>4966</v>
      </c>
      <c r="B61" s="5">
        <v>782591.93326282501</v>
      </c>
      <c r="C61" s="5">
        <v>1117868.2034392059</v>
      </c>
      <c r="D61" s="5">
        <v>17648.999999999985</v>
      </c>
      <c r="E61" s="5">
        <v>32.412123890444008</v>
      </c>
      <c r="F61" s="47">
        <f t="shared" si="24"/>
        <v>-8.1225000000000585E-3</v>
      </c>
      <c r="G61">
        <f t="shared" si="25"/>
        <v>8.1225000000000585E-3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2"/>
        <v>466.29162499999973</v>
      </c>
      <c r="O61" s="35">
        <f t="shared" si="3"/>
        <v>176.89749999999947</v>
      </c>
      <c r="P61" s="35">
        <f t="shared" si="4"/>
        <v>583.74837999985505</v>
      </c>
      <c r="Q61" s="35">
        <f t="shared" si="5"/>
        <v>257.44420975632664</v>
      </c>
      <c r="R61" s="35">
        <f t="shared" si="6"/>
        <v>133.97346064965677</v>
      </c>
      <c r="S61" s="35">
        <f t="shared" si="7"/>
        <v>304.19986117077525</v>
      </c>
      <c r="T61" s="35">
        <f t="shared" si="8"/>
        <v>33.124186598083476</v>
      </c>
      <c r="U61" s="35">
        <f t="shared" si="9"/>
        <v>524.95891434776138</v>
      </c>
      <c r="V61" s="35">
        <f t="shared" si="10"/>
        <v>273.18758701399764</v>
      </c>
      <c r="W61" s="35">
        <f t="shared" si="11"/>
        <v>6.5414310862930769</v>
      </c>
      <c r="X61" s="35">
        <f t="shared" si="12"/>
        <v>3441.3801115598367</v>
      </c>
      <c r="Y61" s="51">
        <v>9900</v>
      </c>
      <c r="Z61" s="51">
        <v>4150</v>
      </c>
      <c r="AA61" s="35">
        <f t="shared" si="13"/>
        <v>533.70837500000027</v>
      </c>
      <c r="AB61" s="35">
        <f t="shared" si="14"/>
        <v>323.10250000000053</v>
      </c>
      <c r="AC61" s="35">
        <f t="shared" si="15"/>
        <v>584.1895264183654</v>
      </c>
      <c r="AD61" s="35">
        <f t="shared" si="16"/>
        <v>265.50363805830415</v>
      </c>
      <c r="AE61" s="35">
        <f t="shared" si="17"/>
        <v>142.49611430774439</v>
      </c>
      <c r="AF61" s="35">
        <f t="shared" si="18"/>
        <v>313.72989901908153</v>
      </c>
      <c r="AG61" s="35">
        <f t="shared" si="19"/>
        <v>24.124263995524572</v>
      </c>
      <c r="AH61" s="35">
        <f t="shared" si="20"/>
        <v>520.92917087454884</v>
      </c>
      <c r="AI61" s="35">
        <f t="shared" si="21"/>
        <v>279.58329769808029</v>
      </c>
      <c r="AJ61" s="35">
        <f t="shared" si="22"/>
        <v>6.7463624284525761</v>
      </c>
      <c r="AK61" s="36">
        <f t="shared" si="23"/>
        <v>3357.6735077112776</v>
      </c>
    </row>
    <row r="62" spans="1:37" x14ac:dyDescent="0.25">
      <c r="A62" s="5">
        <v>4967</v>
      </c>
      <c r="B62" s="5">
        <v>783436.16638994217</v>
      </c>
      <c r="C62" s="5">
        <v>1118404.1795829237</v>
      </c>
      <c r="D62" s="5">
        <v>17648.511627906963</v>
      </c>
      <c r="E62" s="5">
        <v>32.408246128195735</v>
      </c>
      <c r="F62" s="47">
        <f t="shared" si="24"/>
        <v>-8.747500000000059E-3</v>
      </c>
      <c r="G62">
        <f t="shared" si="25"/>
        <v>8.747500000000059E-3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2"/>
        <v>463.69787499999973</v>
      </c>
      <c r="O62" s="35">
        <f t="shared" si="3"/>
        <v>171.27249999999947</v>
      </c>
      <c r="P62" s="35">
        <f t="shared" si="4"/>
        <v>583.72865362747291</v>
      </c>
      <c r="Q62" s="35">
        <f t="shared" si="5"/>
        <v>257.13316049436071</v>
      </c>
      <c r="R62" s="35">
        <f t="shared" si="6"/>
        <v>133.65165796004385</v>
      </c>
      <c r="S62" s="35">
        <f t="shared" si="7"/>
        <v>303.82505321237511</v>
      </c>
      <c r="T62" s="35">
        <f t="shared" si="8"/>
        <v>33.470013810835113</v>
      </c>
      <c r="U62" s="35">
        <f t="shared" si="9"/>
        <v>525.11134120719692</v>
      </c>
      <c r="V62" s="35">
        <f t="shared" si="10"/>
        <v>272.94029766924342</v>
      </c>
      <c r="W62" s="35">
        <f t="shared" si="11"/>
        <v>7.036249550804019</v>
      </c>
      <c r="X62" s="35">
        <f t="shared" si="12"/>
        <v>3444.525307635528</v>
      </c>
      <c r="Y62" s="51">
        <v>9900</v>
      </c>
      <c r="Z62" s="51">
        <v>4150</v>
      </c>
      <c r="AA62" s="35">
        <f t="shared" si="13"/>
        <v>536.30212500000027</v>
      </c>
      <c r="AB62" s="35">
        <f t="shared" si="14"/>
        <v>328.72750000000053</v>
      </c>
      <c r="AC62" s="35">
        <f t="shared" si="15"/>
        <v>584.2037380790016</v>
      </c>
      <c r="AD62" s="35">
        <f t="shared" si="16"/>
        <v>265.81269263265938</v>
      </c>
      <c r="AE62" s="35">
        <f t="shared" si="17"/>
        <v>142.83012235665984</v>
      </c>
      <c r="AF62" s="35">
        <f t="shared" si="18"/>
        <v>314.08805009288136</v>
      </c>
      <c r="AG62" s="35">
        <f t="shared" si="19"/>
        <v>23.777621932420946</v>
      </c>
      <c r="AH62" s="35">
        <f t="shared" si="20"/>
        <v>520.77153851340154</v>
      </c>
      <c r="AI62" s="35">
        <f t="shared" si="21"/>
        <v>279.82810688625534</v>
      </c>
      <c r="AJ62" s="35">
        <f t="shared" si="22"/>
        <v>7.2739291181301811</v>
      </c>
      <c r="AK62" s="36">
        <f t="shared" si="23"/>
        <v>3354.3770633141203</v>
      </c>
    </row>
    <row r="63" spans="1:37" x14ac:dyDescent="0.25">
      <c r="A63" s="5">
        <v>4967.2</v>
      </c>
      <c r="B63" s="5">
        <v>783605.01721191406</v>
      </c>
      <c r="C63" s="5">
        <v>1118511.368201077</v>
      </c>
      <c r="D63" s="5">
        <v>17648.413953488358</v>
      </c>
      <c r="E63" s="5">
        <v>32.407542121175013</v>
      </c>
      <c r="F63" s="47">
        <f t="shared" si="24"/>
        <v>-8.8724999999999464E-3</v>
      </c>
      <c r="G63">
        <f t="shared" si="25"/>
        <v>8.8724999999999464E-3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2"/>
        <v>463.17912500000023</v>
      </c>
      <c r="O63" s="35">
        <f t="shared" si="3"/>
        <v>170.14750000000049</v>
      </c>
      <c r="P63" s="35">
        <f t="shared" si="4"/>
        <v>583.72468392910571</v>
      </c>
      <c r="Q63" s="35">
        <f t="shared" si="5"/>
        <v>257.0709423379501</v>
      </c>
      <c r="R63" s="35">
        <f t="shared" si="6"/>
        <v>133.58735141815276</v>
      </c>
      <c r="S63" s="35">
        <f t="shared" si="7"/>
        <v>303.75002210598848</v>
      </c>
      <c r="T63" s="35">
        <f t="shared" si="8"/>
        <v>33.53917503614845</v>
      </c>
      <c r="U63" s="35">
        <f t="shared" si="9"/>
        <v>525.14180322625066</v>
      </c>
      <c r="V63" s="35">
        <f t="shared" si="10"/>
        <v>272.89082917712295</v>
      </c>
      <c r="W63" s="35">
        <f t="shared" si="11"/>
        <v>7.1350668186244146</v>
      </c>
      <c r="X63" s="35">
        <f t="shared" si="12"/>
        <v>3445.1536833981008</v>
      </c>
      <c r="Y63" s="51">
        <v>9900</v>
      </c>
      <c r="Z63" s="51">
        <v>4150</v>
      </c>
      <c r="AA63" s="35">
        <f t="shared" si="13"/>
        <v>536.82087499999977</v>
      </c>
      <c r="AB63" s="35">
        <f t="shared" si="14"/>
        <v>329.85249999999951</v>
      </c>
      <c r="AC63" s="35">
        <f t="shared" si="15"/>
        <v>584.20655581059862</v>
      </c>
      <c r="AD63" s="35">
        <f t="shared" si="16"/>
        <v>265.87449411840674</v>
      </c>
      <c r="AE63" s="35">
        <f t="shared" si="17"/>
        <v>142.89697849144471</v>
      </c>
      <c r="AF63" s="35">
        <f t="shared" si="18"/>
        <v>314.15960172877266</v>
      </c>
      <c r="AG63" s="35">
        <f t="shared" si="19"/>
        <v>23.708290494209123</v>
      </c>
      <c r="AH63" s="35">
        <f t="shared" si="20"/>
        <v>520.7399891188702</v>
      </c>
      <c r="AI63" s="35">
        <f t="shared" si="21"/>
        <v>279.87705729912932</v>
      </c>
      <c r="AJ63" s="35">
        <f t="shared" si="22"/>
        <v>7.3795871174128695</v>
      </c>
      <c r="AK63" s="36">
        <f t="shared" si="23"/>
        <v>3353.7170929500071</v>
      </c>
    </row>
    <row r="64" spans="1:37" x14ac:dyDescent="0.25">
      <c r="A64" s="5">
        <v>4967.8</v>
      </c>
      <c r="B64" s="5">
        <v>784111.57726860046</v>
      </c>
      <c r="C64" s="5">
        <v>1118832.9220991731</v>
      </c>
      <c r="D64" s="5">
        <v>17648.120930232544</v>
      </c>
      <c r="E64" s="5">
        <v>32.405573190970721</v>
      </c>
      <c r="F64" s="47">
        <f t="shared" si="24"/>
        <v>-9.2475000000001722E-3</v>
      </c>
      <c r="G64">
        <f t="shared" si="25"/>
        <v>9.2475000000001722E-3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2"/>
        <v>461.62287499999928</v>
      </c>
      <c r="O64" s="35">
        <f t="shared" si="3"/>
        <v>166.77249999999844</v>
      </c>
      <c r="P64" s="35">
        <f t="shared" si="4"/>
        <v>583.71272599522126</v>
      </c>
      <c r="Q64" s="35">
        <f t="shared" si="5"/>
        <v>256.88427131018557</v>
      </c>
      <c r="R64" s="35">
        <f t="shared" si="6"/>
        <v>133.39453976099352</v>
      </c>
      <c r="S64" s="35">
        <f t="shared" si="7"/>
        <v>303.52479015488098</v>
      </c>
      <c r="T64" s="35">
        <f t="shared" si="8"/>
        <v>33.746650225875236</v>
      </c>
      <c r="U64" s="35">
        <f t="shared" si="9"/>
        <v>525.23314256021092</v>
      </c>
      <c r="V64" s="35">
        <f t="shared" si="10"/>
        <v>272.74240249002588</v>
      </c>
      <c r="W64" s="35">
        <f t="shared" si="11"/>
        <v>7.4312257073803538</v>
      </c>
      <c r="X64" s="35">
        <f t="shared" si="12"/>
        <v>3447.0374845544848</v>
      </c>
      <c r="Y64" s="51">
        <v>9900</v>
      </c>
      <c r="Z64" s="51">
        <v>4150</v>
      </c>
      <c r="AA64" s="35">
        <f t="shared" si="13"/>
        <v>538.37712500000066</v>
      </c>
      <c r="AB64" s="35">
        <f t="shared" si="14"/>
        <v>333.22750000000156</v>
      </c>
      <c r="AC64" s="35">
        <f t="shared" si="15"/>
        <v>584.2149597978979</v>
      </c>
      <c r="AD64" s="35">
        <f t="shared" si="16"/>
        <v>266.05987966860147</v>
      </c>
      <c r="AE64" s="35">
        <f t="shared" si="17"/>
        <v>143.09765596850966</v>
      </c>
      <c r="AF64" s="35">
        <f t="shared" si="18"/>
        <v>314.37409908426827</v>
      </c>
      <c r="AG64" s="35">
        <f t="shared" si="19"/>
        <v>23.500290180770257</v>
      </c>
      <c r="AH64" s="35">
        <f t="shared" si="20"/>
        <v>520.64529511075887</v>
      </c>
      <c r="AI64" s="35">
        <f t="shared" si="21"/>
        <v>280.02388565379368</v>
      </c>
      <c r="AJ64" s="35">
        <f t="shared" si="22"/>
        <v>7.6968503483931485</v>
      </c>
      <c r="AK64" s="36">
        <f t="shared" si="23"/>
        <v>3351.7358180857909</v>
      </c>
    </row>
    <row r="65" spans="1:37" x14ac:dyDescent="0.25">
      <c r="A65" s="5">
        <v>4968</v>
      </c>
      <c r="B65" s="5">
        <v>784280.43300151825</v>
      </c>
      <c r="C65" s="5">
        <v>1118940.1029806435</v>
      </c>
      <c r="D65" s="5">
        <v>17648.02325581394</v>
      </c>
      <c r="E65" s="5">
        <v>32.404964577855246</v>
      </c>
      <c r="F65" s="47">
        <f t="shared" si="24"/>
        <v>-9.3725000000000596E-3</v>
      </c>
      <c r="G65">
        <f t="shared" si="25"/>
        <v>9.3725000000000596E-3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2"/>
        <v>461.10412499999973</v>
      </c>
      <c r="O65" s="35">
        <f t="shared" si="3"/>
        <v>165.64749999999947</v>
      </c>
      <c r="P65" s="35">
        <f t="shared" si="4"/>
        <v>583.70872373934037</v>
      </c>
      <c r="Q65" s="35">
        <f t="shared" si="5"/>
        <v>256.82204212392253</v>
      </c>
      <c r="R65" s="35">
        <f t="shared" si="6"/>
        <v>133.33030519374813</v>
      </c>
      <c r="S65" s="35">
        <f t="shared" si="7"/>
        <v>303.44966670080731</v>
      </c>
      <c r="T65" s="35">
        <f t="shared" si="8"/>
        <v>33.815805784133929</v>
      </c>
      <c r="U65" s="35">
        <f t="shared" si="9"/>
        <v>525.2635734272252</v>
      </c>
      <c r="V65" s="35">
        <f t="shared" si="10"/>
        <v>272.6929198640118</v>
      </c>
      <c r="W65" s="35">
        <f t="shared" si="11"/>
        <v>7.529847686861241</v>
      </c>
      <c r="X65" s="35">
        <f t="shared" si="12"/>
        <v>3447.6649763726991</v>
      </c>
      <c r="Y65" s="51">
        <v>9900</v>
      </c>
      <c r="Z65" s="51">
        <v>4150</v>
      </c>
      <c r="AA65" s="35">
        <f t="shared" si="13"/>
        <v>538.89587500000027</v>
      </c>
      <c r="AB65" s="35">
        <f t="shared" si="14"/>
        <v>334.35250000000053</v>
      </c>
      <c r="AC65" s="35">
        <f t="shared" si="15"/>
        <v>584.21774472331799</v>
      </c>
      <c r="AD65" s="35">
        <f t="shared" si="16"/>
        <v>266.12166854061587</v>
      </c>
      <c r="AE65" s="35">
        <f t="shared" si="17"/>
        <v>143.16458482263687</v>
      </c>
      <c r="AF65" s="35">
        <f t="shared" si="18"/>
        <v>314.44554561234236</v>
      </c>
      <c r="AG65" s="35">
        <f t="shared" si="19"/>
        <v>23.430954753057993</v>
      </c>
      <c r="AH65" s="35">
        <f t="shared" si="20"/>
        <v>520.61371517027715</v>
      </c>
      <c r="AI65" s="35">
        <f t="shared" si="21"/>
        <v>280.07282080432265</v>
      </c>
      <c r="AJ65" s="35">
        <f t="shared" si="22"/>
        <v>7.8027011530957715</v>
      </c>
      <c r="AK65" s="36">
        <f t="shared" si="23"/>
        <v>3351.0749383917168</v>
      </c>
    </row>
    <row r="66" spans="1:37" x14ac:dyDescent="0.25">
      <c r="A66" s="5">
        <v>4969</v>
      </c>
      <c r="B66" s="5">
        <v>785124.72751808167</v>
      </c>
      <c r="C66" s="5">
        <v>1119475.9824158847</v>
      </c>
      <c r="D66" s="5">
        <v>17647.53488372092</v>
      </c>
      <c r="E66" s="5">
        <v>32.402279239422555</v>
      </c>
      <c r="F66" s="47">
        <f t="shared" si="24"/>
        <v>-9.9975000000000602E-3</v>
      </c>
      <c r="G66">
        <f t="shared" si="25"/>
        <v>9.9975000000000602E-3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2"/>
        <v>458.51037499999973</v>
      </c>
      <c r="O66" s="35">
        <f t="shared" si="3"/>
        <v>160.02249999999947</v>
      </c>
      <c r="P66" s="35">
        <f t="shared" si="4"/>
        <v>583.68859039826395</v>
      </c>
      <c r="Q66" s="35">
        <f t="shared" si="5"/>
        <v>256.51085498885408</v>
      </c>
      <c r="R66" s="35">
        <f t="shared" si="6"/>
        <v>133.00940218712645</v>
      </c>
      <c r="S66" s="35">
        <f t="shared" si="7"/>
        <v>303.07370439649918</v>
      </c>
      <c r="T66" s="35">
        <f t="shared" si="8"/>
        <v>34.161562158769293</v>
      </c>
      <c r="U66" s="35">
        <f t="shared" si="9"/>
        <v>525.4156108863981</v>
      </c>
      <c r="V66" s="35">
        <f t="shared" si="10"/>
        <v>272.4454538456875</v>
      </c>
      <c r="W66" s="35">
        <f t="shared" si="11"/>
        <v>8.0222250493757414</v>
      </c>
      <c r="X66" s="35">
        <f t="shared" si="12"/>
        <v>3450.799123141408</v>
      </c>
      <c r="Y66" s="51">
        <v>9900</v>
      </c>
      <c r="Z66" s="51">
        <v>4150</v>
      </c>
      <c r="AA66" s="35">
        <f t="shared" si="13"/>
        <v>541.48962500000027</v>
      </c>
      <c r="AB66" s="35">
        <f t="shared" si="14"/>
        <v>339.97750000000053</v>
      </c>
      <c r="AC66" s="35">
        <f t="shared" si="15"/>
        <v>584.23154630697536</v>
      </c>
      <c r="AD66" s="35">
        <f t="shared" si="16"/>
        <v>266.43056544338089</v>
      </c>
      <c r="AE66" s="35">
        <f t="shared" si="17"/>
        <v>143.49950186326089</v>
      </c>
      <c r="AF66" s="35">
        <f t="shared" si="18"/>
        <v>314.80238283878697</v>
      </c>
      <c r="AG66" s="35">
        <f t="shared" si="19"/>
        <v>23.08426282124595</v>
      </c>
      <c r="AH66" s="35">
        <f t="shared" si="20"/>
        <v>520.45570098497342</v>
      </c>
      <c r="AI66" s="35">
        <f t="shared" si="21"/>
        <v>280.31743921329206</v>
      </c>
      <c r="AJ66" s="35">
        <f t="shared" si="22"/>
        <v>8.3326779083037454</v>
      </c>
      <c r="AK66" s="36">
        <f t="shared" si="23"/>
        <v>3347.7671273674077</v>
      </c>
    </row>
    <row r="67" spans="1:37" x14ac:dyDescent="0.25">
      <c r="A67" s="5">
        <v>4969.7</v>
      </c>
      <c r="B67" s="5">
        <v>785715.74729633331</v>
      </c>
      <c r="C67" s="5">
        <v>1119851.0765669644</v>
      </c>
      <c r="D67" s="5">
        <v>17647.193023255801</v>
      </c>
      <c r="E67" s="5">
        <v>32.400754248604805</v>
      </c>
      <c r="F67" s="47">
        <f t="shared" si="24"/>
        <v>-1.0434999999999946E-2</v>
      </c>
      <c r="G67">
        <f t="shared" si="25"/>
        <v>1.0434999999999946E-2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2"/>
        <v>456.69475000000023</v>
      </c>
      <c r="O67" s="35">
        <f t="shared" si="3"/>
        <v>156.08500000000049</v>
      </c>
      <c r="P67" s="35">
        <f t="shared" si="4"/>
        <v>583.67437603895382</v>
      </c>
      <c r="Q67" s="35">
        <f t="shared" si="5"/>
        <v>256.29298326355098</v>
      </c>
      <c r="R67" s="35">
        <f t="shared" si="6"/>
        <v>132.78503760175502</v>
      </c>
      <c r="S67" s="35">
        <f t="shared" si="7"/>
        <v>302.81018966525232</v>
      </c>
      <c r="T67" s="35">
        <f t="shared" si="8"/>
        <v>34.403570247544266</v>
      </c>
      <c r="U67" s="35">
        <f t="shared" si="9"/>
        <v>525.52192116039168</v>
      </c>
      <c r="V67" s="35">
        <f t="shared" si="10"/>
        <v>272.27217527867919</v>
      </c>
      <c r="W67" s="35">
        <f t="shared" si="11"/>
        <v>8.3661626076253626</v>
      </c>
      <c r="X67" s="35">
        <f t="shared" si="12"/>
        <v>3452.9897431804875</v>
      </c>
      <c r="Y67" s="51">
        <v>9900</v>
      </c>
      <c r="Z67" s="51">
        <v>4150</v>
      </c>
      <c r="AA67" s="35">
        <f t="shared" si="13"/>
        <v>543.30524999999977</v>
      </c>
      <c r="AB67" s="35">
        <f t="shared" si="14"/>
        <v>343.91499999999951</v>
      </c>
      <c r="AC67" s="35">
        <f t="shared" si="15"/>
        <v>584.24108538101825</v>
      </c>
      <c r="AD67" s="35">
        <f t="shared" si="16"/>
        <v>266.64674608590406</v>
      </c>
      <c r="AE67" s="35">
        <f t="shared" si="17"/>
        <v>143.73421434790436</v>
      </c>
      <c r="AF67" s="35">
        <f t="shared" si="18"/>
        <v>315.05177574689304</v>
      </c>
      <c r="AG67" s="35">
        <f t="shared" si="19"/>
        <v>22.841563936155438</v>
      </c>
      <c r="AH67" s="35">
        <f t="shared" si="20"/>
        <v>520.34497757933559</v>
      </c>
      <c r="AI67" s="35">
        <f t="shared" si="21"/>
        <v>280.48861514383003</v>
      </c>
      <c r="AJ67" s="35">
        <f t="shared" si="22"/>
        <v>8.7043781077294593</v>
      </c>
      <c r="AK67" s="36">
        <f t="shared" si="23"/>
        <v>3345.448273429839</v>
      </c>
    </row>
    <row r="68" spans="1:37" x14ac:dyDescent="0.25">
      <c r="A68" s="5">
        <v>4970</v>
      </c>
      <c r="B68" s="5">
        <v>785969.04436159134</v>
      </c>
      <c r="C68" s="5">
        <v>1120011.8266731501</v>
      </c>
      <c r="D68" s="5">
        <v>17647.046511627894</v>
      </c>
      <c r="E68" s="5">
        <v>32.400190112897654</v>
      </c>
      <c r="F68" s="47">
        <f t="shared" si="24"/>
        <v>-1.0622500000000059E-2</v>
      </c>
      <c r="G68">
        <f t="shared" si="25"/>
        <v>1.0622500000000059E-2</v>
      </c>
      <c r="H68" s="45">
        <v>0.5</v>
      </c>
      <c r="I68" s="45">
        <v>0.5</v>
      </c>
      <c r="J68" s="45">
        <v>500</v>
      </c>
      <c r="K68" s="50">
        <v>2800</v>
      </c>
      <c r="L68" s="51">
        <v>9900</v>
      </c>
      <c r="M68" s="51">
        <v>4150</v>
      </c>
      <c r="N68" s="35">
        <f t="shared" ref="N68" si="26">M68*F68+J68</f>
        <v>455.91662499999973</v>
      </c>
      <c r="O68" s="35">
        <f t="shared" ref="O68" si="27">(L68-400-500)*F68+250</f>
        <v>154.39749999999947</v>
      </c>
      <c r="P68" s="35">
        <f t="shared" ref="P68" si="28">(1000*SIN(PI()/2-(PI()/2+ATAN(H68)+ATAN(250/(L68-M68-400-250)))/2)/SIN((PI()/2+ATAN(H68)+ATAN(250/(L68-M68-400-250)))/2))*COS(ATAN((N68-O68)/(L68-M68-400-250)))</f>
        <v>583.66825366768023</v>
      </c>
      <c r="Q68" s="35">
        <f t="shared" ref="Q68" si="29">(1000*SIN(PI()/2-(PI()/2+ATAN(H68)+ATAN(250/(L68-M68-400-250)))/2)/SIN((PI()/2+ATAN(H68)+ATAN(250/(L68-M68-400-250)))/2))*SIN(ATAN(H68)+ATAN(250/(L68-M68-400-250))-ATAN((N68-O68)/(L68-M68-400-250)))</f>
        <v>256.19959943314348</v>
      </c>
      <c r="R68" s="35">
        <f t="shared" ref="R68" si="30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132.68894877631061</v>
      </c>
      <c r="S68" s="35">
        <f t="shared" ref="S68" si="31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302.69716906036246</v>
      </c>
      <c r="T68" s="35">
        <f t="shared" ref="T68" si="32">(1000*SIN(PI()/2-(PI()/2+ATAN(H68)+ATAN(250/(L68-M68-400-250)))/2)/SIN((PI()/2+ATAN(H68)+ATAN(250/(L68-M68-400-250)))/2))*SIN(ATAN((N68-O68)/(L68-M68-400-250)))</f>
        <v>34.507282575717085</v>
      </c>
      <c r="U68" s="35">
        <f t="shared" ref="U68" si="33">(1000*SIN(PI()/2-(PI()/2+ATAN(H68)+ATAN(250/(L68-M68-400-250)))/2)/SIN((PI()/2+ATAN(H68)+ATAN(250/(L68-M68-400-250)))/2))*COS(ATAN(H68)+ATAN(250/(L68-M68-400-250))-ATAN((N68-O68)/(L68-M68-400-250)))</f>
        <v>525.56745346390755</v>
      </c>
      <c r="V68" s="35">
        <f t="shared" ref="V68" si="34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272.19789986192643</v>
      </c>
      <c r="W68" s="35">
        <f t="shared" ref="W68" si="35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8.5133811995021293</v>
      </c>
      <c r="X68" s="35">
        <f t="shared" ref="X68" si="36">M68+400-((K68-250-(N68-O68))/TAN(PI()/2-(ATAN(H68)+ATAN(250/(L68-M68-400-250))-ATAN((N68-O68)/(L68-M68-400-250)))))</f>
        <v>3453.9277533047543</v>
      </c>
      <c r="Y68" s="51">
        <v>9900</v>
      </c>
      <c r="Z68" s="51">
        <v>4150</v>
      </c>
      <c r="AA68" s="35">
        <f t="shared" ref="AA68" si="37">Z68*G68+J68</f>
        <v>544.08337500000027</v>
      </c>
      <c r="AB68" s="35">
        <f t="shared" ref="AB68" si="38">(Y68-400-500)*G68+250</f>
        <v>345.60250000000053</v>
      </c>
      <c r="AC68" s="35">
        <f t="shared" ref="AC68" si="39">(1000*SIN(PI()/2-(PI()/2+ATAN(I68)+ATAN(250/(Y68-Z68-400-250)))/2)/SIN((PI()/2+ATAN(I68)+ATAN(250/(Y68-Z68-400-250)))/2))*COS(ATAN((AA68-AB68)/(Y68-Z68-400-250)))</f>
        <v>584.24514278627782</v>
      </c>
      <c r="AD68" s="35">
        <f t="shared" ref="AD68" si="40">(1000*SIN(PI()/2-(PI()/2+ATAN(I68)+ATAN(250/(Y68-Z68-400-250)))/2)/SIN((PI()/2+ATAN(I68)+ATAN(250/(Y68-Z68-400-250)))/2))*SIN(ATAN(I68)+ATAN(250/(Y68-Z68-400-250))-(ATAN((AA68-AB68)/(Y68-Z68-400-250))))</f>
        <v>266.73938300236387</v>
      </c>
      <c r="AE68" s="35">
        <f t="shared" ref="AE68" si="41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143.83487363592516</v>
      </c>
      <c r="AF68" s="35">
        <f t="shared" ref="AF68" si="42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315.15855903455139</v>
      </c>
      <c r="AG68" s="35">
        <f t="shared" ref="AG68" si="43">(1000*SIN(PI()/2-(PI()/2+ATAN(I68)+ATAN(250/(Y68-Z68-400-250)))/2)/SIN((PI()/2+ATAN(I68)+ATAN(250/(Y68-Z68-400-250)))/2))*SIN(ATAN((AA68-AB68)/(Y68-Z68-400-250)))</f>
        <v>22.737546500925529</v>
      </c>
      <c r="AH68" s="35">
        <f t="shared" ref="AH68" si="44">(1000*SIN(PI()/2-(PI()/2+ATAN(I68)+ATAN(250/(Y68-Z68-400-250)))/2)/SIN((PI()/2+ATAN(I68)+ATAN(250/(Y68-Z68-400-250)))/2))*COS(ATAN(I68)+ATAN(250/(Y68-Z68-400-250))-(ATAN((AA68-AB68)/(Y68-Z68-400-250))))</f>
        <v>520.29749609791327</v>
      </c>
      <c r="AI68" s="35">
        <f t="shared" ref="AI68" si="45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280.56196187448035</v>
      </c>
      <c r="AJ68" s="35">
        <f t="shared" ref="AJ68" si="46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8.8638587525471273</v>
      </c>
      <c r="AK68" s="36">
        <f t="shared" ref="AK68" si="47">Z68+400-((K68-250-(AA68-AB68))/TAN(PI()/2-(ATAN(I68)+ATAN(250/(Y68-Z68-400-250))-(ATAN((AA68-AB68)/(Y68-Z68-400-250))))))</f>
        <v>3344.4536246572288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69"/>
  <sheetViews>
    <sheetView topLeftCell="H1" zoomScale="85" zoomScaleNormal="85" workbookViewId="0">
      <selection activeCell="AA3" sqref="AA3:AK69"/>
    </sheetView>
  </sheetViews>
  <sheetFormatPr defaultRowHeight="13.8" x14ac:dyDescent="0.25"/>
  <sheetData>
    <row r="1" spans="1:37" x14ac:dyDescent="0.25">
      <c r="A1" s="73" t="s">
        <v>68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4970</v>
      </c>
      <c r="B3" s="5">
        <v>785969.04436159134</v>
      </c>
      <c r="C3" s="5">
        <v>1120011.8266731501</v>
      </c>
      <c r="D3" s="5">
        <v>17647.046511627894</v>
      </c>
      <c r="E3" s="5">
        <v>32.400190112897654</v>
      </c>
      <c r="F3" s="47">
        <f>0-(0.025/40)*(A3-4953.004)</f>
        <v>-1.0622500000000059E-2</v>
      </c>
      <c r="G3" s="47">
        <f>0+(0.025/40)*(A3-4953.004)</f>
        <v>1.0622500000000059E-2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455.91662499999973</v>
      </c>
      <c r="O3" s="35">
        <f>(L3-400-500)*F3+250</f>
        <v>154.39749999999947</v>
      </c>
      <c r="P3" s="35">
        <f>(1000*SIN(PI()/2-(PI()/2+ATAN(H3)+ATAN(250/(L3-M3-400-250)))/2)/SIN((PI()/2+ATAN(H3)+ATAN(250/(L3-M3-400-250)))/2))*COS(ATAN((N3-O3)/(L3-M3-400-250)))</f>
        <v>583.66825366768023</v>
      </c>
      <c r="Q3" s="35">
        <f>(1000*SIN(PI()/2-(PI()/2+ATAN(H3)+ATAN(250/(L3-M3-400-250)))/2)/SIN((PI()/2+ATAN(H3)+ATAN(250/(L3-M3-400-250)))/2))*SIN(ATAN(H3)+ATAN(250/(L3-M3-400-250))-ATAN((N3-O3)/(L3-M3-400-250)))</f>
        <v>256.19959943314348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132.68894877631061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302.69716906036246</v>
      </c>
      <c r="T3" s="35">
        <f>(1000*SIN(PI()/2-(PI()/2+ATAN(H3)+ATAN(250/(L3-M3-400-250)))/2)/SIN((PI()/2+ATAN(H3)+ATAN(250/(L3-M3-400-250)))/2))*SIN(ATAN((N3-O3)/(L3-M3-400-250)))</f>
        <v>34.507282575717085</v>
      </c>
      <c r="U3" s="35">
        <f>(1000*SIN(PI()/2-(PI()/2+ATAN(H3)+ATAN(250/(L3-M3-400-250)))/2)/SIN((PI()/2+ATAN(H3)+ATAN(250/(L3-M3-400-250)))/2))*COS(ATAN(H3)+ATAN(250/(L3-M3-400-250))-ATAN((N3-O3)/(L3-M3-400-250)))</f>
        <v>525.56745346390755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272.19789986192643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8.5133811995021293</v>
      </c>
      <c r="X3" s="35">
        <f>M3+400-((K3-250-(N3-O3))/TAN(PI()/2-(ATAN(H3)+ATAN(250/(L3-M3-400-250))-ATAN((N3-O3)/(L3-M3-400-250)))))</f>
        <v>3453.9277533047543</v>
      </c>
      <c r="Y3" s="51">
        <v>9900</v>
      </c>
      <c r="Z3" s="51">
        <v>4150</v>
      </c>
      <c r="AA3" s="35">
        <f>Z3*G3+J3</f>
        <v>544.08337500000027</v>
      </c>
      <c r="AB3" s="35">
        <f>(Y3-400-500)*G3+250</f>
        <v>345.60250000000053</v>
      </c>
      <c r="AC3" s="35">
        <f>(1000*SIN(PI()/2-(PI()/2+ATAN(I3)+ATAN(250/(Y3-Z3-400-250)))/2)/SIN((PI()/2+ATAN(I3)+ATAN(250/(Y3-Z3-400-250)))/2))*COS(ATAN((AA3-AB3)/(Y3-Z3-400-250)))</f>
        <v>584.24514278627782</v>
      </c>
      <c r="AD3" s="35">
        <f>(1000*SIN(PI()/2-(PI()/2+ATAN(I3)+ATAN(250/(Y3-Z3-400-250)))/2)/SIN((PI()/2+ATAN(I3)+ATAN(250/(Y3-Z3-400-250)))/2))*SIN(ATAN(I3)+ATAN(250/(Y3-Z3-400-250))-(ATAN((AA3-AB3)/(Y3-Z3-400-250))))</f>
        <v>266.73938300236387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143.83487363592516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315.15855903455139</v>
      </c>
      <c r="AG3" s="35">
        <f>(1000*SIN(PI()/2-(PI()/2+ATAN(I3)+ATAN(250/(Y3-Z3-400-250)))/2)/SIN((PI()/2+ATAN(I3)+ATAN(250/(Y3-Z3-400-250)))/2))*SIN(ATAN((AA3-AB3)/(Y3-Z3-400-250)))</f>
        <v>22.737546500925529</v>
      </c>
      <c r="AH3" s="35">
        <f>(1000*SIN(PI()/2-(PI()/2+ATAN(I3)+ATAN(250/(Y3-Z3-400-250)))/2)/SIN((PI()/2+ATAN(I3)+ATAN(250/(Y3-Z3-400-250)))/2))*COS(ATAN(I3)+ATAN(250/(Y3-Z3-400-250))-(ATAN((AA3-AB3)/(Y3-Z3-400-250))))</f>
        <v>520.29749609791327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280.56196187448035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8.8638587525471273</v>
      </c>
      <c r="AK3" s="36">
        <f>Z3+400-((K3-250-(AA3-AB3))/TAN(PI()/2-(ATAN(I3)+ATAN(250/(Y3-Z3-400-250))-(ATAN((AA3-AB3)/(Y3-Z3-400-250))))))</f>
        <v>3344.4536246572288</v>
      </c>
    </row>
    <row r="4" spans="1:37" x14ac:dyDescent="0.25">
      <c r="A4" s="5">
        <v>4970.3</v>
      </c>
      <c r="B4" s="5">
        <v>786222.34293413162</v>
      </c>
      <c r="C4" s="5">
        <v>1120172.5744039416</v>
      </c>
      <c r="D4" s="5">
        <v>17646.899999999987</v>
      </c>
      <c r="E4" s="5">
        <v>32.399679636262199</v>
      </c>
      <c r="F4" s="47">
        <f t="shared" ref="F4:F38" si="0">0-(0.025/40)*(A4-4953.004)</f>
        <v>-1.0810000000000174E-2</v>
      </c>
      <c r="G4" s="47">
        <f t="shared" ref="G4:G38" si="1">0+(0.025/40)*(A4-4953.004)</f>
        <v>1.0810000000000174E-2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2">M4*F4+J4</f>
        <v>455.13849999999928</v>
      </c>
      <c r="O4" s="35">
        <f t="shared" ref="O4:O67" si="3">(L4-400-500)*F4+250</f>
        <v>152.70999999999844</v>
      </c>
      <c r="P4" s="35">
        <f t="shared" ref="P4:P67" si="4">(1000*SIN(PI()/2-(PI()/2+ATAN(H4)+ATAN(250/(L4-M4-400-250)))/2)/SIN((PI()/2+ATAN(H4)+ATAN(250/(L4-M4-400-250)))/2))*COS(ATAN((N4-O4)/(L4-M4-400-250)))</f>
        <v>583.66211299711233</v>
      </c>
      <c r="Q4" s="35">
        <f t="shared" ref="Q4:Q67" si="5">(1000*SIN(PI()/2-(PI()/2+ATAN(H4)+ATAN(250/(L4-M4-400-250)))/2)/SIN((PI()/2+ATAN(H4)+ATAN(250/(L4-M4-400-250)))/2))*SIN(ATAN(H4)+ATAN(250/(L4-M4-400-250))-ATAN((N4-O4)/(L4-M4-400-250)))</f>
        <v>256.10620947584914</v>
      </c>
      <c r="R4" s="35">
        <f t="shared" ref="R4:R67" si="6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132.59290039972188</v>
      </c>
      <c r="S4" s="35">
        <f t="shared" ref="S4:S67" si="7">(500*SIN(PI()/2-(PI()/2+(ATAN(H4)+ATAN(250/(L4-M4-400-250))-ATAN((N4-O4)/(L4-M4-400-250)))-(ATAN((O4-AB4)/(X4+AK4))))/2)/SIN((PI()/2+(ATAN(H4)+ATAN(250/(L4-M4-400-250))-ATAN((N4-O4)/(L4-M4-400-250)))-(ATAN((O4-AB4)/(X4+AK4))))/2))*COS(ATAN((O4-AB4)/(X4+AK4)))</f>
        <v>302.58409713112923</v>
      </c>
      <c r="T4" s="35">
        <f t="shared" ref="T4:T67" si="8">(1000*SIN(PI()/2-(PI()/2+ATAN(H4)+ATAN(250/(L4-M4-400-250)))/2)/SIN((PI()/2+ATAN(H4)+ATAN(250/(L4-M4-400-250)))/2))*SIN(ATAN((N4-O4)/(L4-M4-400-250)))</f>
        <v>34.610991635401511</v>
      </c>
      <c r="U4" s="35">
        <f t="shared" ref="U4:U67" si="9">(1000*SIN(PI()/2-(PI()/2+ATAN(H4)+ATAN(250/(L4-M4-400-250)))/2)/SIN((PI()/2+ATAN(H4)+ATAN(250/(L4-M4-400-250)))/2))*COS(ATAN(H4)+ATAN(250/(L4-M4-400-250))-ATAN((N4-O4)/(L4-M4-400-250)))</f>
        <v>525.61296821725421</v>
      </c>
      <c r="V4" s="35">
        <f t="shared" ref="V4:V67" si="10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272.12361655059595</v>
      </c>
      <c r="W4" s="35">
        <f t="shared" ref="W4:W67" si="11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8.6604898432873352</v>
      </c>
      <c r="X4" s="35">
        <f t="shared" ref="X4:X67" si="12">M4+400-((K4-250-(N4-O4))/TAN(PI()/2-(ATAN(H4)+ATAN(250/(L4-M4-400-250))-ATAN((N4-O4)/(L4-M4-400-250)))))</f>
        <v>3454.8652674166406</v>
      </c>
      <c r="Y4" s="51">
        <v>9900</v>
      </c>
      <c r="Z4" s="51">
        <v>4150</v>
      </c>
      <c r="AA4" s="35">
        <f t="shared" ref="AA4:AA67" si="13">Z4*G4+J4</f>
        <v>544.86150000000066</v>
      </c>
      <c r="AB4" s="35">
        <f t="shared" ref="AB4:AB67" si="14">(Y4-400-500)*G4+250</f>
        <v>347.29000000000156</v>
      </c>
      <c r="AC4" s="35">
        <f t="shared" ref="AC4:AC67" si="15">(1000*SIN(PI()/2-(PI()/2+ATAN(I4)+ATAN(250/(Y4-Z4-400-250)))/2)/SIN((PI()/2+ATAN(I4)+ATAN(250/(Y4-Z4-400-250)))/2))*COS(ATAN((AA4-AB4)/(Y4-Z4-400-250)))</f>
        <v>584.24918172826619</v>
      </c>
      <c r="AD4" s="35">
        <f t="shared" ref="AD4:AD67" si="16">(1000*SIN(PI()/2-(PI()/2+ATAN(I4)+ATAN(250/(Y4-Z4-400-250)))/2)/SIN((PI()/2+ATAN(I4)+ATAN(250/(Y4-Z4-400-250)))/2))*SIN(ATAN(I4)+ATAN(250/(Y4-Z4-400-250))-(ATAN((AA4-AB4)/(Y4-Z4-400-250))))</f>
        <v>266.83201274742714</v>
      </c>
      <c r="AE4" s="35">
        <f t="shared" ref="AE4:AE67" si="17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143.93557386397904</v>
      </c>
      <c r="AF4" s="35">
        <f t="shared" ref="AF4:AF67" si="18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315.26528258314431</v>
      </c>
      <c r="AG4" s="35">
        <f t="shared" ref="AG4:AG67" si="19">(1000*SIN(PI()/2-(PI()/2+ATAN(I4)+ATAN(250/(Y4-Z4-400-250)))/2)/SIN((PI()/2+ATAN(I4)+ATAN(250/(Y4-Z4-400-250)))/2))*SIN(ATAN((AA4-AB4)/(Y4-Z4-400-250)))</f>
        <v>22.63352690349522</v>
      </c>
      <c r="AH4" s="35">
        <f t="shared" ref="AH4:AH67" si="20">(1000*SIN(PI()/2-(PI()/2+ATAN(I4)+ATAN(250/(Y4-Z4-400-250)))/2)/SIN((PI()/2+ATAN(I4)+ATAN(250/(Y4-Z4-400-250)))/2))*COS(ATAN(I4)+ATAN(250/(Y4-Z4-400-250))-(ATAN((AA4-AB4)/(Y4-Z4-400-250))))</f>
        <v>520.24999746602282</v>
      </c>
      <c r="AI4" s="35">
        <f t="shared" ref="AI4:AI67" si="21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280.6352999663743</v>
      </c>
      <c r="AJ4" s="35">
        <f t="shared" ref="AJ4:AJ67" si="22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9.0234477080571569</v>
      </c>
      <c r="AK4" s="36">
        <f t="shared" ref="AK4:AK67" si="23">Z4+400-((K4-250-(AA4-AB4))/TAN(PI()/2-(ATAN(I4)+ATAN(250/(Y4-Z4-400-250))-(ATAN((AA4-AB4)/(Y4-Z4-400-250))))))</f>
        <v>3343.4584631297262</v>
      </c>
    </row>
    <row r="5" spans="1:37" x14ac:dyDescent="0.25">
      <c r="A5" s="5">
        <v>4971</v>
      </c>
      <c r="B5" s="5">
        <v>786813.37795448303</v>
      </c>
      <c r="C5" s="5">
        <v>1120547.6445374191</v>
      </c>
      <c r="D5" s="5">
        <v>17646.558139534871</v>
      </c>
      <c r="E5" s="5">
        <v>32.398697198280544</v>
      </c>
      <c r="F5" s="47">
        <f t="shared" si="0"/>
        <v>-1.124750000000006E-2</v>
      </c>
      <c r="G5" s="47">
        <f t="shared" si="1"/>
        <v>1.124750000000006E-2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2"/>
        <v>453.32287499999973</v>
      </c>
      <c r="O5" s="35">
        <f t="shared" si="3"/>
        <v>148.77249999999947</v>
      </c>
      <c r="P5" s="35">
        <f t="shared" si="4"/>
        <v>583.64771361165424</v>
      </c>
      <c r="Q5" s="35">
        <f t="shared" si="5"/>
        <v>255.8882758009234</v>
      </c>
      <c r="R5" s="35">
        <f t="shared" si="6"/>
        <v>132.36894479720701</v>
      </c>
      <c r="S5" s="35">
        <f t="shared" si="7"/>
        <v>302.32006345377744</v>
      </c>
      <c r="T5" s="35">
        <f t="shared" si="8"/>
        <v>34.852966676141584</v>
      </c>
      <c r="U5" s="35">
        <f t="shared" si="9"/>
        <v>525.71910103958601</v>
      </c>
      <c r="V5" s="35">
        <f t="shared" si="10"/>
        <v>271.95025816065595</v>
      </c>
      <c r="W5" s="35">
        <f t="shared" si="11"/>
        <v>9.0033157046404604</v>
      </c>
      <c r="X5" s="35">
        <f t="shared" si="12"/>
        <v>3457.0508722188988</v>
      </c>
      <c r="Y5" s="51">
        <v>9900</v>
      </c>
      <c r="Z5" s="51">
        <v>4150</v>
      </c>
      <c r="AA5" s="35">
        <f t="shared" si="13"/>
        <v>546.67712500000027</v>
      </c>
      <c r="AB5" s="35">
        <f t="shared" si="14"/>
        <v>351.22750000000053</v>
      </c>
      <c r="AC5" s="35">
        <f t="shared" si="15"/>
        <v>584.25853411817343</v>
      </c>
      <c r="AD5" s="35">
        <f t="shared" si="16"/>
        <v>267.04812087917793</v>
      </c>
      <c r="AE5" s="35">
        <f t="shared" si="17"/>
        <v>144.17070029783162</v>
      </c>
      <c r="AF5" s="35">
        <f t="shared" si="18"/>
        <v>315.51407146300289</v>
      </c>
      <c r="AG5" s="35">
        <f t="shared" si="19"/>
        <v>22.390806156165993</v>
      </c>
      <c r="AH5" s="35">
        <f t="shared" si="20"/>
        <v>520.13910065014329</v>
      </c>
      <c r="AI5" s="35">
        <f t="shared" si="21"/>
        <v>280.80638854951195</v>
      </c>
      <c r="AJ5" s="35">
        <f t="shared" si="22"/>
        <v>9.3962430484612049</v>
      </c>
      <c r="AK5" s="36">
        <f t="shared" si="23"/>
        <v>3341.1344246699045</v>
      </c>
    </row>
    <row r="6" spans="1:37" x14ac:dyDescent="0.25">
      <c r="A6" s="5">
        <v>4972</v>
      </c>
      <c r="B6" s="5">
        <v>787657.72272062302</v>
      </c>
      <c r="C6" s="5">
        <v>1121083.4447944462</v>
      </c>
      <c r="D6" s="5">
        <v>17646.069767441848</v>
      </c>
      <c r="E6" s="5">
        <v>32.397800495571225</v>
      </c>
      <c r="F6" s="47">
        <f t="shared" si="0"/>
        <v>-1.187250000000006E-2</v>
      </c>
      <c r="G6" s="47">
        <f t="shared" si="1"/>
        <v>1.187250000000006E-2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2"/>
        <v>450.72912499999973</v>
      </c>
      <c r="O6" s="35">
        <f t="shared" si="3"/>
        <v>143.14749999999947</v>
      </c>
      <c r="P6" s="35">
        <f t="shared" si="4"/>
        <v>583.62697029488004</v>
      </c>
      <c r="Q6" s="35">
        <f t="shared" si="5"/>
        <v>255.57688443646876</v>
      </c>
      <c r="R6" s="35">
        <f t="shared" si="6"/>
        <v>132.04939008549519</v>
      </c>
      <c r="S6" s="35">
        <f t="shared" si="7"/>
        <v>301.94239033857394</v>
      </c>
      <c r="T6" s="35">
        <f t="shared" si="8"/>
        <v>35.198614101397268</v>
      </c>
      <c r="U6" s="35">
        <f t="shared" si="9"/>
        <v>525.87055349390664</v>
      </c>
      <c r="V6" s="35">
        <f t="shared" si="10"/>
        <v>271.70252899007284</v>
      </c>
      <c r="W6" s="35">
        <f t="shared" si="11"/>
        <v>9.4920281384379788</v>
      </c>
      <c r="X6" s="35">
        <f t="shared" si="12"/>
        <v>3460.1684852330682</v>
      </c>
      <c r="Y6" s="51">
        <v>9900</v>
      </c>
      <c r="Z6" s="51">
        <v>4150</v>
      </c>
      <c r="AA6" s="35">
        <f t="shared" si="13"/>
        <v>549.27087500000027</v>
      </c>
      <c r="AB6" s="35">
        <f t="shared" si="14"/>
        <v>356.85250000000053</v>
      </c>
      <c r="AC6" s="35">
        <f t="shared" si="15"/>
        <v>584.27172026025494</v>
      </c>
      <c r="AD6" s="35">
        <f t="shared" si="16"/>
        <v>267.35677873564174</v>
      </c>
      <c r="AE6" s="35">
        <f t="shared" si="17"/>
        <v>144.50698200599163</v>
      </c>
      <c r="AF6" s="35">
        <f t="shared" si="18"/>
        <v>315.86891738855633</v>
      </c>
      <c r="AG6" s="35">
        <f t="shared" si="19"/>
        <v>22.044042151163271</v>
      </c>
      <c r="AH6" s="35">
        <f t="shared" si="20"/>
        <v>519.98051478333389</v>
      </c>
      <c r="AI6" s="35">
        <f t="shared" si="21"/>
        <v>281.0507190003197</v>
      </c>
      <c r="AJ6" s="35">
        <f t="shared" si="22"/>
        <v>9.929830152527229</v>
      </c>
      <c r="AK6" s="36">
        <f t="shared" si="23"/>
        <v>3337.8095218068306</v>
      </c>
    </row>
    <row r="7" spans="1:37" x14ac:dyDescent="0.25">
      <c r="A7" s="5">
        <v>4972.2</v>
      </c>
      <c r="B7" s="5">
        <v>787826.5925245285</v>
      </c>
      <c r="C7" s="5">
        <v>1121190.6035061777</v>
      </c>
      <c r="D7" s="5">
        <v>17645.972093023243</v>
      </c>
      <c r="E7" s="5">
        <v>32.397692700458293</v>
      </c>
      <c r="F7" s="47">
        <f t="shared" si="0"/>
        <v>-1.1997499999999946E-2</v>
      </c>
      <c r="G7" s="47">
        <f t="shared" si="1"/>
        <v>1.1997499999999946E-2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2"/>
        <v>450.21037500000023</v>
      </c>
      <c r="O7" s="35">
        <f t="shared" si="3"/>
        <v>142.02250000000049</v>
      </c>
      <c r="P7" s="35">
        <f t="shared" si="4"/>
        <v>583.62279724597261</v>
      </c>
      <c r="Q7" s="35">
        <f t="shared" si="5"/>
        <v>255.51459806601585</v>
      </c>
      <c r="R7" s="35">
        <f t="shared" si="6"/>
        <v>131.98553304076373</v>
      </c>
      <c r="S7" s="35">
        <f t="shared" si="7"/>
        <v>301.86678785757084</v>
      </c>
      <c r="T7" s="35">
        <f t="shared" si="8"/>
        <v>35.267739153880783</v>
      </c>
      <c r="U7" s="35">
        <f t="shared" si="9"/>
        <v>525.9008205597346</v>
      </c>
      <c r="V7" s="35">
        <f t="shared" si="10"/>
        <v>271.65297268149908</v>
      </c>
      <c r="W7" s="35">
        <f t="shared" si="11"/>
        <v>9.589623939557363</v>
      </c>
      <c r="X7" s="35">
        <f t="shared" si="12"/>
        <v>3460.7913475981491</v>
      </c>
      <c r="Y7" s="51">
        <v>9900</v>
      </c>
      <c r="Z7" s="51">
        <v>4150</v>
      </c>
      <c r="AA7" s="35">
        <f t="shared" si="13"/>
        <v>549.78962499999977</v>
      </c>
      <c r="AB7" s="35">
        <f t="shared" si="14"/>
        <v>357.97749999999951</v>
      </c>
      <c r="AC7" s="35">
        <f t="shared" si="15"/>
        <v>584.27433286220696</v>
      </c>
      <c r="AD7" s="35">
        <f t="shared" si="16"/>
        <v>267.41850067474712</v>
      </c>
      <c r="AE7" s="35">
        <f t="shared" si="17"/>
        <v>144.57429296697771</v>
      </c>
      <c r="AF7" s="35">
        <f t="shared" si="18"/>
        <v>315.93980635266246</v>
      </c>
      <c r="AG7" s="35">
        <f t="shared" si="19"/>
        <v>21.974686542991648</v>
      </c>
      <c r="AH7" s="35">
        <f t="shared" si="20"/>
        <v>519.94877477219825</v>
      </c>
      <c r="AI7" s="35">
        <f t="shared" si="21"/>
        <v>281.09957352264621</v>
      </c>
      <c r="AJ7" s="35">
        <f t="shared" si="22"/>
        <v>10.036691853255904</v>
      </c>
      <c r="AK7" s="36">
        <f t="shared" si="23"/>
        <v>3337.1438563959332</v>
      </c>
    </row>
    <row r="8" spans="1:37" x14ac:dyDescent="0.25">
      <c r="A8" s="5">
        <v>4972.8</v>
      </c>
      <c r="B8" s="5">
        <v>788333.20283222198</v>
      </c>
      <c r="C8" s="5">
        <v>1121512.0782270133</v>
      </c>
      <c r="D8" s="5">
        <v>17645.67906976743</v>
      </c>
      <c r="E8" s="5">
        <v>32.39751240597738</v>
      </c>
      <c r="F8" s="47">
        <f t="shared" si="0"/>
        <v>-1.2372500000000173E-2</v>
      </c>
      <c r="G8" s="47">
        <f t="shared" si="1"/>
        <v>1.2372500000000173E-2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2"/>
        <v>448.65412499999928</v>
      </c>
      <c r="O8" s="35">
        <f t="shared" si="3"/>
        <v>138.64749999999844</v>
      </c>
      <c r="P8" s="35">
        <f t="shared" si="4"/>
        <v>583.61022933759682</v>
      </c>
      <c r="Q8" s="35">
        <f t="shared" si="5"/>
        <v>255.32772280913866</v>
      </c>
      <c r="R8" s="35">
        <f t="shared" si="6"/>
        <v>131.79406967807927</v>
      </c>
      <c r="S8" s="35">
        <f t="shared" si="7"/>
        <v>301.63984509643211</v>
      </c>
      <c r="T8" s="35">
        <f t="shared" si="8"/>
        <v>35.475105394593108</v>
      </c>
      <c r="U8" s="35">
        <f t="shared" si="9"/>
        <v>525.99157489007314</v>
      </c>
      <c r="V8" s="35">
        <f t="shared" si="10"/>
        <v>271.5042828426611</v>
      </c>
      <c r="W8" s="35">
        <f t="shared" si="11"/>
        <v>9.8821179115909104</v>
      </c>
      <c r="X8" s="35">
        <f t="shared" si="12"/>
        <v>3462.6586149866848</v>
      </c>
      <c r="Y8" s="51">
        <v>9900</v>
      </c>
      <c r="Z8" s="51">
        <v>4150</v>
      </c>
      <c r="AA8" s="35">
        <f t="shared" si="13"/>
        <v>551.34587500000066</v>
      </c>
      <c r="AB8" s="35">
        <f t="shared" si="14"/>
        <v>361.35250000000156</v>
      </c>
      <c r="AC8" s="35">
        <f t="shared" si="15"/>
        <v>584.28212140916764</v>
      </c>
      <c r="AD8" s="35">
        <f t="shared" si="16"/>
        <v>267.60364717903542</v>
      </c>
      <c r="AE8" s="35">
        <f t="shared" si="17"/>
        <v>144.77633511121348</v>
      </c>
      <c r="AF8" s="35">
        <f t="shared" si="18"/>
        <v>316.1523124092796</v>
      </c>
      <c r="AG8" s="35">
        <f t="shared" si="19"/>
        <v>21.766614156605289</v>
      </c>
      <c r="AH8" s="35">
        <f t="shared" si="20"/>
        <v>519.85350908377848</v>
      </c>
      <c r="AI8" s="35">
        <f t="shared" si="21"/>
        <v>281.24611391974179</v>
      </c>
      <c r="AJ8" s="35">
        <f t="shared" si="22"/>
        <v>10.357565421278562</v>
      </c>
      <c r="AK8" s="36">
        <f t="shared" si="23"/>
        <v>3335.145489678886</v>
      </c>
    </row>
    <row r="9" spans="1:37" x14ac:dyDescent="0.25">
      <c r="A9" s="5">
        <v>4973</v>
      </c>
      <c r="B9" s="5">
        <v>788502.07308530807</v>
      </c>
      <c r="C9" s="5">
        <v>1121619.2362301648</v>
      </c>
      <c r="D9" s="5">
        <v>17645.581395348825</v>
      </c>
      <c r="E9" s="5">
        <v>32.397500004769697</v>
      </c>
      <c r="F9" s="47">
        <f t="shared" si="0"/>
        <v>-1.2497500000000059E-2</v>
      </c>
      <c r="G9" s="47">
        <f t="shared" si="1"/>
        <v>1.2497500000000059E-2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2"/>
        <v>448.13537499999973</v>
      </c>
      <c r="O9" s="35">
        <f t="shared" si="3"/>
        <v>137.52249999999947</v>
      </c>
      <c r="P9" s="35">
        <f t="shared" si="4"/>
        <v>583.6060237826789</v>
      </c>
      <c r="Q9" s="35">
        <f t="shared" si="5"/>
        <v>255.26542568419512</v>
      </c>
      <c r="R9" s="35">
        <f t="shared" si="6"/>
        <v>131.73028447662728</v>
      </c>
      <c r="S9" s="35">
        <f t="shared" si="7"/>
        <v>301.56415247701437</v>
      </c>
      <c r="T9" s="35">
        <f t="shared" si="8"/>
        <v>35.544224493030676</v>
      </c>
      <c r="U9" s="35">
        <f t="shared" si="9"/>
        <v>526.02181070798429</v>
      </c>
      <c r="V9" s="35">
        <f t="shared" si="10"/>
        <v>271.45471259864263</v>
      </c>
      <c r="W9" s="35">
        <f t="shared" si="11"/>
        <v>9.9795180807908377</v>
      </c>
      <c r="X9" s="35">
        <f t="shared" si="12"/>
        <v>3463.2805976895702</v>
      </c>
      <c r="Y9" s="51">
        <v>9900</v>
      </c>
      <c r="Z9" s="51">
        <v>4150</v>
      </c>
      <c r="AA9" s="35">
        <f t="shared" si="13"/>
        <v>551.86462500000027</v>
      </c>
      <c r="AB9" s="35">
        <f t="shared" si="14"/>
        <v>362.47750000000053</v>
      </c>
      <c r="AC9" s="35">
        <f t="shared" si="15"/>
        <v>584.28470117075949</v>
      </c>
      <c r="AD9" s="35">
        <f t="shared" si="16"/>
        <v>267.66535623378172</v>
      </c>
      <c r="AE9" s="35">
        <f t="shared" si="17"/>
        <v>144.84371891722802</v>
      </c>
      <c r="AF9" s="35">
        <f t="shared" si="18"/>
        <v>316.22309407669286</v>
      </c>
      <c r="AG9" s="35">
        <f t="shared" si="19"/>
        <v>21.69725485023806</v>
      </c>
      <c r="AH9" s="35">
        <f t="shared" si="20"/>
        <v>519.82173863977891</v>
      </c>
      <c r="AI9" s="35">
        <f t="shared" si="21"/>
        <v>281.29495298914696</v>
      </c>
      <c r="AJ9" s="35">
        <f t="shared" si="22"/>
        <v>10.464619415076248</v>
      </c>
      <c r="AK9" s="36">
        <f t="shared" si="23"/>
        <v>3334.4789104620672</v>
      </c>
    </row>
    <row r="10" spans="1:37" x14ac:dyDescent="0.25">
      <c r="A10" s="5">
        <v>4974</v>
      </c>
      <c r="B10" s="5">
        <v>789346.17705440521</v>
      </c>
      <c r="C10" s="5">
        <v>1122155.4156935513</v>
      </c>
      <c r="D10" s="5">
        <v>17645.093023255798</v>
      </c>
      <c r="E10" s="5">
        <v>32.450585205948869</v>
      </c>
      <c r="F10" s="47">
        <f t="shared" si="0"/>
        <v>-1.3122500000000059E-2</v>
      </c>
      <c r="G10" s="47">
        <f t="shared" si="1"/>
        <v>1.3122500000000059E-2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2"/>
        <v>445.54162499999973</v>
      </c>
      <c r="O10" s="35">
        <f t="shared" si="3"/>
        <v>131.89749999999947</v>
      </c>
      <c r="P10" s="35">
        <f t="shared" si="4"/>
        <v>583.58487414100011</v>
      </c>
      <c r="Q10" s="35">
        <f t="shared" si="5"/>
        <v>254.95389988865682</v>
      </c>
      <c r="R10" s="35">
        <f t="shared" si="6"/>
        <v>131.41162780582658</v>
      </c>
      <c r="S10" s="35">
        <f t="shared" si="7"/>
        <v>301.18535263177546</v>
      </c>
      <c r="T10" s="35">
        <f t="shared" si="8"/>
        <v>35.889797492782208</v>
      </c>
      <c r="U10" s="35">
        <f t="shared" si="9"/>
        <v>526.17287256357542</v>
      </c>
      <c r="V10" s="35">
        <f t="shared" si="10"/>
        <v>271.20680923509786</v>
      </c>
      <c r="W10" s="35">
        <f t="shared" si="11"/>
        <v>10.465785117845707</v>
      </c>
      <c r="X10" s="35">
        <f t="shared" si="12"/>
        <v>3466.3872149238018</v>
      </c>
      <c r="Y10" s="51">
        <v>9900</v>
      </c>
      <c r="Z10" s="51">
        <v>4150</v>
      </c>
      <c r="AA10" s="35">
        <f t="shared" si="13"/>
        <v>554.45837500000027</v>
      </c>
      <c r="AB10" s="35">
        <f t="shared" si="14"/>
        <v>368.10250000000053</v>
      </c>
      <c r="AC10" s="35">
        <f t="shared" si="15"/>
        <v>584.29747680856929</v>
      </c>
      <c r="AD10" s="35">
        <f t="shared" si="16"/>
        <v>267.97385303583332</v>
      </c>
      <c r="AE10" s="35">
        <f t="shared" si="17"/>
        <v>145.18091118817529</v>
      </c>
      <c r="AF10" s="35">
        <f t="shared" si="18"/>
        <v>316.57659879397619</v>
      </c>
      <c r="AG10" s="35">
        <f t="shared" si="19"/>
        <v>21.350444617833922</v>
      </c>
      <c r="AH10" s="35">
        <f t="shared" si="20"/>
        <v>519.66277236239409</v>
      </c>
      <c r="AI10" s="35">
        <f t="shared" si="21"/>
        <v>281.53909027854741</v>
      </c>
      <c r="AJ10" s="35">
        <f t="shared" si="22"/>
        <v>11.000610180292869</v>
      </c>
      <c r="AK10" s="36">
        <f t="shared" si="23"/>
        <v>3331.1425850223222</v>
      </c>
    </row>
    <row r="11" spans="1:37" x14ac:dyDescent="0.25">
      <c r="A11" s="5">
        <v>4975</v>
      </c>
      <c r="B11" s="5">
        <v>790189.78189086914</v>
      </c>
      <c r="C11" s="5">
        <v>1122692.3801315725</v>
      </c>
      <c r="D11" s="5">
        <v>17644.604651162779</v>
      </c>
      <c r="E11" s="5">
        <v>32.503883605495929</v>
      </c>
      <c r="F11" s="47">
        <f t="shared" si="0"/>
        <v>-1.374750000000006E-2</v>
      </c>
      <c r="G11" s="47">
        <f t="shared" si="1"/>
        <v>1.374750000000006E-2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2"/>
        <v>442.94787499999973</v>
      </c>
      <c r="O11" s="35">
        <f t="shared" si="3"/>
        <v>126.27249999999945</v>
      </c>
      <c r="P11" s="35">
        <f t="shared" si="4"/>
        <v>583.56352143641891</v>
      </c>
      <c r="Q11" s="35">
        <f t="shared" si="5"/>
        <v>254.6423073945449</v>
      </c>
      <c r="R11" s="35">
        <f t="shared" si="6"/>
        <v>131.09341990808682</v>
      </c>
      <c r="S11" s="35">
        <f t="shared" si="7"/>
        <v>300.80599356593069</v>
      </c>
      <c r="T11" s="35">
        <f t="shared" si="8"/>
        <v>36.235332742587971</v>
      </c>
      <c r="U11" s="35">
        <f t="shared" si="9"/>
        <v>526.32373894307864</v>
      </c>
      <c r="V11" s="35">
        <f t="shared" si="10"/>
        <v>270.95881914843733</v>
      </c>
      <c r="W11" s="35">
        <f t="shared" si="11"/>
        <v>10.950828842001371</v>
      </c>
      <c r="X11" s="35">
        <f t="shared" si="12"/>
        <v>3469.4883422642638</v>
      </c>
      <c r="Y11" s="51">
        <v>9900</v>
      </c>
      <c r="Z11" s="51">
        <v>4150</v>
      </c>
      <c r="AA11" s="35">
        <f t="shared" si="13"/>
        <v>557.05212500000027</v>
      </c>
      <c r="AB11" s="35">
        <f t="shared" si="14"/>
        <v>373.72750000000053</v>
      </c>
      <c r="AC11" s="35">
        <f t="shared" si="15"/>
        <v>584.31004713321238</v>
      </c>
      <c r="AD11" s="35">
        <f t="shared" si="16"/>
        <v>268.28226880424347</v>
      </c>
      <c r="AE11" s="35">
        <f t="shared" si="17"/>
        <v>145.51855897528165</v>
      </c>
      <c r="AF11" s="35">
        <f t="shared" si="18"/>
        <v>316.92942880807101</v>
      </c>
      <c r="AG11" s="35">
        <f t="shared" si="19"/>
        <v>21.00361181851536</v>
      </c>
      <c r="AH11" s="35">
        <f t="shared" si="20"/>
        <v>519.50361609471736</v>
      </c>
      <c r="AI11" s="35">
        <f t="shared" si="21"/>
        <v>281.78313063138768</v>
      </c>
      <c r="AJ11" s="35">
        <f t="shared" si="22"/>
        <v>11.537801786219225</v>
      </c>
      <c r="AK11" s="36">
        <f t="shared" si="23"/>
        <v>3327.8005398669438</v>
      </c>
    </row>
    <row r="12" spans="1:37" x14ac:dyDescent="0.25">
      <c r="A12" s="5">
        <v>4976</v>
      </c>
      <c r="B12" s="5">
        <v>791032.88686084747</v>
      </c>
      <c r="C12" s="5">
        <v>1123230.129085809</v>
      </c>
      <c r="D12" s="5">
        <v>17644.116279069756</v>
      </c>
      <c r="E12" s="5">
        <v>32.557182005042982</v>
      </c>
      <c r="F12" s="47">
        <f t="shared" si="0"/>
        <v>-1.4372500000000059E-2</v>
      </c>
      <c r="G12" s="47">
        <f t="shared" si="1"/>
        <v>1.4372500000000059E-2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2"/>
        <v>440.35412499999973</v>
      </c>
      <c r="O12" s="35">
        <f t="shared" si="3"/>
        <v>120.64749999999947</v>
      </c>
      <c r="P12" s="35">
        <f t="shared" si="4"/>
        <v>583.54196573613717</v>
      </c>
      <c r="Q12" s="35">
        <f t="shared" si="5"/>
        <v>254.3306485466855</v>
      </c>
      <c r="R12" s="35">
        <f t="shared" si="6"/>
        <v>130.77566061817129</v>
      </c>
      <c r="S12" s="35">
        <f t="shared" si="7"/>
        <v>300.42607804293255</v>
      </c>
      <c r="T12" s="35">
        <f t="shared" si="8"/>
        <v>36.580829884581604</v>
      </c>
      <c r="U12" s="35">
        <f t="shared" si="9"/>
        <v>526.47440972953484</v>
      </c>
      <c r="V12" s="35">
        <f t="shared" si="10"/>
        <v>270.71074258792459</v>
      </c>
      <c r="W12" s="35">
        <f t="shared" si="11"/>
        <v>11.434648851910255</v>
      </c>
      <c r="X12" s="35">
        <f t="shared" si="12"/>
        <v>3472.5839850325692</v>
      </c>
      <c r="Y12" s="51">
        <v>9900</v>
      </c>
      <c r="Z12" s="51">
        <v>4150</v>
      </c>
      <c r="AA12" s="35">
        <f t="shared" si="13"/>
        <v>559.64587500000027</v>
      </c>
      <c r="AB12" s="35">
        <f t="shared" si="14"/>
        <v>379.35250000000053</v>
      </c>
      <c r="AC12" s="35">
        <f t="shared" si="15"/>
        <v>584.32241210486234</v>
      </c>
      <c r="AD12" s="35">
        <f t="shared" si="16"/>
        <v>268.5906032016718</v>
      </c>
      <c r="AE12" s="35">
        <f t="shared" si="17"/>
        <v>145.85666243480958</v>
      </c>
      <c r="AF12" s="35">
        <f t="shared" si="18"/>
        <v>317.28158138775956</v>
      </c>
      <c r="AG12" s="35">
        <f t="shared" si="19"/>
        <v>20.656756816965945</v>
      </c>
      <c r="AH12" s="35">
        <f t="shared" si="20"/>
        <v>519.34426998090771</v>
      </c>
      <c r="AI12" s="35">
        <f t="shared" si="21"/>
        <v>282.02707381084718</v>
      </c>
      <c r="AJ12" s="35">
        <f t="shared" si="22"/>
        <v>12.076193564758894</v>
      </c>
      <c r="AK12" s="36">
        <f t="shared" si="23"/>
        <v>3324.4527693679061</v>
      </c>
    </row>
    <row r="13" spans="1:37" x14ac:dyDescent="0.25">
      <c r="A13" s="5">
        <v>4977</v>
      </c>
      <c r="B13" s="5">
        <v>791875.49123430252</v>
      </c>
      <c r="C13" s="5">
        <v>1123768.6620909572</v>
      </c>
      <c r="D13" s="5">
        <v>17643.627906976733</v>
      </c>
      <c r="E13" s="5">
        <v>32.610480404590028</v>
      </c>
      <c r="F13" s="47">
        <f t="shared" si="0"/>
        <v>-1.4997500000000059E-2</v>
      </c>
      <c r="G13" s="47">
        <f t="shared" si="1"/>
        <v>1.4997500000000059E-2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2"/>
        <v>437.76037499999973</v>
      </c>
      <c r="O13" s="35">
        <f t="shared" si="3"/>
        <v>115.02249999999947</v>
      </c>
      <c r="P13" s="35">
        <f t="shared" si="4"/>
        <v>583.52020710798229</v>
      </c>
      <c r="Q13" s="35">
        <f t="shared" si="5"/>
        <v>254.01892369003778</v>
      </c>
      <c r="R13" s="35">
        <f t="shared" si="6"/>
        <v>130.45834977061148</v>
      </c>
      <c r="S13" s="35">
        <f t="shared" si="7"/>
        <v>300.04560882659467</v>
      </c>
      <c r="T13" s="35">
        <f t="shared" si="8"/>
        <v>36.926288561096122</v>
      </c>
      <c r="U13" s="35">
        <f t="shared" si="9"/>
        <v>526.62488480662842</v>
      </c>
      <c r="V13" s="35">
        <f t="shared" si="10"/>
        <v>270.46257980308695</v>
      </c>
      <c r="W13" s="35">
        <f t="shared" si="11"/>
        <v>11.917244752479853</v>
      </c>
      <c r="X13" s="35">
        <f t="shared" si="12"/>
        <v>3475.6741485434541</v>
      </c>
      <c r="Y13" s="51">
        <v>9900</v>
      </c>
      <c r="Z13" s="51">
        <v>4150</v>
      </c>
      <c r="AA13" s="35">
        <f t="shared" si="13"/>
        <v>562.23962500000027</v>
      </c>
      <c r="AB13" s="35">
        <f t="shared" si="14"/>
        <v>384.97750000000053</v>
      </c>
      <c r="AC13" s="35">
        <f t="shared" si="15"/>
        <v>584.33457168433881</v>
      </c>
      <c r="AD13" s="35">
        <f t="shared" si="16"/>
        <v>268.89885589099293</v>
      </c>
      <c r="AE13" s="35">
        <f t="shared" si="17"/>
        <v>146.195221722837</v>
      </c>
      <c r="AF13" s="35">
        <f t="shared" si="18"/>
        <v>317.6330538029589</v>
      </c>
      <c r="AG13" s="35">
        <f t="shared" si="19"/>
        <v>20.309879977986384</v>
      </c>
      <c r="AH13" s="35">
        <f t="shared" si="20"/>
        <v>519.18473416574454</v>
      </c>
      <c r="AI13" s="35">
        <f t="shared" si="21"/>
        <v>282.27091958041922</v>
      </c>
      <c r="AJ13" s="35">
        <f t="shared" si="22"/>
        <v>12.615784841680874</v>
      </c>
      <c r="AK13" s="36">
        <f t="shared" si="23"/>
        <v>3321.0992678897937</v>
      </c>
    </row>
    <row r="14" spans="1:37" x14ac:dyDescent="0.25">
      <c r="A14" s="5">
        <v>4977.2</v>
      </c>
      <c r="B14" s="5">
        <v>792043.95197296143</v>
      </c>
      <c r="C14" s="5">
        <v>1123876.4627371132</v>
      </c>
      <c r="D14" s="5">
        <v>17643.530232558129</v>
      </c>
      <c r="E14" s="5">
        <v>32.62114008449943</v>
      </c>
      <c r="F14" s="47">
        <f t="shared" si="0"/>
        <v>-1.5122499999999945E-2</v>
      </c>
      <c r="G14" s="47">
        <f t="shared" si="1"/>
        <v>1.5122499999999945E-2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2"/>
        <v>437.24162500000023</v>
      </c>
      <c r="O14" s="35">
        <f t="shared" si="3"/>
        <v>113.89750000000049</v>
      </c>
      <c r="P14" s="35">
        <f t="shared" si="4"/>
        <v>583.51583103701932</v>
      </c>
      <c r="Q14" s="35">
        <f t="shared" si="5"/>
        <v>253.95657082801935</v>
      </c>
      <c r="R14" s="35">
        <f t="shared" si="6"/>
        <v>130.39494139960473</v>
      </c>
      <c r="S14" s="35">
        <f t="shared" si="7"/>
        <v>299.96944878336654</v>
      </c>
      <c r="T14" s="35">
        <f t="shared" si="8"/>
        <v>36.99537564908092</v>
      </c>
      <c r="U14" s="35">
        <f t="shared" si="9"/>
        <v>526.65495632673299</v>
      </c>
      <c r="V14" s="35">
        <f t="shared" si="10"/>
        <v>270.4129369211775</v>
      </c>
      <c r="W14" s="35">
        <f t="shared" si="11"/>
        <v>12.013617005145278</v>
      </c>
      <c r="X14" s="35">
        <f t="shared" si="12"/>
        <v>3476.2915242019535</v>
      </c>
      <c r="Y14" s="51">
        <v>9900</v>
      </c>
      <c r="Z14" s="51">
        <v>4150</v>
      </c>
      <c r="AA14" s="35">
        <f t="shared" si="13"/>
        <v>562.75837499999977</v>
      </c>
      <c r="AB14" s="35">
        <f t="shared" si="14"/>
        <v>386.10249999999951</v>
      </c>
      <c r="AC14" s="35">
        <f t="shared" si="15"/>
        <v>584.33697894977092</v>
      </c>
      <c r="AD14" s="35">
        <f t="shared" si="16"/>
        <v>268.96049659423244</v>
      </c>
      <c r="AE14" s="35">
        <f t="shared" si="17"/>
        <v>146.26298829358439</v>
      </c>
      <c r="AF14" s="35">
        <f t="shared" si="18"/>
        <v>317.70326642609376</v>
      </c>
      <c r="AG14" s="35">
        <f t="shared" si="19"/>
        <v>20.240502021809512</v>
      </c>
      <c r="AH14" s="35">
        <f t="shared" si="20"/>
        <v>519.15280425133381</v>
      </c>
      <c r="AI14" s="35">
        <f t="shared" si="21"/>
        <v>282.31967702435685</v>
      </c>
      <c r="AJ14" s="35">
        <f t="shared" si="22"/>
        <v>12.723846977107099</v>
      </c>
      <c r="AK14" s="36">
        <f t="shared" si="23"/>
        <v>3320.4278793802468</v>
      </c>
    </row>
    <row r="15" spans="1:37" x14ac:dyDescent="0.25">
      <c r="A15" s="5">
        <v>4977.8</v>
      </c>
      <c r="B15" s="5">
        <v>792549.2138133049</v>
      </c>
      <c r="C15" s="5">
        <v>1124200.0526986122</v>
      </c>
      <c r="D15" s="5">
        <v>17643.237209302315</v>
      </c>
      <c r="E15" s="5">
        <v>32.653119124227686</v>
      </c>
      <c r="F15" s="47">
        <f t="shared" si="0"/>
        <v>-1.5497500000000173E-2</v>
      </c>
      <c r="G15" s="47">
        <f t="shared" si="1"/>
        <v>1.5497500000000173E-2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2"/>
        <v>435.68537499999928</v>
      </c>
      <c r="O15" s="35">
        <f t="shared" si="3"/>
        <v>110.52249999999844</v>
      </c>
      <c r="P15" s="35">
        <f t="shared" si="4"/>
        <v>583.50265414336843</v>
      </c>
      <c r="Q15" s="35">
        <f t="shared" si="5"/>
        <v>253.76949651028832</v>
      </c>
      <c r="R15" s="35">
        <f t="shared" si="6"/>
        <v>130.20482385971664</v>
      </c>
      <c r="S15" s="35">
        <f t="shared" si="7"/>
        <v>299.74083665182241</v>
      </c>
      <c r="T15" s="35">
        <f t="shared" si="8"/>
        <v>37.202627566938986</v>
      </c>
      <c r="U15" s="35">
        <f t="shared" si="9"/>
        <v>526.74512387980826</v>
      </c>
      <c r="V15" s="35">
        <f t="shared" si="10"/>
        <v>270.26398766155296</v>
      </c>
      <c r="W15" s="35">
        <f t="shared" si="11"/>
        <v>12.302439852703294</v>
      </c>
      <c r="X15" s="35">
        <f t="shared" si="12"/>
        <v>3478.1423378539416</v>
      </c>
      <c r="Y15" s="51">
        <v>9900</v>
      </c>
      <c r="Z15" s="51">
        <v>4150</v>
      </c>
      <c r="AA15" s="35">
        <f t="shared" si="13"/>
        <v>564.31462500000066</v>
      </c>
      <c r="AB15" s="35">
        <f t="shared" si="14"/>
        <v>389.47750000000156</v>
      </c>
      <c r="AC15" s="35">
        <f t="shared" si="15"/>
        <v>584.34415143963861</v>
      </c>
      <c r="AD15" s="35">
        <f t="shared" si="16"/>
        <v>269.14539898620279</v>
      </c>
      <c r="AE15" s="35">
        <f t="shared" si="17"/>
        <v>146.46639745454635</v>
      </c>
      <c r="AF15" s="35">
        <f t="shared" si="18"/>
        <v>317.91374018280635</v>
      </c>
      <c r="AG15" s="35">
        <f t="shared" si="19"/>
        <v>20.032363029072648</v>
      </c>
      <c r="AH15" s="35">
        <f t="shared" si="20"/>
        <v>519.05696902632712</v>
      </c>
      <c r="AI15" s="35">
        <f t="shared" si="21"/>
        <v>282.46592590222741</v>
      </c>
      <c r="AJ15" s="35">
        <f t="shared" si="22"/>
        <v>13.048321045056833</v>
      </c>
      <c r="AK15" s="36">
        <f t="shared" si="23"/>
        <v>3318.4123366106514</v>
      </c>
    </row>
    <row r="16" spans="1:37" x14ac:dyDescent="0.25">
      <c r="A16" s="5">
        <v>4978</v>
      </c>
      <c r="B16" s="5">
        <v>792717.59428215027</v>
      </c>
      <c r="C16" s="5">
        <v>1124307.9786810279</v>
      </c>
      <c r="D16" s="5">
        <v>17643.139534883707</v>
      </c>
      <c r="E16" s="5">
        <v>32.663778804137081</v>
      </c>
      <c r="F16" s="47">
        <f t="shared" si="0"/>
        <v>-1.562250000000006E-2</v>
      </c>
      <c r="G16" s="47">
        <f t="shared" si="1"/>
        <v>1.562250000000006E-2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2"/>
        <v>435.16662499999973</v>
      </c>
      <c r="O16" s="35">
        <f t="shared" si="3"/>
        <v>109.39749999999947</v>
      </c>
      <c r="P16" s="35">
        <f t="shared" si="4"/>
        <v>583.49824562040624</v>
      </c>
      <c r="Q16" s="35">
        <f t="shared" si="5"/>
        <v>253.70713316969207</v>
      </c>
      <c r="R16" s="35">
        <f t="shared" si="6"/>
        <v>130.14148719970657</v>
      </c>
      <c r="S16" s="35">
        <f t="shared" si="7"/>
        <v>299.66458868107435</v>
      </c>
      <c r="T16" s="35">
        <f t="shared" si="8"/>
        <v>37.271708414665682</v>
      </c>
      <c r="U16" s="35">
        <f t="shared" si="9"/>
        <v>526.77516405868641</v>
      </c>
      <c r="V16" s="35">
        <f t="shared" si="10"/>
        <v>270.21433104371425</v>
      </c>
      <c r="W16" s="35">
        <f t="shared" si="11"/>
        <v>12.398616154874162</v>
      </c>
      <c r="X16" s="35">
        <f t="shared" si="12"/>
        <v>3478.7588381047926</v>
      </c>
      <c r="Y16" s="51">
        <v>9900</v>
      </c>
      <c r="Z16" s="51">
        <v>4150</v>
      </c>
      <c r="AA16" s="35">
        <f t="shared" si="13"/>
        <v>564.83337500000027</v>
      </c>
      <c r="AB16" s="35">
        <f t="shared" si="14"/>
        <v>390.60250000000053</v>
      </c>
      <c r="AC16" s="35">
        <f t="shared" si="15"/>
        <v>584.34652583310799</v>
      </c>
      <c r="AD16" s="35">
        <f t="shared" si="16"/>
        <v>269.20702653529821</v>
      </c>
      <c r="AE16" s="35">
        <f t="shared" si="17"/>
        <v>146.53423699525916</v>
      </c>
      <c r="AF16" s="35">
        <f t="shared" si="18"/>
        <v>317.9838433247395</v>
      </c>
      <c r="AG16" s="35">
        <f t="shared" si="19"/>
        <v>19.962981666492624</v>
      </c>
      <c r="AH16" s="35">
        <f t="shared" si="20"/>
        <v>519.02500879462741</v>
      </c>
      <c r="AI16" s="35">
        <f t="shared" si="21"/>
        <v>282.51466770391352</v>
      </c>
      <c r="AJ16" s="35">
        <f t="shared" si="22"/>
        <v>13.156574936623755</v>
      </c>
      <c r="AK16" s="36">
        <f t="shared" si="23"/>
        <v>3317.740029789798</v>
      </c>
    </row>
    <row r="17" spans="1:37" x14ac:dyDescent="0.25">
      <c r="A17" s="5">
        <v>4979</v>
      </c>
      <c r="B17" s="5">
        <v>793559.19527626038</v>
      </c>
      <c r="C17" s="5">
        <v>1124848.078389287</v>
      </c>
      <c r="D17" s="5">
        <v>17642.651162790684</v>
      </c>
      <c r="E17" s="5">
        <v>32.717077203684141</v>
      </c>
      <c r="F17" s="47">
        <f t="shared" si="0"/>
        <v>-1.6247500000000061E-2</v>
      </c>
      <c r="G17" s="47">
        <f t="shared" si="1"/>
        <v>1.6247500000000061E-2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2"/>
        <v>432.57287499999973</v>
      </c>
      <c r="O17" s="35">
        <f t="shared" si="3"/>
        <v>103.77249999999947</v>
      </c>
      <c r="P17" s="35">
        <f t="shared" si="4"/>
        <v>583.47608134248594</v>
      </c>
      <c r="Q17" s="35">
        <f t="shared" si="5"/>
        <v>253.39527733086811</v>
      </c>
      <c r="R17" s="35">
        <f t="shared" si="6"/>
        <v>129.82507273952223</v>
      </c>
      <c r="S17" s="35">
        <f t="shared" si="7"/>
        <v>299.28302037085433</v>
      </c>
      <c r="T17" s="35">
        <f t="shared" si="8"/>
        <v>37.617089088027448</v>
      </c>
      <c r="U17" s="35">
        <f t="shared" si="9"/>
        <v>526.92524737067993</v>
      </c>
      <c r="V17" s="35">
        <f t="shared" si="10"/>
        <v>269.96599655985744</v>
      </c>
      <c r="W17" s="35">
        <f t="shared" si="11"/>
        <v>12.878762676515001</v>
      </c>
      <c r="X17" s="35">
        <f t="shared" si="12"/>
        <v>3481.838059017603</v>
      </c>
      <c r="Y17" s="51">
        <v>9900</v>
      </c>
      <c r="Z17" s="51">
        <v>4150</v>
      </c>
      <c r="AA17" s="35">
        <f t="shared" si="13"/>
        <v>567.42712500000027</v>
      </c>
      <c r="AB17" s="35">
        <f t="shared" si="14"/>
        <v>396.22750000000053</v>
      </c>
      <c r="AC17" s="35">
        <f t="shared" si="15"/>
        <v>584.35827451328305</v>
      </c>
      <c r="AD17" s="35">
        <f t="shared" si="16"/>
        <v>269.51511479789735</v>
      </c>
      <c r="AE17" s="35">
        <f t="shared" si="17"/>
        <v>146.87370840778874</v>
      </c>
      <c r="AF17" s="35">
        <f t="shared" si="18"/>
        <v>318.33394722534047</v>
      </c>
      <c r="AG17" s="35">
        <f t="shared" si="19"/>
        <v>19.616062247513916</v>
      </c>
      <c r="AH17" s="35">
        <f t="shared" si="20"/>
        <v>518.865094013575</v>
      </c>
      <c r="AI17" s="35">
        <f t="shared" si="21"/>
        <v>282.75831794545519</v>
      </c>
      <c r="AJ17" s="35">
        <f t="shared" si="22"/>
        <v>13.698563163099728</v>
      </c>
      <c r="AK17" s="36">
        <f t="shared" si="23"/>
        <v>3314.3750494176957</v>
      </c>
    </row>
    <row r="18" spans="1:37" x14ac:dyDescent="0.25">
      <c r="A18" s="5">
        <v>4980</v>
      </c>
      <c r="B18" s="5">
        <v>794400.29348802567</v>
      </c>
      <c r="C18" s="5">
        <v>1125388.9607484341</v>
      </c>
      <c r="D18" s="5">
        <v>17642.162790697661</v>
      </c>
      <c r="E18" s="5">
        <v>32.770375603231194</v>
      </c>
      <c r="F18" s="47">
        <f t="shared" si="0"/>
        <v>-1.6872500000000061E-2</v>
      </c>
      <c r="G18" s="47">
        <f t="shared" si="1"/>
        <v>1.6872500000000061E-2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2"/>
        <v>429.97912499999973</v>
      </c>
      <c r="O18" s="35">
        <f t="shared" si="3"/>
        <v>98.14749999999944</v>
      </c>
      <c r="P18" s="35">
        <f t="shared" si="4"/>
        <v>583.45371434392155</v>
      </c>
      <c r="Q18" s="35">
        <f t="shared" si="5"/>
        <v>253.08335651891301</v>
      </c>
      <c r="R18" s="35">
        <f t="shared" si="6"/>
        <v>129.50910622388949</v>
      </c>
      <c r="S18" s="35">
        <f t="shared" si="7"/>
        <v>298.90090666072513</v>
      </c>
      <c r="T18" s="35">
        <f t="shared" si="8"/>
        <v>37.962430224123423</v>
      </c>
      <c r="U18" s="35">
        <f t="shared" si="9"/>
        <v>527.07513462822419</v>
      </c>
      <c r="V18" s="35">
        <f t="shared" si="10"/>
        <v>269.71757660182749</v>
      </c>
      <c r="W18" s="35">
        <f t="shared" si="11"/>
        <v>13.357683941083275</v>
      </c>
      <c r="X18" s="35">
        <f t="shared" si="12"/>
        <v>3484.9118165760619</v>
      </c>
      <c r="Y18" s="51">
        <v>9900</v>
      </c>
      <c r="Z18" s="51">
        <v>4150</v>
      </c>
      <c r="AA18" s="35">
        <f t="shared" si="13"/>
        <v>570.02087500000027</v>
      </c>
      <c r="AB18" s="35">
        <f t="shared" si="14"/>
        <v>401.85250000000053</v>
      </c>
      <c r="AC18" s="35">
        <f t="shared" si="15"/>
        <v>584.36981768762439</v>
      </c>
      <c r="AD18" s="35">
        <f t="shared" si="16"/>
        <v>269.82312034232041</v>
      </c>
      <c r="AE18" s="35">
        <f t="shared" si="17"/>
        <v>147.213636115958</v>
      </c>
      <c r="AF18" s="35">
        <f t="shared" si="18"/>
        <v>318.68336277818901</v>
      </c>
      <c r="AG18" s="35">
        <f t="shared" si="19"/>
        <v>19.269122086190958</v>
      </c>
      <c r="AH18" s="35">
        <f t="shared" si="20"/>
        <v>518.7049899692247</v>
      </c>
      <c r="AI18" s="35">
        <f t="shared" si="21"/>
        <v>283.00187006948767</v>
      </c>
      <c r="AJ18" s="35">
        <f t="shared" si="22"/>
        <v>14.241748828498867</v>
      </c>
      <c r="AK18" s="36">
        <f t="shared" si="23"/>
        <v>3311.0043211158427</v>
      </c>
    </row>
    <row r="19" spans="1:37" x14ac:dyDescent="0.25">
      <c r="A19" s="5">
        <v>4981</v>
      </c>
      <c r="B19" s="5">
        <v>795240.88818883896</v>
      </c>
      <c r="C19" s="5">
        <v>1125930.625290364</v>
      </c>
      <c r="D19" s="5">
        <v>17641.674418604638</v>
      </c>
      <c r="E19" s="5">
        <v>32.823674002778247</v>
      </c>
      <c r="F19" s="47">
        <f t="shared" si="0"/>
        <v>-1.7497500000000058E-2</v>
      </c>
      <c r="G19" s="47">
        <f t="shared" si="1"/>
        <v>1.7497500000000058E-2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2"/>
        <v>427.38537499999973</v>
      </c>
      <c r="O19" s="35">
        <f t="shared" si="3"/>
        <v>92.522499999999468</v>
      </c>
      <c r="P19" s="35">
        <f t="shared" si="4"/>
        <v>583.43114469503666</v>
      </c>
      <c r="Q19" s="35">
        <f t="shared" si="5"/>
        <v>252.77137107929957</v>
      </c>
      <c r="R19" s="35">
        <f t="shared" si="6"/>
        <v>129.19358748640431</v>
      </c>
      <c r="S19" s="35">
        <f t="shared" si="7"/>
        <v>298.5182503157676</v>
      </c>
      <c r="T19" s="35">
        <f t="shared" si="8"/>
        <v>38.307731466102183</v>
      </c>
      <c r="U19" s="35">
        <f t="shared" si="9"/>
        <v>527.22482571757837</v>
      </c>
      <c r="V19" s="35">
        <f t="shared" si="10"/>
        <v>269.46907142019438</v>
      </c>
      <c r="W19" s="35">
        <f t="shared" si="11"/>
        <v>13.835379578520234</v>
      </c>
      <c r="X19" s="35">
        <f t="shared" si="12"/>
        <v>3487.9801160675142</v>
      </c>
      <c r="Y19" s="51">
        <v>9900</v>
      </c>
      <c r="Z19" s="51">
        <v>4150</v>
      </c>
      <c r="AA19" s="35">
        <f t="shared" si="13"/>
        <v>572.61462500000027</v>
      </c>
      <c r="AB19" s="35">
        <f t="shared" si="14"/>
        <v>407.47750000000053</v>
      </c>
      <c r="AC19" s="35">
        <f t="shared" si="15"/>
        <v>584.38115531953952</v>
      </c>
      <c r="AD19" s="35">
        <f t="shared" si="16"/>
        <v>270.13104283231962</v>
      </c>
      <c r="AE19" s="35">
        <f t="shared" si="17"/>
        <v>147.55402027511954</v>
      </c>
      <c r="AF19" s="35">
        <f t="shared" si="18"/>
        <v>319.03208725791654</v>
      </c>
      <c r="AG19" s="35">
        <f t="shared" si="19"/>
        <v>18.922161547773936</v>
      </c>
      <c r="AH19" s="35">
        <f t="shared" si="20"/>
        <v>518.54469680883176</v>
      </c>
      <c r="AI19" s="35">
        <f t="shared" si="21"/>
        <v>283.24532384077293</v>
      </c>
      <c r="AJ19" s="35">
        <f t="shared" si="22"/>
        <v>14.786131234093338</v>
      </c>
      <c r="AK19" s="36">
        <f t="shared" si="23"/>
        <v>3307.6278392191593</v>
      </c>
    </row>
    <row r="20" spans="1:37" x14ac:dyDescent="0.25">
      <c r="A20" s="5">
        <v>4982</v>
      </c>
      <c r="B20" s="5">
        <v>796080.97865247726</v>
      </c>
      <c r="C20" s="5">
        <v>1126473.0715464056</v>
      </c>
      <c r="D20" s="5">
        <v>17641.186046511615</v>
      </c>
      <c r="E20" s="5">
        <v>32.876972402325293</v>
      </c>
      <c r="F20" s="47">
        <f t="shared" si="0"/>
        <v>-1.8122500000000059E-2</v>
      </c>
      <c r="G20" s="47">
        <f t="shared" si="1"/>
        <v>1.8122500000000059E-2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2"/>
        <v>424.79162499999973</v>
      </c>
      <c r="O20" s="35">
        <f t="shared" si="3"/>
        <v>86.897499999999468</v>
      </c>
      <c r="P20" s="35">
        <f t="shared" si="4"/>
        <v>583.40837246677745</v>
      </c>
      <c r="Q20" s="35">
        <f t="shared" si="5"/>
        <v>252.45932135762413</v>
      </c>
      <c r="R20" s="35">
        <f t="shared" si="6"/>
        <v>128.87851636042606</v>
      </c>
      <c r="S20" s="35">
        <f t="shared" si="7"/>
        <v>298.13505410133473</v>
      </c>
      <c r="T20" s="35">
        <f t="shared" si="8"/>
        <v>38.652992457320785</v>
      </c>
      <c r="U20" s="35">
        <f t="shared" si="9"/>
        <v>527.37432052564679</v>
      </c>
      <c r="V20" s="35">
        <f t="shared" si="10"/>
        <v>269.22048126578545</v>
      </c>
      <c r="W20" s="35">
        <f t="shared" si="11"/>
        <v>14.311849225028592</v>
      </c>
      <c r="X20" s="35">
        <f t="shared" si="12"/>
        <v>3491.0429627724843</v>
      </c>
      <c r="Y20" s="51">
        <v>9900</v>
      </c>
      <c r="Z20" s="51">
        <v>4150</v>
      </c>
      <c r="AA20" s="35">
        <f t="shared" si="13"/>
        <v>575.20837500000027</v>
      </c>
      <c r="AB20" s="35">
        <f t="shared" si="14"/>
        <v>413.10250000000053</v>
      </c>
      <c r="AC20" s="35">
        <f t="shared" si="15"/>
        <v>584.39228737308417</v>
      </c>
      <c r="AD20" s="35">
        <f t="shared" si="16"/>
        <v>270.43888193187132</v>
      </c>
      <c r="AE20" s="35">
        <f t="shared" si="17"/>
        <v>147.89486104044744</v>
      </c>
      <c r="AF20" s="35">
        <f t="shared" si="18"/>
        <v>319.38011794037607</v>
      </c>
      <c r="AG20" s="35">
        <f t="shared" si="19"/>
        <v>18.575180997620613</v>
      </c>
      <c r="AH20" s="35">
        <f t="shared" si="20"/>
        <v>518.384214680269</v>
      </c>
      <c r="AI20" s="35">
        <f t="shared" si="21"/>
        <v>283.48867902439252</v>
      </c>
      <c r="AJ20" s="35">
        <f t="shared" si="22"/>
        <v>15.331709675041694</v>
      </c>
      <c r="AK20" s="36">
        <f t="shared" si="23"/>
        <v>3304.2455980551204</v>
      </c>
    </row>
    <row r="21" spans="1:37" x14ac:dyDescent="0.25">
      <c r="A21" s="5">
        <v>4982.2</v>
      </c>
      <c r="B21" s="5">
        <v>796248.93617296219</v>
      </c>
      <c r="C21" s="5">
        <v>1126581.6545619965</v>
      </c>
      <c r="D21" s="5">
        <v>17641.088372093011</v>
      </c>
      <c r="E21" s="5">
        <v>32.887632082234703</v>
      </c>
      <c r="F21" s="47">
        <f t="shared" si="0"/>
        <v>-1.8247499999999944E-2</v>
      </c>
      <c r="G21" s="47">
        <f t="shared" si="1"/>
        <v>1.8247499999999944E-2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2"/>
        <v>424.27287500000023</v>
      </c>
      <c r="O21" s="35">
        <f t="shared" si="3"/>
        <v>85.772500000000491</v>
      </c>
      <c r="P21" s="35">
        <f t="shared" si="4"/>
        <v>583.40379371788777</v>
      </c>
      <c r="Q21" s="35">
        <f t="shared" si="5"/>
        <v>252.39690372986271</v>
      </c>
      <c r="R21" s="35">
        <f t="shared" si="6"/>
        <v>128.8155558339302</v>
      </c>
      <c r="S21" s="35">
        <f t="shared" si="7"/>
        <v>298.05835031748035</v>
      </c>
      <c r="T21" s="35">
        <f t="shared" si="8"/>
        <v>38.722039794103431</v>
      </c>
      <c r="U21" s="35">
        <f t="shared" si="9"/>
        <v>527.40419592359922</v>
      </c>
      <c r="V21" s="35">
        <f t="shared" si="10"/>
        <v>269.17075306026146</v>
      </c>
      <c r="W21" s="35">
        <f t="shared" si="11"/>
        <v>14.406996003845457</v>
      </c>
      <c r="X21" s="35">
        <f t="shared" si="12"/>
        <v>3491.6548782433065</v>
      </c>
      <c r="Y21" s="51">
        <v>9900</v>
      </c>
      <c r="Z21" s="51">
        <v>4150</v>
      </c>
      <c r="AA21" s="35">
        <f t="shared" si="13"/>
        <v>575.72712499999977</v>
      </c>
      <c r="AB21" s="35">
        <f t="shared" si="14"/>
        <v>414.22749999999951</v>
      </c>
      <c r="AC21" s="35">
        <f t="shared" si="15"/>
        <v>584.39448911127124</v>
      </c>
      <c r="AD21" s="35">
        <f t="shared" si="16"/>
        <v>270.5004397153736</v>
      </c>
      <c r="AE21" s="35">
        <f t="shared" si="17"/>
        <v>147.96308399989576</v>
      </c>
      <c r="AF21" s="35">
        <f t="shared" si="18"/>
        <v>319.4496405815579</v>
      </c>
      <c r="AG21" s="35">
        <f t="shared" si="19"/>
        <v>18.505782518340599</v>
      </c>
      <c r="AH21" s="35">
        <f t="shared" si="20"/>
        <v>518.35209559143232</v>
      </c>
      <c r="AI21" s="35">
        <f t="shared" si="21"/>
        <v>283.53733820994631</v>
      </c>
      <c r="AJ21" s="35">
        <f t="shared" si="22"/>
        <v>15.440968825017546</v>
      </c>
      <c r="AK21" s="36">
        <f t="shared" si="23"/>
        <v>3303.5684582105237</v>
      </c>
    </row>
    <row r="22" spans="1:37" x14ac:dyDescent="0.25">
      <c r="A22" s="5">
        <v>4982.8</v>
      </c>
      <c r="B22" s="5">
        <v>796752.68748426437</v>
      </c>
      <c r="C22" s="5">
        <v>1126907.5910699368</v>
      </c>
      <c r="D22" s="5">
        <v>17640.795348837197</v>
      </c>
      <c r="E22" s="5">
        <v>32.919611121962951</v>
      </c>
      <c r="F22" s="47">
        <f t="shared" si="0"/>
        <v>-1.8622500000000174E-2</v>
      </c>
      <c r="G22" s="47">
        <f t="shared" si="1"/>
        <v>1.8622500000000174E-2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2"/>
        <v>422.71662499999928</v>
      </c>
      <c r="O22" s="35">
        <f t="shared" si="3"/>
        <v>82.397499999998445</v>
      </c>
      <c r="P22" s="35">
        <f t="shared" si="4"/>
        <v>583.39000887509337</v>
      </c>
      <c r="Q22" s="35">
        <f t="shared" si="5"/>
        <v>252.20963552951773</v>
      </c>
      <c r="R22" s="35">
        <f t="shared" si="6"/>
        <v>128.62678162779463</v>
      </c>
      <c r="S22" s="35">
        <f t="shared" si="7"/>
        <v>297.82811028224654</v>
      </c>
      <c r="T22" s="35">
        <f t="shared" si="8"/>
        <v>38.929172030218524</v>
      </c>
      <c r="U22" s="35">
        <f t="shared" si="9"/>
        <v>527.49377497398734</v>
      </c>
      <c r="V22" s="35">
        <f t="shared" si="10"/>
        <v>269.02154813057967</v>
      </c>
      <c r="W22" s="35">
        <f t="shared" si="11"/>
        <v>14.69214198829301</v>
      </c>
      <c r="X22" s="35">
        <f t="shared" si="12"/>
        <v>3493.489317674359</v>
      </c>
      <c r="Y22" s="51">
        <v>9900</v>
      </c>
      <c r="Z22" s="51">
        <v>4150</v>
      </c>
      <c r="AA22" s="35">
        <f t="shared" si="13"/>
        <v>577.28337500000066</v>
      </c>
      <c r="AB22" s="35">
        <f t="shared" si="14"/>
        <v>417.60250000000156</v>
      </c>
      <c r="AC22" s="35">
        <f t="shared" si="15"/>
        <v>584.40104497575237</v>
      </c>
      <c r="AD22" s="35">
        <f t="shared" si="16"/>
        <v>270.68509294472653</v>
      </c>
      <c r="AE22" s="35">
        <f t="shared" si="17"/>
        <v>148.16786251331337</v>
      </c>
      <c r="AF22" s="35">
        <f t="shared" si="18"/>
        <v>319.65804112247446</v>
      </c>
      <c r="AG22" s="35">
        <f t="shared" si="19"/>
        <v>18.297582394635679</v>
      </c>
      <c r="AH22" s="35">
        <f t="shared" si="20"/>
        <v>518.25569302010047</v>
      </c>
      <c r="AI22" s="35">
        <f t="shared" si="21"/>
        <v>283.68329203050848</v>
      </c>
      <c r="AJ22" s="35">
        <f t="shared" si="22"/>
        <v>15.769033095701563</v>
      </c>
      <c r="AK22" s="36">
        <f t="shared" si="23"/>
        <v>3301.5356546346943</v>
      </c>
    </row>
    <row r="23" spans="1:37" x14ac:dyDescent="0.25">
      <c r="A23" s="5">
        <v>4983</v>
      </c>
      <c r="B23" s="5">
        <v>796920.56415176392</v>
      </c>
      <c r="C23" s="5">
        <v>1127016.2990470827</v>
      </c>
      <c r="D23" s="5">
        <v>17640.697674418592</v>
      </c>
      <c r="E23" s="5">
        <v>32.930270801872354</v>
      </c>
      <c r="F23" s="47">
        <f t="shared" si="0"/>
        <v>-1.8747500000000059E-2</v>
      </c>
      <c r="G23" s="47">
        <f t="shared" si="1"/>
        <v>1.8747500000000059E-2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2"/>
        <v>422.19787499999973</v>
      </c>
      <c r="O23" s="35">
        <f t="shared" si="3"/>
        <v>81.272499999999468</v>
      </c>
      <c r="P23" s="35">
        <f t="shared" si="4"/>
        <v>583.38539773071182</v>
      </c>
      <c r="Q23" s="35">
        <f t="shared" si="5"/>
        <v>252.14720769960496</v>
      </c>
      <c r="R23" s="35">
        <f t="shared" si="6"/>
        <v>128.56389267907704</v>
      </c>
      <c r="S23" s="35">
        <f t="shared" si="7"/>
        <v>297.75132078303426</v>
      </c>
      <c r="T23" s="35">
        <f t="shared" si="8"/>
        <v>38.998212841346522</v>
      </c>
      <c r="U23" s="35">
        <f t="shared" si="9"/>
        <v>527.52361893997897</v>
      </c>
      <c r="V23" s="35">
        <f t="shared" si="10"/>
        <v>268.97180638968479</v>
      </c>
      <c r="W23" s="35">
        <f t="shared" si="11"/>
        <v>14.787092523073651</v>
      </c>
      <c r="X23" s="35">
        <f t="shared" si="12"/>
        <v>3494.1003619646876</v>
      </c>
      <c r="Y23" s="51">
        <v>9900</v>
      </c>
      <c r="Z23" s="51">
        <v>4150</v>
      </c>
      <c r="AA23" s="35">
        <f t="shared" si="13"/>
        <v>577.80212500000027</v>
      </c>
      <c r="AB23" s="35">
        <f t="shared" si="14"/>
        <v>418.72750000000053</v>
      </c>
      <c r="AC23" s="35">
        <f t="shared" si="15"/>
        <v>584.40321381296224</v>
      </c>
      <c r="AD23" s="35">
        <f t="shared" si="16"/>
        <v>270.74663730517739</v>
      </c>
      <c r="AE23" s="35">
        <f t="shared" si="17"/>
        <v>148.23615856693851</v>
      </c>
      <c r="AF23" s="35">
        <f t="shared" si="18"/>
        <v>319.72745210265947</v>
      </c>
      <c r="AG23" s="35">
        <f t="shared" si="19"/>
        <v>18.228180801194437</v>
      </c>
      <c r="AH23" s="35">
        <f t="shared" si="20"/>
        <v>518.22354373202552</v>
      </c>
      <c r="AI23" s="35">
        <f t="shared" si="21"/>
        <v>283.73193538574873</v>
      </c>
      <c r="AJ23" s="35">
        <f t="shared" si="22"/>
        <v>15.878483440393238</v>
      </c>
      <c r="AK23" s="36">
        <f t="shared" si="23"/>
        <v>3300.8575919437408</v>
      </c>
    </row>
    <row r="24" spans="1:37" x14ac:dyDescent="0.25">
      <c r="A24" s="5">
        <v>4984</v>
      </c>
      <c r="B24" s="5">
        <v>797759.64395999908</v>
      </c>
      <c r="C24" s="5">
        <v>1127560.3073224425</v>
      </c>
      <c r="D24" s="5">
        <v>17640.209302325569</v>
      </c>
      <c r="E24" s="5">
        <v>32.983569201419407</v>
      </c>
      <c r="F24" s="47">
        <f t="shared" si="0"/>
        <v>-1.937250000000006E-2</v>
      </c>
      <c r="G24" s="47">
        <f t="shared" si="1"/>
        <v>1.937250000000006E-2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2"/>
        <v>419.60412499999973</v>
      </c>
      <c r="O24" s="35">
        <f t="shared" si="3"/>
        <v>75.647499999999468</v>
      </c>
      <c r="P24" s="35">
        <f t="shared" si="4"/>
        <v>583.3622205590292</v>
      </c>
      <c r="Q24" s="35">
        <f t="shared" si="5"/>
        <v>251.83503045108034</v>
      </c>
      <c r="R24" s="35">
        <f t="shared" si="6"/>
        <v>128.24971627524127</v>
      </c>
      <c r="S24" s="35">
        <f t="shared" si="7"/>
        <v>297.3670531267104</v>
      </c>
      <c r="T24" s="35">
        <f t="shared" si="8"/>
        <v>39.343392261958719</v>
      </c>
      <c r="U24" s="35">
        <f t="shared" si="9"/>
        <v>527.67272084876936</v>
      </c>
      <c r="V24" s="35">
        <f t="shared" si="10"/>
        <v>268.7230470432313</v>
      </c>
      <c r="W24" s="35">
        <f t="shared" si="11"/>
        <v>15.261109121384319</v>
      </c>
      <c r="X24" s="35">
        <f t="shared" si="12"/>
        <v>3497.1523189110399</v>
      </c>
      <c r="Y24" s="51">
        <v>9900</v>
      </c>
      <c r="Z24" s="51">
        <v>4150</v>
      </c>
      <c r="AA24" s="35">
        <f t="shared" si="13"/>
        <v>580.39587500000027</v>
      </c>
      <c r="AB24" s="35">
        <f t="shared" si="14"/>
        <v>424.35250000000053</v>
      </c>
      <c r="AC24" s="35">
        <f t="shared" si="15"/>
        <v>584.41393460452559</v>
      </c>
      <c r="AD24" s="35">
        <f t="shared" si="16"/>
        <v>271.05430861666753</v>
      </c>
      <c r="AE24" s="35">
        <f t="shared" si="17"/>
        <v>148.57791300941372</v>
      </c>
      <c r="AF24" s="35">
        <f t="shared" si="18"/>
        <v>320.07408702311494</v>
      </c>
      <c r="AG24" s="35">
        <f t="shared" si="19"/>
        <v>17.881161324062607</v>
      </c>
      <c r="AH24" s="35">
        <f t="shared" si="20"/>
        <v>518.06268411320673</v>
      </c>
      <c r="AI24" s="35">
        <f t="shared" si="21"/>
        <v>283.97509269056593</v>
      </c>
      <c r="AJ24" s="35">
        <f t="shared" si="22"/>
        <v>16.426451813092473</v>
      </c>
      <c r="AK24" s="36">
        <f t="shared" si="23"/>
        <v>3297.4638151975637</v>
      </c>
    </row>
    <row r="25" spans="1:37" x14ac:dyDescent="0.25">
      <c r="A25" s="5">
        <v>4985</v>
      </c>
      <c r="B25" s="5">
        <v>798598.21735048294</v>
      </c>
      <c r="C25" s="5">
        <v>1128105.0959016383</v>
      </c>
      <c r="D25" s="5">
        <v>17639.720930232546</v>
      </c>
      <c r="E25" s="5">
        <v>33.03686760096646</v>
      </c>
      <c r="F25" s="47">
        <f t="shared" si="0"/>
        <v>-1.999750000000006E-2</v>
      </c>
      <c r="G25" s="47">
        <f t="shared" si="1"/>
        <v>1.999750000000006E-2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2"/>
        <v>417.01037499999973</v>
      </c>
      <c r="O25" s="35">
        <f t="shared" si="3"/>
        <v>70.022499999999468</v>
      </c>
      <c r="P25" s="35">
        <f t="shared" si="4"/>
        <v>583.33884102453965</v>
      </c>
      <c r="Q25" s="35">
        <f t="shared" si="5"/>
        <v>251.52278995800637</v>
      </c>
      <c r="R25" s="35">
        <f t="shared" si="6"/>
        <v>127.9359869815637</v>
      </c>
      <c r="S25" s="35">
        <f t="shared" si="7"/>
        <v>296.98225389842662</v>
      </c>
      <c r="T25" s="35">
        <f t="shared" si="8"/>
        <v>39.688530363150576</v>
      </c>
      <c r="U25" s="35">
        <f t="shared" si="9"/>
        <v>527.82162614085871</v>
      </c>
      <c r="V25" s="35">
        <f t="shared" si="10"/>
        <v>268.47420347801841</v>
      </c>
      <c r="W25" s="35">
        <f t="shared" si="11"/>
        <v>15.733898674954125</v>
      </c>
      <c r="X25" s="35">
        <f t="shared" si="12"/>
        <v>3500.1988388716709</v>
      </c>
      <c r="Y25" s="51">
        <v>9900</v>
      </c>
      <c r="Z25" s="51">
        <v>4150</v>
      </c>
      <c r="AA25" s="35">
        <f t="shared" si="13"/>
        <v>582.98962500000027</v>
      </c>
      <c r="AB25" s="35">
        <f t="shared" si="14"/>
        <v>429.97750000000053</v>
      </c>
      <c r="AC25" s="35">
        <f t="shared" si="15"/>
        <v>584.42444971377529</v>
      </c>
      <c r="AD25" s="35">
        <f t="shared" si="16"/>
        <v>271.36189553100075</v>
      </c>
      <c r="AE25" s="35">
        <f t="shared" si="17"/>
        <v>148.92012452251905</v>
      </c>
      <c r="AF25" s="35">
        <f t="shared" si="18"/>
        <v>320.42001998136408</v>
      </c>
      <c r="AG25" s="35">
        <f t="shared" si="19"/>
        <v>17.534122931894164</v>
      </c>
      <c r="AH25" s="35">
        <f t="shared" si="20"/>
        <v>517.90163597353319</v>
      </c>
      <c r="AI25" s="35">
        <f t="shared" si="21"/>
        <v>284.21815070489112</v>
      </c>
      <c r="AJ25" s="35">
        <f t="shared" si="22"/>
        <v>16.97561406998355</v>
      </c>
      <c r="AK25" s="36">
        <f t="shared" si="23"/>
        <v>3294.0642621216466</v>
      </c>
    </row>
    <row r="26" spans="1:37" x14ac:dyDescent="0.25">
      <c r="A26" s="5">
        <v>4986</v>
      </c>
      <c r="B26" s="5">
        <v>799436.28359889984</v>
      </c>
      <c r="C26" s="5">
        <v>1128650.6643132865</v>
      </c>
      <c r="D26" s="5">
        <v>17639.232558139523</v>
      </c>
      <c r="E26" s="5">
        <v>33.090166000513513</v>
      </c>
      <c r="F26" s="47">
        <f t="shared" si="0"/>
        <v>-2.0622500000000061E-2</v>
      </c>
      <c r="G26" s="47">
        <f t="shared" si="1"/>
        <v>2.0622500000000061E-2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2"/>
        <v>414.41662499999973</v>
      </c>
      <c r="O26" s="35">
        <f t="shared" si="3"/>
        <v>64.39749999999944</v>
      </c>
      <c r="P26" s="35">
        <f t="shared" si="4"/>
        <v>583.31525920067304</v>
      </c>
      <c r="Q26" s="35">
        <f t="shared" si="5"/>
        <v>251.21048656645561</v>
      </c>
      <c r="R26" s="35">
        <f t="shared" si="6"/>
        <v>127.62270463044895</v>
      </c>
      <c r="S26" s="35">
        <f t="shared" si="7"/>
        <v>296.59692586444663</v>
      </c>
      <c r="T26" s="35">
        <f t="shared" si="8"/>
        <v>40.033626789130956</v>
      </c>
      <c r="U26" s="35">
        <f t="shared" si="9"/>
        <v>527.97033470573365</v>
      </c>
      <c r="V26" s="35">
        <f t="shared" si="10"/>
        <v>268.2252759458911</v>
      </c>
      <c r="W26" s="35">
        <f t="shared" si="11"/>
        <v>16.205460845042058</v>
      </c>
      <c r="X26" s="35">
        <f t="shared" si="12"/>
        <v>3503.2399270999331</v>
      </c>
      <c r="Y26" s="51">
        <v>9900</v>
      </c>
      <c r="Z26" s="51">
        <v>4150</v>
      </c>
      <c r="AA26" s="35">
        <f t="shared" si="13"/>
        <v>585.58337500000027</v>
      </c>
      <c r="AB26" s="35">
        <f t="shared" si="14"/>
        <v>435.60250000000053</v>
      </c>
      <c r="AC26" s="35">
        <f t="shared" si="15"/>
        <v>584.4347591073614</v>
      </c>
      <c r="AD26" s="35">
        <f t="shared" si="16"/>
        <v>271.66939771306761</v>
      </c>
      <c r="AE26" s="35">
        <f t="shared" si="17"/>
        <v>149.26279326072725</v>
      </c>
      <c r="AF26" s="35">
        <f t="shared" si="18"/>
        <v>320.76524825831962</v>
      </c>
      <c r="AG26" s="35">
        <f t="shared" si="19"/>
        <v>17.187065990458066</v>
      </c>
      <c r="AH26" s="35">
        <f t="shared" si="20"/>
        <v>517.74039946334005</v>
      </c>
      <c r="AI26" s="35">
        <f t="shared" si="21"/>
        <v>284.46110919509596</v>
      </c>
      <c r="AJ26" s="35">
        <f t="shared" si="22"/>
        <v>17.525969481814851</v>
      </c>
      <c r="AK26" s="36">
        <f t="shared" si="23"/>
        <v>3290.6589270135541</v>
      </c>
    </row>
    <row r="27" spans="1:37" x14ac:dyDescent="0.25">
      <c r="A27" s="5">
        <v>4987</v>
      </c>
      <c r="B27" s="5">
        <v>800273.84197854996</v>
      </c>
      <c r="C27" s="5">
        <v>1129197.012085259</v>
      </c>
      <c r="D27" s="5">
        <v>17638.744186046497</v>
      </c>
      <c r="E27" s="5">
        <v>33.143464400060559</v>
      </c>
      <c r="F27" s="47">
        <f t="shared" si="0"/>
        <v>-2.1247500000000058E-2</v>
      </c>
      <c r="G27" s="47">
        <f t="shared" si="1"/>
        <v>2.1247500000000058E-2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2"/>
        <v>411.82287499999973</v>
      </c>
      <c r="O27" s="35">
        <f t="shared" si="3"/>
        <v>58.772499999999468</v>
      </c>
      <c r="P27" s="35">
        <f t="shared" si="4"/>
        <v>583.29147516147907</v>
      </c>
      <c r="Q27" s="35">
        <f t="shared" si="5"/>
        <v>250.89812062261467</v>
      </c>
      <c r="R27" s="35">
        <f t="shared" si="6"/>
        <v>127.3098690540611</v>
      </c>
      <c r="S27" s="35">
        <f t="shared" si="7"/>
        <v>296.21107179121861</v>
      </c>
      <c r="T27" s="35">
        <f t="shared" si="8"/>
        <v>40.378681184326183</v>
      </c>
      <c r="U27" s="35">
        <f t="shared" si="9"/>
        <v>528.11884643352744</v>
      </c>
      <c r="V27" s="35">
        <f t="shared" si="10"/>
        <v>267.97626469894726</v>
      </c>
      <c r="W27" s="35">
        <f t="shared" si="11"/>
        <v>16.675795299173544</v>
      </c>
      <c r="X27" s="35">
        <f t="shared" si="12"/>
        <v>3506.2755888424117</v>
      </c>
      <c r="Y27" s="51">
        <v>9900</v>
      </c>
      <c r="Z27" s="51">
        <v>4150</v>
      </c>
      <c r="AA27" s="35">
        <f t="shared" si="13"/>
        <v>588.17712500000027</v>
      </c>
      <c r="AB27" s="35">
        <f t="shared" si="14"/>
        <v>441.22750000000053</v>
      </c>
      <c r="AC27" s="35">
        <f t="shared" si="15"/>
        <v>584.44486275258305</v>
      </c>
      <c r="AD27" s="35">
        <f t="shared" si="16"/>
        <v>271.97681482799135</v>
      </c>
      <c r="AE27" s="35">
        <f t="shared" si="17"/>
        <v>149.60591937833831</v>
      </c>
      <c r="AF27" s="35">
        <f t="shared" si="18"/>
        <v>321.10976913620141</v>
      </c>
      <c r="AG27" s="35">
        <f t="shared" si="19"/>
        <v>16.839990865621257</v>
      </c>
      <c r="AH27" s="35">
        <f t="shared" si="20"/>
        <v>517.57897473357662</v>
      </c>
      <c r="AI27" s="35">
        <f t="shared" si="21"/>
        <v>284.70396792787653</v>
      </c>
      <c r="AJ27" s="35">
        <f t="shared" si="22"/>
        <v>18.077517313243508</v>
      </c>
      <c r="AK27" s="36">
        <f t="shared" si="23"/>
        <v>3287.2478041633412</v>
      </c>
    </row>
    <row r="28" spans="1:37" x14ac:dyDescent="0.25">
      <c r="A28" s="5">
        <v>4987.2</v>
      </c>
      <c r="B28" s="5">
        <v>800441.29264688492</v>
      </c>
      <c r="C28" s="5">
        <v>1129306.3751213253</v>
      </c>
      <c r="D28" s="5">
        <v>17638.646511627892</v>
      </c>
      <c r="E28" s="5">
        <v>33.154124079969968</v>
      </c>
      <c r="F28" s="47">
        <f t="shared" si="0"/>
        <v>-2.1372499999999947E-2</v>
      </c>
      <c r="G28" s="47">
        <f t="shared" si="1"/>
        <v>2.1372499999999947E-2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2"/>
        <v>411.30412500000023</v>
      </c>
      <c r="O28" s="35">
        <f t="shared" si="3"/>
        <v>57.647500000000463</v>
      </c>
      <c r="P28" s="35">
        <f t="shared" si="4"/>
        <v>583.28669409436088</v>
      </c>
      <c r="Q28" s="35">
        <f t="shared" si="5"/>
        <v>250.83563995804408</v>
      </c>
      <c r="R28" s="35">
        <f t="shared" si="6"/>
        <v>127.24735553696424</v>
      </c>
      <c r="S28" s="35">
        <f t="shared" si="7"/>
        <v>296.13383809532263</v>
      </c>
      <c r="T28" s="35">
        <f t="shared" si="8"/>
        <v>40.447686988395873</v>
      </c>
      <c r="U28" s="35">
        <f t="shared" si="9"/>
        <v>528.14852514901372</v>
      </c>
      <c r="V28" s="35">
        <f t="shared" si="10"/>
        <v>267.92645242598275</v>
      </c>
      <c r="W28" s="35">
        <f t="shared" si="11"/>
        <v>16.769714835268417</v>
      </c>
      <c r="X28" s="35">
        <f t="shared" si="12"/>
        <v>3506.8820704738378</v>
      </c>
      <c r="Y28" s="51">
        <v>9900</v>
      </c>
      <c r="Z28" s="51">
        <v>4150</v>
      </c>
      <c r="AA28" s="35">
        <f t="shared" si="13"/>
        <v>588.69587499999977</v>
      </c>
      <c r="AB28" s="35">
        <f t="shared" si="14"/>
        <v>442.35249999999951</v>
      </c>
      <c r="AC28" s="35">
        <f t="shared" si="15"/>
        <v>584.44685878899168</v>
      </c>
      <c r="AD28" s="35">
        <f t="shared" si="16"/>
        <v>272.03828801346629</v>
      </c>
      <c r="AE28" s="35">
        <f t="shared" si="17"/>
        <v>149.67459950095511</v>
      </c>
      <c r="AF28" s="35">
        <f t="shared" si="18"/>
        <v>321.17858818481727</v>
      </c>
      <c r="AG28" s="35">
        <f t="shared" si="19"/>
        <v>16.770573690848945</v>
      </c>
      <c r="AH28" s="35">
        <f t="shared" si="20"/>
        <v>517.54666721460217</v>
      </c>
      <c r="AI28" s="35">
        <f t="shared" si="21"/>
        <v>284.7525276830338</v>
      </c>
      <c r="AJ28" s="35">
        <f t="shared" si="22"/>
        <v>18.187969904742094</v>
      </c>
      <c r="AK28" s="36">
        <f t="shared" si="23"/>
        <v>3286.5648845612404</v>
      </c>
    </row>
    <row r="29" spans="1:37" x14ac:dyDescent="0.25">
      <c r="A29" s="5">
        <v>4987.8</v>
      </c>
      <c r="B29" s="5">
        <v>800943.52253103256</v>
      </c>
      <c r="C29" s="5">
        <v>1129634.6511246562</v>
      </c>
      <c r="D29" s="5">
        <v>17638.353488372079</v>
      </c>
      <c r="E29" s="5">
        <v>33.186103119698217</v>
      </c>
      <c r="F29" s="47">
        <f t="shared" si="0"/>
        <v>-2.1747500000000173E-2</v>
      </c>
      <c r="G29" s="47">
        <f t="shared" si="1"/>
        <v>2.1747500000000173E-2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2"/>
        <v>409.74787499999928</v>
      </c>
      <c r="O29" s="35">
        <f t="shared" si="3"/>
        <v>54.272499999998445</v>
      </c>
      <c r="P29" s="35">
        <f t="shared" si="4"/>
        <v>583.27230238524442</v>
      </c>
      <c r="Q29" s="35">
        <f t="shared" si="5"/>
        <v>250.64818306260227</v>
      </c>
      <c r="R29" s="35">
        <f t="shared" si="6"/>
        <v>127.05992215781377</v>
      </c>
      <c r="S29" s="35">
        <f t="shared" si="7"/>
        <v>295.9020116435363</v>
      </c>
      <c r="T29" s="35">
        <f t="shared" si="8"/>
        <v>40.654694199511496</v>
      </c>
      <c r="U29" s="35">
        <f t="shared" si="9"/>
        <v>528.23751401964637</v>
      </c>
      <c r="V29" s="35">
        <f t="shared" si="10"/>
        <v>267.77699559629315</v>
      </c>
      <c r="W29" s="35">
        <f t="shared" si="11"/>
        <v>17.051178687568168</v>
      </c>
      <c r="X29" s="35">
        <f t="shared" si="12"/>
        <v>3508.7002146880263</v>
      </c>
      <c r="Y29" s="51">
        <v>9900</v>
      </c>
      <c r="Z29" s="51">
        <v>4150</v>
      </c>
      <c r="AA29" s="35">
        <f t="shared" si="13"/>
        <v>590.25212500000066</v>
      </c>
      <c r="AB29" s="35">
        <f t="shared" si="14"/>
        <v>445.72750000000156</v>
      </c>
      <c r="AC29" s="35">
        <f t="shared" si="15"/>
        <v>584.45279750837801</v>
      </c>
      <c r="AD29" s="35">
        <f t="shared" si="16"/>
        <v>272.22268704670034</v>
      </c>
      <c r="AE29" s="35">
        <f t="shared" si="17"/>
        <v>149.88074968917775</v>
      </c>
      <c r="AF29" s="35">
        <f t="shared" si="18"/>
        <v>321.38487468567143</v>
      </c>
      <c r="AG29" s="35">
        <f t="shared" si="19"/>
        <v>16.562317919627201</v>
      </c>
      <c r="AH29" s="35">
        <f t="shared" si="20"/>
        <v>517.44969953350449</v>
      </c>
      <c r="AI29" s="35">
        <f t="shared" si="21"/>
        <v>284.89818293218372</v>
      </c>
      <c r="AJ29" s="35">
        <f t="shared" si="22"/>
        <v>18.519613622460454</v>
      </c>
      <c r="AK29" s="36">
        <f t="shared" si="23"/>
        <v>3284.5147348669589</v>
      </c>
    </row>
    <row r="30" spans="1:37" x14ac:dyDescent="0.25">
      <c r="A30" s="5">
        <v>4988</v>
      </c>
      <c r="B30" s="5">
        <v>801110.89176607132</v>
      </c>
      <c r="C30" s="5">
        <v>1129744.1387448311</v>
      </c>
      <c r="D30" s="5">
        <v>17638.255813953474</v>
      </c>
      <c r="E30" s="5">
        <v>33.196762799607619</v>
      </c>
      <c r="F30" s="47">
        <f t="shared" si="0"/>
        <v>-2.1872500000000059E-2</v>
      </c>
      <c r="G30" s="47">
        <f t="shared" si="1"/>
        <v>2.1872500000000059E-2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2"/>
        <v>409.22912499999973</v>
      </c>
      <c r="O30" s="35">
        <f t="shared" si="3"/>
        <v>53.147499999999468</v>
      </c>
      <c r="P30" s="35">
        <f t="shared" si="4"/>
        <v>583.26748898162589</v>
      </c>
      <c r="Q30" s="35">
        <f t="shared" si="5"/>
        <v>250.58569247278277</v>
      </c>
      <c r="R30" s="35">
        <f t="shared" si="6"/>
        <v>126.99748008432199</v>
      </c>
      <c r="S30" s="35">
        <f t="shared" si="7"/>
        <v>295.82469444535542</v>
      </c>
      <c r="T30" s="35">
        <f t="shared" si="8"/>
        <v>40.723693193381784</v>
      </c>
      <c r="U30" s="35">
        <f t="shared" si="9"/>
        <v>528.26716121501988</v>
      </c>
      <c r="V30" s="35">
        <f t="shared" si="10"/>
        <v>267.72716998953399</v>
      </c>
      <c r="W30" s="35">
        <f t="shared" si="11"/>
        <v>17.144901711141124</v>
      </c>
      <c r="X30" s="35">
        <f t="shared" si="12"/>
        <v>3509.3058293389404</v>
      </c>
      <c r="Y30" s="51">
        <v>9900</v>
      </c>
      <c r="Z30" s="51">
        <v>4150</v>
      </c>
      <c r="AA30" s="35">
        <f t="shared" si="13"/>
        <v>590.77087500000027</v>
      </c>
      <c r="AB30" s="35">
        <f t="shared" si="14"/>
        <v>446.85250000000053</v>
      </c>
      <c r="AC30" s="35">
        <f t="shared" si="15"/>
        <v>584.4547606173893</v>
      </c>
      <c r="AD30" s="35">
        <f t="shared" si="16"/>
        <v>272.28414654113038</v>
      </c>
      <c r="AE30" s="35">
        <f t="shared" si="17"/>
        <v>149.94950302948132</v>
      </c>
      <c r="AF30" s="35">
        <f t="shared" si="18"/>
        <v>321.45357989855501</v>
      </c>
      <c r="AG30" s="35">
        <f t="shared" si="19"/>
        <v>16.492897923346771</v>
      </c>
      <c r="AH30" s="35">
        <f t="shared" si="20"/>
        <v>517.41736193580527</v>
      </c>
      <c r="AI30" s="35">
        <f t="shared" si="21"/>
        <v>284.94672667025543</v>
      </c>
      <c r="AJ30" s="35">
        <f t="shared" si="22"/>
        <v>18.630256822840117</v>
      </c>
      <c r="AK30" s="36">
        <f t="shared" si="23"/>
        <v>3283.8308878535408</v>
      </c>
    </row>
    <row r="31" spans="1:37" x14ac:dyDescent="0.25">
      <c r="A31" s="5">
        <v>4989</v>
      </c>
      <c r="B31" s="5">
        <v>801947.43223619461</v>
      </c>
      <c r="C31" s="5">
        <v>1130292.0438185334</v>
      </c>
      <c r="D31" s="5">
        <v>17637.767441860455</v>
      </c>
      <c r="E31" s="5">
        <v>33.250061199154672</v>
      </c>
      <c r="F31" s="47">
        <f t="shared" si="0"/>
        <v>-2.2497500000000059E-2</v>
      </c>
      <c r="G31" s="47">
        <f t="shared" si="1"/>
        <v>2.2497500000000059E-2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2"/>
        <v>406.63537499999973</v>
      </c>
      <c r="O31" s="35">
        <f t="shared" si="3"/>
        <v>47.522499999999468</v>
      </c>
      <c r="P31" s="35">
        <f t="shared" si="4"/>
        <v>583.24330073639999</v>
      </c>
      <c r="Q31" s="35">
        <f t="shared" si="5"/>
        <v>250.27320246336953</v>
      </c>
      <c r="R31" s="35">
        <f t="shared" si="6"/>
        <v>126.68553755291086</v>
      </c>
      <c r="S31" s="35">
        <f t="shared" si="7"/>
        <v>295.43779659361797</v>
      </c>
      <c r="T31" s="35">
        <f t="shared" si="8"/>
        <v>41.068662461164386</v>
      </c>
      <c r="U31" s="35">
        <f t="shared" si="9"/>
        <v>528.41527894163801</v>
      </c>
      <c r="V31" s="35">
        <f t="shared" si="10"/>
        <v>267.47799207024804</v>
      </c>
      <c r="W31" s="35">
        <f t="shared" si="11"/>
        <v>17.612779761005278</v>
      </c>
      <c r="X31" s="35">
        <f t="shared" si="12"/>
        <v>3512.3306538226061</v>
      </c>
      <c r="Y31" s="51">
        <v>9900</v>
      </c>
      <c r="Z31" s="51">
        <v>4150</v>
      </c>
      <c r="AA31" s="35">
        <f t="shared" si="13"/>
        <v>593.36462500000027</v>
      </c>
      <c r="AB31" s="35">
        <f t="shared" si="14"/>
        <v>452.47750000000053</v>
      </c>
      <c r="AC31" s="35">
        <f t="shared" si="15"/>
        <v>584.46445267037916</v>
      </c>
      <c r="AD31" s="35">
        <f t="shared" si="16"/>
        <v>272.59139251807983</v>
      </c>
      <c r="AE31" s="35">
        <f t="shared" si="17"/>
        <v>150.29354436811533</v>
      </c>
      <c r="AF31" s="35">
        <f t="shared" si="18"/>
        <v>321.79667783026764</v>
      </c>
      <c r="AG31" s="35">
        <f t="shared" si="19"/>
        <v>16.145787529691791</v>
      </c>
      <c r="AH31" s="35">
        <f t="shared" si="20"/>
        <v>517.25556122220087</v>
      </c>
      <c r="AI31" s="35">
        <f t="shared" si="21"/>
        <v>285.18938518958214</v>
      </c>
      <c r="AJ31" s="35">
        <f t="shared" si="22"/>
        <v>19.184187263093431</v>
      </c>
      <c r="AK31" s="36">
        <f t="shared" si="23"/>
        <v>3280.4081723591553</v>
      </c>
    </row>
    <row r="32" spans="1:37" x14ac:dyDescent="0.25">
      <c r="A32" s="5">
        <v>4990</v>
      </c>
      <c r="B32" s="5">
        <v>802783.46266508102</v>
      </c>
      <c r="C32" s="5">
        <v>1130840.7268322408</v>
      </c>
      <c r="D32" s="5">
        <v>17637.279069767432</v>
      </c>
      <c r="E32" s="5">
        <v>33.303359598701725</v>
      </c>
      <c r="F32" s="47">
        <f t="shared" si="0"/>
        <v>-2.312250000000006E-2</v>
      </c>
      <c r="G32" s="47">
        <f t="shared" si="1"/>
        <v>2.312250000000006E-2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2"/>
        <v>404.04162499999973</v>
      </c>
      <c r="O32" s="35">
        <f t="shared" si="3"/>
        <v>41.897499999999468</v>
      </c>
      <c r="P32" s="35">
        <f t="shared" si="4"/>
        <v>583.21891050170518</v>
      </c>
      <c r="Q32" s="35">
        <f t="shared" si="5"/>
        <v>249.96065094089343</v>
      </c>
      <c r="R32" s="35">
        <f t="shared" si="6"/>
        <v>126.37404129126313</v>
      </c>
      <c r="S32" s="35">
        <f t="shared" si="7"/>
        <v>295.05038100289681</v>
      </c>
      <c r="T32" s="35">
        <f t="shared" si="8"/>
        <v>41.413588632763435</v>
      </c>
      <c r="U32" s="35">
        <f t="shared" si="9"/>
        <v>528.56319950545617</v>
      </c>
      <c r="V32" s="35">
        <f t="shared" si="10"/>
        <v>267.22873119393353</v>
      </c>
      <c r="W32" s="35">
        <f t="shared" si="11"/>
        <v>18.079429135095058</v>
      </c>
      <c r="X32" s="35">
        <f t="shared" si="12"/>
        <v>3515.3500675197638</v>
      </c>
      <c r="Y32" s="51">
        <v>9900</v>
      </c>
      <c r="Z32" s="51">
        <v>4150</v>
      </c>
      <c r="AA32" s="35">
        <f t="shared" si="13"/>
        <v>595.95837500000027</v>
      </c>
      <c r="AB32" s="35">
        <f t="shared" si="14"/>
        <v>458.10250000000053</v>
      </c>
      <c r="AC32" s="35">
        <f t="shared" si="15"/>
        <v>584.47393888080148</v>
      </c>
      <c r="AD32" s="35">
        <f t="shared" si="16"/>
        <v>272.89855242467314</v>
      </c>
      <c r="AE32" s="35">
        <f t="shared" si="17"/>
        <v>150.63804354803094</v>
      </c>
      <c r="AF32" s="35">
        <f t="shared" si="18"/>
        <v>322.13906021758646</v>
      </c>
      <c r="AG32" s="35">
        <f t="shared" si="19"/>
        <v>15.798660050805736</v>
      </c>
      <c r="AH32" s="35">
        <f t="shared" si="20"/>
        <v>517.09357274555032</v>
      </c>
      <c r="AI32" s="35">
        <f t="shared" si="21"/>
        <v>285.43194325353488</v>
      </c>
      <c r="AJ32" s="35">
        <f t="shared" si="22"/>
        <v>19.739307880415154</v>
      </c>
      <c r="AK32" s="36">
        <f t="shared" si="23"/>
        <v>3276.9796519476376</v>
      </c>
    </row>
    <row r="33" spans="1:37" x14ac:dyDescent="0.25">
      <c r="A33" s="5">
        <v>4991</v>
      </c>
      <c r="B33" s="5">
        <v>803618.98232984543</v>
      </c>
      <c r="C33" s="5">
        <v>1131390.1873111427</v>
      </c>
      <c r="D33" s="5">
        <v>17636.790697674405</v>
      </c>
      <c r="E33" s="5">
        <v>33.356657998248771</v>
      </c>
      <c r="F33" s="47">
        <f t="shared" si="0"/>
        <v>-2.374750000000006E-2</v>
      </c>
      <c r="G33" s="47">
        <f t="shared" si="1"/>
        <v>2.374750000000006E-2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2"/>
        <v>401.44787499999973</v>
      </c>
      <c r="O33" s="35">
        <f t="shared" si="3"/>
        <v>36.272499999999468</v>
      </c>
      <c r="P33" s="35">
        <f t="shared" si="4"/>
        <v>583.19431835406226</v>
      </c>
      <c r="Q33" s="35">
        <f t="shared" si="5"/>
        <v>249.64803825197947</v>
      </c>
      <c r="R33" s="35">
        <f t="shared" si="6"/>
        <v>126.06299113056959</v>
      </c>
      <c r="S33" s="35">
        <f t="shared" si="7"/>
        <v>294.6624504401945</v>
      </c>
      <c r="T33" s="35">
        <f t="shared" si="8"/>
        <v>41.758471353492986</v>
      </c>
      <c r="U33" s="35">
        <f t="shared" si="9"/>
        <v>528.71092279919662</v>
      </c>
      <c r="V33" s="35">
        <f t="shared" si="10"/>
        <v>266.97938761368135</v>
      </c>
      <c r="W33" s="35">
        <f t="shared" si="11"/>
        <v>18.544849526008708</v>
      </c>
      <c r="X33" s="35">
        <f t="shared" si="12"/>
        <v>3518.3640756500454</v>
      </c>
      <c r="Y33" s="51">
        <v>9900</v>
      </c>
      <c r="Z33" s="51">
        <v>4150</v>
      </c>
      <c r="AA33" s="35">
        <f t="shared" si="13"/>
        <v>598.55212500000027</v>
      </c>
      <c r="AB33" s="35">
        <f t="shared" si="14"/>
        <v>463.72750000000053</v>
      </c>
      <c r="AC33" s="35">
        <f t="shared" si="15"/>
        <v>584.48321921855597</v>
      </c>
      <c r="AD33" s="35">
        <f t="shared" si="16"/>
        <v>273.20562592698428</v>
      </c>
      <c r="AE33" s="35">
        <f t="shared" si="17"/>
        <v>150.98300072285107</v>
      </c>
      <c r="AF33" s="35">
        <f t="shared" si="18"/>
        <v>322.48072434813469</v>
      </c>
      <c r="AG33" s="35">
        <f t="shared" si="19"/>
        <v>15.451515852928324</v>
      </c>
      <c r="AH33" s="35">
        <f t="shared" si="20"/>
        <v>516.93139665925162</v>
      </c>
      <c r="AI33" s="35">
        <f t="shared" si="21"/>
        <v>285.67440063012072</v>
      </c>
      <c r="AJ33" s="35">
        <f t="shared" si="22"/>
        <v>20.295617915144707</v>
      </c>
      <c r="AK33" s="36">
        <f t="shared" si="23"/>
        <v>3273.5453208788867</v>
      </c>
    </row>
    <row r="34" spans="1:37" x14ac:dyDescent="0.25">
      <c r="A34" s="5">
        <v>4992</v>
      </c>
      <c r="B34" s="5">
        <v>804453.99050712585</v>
      </c>
      <c r="C34" s="5">
        <v>1131940.4247798324</v>
      </c>
      <c r="D34" s="5">
        <v>17636.302325581382</v>
      </c>
      <c r="E34" s="5">
        <v>33.409956397795831</v>
      </c>
      <c r="F34" s="47">
        <f t="shared" si="0"/>
        <v>-2.4372500000000061E-2</v>
      </c>
      <c r="G34" s="47">
        <f t="shared" si="1"/>
        <v>2.4372500000000061E-2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2"/>
        <v>398.85412499999973</v>
      </c>
      <c r="O34" s="35">
        <f t="shared" si="3"/>
        <v>30.64749999999944</v>
      </c>
      <c r="P34" s="35">
        <f t="shared" si="4"/>
        <v>583.16952437060797</v>
      </c>
      <c r="Q34" s="35">
        <f t="shared" si="5"/>
        <v>249.33536474335779</v>
      </c>
      <c r="R34" s="35">
        <f t="shared" si="6"/>
        <v>125.75238690177578</v>
      </c>
      <c r="S34" s="35">
        <f t="shared" si="7"/>
        <v>294.27400767260838</v>
      </c>
      <c r="T34" s="35">
        <f t="shared" si="8"/>
        <v>42.103310268893523</v>
      </c>
      <c r="U34" s="35">
        <f t="shared" si="9"/>
        <v>528.8584487162293</v>
      </c>
      <c r="V34" s="35">
        <f t="shared" si="10"/>
        <v>266.72996158282791</v>
      </c>
      <c r="W34" s="35">
        <f t="shared" si="11"/>
        <v>19.009040632614273</v>
      </c>
      <c r="X34" s="35">
        <f t="shared" si="12"/>
        <v>3521.3726834263716</v>
      </c>
      <c r="Y34" s="51">
        <v>9900</v>
      </c>
      <c r="Z34" s="51">
        <v>4150</v>
      </c>
      <c r="AA34" s="35">
        <f t="shared" si="13"/>
        <v>601.14587500000027</v>
      </c>
      <c r="AB34" s="35">
        <f t="shared" si="14"/>
        <v>469.35250000000053</v>
      </c>
      <c r="AC34" s="35">
        <f t="shared" si="15"/>
        <v>584.49229365419274</v>
      </c>
      <c r="AD34" s="35">
        <f t="shared" si="16"/>
        <v>273.51261269132931</v>
      </c>
      <c r="AE34" s="35">
        <f t="shared" si="17"/>
        <v>151.32841604603249</v>
      </c>
      <c r="AF34" s="35">
        <f t="shared" si="18"/>
        <v>322.8216675109291</v>
      </c>
      <c r="AG34" s="35">
        <f t="shared" si="19"/>
        <v>15.104355302387646</v>
      </c>
      <c r="AH34" s="35">
        <f t="shared" si="20"/>
        <v>516.76903311731314</v>
      </c>
      <c r="AI34" s="35">
        <f t="shared" si="21"/>
        <v>285.91675708767713</v>
      </c>
      <c r="AJ34" s="35">
        <f t="shared" si="22"/>
        <v>20.853116601554159</v>
      </c>
      <c r="AK34" s="36">
        <f t="shared" si="23"/>
        <v>3270.105173405228</v>
      </c>
    </row>
    <row r="35" spans="1:37" x14ac:dyDescent="0.25">
      <c r="A35" s="5">
        <v>4992.2</v>
      </c>
      <c r="B35" s="5">
        <v>804620.93070030212</v>
      </c>
      <c r="C35" s="5">
        <v>1132050.5654704571</v>
      </c>
      <c r="D35" s="5">
        <v>17636.204651162778</v>
      </c>
      <c r="E35" s="5">
        <v>33.420616077705233</v>
      </c>
      <c r="F35" s="47">
        <f t="shared" si="0"/>
        <v>-2.4497499999999946E-2</v>
      </c>
      <c r="G35" s="47">
        <f t="shared" si="1"/>
        <v>2.4497499999999946E-2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2"/>
        <v>398.33537500000023</v>
      </c>
      <c r="O35" s="35">
        <f t="shared" si="3"/>
        <v>29.522500000000491</v>
      </c>
      <c r="P35" s="35">
        <f t="shared" si="4"/>
        <v>583.16454136045115</v>
      </c>
      <c r="Q35" s="35">
        <f t="shared" si="5"/>
        <v>249.27282277378808</v>
      </c>
      <c r="R35" s="35">
        <f t="shared" si="6"/>
        <v>125.6903195529508</v>
      </c>
      <c r="S35" s="35">
        <f t="shared" si="7"/>
        <v>294.19625789801506</v>
      </c>
      <c r="T35" s="35">
        <f t="shared" si="8"/>
        <v>42.172272764157697</v>
      </c>
      <c r="U35" s="35">
        <f t="shared" si="9"/>
        <v>528.88793020509308</v>
      </c>
      <c r="V35" s="35">
        <f t="shared" si="10"/>
        <v>266.68006650489571</v>
      </c>
      <c r="W35" s="35">
        <f t="shared" si="11"/>
        <v>19.101731313760123</v>
      </c>
      <c r="X35" s="35">
        <f t="shared" si="12"/>
        <v>3521.973757397428</v>
      </c>
      <c r="Y35" s="51">
        <v>9900</v>
      </c>
      <c r="Z35" s="51">
        <v>4150</v>
      </c>
      <c r="AA35" s="35">
        <f t="shared" si="13"/>
        <v>601.66462499999977</v>
      </c>
      <c r="AB35" s="35">
        <f t="shared" si="14"/>
        <v>470.47749999999951</v>
      </c>
      <c r="AC35" s="35">
        <f t="shared" si="15"/>
        <v>584.49408383052025</v>
      </c>
      <c r="AD35" s="35">
        <f t="shared" si="16"/>
        <v>273.57399960629527</v>
      </c>
      <c r="AE35" s="35">
        <f t="shared" si="17"/>
        <v>151.39755410196472</v>
      </c>
      <c r="AF35" s="35">
        <f t="shared" si="18"/>
        <v>322.88976938889022</v>
      </c>
      <c r="AG35" s="35">
        <f t="shared" si="19"/>
        <v>15.034921262202957</v>
      </c>
      <c r="AH35" s="35">
        <f t="shared" si="20"/>
        <v>516.73653792784444</v>
      </c>
      <c r="AI35" s="35">
        <f t="shared" si="21"/>
        <v>285.96521624854199</v>
      </c>
      <c r="AJ35" s="35">
        <f t="shared" si="22"/>
        <v>20.964758909226639</v>
      </c>
      <c r="AK35" s="36">
        <f t="shared" si="23"/>
        <v>3269.4164454355787</v>
      </c>
    </row>
    <row r="36" spans="1:37" x14ac:dyDescent="0.25">
      <c r="A36" s="5">
        <v>4992.8</v>
      </c>
      <c r="B36" s="5">
        <v>805121.62829208374</v>
      </c>
      <c r="C36" s="5">
        <v>1132381.1738674641</v>
      </c>
      <c r="D36" s="5">
        <v>17635.911627906964</v>
      </c>
      <c r="E36" s="5">
        <v>33.452595117433482</v>
      </c>
      <c r="F36" s="47">
        <f t="shared" si="0"/>
        <v>-2.4872500000000172E-2</v>
      </c>
      <c r="G36" s="47">
        <f t="shared" si="1"/>
        <v>2.4872500000000172E-2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2"/>
        <v>396.77912499999928</v>
      </c>
      <c r="O36" s="35">
        <f t="shared" si="3"/>
        <v>26.147499999998445</v>
      </c>
      <c r="P36" s="35">
        <f t="shared" si="4"/>
        <v>583.14954391428921</v>
      </c>
      <c r="Q36" s="35">
        <f t="shared" si="5"/>
        <v>249.08518237933916</v>
      </c>
      <c r="R36" s="35">
        <f t="shared" si="6"/>
        <v>125.5042244759463</v>
      </c>
      <c r="S36" s="35">
        <f t="shared" si="7"/>
        <v>293.96288653056115</v>
      </c>
      <c r="T36" s="35">
        <f t="shared" si="8"/>
        <v>42.379149623325965</v>
      </c>
      <c r="U36" s="35">
        <f t="shared" si="9"/>
        <v>528.97632726738459</v>
      </c>
      <c r="V36" s="35">
        <f t="shared" si="10"/>
        <v>266.53036156410968</v>
      </c>
      <c r="W36" s="35">
        <f t="shared" si="11"/>
        <v>19.379508234839189</v>
      </c>
      <c r="X36" s="35">
        <f t="shared" si="12"/>
        <v>3523.7756848913914</v>
      </c>
      <c r="Y36" s="51">
        <v>9900</v>
      </c>
      <c r="Z36" s="51">
        <v>4150</v>
      </c>
      <c r="AA36" s="35">
        <f t="shared" si="13"/>
        <v>603.22087500000066</v>
      </c>
      <c r="AB36" s="35">
        <f t="shared" si="14"/>
        <v>473.85250000000156</v>
      </c>
      <c r="AC36" s="35">
        <f t="shared" si="15"/>
        <v>584.49940493380279</v>
      </c>
      <c r="AD36" s="35">
        <f t="shared" si="16"/>
        <v>273.75813942738984</v>
      </c>
      <c r="AE36" s="35">
        <f t="shared" si="17"/>
        <v>151.60507827441563</v>
      </c>
      <c r="AF36" s="35">
        <f t="shared" si="18"/>
        <v>323.09390112350184</v>
      </c>
      <c r="AG36" s="35">
        <f t="shared" si="19"/>
        <v>14.826615334265203</v>
      </c>
      <c r="AH36" s="35">
        <f t="shared" si="20"/>
        <v>516.63900741958469</v>
      </c>
      <c r="AI36" s="35">
        <f t="shared" si="21"/>
        <v>286.11056943655575</v>
      </c>
      <c r="AJ36" s="35">
        <f t="shared" si="22"/>
        <v>21.299970861451829</v>
      </c>
      <c r="AK36" s="36">
        <f t="shared" si="23"/>
        <v>3267.3488637474893</v>
      </c>
    </row>
    <row r="37" spans="1:37" x14ac:dyDescent="0.25">
      <c r="A37" s="5">
        <v>4993</v>
      </c>
      <c r="B37" s="5">
        <v>805288.48647403717</v>
      </c>
      <c r="C37" s="5">
        <v>1132491.4387621284</v>
      </c>
      <c r="D37" s="5">
        <v>17635.813953488359</v>
      </c>
      <c r="E37" s="5">
        <v>33.463254797342891</v>
      </c>
      <c r="F37" s="47">
        <f t="shared" si="0"/>
        <v>-2.4997500000000061E-2</v>
      </c>
      <c r="G37" s="47">
        <f t="shared" si="1"/>
        <v>2.4997500000000061E-2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2"/>
        <v>396.26037499999973</v>
      </c>
      <c r="O37" s="35">
        <f t="shared" si="3"/>
        <v>25.02249999999944</v>
      </c>
      <c r="P37" s="35">
        <f t="shared" si="4"/>
        <v>583.14452862909468</v>
      </c>
      <c r="Q37" s="35">
        <f t="shared" si="5"/>
        <v>249.02263076186142</v>
      </c>
      <c r="R37" s="35">
        <f t="shared" si="6"/>
        <v>125.44222843558045</v>
      </c>
      <c r="S37" s="35">
        <f t="shared" si="7"/>
        <v>293.88505546731136</v>
      </c>
      <c r="T37" s="35">
        <f t="shared" si="8"/>
        <v>42.448105024733707</v>
      </c>
      <c r="U37" s="35">
        <f t="shared" si="9"/>
        <v>529.00577715057284</v>
      </c>
      <c r="V37" s="35">
        <f t="shared" si="10"/>
        <v>266.48045335495311</v>
      </c>
      <c r="W37" s="35">
        <f t="shared" si="11"/>
        <v>19.472002160049996</v>
      </c>
      <c r="X37" s="35">
        <f t="shared" si="12"/>
        <v>3524.375896054964</v>
      </c>
      <c r="Y37" s="51">
        <v>9900</v>
      </c>
      <c r="Z37" s="51">
        <v>4150</v>
      </c>
      <c r="AA37" s="35">
        <f t="shared" si="13"/>
        <v>603.73962500000027</v>
      </c>
      <c r="AB37" s="35">
        <f t="shared" si="14"/>
        <v>474.97750000000053</v>
      </c>
      <c r="AC37" s="35">
        <f t="shared" si="15"/>
        <v>584.50116215891308</v>
      </c>
      <c r="AD37" s="35">
        <f t="shared" si="16"/>
        <v>273.81951238426819</v>
      </c>
      <c r="AE37" s="35">
        <f t="shared" si="17"/>
        <v>151.67428967086724</v>
      </c>
      <c r="AF37" s="35">
        <f t="shared" si="18"/>
        <v>323.1618869963977</v>
      </c>
      <c r="AG37" s="35">
        <f t="shared" si="19"/>
        <v>14.757178765598251</v>
      </c>
      <c r="AH37" s="35">
        <f t="shared" si="20"/>
        <v>516.60648227435297</v>
      </c>
      <c r="AI37" s="35">
        <f t="shared" si="21"/>
        <v>286.15901239487334</v>
      </c>
      <c r="AJ37" s="35">
        <f t="shared" si="22"/>
        <v>21.411803167853193</v>
      </c>
      <c r="AK37" s="36">
        <f t="shared" si="23"/>
        <v>3266.6592037714049</v>
      </c>
    </row>
    <row r="38" spans="1:37" x14ac:dyDescent="0.25">
      <c r="A38" s="44">
        <v>4993.0039999999999</v>
      </c>
      <c r="B38" s="5">
        <v>805291.82342815399</v>
      </c>
      <c r="C38" s="5">
        <v>1132493.6443766654</v>
      </c>
      <c r="D38" s="5">
        <v>17635.811999999987</v>
      </c>
      <c r="E38" s="5">
        <v>33.463467990941076</v>
      </c>
      <c r="F38" s="47">
        <f t="shared" si="0"/>
        <v>-2.5000000000000001E-2</v>
      </c>
      <c r="G38" s="47">
        <f t="shared" si="1"/>
        <v>2.5000000000000001E-2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2"/>
        <v>396.25</v>
      </c>
      <c r="O38" s="35">
        <f t="shared" si="3"/>
        <v>25</v>
      </c>
      <c r="P38" s="35">
        <f t="shared" si="4"/>
        <v>583.14442824110336</v>
      </c>
      <c r="Q38" s="35">
        <f t="shared" si="5"/>
        <v>249.0213797049712</v>
      </c>
      <c r="R38" s="35">
        <f t="shared" si="6"/>
        <v>125.44098869657967</v>
      </c>
      <c r="S38" s="35">
        <f t="shared" si="7"/>
        <v>293.88349863925117</v>
      </c>
      <c r="T38" s="35">
        <f t="shared" si="8"/>
        <v>42.449484114609724</v>
      </c>
      <c r="U38" s="35">
        <f t="shared" si="9"/>
        <v>529.00636606762339</v>
      </c>
      <c r="V38" s="35">
        <f t="shared" si="10"/>
        <v>266.47945515733045</v>
      </c>
      <c r="W38" s="35">
        <f t="shared" si="11"/>
        <v>19.473851536775534</v>
      </c>
      <c r="X38" s="35">
        <f t="shared" si="12"/>
        <v>3524.3878980789987</v>
      </c>
      <c r="Y38" s="51">
        <v>9900</v>
      </c>
      <c r="Z38" s="51">
        <v>4150</v>
      </c>
      <c r="AA38" s="35">
        <f t="shared" si="13"/>
        <v>603.75</v>
      </c>
      <c r="AB38" s="35">
        <f t="shared" si="14"/>
        <v>475</v>
      </c>
      <c r="AC38" s="35">
        <f t="shared" si="15"/>
        <v>584.50119721938472</v>
      </c>
      <c r="AD38" s="35">
        <f t="shared" si="16"/>
        <v>273.82073980775351</v>
      </c>
      <c r="AE38" s="35">
        <f t="shared" si="17"/>
        <v>151.67567408584176</v>
      </c>
      <c r="AF38" s="35">
        <f t="shared" si="18"/>
        <v>323.1632464175625</v>
      </c>
      <c r="AG38" s="35">
        <f t="shared" si="19"/>
        <v>14.755790027842313</v>
      </c>
      <c r="AH38" s="35">
        <f t="shared" si="20"/>
        <v>516.6058316950888</v>
      </c>
      <c r="AI38" s="35">
        <f t="shared" si="21"/>
        <v>286.15998121268223</v>
      </c>
      <c r="AJ38" s="35">
        <f t="shared" si="22"/>
        <v>21.41404029833982</v>
      </c>
      <c r="AK38" s="36">
        <f t="shared" si="23"/>
        <v>3266.6454081942447</v>
      </c>
    </row>
    <row r="39" spans="1:37" x14ac:dyDescent="0.25">
      <c r="A39" s="5">
        <v>4994</v>
      </c>
      <c r="B39" s="5">
        <v>806122.46950912476</v>
      </c>
      <c r="C39" s="5">
        <v>1133043.2287812233</v>
      </c>
      <c r="D39" s="5">
        <v>17635.325581395336</v>
      </c>
      <c r="E39" s="5">
        <v>33.516553196889937</v>
      </c>
      <c r="F39" s="5">
        <v>-2.5000000000000001E-2</v>
      </c>
      <c r="G39" s="5">
        <v>2.5000000000000001E-2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2"/>
        <v>396.25</v>
      </c>
      <c r="O39" s="35">
        <f t="shared" si="3"/>
        <v>25</v>
      </c>
      <c r="P39" s="35">
        <f t="shared" si="4"/>
        <v>583.14442824110336</v>
      </c>
      <c r="Q39" s="35">
        <f t="shared" si="5"/>
        <v>249.0213797049712</v>
      </c>
      <c r="R39" s="35">
        <f t="shared" si="6"/>
        <v>125.44098869657967</v>
      </c>
      <c r="S39" s="35">
        <f t="shared" si="7"/>
        <v>293.88349863925117</v>
      </c>
      <c r="T39" s="35">
        <f t="shared" si="8"/>
        <v>42.449484114609724</v>
      </c>
      <c r="U39" s="35">
        <f t="shared" si="9"/>
        <v>529.00636606762339</v>
      </c>
      <c r="V39" s="35">
        <f t="shared" si="10"/>
        <v>266.47945515733045</v>
      </c>
      <c r="W39" s="35">
        <f t="shared" si="11"/>
        <v>19.473851536775534</v>
      </c>
      <c r="X39" s="35">
        <f t="shared" si="12"/>
        <v>3524.3878980789987</v>
      </c>
      <c r="Y39" s="51">
        <v>9900</v>
      </c>
      <c r="Z39" s="51">
        <v>4150</v>
      </c>
      <c r="AA39" s="35">
        <f t="shared" si="13"/>
        <v>603.75</v>
      </c>
      <c r="AB39" s="35">
        <f t="shared" si="14"/>
        <v>475</v>
      </c>
      <c r="AC39" s="35">
        <f t="shared" si="15"/>
        <v>584.50119721938472</v>
      </c>
      <c r="AD39" s="35">
        <f t="shared" si="16"/>
        <v>273.82073980775351</v>
      </c>
      <c r="AE39" s="35">
        <f t="shared" si="17"/>
        <v>151.67567408584176</v>
      </c>
      <c r="AF39" s="35">
        <f t="shared" si="18"/>
        <v>323.1632464175625</v>
      </c>
      <c r="AG39" s="35">
        <f t="shared" si="19"/>
        <v>14.755790027842313</v>
      </c>
      <c r="AH39" s="35">
        <f t="shared" si="20"/>
        <v>516.6058316950888</v>
      </c>
      <c r="AI39" s="35">
        <f t="shared" si="21"/>
        <v>286.15998121268223</v>
      </c>
      <c r="AJ39" s="35">
        <f t="shared" si="22"/>
        <v>21.41404029833982</v>
      </c>
      <c r="AK39" s="36">
        <f t="shared" si="23"/>
        <v>3266.6454081942447</v>
      </c>
    </row>
    <row r="40" spans="1:37" x14ac:dyDescent="0.25">
      <c r="A40" s="5">
        <v>4995</v>
      </c>
      <c r="B40" s="5">
        <v>806955.93889045715</v>
      </c>
      <c r="C40" s="5">
        <v>1133595.7943596244</v>
      </c>
      <c r="D40" s="5">
        <v>17634.83720930231</v>
      </c>
      <c r="E40" s="5">
        <v>33.56985159643699</v>
      </c>
      <c r="F40" s="5">
        <v>-2.5000000000000001E-2</v>
      </c>
      <c r="G40" s="5">
        <v>2.5000000000000001E-2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2"/>
        <v>396.25</v>
      </c>
      <c r="O40" s="35">
        <f t="shared" si="3"/>
        <v>25</v>
      </c>
      <c r="P40" s="35">
        <f t="shared" si="4"/>
        <v>583.14442824110336</v>
      </c>
      <c r="Q40" s="35">
        <f t="shared" si="5"/>
        <v>249.0213797049712</v>
      </c>
      <c r="R40" s="35">
        <f t="shared" si="6"/>
        <v>125.44098869657967</v>
      </c>
      <c r="S40" s="35">
        <f t="shared" si="7"/>
        <v>293.88349863925117</v>
      </c>
      <c r="T40" s="35">
        <f t="shared" si="8"/>
        <v>42.449484114609724</v>
      </c>
      <c r="U40" s="35">
        <f t="shared" si="9"/>
        <v>529.00636606762339</v>
      </c>
      <c r="V40" s="35">
        <f t="shared" si="10"/>
        <v>266.47945515733045</v>
      </c>
      <c r="W40" s="35">
        <f t="shared" si="11"/>
        <v>19.473851536775534</v>
      </c>
      <c r="X40" s="35">
        <f t="shared" si="12"/>
        <v>3524.3878980789987</v>
      </c>
      <c r="Y40" s="51">
        <v>9900</v>
      </c>
      <c r="Z40" s="51">
        <v>4150</v>
      </c>
      <c r="AA40" s="35">
        <f t="shared" si="13"/>
        <v>603.75</v>
      </c>
      <c r="AB40" s="35">
        <f t="shared" si="14"/>
        <v>475</v>
      </c>
      <c r="AC40" s="35">
        <f t="shared" si="15"/>
        <v>584.50119721938472</v>
      </c>
      <c r="AD40" s="35">
        <f t="shared" si="16"/>
        <v>273.82073980775351</v>
      </c>
      <c r="AE40" s="35">
        <f t="shared" si="17"/>
        <v>151.67567408584176</v>
      </c>
      <c r="AF40" s="35">
        <f t="shared" si="18"/>
        <v>323.1632464175625</v>
      </c>
      <c r="AG40" s="35">
        <f t="shared" si="19"/>
        <v>14.755790027842313</v>
      </c>
      <c r="AH40" s="35">
        <f t="shared" si="20"/>
        <v>516.6058316950888</v>
      </c>
      <c r="AI40" s="35">
        <f t="shared" si="21"/>
        <v>286.15998121268223</v>
      </c>
      <c r="AJ40" s="35">
        <f t="shared" si="22"/>
        <v>21.41404029833982</v>
      </c>
      <c r="AK40" s="36">
        <f t="shared" si="23"/>
        <v>3266.6454081942447</v>
      </c>
    </row>
    <row r="41" spans="1:37" x14ac:dyDescent="0.25">
      <c r="A41" s="5">
        <v>4996</v>
      </c>
      <c r="B41" s="5">
        <v>807788.89389657974</v>
      </c>
      <c r="C41" s="5">
        <v>1134149.1350191832</v>
      </c>
      <c r="D41" s="5">
        <v>17634.348837209291</v>
      </c>
      <c r="E41" s="5">
        <v>33.623149995984043</v>
      </c>
      <c r="F41" s="5">
        <v>-2.5000000000000001E-2</v>
      </c>
      <c r="G41" s="5">
        <v>2.5000000000000001E-2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2"/>
        <v>396.25</v>
      </c>
      <c r="O41" s="35">
        <f t="shared" si="3"/>
        <v>25</v>
      </c>
      <c r="P41" s="35">
        <f t="shared" si="4"/>
        <v>583.14442824110336</v>
      </c>
      <c r="Q41" s="35">
        <f t="shared" si="5"/>
        <v>249.0213797049712</v>
      </c>
      <c r="R41" s="35">
        <f t="shared" si="6"/>
        <v>125.44098869657967</v>
      </c>
      <c r="S41" s="35">
        <f t="shared" si="7"/>
        <v>293.88349863925117</v>
      </c>
      <c r="T41" s="35">
        <f t="shared" si="8"/>
        <v>42.449484114609724</v>
      </c>
      <c r="U41" s="35">
        <f t="shared" si="9"/>
        <v>529.00636606762339</v>
      </c>
      <c r="V41" s="35">
        <f t="shared" si="10"/>
        <v>266.47945515733045</v>
      </c>
      <c r="W41" s="35">
        <f t="shared" si="11"/>
        <v>19.473851536775534</v>
      </c>
      <c r="X41" s="35">
        <f t="shared" si="12"/>
        <v>3524.3878980789987</v>
      </c>
      <c r="Y41" s="51">
        <v>9900</v>
      </c>
      <c r="Z41" s="51">
        <v>4150</v>
      </c>
      <c r="AA41" s="35">
        <f t="shared" si="13"/>
        <v>603.75</v>
      </c>
      <c r="AB41" s="35">
        <f t="shared" si="14"/>
        <v>475</v>
      </c>
      <c r="AC41" s="35">
        <f t="shared" si="15"/>
        <v>584.50119721938472</v>
      </c>
      <c r="AD41" s="35">
        <f t="shared" si="16"/>
        <v>273.82073980775351</v>
      </c>
      <c r="AE41" s="35">
        <f t="shared" si="17"/>
        <v>151.67567408584176</v>
      </c>
      <c r="AF41" s="35">
        <f t="shared" si="18"/>
        <v>323.1632464175625</v>
      </c>
      <c r="AG41" s="35">
        <f t="shared" si="19"/>
        <v>14.755790027842313</v>
      </c>
      <c r="AH41" s="35">
        <f t="shared" si="20"/>
        <v>516.6058316950888</v>
      </c>
      <c r="AI41" s="35">
        <f t="shared" si="21"/>
        <v>286.15998121268223</v>
      </c>
      <c r="AJ41" s="35">
        <f t="shared" si="22"/>
        <v>21.41404029833982</v>
      </c>
      <c r="AK41" s="36">
        <f t="shared" si="23"/>
        <v>3266.6454081942447</v>
      </c>
    </row>
    <row r="42" spans="1:37" x14ac:dyDescent="0.25">
      <c r="A42" s="5">
        <v>4997</v>
      </c>
      <c r="B42" s="5">
        <v>808621.33380699158</v>
      </c>
      <c r="C42" s="5">
        <v>1134703.2502810955</v>
      </c>
      <c r="D42" s="5">
        <v>17633.860465116268</v>
      </c>
      <c r="E42" s="5">
        <v>33.676448395531096</v>
      </c>
      <c r="F42" s="5">
        <v>-2.5000000000000001E-2</v>
      </c>
      <c r="G42" s="5">
        <v>2.5000000000000001E-2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2"/>
        <v>396.25</v>
      </c>
      <c r="O42" s="35">
        <f t="shared" si="3"/>
        <v>25</v>
      </c>
      <c r="P42" s="35">
        <f t="shared" si="4"/>
        <v>583.14442824110336</v>
      </c>
      <c r="Q42" s="35">
        <f t="shared" si="5"/>
        <v>249.0213797049712</v>
      </c>
      <c r="R42" s="35">
        <f t="shared" si="6"/>
        <v>125.44098869657967</v>
      </c>
      <c r="S42" s="35">
        <f t="shared" si="7"/>
        <v>293.88349863925117</v>
      </c>
      <c r="T42" s="35">
        <f t="shared" si="8"/>
        <v>42.449484114609724</v>
      </c>
      <c r="U42" s="35">
        <f t="shared" si="9"/>
        <v>529.00636606762339</v>
      </c>
      <c r="V42" s="35">
        <f t="shared" si="10"/>
        <v>266.47945515733045</v>
      </c>
      <c r="W42" s="35">
        <f t="shared" si="11"/>
        <v>19.473851536775534</v>
      </c>
      <c r="X42" s="35">
        <f t="shared" si="12"/>
        <v>3524.3878980789987</v>
      </c>
      <c r="Y42" s="51">
        <v>9900</v>
      </c>
      <c r="Z42" s="51">
        <v>4150</v>
      </c>
      <c r="AA42" s="35">
        <f t="shared" si="13"/>
        <v>603.75</v>
      </c>
      <c r="AB42" s="35">
        <f t="shared" si="14"/>
        <v>475</v>
      </c>
      <c r="AC42" s="35">
        <f t="shared" si="15"/>
        <v>584.50119721938472</v>
      </c>
      <c r="AD42" s="35">
        <f t="shared" si="16"/>
        <v>273.82073980775351</v>
      </c>
      <c r="AE42" s="35">
        <f t="shared" si="17"/>
        <v>151.67567408584176</v>
      </c>
      <c r="AF42" s="35">
        <f t="shared" si="18"/>
        <v>323.1632464175625</v>
      </c>
      <c r="AG42" s="35">
        <f t="shared" si="19"/>
        <v>14.755790027842313</v>
      </c>
      <c r="AH42" s="35">
        <f t="shared" si="20"/>
        <v>516.6058316950888</v>
      </c>
      <c r="AI42" s="35">
        <f t="shared" si="21"/>
        <v>286.15998121268223</v>
      </c>
      <c r="AJ42" s="35">
        <f t="shared" si="22"/>
        <v>21.41404029833982</v>
      </c>
      <c r="AK42" s="36">
        <f t="shared" si="23"/>
        <v>3266.6454081942447</v>
      </c>
    </row>
    <row r="43" spans="1:37" x14ac:dyDescent="0.25">
      <c r="A43" s="5">
        <v>4997.2</v>
      </c>
      <c r="B43" s="5">
        <v>808787.75991439819</v>
      </c>
      <c r="C43" s="5">
        <v>1134814.166243583</v>
      </c>
      <c r="D43" s="5">
        <v>17633.762790697663</v>
      </c>
      <c r="E43" s="5">
        <v>33.687108075440499</v>
      </c>
      <c r="F43" s="5">
        <v>-2.5000000000000001E-2</v>
      </c>
      <c r="G43" s="5">
        <v>2.5000000000000001E-2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2"/>
        <v>396.25</v>
      </c>
      <c r="O43" s="35">
        <f t="shared" si="3"/>
        <v>25</v>
      </c>
      <c r="P43" s="35">
        <f t="shared" si="4"/>
        <v>583.14442824110336</v>
      </c>
      <c r="Q43" s="35">
        <f t="shared" si="5"/>
        <v>249.0213797049712</v>
      </c>
      <c r="R43" s="35">
        <f t="shared" si="6"/>
        <v>125.44098869657967</v>
      </c>
      <c r="S43" s="35">
        <f t="shared" si="7"/>
        <v>293.88349863925117</v>
      </c>
      <c r="T43" s="35">
        <f t="shared" si="8"/>
        <v>42.449484114609724</v>
      </c>
      <c r="U43" s="35">
        <f t="shared" si="9"/>
        <v>529.00636606762339</v>
      </c>
      <c r="V43" s="35">
        <f t="shared" si="10"/>
        <v>266.47945515733045</v>
      </c>
      <c r="W43" s="35">
        <f t="shared" si="11"/>
        <v>19.473851536775534</v>
      </c>
      <c r="X43" s="35">
        <f t="shared" si="12"/>
        <v>3524.3878980789987</v>
      </c>
      <c r="Y43" s="51">
        <v>9900</v>
      </c>
      <c r="Z43" s="51">
        <v>4150</v>
      </c>
      <c r="AA43" s="35">
        <f t="shared" si="13"/>
        <v>603.75</v>
      </c>
      <c r="AB43" s="35">
        <f t="shared" si="14"/>
        <v>475</v>
      </c>
      <c r="AC43" s="35">
        <f t="shared" si="15"/>
        <v>584.50119721938472</v>
      </c>
      <c r="AD43" s="35">
        <f t="shared" si="16"/>
        <v>273.82073980775351</v>
      </c>
      <c r="AE43" s="35">
        <f t="shared" si="17"/>
        <v>151.67567408584176</v>
      </c>
      <c r="AF43" s="35">
        <f t="shared" si="18"/>
        <v>323.1632464175625</v>
      </c>
      <c r="AG43" s="35">
        <f t="shared" si="19"/>
        <v>14.755790027842313</v>
      </c>
      <c r="AH43" s="35">
        <f t="shared" si="20"/>
        <v>516.6058316950888</v>
      </c>
      <c r="AI43" s="35">
        <f t="shared" si="21"/>
        <v>286.15998121268223</v>
      </c>
      <c r="AJ43" s="35">
        <f t="shared" si="22"/>
        <v>21.41404029833982</v>
      </c>
      <c r="AK43" s="36">
        <f t="shared" si="23"/>
        <v>3266.6454081942447</v>
      </c>
    </row>
    <row r="44" spans="1:37" x14ac:dyDescent="0.25">
      <c r="A44" s="5">
        <v>4997.8</v>
      </c>
      <c r="B44" s="5">
        <v>809286.91438245773</v>
      </c>
      <c r="C44" s="5">
        <v>1135147.0998821259</v>
      </c>
      <c r="D44" s="5">
        <v>17633.469767441849</v>
      </c>
      <c r="E44" s="5">
        <v>33.719087115168747</v>
      </c>
      <c r="F44" s="5">
        <v>-2.5000000000000001E-2</v>
      </c>
      <c r="G44" s="5">
        <v>2.5000000000000001E-2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2"/>
        <v>396.25</v>
      </c>
      <c r="O44" s="35">
        <f t="shared" si="3"/>
        <v>25</v>
      </c>
      <c r="P44" s="35">
        <f t="shared" si="4"/>
        <v>583.14442824110336</v>
      </c>
      <c r="Q44" s="35">
        <f t="shared" si="5"/>
        <v>249.0213797049712</v>
      </c>
      <c r="R44" s="35">
        <f t="shared" si="6"/>
        <v>125.44098869657967</v>
      </c>
      <c r="S44" s="35">
        <f t="shared" si="7"/>
        <v>293.88349863925117</v>
      </c>
      <c r="T44" s="35">
        <f t="shared" si="8"/>
        <v>42.449484114609724</v>
      </c>
      <c r="U44" s="35">
        <f t="shared" si="9"/>
        <v>529.00636606762339</v>
      </c>
      <c r="V44" s="35">
        <f t="shared" si="10"/>
        <v>266.47945515733045</v>
      </c>
      <c r="W44" s="35">
        <f t="shared" si="11"/>
        <v>19.473851536775534</v>
      </c>
      <c r="X44" s="35">
        <f t="shared" si="12"/>
        <v>3524.3878980789987</v>
      </c>
      <c r="Y44" s="51">
        <v>9900</v>
      </c>
      <c r="Z44" s="51">
        <v>4150</v>
      </c>
      <c r="AA44" s="35">
        <f t="shared" si="13"/>
        <v>603.75</v>
      </c>
      <c r="AB44" s="35">
        <f t="shared" si="14"/>
        <v>475</v>
      </c>
      <c r="AC44" s="35">
        <f t="shared" si="15"/>
        <v>584.50119721938472</v>
      </c>
      <c r="AD44" s="35">
        <f t="shared" si="16"/>
        <v>273.82073980775351</v>
      </c>
      <c r="AE44" s="35">
        <f t="shared" si="17"/>
        <v>151.67567408584176</v>
      </c>
      <c r="AF44" s="35">
        <f t="shared" si="18"/>
        <v>323.1632464175625</v>
      </c>
      <c r="AG44" s="35">
        <f t="shared" si="19"/>
        <v>14.755790027842313</v>
      </c>
      <c r="AH44" s="35">
        <f t="shared" si="20"/>
        <v>516.6058316950888</v>
      </c>
      <c r="AI44" s="35">
        <f t="shared" si="21"/>
        <v>286.15998121268223</v>
      </c>
      <c r="AJ44" s="35">
        <f t="shared" si="22"/>
        <v>21.41404029833982</v>
      </c>
      <c r="AK44" s="36">
        <f t="shared" si="23"/>
        <v>3266.6454081942447</v>
      </c>
    </row>
    <row r="45" spans="1:37" x14ac:dyDescent="0.25">
      <c r="A45" s="5">
        <v>4998</v>
      </c>
      <c r="B45" s="5">
        <v>809453.25790119171</v>
      </c>
      <c r="C45" s="5">
        <v>1135258.1396658719</v>
      </c>
      <c r="D45" s="5">
        <v>17633.372093023245</v>
      </c>
      <c r="E45" s="5">
        <v>33.729746795078157</v>
      </c>
      <c r="F45" s="5">
        <v>-2.5000000000000001E-2</v>
      </c>
      <c r="G45" s="5">
        <v>2.5000000000000001E-2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2"/>
        <v>396.25</v>
      </c>
      <c r="O45" s="35">
        <f t="shared" si="3"/>
        <v>25</v>
      </c>
      <c r="P45" s="35">
        <f t="shared" si="4"/>
        <v>583.14442824110336</v>
      </c>
      <c r="Q45" s="35">
        <f t="shared" si="5"/>
        <v>249.0213797049712</v>
      </c>
      <c r="R45" s="35">
        <f t="shared" si="6"/>
        <v>125.44098869657967</v>
      </c>
      <c r="S45" s="35">
        <f t="shared" si="7"/>
        <v>293.88349863925117</v>
      </c>
      <c r="T45" s="35">
        <f t="shared" si="8"/>
        <v>42.449484114609724</v>
      </c>
      <c r="U45" s="35">
        <f t="shared" si="9"/>
        <v>529.00636606762339</v>
      </c>
      <c r="V45" s="35">
        <f t="shared" si="10"/>
        <v>266.47945515733045</v>
      </c>
      <c r="W45" s="35">
        <f t="shared" si="11"/>
        <v>19.473851536775534</v>
      </c>
      <c r="X45" s="35">
        <f t="shared" si="12"/>
        <v>3524.3878980789987</v>
      </c>
      <c r="Y45" s="51">
        <v>9900</v>
      </c>
      <c r="Z45" s="51">
        <v>4150</v>
      </c>
      <c r="AA45" s="35">
        <f t="shared" si="13"/>
        <v>603.75</v>
      </c>
      <c r="AB45" s="35">
        <f t="shared" si="14"/>
        <v>475</v>
      </c>
      <c r="AC45" s="35">
        <f t="shared" si="15"/>
        <v>584.50119721938472</v>
      </c>
      <c r="AD45" s="35">
        <f t="shared" si="16"/>
        <v>273.82073980775351</v>
      </c>
      <c r="AE45" s="35">
        <f t="shared" si="17"/>
        <v>151.67567408584176</v>
      </c>
      <c r="AF45" s="35">
        <f t="shared" si="18"/>
        <v>323.1632464175625</v>
      </c>
      <c r="AG45" s="35">
        <f t="shared" si="19"/>
        <v>14.755790027842313</v>
      </c>
      <c r="AH45" s="35">
        <f t="shared" si="20"/>
        <v>516.6058316950888</v>
      </c>
      <c r="AI45" s="35">
        <f t="shared" si="21"/>
        <v>286.15998121268223</v>
      </c>
      <c r="AJ45" s="35">
        <f t="shared" si="22"/>
        <v>21.41404029833982</v>
      </c>
      <c r="AK45" s="36">
        <f t="shared" si="23"/>
        <v>3266.6454081942447</v>
      </c>
    </row>
    <row r="46" spans="1:37" x14ac:dyDescent="0.25">
      <c r="A46" s="5">
        <v>4999</v>
      </c>
      <c r="B46" s="5">
        <v>810284.66545963287</v>
      </c>
      <c r="C46" s="5">
        <v>1135813.8026933372</v>
      </c>
      <c r="D46" s="5">
        <v>17632.883720930218</v>
      </c>
      <c r="E46" s="5">
        <v>33.783045194625203</v>
      </c>
      <c r="F46" s="5">
        <v>-2.5000000000000001E-2</v>
      </c>
      <c r="G46" s="5">
        <v>2.5000000000000001E-2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2"/>
        <v>396.25</v>
      </c>
      <c r="O46" s="35">
        <f t="shared" si="3"/>
        <v>25</v>
      </c>
      <c r="P46" s="35">
        <f t="shared" si="4"/>
        <v>583.14442824110336</v>
      </c>
      <c r="Q46" s="35">
        <f t="shared" si="5"/>
        <v>249.0213797049712</v>
      </c>
      <c r="R46" s="35">
        <f t="shared" si="6"/>
        <v>125.44098869657967</v>
      </c>
      <c r="S46" s="35">
        <f t="shared" si="7"/>
        <v>293.88349863925117</v>
      </c>
      <c r="T46" s="35">
        <f t="shared" si="8"/>
        <v>42.449484114609724</v>
      </c>
      <c r="U46" s="35">
        <f t="shared" si="9"/>
        <v>529.00636606762339</v>
      </c>
      <c r="V46" s="35">
        <f t="shared" si="10"/>
        <v>266.47945515733045</v>
      </c>
      <c r="W46" s="35">
        <f t="shared" si="11"/>
        <v>19.473851536775534</v>
      </c>
      <c r="X46" s="35">
        <f t="shared" si="12"/>
        <v>3524.3878980789987</v>
      </c>
      <c r="Y46" s="51">
        <v>9900</v>
      </c>
      <c r="Z46" s="51">
        <v>4150</v>
      </c>
      <c r="AA46" s="35">
        <f t="shared" si="13"/>
        <v>603.75</v>
      </c>
      <c r="AB46" s="35">
        <f t="shared" si="14"/>
        <v>475</v>
      </c>
      <c r="AC46" s="35">
        <f t="shared" si="15"/>
        <v>584.50119721938472</v>
      </c>
      <c r="AD46" s="35">
        <f t="shared" si="16"/>
        <v>273.82073980775351</v>
      </c>
      <c r="AE46" s="35">
        <f t="shared" si="17"/>
        <v>151.67567408584176</v>
      </c>
      <c r="AF46" s="35">
        <f t="shared" si="18"/>
        <v>323.1632464175625</v>
      </c>
      <c r="AG46" s="35">
        <f t="shared" si="19"/>
        <v>14.755790027842313</v>
      </c>
      <c r="AH46" s="35">
        <f t="shared" si="20"/>
        <v>516.6058316950888</v>
      </c>
      <c r="AI46" s="35">
        <f t="shared" si="21"/>
        <v>286.15998121268223</v>
      </c>
      <c r="AJ46" s="35">
        <f t="shared" si="22"/>
        <v>21.41404029833982</v>
      </c>
      <c r="AK46" s="36">
        <f t="shared" si="23"/>
        <v>3266.6454081942447</v>
      </c>
    </row>
    <row r="47" spans="1:37" x14ac:dyDescent="0.25">
      <c r="A47" s="5">
        <v>5000</v>
      </c>
      <c r="B47" s="5">
        <v>811115.55576229095</v>
      </c>
      <c r="C47" s="5">
        <v>1136370.2388826013</v>
      </c>
      <c r="D47" s="5">
        <v>17632.395348837195</v>
      </c>
      <c r="E47" s="5">
        <v>33.836343594172256</v>
      </c>
      <c r="F47" s="5">
        <v>-2.5000000000000001E-2</v>
      </c>
      <c r="G47" s="5">
        <v>2.5000000000000001E-2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2"/>
        <v>396.25</v>
      </c>
      <c r="O47" s="35">
        <f t="shared" si="3"/>
        <v>25</v>
      </c>
      <c r="P47" s="35">
        <f t="shared" si="4"/>
        <v>583.14442824110336</v>
      </c>
      <c r="Q47" s="35">
        <f t="shared" si="5"/>
        <v>249.0213797049712</v>
      </c>
      <c r="R47" s="35">
        <f t="shared" si="6"/>
        <v>125.44098869657967</v>
      </c>
      <c r="S47" s="35">
        <f t="shared" si="7"/>
        <v>293.88349863925117</v>
      </c>
      <c r="T47" s="35">
        <f t="shared" si="8"/>
        <v>42.449484114609724</v>
      </c>
      <c r="U47" s="35">
        <f t="shared" si="9"/>
        <v>529.00636606762339</v>
      </c>
      <c r="V47" s="35">
        <f t="shared" si="10"/>
        <v>266.47945515733045</v>
      </c>
      <c r="W47" s="35">
        <f t="shared" si="11"/>
        <v>19.473851536775534</v>
      </c>
      <c r="X47" s="35">
        <f t="shared" si="12"/>
        <v>3524.3878980789987</v>
      </c>
      <c r="Y47" s="51">
        <v>9900</v>
      </c>
      <c r="Z47" s="51">
        <v>4150</v>
      </c>
      <c r="AA47" s="35">
        <f t="shared" si="13"/>
        <v>603.75</v>
      </c>
      <c r="AB47" s="35">
        <f t="shared" si="14"/>
        <v>475</v>
      </c>
      <c r="AC47" s="35">
        <f t="shared" si="15"/>
        <v>584.50119721938472</v>
      </c>
      <c r="AD47" s="35">
        <f t="shared" si="16"/>
        <v>273.82073980775351</v>
      </c>
      <c r="AE47" s="35">
        <f t="shared" si="17"/>
        <v>151.67567408584176</v>
      </c>
      <c r="AF47" s="35">
        <f t="shared" si="18"/>
        <v>323.1632464175625</v>
      </c>
      <c r="AG47" s="35">
        <f t="shared" si="19"/>
        <v>14.755790027842313</v>
      </c>
      <c r="AH47" s="35">
        <f t="shared" si="20"/>
        <v>516.6058316950888</v>
      </c>
      <c r="AI47" s="35">
        <f t="shared" si="21"/>
        <v>286.15998121268223</v>
      </c>
      <c r="AJ47" s="35">
        <f t="shared" si="22"/>
        <v>21.41404029833982</v>
      </c>
      <c r="AK47" s="36">
        <f t="shared" si="23"/>
        <v>3266.6454081942447</v>
      </c>
    </row>
    <row r="48" spans="1:37" x14ac:dyDescent="0.25">
      <c r="A48" s="5">
        <v>5001</v>
      </c>
      <c r="B48" s="5">
        <v>811945.92809057236</v>
      </c>
      <c r="C48" s="5">
        <v>1136927.4477522671</v>
      </c>
      <c r="D48" s="5">
        <v>17631.906976744172</v>
      </c>
      <c r="E48" s="5">
        <v>33.889641993719309</v>
      </c>
      <c r="F48" s="5">
        <v>-2.5000000000000001E-2</v>
      </c>
      <c r="G48" s="5">
        <v>2.5000000000000001E-2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2"/>
        <v>396.25</v>
      </c>
      <c r="O48" s="35">
        <f t="shared" si="3"/>
        <v>25</v>
      </c>
      <c r="P48" s="35">
        <f t="shared" si="4"/>
        <v>583.14442824110336</v>
      </c>
      <c r="Q48" s="35">
        <f t="shared" si="5"/>
        <v>249.0213797049712</v>
      </c>
      <c r="R48" s="35">
        <f t="shared" si="6"/>
        <v>125.44098869657967</v>
      </c>
      <c r="S48" s="35">
        <f t="shared" si="7"/>
        <v>293.88349863925117</v>
      </c>
      <c r="T48" s="35">
        <f t="shared" si="8"/>
        <v>42.449484114609724</v>
      </c>
      <c r="U48" s="35">
        <f t="shared" si="9"/>
        <v>529.00636606762339</v>
      </c>
      <c r="V48" s="35">
        <f t="shared" si="10"/>
        <v>266.47945515733045</v>
      </c>
      <c r="W48" s="35">
        <f t="shared" si="11"/>
        <v>19.473851536775534</v>
      </c>
      <c r="X48" s="35">
        <f t="shared" si="12"/>
        <v>3524.3878980789987</v>
      </c>
      <c r="Y48" s="51">
        <v>9900</v>
      </c>
      <c r="Z48" s="51">
        <v>4150</v>
      </c>
      <c r="AA48" s="35">
        <f t="shared" si="13"/>
        <v>603.75</v>
      </c>
      <c r="AB48" s="35">
        <f t="shared" si="14"/>
        <v>475</v>
      </c>
      <c r="AC48" s="35">
        <f t="shared" si="15"/>
        <v>584.50119721938472</v>
      </c>
      <c r="AD48" s="35">
        <f t="shared" si="16"/>
        <v>273.82073980775351</v>
      </c>
      <c r="AE48" s="35">
        <f t="shared" si="17"/>
        <v>151.67567408584176</v>
      </c>
      <c r="AF48" s="35">
        <f t="shared" si="18"/>
        <v>323.1632464175625</v>
      </c>
      <c r="AG48" s="35">
        <f t="shared" si="19"/>
        <v>14.755790027842313</v>
      </c>
      <c r="AH48" s="35">
        <f t="shared" si="20"/>
        <v>516.6058316950888</v>
      </c>
      <c r="AI48" s="35">
        <f t="shared" si="21"/>
        <v>286.15998121268223</v>
      </c>
      <c r="AJ48" s="35">
        <f t="shared" si="22"/>
        <v>21.41404029833982</v>
      </c>
      <c r="AK48" s="36">
        <f t="shared" si="23"/>
        <v>3266.6454081942447</v>
      </c>
    </row>
    <row r="49" spans="1:37" x14ac:dyDescent="0.25">
      <c r="A49" s="5">
        <v>5002</v>
      </c>
      <c r="B49" s="5">
        <v>812775.78172588348</v>
      </c>
      <c r="C49" s="5">
        <v>1137485.4288201034</v>
      </c>
      <c r="D49" s="5">
        <v>17631.418604651153</v>
      </c>
      <c r="E49" s="5">
        <v>33.942940393266369</v>
      </c>
      <c r="F49" s="5">
        <v>-2.5000000000000001E-2</v>
      </c>
      <c r="G49" s="5">
        <v>2.5000000000000001E-2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2"/>
        <v>396.25</v>
      </c>
      <c r="O49" s="35">
        <f t="shared" si="3"/>
        <v>25</v>
      </c>
      <c r="P49" s="35">
        <f t="shared" si="4"/>
        <v>583.14442824110336</v>
      </c>
      <c r="Q49" s="35">
        <f t="shared" si="5"/>
        <v>249.0213797049712</v>
      </c>
      <c r="R49" s="35">
        <f t="shared" si="6"/>
        <v>125.44098869657967</v>
      </c>
      <c r="S49" s="35">
        <f t="shared" si="7"/>
        <v>293.88349863925117</v>
      </c>
      <c r="T49" s="35">
        <f t="shared" si="8"/>
        <v>42.449484114609724</v>
      </c>
      <c r="U49" s="35">
        <f t="shared" si="9"/>
        <v>529.00636606762339</v>
      </c>
      <c r="V49" s="35">
        <f t="shared" si="10"/>
        <v>266.47945515733045</v>
      </c>
      <c r="W49" s="35">
        <f t="shared" si="11"/>
        <v>19.473851536775534</v>
      </c>
      <c r="X49" s="35">
        <f t="shared" si="12"/>
        <v>3524.3878980789987</v>
      </c>
      <c r="Y49" s="51">
        <v>9900</v>
      </c>
      <c r="Z49" s="51">
        <v>4150</v>
      </c>
      <c r="AA49" s="35">
        <f t="shared" si="13"/>
        <v>603.75</v>
      </c>
      <c r="AB49" s="35">
        <f t="shared" si="14"/>
        <v>475</v>
      </c>
      <c r="AC49" s="35">
        <f t="shared" si="15"/>
        <v>584.50119721938472</v>
      </c>
      <c r="AD49" s="35">
        <f t="shared" si="16"/>
        <v>273.82073980775351</v>
      </c>
      <c r="AE49" s="35">
        <f t="shared" si="17"/>
        <v>151.67567408584176</v>
      </c>
      <c r="AF49" s="35">
        <f t="shared" si="18"/>
        <v>323.1632464175625</v>
      </c>
      <c r="AG49" s="35">
        <f t="shared" si="19"/>
        <v>14.755790027842313</v>
      </c>
      <c r="AH49" s="35">
        <f t="shared" si="20"/>
        <v>516.6058316950888</v>
      </c>
      <c r="AI49" s="35">
        <f t="shared" si="21"/>
        <v>286.15998121268223</v>
      </c>
      <c r="AJ49" s="35">
        <f t="shared" si="22"/>
        <v>21.41404029833982</v>
      </c>
      <c r="AK49" s="36">
        <f t="shared" si="23"/>
        <v>3266.6454081942447</v>
      </c>
    </row>
    <row r="50" spans="1:37" x14ac:dyDescent="0.25">
      <c r="A50" s="5">
        <v>5002.2</v>
      </c>
      <c r="B50" s="5">
        <v>812941.69014644623</v>
      </c>
      <c r="C50" s="5">
        <v>1137597.1176549494</v>
      </c>
      <c r="D50" s="5">
        <v>17631.320930232549</v>
      </c>
      <c r="E50" s="5">
        <v>33.953600073175764</v>
      </c>
      <c r="F50" s="5">
        <v>-2.5000000000000001E-2</v>
      </c>
      <c r="G50" s="5">
        <v>2.5000000000000001E-2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2"/>
        <v>396.25</v>
      </c>
      <c r="O50" s="35">
        <f t="shared" si="3"/>
        <v>25</v>
      </c>
      <c r="P50" s="35">
        <f t="shared" si="4"/>
        <v>583.14442824110336</v>
      </c>
      <c r="Q50" s="35">
        <f t="shared" si="5"/>
        <v>249.0213797049712</v>
      </c>
      <c r="R50" s="35">
        <f t="shared" si="6"/>
        <v>125.44098869657967</v>
      </c>
      <c r="S50" s="35">
        <f t="shared" si="7"/>
        <v>293.88349863925117</v>
      </c>
      <c r="T50" s="35">
        <f t="shared" si="8"/>
        <v>42.449484114609724</v>
      </c>
      <c r="U50" s="35">
        <f t="shared" si="9"/>
        <v>529.00636606762339</v>
      </c>
      <c r="V50" s="35">
        <f t="shared" si="10"/>
        <v>266.47945515733045</v>
      </c>
      <c r="W50" s="35">
        <f t="shared" si="11"/>
        <v>19.473851536775534</v>
      </c>
      <c r="X50" s="35">
        <f t="shared" si="12"/>
        <v>3524.3878980789987</v>
      </c>
      <c r="Y50" s="51">
        <v>9900</v>
      </c>
      <c r="Z50" s="51">
        <v>4150</v>
      </c>
      <c r="AA50" s="35">
        <f t="shared" si="13"/>
        <v>603.75</v>
      </c>
      <c r="AB50" s="35">
        <f t="shared" si="14"/>
        <v>475</v>
      </c>
      <c r="AC50" s="35">
        <f t="shared" si="15"/>
        <v>584.50119721938472</v>
      </c>
      <c r="AD50" s="35">
        <f t="shared" si="16"/>
        <v>273.82073980775351</v>
      </c>
      <c r="AE50" s="35">
        <f t="shared" si="17"/>
        <v>151.67567408584176</v>
      </c>
      <c r="AF50" s="35">
        <f t="shared" si="18"/>
        <v>323.1632464175625</v>
      </c>
      <c r="AG50" s="35">
        <f t="shared" si="19"/>
        <v>14.755790027842313</v>
      </c>
      <c r="AH50" s="35">
        <f t="shared" si="20"/>
        <v>516.6058316950888</v>
      </c>
      <c r="AI50" s="35">
        <f t="shared" si="21"/>
        <v>286.15998121268223</v>
      </c>
      <c r="AJ50" s="35">
        <f t="shared" si="22"/>
        <v>21.41404029833982</v>
      </c>
      <c r="AK50" s="36">
        <f t="shared" si="23"/>
        <v>3266.6454081942447</v>
      </c>
    </row>
    <row r="51" spans="1:37" x14ac:dyDescent="0.25">
      <c r="A51" s="5">
        <v>5002.8</v>
      </c>
      <c r="B51" s="5">
        <v>813439.29069232941</v>
      </c>
      <c r="C51" s="5">
        <v>1137932.3693325818</v>
      </c>
      <c r="D51" s="5">
        <v>17631.027906976735</v>
      </c>
      <c r="E51" s="5">
        <v>33.98557911290402</v>
      </c>
      <c r="F51" s="5">
        <v>-2.5000000000000001E-2</v>
      </c>
      <c r="G51" s="5">
        <v>2.5000000000000001E-2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2"/>
        <v>396.25</v>
      </c>
      <c r="O51" s="35">
        <f t="shared" si="3"/>
        <v>25</v>
      </c>
      <c r="P51" s="35">
        <f t="shared" si="4"/>
        <v>583.14442824110336</v>
      </c>
      <c r="Q51" s="35">
        <f t="shared" si="5"/>
        <v>249.0213797049712</v>
      </c>
      <c r="R51" s="35">
        <f t="shared" si="6"/>
        <v>125.44098869657967</v>
      </c>
      <c r="S51" s="35">
        <f t="shared" si="7"/>
        <v>293.88349863925117</v>
      </c>
      <c r="T51" s="35">
        <f t="shared" si="8"/>
        <v>42.449484114609724</v>
      </c>
      <c r="U51" s="35">
        <f t="shared" si="9"/>
        <v>529.00636606762339</v>
      </c>
      <c r="V51" s="35">
        <f t="shared" si="10"/>
        <v>266.47945515733045</v>
      </c>
      <c r="W51" s="35">
        <f t="shared" si="11"/>
        <v>19.473851536775534</v>
      </c>
      <c r="X51" s="35">
        <f t="shared" si="12"/>
        <v>3524.3878980789987</v>
      </c>
      <c r="Y51" s="51">
        <v>9900</v>
      </c>
      <c r="Z51" s="51">
        <v>4150</v>
      </c>
      <c r="AA51" s="35">
        <f t="shared" si="13"/>
        <v>603.75</v>
      </c>
      <c r="AB51" s="35">
        <f t="shared" si="14"/>
        <v>475</v>
      </c>
      <c r="AC51" s="35">
        <f t="shared" si="15"/>
        <v>584.50119721938472</v>
      </c>
      <c r="AD51" s="35">
        <f t="shared" si="16"/>
        <v>273.82073980775351</v>
      </c>
      <c r="AE51" s="35">
        <f t="shared" si="17"/>
        <v>151.67567408584176</v>
      </c>
      <c r="AF51" s="35">
        <f t="shared" si="18"/>
        <v>323.1632464175625</v>
      </c>
      <c r="AG51" s="35">
        <f t="shared" si="19"/>
        <v>14.755790027842313</v>
      </c>
      <c r="AH51" s="35">
        <f t="shared" si="20"/>
        <v>516.6058316950888</v>
      </c>
      <c r="AI51" s="35">
        <f t="shared" si="21"/>
        <v>286.15998121268223</v>
      </c>
      <c r="AJ51" s="35">
        <f t="shared" si="22"/>
        <v>21.41404029833982</v>
      </c>
      <c r="AK51" s="36">
        <f t="shared" si="23"/>
        <v>3266.6454081942447</v>
      </c>
    </row>
    <row r="52" spans="1:37" x14ac:dyDescent="0.25">
      <c r="A52" s="5">
        <v>5003</v>
      </c>
      <c r="B52" s="5">
        <v>813605.11594963074</v>
      </c>
      <c r="C52" s="5">
        <v>1138044.1816032529</v>
      </c>
      <c r="D52" s="5">
        <v>17630.93023255813</v>
      </c>
      <c r="E52" s="5">
        <v>33.996238792813422</v>
      </c>
      <c r="F52" s="5">
        <v>-2.5000000000000001E-2</v>
      </c>
      <c r="G52" s="5">
        <v>2.5000000000000001E-2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2"/>
        <v>396.25</v>
      </c>
      <c r="O52" s="35">
        <f t="shared" si="3"/>
        <v>25</v>
      </c>
      <c r="P52" s="35">
        <f t="shared" si="4"/>
        <v>583.14442824110336</v>
      </c>
      <c r="Q52" s="35">
        <f t="shared" si="5"/>
        <v>249.0213797049712</v>
      </c>
      <c r="R52" s="35">
        <f t="shared" si="6"/>
        <v>125.44098869657967</v>
      </c>
      <c r="S52" s="35">
        <f t="shared" si="7"/>
        <v>293.88349863925117</v>
      </c>
      <c r="T52" s="35">
        <f t="shared" si="8"/>
        <v>42.449484114609724</v>
      </c>
      <c r="U52" s="35">
        <f t="shared" si="9"/>
        <v>529.00636606762339</v>
      </c>
      <c r="V52" s="35">
        <f t="shared" si="10"/>
        <v>266.47945515733045</v>
      </c>
      <c r="W52" s="35">
        <f t="shared" si="11"/>
        <v>19.473851536775534</v>
      </c>
      <c r="X52" s="35">
        <f t="shared" si="12"/>
        <v>3524.3878980789987</v>
      </c>
      <c r="Y52" s="51">
        <v>9900</v>
      </c>
      <c r="Z52" s="51">
        <v>4150</v>
      </c>
      <c r="AA52" s="35">
        <f t="shared" si="13"/>
        <v>603.75</v>
      </c>
      <c r="AB52" s="35">
        <f t="shared" si="14"/>
        <v>475</v>
      </c>
      <c r="AC52" s="35">
        <f t="shared" si="15"/>
        <v>584.50119721938472</v>
      </c>
      <c r="AD52" s="35">
        <f t="shared" si="16"/>
        <v>273.82073980775351</v>
      </c>
      <c r="AE52" s="35">
        <f t="shared" si="17"/>
        <v>151.67567408584176</v>
      </c>
      <c r="AF52" s="35">
        <f t="shared" si="18"/>
        <v>323.1632464175625</v>
      </c>
      <c r="AG52" s="35">
        <f t="shared" si="19"/>
        <v>14.755790027842313</v>
      </c>
      <c r="AH52" s="35">
        <f t="shared" si="20"/>
        <v>516.6058316950888</v>
      </c>
      <c r="AI52" s="35">
        <f t="shared" si="21"/>
        <v>286.15998121268223</v>
      </c>
      <c r="AJ52" s="35">
        <f t="shared" si="22"/>
        <v>21.41404029833982</v>
      </c>
      <c r="AK52" s="36">
        <f t="shared" si="23"/>
        <v>3266.6454081942447</v>
      </c>
    </row>
    <row r="53" spans="1:37" x14ac:dyDescent="0.25">
      <c r="A53" s="5">
        <v>5004</v>
      </c>
      <c r="B53" s="5">
        <v>814433.93004465103</v>
      </c>
      <c r="C53" s="5">
        <v>1138603.7056182623</v>
      </c>
      <c r="D53" s="5">
        <v>17630.441860465104</v>
      </c>
      <c r="E53" s="5">
        <v>34.049537192360468</v>
      </c>
      <c r="F53" s="5">
        <v>-2.5000000000000001E-2</v>
      </c>
      <c r="G53" s="5">
        <v>2.5000000000000001E-2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2"/>
        <v>396.25</v>
      </c>
      <c r="O53" s="35">
        <f t="shared" si="3"/>
        <v>25</v>
      </c>
      <c r="P53" s="35">
        <f t="shared" si="4"/>
        <v>583.14442824110336</v>
      </c>
      <c r="Q53" s="35">
        <f t="shared" si="5"/>
        <v>249.0213797049712</v>
      </c>
      <c r="R53" s="35">
        <f t="shared" si="6"/>
        <v>125.44098869657967</v>
      </c>
      <c r="S53" s="35">
        <f t="shared" si="7"/>
        <v>293.88349863925117</v>
      </c>
      <c r="T53" s="35">
        <f t="shared" si="8"/>
        <v>42.449484114609724</v>
      </c>
      <c r="U53" s="35">
        <f t="shared" si="9"/>
        <v>529.00636606762339</v>
      </c>
      <c r="V53" s="35">
        <f t="shared" si="10"/>
        <v>266.47945515733045</v>
      </c>
      <c r="W53" s="35">
        <f t="shared" si="11"/>
        <v>19.473851536775534</v>
      </c>
      <c r="X53" s="35">
        <f t="shared" si="12"/>
        <v>3524.3878980789987</v>
      </c>
      <c r="Y53" s="51">
        <v>9900</v>
      </c>
      <c r="Z53" s="51">
        <v>4150</v>
      </c>
      <c r="AA53" s="35">
        <f t="shared" si="13"/>
        <v>603.75</v>
      </c>
      <c r="AB53" s="35">
        <f t="shared" si="14"/>
        <v>475</v>
      </c>
      <c r="AC53" s="35">
        <f t="shared" si="15"/>
        <v>584.50119721938472</v>
      </c>
      <c r="AD53" s="35">
        <f t="shared" si="16"/>
        <v>273.82073980775351</v>
      </c>
      <c r="AE53" s="35">
        <f t="shared" si="17"/>
        <v>151.67567408584176</v>
      </c>
      <c r="AF53" s="35">
        <f t="shared" si="18"/>
        <v>323.1632464175625</v>
      </c>
      <c r="AG53" s="35">
        <f t="shared" si="19"/>
        <v>14.755790027842313</v>
      </c>
      <c r="AH53" s="35">
        <f t="shared" si="20"/>
        <v>516.6058316950888</v>
      </c>
      <c r="AI53" s="35">
        <f t="shared" si="21"/>
        <v>286.15998121268223</v>
      </c>
      <c r="AJ53" s="35">
        <f t="shared" si="22"/>
        <v>21.41404029833982</v>
      </c>
      <c r="AK53" s="36">
        <f t="shared" si="23"/>
        <v>3266.6454081942447</v>
      </c>
    </row>
    <row r="54" spans="1:37" x14ac:dyDescent="0.25">
      <c r="A54" s="5">
        <v>5005</v>
      </c>
      <c r="B54" s="5">
        <v>815262.22329425812</v>
      </c>
      <c r="C54" s="5">
        <v>1139164.0003809035</v>
      </c>
      <c r="D54" s="5">
        <v>17629.953488372081</v>
      </c>
      <c r="E54" s="5">
        <v>34.102835591907521</v>
      </c>
      <c r="F54" s="5">
        <v>-2.5000000000000001E-2</v>
      </c>
      <c r="G54" s="5">
        <v>2.5000000000000001E-2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2"/>
        <v>396.25</v>
      </c>
      <c r="O54" s="35">
        <f t="shared" si="3"/>
        <v>25</v>
      </c>
      <c r="P54" s="35">
        <f t="shared" si="4"/>
        <v>583.14442824110336</v>
      </c>
      <c r="Q54" s="35">
        <f t="shared" si="5"/>
        <v>249.0213797049712</v>
      </c>
      <c r="R54" s="35">
        <f t="shared" si="6"/>
        <v>125.44098869657967</v>
      </c>
      <c r="S54" s="35">
        <f t="shared" si="7"/>
        <v>293.88349863925117</v>
      </c>
      <c r="T54" s="35">
        <f t="shared" si="8"/>
        <v>42.449484114609724</v>
      </c>
      <c r="U54" s="35">
        <f t="shared" si="9"/>
        <v>529.00636606762339</v>
      </c>
      <c r="V54" s="35">
        <f t="shared" si="10"/>
        <v>266.47945515733045</v>
      </c>
      <c r="W54" s="35">
        <f t="shared" si="11"/>
        <v>19.473851536775534</v>
      </c>
      <c r="X54" s="35">
        <f t="shared" si="12"/>
        <v>3524.3878980789987</v>
      </c>
      <c r="Y54" s="51">
        <v>9900</v>
      </c>
      <c r="Z54" s="51">
        <v>4150</v>
      </c>
      <c r="AA54" s="35">
        <f t="shared" si="13"/>
        <v>603.75</v>
      </c>
      <c r="AB54" s="35">
        <f t="shared" si="14"/>
        <v>475</v>
      </c>
      <c r="AC54" s="35">
        <f t="shared" si="15"/>
        <v>584.50119721938472</v>
      </c>
      <c r="AD54" s="35">
        <f t="shared" si="16"/>
        <v>273.82073980775351</v>
      </c>
      <c r="AE54" s="35">
        <f t="shared" si="17"/>
        <v>151.67567408584176</v>
      </c>
      <c r="AF54" s="35">
        <f t="shared" si="18"/>
        <v>323.1632464175625</v>
      </c>
      <c r="AG54" s="35">
        <f t="shared" si="19"/>
        <v>14.755790027842313</v>
      </c>
      <c r="AH54" s="35">
        <f t="shared" si="20"/>
        <v>516.6058316950888</v>
      </c>
      <c r="AI54" s="35">
        <f t="shared" si="21"/>
        <v>286.15998121268223</v>
      </c>
      <c r="AJ54" s="35">
        <f t="shared" si="22"/>
        <v>21.41404029833982</v>
      </c>
      <c r="AK54" s="36">
        <f t="shared" si="23"/>
        <v>3266.6454081942447</v>
      </c>
    </row>
    <row r="55" spans="1:37" x14ac:dyDescent="0.25">
      <c r="A55" s="5">
        <v>5006</v>
      </c>
      <c r="B55" s="5">
        <v>816089.99498081207</v>
      </c>
      <c r="C55" s="5">
        <v>1139725.0654063821</v>
      </c>
      <c r="D55" s="5">
        <v>17629.465116279058</v>
      </c>
      <c r="E55" s="5">
        <v>34.156133991454581</v>
      </c>
      <c r="F55" s="5">
        <v>-2.5000000000000001E-2</v>
      </c>
      <c r="G55" s="5">
        <v>2.5000000000000001E-2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2"/>
        <v>396.25</v>
      </c>
      <c r="O55" s="35">
        <f t="shared" si="3"/>
        <v>25</v>
      </c>
      <c r="P55" s="35">
        <f t="shared" si="4"/>
        <v>583.14442824110336</v>
      </c>
      <c r="Q55" s="35">
        <f t="shared" si="5"/>
        <v>249.0213797049712</v>
      </c>
      <c r="R55" s="35">
        <f t="shared" si="6"/>
        <v>125.44098869657967</v>
      </c>
      <c r="S55" s="35">
        <f t="shared" si="7"/>
        <v>293.88349863925117</v>
      </c>
      <c r="T55" s="35">
        <f t="shared" si="8"/>
        <v>42.449484114609724</v>
      </c>
      <c r="U55" s="35">
        <f t="shared" si="9"/>
        <v>529.00636606762339</v>
      </c>
      <c r="V55" s="35">
        <f t="shared" si="10"/>
        <v>266.47945515733045</v>
      </c>
      <c r="W55" s="35">
        <f t="shared" si="11"/>
        <v>19.473851536775534</v>
      </c>
      <c r="X55" s="35">
        <f t="shared" si="12"/>
        <v>3524.3878980789987</v>
      </c>
      <c r="Y55" s="51">
        <v>9900</v>
      </c>
      <c r="Z55" s="51">
        <v>4150</v>
      </c>
      <c r="AA55" s="35">
        <f t="shared" si="13"/>
        <v>603.75</v>
      </c>
      <c r="AB55" s="35">
        <f t="shared" si="14"/>
        <v>475</v>
      </c>
      <c r="AC55" s="35">
        <f t="shared" si="15"/>
        <v>584.50119721938472</v>
      </c>
      <c r="AD55" s="35">
        <f t="shared" si="16"/>
        <v>273.82073980775351</v>
      </c>
      <c r="AE55" s="35">
        <f t="shared" si="17"/>
        <v>151.67567408584176</v>
      </c>
      <c r="AF55" s="35">
        <f t="shared" si="18"/>
        <v>323.1632464175625</v>
      </c>
      <c r="AG55" s="35">
        <f t="shared" si="19"/>
        <v>14.755790027842313</v>
      </c>
      <c r="AH55" s="35">
        <f t="shared" si="20"/>
        <v>516.6058316950888</v>
      </c>
      <c r="AI55" s="35">
        <f t="shared" si="21"/>
        <v>286.15998121268223</v>
      </c>
      <c r="AJ55" s="35">
        <f t="shared" si="22"/>
        <v>21.41404029833982</v>
      </c>
      <c r="AK55" s="36">
        <f t="shared" si="23"/>
        <v>3266.6454081942447</v>
      </c>
    </row>
    <row r="56" spans="1:37" x14ac:dyDescent="0.25">
      <c r="A56" s="5">
        <v>5007</v>
      </c>
      <c r="B56" s="5">
        <v>816917.24438858032</v>
      </c>
      <c r="C56" s="5">
        <v>1140286.9002091587</v>
      </c>
      <c r="D56" s="5">
        <v>17628.976744186035</v>
      </c>
      <c r="E56" s="5">
        <v>34.209432391001634</v>
      </c>
      <c r="F56" s="5">
        <v>-2.5000000000000001E-2</v>
      </c>
      <c r="G56" s="5">
        <v>2.5000000000000001E-2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2"/>
        <v>396.25</v>
      </c>
      <c r="O56" s="35">
        <f t="shared" si="3"/>
        <v>25</v>
      </c>
      <c r="P56" s="35">
        <f t="shared" si="4"/>
        <v>583.14442824110336</v>
      </c>
      <c r="Q56" s="35">
        <f t="shared" si="5"/>
        <v>249.0213797049712</v>
      </c>
      <c r="R56" s="35">
        <f t="shared" si="6"/>
        <v>125.44098869657967</v>
      </c>
      <c r="S56" s="35">
        <f t="shared" si="7"/>
        <v>293.88349863925117</v>
      </c>
      <c r="T56" s="35">
        <f t="shared" si="8"/>
        <v>42.449484114609724</v>
      </c>
      <c r="U56" s="35">
        <f t="shared" si="9"/>
        <v>529.00636606762339</v>
      </c>
      <c r="V56" s="35">
        <f t="shared" si="10"/>
        <v>266.47945515733045</v>
      </c>
      <c r="W56" s="35">
        <f t="shared" si="11"/>
        <v>19.473851536775534</v>
      </c>
      <c r="X56" s="35">
        <f t="shared" si="12"/>
        <v>3524.3878980789987</v>
      </c>
      <c r="Y56" s="51">
        <v>9900</v>
      </c>
      <c r="Z56" s="51">
        <v>4150</v>
      </c>
      <c r="AA56" s="35">
        <f t="shared" si="13"/>
        <v>603.75</v>
      </c>
      <c r="AB56" s="35">
        <f t="shared" si="14"/>
        <v>475</v>
      </c>
      <c r="AC56" s="35">
        <f t="shared" si="15"/>
        <v>584.50119721938472</v>
      </c>
      <c r="AD56" s="35">
        <f t="shared" si="16"/>
        <v>273.82073980775351</v>
      </c>
      <c r="AE56" s="35">
        <f t="shared" si="17"/>
        <v>151.67567408584176</v>
      </c>
      <c r="AF56" s="35">
        <f t="shared" si="18"/>
        <v>323.1632464175625</v>
      </c>
      <c r="AG56" s="35">
        <f t="shared" si="19"/>
        <v>14.755790027842313</v>
      </c>
      <c r="AH56" s="35">
        <f t="shared" si="20"/>
        <v>516.6058316950888</v>
      </c>
      <c r="AI56" s="35">
        <f t="shared" si="21"/>
        <v>286.15998121268223</v>
      </c>
      <c r="AJ56" s="35">
        <f t="shared" si="22"/>
        <v>21.41404029833982</v>
      </c>
      <c r="AK56" s="36">
        <f t="shared" si="23"/>
        <v>3266.6454081942447</v>
      </c>
    </row>
    <row r="57" spans="1:37" x14ac:dyDescent="0.25">
      <c r="A57" s="5">
        <v>5007.2</v>
      </c>
      <c r="B57" s="5">
        <v>817082.6315331459</v>
      </c>
      <c r="C57" s="5">
        <v>1140399.3595002294</v>
      </c>
      <c r="D57" s="5">
        <v>17628.87906976743</v>
      </c>
      <c r="E57" s="5">
        <v>34.220092070911029</v>
      </c>
      <c r="F57" s="5">
        <v>-2.5000000000000001E-2</v>
      </c>
      <c r="G57" s="5">
        <v>2.5000000000000001E-2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2"/>
        <v>396.25</v>
      </c>
      <c r="O57" s="35">
        <f t="shared" si="3"/>
        <v>25</v>
      </c>
      <c r="P57" s="35">
        <f t="shared" si="4"/>
        <v>583.14442824110336</v>
      </c>
      <c r="Q57" s="35">
        <f t="shared" si="5"/>
        <v>249.0213797049712</v>
      </c>
      <c r="R57" s="35">
        <f t="shared" si="6"/>
        <v>125.44098869657967</v>
      </c>
      <c r="S57" s="35">
        <f t="shared" si="7"/>
        <v>293.88349863925117</v>
      </c>
      <c r="T57" s="35">
        <f t="shared" si="8"/>
        <v>42.449484114609724</v>
      </c>
      <c r="U57" s="35">
        <f t="shared" si="9"/>
        <v>529.00636606762339</v>
      </c>
      <c r="V57" s="35">
        <f t="shared" si="10"/>
        <v>266.47945515733045</v>
      </c>
      <c r="W57" s="35">
        <f t="shared" si="11"/>
        <v>19.473851536775534</v>
      </c>
      <c r="X57" s="35">
        <f t="shared" si="12"/>
        <v>3524.3878980789987</v>
      </c>
      <c r="Y57" s="51">
        <v>9900</v>
      </c>
      <c r="Z57" s="51">
        <v>4150</v>
      </c>
      <c r="AA57" s="35">
        <f t="shared" si="13"/>
        <v>603.75</v>
      </c>
      <c r="AB57" s="35">
        <f t="shared" si="14"/>
        <v>475</v>
      </c>
      <c r="AC57" s="35">
        <f t="shared" si="15"/>
        <v>584.50119721938472</v>
      </c>
      <c r="AD57" s="35">
        <f t="shared" si="16"/>
        <v>273.82073980775351</v>
      </c>
      <c r="AE57" s="35">
        <f t="shared" si="17"/>
        <v>151.67567408584176</v>
      </c>
      <c r="AF57" s="35">
        <f t="shared" si="18"/>
        <v>323.1632464175625</v>
      </c>
      <c r="AG57" s="35">
        <f t="shared" si="19"/>
        <v>14.755790027842313</v>
      </c>
      <c r="AH57" s="35">
        <f t="shared" si="20"/>
        <v>516.6058316950888</v>
      </c>
      <c r="AI57" s="35">
        <f t="shared" si="21"/>
        <v>286.15998121268223</v>
      </c>
      <c r="AJ57" s="35">
        <f t="shared" si="22"/>
        <v>21.41404029833982</v>
      </c>
      <c r="AK57" s="36">
        <f t="shared" si="23"/>
        <v>3266.6454081942447</v>
      </c>
    </row>
    <row r="58" spans="1:37" x14ac:dyDescent="0.25">
      <c r="A58" s="5">
        <v>5007.8</v>
      </c>
      <c r="B58" s="5">
        <v>817578.66739225388</v>
      </c>
      <c r="C58" s="5">
        <v>1140736.9219643474</v>
      </c>
      <c r="D58" s="5">
        <v>17628.586046511613</v>
      </c>
      <c r="E58" s="5">
        <v>34.252071110639285</v>
      </c>
      <c r="F58" s="5">
        <v>-2.5000000000000001E-2</v>
      </c>
      <c r="G58" s="5">
        <v>2.5000000000000001E-2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2"/>
        <v>396.25</v>
      </c>
      <c r="O58" s="35">
        <f t="shared" si="3"/>
        <v>25</v>
      </c>
      <c r="P58" s="35">
        <f t="shared" si="4"/>
        <v>583.14442824110336</v>
      </c>
      <c r="Q58" s="35">
        <f t="shared" si="5"/>
        <v>249.0213797049712</v>
      </c>
      <c r="R58" s="35">
        <f t="shared" si="6"/>
        <v>125.44098869657967</v>
      </c>
      <c r="S58" s="35">
        <f t="shared" si="7"/>
        <v>293.88349863925117</v>
      </c>
      <c r="T58" s="35">
        <f t="shared" si="8"/>
        <v>42.449484114609724</v>
      </c>
      <c r="U58" s="35">
        <f t="shared" si="9"/>
        <v>529.00636606762339</v>
      </c>
      <c r="V58" s="35">
        <f t="shared" si="10"/>
        <v>266.47945515733045</v>
      </c>
      <c r="W58" s="35">
        <f t="shared" si="11"/>
        <v>19.473851536775534</v>
      </c>
      <c r="X58" s="35">
        <f t="shared" si="12"/>
        <v>3524.3878980789987</v>
      </c>
      <c r="Y58" s="51">
        <v>9900</v>
      </c>
      <c r="Z58" s="51">
        <v>4150</v>
      </c>
      <c r="AA58" s="35">
        <f t="shared" si="13"/>
        <v>603.75</v>
      </c>
      <c r="AB58" s="35">
        <f t="shared" si="14"/>
        <v>475</v>
      </c>
      <c r="AC58" s="35">
        <f t="shared" si="15"/>
        <v>584.50119721938472</v>
      </c>
      <c r="AD58" s="35">
        <f t="shared" si="16"/>
        <v>273.82073980775351</v>
      </c>
      <c r="AE58" s="35">
        <f t="shared" si="17"/>
        <v>151.67567408584176</v>
      </c>
      <c r="AF58" s="35">
        <f t="shared" si="18"/>
        <v>323.1632464175625</v>
      </c>
      <c r="AG58" s="35">
        <f t="shared" si="19"/>
        <v>14.755790027842313</v>
      </c>
      <c r="AH58" s="35">
        <f t="shared" si="20"/>
        <v>516.6058316950888</v>
      </c>
      <c r="AI58" s="35">
        <f t="shared" si="21"/>
        <v>286.15998121268223</v>
      </c>
      <c r="AJ58" s="35">
        <f t="shared" si="22"/>
        <v>21.41404029833982</v>
      </c>
      <c r="AK58" s="36">
        <f t="shared" si="23"/>
        <v>3266.6454081942447</v>
      </c>
    </row>
    <row r="59" spans="1:37" x14ac:dyDescent="0.25">
      <c r="A59" s="5">
        <v>5008</v>
      </c>
      <c r="B59" s="5">
        <v>817743.97080087662</v>
      </c>
      <c r="C59" s="5">
        <v>1140849.5043030679</v>
      </c>
      <c r="D59" s="5">
        <v>17628.488372093008</v>
      </c>
      <c r="E59" s="5">
        <v>34.26273079054868</v>
      </c>
      <c r="F59" s="5">
        <v>-2.5000000000000001E-2</v>
      </c>
      <c r="G59" s="5">
        <v>2.5000000000000001E-2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2"/>
        <v>396.25</v>
      </c>
      <c r="O59" s="35">
        <f t="shared" si="3"/>
        <v>25</v>
      </c>
      <c r="P59" s="35">
        <f t="shared" si="4"/>
        <v>583.14442824110336</v>
      </c>
      <c r="Q59" s="35">
        <f t="shared" si="5"/>
        <v>249.0213797049712</v>
      </c>
      <c r="R59" s="35">
        <f t="shared" si="6"/>
        <v>125.44098869657967</v>
      </c>
      <c r="S59" s="35">
        <f t="shared" si="7"/>
        <v>293.88349863925117</v>
      </c>
      <c r="T59" s="35">
        <f t="shared" si="8"/>
        <v>42.449484114609724</v>
      </c>
      <c r="U59" s="35">
        <f t="shared" si="9"/>
        <v>529.00636606762339</v>
      </c>
      <c r="V59" s="35">
        <f t="shared" si="10"/>
        <v>266.47945515733045</v>
      </c>
      <c r="W59" s="35">
        <f t="shared" si="11"/>
        <v>19.473851536775534</v>
      </c>
      <c r="X59" s="35">
        <f t="shared" si="12"/>
        <v>3524.3878980789987</v>
      </c>
      <c r="Y59" s="51">
        <v>9900</v>
      </c>
      <c r="Z59" s="51">
        <v>4150</v>
      </c>
      <c r="AA59" s="35">
        <f t="shared" si="13"/>
        <v>603.75</v>
      </c>
      <c r="AB59" s="35">
        <f t="shared" si="14"/>
        <v>475</v>
      </c>
      <c r="AC59" s="35">
        <f t="shared" si="15"/>
        <v>584.50119721938472</v>
      </c>
      <c r="AD59" s="35">
        <f t="shared" si="16"/>
        <v>273.82073980775351</v>
      </c>
      <c r="AE59" s="35">
        <f t="shared" si="17"/>
        <v>151.67567408584176</v>
      </c>
      <c r="AF59" s="35">
        <f t="shared" si="18"/>
        <v>323.1632464175625</v>
      </c>
      <c r="AG59" s="35">
        <f t="shared" si="19"/>
        <v>14.755790027842313</v>
      </c>
      <c r="AH59" s="35">
        <f t="shared" si="20"/>
        <v>516.6058316950888</v>
      </c>
      <c r="AI59" s="35">
        <f t="shared" si="21"/>
        <v>286.15998121268223</v>
      </c>
      <c r="AJ59" s="35">
        <f t="shared" si="22"/>
        <v>21.41404029833982</v>
      </c>
      <c r="AK59" s="36">
        <f t="shared" si="23"/>
        <v>3266.6454081942447</v>
      </c>
    </row>
    <row r="60" spans="1:37" x14ac:dyDescent="0.25">
      <c r="A60" s="5">
        <v>5009</v>
      </c>
      <c r="B60" s="5">
        <v>818570.17350292206</v>
      </c>
      <c r="C60" s="5">
        <v>1141412.8772012889</v>
      </c>
      <c r="D60" s="5">
        <v>17627.999999999985</v>
      </c>
      <c r="E60" s="5">
        <v>34.316029190095733</v>
      </c>
      <c r="F60" s="5">
        <v>-2.5000000000000001E-2</v>
      </c>
      <c r="G60" s="5">
        <v>2.5000000000000001E-2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2"/>
        <v>396.25</v>
      </c>
      <c r="O60" s="35">
        <f t="shared" si="3"/>
        <v>25</v>
      </c>
      <c r="P60" s="35">
        <f t="shared" si="4"/>
        <v>583.14442824110336</v>
      </c>
      <c r="Q60" s="35">
        <f t="shared" si="5"/>
        <v>249.0213797049712</v>
      </c>
      <c r="R60" s="35">
        <f t="shared" si="6"/>
        <v>125.44098869657967</v>
      </c>
      <c r="S60" s="35">
        <f t="shared" si="7"/>
        <v>293.88349863925117</v>
      </c>
      <c r="T60" s="35">
        <f t="shared" si="8"/>
        <v>42.449484114609724</v>
      </c>
      <c r="U60" s="35">
        <f t="shared" si="9"/>
        <v>529.00636606762339</v>
      </c>
      <c r="V60" s="35">
        <f t="shared" si="10"/>
        <v>266.47945515733045</v>
      </c>
      <c r="W60" s="35">
        <f t="shared" si="11"/>
        <v>19.473851536775534</v>
      </c>
      <c r="X60" s="35">
        <f t="shared" si="12"/>
        <v>3524.3878980789987</v>
      </c>
      <c r="Y60" s="51">
        <v>9900</v>
      </c>
      <c r="Z60" s="51">
        <v>4150</v>
      </c>
      <c r="AA60" s="35">
        <f t="shared" si="13"/>
        <v>603.75</v>
      </c>
      <c r="AB60" s="35">
        <f t="shared" si="14"/>
        <v>475</v>
      </c>
      <c r="AC60" s="35">
        <f t="shared" si="15"/>
        <v>584.50119721938472</v>
      </c>
      <c r="AD60" s="35">
        <f t="shared" si="16"/>
        <v>273.82073980775351</v>
      </c>
      <c r="AE60" s="35">
        <f t="shared" si="17"/>
        <v>151.67567408584176</v>
      </c>
      <c r="AF60" s="35">
        <f t="shared" si="18"/>
        <v>323.1632464175625</v>
      </c>
      <c r="AG60" s="35">
        <f t="shared" si="19"/>
        <v>14.755790027842313</v>
      </c>
      <c r="AH60" s="35">
        <f t="shared" si="20"/>
        <v>516.6058316950888</v>
      </c>
      <c r="AI60" s="35">
        <f t="shared" si="21"/>
        <v>286.15998121268223</v>
      </c>
      <c r="AJ60" s="35">
        <f t="shared" si="22"/>
        <v>21.41404029833982</v>
      </c>
      <c r="AK60" s="36">
        <f t="shared" si="23"/>
        <v>3266.6454081942447</v>
      </c>
    </row>
    <row r="61" spans="1:37" x14ac:dyDescent="0.25">
      <c r="A61" s="5">
        <v>5010</v>
      </c>
      <c r="B61" s="5">
        <v>819395.85178041458</v>
      </c>
      <c r="C61" s="5">
        <v>1141977.0184162855</v>
      </c>
      <c r="D61" s="5">
        <v>17627.511627906966</v>
      </c>
      <c r="E61" s="5">
        <v>34.369327589642786</v>
      </c>
      <c r="F61" s="5">
        <v>-2.5000000000000001E-2</v>
      </c>
      <c r="G61" s="5">
        <v>2.5000000000000001E-2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2"/>
        <v>396.25</v>
      </c>
      <c r="O61" s="35">
        <f t="shared" si="3"/>
        <v>25</v>
      </c>
      <c r="P61" s="35">
        <f t="shared" si="4"/>
        <v>583.14442824110336</v>
      </c>
      <c r="Q61" s="35">
        <f t="shared" si="5"/>
        <v>249.0213797049712</v>
      </c>
      <c r="R61" s="35">
        <f t="shared" si="6"/>
        <v>125.44098869657967</v>
      </c>
      <c r="S61" s="35">
        <f t="shared" si="7"/>
        <v>293.88349863925117</v>
      </c>
      <c r="T61" s="35">
        <f t="shared" si="8"/>
        <v>42.449484114609724</v>
      </c>
      <c r="U61" s="35">
        <f t="shared" si="9"/>
        <v>529.00636606762339</v>
      </c>
      <c r="V61" s="35">
        <f t="shared" si="10"/>
        <v>266.47945515733045</v>
      </c>
      <c r="W61" s="35">
        <f t="shared" si="11"/>
        <v>19.473851536775534</v>
      </c>
      <c r="X61" s="35">
        <f t="shared" si="12"/>
        <v>3524.3878980789987</v>
      </c>
      <c r="Y61" s="51">
        <v>9900</v>
      </c>
      <c r="Z61" s="51">
        <v>4150</v>
      </c>
      <c r="AA61" s="35">
        <f t="shared" si="13"/>
        <v>603.75</v>
      </c>
      <c r="AB61" s="35">
        <f t="shared" si="14"/>
        <v>475</v>
      </c>
      <c r="AC61" s="35">
        <f t="shared" si="15"/>
        <v>584.50119721938472</v>
      </c>
      <c r="AD61" s="35">
        <f t="shared" si="16"/>
        <v>273.82073980775351</v>
      </c>
      <c r="AE61" s="35">
        <f t="shared" si="17"/>
        <v>151.67567408584176</v>
      </c>
      <c r="AF61" s="35">
        <f t="shared" si="18"/>
        <v>323.1632464175625</v>
      </c>
      <c r="AG61" s="35">
        <f t="shared" si="19"/>
        <v>14.755790027842313</v>
      </c>
      <c r="AH61" s="35">
        <f t="shared" si="20"/>
        <v>516.6058316950888</v>
      </c>
      <c r="AI61" s="35">
        <f t="shared" si="21"/>
        <v>286.15998121268223</v>
      </c>
      <c r="AJ61" s="35">
        <f t="shared" si="22"/>
        <v>21.41404029833982</v>
      </c>
      <c r="AK61" s="36">
        <f t="shared" si="23"/>
        <v>3266.6454081942447</v>
      </c>
    </row>
    <row r="62" spans="1:37" x14ac:dyDescent="0.25">
      <c r="A62" s="5">
        <v>5011</v>
      </c>
      <c r="B62" s="5">
        <v>820221.00491809845</v>
      </c>
      <c r="C62" s="5">
        <v>1142541.9274598956</v>
      </c>
      <c r="D62" s="5">
        <v>17627.023255813943</v>
      </c>
      <c r="E62" s="5">
        <v>34.422625989189847</v>
      </c>
      <c r="F62" s="5">
        <v>-2.5000000000000001E-2</v>
      </c>
      <c r="G62" s="5">
        <v>2.5000000000000001E-2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2"/>
        <v>396.25</v>
      </c>
      <c r="O62" s="35">
        <f t="shared" si="3"/>
        <v>25</v>
      </c>
      <c r="P62" s="35">
        <f t="shared" si="4"/>
        <v>583.14442824110336</v>
      </c>
      <c r="Q62" s="35">
        <f t="shared" si="5"/>
        <v>249.0213797049712</v>
      </c>
      <c r="R62" s="35">
        <f t="shared" si="6"/>
        <v>125.44098869657967</v>
      </c>
      <c r="S62" s="35">
        <f t="shared" si="7"/>
        <v>293.88349863925117</v>
      </c>
      <c r="T62" s="35">
        <f t="shared" si="8"/>
        <v>42.449484114609724</v>
      </c>
      <c r="U62" s="35">
        <f t="shared" si="9"/>
        <v>529.00636606762339</v>
      </c>
      <c r="V62" s="35">
        <f t="shared" si="10"/>
        <v>266.47945515733045</v>
      </c>
      <c r="W62" s="35">
        <f t="shared" si="11"/>
        <v>19.473851536775534</v>
      </c>
      <c r="X62" s="35">
        <f t="shared" si="12"/>
        <v>3524.3878980789987</v>
      </c>
      <c r="Y62" s="51">
        <v>9900</v>
      </c>
      <c r="Z62" s="51">
        <v>4150</v>
      </c>
      <c r="AA62" s="35">
        <f t="shared" si="13"/>
        <v>603.75</v>
      </c>
      <c r="AB62" s="35">
        <f t="shared" si="14"/>
        <v>475</v>
      </c>
      <c r="AC62" s="35">
        <f t="shared" si="15"/>
        <v>584.50119721938472</v>
      </c>
      <c r="AD62" s="35">
        <f t="shared" si="16"/>
        <v>273.82073980775351</v>
      </c>
      <c r="AE62" s="35">
        <f t="shared" si="17"/>
        <v>151.67567408584176</v>
      </c>
      <c r="AF62" s="35">
        <f t="shared" si="18"/>
        <v>323.1632464175625</v>
      </c>
      <c r="AG62" s="35">
        <f t="shared" si="19"/>
        <v>14.755790027842313</v>
      </c>
      <c r="AH62" s="35">
        <f t="shared" si="20"/>
        <v>516.6058316950888</v>
      </c>
      <c r="AI62" s="35">
        <f t="shared" si="21"/>
        <v>286.15998121268223</v>
      </c>
      <c r="AJ62" s="35">
        <f t="shared" si="22"/>
        <v>21.41404029833982</v>
      </c>
      <c r="AK62" s="36">
        <f t="shared" si="23"/>
        <v>3266.6454081942447</v>
      </c>
    </row>
    <row r="63" spans="1:37" x14ac:dyDescent="0.25">
      <c r="A63" s="5">
        <v>5012</v>
      </c>
      <c r="B63" s="5">
        <v>821045.63220214844</v>
      </c>
      <c r="C63" s="5">
        <v>1143107.6038433313</v>
      </c>
      <c r="D63" s="5">
        <v>17626.534883720917</v>
      </c>
      <c r="E63" s="5">
        <v>34.4759243887369</v>
      </c>
      <c r="F63" s="5">
        <v>-2.5000000000000001E-2</v>
      </c>
      <c r="G63" s="5">
        <v>2.5000000000000001E-2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2"/>
        <v>396.25</v>
      </c>
      <c r="O63" s="35">
        <f t="shared" si="3"/>
        <v>25</v>
      </c>
      <c r="P63" s="35">
        <f t="shared" si="4"/>
        <v>583.14442824110336</v>
      </c>
      <c r="Q63" s="35">
        <f t="shared" si="5"/>
        <v>249.0213797049712</v>
      </c>
      <c r="R63" s="35">
        <f t="shared" si="6"/>
        <v>125.44098869657967</v>
      </c>
      <c r="S63" s="35">
        <f t="shared" si="7"/>
        <v>293.88349863925117</v>
      </c>
      <c r="T63" s="35">
        <f t="shared" si="8"/>
        <v>42.449484114609724</v>
      </c>
      <c r="U63" s="35">
        <f t="shared" si="9"/>
        <v>529.00636606762339</v>
      </c>
      <c r="V63" s="35">
        <f t="shared" si="10"/>
        <v>266.47945515733045</v>
      </c>
      <c r="W63" s="35">
        <f t="shared" si="11"/>
        <v>19.473851536775534</v>
      </c>
      <c r="X63" s="35">
        <f t="shared" si="12"/>
        <v>3524.3878980789987</v>
      </c>
      <c r="Y63" s="51">
        <v>9900</v>
      </c>
      <c r="Z63" s="51">
        <v>4150</v>
      </c>
      <c r="AA63" s="35">
        <f t="shared" si="13"/>
        <v>603.75</v>
      </c>
      <c r="AB63" s="35">
        <f t="shared" si="14"/>
        <v>475</v>
      </c>
      <c r="AC63" s="35">
        <f t="shared" si="15"/>
        <v>584.50119721938472</v>
      </c>
      <c r="AD63" s="35">
        <f t="shared" si="16"/>
        <v>273.82073980775351</v>
      </c>
      <c r="AE63" s="35">
        <f t="shared" si="17"/>
        <v>151.67567408584176</v>
      </c>
      <c r="AF63" s="35">
        <f t="shared" si="18"/>
        <v>323.1632464175625</v>
      </c>
      <c r="AG63" s="35">
        <f t="shared" si="19"/>
        <v>14.755790027842313</v>
      </c>
      <c r="AH63" s="35">
        <f t="shared" si="20"/>
        <v>516.6058316950888</v>
      </c>
      <c r="AI63" s="35">
        <f t="shared" si="21"/>
        <v>286.15998121268223</v>
      </c>
      <c r="AJ63" s="35">
        <f t="shared" si="22"/>
        <v>21.41404029833982</v>
      </c>
      <c r="AK63" s="36">
        <f t="shared" si="23"/>
        <v>3266.6454081942447</v>
      </c>
    </row>
    <row r="64" spans="1:37" x14ac:dyDescent="0.25">
      <c r="A64" s="5">
        <v>5012.2</v>
      </c>
      <c r="B64" s="5">
        <v>821210.4944934845</v>
      </c>
      <c r="C64" s="5">
        <v>1143220.8311576843</v>
      </c>
      <c r="D64" s="5">
        <v>17626.437209302312</v>
      </c>
      <c r="E64" s="5">
        <v>34.486584068646302</v>
      </c>
      <c r="F64" s="5">
        <v>-2.5000000000000001E-2</v>
      </c>
      <c r="G64" s="5">
        <v>2.5000000000000001E-2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2"/>
        <v>396.25</v>
      </c>
      <c r="O64" s="35">
        <f t="shared" si="3"/>
        <v>25</v>
      </c>
      <c r="P64" s="35">
        <f t="shared" si="4"/>
        <v>583.14442824110336</v>
      </c>
      <c r="Q64" s="35">
        <f t="shared" si="5"/>
        <v>249.0213797049712</v>
      </c>
      <c r="R64" s="35">
        <f t="shared" si="6"/>
        <v>125.44098869657967</v>
      </c>
      <c r="S64" s="35">
        <f t="shared" si="7"/>
        <v>293.88349863925117</v>
      </c>
      <c r="T64" s="35">
        <f t="shared" si="8"/>
        <v>42.449484114609724</v>
      </c>
      <c r="U64" s="35">
        <f t="shared" si="9"/>
        <v>529.00636606762339</v>
      </c>
      <c r="V64" s="35">
        <f t="shared" si="10"/>
        <v>266.47945515733045</v>
      </c>
      <c r="W64" s="35">
        <f t="shared" si="11"/>
        <v>19.473851536775534</v>
      </c>
      <c r="X64" s="35">
        <f t="shared" si="12"/>
        <v>3524.3878980789987</v>
      </c>
      <c r="Y64" s="51">
        <v>9900</v>
      </c>
      <c r="Z64" s="51">
        <v>4150</v>
      </c>
      <c r="AA64" s="35">
        <f t="shared" si="13"/>
        <v>603.75</v>
      </c>
      <c r="AB64" s="35">
        <f t="shared" si="14"/>
        <v>475</v>
      </c>
      <c r="AC64" s="35">
        <f t="shared" si="15"/>
        <v>584.50119721938472</v>
      </c>
      <c r="AD64" s="35">
        <f t="shared" si="16"/>
        <v>273.82073980775351</v>
      </c>
      <c r="AE64" s="35">
        <f t="shared" si="17"/>
        <v>151.67567408584176</v>
      </c>
      <c r="AF64" s="35">
        <f t="shared" si="18"/>
        <v>323.1632464175625</v>
      </c>
      <c r="AG64" s="35">
        <f t="shared" si="19"/>
        <v>14.755790027842313</v>
      </c>
      <c r="AH64" s="35">
        <f t="shared" si="20"/>
        <v>516.6058316950888</v>
      </c>
      <c r="AI64" s="35">
        <f t="shared" si="21"/>
        <v>286.15998121268223</v>
      </c>
      <c r="AJ64" s="35">
        <f t="shared" si="22"/>
        <v>21.41404029833982</v>
      </c>
      <c r="AK64" s="36">
        <f t="shared" si="23"/>
        <v>3266.6454081942447</v>
      </c>
    </row>
    <row r="65" spans="1:37" x14ac:dyDescent="0.25">
      <c r="A65" s="5">
        <v>5012.8</v>
      </c>
      <c r="B65" s="5">
        <v>821704.95493459702</v>
      </c>
      <c r="C65" s="5">
        <v>1143560.6971057653</v>
      </c>
      <c r="D65" s="5">
        <v>17626.144186046498</v>
      </c>
      <c r="E65" s="5">
        <v>34.518563108374558</v>
      </c>
      <c r="F65" s="5">
        <v>-2.5000000000000001E-2</v>
      </c>
      <c r="G65" s="5">
        <v>2.5000000000000001E-2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2"/>
        <v>396.25</v>
      </c>
      <c r="O65" s="35">
        <f t="shared" si="3"/>
        <v>25</v>
      </c>
      <c r="P65" s="35">
        <f t="shared" si="4"/>
        <v>583.14442824110336</v>
      </c>
      <c r="Q65" s="35">
        <f t="shared" si="5"/>
        <v>249.0213797049712</v>
      </c>
      <c r="R65" s="35">
        <f t="shared" si="6"/>
        <v>125.44098869657967</v>
      </c>
      <c r="S65" s="35">
        <f t="shared" si="7"/>
        <v>293.88349863925117</v>
      </c>
      <c r="T65" s="35">
        <f t="shared" si="8"/>
        <v>42.449484114609724</v>
      </c>
      <c r="U65" s="35">
        <f t="shared" si="9"/>
        <v>529.00636606762339</v>
      </c>
      <c r="V65" s="35">
        <f t="shared" si="10"/>
        <v>266.47945515733045</v>
      </c>
      <c r="W65" s="35">
        <f t="shared" si="11"/>
        <v>19.473851536775534</v>
      </c>
      <c r="X65" s="35">
        <f t="shared" si="12"/>
        <v>3524.3878980789987</v>
      </c>
      <c r="Y65" s="51">
        <v>9900</v>
      </c>
      <c r="Z65" s="51">
        <v>4150</v>
      </c>
      <c r="AA65" s="35">
        <f t="shared" si="13"/>
        <v>603.75</v>
      </c>
      <c r="AB65" s="35">
        <f t="shared" si="14"/>
        <v>475</v>
      </c>
      <c r="AC65" s="35">
        <f t="shared" si="15"/>
        <v>584.50119721938472</v>
      </c>
      <c r="AD65" s="35">
        <f t="shared" si="16"/>
        <v>273.82073980775351</v>
      </c>
      <c r="AE65" s="35">
        <f t="shared" si="17"/>
        <v>151.67567408584176</v>
      </c>
      <c r="AF65" s="35">
        <f t="shared" si="18"/>
        <v>323.1632464175625</v>
      </c>
      <c r="AG65" s="35">
        <f t="shared" si="19"/>
        <v>14.755790027842313</v>
      </c>
      <c r="AH65" s="35">
        <f t="shared" si="20"/>
        <v>516.6058316950888</v>
      </c>
      <c r="AI65" s="35">
        <f t="shared" si="21"/>
        <v>286.15998121268223</v>
      </c>
      <c r="AJ65" s="35">
        <f t="shared" si="22"/>
        <v>21.41404029833982</v>
      </c>
      <c r="AK65" s="36">
        <f t="shared" si="23"/>
        <v>3266.6454081942447</v>
      </c>
    </row>
    <row r="66" spans="1:37" x14ac:dyDescent="0.25">
      <c r="A66" s="5">
        <v>5013</v>
      </c>
      <c r="B66" s="5">
        <v>821869.73291826248</v>
      </c>
      <c r="C66" s="5">
        <v>1143674.0470770001</v>
      </c>
      <c r="D66" s="5">
        <v>17626.046511627894</v>
      </c>
      <c r="E66" s="5">
        <v>34.529222788283946</v>
      </c>
      <c r="F66" s="5">
        <v>-2.5000000000000001E-2</v>
      </c>
      <c r="G66" s="5">
        <v>2.5000000000000001E-2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2"/>
        <v>396.25</v>
      </c>
      <c r="O66" s="35">
        <f t="shared" si="3"/>
        <v>25</v>
      </c>
      <c r="P66" s="35">
        <f t="shared" si="4"/>
        <v>583.14442824110336</v>
      </c>
      <c r="Q66" s="35">
        <f t="shared" si="5"/>
        <v>249.0213797049712</v>
      </c>
      <c r="R66" s="35">
        <f t="shared" si="6"/>
        <v>125.44098869657967</v>
      </c>
      <c r="S66" s="35">
        <f t="shared" si="7"/>
        <v>293.88349863925117</v>
      </c>
      <c r="T66" s="35">
        <f t="shared" si="8"/>
        <v>42.449484114609724</v>
      </c>
      <c r="U66" s="35">
        <f t="shared" si="9"/>
        <v>529.00636606762339</v>
      </c>
      <c r="V66" s="35">
        <f t="shared" si="10"/>
        <v>266.47945515733045</v>
      </c>
      <c r="W66" s="35">
        <f t="shared" si="11"/>
        <v>19.473851536775534</v>
      </c>
      <c r="X66" s="35">
        <f t="shared" si="12"/>
        <v>3524.3878980789987</v>
      </c>
      <c r="Y66" s="51">
        <v>9900</v>
      </c>
      <c r="Z66" s="51">
        <v>4150</v>
      </c>
      <c r="AA66" s="35">
        <f t="shared" si="13"/>
        <v>603.75</v>
      </c>
      <c r="AB66" s="35">
        <f t="shared" si="14"/>
        <v>475</v>
      </c>
      <c r="AC66" s="35">
        <f t="shared" si="15"/>
        <v>584.50119721938472</v>
      </c>
      <c r="AD66" s="35">
        <f t="shared" si="16"/>
        <v>273.82073980775351</v>
      </c>
      <c r="AE66" s="35">
        <f t="shared" si="17"/>
        <v>151.67567408584176</v>
      </c>
      <c r="AF66" s="35">
        <f t="shared" si="18"/>
        <v>323.1632464175625</v>
      </c>
      <c r="AG66" s="35">
        <f t="shared" si="19"/>
        <v>14.755790027842313</v>
      </c>
      <c r="AH66" s="35">
        <f t="shared" si="20"/>
        <v>516.6058316950888</v>
      </c>
      <c r="AI66" s="35">
        <f t="shared" si="21"/>
        <v>286.15998121268223</v>
      </c>
      <c r="AJ66" s="35">
        <f t="shared" si="22"/>
        <v>21.41404029833982</v>
      </c>
      <c r="AK66" s="36">
        <f t="shared" si="23"/>
        <v>3266.6454081942447</v>
      </c>
    </row>
    <row r="67" spans="1:37" x14ac:dyDescent="0.25">
      <c r="A67" s="5">
        <v>5014</v>
      </c>
      <c r="B67" s="5">
        <v>822693.30635404587</v>
      </c>
      <c r="C67" s="5">
        <v>1144241.2566708028</v>
      </c>
      <c r="D67" s="5">
        <v>17625.558139534871</v>
      </c>
      <c r="E67" s="5">
        <v>34.582521187831006</v>
      </c>
      <c r="F67" s="5">
        <v>-2.5000000000000001E-2</v>
      </c>
      <c r="G67" s="5">
        <v>2.5000000000000001E-2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2"/>
        <v>396.25</v>
      </c>
      <c r="O67" s="35">
        <f t="shared" si="3"/>
        <v>25</v>
      </c>
      <c r="P67" s="35">
        <f t="shared" si="4"/>
        <v>583.14442824110336</v>
      </c>
      <c r="Q67" s="35">
        <f t="shared" si="5"/>
        <v>249.0213797049712</v>
      </c>
      <c r="R67" s="35">
        <f t="shared" si="6"/>
        <v>125.44098869657967</v>
      </c>
      <c r="S67" s="35">
        <f t="shared" si="7"/>
        <v>293.88349863925117</v>
      </c>
      <c r="T67" s="35">
        <f t="shared" si="8"/>
        <v>42.449484114609724</v>
      </c>
      <c r="U67" s="35">
        <f t="shared" si="9"/>
        <v>529.00636606762339</v>
      </c>
      <c r="V67" s="35">
        <f t="shared" si="10"/>
        <v>266.47945515733045</v>
      </c>
      <c r="W67" s="35">
        <f t="shared" si="11"/>
        <v>19.473851536775534</v>
      </c>
      <c r="X67" s="35">
        <f t="shared" si="12"/>
        <v>3524.3878980789987</v>
      </c>
      <c r="Y67" s="51">
        <v>9900</v>
      </c>
      <c r="Z67" s="51">
        <v>4150</v>
      </c>
      <c r="AA67" s="35">
        <f t="shared" si="13"/>
        <v>603.75</v>
      </c>
      <c r="AB67" s="35">
        <f t="shared" si="14"/>
        <v>475</v>
      </c>
      <c r="AC67" s="35">
        <f t="shared" si="15"/>
        <v>584.50119721938472</v>
      </c>
      <c r="AD67" s="35">
        <f t="shared" si="16"/>
        <v>273.82073980775351</v>
      </c>
      <c r="AE67" s="35">
        <f t="shared" si="17"/>
        <v>151.67567408584176</v>
      </c>
      <c r="AF67" s="35">
        <f t="shared" si="18"/>
        <v>323.1632464175625</v>
      </c>
      <c r="AG67" s="35">
        <f t="shared" si="19"/>
        <v>14.755790027842313</v>
      </c>
      <c r="AH67" s="35">
        <f t="shared" si="20"/>
        <v>516.6058316950888</v>
      </c>
      <c r="AI67" s="35">
        <f t="shared" si="21"/>
        <v>286.15998121268223</v>
      </c>
      <c r="AJ67" s="35">
        <f t="shared" si="22"/>
        <v>21.41404029833982</v>
      </c>
      <c r="AK67" s="36">
        <f t="shared" si="23"/>
        <v>3266.6454081942447</v>
      </c>
    </row>
    <row r="68" spans="1:37" x14ac:dyDescent="0.25">
      <c r="A68" s="5">
        <v>5014.7</v>
      </c>
      <c r="B68" s="5">
        <v>823269.49364614487</v>
      </c>
      <c r="C68" s="5">
        <v>1144638.7591079772</v>
      </c>
      <c r="D68" s="5">
        <v>17625.216279069755</v>
      </c>
      <c r="E68" s="5">
        <v>34.619830067513931</v>
      </c>
      <c r="F68" s="5">
        <v>-2.5000000000000001E-2</v>
      </c>
      <c r="G68" s="5">
        <v>2.5000000000000001E-2</v>
      </c>
      <c r="H68" s="45">
        <v>0.5</v>
      </c>
      <c r="I68" s="45">
        <v>0.5</v>
      </c>
      <c r="J68" s="45">
        <v>500</v>
      </c>
      <c r="K68" s="50">
        <v>2800</v>
      </c>
      <c r="L68" s="51">
        <v>9900</v>
      </c>
      <c r="M68" s="51">
        <v>4150</v>
      </c>
      <c r="N68" s="35">
        <f t="shared" ref="N68:N69" si="24">M68*F68+J68</f>
        <v>396.25</v>
      </c>
      <c r="O68" s="35">
        <f t="shared" ref="O68:O69" si="25">(L68-400-500)*F68+250</f>
        <v>25</v>
      </c>
      <c r="P68" s="35">
        <f t="shared" ref="P68:P69" si="26">(1000*SIN(PI()/2-(PI()/2+ATAN(H68)+ATAN(250/(L68-M68-400-250)))/2)/SIN((PI()/2+ATAN(H68)+ATAN(250/(L68-M68-400-250)))/2))*COS(ATAN((N68-O68)/(L68-M68-400-250)))</f>
        <v>583.14442824110336</v>
      </c>
      <c r="Q68" s="35">
        <f t="shared" ref="Q68:Q69" si="27">(1000*SIN(PI()/2-(PI()/2+ATAN(H68)+ATAN(250/(L68-M68-400-250)))/2)/SIN((PI()/2+ATAN(H68)+ATAN(250/(L68-M68-400-250)))/2))*SIN(ATAN(H68)+ATAN(250/(L68-M68-400-250))-ATAN((N68-O68)/(L68-M68-400-250)))</f>
        <v>249.0213797049712</v>
      </c>
      <c r="R68" s="35">
        <f t="shared" ref="R68:R69" si="28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125.44098869657967</v>
      </c>
      <c r="S68" s="35">
        <f t="shared" ref="S68:S69" si="29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293.88349863925117</v>
      </c>
      <c r="T68" s="35">
        <f t="shared" ref="T68:T69" si="30">(1000*SIN(PI()/2-(PI()/2+ATAN(H68)+ATAN(250/(L68-M68-400-250)))/2)/SIN((PI()/2+ATAN(H68)+ATAN(250/(L68-M68-400-250)))/2))*SIN(ATAN((N68-O68)/(L68-M68-400-250)))</f>
        <v>42.449484114609724</v>
      </c>
      <c r="U68" s="35">
        <f t="shared" ref="U68:U69" si="31">(1000*SIN(PI()/2-(PI()/2+ATAN(H68)+ATAN(250/(L68-M68-400-250)))/2)/SIN((PI()/2+ATAN(H68)+ATAN(250/(L68-M68-400-250)))/2))*COS(ATAN(H68)+ATAN(250/(L68-M68-400-250))-ATAN((N68-O68)/(L68-M68-400-250)))</f>
        <v>529.00636606762339</v>
      </c>
      <c r="V68" s="35">
        <f t="shared" ref="V68:V69" si="32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266.47945515733045</v>
      </c>
      <c r="W68" s="35">
        <f t="shared" ref="W68:W69" si="33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19.473851536775534</v>
      </c>
      <c r="X68" s="35">
        <f t="shared" ref="X68:X69" si="34">M68+400-((K68-250-(N68-O68))/TAN(PI()/2-(ATAN(H68)+ATAN(250/(L68-M68-400-250))-ATAN((N68-O68)/(L68-M68-400-250)))))</f>
        <v>3524.3878980789987</v>
      </c>
      <c r="Y68" s="51">
        <v>9900</v>
      </c>
      <c r="Z68" s="51">
        <v>4150</v>
      </c>
      <c r="AA68" s="35">
        <f t="shared" ref="AA68:AA69" si="35">Z68*G68+J68</f>
        <v>603.75</v>
      </c>
      <c r="AB68" s="35">
        <f t="shared" ref="AB68:AB69" si="36">(Y68-400-500)*G68+250</f>
        <v>475</v>
      </c>
      <c r="AC68" s="35">
        <f t="shared" ref="AC68:AC69" si="37">(1000*SIN(PI()/2-(PI()/2+ATAN(I68)+ATAN(250/(Y68-Z68-400-250)))/2)/SIN((PI()/2+ATAN(I68)+ATAN(250/(Y68-Z68-400-250)))/2))*COS(ATAN((AA68-AB68)/(Y68-Z68-400-250)))</f>
        <v>584.50119721938472</v>
      </c>
      <c r="AD68" s="35">
        <f t="shared" ref="AD68:AD69" si="38">(1000*SIN(PI()/2-(PI()/2+ATAN(I68)+ATAN(250/(Y68-Z68-400-250)))/2)/SIN((PI()/2+ATAN(I68)+ATAN(250/(Y68-Z68-400-250)))/2))*SIN(ATAN(I68)+ATAN(250/(Y68-Z68-400-250))-(ATAN((AA68-AB68)/(Y68-Z68-400-250))))</f>
        <v>273.82073980775351</v>
      </c>
      <c r="AE68" s="35">
        <f t="shared" ref="AE68:AE69" si="39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151.67567408584176</v>
      </c>
      <c r="AF68" s="35">
        <f t="shared" ref="AF68:AF69" si="40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323.1632464175625</v>
      </c>
      <c r="AG68" s="35">
        <f t="shared" ref="AG68:AG69" si="41">(1000*SIN(PI()/2-(PI()/2+ATAN(I68)+ATAN(250/(Y68-Z68-400-250)))/2)/SIN((PI()/2+ATAN(I68)+ATAN(250/(Y68-Z68-400-250)))/2))*SIN(ATAN((AA68-AB68)/(Y68-Z68-400-250)))</f>
        <v>14.755790027842313</v>
      </c>
      <c r="AH68" s="35">
        <f t="shared" ref="AH68:AH69" si="42">(1000*SIN(PI()/2-(PI()/2+ATAN(I68)+ATAN(250/(Y68-Z68-400-250)))/2)/SIN((PI()/2+ATAN(I68)+ATAN(250/(Y68-Z68-400-250)))/2))*COS(ATAN(I68)+ATAN(250/(Y68-Z68-400-250))-(ATAN((AA68-AB68)/(Y68-Z68-400-250))))</f>
        <v>516.6058316950888</v>
      </c>
      <c r="AI68" s="35">
        <f t="shared" ref="AI68:AI69" si="43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286.15998121268223</v>
      </c>
      <c r="AJ68" s="35">
        <f t="shared" ref="AJ68:AJ69" si="44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21.41404029833982</v>
      </c>
      <c r="AK68" s="36">
        <f t="shared" ref="AK68:AK69" si="45">Z68+400-((K68-250-(AA68-AB68))/TAN(PI()/2-(ATAN(I68)+ATAN(250/(Y68-Z68-400-250))-(ATAN((AA68-AB68)/(Y68-Z68-400-250))))))</f>
        <v>3266.6454081942447</v>
      </c>
    </row>
    <row r="69" spans="1:37" x14ac:dyDescent="0.25">
      <c r="A69" s="5">
        <v>5015</v>
      </c>
      <c r="B69" s="5">
        <v>823516.35179758072</v>
      </c>
      <c r="C69" s="5">
        <v>1144809.2321339548</v>
      </c>
      <c r="D69" s="5">
        <v>17625.069767441848</v>
      </c>
      <c r="E69" s="5">
        <v>34.635819587378059</v>
      </c>
      <c r="F69" s="5">
        <v>-2.5000000000000001E-2</v>
      </c>
      <c r="G69" s="5">
        <v>2.5000000000000001E-2</v>
      </c>
      <c r="H69" s="45">
        <v>0.5</v>
      </c>
      <c r="I69" s="45">
        <v>0.5</v>
      </c>
      <c r="J69" s="45">
        <v>500</v>
      </c>
      <c r="K69" s="50">
        <v>2800</v>
      </c>
      <c r="L69" s="51">
        <v>9900</v>
      </c>
      <c r="M69" s="51">
        <v>4150</v>
      </c>
      <c r="N69" s="35">
        <f t="shared" si="24"/>
        <v>396.25</v>
      </c>
      <c r="O69" s="35">
        <f t="shared" si="25"/>
        <v>25</v>
      </c>
      <c r="P69" s="35">
        <f t="shared" si="26"/>
        <v>583.14442824110336</v>
      </c>
      <c r="Q69" s="35">
        <f t="shared" si="27"/>
        <v>249.0213797049712</v>
      </c>
      <c r="R69" s="35">
        <f t="shared" si="28"/>
        <v>125.44098869657967</v>
      </c>
      <c r="S69" s="35">
        <f t="shared" si="29"/>
        <v>293.88349863925117</v>
      </c>
      <c r="T69" s="35">
        <f t="shared" si="30"/>
        <v>42.449484114609724</v>
      </c>
      <c r="U69" s="35">
        <f t="shared" si="31"/>
        <v>529.00636606762339</v>
      </c>
      <c r="V69" s="35">
        <f t="shared" si="32"/>
        <v>266.47945515733045</v>
      </c>
      <c r="W69" s="35">
        <f t="shared" si="33"/>
        <v>19.473851536775534</v>
      </c>
      <c r="X69" s="35">
        <f t="shared" si="34"/>
        <v>3524.3878980789987</v>
      </c>
      <c r="Y69" s="51">
        <v>9900</v>
      </c>
      <c r="Z69" s="51">
        <v>4150</v>
      </c>
      <c r="AA69" s="35">
        <f t="shared" si="35"/>
        <v>603.75</v>
      </c>
      <c r="AB69" s="35">
        <f t="shared" si="36"/>
        <v>475</v>
      </c>
      <c r="AC69" s="35">
        <f t="shared" si="37"/>
        <v>584.50119721938472</v>
      </c>
      <c r="AD69" s="35">
        <f t="shared" si="38"/>
        <v>273.82073980775351</v>
      </c>
      <c r="AE69" s="35">
        <f t="shared" si="39"/>
        <v>151.67567408584176</v>
      </c>
      <c r="AF69" s="35">
        <f t="shared" si="40"/>
        <v>323.1632464175625</v>
      </c>
      <c r="AG69" s="35">
        <f t="shared" si="41"/>
        <v>14.755790027842313</v>
      </c>
      <c r="AH69" s="35">
        <f t="shared" si="42"/>
        <v>516.6058316950888</v>
      </c>
      <c r="AI69" s="35">
        <f t="shared" si="43"/>
        <v>286.15998121268223</v>
      </c>
      <c r="AJ69" s="35">
        <f t="shared" si="44"/>
        <v>21.41404029833982</v>
      </c>
      <c r="AK69" s="36">
        <f t="shared" si="45"/>
        <v>3266.6454081942447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69"/>
  <sheetViews>
    <sheetView topLeftCell="A49" zoomScale="115" zoomScaleNormal="115" workbookViewId="0">
      <selection activeCell="C6" sqref="C6"/>
    </sheetView>
  </sheetViews>
  <sheetFormatPr defaultRowHeight="13.8" x14ac:dyDescent="0.25"/>
  <sheetData>
    <row r="1" spans="1:37" x14ac:dyDescent="0.25">
      <c r="A1" s="73" t="s">
        <v>69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5015</v>
      </c>
      <c r="B3" s="5">
        <v>823516.35179758072</v>
      </c>
      <c r="C3" s="5">
        <v>1144809.2321339548</v>
      </c>
      <c r="D3" s="5">
        <v>17625.069767441848</v>
      </c>
      <c r="E3" s="5">
        <v>34.635819587378059</v>
      </c>
      <c r="F3" s="5">
        <v>-2.5000000000000001E-2</v>
      </c>
      <c r="G3" s="5">
        <v>2.5000000000000001E-2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396.25</v>
      </c>
      <c r="O3" s="35">
        <f>(L3-400-500)*F3+250</f>
        <v>25</v>
      </c>
      <c r="P3" s="35">
        <f>(1000*SIN(PI()/2-(PI()/2+ATAN(H3)+ATAN(250/(L3-M3-400-250)))/2)/SIN((PI()/2+ATAN(H3)+ATAN(250/(L3-M3-400-250)))/2))*COS(ATAN((N3-O3)/(L3-M3-400-250)))</f>
        <v>583.14442824110336</v>
      </c>
      <c r="Q3" s="35">
        <f>(1000*SIN(PI()/2-(PI()/2+ATAN(H3)+ATAN(250/(L3-M3-400-250)))/2)/SIN((PI()/2+ATAN(H3)+ATAN(250/(L3-M3-400-250)))/2))*SIN(ATAN(H3)+ATAN(250/(L3-M3-400-250))-ATAN((N3-O3)/(L3-M3-400-250)))</f>
        <v>249.0213797049712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125.44098869657967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293.88349863925117</v>
      </c>
      <c r="T3" s="35">
        <f>(1000*SIN(PI()/2-(PI()/2+ATAN(H3)+ATAN(250/(L3-M3-400-250)))/2)/SIN((PI()/2+ATAN(H3)+ATAN(250/(L3-M3-400-250)))/2))*SIN(ATAN((N3-O3)/(L3-M3-400-250)))</f>
        <v>42.449484114609724</v>
      </c>
      <c r="U3" s="35">
        <f>(1000*SIN(PI()/2-(PI()/2+ATAN(H3)+ATAN(250/(L3-M3-400-250)))/2)/SIN((PI()/2+ATAN(H3)+ATAN(250/(L3-M3-400-250)))/2))*COS(ATAN(H3)+ATAN(250/(L3-M3-400-250))-ATAN((N3-O3)/(L3-M3-400-250)))</f>
        <v>529.00636606762339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266.47945515733045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19.473851536775534</v>
      </c>
      <c r="X3" s="35">
        <f>M3+400-((K3-250-(N3-O3))/TAN(PI()/2-(ATAN(H3)+ATAN(250/(L3-M3-400-250))-ATAN((N3-O3)/(L3-M3-400-250)))))</f>
        <v>3524.3878980789987</v>
      </c>
      <c r="Y3" s="51">
        <v>9900</v>
      </c>
      <c r="Z3" s="51">
        <v>4150</v>
      </c>
      <c r="AA3" s="35">
        <f>Z3*G3+J3</f>
        <v>603.75</v>
      </c>
      <c r="AB3" s="35">
        <f>(Y3-400-500)*G3+250</f>
        <v>475</v>
      </c>
      <c r="AC3" s="35">
        <f>(1000*SIN(PI()/2-(PI()/2+ATAN(I3)+ATAN(250/(Y3-Z3-400-250)))/2)/SIN((PI()/2+ATAN(I3)+ATAN(250/(Y3-Z3-400-250)))/2))*COS(ATAN((AA3-AB3)/(Y3-Z3-400-250)))</f>
        <v>584.50119721938472</v>
      </c>
      <c r="AD3" s="35">
        <f>(1000*SIN(PI()/2-(PI()/2+ATAN(I3)+ATAN(250/(Y3-Z3-400-250)))/2)/SIN((PI()/2+ATAN(I3)+ATAN(250/(Y3-Z3-400-250)))/2))*SIN(ATAN(I3)+ATAN(250/(Y3-Z3-400-250))-(ATAN((AA3-AB3)/(Y3-Z3-400-250))))</f>
        <v>273.82073980775351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151.67567408584176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323.1632464175625</v>
      </c>
      <c r="AG3" s="35">
        <f>(1000*SIN(PI()/2-(PI()/2+ATAN(I3)+ATAN(250/(Y3-Z3-400-250)))/2)/SIN((PI()/2+ATAN(I3)+ATAN(250/(Y3-Z3-400-250)))/2))*SIN(ATAN((AA3-AB3)/(Y3-Z3-400-250)))</f>
        <v>14.755790027842313</v>
      </c>
      <c r="AH3" s="35">
        <f>(1000*SIN(PI()/2-(PI()/2+ATAN(I3)+ATAN(250/(Y3-Z3-400-250)))/2)/SIN((PI()/2+ATAN(I3)+ATAN(250/(Y3-Z3-400-250)))/2))*COS(ATAN(I3)+ATAN(250/(Y3-Z3-400-250))-(ATAN((AA3-AB3)/(Y3-Z3-400-250))))</f>
        <v>516.6058316950888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286.15998121268223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21.41404029833982</v>
      </c>
      <c r="AK3" s="36">
        <f>Z3+400-((K3-250-(AA3-AB3))/TAN(PI()/2-(ATAN(I3)+ATAN(250/(Y3-Z3-400-250))-(ATAN((AA3-AB3)/(Y3-Z3-400-250))))))</f>
        <v>3266.6454081942447</v>
      </c>
    </row>
    <row r="4" spans="1:37" x14ac:dyDescent="0.25">
      <c r="A4" s="5">
        <v>5015.3</v>
      </c>
      <c r="B4" s="5">
        <v>823763.16236495972</v>
      </c>
      <c r="C4" s="5">
        <v>1144979.7740439475</v>
      </c>
      <c r="D4" s="5">
        <v>17624.923255813941</v>
      </c>
      <c r="E4" s="5">
        <v>34.65180910724218</v>
      </c>
      <c r="F4" s="5">
        <v>-2.5000000000000001E-2</v>
      </c>
      <c r="G4" s="5">
        <v>2.5000000000000001E-2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0">M4*F4+J4</f>
        <v>396.25</v>
      </c>
      <c r="O4" s="35">
        <f t="shared" ref="O4:O67" si="1">(L4-400-500)*F4+250</f>
        <v>25</v>
      </c>
      <c r="P4" s="35">
        <f t="shared" ref="P4:P67" si="2">(1000*SIN(PI()/2-(PI()/2+ATAN(H4)+ATAN(250/(L4-M4-400-250)))/2)/SIN((PI()/2+ATAN(H4)+ATAN(250/(L4-M4-400-250)))/2))*COS(ATAN((N4-O4)/(L4-M4-400-250)))</f>
        <v>583.14442824110336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249.0213797049712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125.44098869657967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293.88349863925117</v>
      </c>
      <c r="T4" s="35">
        <f t="shared" ref="T4:T67" si="6">(1000*SIN(PI()/2-(PI()/2+ATAN(H4)+ATAN(250/(L4-M4-400-250)))/2)/SIN((PI()/2+ATAN(H4)+ATAN(250/(L4-M4-400-250)))/2))*SIN(ATAN((N4-O4)/(L4-M4-400-250)))</f>
        <v>42.449484114609724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529.00636606762339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266.47945515733045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19.473851536775534</v>
      </c>
      <c r="X4" s="35">
        <f t="shared" ref="X4:X67" si="10">M4+400-((K4-250-(N4-O4))/TAN(PI()/2-(ATAN(H4)+ATAN(250/(L4-M4-400-250))-ATAN((N4-O4)/(L4-M4-400-250)))))</f>
        <v>3524.3878980789987</v>
      </c>
      <c r="Y4" s="51">
        <v>9900</v>
      </c>
      <c r="Z4" s="51">
        <v>4150</v>
      </c>
      <c r="AA4" s="35">
        <f t="shared" ref="AA4:AA67" si="11">Z4*G4+J4</f>
        <v>603.75</v>
      </c>
      <c r="AB4" s="35">
        <f t="shared" ref="AB4:AB67" si="12">(Y4-400-500)*G4+250</f>
        <v>475</v>
      </c>
      <c r="AC4" s="35">
        <f t="shared" ref="AC4:AC67" si="13">(1000*SIN(PI()/2-(PI()/2+ATAN(I4)+ATAN(250/(Y4-Z4-400-250)))/2)/SIN((PI()/2+ATAN(I4)+ATAN(250/(Y4-Z4-400-250)))/2))*COS(ATAN((AA4-AB4)/(Y4-Z4-400-250)))</f>
        <v>584.50119721938472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273.82073980775351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151.67567408584176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323.1632464175625</v>
      </c>
      <c r="AG4" s="35">
        <f t="shared" ref="AG4:AG67" si="17">(1000*SIN(PI()/2-(PI()/2+ATAN(I4)+ATAN(250/(Y4-Z4-400-250)))/2)/SIN((PI()/2+ATAN(I4)+ATAN(250/(Y4-Z4-400-250)))/2))*SIN(ATAN((AA4-AB4)/(Y4-Z4-400-250)))</f>
        <v>14.755790027842313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516.6058316950888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286.15998121268223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21.41404029833982</v>
      </c>
      <c r="AK4" s="36">
        <f t="shared" ref="AK4:AK67" si="21">Z4+400-((K4-250-(AA4-AB4))/TAN(PI()/2-(ATAN(I4)+ATAN(250/(Y4-Z4-400-250))-(ATAN((AA4-AB4)/(Y4-Z4-400-250))))))</f>
        <v>3266.6454081942447</v>
      </c>
    </row>
    <row r="5" spans="1:37" x14ac:dyDescent="0.25">
      <c r="A5" s="5">
        <v>5016</v>
      </c>
      <c r="B5" s="5">
        <v>824338.86853504181</v>
      </c>
      <c r="C5" s="5">
        <v>1145377.9729748964</v>
      </c>
      <c r="D5" s="5">
        <v>17624.581395348825</v>
      </c>
      <c r="E5" s="5">
        <v>34.689117986925112</v>
      </c>
      <c r="F5" s="5">
        <v>-2.5000000000000001E-2</v>
      </c>
      <c r="G5" s="5">
        <v>2.5000000000000001E-2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396.25</v>
      </c>
      <c r="O5" s="35">
        <f t="shared" si="1"/>
        <v>25</v>
      </c>
      <c r="P5" s="35">
        <f t="shared" si="2"/>
        <v>583.14442824110336</v>
      </c>
      <c r="Q5" s="35">
        <f t="shared" si="3"/>
        <v>249.0213797049712</v>
      </c>
      <c r="R5" s="35">
        <f t="shared" si="4"/>
        <v>125.44098869657967</v>
      </c>
      <c r="S5" s="35">
        <f t="shared" si="5"/>
        <v>293.88349863925117</v>
      </c>
      <c r="T5" s="35">
        <f t="shared" si="6"/>
        <v>42.449484114609724</v>
      </c>
      <c r="U5" s="35">
        <f t="shared" si="7"/>
        <v>529.00636606762339</v>
      </c>
      <c r="V5" s="35">
        <f t="shared" si="8"/>
        <v>266.47945515733045</v>
      </c>
      <c r="W5" s="35">
        <f t="shared" si="9"/>
        <v>19.473851536775534</v>
      </c>
      <c r="X5" s="35">
        <f t="shared" si="10"/>
        <v>3524.3878980789987</v>
      </c>
      <c r="Y5" s="51">
        <v>9900</v>
      </c>
      <c r="Z5" s="51">
        <v>4150</v>
      </c>
      <c r="AA5" s="35">
        <f t="shared" si="11"/>
        <v>603.75</v>
      </c>
      <c r="AB5" s="35">
        <f t="shared" si="12"/>
        <v>475</v>
      </c>
      <c r="AC5" s="35">
        <f t="shared" si="13"/>
        <v>584.50119721938472</v>
      </c>
      <c r="AD5" s="35">
        <f t="shared" si="14"/>
        <v>273.82073980775351</v>
      </c>
      <c r="AE5" s="35">
        <f t="shared" si="15"/>
        <v>151.67567408584176</v>
      </c>
      <c r="AF5" s="35">
        <f t="shared" si="16"/>
        <v>323.1632464175625</v>
      </c>
      <c r="AG5" s="35">
        <f t="shared" si="17"/>
        <v>14.755790027842313</v>
      </c>
      <c r="AH5" s="35">
        <f t="shared" si="18"/>
        <v>516.6058316950888</v>
      </c>
      <c r="AI5" s="35">
        <f t="shared" si="19"/>
        <v>286.15998121268223</v>
      </c>
      <c r="AJ5" s="35">
        <f t="shared" si="20"/>
        <v>21.41404029833982</v>
      </c>
      <c r="AK5" s="36">
        <f t="shared" si="21"/>
        <v>3266.6454081942447</v>
      </c>
    </row>
    <row r="6" spans="1:37" x14ac:dyDescent="0.25">
      <c r="A6" s="5">
        <v>5017</v>
      </c>
      <c r="B6" s="5">
        <v>825160.85585546494</v>
      </c>
      <c r="C6" s="5">
        <v>1145947.4787015021</v>
      </c>
      <c r="D6" s="5">
        <v>17624.093023255802</v>
      </c>
      <c r="E6" s="5">
        <v>34.742416386472165</v>
      </c>
      <c r="F6" s="5">
        <v>-2.5000000000000001E-2</v>
      </c>
      <c r="G6" s="5">
        <v>2.5000000000000001E-2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396.25</v>
      </c>
      <c r="O6" s="35">
        <f t="shared" si="1"/>
        <v>25</v>
      </c>
      <c r="P6" s="35">
        <f t="shared" si="2"/>
        <v>583.14442824110336</v>
      </c>
      <c r="Q6" s="35">
        <f t="shared" si="3"/>
        <v>249.0213797049712</v>
      </c>
      <c r="R6" s="35">
        <f t="shared" si="4"/>
        <v>125.44098869657967</v>
      </c>
      <c r="S6" s="35">
        <f t="shared" si="5"/>
        <v>293.88349863925117</v>
      </c>
      <c r="T6" s="35">
        <f t="shared" si="6"/>
        <v>42.449484114609724</v>
      </c>
      <c r="U6" s="35">
        <f t="shared" si="7"/>
        <v>529.00636606762339</v>
      </c>
      <c r="V6" s="35">
        <f t="shared" si="8"/>
        <v>266.47945515733045</v>
      </c>
      <c r="W6" s="35">
        <f t="shared" si="9"/>
        <v>19.473851536775534</v>
      </c>
      <c r="X6" s="35">
        <f t="shared" si="10"/>
        <v>3524.3878980789987</v>
      </c>
      <c r="Y6" s="51">
        <v>9900</v>
      </c>
      <c r="Z6" s="51">
        <v>4150</v>
      </c>
      <c r="AA6" s="35">
        <f t="shared" si="11"/>
        <v>603.75</v>
      </c>
      <c r="AB6" s="35">
        <f t="shared" si="12"/>
        <v>475</v>
      </c>
      <c r="AC6" s="35">
        <f t="shared" si="13"/>
        <v>584.50119721938472</v>
      </c>
      <c r="AD6" s="35">
        <f t="shared" si="14"/>
        <v>273.82073980775351</v>
      </c>
      <c r="AE6" s="35">
        <f t="shared" si="15"/>
        <v>151.67567408584176</v>
      </c>
      <c r="AF6" s="35">
        <f t="shared" si="16"/>
        <v>323.1632464175625</v>
      </c>
      <c r="AG6" s="35">
        <f t="shared" si="17"/>
        <v>14.755790027842313</v>
      </c>
      <c r="AH6" s="35">
        <f t="shared" si="18"/>
        <v>516.6058316950888</v>
      </c>
      <c r="AI6" s="35">
        <f t="shared" si="19"/>
        <v>286.15998121268223</v>
      </c>
      <c r="AJ6" s="35">
        <f t="shared" si="20"/>
        <v>21.41404029833982</v>
      </c>
      <c r="AK6" s="36">
        <f t="shared" si="21"/>
        <v>3266.6454081942447</v>
      </c>
    </row>
    <row r="7" spans="1:37" x14ac:dyDescent="0.25">
      <c r="A7" s="5">
        <v>5017.2</v>
      </c>
      <c r="B7" s="5">
        <v>825325.18972730637</v>
      </c>
      <c r="C7" s="5">
        <v>1146061.4715897143</v>
      </c>
      <c r="D7" s="5">
        <v>17623.995348837198</v>
      </c>
      <c r="E7" s="5">
        <v>34.753076066381567</v>
      </c>
      <c r="F7" s="5">
        <v>-2.5000000000000001E-2</v>
      </c>
      <c r="G7" s="5">
        <v>2.5000000000000001E-2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396.25</v>
      </c>
      <c r="O7" s="35">
        <f t="shared" si="1"/>
        <v>25</v>
      </c>
      <c r="P7" s="35">
        <f t="shared" si="2"/>
        <v>583.14442824110336</v>
      </c>
      <c r="Q7" s="35">
        <f t="shared" si="3"/>
        <v>249.0213797049712</v>
      </c>
      <c r="R7" s="35">
        <f t="shared" si="4"/>
        <v>125.44098869657967</v>
      </c>
      <c r="S7" s="35">
        <f t="shared" si="5"/>
        <v>293.88349863925117</v>
      </c>
      <c r="T7" s="35">
        <f t="shared" si="6"/>
        <v>42.449484114609724</v>
      </c>
      <c r="U7" s="35">
        <f t="shared" si="7"/>
        <v>529.00636606762339</v>
      </c>
      <c r="V7" s="35">
        <f t="shared" si="8"/>
        <v>266.47945515733045</v>
      </c>
      <c r="W7" s="35">
        <f t="shared" si="9"/>
        <v>19.473851536775534</v>
      </c>
      <c r="X7" s="35">
        <f t="shared" si="10"/>
        <v>3524.3878980789987</v>
      </c>
      <c r="Y7" s="51">
        <v>9900</v>
      </c>
      <c r="Z7" s="51">
        <v>4150</v>
      </c>
      <c r="AA7" s="35">
        <f t="shared" si="11"/>
        <v>603.75</v>
      </c>
      <c r="AB7" s="35">
        <f t="shared" si="12"/>
        <v>475</v>
      </c>
      <c r="AC7" s="35">
        <f t="shared" si="13"/>
        <v>584.50119721938472</v>
      </c>
      <c r="AD7" s="35">
        <f t="shared" si="14"/>
        <v>273.82073980775351</v>
      </c>
      <c r="AE7" s="35">
        <f t="shared" si="15"/>
        <v>151.67567408584176</v>
      </c>
      <c r="AF7" s="35">
        <f t="shared" si="16"/>
        <v>323.1632464175625</v>
      </c>
      <c r="AG7" s="35">
        <f t="shared" si="17"/>
        <v>14.755790027842313</v>
      </c>
      <c r="AH7" s="35">
        <f t="shared" si="18"/>
        <v>516.6058316950888</v>
      </c>
      <c r="AI7" s="35">
        <f t="shared" si="19"/>
        <v>286.15998121268223</v>
      </c>
      <c r="AJ7" s="35">
        <f t="shared" si="20"/>
        <v>21.41404029833982</v>
      </c>
      <c r="AK7" s="36">
        <f t="shared" si="21"/>
        <v>3266.6454081942447</v>
      </c>
    </row>
    <row r="8" spans="1:37" x14ac:dyDescent="0.25">
      <c r="A8" s="5">
        <v>5017.8</v>
      </c>
      <c r="B8" s="5">
        <v>825818.06405353546</v>
      </c>
      <c r="C8" s="5">
        <v>1146403.6336693168</v>
      </c>
      <c r="D8" s="5">
        <v>17623.702325581384</v>
      </c>
      <c r="E8" s="5">
        <v>34.785055106109816</v>
      </c>
      <c r="F8" s="5">
        <v>-2.5000000000000001E-2</v>
      </c>
      <c r="G8" s="5">
        <v>2.5000000000000001E-2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396.25</v>
      </c>
      <c r="O8" s="35">
        <f t="shared" si="1"/>
        <v>25</v>
      </c>
      <c r="P8" s="35">
        <f t="shared" si="2"/>
        <v>583.14442824110336</v>
      </c>
      <c r="Q8" s="35">
        <f t="shared" si="3"/>
        <v>249.0213797049712</v>
      </c>
      <c r="R8" s="35">
        <f t="shared" si="4"/>
        <v>125.44098869657967</v>
      </c>
      <c r="S8" s="35">
        <f t="shared" si="5"/>
        <v>293.88349863925117</v>
      </c>
      <c r="T8" s="35">
        <f t="shared" si="6"/>
        <v>42.449484114609724</v>
      </c>
      <c r="U8" s="35">
        <f t="shared" si="7"/>
        <v>529.00636606762339</v>
      </c>
      <c r="V8" s="35">
        <f t="shared" si="8"/>
        <v>266.47945515733045</v>
      </c>
      <c r="W8" s="35">
        <f t="shared" si="9"/>
        <v>19.473851536775534</v>
      </c>
      <c r="X8" s="35">
        <f t="shared" si="10"/>
        <v>3524.3878980789987</v>
      </c>
      <c r="Y8" s="51">
        <v>9900</v>
      </c>
      <c r="Z8" s="51">
        <v>4150</v>
      </c>
      <c r="AA8" s="35">
        <f t="shared" si="11"/>
        <v>603.75</v>
      </c>
      <c r="AB8" s="35">
        <f t="shared" si="12"/>
        <v>475</v>
      </c>
      <c r="AC8" s="35">
        <f t="shared" si="13"/>
        <v>584.50119721938472</v>
      </c>
      <c r="AD8" s="35">
        <f t="shared" si="14"/>
        <v>273.82073980775351</v>
      </c>
      <c r="AE8" s="35">
        <f t="shared" si="15"/>
        <v>151.67567408584176</v>
      </c>
      <c r="AF8" s="35">
        <f t="shared" si="16"/>
        <v>323.1632464175625</v>
      </c>
      <c r="AG8" s="35">
        <f t="shared" si="17"/>
        <v>14.755790027842313</v>
      </c>
      <c r="AH8" s="35">
        <f t="shared" si="18"/>
        <v>516.6058316950888</v>
      </c>
      <c r="AI8" s="35">
        <f t="shared" si="19"/>
        <v>286.15998121268223</v>
      </c>
      <c r="AJ8" s="35">
        <f t="shared" si="20"/>
        <v>21.41404029833982</v>
      </c>
      <c r="AK8" s="36">
        <f t="shared" si="21"/>
        <v>3266.6454081942447</v>
      </c>
    </row>
    <row r="9" spans="1:37" x14ac:dyDescent="0.25">
      <c r="A9" s="5">
        <v>5018</v>
      </c>
      <c r="B9" s="5">
        <v>825982.31304788589</v>
      </c>
      <c r="C9" s="5">
        <v>1146517.7488209307</v>
      </c>
      <c r="D9" s="5">
        <v>17623.604651162779</v>
      </c>
      <c r="E9" s="5">
        <v>34.795714786019218</v>
      </c>
      <c r="F9" s="5">
        <v>-2.5000000000000001E-2</v>
      </c>
      <c r="G9" s="5">
        <v>2.5000000000000001E-2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396.25</v>
      </c>
      <c r="O9" s="35">
        <f t="shared" si="1"/>
        <v>25</v>
      </c>
      <c r="P9" s="35">
        <f t="shared" si="2"/>
        <v>583.14442824110336</v>
      </c>
      <c r="Q9" s="35">
        <f t="shared" si="3"/>
        <v>249.0213797049712</v>
      </c>
      <c r="R9" s="35">
        <f t="shared" si="4"/>
        <v>125.44098869657967</v>
      </c>
      <c r="S9" s="35">
        <f t="shared" si="5"/>
        <v>293.88349863925117</v>
      </c>
      <c r="T9" s="35">
        <f t="shared" si="6"/>
        <v>42.449484114609724</v>
      </c>
      <c r="U9" s="35">
        <f t="shared" si="7"/>
        <v>529.00636606762339</v>
      </c>
      <c r="V9" s="35">
        <f t="shared" si="8"/>
        <v>266.47945515733045</v>
      </c>
      <c r="W9" s="35">
        <f t="shared" si="9"/>
        <v>19.473851536775534</v>
      </c>
      <c r="X9" s="35">
        <f t="shared" si="10"/>
        <v>3524.3878980789987</v>
      </c>
      <c r="Y9" s="51">
        <v>9900</v>
      </c>
      <c r="Z9" s="51">
        <v>4150</v>
      </c>
      <c r="AA9" s="35">
        <f t="shared" si="11"/>
        <v>603.75</v>
      </c>
      <c r="AB9" s="35">
        <f t="shared" si="12"/>
        <v>475</v>
      </c>
      <c r="AC9" s="35">
        <f t="shared" si="13"/>
        <v>584.50119721938472</v>
      </c>
      <c r="AD9" s="35">
        <f t="shared" si="14"/>
        <v>273.82073980775351</v>
      </c>
      <c r="AE9" s="35">
        <f t="shared" si="15"/>
        <v>151.67567408584176</v>
      </c>
      <c r="AF9" s="35">
        <f t="shared" si="16"/>
        <v>323.1632464175625</v>
      </c>
      <c r="AG9" s="35">
        <f t="shared" si="17"/>
        <v>14.755790027842313</v>
      </c>
      <c r="AH9" s="35">
        <f t="shared" si="18"/>
        <v>516.6058316950888</v>
      </c>
      <c r="AI9" s="35">
        <f t="shared" si="19"/>
        <v>286.15998121268223</v>
      </c>
      <c r="AJ9" s="35">
        <f t="shared" si="20"/>
        <v>21.41404029833982</v>
      </c>
      <c r="AK9" s="36">
        <f t="shared" si="21"/>
        <v>3266.6454081942447</v>
      </c>
    </row>
    <row r="10" spans="1:37" x14ac:dyDescent="0.25">
      <c r="A10" s="5">
        <v>5019</v>
      </c>
      <c r="B10" s="5">
        <v>826803.23940086365</v>
      </c>
      <c r="C10" s="5">
        <v>1147088.7828397751</v>
      </c>
      <c r="D10" s="5">
        <v>17623.116279069756</v>
      </c>
      <c r="E10" s="5">
        <v>34.849013185566271</v>
      </c>
      <c r="F10" s="5">
        <v>-2.5000000000000001E-2</v>
      </c>
      <c r="G10" s="5">
        <v>2.5000000000000001E-2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396.25</v>
      </c>
      <c r="O10" s="35">
        <f t="shared" si="1"/>
        <v>25</v>
      </c>
      <c r="P10" s="35">
        <f t="shared" si="2"/>
        <v>583.14442824110336</v>
      </c>
      <c r="Q10" s="35">
        <f t="shared" si="3"/>
        <v>249.0213797049712</v>
      </c>
      <c r="R10" s="35">
        <f t="shared" si="4"/>
        <v>125.44098869657967</v>
      </c>
      <c r="S10" s="35">
        <f t="shared" si="5"/>
        <v>293.88349863925117</v>
      </c>
      <c r="T10" s="35">
        <f t="shared" si="6"/>
        <v>42.449484114609724</v>
      </c>
      <c r="U10" s="35">
        <f t="shared" si="7"/>
        <v>529.00636606762339</v>
      </c>
      <c r="V10" s="35">
        <f t="shared" si="8"/>
        <v>266.47945515733045</v>
      </c>
      <c r="W10" s="35">
        <f t="shared" si="9"/>
        <v>19.473851536775534</v>
      </c>
      <c r="X10" s="35">
        <f t="shared" si="10"/>
        <v>3524.3878980789987</v>
      </c>
      <c r="Y10" s="51">
        <v>9900</v>
      </c>
      <c r="Z10" s="51">
        <v>4150</v>
      </c>
      <c r="AA10" s="35">
        <f t="shared" si="11"/>
        <v>603.75</v>
      </c>
      <c r="AB10" s="35">
        <f t="shared" si="12"/>
        <v>475</v>
      </c>
      <c r="AC10" s="35">
        <f t="shared" si="13"/>
        <v>584.50119721938472</v>
      </c>
      <c r="AD10" s="35">
        <f t="shared" si="14"/>
        <v>273.82073980775351</v>
      </c>
      <c r="AE10" s="35">
        <f t="shared" si="15"/>
        <v>151.67567408584176</v>
      </c>
      <c r="AF10" s="35">
        <f t="shared" si="16"/>
        <v>323.1632464175625</v>
      </c>
      <c r="AG10" s="35">
        <f t="shared" si="17"/>
        <v>14.755790027842313</v>
      </c>
      <c r="AH10" s="35">
        <f t="shared" si="18"/>
        <v>516.6058316950888</v>
      </c>
      <c r="AI10" s="35">
        <f t="shared" si="19"/>
        <v>286.15998121268223</v>
      </c>
      <c r="AJ10" s="35">
        <f t="shared" si="20"/>
        <v>21.41404029833982</v>
      </c>
      <c r="AK10" s="36">
        <f t="shared" si="21"/>
        <v>3266.6454081942447</v>
      </c>
    </row>
    <row r="11" spans="1:37" x14ac:dyDescent="0.25">
      <c r="A11" s="5">
        <v>5020</v>
      </c>
      <c r="B11" s="5">
        <v>827623.63420438766</v>
      </c>
      <c r="C11" s="5">
        <v>1147660.5802638531</v>
      </c>
      <c r="D11" s="5">
        <v>17622.627906976733</v>
      </c>
      <c r="E11" s="5">
        <v>34.902311585113331</v>
      </c>
      <c r="F11" s="5">
        <v>-2.5000000000000001E-2</v>
      </c>
      <c r="G11" s="5">
        <v>2.5000000000000001E-2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396.25</v>
      </c>
      <c r="O11" s="35">
        <f t="shared" si="1"/>
        <v>25</v>
      </c>
      <c r="P11" s="35">
        <f t="shared" si="2"/>
        <v>583.14442824110336</v>
      </c>
      <c r="Q11" s="35">
        <f t="shared" si="3"/>
        <v>249.0213797049712</v>
      </c>
      <c r="R11" s="35">
        <f t="shared" si="4"/>
        <v>125.44098869657967</v>
      </c>
      <c r="S11" s="35">
        <f t="shared" si="5"/>
        <v>293.88349863925117</v>
      </c>
      <c r="T11" s="35">
        <f t="shared" si="6"/>
        <v>42.449484114609724</v>
      </c>
      <c r="U11" s="35">
        <f t="shared" si="7"/>
        <v>529.00636606762339</v>
      </c>
      <c r="V11" s="35">
        <f t="shared" si="8"/>
        <v>266.47945515733045</v>
      </c>
      <c r="W11" s="35">
        <f t="shared" si="9"/>
        <v>19.473851536775534</v>
      </c>
      <c r="X11" s="35">
        <f t="shared" si="10"/>
        <v>3524.3878980789987</v>
      </c>
      <c r="Y11" s="51">
        <v>9900</v>
      </c>
      <c r="Z11" s="51">
        <v>4150</v>
      </c>
      <c r="AA11" s="35">
        <f t="shared" si="11"/>
        <v>603.75</v>
      </c>
      <c r="AB11" s="35">
        <f t="shared" si="12"/>
        <v>475</v>
      </c>
      <c r="AC11" s="35">
        <f t="shared" si="13"/>
        <v>584.50119721938472</v>
      </c>
      <c r="AD11" s="35">
        <f t="shared" si="14"/>
        <v>273.82073980775351</v>
      </c>
      <c r="AE11" s="35">
        <f t="shared" si="15"/>
        <v>151.67567408584176</v>
      </c>
      <c r="AF11" s="35">
        <f t="shared" si="16"/>
        <v>323.1632464175625</v>
      </c>
      <c r="AG11" s="35">
        <f t="shared" si="17"/>
        <v>14.755790027842313</v>
      </c>
      <c r="AH11" s="35">
        <f t="shared" si="18"/>
        <v>516.6058316950888</v>
      </c>
      <c r="AI11" s="35">
        <f t="shared" si="19"/>
        <v>286.15998121268223</v>
      </c>
      <c r="AJ11" s="35">
        <f t="shared" si="20"/>
        <v>21.41404029833982</v>
      </c>
      <c r="AK11" s="36">
        <f t="shared" si="21"/>
        <v>3266.6454081942447</v>
      </c>
    </row>
    <row r="12" spans="1:37" x14ac:dyDescent="0.25">
      <c r="A12" s="5">
        <v>5021</v>
      </c>
      <c r="B12" s="5">
        <v>828443.49674844742</v>
      </c>
      <c r="C12" s="5">
        <v>1148233.1405983567</v>
      </c>
      <c r="D12" s="5">
        <v>17622.139534883707</v>
      </c>
      <c r="E12" s="5">
        <v>34.955609984660377</v>
      </c>
      <c r="F12" s="5">
        <v>-2.5000000000000001E-2</v>
      </c>
      <c r="G12" s="5">
        <v>2.5000000000000001E-2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396.25</v>
      </c>
      <c r="O12" s="35">
        <f t="shared" si="1"/>
        <v>25</v>
      </c>
      <c r="P12" s="35">
        <f t="shared" si="2"/>
        <v>583.14442824110336</v>
      </c>
      <c r="Q12" s="35">
        <f t="shared" si="3"/>
        <v>249.0213797049712</v>
      </c>
      <c r="R12" s="35">
        <f t="shared" si="4"/>
        <v>125.44098869657967</v>
      </c>
      <c r="S12" s="35">
        <f t="shared" si="5"/>
        <v>293.88349863925117</v>
      </c>
      <c r="T12" s="35">
        <f t="shared" si="6"/>
        <v>42.449484114609724</v>
      </c>
      <c r="U12" s="35">
        <f t="shared" si="7"/>
        <v>529.00636606762339</v>
      </c>
      <c r="V12" s="35">
        <f t="shared" si="8"/>
        <v>266.47945515733045</v>
      </c>
      <c r="W12" s="35">
        <f t="shared" si="9"/>
        <v>19.473851536775534</v>
      </c>
      <c r="X12" s="35">
        <f t="shared" si="10"/>
        <v>3524.3878980789987</v>
      </c>
      <c r="Y12" s="51">
        <v>9900</v>
      </c>
      <c r="Z12" s="51">
        <v>4150</v>
      </c>
      <c r="AA12" s="35">
        <f t="shared" si="11"/>
        <v>603.75</v>
      </c>
      <c r="AB12" s="35">
        <f t="shared" si="12"/>
        <v>475</v>
      </c>
      <c r="AC12" s="35">
        <f t="shared" si="13"/>
        <v>584.50119721938472</v>
      </c>
      <c r="AD12" s="35">
        <f t="shared" si="14"/>
        <v>273.82073980775351</v>
      </c>
      <c r="AE12" s="35">
        <f t="shared" si="15"/>
        <v>151.67567408584176</v>
      </c>
      <c r="AF12" s="35">
        <f t="shared" si="16"/>
        <v>323.1632464175625</v>
      </c>
      <c r="AG12" s="35">
        <f t="shared" si="17"/>
        <v>14.755790027842313</v>
      </c>
      <c r="AH12" s="35">
        <f t="shared" si="18"/>
        <v>516.6058316950888</v>
      </c>
      <c r="AI12" s="35">
        <f t="shared" si="19"/>
        <v>286.15998121268223</v>
      </c>
      <c r="AJ12" s="35">
        <f t="shared" si="20"/>
        <v>21.41404029833982</v>
      </c>
      <c r="AK12" s="36">
        <f t="shared" si="21"/>
        <v>3266.6454081942447</v>
      </c>
    </row>
    <row r="13" spans="1:37" x14ac:dyDescent="0.25">
      <c r="A13" s="5">
        <v>5021.2</v>
      </c>
      <c r="B13" s="5">
        <v>828607.40532398224</v>
      </c>
      <c r="C13" s="5">
        <v>1148347.744170934</v>
      </c>
      <c r="D13" s="5">
        <v>17622.041860465102</v>
      </c>
      <c r="E13" s="5">
        <v>34.966269664569779</v>
      </c>
      <c r="F13" s="5">
        <v>-2.5000000000000001E-2</v>
      </c>
      <c r="G13" s="5">
        <v>2.5000000000000001E-2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396.25</v>
      </c>
      <c r="O13" s="35">
        <f t="shared" si="1"/>
        <v>25</v>
      </c>
      <c r="P13" s="35">
        <f t="shared" si="2"/>
        <v>583.14442824110336</v>
      </c>
      <c r="Q13" s="35">
        <f t="shared" si="3"/>
        <v>249.0213797049712</v>
      </c>
      <c r="R13" s="35">
        <f t="shared" si="4"/>
        <v>125.44098869657967</v>
      </c>
      <c r="S13" s="35">
        <f t="shared" si="5"/>
        <v>293.88349863925117</v>
      </c>
      <c r="T13" s="35">
        <f t="shared" si="6"/>
        <v>42.449484114609724</v>
      </c>
      <c r="U13" s="35">
        <f t="shared" si="7"/>
        <v>529.00636606762339</v>
      </c>
      <c r="V13" s="35">
        <f t="shared" si="8"/>
        <v>266.47945515733045</v>
      </c>
      <c r="W13" s="35">
        <f t="shared" si="9"/>
        <v>19.473851536775534</v>
      </c>
      <c r="X13" s="35">
        <f t="shared" si="10"/>
        <v>3524.3878980789987</v>
      </c>
      <c r="Y13" s="51">
        <v>9900</v>
      </c>
      <c r="Z13" s="51">
        <v>4150</v>
      </c>
      <c r="AA13" s="35">
        <f t="shared" si="11"/>
        <v>603.75</v>
      </c>
      <c r="AB13" s="35">
        <f t="shared" si="12"/>
        <v>475</v>
      </c>
      <c r="AC13" s="35">
        <f t="shared" si="13"/>
        <v>584.50119721938472</v>
      </c>
      <c r="AD13" s="35">
        <f t="shared" si="14"/>
        <v>273.82073980775351</v>
      </c>
      <c r="AE13" s="35">
        <f t="shared" si="15"/>
        <v>151.67567408584176</v>
      </c>
      <c r="AF13" s="35">
        <f t="shared" si="16"/>
        <v>323.1632464175625</v>
      </c>
      <c r="AG13" s="35">
        <f t="shared" si="17"/>
        <v>14.755790027842313</v>
      </c>
      <c r="AH13" s="35">
        <f t="shared" si="18"/>
        <v>516.6058316950888</v>
      </c>
      <c r="AI13" s="35">
        <f t="shared" si="19"/>
        <v>286.15998121268223</v>
      </c>
      <c r="AJ13" s="35">
        <f t="shared" si="20"/>
        <v>21.41404029833982</v>
      </c>
      <c r="AK13" s="36">
        <f t="shared" si="21"/>
        <v>3266.6454081942447</v>
      </c>
    </row>
    <row r="14" spans="1:37" x14ac:dyDescent="0.25">
      <c r="A14" s="5">
        <v>5021.8</v>
      </c>
      <c r="B14" s="5">
        <v>829099.00308036804</v>
      </c>
      <c r="C14" s="5">
        <v>1148691.7378285825</v>
      </c>
      <c r="D14" s="5">
        <v>17621.748837209288</v>
      </c>
      <c r="E14" s="5">
        <v>34.998248704298035</v>
      </c>
      <c r="F14" s="5">
        <v>-2.5000000000000001E-2</v>
      </c>
      <c r="G14" s="5">
        <v>2.5000000000000001E-2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396.25</v>
      </c>
      <c r="O14" s="35">
        <f t="shared" si="1"/>
        <v>25</v>
      </c>
      <c r="P14" s="35">
        <f t="shared" si="2"/>
        <v>583.14442824110336</v>
      </c>
      <c r="Q14" s="35">
        <f t="shared" si="3"/>
        <v>249.0213797049712</v>
      </c>
      <c r="R14" s="35">
        <f t="shared" si="4"/>
        <v>125.44098869657967</v>
      </c>
      <c r="S14" s="35">
        <f t="shared" si="5"/>
        <v>293.88349863925117</v>
      </c>
      <c r="T14" s="35">
        <f t="shared" si="6"/>
        <v>42.449484114609724</v>
      </c>
      <c r="U14" s="35">
        <f t="shared" si="7"/>
        <v>529.00636606762339</v>
      </c>
      <c r="V14" s="35">
        <f t="shared" si="8"/>
        <v>266.47945515733045</v>
      </c>
      <c r="W14" s="35">
        <f t="shared" si="9"/>
        <v>19.473851536775534</v>
      </c>
      <c r="X14" s="35">
        <f t="shared" si="10"/>
        <v>3524.3878980789987</v>
      </c>
      <c r="Y14" s="51">
        <v>9900</v>
      </c>
      <c r="Z14" s="51">
        <v>4150</v>
      </c>
      <c r="AA14" s="35">
        <f t="shared" si="11"/>
        <v>603.75</v>
      </c>
      <c r="AB14" s="35">
        <f t="shared" si="12"/>
        <v>475</v>
      </c>
      <c r="AC14" s="35">
        <f t="shared" si="13"/>
        <v>584.50119721938472</v>
      </c>
      <c r="AD14" s="35">
        <f t="shared" si="14"/>
        <v>273.82073980775351</v>
      </c>
      <c r="AE14" s="35">
        <f t="shared" si="15"/>
        <v>151.67567408584176</v>
      </c>
      <c r="AF14" s="35">
        <f t="shared" si="16"/>
        <v>323.1632464175625</v>
      </c>
      <c r="AG14" s="35">
        <f t="shared" si="17"/>
        <v>14.755790027842313</v>
      </c>
      <c r="AH14" s="35">
        <f t="shared" si="18"/>
        <v>516.6058316950888</v>
      </c>
      <c r="AI14" s="35">
        <f t="shared" si="19"/>
        <v>286.15998121268223</v>
      </c>
      <c r="AJ14" s="35">
        <f t="shared" si="20"/>
        <v>21.41404029833982</v>
      </c>
      <c r="AK14" s="36">
        <f t="shared" si="21"/>
        <v>3266.6454081942447</v>
      </c>
    </row>
    <row r="15" spans="1:37" x14ac:dyDescent="0.25">
      <c r="A15" s="5">
        <v>5022</v>
      </c>
      <c r="B15" s="5">
        <v>829262.82632350922</v>
      </c>
      <c r="C15" s="5">
        <v>1148806.463347882</v>
      </c>
      <c r="D15" s="5">
        <v>17621.651162790684</v>
      </c>
      <c r="E15" s="5">
        <v>35.00890838420743</v>
      </c>
      <c r="F15" s="5">
        <v>-2.5000000000000001E-2</v>
      </c>
      <c r="G15" s="5">
        <v>2.5000000000000001E-2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396.25</v>
      </c>
      <c r="O15" s="35">
        <f t="shared" si="1"/>
        <v>25</v>
      </c>
      <c r="P15" s="35">
        <f t="shared" si="2"/>
        <v>583.14442824110336</v>
      </c>
      <c r="Q15" s="35">
        <f t="shared" si="3"/>
        <v>249.0213797049712</v>
      </c>
      <c r="R15" s="35">
        <f t="shared" si="4"/>
        <v>125.44098869657967</v>
      </c>
      <c r="S15" s="35">
        <f t="shared" si="5"/>
        <v>293.88349863925117</v>
      </c>
      <c r="T15" s="35">
        <f t="shared" si="6"/>
        <v>42.449484114609724</v>
      </c>
      <c r="U15" s="35">
        <f t="shared" si="7"/>
        <v>529.00636606762339</v>
      </c>
      <c r="V15" s="35">
        <f t="shared" si="8"/>
        <v>266.47945515733045</v>
      </c>
      <c r="W15" s="35">
        <f t="shared" si="9"/>
        <v>19.473851536775534</v>
      </c>
      <c r="X15" s="35">
        <f t="shared" si="10"/>
        <v>3524.3878980789987</v>
      </c>
      <c r="Y15" s="51">
        <v>9900</v>
      </c>
      <c r="Z15" s="51">
        <v>4150</v>
      </c>
      <c r="AA15" s="35">
        <f t="shared" si="11"/>
        <v>603.75</v>
      </c>
      <c r="AB15" s="35">
        <f t="shared" si="12"/>
        <v>475</v>
      </c>
      <c r="AC15" s="35">
        <f t="shared" si="13"/>
        <v>584.50119721938472</v>
      </c>
      <c r="AD15" s="35">
        <f t="shared" si="14"/>
        <v>273.82073980775351</v>
      </c>
      <c r="AE15" s="35">
        <f t="shared" si="15"/>
        <v>151.67567408584176</v>
      </c>
      <c r="AF15" s="35">
        <f t="shared" si="16"/>
        <v>323.1632464175625</v>
      </c>
      <c r="AG15" s="35">
        <f t="shared" si="17"/>
        <v>14.755790027842313</v>
      </c>
      <c r="AH15" s="35">
        <f t="shared" si="18"/>
        <v>516.6058316950888</v>
      </c>
      <c r="AI15" s="35">
        <f t="shared" si="19"/>
        <v>286.15998121268223</v>
      </c>
      <c r="AJ15" s="35">
        <f t="shared" si="20"/>
        <v>21.41404029833982</v>
      </c>
      <c r="AK15" s="36">
        <f t="shared" si="21"/>
        <v>3266.6454081942447</v>
      </c>
    </row>
    <row r="16" spans="1:37" x14ac:dyDescent="0.25">
      <c r="A16" s="5">
        <v>5023</v>
      </c>
      <c r="B16" s="5">
        <v>830081.62222146988</v>
      </c>
      <c r="C16" s="5">
        <v>1149380.5480162799</v>
      </c>
      <c r="D16" s="5">
        <v>17621.162790697661</v>
      </c>
      <c r="E16" s="5">
        <v>35.062206783754483</v>
      </c>
      <c r="F16" s="5">
        <v>-2.5000000000000001E-2</v>
      </c>
      <c r="G16" s="5">
        <v>2.5000000000000001E-2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396.25</v>
      </c>
      <c r="O16" s="35">
        <f t="shared" si="1"/>
        <v>25</v>
      </c>
      <c r="P16" s="35">
        <f t="shared" si="2"/>
        <v>583.14442824110336</v>
      </c>
      <c r="Q16" s="35">
        <f t="shared" si="3"/>
        <v>249.0213797049712</v>
      </c>
      <c r="R16" s="35">
        <f t="shared" si="4"/>
        <v>125.44098869657967</v>
      </c>
      <c r="S16" s="35">
        <f t="shared" si="5"/>
        <v>293.88349863925117</v>
      </c>
      <c r="T16" s="35">
        <f t="shared" si="6"/>
        <v>42.449484114609724</v>
      </c>
      <c r="U16" s="35">
        <f t="shared" si="7"/>
        <v>529.00636606762339</v>
      </c>
      <c r="V16" s="35">
        <f t="shared" si="8"/>
        <v>266.47945515733045</v>
      </c>
      <c r="W16" s="35">
        <f t="shared" si="9"/>
        <v>19.473851536775534</v>
      </c>
      <c r="X16" s="35">
        <f t="shared" si="10"/>
        <v>3524.3878980789987</v>
      </c>
      <c r="Y16" s="51">
        <v>9900</v>
      </c>
      <c r="Z16" s="51">
        <v>4150</v>
      </c>
      <c r="AA16" s="35">
        <f t="shared" si="11"/>
        <v>603.75</v>
      </c>
      <c r="AB16" s="35">
        <f t="shared" si="12"/>
        <v>475</v>
      </c>
      <c r="AC16" s="35">
        <f t="shared" si="13"/>
        <v>584.50119721938472</v>
      </c>
      <c r="AD16" s="35">
        <f t="shared" si="14"/>
        <v>273.82073980775351</v>
      </c>
      <c r="AE16" s="35">
        <f t="shared" si="15"/>
        <v>151.67567408584176</v>
      </c>
      <c r="AF16" s="35">
        <f t="shared" si="16"/>
        <v>323.1632464175625</v>
      </c>
      <c r="AG16" s="35">
        <f t="shared" si="17"/>
        <v>14.755790027842313</v>
      </c>
      <c r="AH16" s="35">
        <f t="shared" si="18"/>
        <v>516.6058316950888</v>
      </c>
      <c r="AI16" s="35">
        <f t="shared" si="19"/>
        <v>286.15998121268223</v>
      </c>
      <c r="AJ16" s="35">
        <f t="shared" si="20"/>
        <v>21.41404029833982</v>
      </c>
      <c r="AK16" s="36">
        <f t="shared" si="21"/>
        <v>3266.6454081942447</v>
      </c>
    </row>
    <row r="17" spans="1:37" x14ac:dyDescent="0.25">
      <c r="A17" s="5">
        <v>5024</v>
      </c>
      <c r="B17" s="5">
        <v>830899.88373184204</v>
      </c>
      <c r="C17" s="5">
        <v>1149955.3941068053</v>
      </c>
      <c r="D17" s="5">
        <v>17620.674418604642</v>
      </c>
      <c r="E17" s="5">
        <v>35.115505183301543</v>
      </c>
      <c r="F17" s="5">
        <v>-2.5000000000000001E-2</v>
      </c>
      <c r="G17" s="5">
        <v>2.5000000000000001E-2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396.25</v>
      </c>
      <c r="O17" s="35">
        <f t="shared" si="1"/>
        <v>25</v>
      </c>
      <c r="P17" s="35">
        <f t="shared" si="2"/>
        <v>583.14442824110336</v>
      </c>
      <c r="Q17" s="35">
        <f t="shared" si="3"/>
        <v>249.0213797049712</v>
      </c>
      <c r="R17" s="35">
        <f t="shared" si="4"/>
        <v>125.44098869657967</v>
      </c>
      <c r="S17" s="35">
        <f t="shared" si="5"/>
        <v>293.88349863925117</v>
      </c>
      <c r="T17" s="35">
        <f t="shared" si="6"/>
        <v>42.449484114609724</v>
      </c>
      <c r="U17" s="35">
        <f t="shared" si="7"/>
        <v>529.00636606762339</v>
      </c>
      <c r="V17" s="35">
        <f t="shared" si="8"/>
        <v>266.47945515733045</v>
      </c>
      <c r="W17" s="35">
        <f t="shared" si="9"/>
        <v>19.473851536775534</v>
      </c>
      <c r="X17" s="35">
        <f t="shared" si="10"/>
        <v>3524.3878980789987</v>
      </c>
      <c r="Y17" s="51">
        <v>9900</v>
      </c>
      <c r="Z17" s="51">
        <v>4150</v>
      </c>
      <c r="AA17" s="35">
        <f t="shared" si="11"/>
        <v>603.75</v>
      </c>
      <c r="AB17" s="35">
        <f t="shared" si="12"/>
        <v>475</v>
      </c>
      <c r="AC17" s="35">
        <f t="shared" si="13"/>
        <v>584.50119721938472</v>
      </c>
      <c r="AD17" s="35">
        <f t="shared" si="14"/>
        <v>273.82073980775351</v>
      </c>
      <c r="AE17" s="35">
        <f t="shared" si="15"/>
        <v>151.67567408584176</v>
      </c>
      <c r="AF17" s="35">
        <f t="shared" si="16"/>
        <v>323.1632464175625</v>
      </c>
      <c r="AG17" s="35">
        <f t="shared" si="17"/>
        <v>14.755790027842313</v>
      </c>
      <c r="AH17" s="35">
        <f t="shared" si="18"/>
        <v>516.6058316950888</v>
      </c>
      <c r="AI17" s="35">
        <f t="shared" si="19"/>
        <v>286.15998121268223</v>
      </c>
      <c r="AJ17" s="35">
        <f t="shared" si="20"/>
        <v>21.41404029833982</v>
      </c>
      <c r="AK17" s="36">
        <f t="shared" si="21"/>
        <v>3266.6454081942447</v>
      </c>
    </row>
    <row r="18" spans="1:37" x14ac:dyDescent="0.25">
      <c r="A18" s="5">
        <v>5025</v>
      </c>
      <c r="B18" s="5">
        <v>831717.61014842987</v>
      </c>
      <c r="C18" s="5">
        <v>1150531.001121968</v>
      </c>
      <c r="D18" s="5">
        <v>17620.186046511615</v>
      </c>
      <c r="E18" s="5">
        <v>35.168803582848589</v>
      </c>
      <c r="F18" s="5">
        <v>-2.5000000000000001E-2</v>
      </c>
      <c r="G18" s="5">
        <v>2.5000000000000001E-2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396.25</v>
      </c>
      <c r="O18" s="35">
        <f t="shared" si="1"/>
        <v>25</v>
      </c>
      <c r="P18" s="35">
        <f t="shared" si="2"/>
        <v>583.14442824110336</v>
      </c>
      <c r="Q18" s="35">
        <f t="shared" si="3"/>
        <v>249.0213797049712</v>
      </c>
      <c r="R18" s="35">
        <f t="shared" si="4"/>
        <v>125.44098869657967</v>
      </c>
      <c r="S18" s="35">
        <f t="shared" si="5"/>
        <v>293.88349863925117</v>
      </c>
      <c r="T18" s="35">
        <f t="shared" si="6"/>
        <v>42.449484114609724</v>
      </c>
      <c r="U18" s="35">
        <f t="shared" si="7"/>
        <v>529.00636606762339</v>
      </c>
      <c r="V18" s="35">
        <f t="shared" si="8"/>
        <v>266.47945515733045</v>
      </c>
      <c r="W18" s="35">
        <f t="shared" si="9"/>
        <v>19.473851536775534</v>
      </c>
      <c r="X18" s="35">
        <f t="shared" si="10"/>
        <v>3524.3878980789987</v>
      </c>
      <c r="Y18" s="51">
        <v>9900</v>
      </c>
      <c r="Z18" s="51">
        <v>4150</v>
      </c>
      <c r="AA18" s="35">
        <f t="shared" si="11"/>
        <v>603.75</v>
      </c>
      <c r="AB18" s="35">
        <f t="shared" si="12"/>
        <v>475</v>
      </c>
      <c r="AC18" s="35">
        <f t="shared" si="13"/>
        <v>584.50119721938472</v>
      </c>
      <c r="AD18" s="35">
        <f t="shared" si="14"/>
        <v>273.82073980775351</v>
      </c>
      <c r="AE18" s="35">
        <f t="shared" si="15"/>
        <v>151.67567408584176</v>
      </c>
      <c r="AF18" s="35">
        <f t="shared" si="16"/>
        <v>323.1632464175625</v>
      </c>
      <c r="AG18" s="35">
        <f t="shared" si="17"/>
        <v>14.755790027842313</v>
      </c>
      <c r="AH18" s="35">
        <f t="shared" si="18"/>
        <v>516.6058316950888</v>
      </c>
      <c r="AI18" s="35">
        <f t="shared" si="19"/>
        <v>286.15998121268223</v>
      </c>
      <c r="AJ18" s="35">
        <f t="shared" si="20"/>
        <v>21.41404029833982</v>
      </c>
      <c r="AK18" s="36">
        <f t="shared" si="21"/>
        <v>3266.6454081942447</v>
      </c>
    </row>
    <row r="19" spans="1:37" x14ac:dyDescent="0.25">
      <c r="A19" s="5">
        <v>5026</v>
      </c>
      <c r="B19" s="5">
        <v>832534.80076265335</v>
      </c>
      <c r="C19" s="5">
        <v>1151107.3685637116</v>
      </c>
      <c r="D19" s="5">
        <v>17619.697674418592</v>
      </c>
      <c r="E19" s="5">
        <v>35.222101982395642</v>
      </c>
      <c r="F19" s="5">
        <v>-2.5000000000000001E-2</v>
      </c>
      <c r="G19" s="5">
        <v>2.5000000000000001E-2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396.25</v>
      </c>
      <c r="O19" s="35">
        <f t="shared" si="1"/>
        <v>25</v>
      </c>
      <c r="P19" s="35">
        <f t="shared" si="2"/>
        <v>583.14442824110336</v>
      </c>
      <c r="Q19" s="35">
        <f t="shared" si="3"/>
        <v>249.0213797049712</v>
      </c>
      <c r="R19" s="35">
        <f t="shared" si="4"/>
        <v>125.44098869657967</v>
      </c>
      <c r="S19" s="35">
        <f t="shared" si="5"/>
        <v>293.88349863925117</v>
      </c>
      <c r="T19" s="35">
        <f t="shared" si="6"/>
        <v>42.449484114609724</v>
      </c>
      <c r="U19" s="35">
        <f t="shared" si="7"/>
        <v>529.00636606762339</v>
      </c>
      <c r="V19" s="35">
        <f t="shared" si="8"/>
        <v>266.47945515733045</v>
      </c>
      <c r="W19" s="35">
        <f t="shared" si="9"/>
        <v>19.473851536775534</v>
      </c>
      <c r="X19" s="35">
        <f t="shared" si="10"/>
        <v>3524.3878980789987</v>
      </c>
      <c r="Y19" s="51">
        <v>9900</v>
      </c>
      <c r="Z19" s="51">
        <v>4150</v>
      </c>
      <c r="AA19" s="35">
        <f t="shared" si="11"/>
        <v>603.75</v>
      </c>
      <c r="AB19" s="35">
        <f t="shared" si="12"/>
        <v>475</v>
      </c>
      <c r="AC19" s="35">
        <f t="shared" si="13"/>
        <v>584.50119721938472</v>
      </c>
      <c r="AD19" s="35">
        <f t="shared" si="14"/>
        <v>273.82073980775351</v>
      </c>
      <c r="AE19" s="35">
        <f t="shared" si="15"/>
        <v>151.67567408584176</v>
      </c>
      <c r="AF19" s="35">
        <f t="shared" si="16"/>
        <v>323.1632464175625</v>
      </c>
      <c r="AG19" s="35">
        <f t="shared" si="17"/>
        <v>14.755790027842313</v>
      </c>
      <c r="AH19" s="35">
        <f t="shared" si="18"/>
        <v>516.6058316950888</v>
      </c>
      <c r="AI19" s="35">
        <f t="shared" si="19"/>
        <v>286.15998121268223</v>
      </c>
      <c r="AJ19" s="35">
        <f t="shared" si="20"/>
        <v>21.41404029833982</v>
      </c>
      <c r="AK19" s="36">
        <f t="shared" si="21"/>
        <v>3266.6454081942447</v>
      </c>
    </row>
    <row r="20" spans="1:37" x14ac:dyDescent="0.25">
      <c r="A20" s="5">
        <v>5026.2</v>
      </c>
      <c r="B20" s="5">
        <v>832698.17452669144</v>
      </c>
      <c r="C20" s="5">
        <v>1151222.7332593799</v>
      </c>
      <c r="D20" s="5">
        <v>17619.599999999988</v>
      </c>
      <c r="E20" s="5">
        <v>35.232761662305052</v>
      </c>
      <c r="F20" s="5">
        <v>-2.5000000000000001E-2</v>
      </c>
      <c r="G20" s="5">
        <v>2.5000000000000001E-2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396.25</v>
      </c>
      <c r="O20" s="35">
        <f t="shared" si="1"/>
        <v>25</v>
      </c>
      <c r="P20" s="35">
        <f t="shared" si="2"/>
        <v>583.14442824110336</v>
      </c>
      <c r="Q20" s="35">
        <f t="shared" si="3"/>
        <v>249.0213797049712</v>
      </c>
      <c r="R20" s="35">
        <f t="shared" si="4"/>
        <v>125.44098869657967</v>
      </c>
      <c r="S20" s="35">
        <f t="shared" si="5"/>
        <v>293.88349863925117</v>
      </c>
      <c r="T20" s="35">
        <f t="shared" si="6"/>
        <v>42.449484114609724</v>
      </c>
      <c r="U20" s="35">
        <f t="shared" si="7"/>
        <v>529.00636606762339</v>
      </c>
      <c r="V20" s="35">
        <f t="shared" si="8"/>
        <v>266.47945515733045</v>
      </c>
      <c r="W20" s="35">
        <f t="shared" si="9"/>
        <v>19.473851536775534</v>
      </c>
      <c r="X20" s="35">
        <f t="shared" si="10"/>
        <v>3524.3878980789987</v>
      </c>
      <c r="Y20" s="51">
        <v>9900</v>
      </c>
      <c r="Z20" s="51">
        <v>4150</v>
      </c>
      <c r="AA20" s="35">
        <f t="shared" si="11"/>
        <v>603.75</v>
      </c>
      <c r="AB20" s="35">
        <f t="shared" si="12"/>
        <v>475</v>
      </c>
      <c r="AC20" s="35">
        <f t="shared" si="13"/>
        <v>584.50119721938472</v>
      </c>
      <c r="AD20" s="35">
        <f t="shared" si="14"/>
        <v>273.82073980775351</v>
      </c>
      <c r="AE20" s="35">
        <f t="shared" si="15"/>
        <v>151.67567408584176</v>
      </c>
      <c r="AF20" s="35">
        <f t="shared" si="16"/>
        <v>323.1632464175625</v>
      </c>
      <c r="AG20" s="35">
        <f t="shared" si="17"/>
        <v>14.755790027842313</v>
      </c>
      <c r="AH20" s="35">
        <f t="shared" si="18"/>
        <v>516.6058316950888</v>
      </c>
      <c r="AI20" s="35">
        <f t="shared" si="19"/>
        <v>286.15998121268223</v>
      </c>
      <c r="AJ20" s="35">
        <f t="shared" si="20"/>
        <v>21.41404029833982</v>
      </c>
      <c r="AK20" s="36">
        <f t="shared" si="21"/>
        <v>3266.6454081942447</v>
      </c>
    </row>
    <row r="21" spans="1:37" x14ac:dyDescent="0.25">
      <c r="A21" s="5">
        <v>5026.8</v>
      </c>
      <c r="B21" s="5">
        <v>833188.16700124741</v>
      </c>
      <c r="C21" s="5">
        <v>1151569.0096891224</v>
      </c>
      <c r="D21" s="5">
        <v>17619.306976744174</v>
      </c>
      <c r="E21" s="5">
        <v>35.264740702033301</v>
      </c>
      <c r="F21" s="5">
        <v>-2.5000000000000001E-2</v>
      </c>
      <c r="G21" s="5">
        <v>2.5000000000000001E-2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396.25</v>
      </c>
      <c r="O21" s="35">
        <f t="shared" si="1"/>
        <v>25</v>
      </c>
      <c r="P21" s="35">
        <f t="shared" si="2"/>
        <v>583.14442824110336</v>
      </c>
      <c r="Q21" s="35">
        <f t="shared" si="3"/>
        <v>249.0213797049712</v>
      </c>
      <c r="R21" s="35">
        <f t="shared" si="4"/>
        <v>125.44098869657967</v>
      </c>
      <c r="S21" s="35">
        <f t="shared" si="5"/>
        <v>293.88349863925117</v>
      </c>
      <c r="T21" s="35">
        <f t="shared" si="6"/>
        <v>42.449484114609724</v>
      </c>
      <c r="U21" s="35">
        <f t="shared" si="7"/>
        <v>529.00636606762339</v>
      </c>
      <c r="V21" s="35">
        <f t="shared" si="8"/>
        <v>266.47945515733045</v>
      </c>
      <c r="W21" s="35">
        <f t="shared" si="9"/>
        <v>19.473851536775534</v>
      </c>
      <c r="X21" s="35">
        <f t="shared" si="10"/>
        <v>3524.3878980789987</v>
      </c>
      <c r="Y21" s="51">
        <v>9900</v>
      </c>
      <c r="Z21" s="51">
        <v>4150</v>
      </c>
      <c r="AA21" s="35">
        <f t="shared" si="11"/>
        <v>603.75</v>
      </c>
      <c r="AB21" s="35">
        <f t="shared" si="12"/>
        <v>475</v>
      </c>
      <c r="AC21" s="35">
        <f t="shared" si="13"/>
        <v>584.50119721938472</v>
      </c>
      <c r="AD21" s="35">
        <f t="shared" si="14"/>
        <v>273.82073980775351</v>
      </c>
      <c r="AE21" s="35">
        <f t="shared" si="15"/>
        <v>151.67567408584176</v>
      </c>
      <c r="AF21" s="35">
        <f t="shared" si="16"/>
        <v>323.1632464175625</v>
      </c>
      <c r="AG21" s="35">
        <f t="shared" si="17"/>
        <v>14.755790027842313</v>
      </c>
      <c r="AH21" s="35">
        <f t="shared" si="18"/>
        <v>516.6058316950888</v>
      </c>
      <c r="AI21" s="35">
        <f t="shared" si="19"/>
        <v>286.15998121268223</v>
      </c>
      <c r="AJ21" s="35">
        <f t="shared" si="20"/>
        <v>21.41404029833982</v>
      </c>
      <c r="AK21" s="36">
        <f t="shared" si="21"/>
        <v>3266.6454081942447</v>
      </c>
    </row>
    <row r="22" spans="1:37" x14ac:dyDescent="0.25">
      <c r="A22" s="5">
        <v>5027</v>
      </c>
      <c r="B22" s="5">
        <v>833351.45486736298</v>
      </c>
      <c r="C22" s="5">
        <v>1151684.4959332943</v>
      </c>
      <c r="D22" s="5">
        <v>17619.209302325569</v>
      </c>
      <c r="E22" s="5">
        <v>35.275400381942696</v>
      </c>
      <c r="F22" s="5">
        <v>-2.5000000000000001E-2</v>
      </c>
      <c r="G22" s="5">
        <v>2.5000000000000001E-2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396.25</v>
      </c>
      <c r="O22" s="35">
        <f t="shared" si="1"/>
        <v>25</v>
      </c>
      <c r="P22" s="35">
        <f t="shared" si="2"/>
        <v>583.14442824110336</v>
      </c>
      <c r="Q22" s="35">
        <f t="shared" si="3"/>
        <v>249.0213797049712</v>
      </c>
      <c r="R22" s="35">
        <f t="shared" si="4"/>
        <v>125.44098869657967</v>
      </c>
      <c r="S22" s="35">
        <f t="shared" si="5"/>
        <v>293.88349863925117</v>
      </c>
      <c r="T22" s="35">
        <f t="shared" si="6"/>
        <v>42.449484114609724</v>
      </c>
      <c r="U22" s="35">
        <f t="shared" si="7"/>
        <v>529.00636606762339</v>
      </c>
      <c r="V22" s="35">
        <f t="shared" si="8"/>
        <v>266.47945515733045</v>
      </c>
      <c r="W22" s="35">
        <f t="shared" si="9"/>
        <v>19.473851536775534</v>
      </c>
      <c r="X22" s="35">
        <f t="shared" si="10"/>
        <v>3524.3878980789987</v>
      </c>
      <c r="Y22" s="51">
        <v>9900</v>
      </c>
      <c r="Z22" s="51">
        <v>4150</v>
      </c>
      <c r="AA22" s="35">
        <f t="shared" si="11"/>
        <v>603.75</v>
      </c>
      <c r="AB22" s="35">
        <f t="shared" si="12"/>
        <v>475</v>
      </c>
      <c r="AC22" s="35">
        <f t="shared" si="13"/>
        <v>584.50119721938472</v>
      </c>
      <c r="AD22" s="35">
        <f t="shared" si="14"/>
        <v>273.82073980775351</v>
      </c>
      <c r="AE22" s="35">
        <f t="shared" si="15"/>
        <v>151.67567408584176</v>
      </c>
      <c r="AF22" s="35">
        <f t="shared" si="16"/>
        <v>323.1632464175625</v>
      </c>
      <c r="AG22" s="35">
        <f t="shared" si="17"/>
        <v>14.755790027842313</v>
      </c>
      <c r="AH22" s="35">
        <f t="shared" si="18"/>
        <v>516.6058316950888</v>
      </c>
      <c r="AI22" s="35">
        <f t="shared" si="19"/>
        <v>286.15998121268223</v>
      </c>
      <c r="AJ22" s="35">
        <f t="shared" si="20"/>
        <v>21.41404029833982</v>
      </c>
      <c r="AK22" s="36">
        <f t="shared" si="21"/>
        <v>3266.6454081942447</v>
      </c>
    </row>
    <row r="23" spans="1:37" x14ac:dyDescent="0.25">
      <c r="A23" s="5">
        <v>5028</v>
      </c>
      <c r="B23" s="5">
        <v>834167.57175636292</v>
      </c>
      <c r="C23" s="5">
        <v>1152262.3827312887</v>
      </c>
      <c r="D23" s="5">
        <v>17618.720930232546</v>
      </c>
      <c r="E23" s="5">
        <v>35.328698781489756</v>
      </c>
      <c r="F23" s="5">
        <v>-2.5000000000000001E-2</v>
      </c>
      <c r="G23" s="5">
        <v>2.5000000000000001E-2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396.25</v>
      </c>
      <c r="O23" s="35">
        <f t="shared" si="1"/>
        <v>25</v>
      </c>
      <c r="P23" s="35">
        <f t="shared" si="2"/>
        <v>583.14442824110336</v>
      </c>
      <c r="Q23" s="35">
        <f t="shared" si="3"/>
        <v>249.0213797049712</v>
      </c>
      <c r="R23" s="35">
        <f t="shared" si="4"/>
        <v>125.44098869657967</v>
      </c>
      <c r="S23" s="35">
        <f t="shared" si="5"/>
        <v>293.88349863925117</v>
      </c>
      <c r="T23" s="35">
        <f t="shared" si="6"/>
        <v>42.449484114609724</v>
      </c>
      <c r="U23" s="35">
        <f t="shared" si="7"/>
        <v>529.00636606762339</v>
      </c>
      <c r="V23" s="35">
        <f t="shared" si="8"/>
        <v>266.47945515733045</v>
      </c>
      <c r="W23" s="35">
        <f t="shared" si="9"/>
        <v>19.473851536775534</v>
      </c>
      <c r="X23" s="35">
        <f t="shared" si="10"/>
        <v>3524.3878980789987</v>
      </c>
      <c r="Y23" s="51">
        <v>9900</v>
      </c>
      <c r="Z23" s="51">
        <v>4150</v>
      </c>
      <c r="AA23" s="35">
        <f t="shared" si="11"/>
        <v>603.75</v>
      </c>
      <c r="AB23" s="35">
        <f t="shared" si="12"/>
        <v>475</v>
      </c>
      <c r="AC23" s="35">
        <f t="shared" si="13"/>
        <v>584.50119721938472</v>
      </c>
      <c r="AD23" s="35">
        <f t="shared" si="14"/>
        <v>273.82073980775351</v>
      </c>
      <c r="AE23" s="35">
        <f t="shared" si="15"/>
        <v>151.67567408584176</v>
      </c>
      <c r="AF23" s="35">
        <f t="shared" si="16"/>
        <v>323.1632464175625</v>
      </c>
      <c r="AG23" s="35">
        <f t="shared" si="17"/>
        <v>14.755790027842313</v>
      </c>
      <c r="AH23" s="35">
        <f t="shared" si="18"/>
        <v>516.6058316950888</v>
      </c>
      <c r="AI23" s="35">
        <f t="shared" si="19"/>
        <v>286.15998121268223</v>
      </c>
      <c r="AJ23" s="35">
        <f t="shared" si="20"/>
        <v>21.41404029833982</v>
      </c>
      <c r="AK23" s="36">
        <f t="shared" si="21"/>
        <v>3266.6454081942447</v>
      </c>
    </row>
    <row r="24" spans="1:37" x14ac:dyDescent="0.25">
      <c r="A24" s="5">
        <v>5029</v>
      </c>
      <c r="B24" s="5">
        <v>834983.15072345734</v>
      </c>
      <c r="C24" s="5">
        <v>1152841.0284576714</v>
      </c>
      <c r="D24" s="5">
        <v>17618.23255813952</v>
      </c>
      <c r="E24" s="5">
        <v>35.381997181036809</v>
      </c>
      <c r="F24" s="5">
        <v>-2.5000000000000001E-2</v>
      </c>
      <c r="G24" s="5">
        <v>2.5000000000000001E-2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396.25</v>
      </c>
      <c r="O24" s="35">
        <f t="shared" si="1"/>
        <v>25</v>
      </c>
      <c r="P24" s="35">
        <f t="shared" si="2"/>
        <v>583.14442824110336</v>
      </c>
      <c r="Q24" s="35">
        <f t="shared" si="3"/>
        <v>249.0213797049712</v>
      </c>
      <c r="R24" s="35">
        <f t="shared" si="4"/>
        <v>125.44098869657967</v>
      </c>
      <c r="S24" s="35">
        <f t="shared" si="5"/>
        <v>293.88349863925117</v>
      </c>
      <c r="T24" s="35">
        <f t="shared" si="6"/>
        <v>42.449484114609724</v>
      </c>
      <c r="U24" s="35">
        <f t="shared" si="7"/>
        <v>529.00636606762339</v>
      </c>
      <c r="V24" s="35">
        <f t="shared" si="8"/>
        <v>266.47945515733045</v>
      </c>
      <c r="W24" s="35">
        <f t="shared" si="9"/>
        <v>19.473851536775534</v>
      </c>
      <c r="X24" s="35">
        <f t="shared" si="10"/>
        <v>3524.3878980789987</v>
      </c>
      <c r="Y24" s="51">
        <v>9900</v>
      </c>
      <c r="Z24" s="51">
        <v>4150</v>
      </c>
      <c r="AA24" s="35">
        <f t="shared" si="11"/>
        <v>603.75</v>
      </c>
      <c r="AB24" s="35">
        <f t="shared" si="12"/>
        <v>475</v>
      </c>
      <c r="AC24" s="35">
        <f t="shared" si="13"/>
        <v>584.50119721938472</v>
      </c>
      <c r="AD24" s="35">
        <f t="shared" si="14"/>
        <v>273.82073980775351</v>
      </c>
      <c r="AE24" s="35">
        <f t="shared" si="15"/>
        <v>151.67567408584176</v>
      </c>
      <c r="AF24" s="35">
        <f t="shared" si="16"/>
        <v>323.1632464175625</v>
      </c>
      <c r="AG24" s="35">
        <f t="shared" si="17"/>
        <v>14.755790027842313</v>
      </c>
      <c r="AH24" s="35">
        <f t="shared" si="18"/>
        <v>516.6058316950888</v>
      </c>
      <c r="AI24" s="35">
        <f t="shared" si="19"/>
        <v>286.15998121268223</v>
      </c>
      <c r="AJ24" s="35">
        <f t="shared" si="20"/>
        <v>21.41404029833982</v>
      </c>
      <c r="AK24" s="36">
        <f t="shared" si="21"/>
        <v>3266.6454081942447</v>
      </c>
    </row>
    <row r="25" spans="1:37" x14ac:dyDescent="0.25">
      <c r="A25" s="5">
        <v>5030</v>
      </c>
      <c r="B25" s="5">
        <v>835798.19106245041</v>
      </c>
      <c r="C25" s="5">
        <v>1153420.4326116741</v>
      </c>
      <c r="D25" s="5">
        <v>17617.744186046501</v>
      </c>
      <c r="E25" s="5">
        <v>35.435295580583855</v>
      </c>
      <c r="F25" s="5">
        <v>-2.5000000000000001E-2</v>
      </c>
      <c r="G25" s="5">
        <v>2.5000000000000001E-2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396.25</v>
      </c>
      <c r="O25" s="35">
        <f t="shared" si="1"/>
        <v>25</v>
      </c>
      <c r="P25" s="35">
        <f t="shared" si="2"/>
        <v>583.14442824110336</v>
      </c>
      <c r="Q25" s="35">
        <f t="shared" si="3"/>
        <v>249.0213797049712</v>
      </c>
      <c r="R25" s="35">
        <f t="shared" si="4"/>
        <v>125.44098869657967</v>
      </c>
      <c r="S25" s="35">
        <f t="shared" si="5"/>
        <v>293.88349863925117</v>
      </c>
      <c r="T25" s="35">
        <f t="shared" si="6"/>
        <v>42.449484114609724</v>
      </c>
      <c r="U25" s="35">
        <f t="shared" si="7"/>
        <v>529.00636606762339</v>
      </c>
      <c r="V25" s="35">
        <f t="shared" si="8"/>
        <v>266.47945515733045</v>
      </c>
      <c r="W25" s="35">
        <f t="shared" si="9"/>
        <v>19.473851536775534</v>
      </c>
      <c r="X25" s="35">
        <f t="shared" si="10"/>
        <v>3524.3878980789987</v>
      </c>
      <c r="Y25" s="51">
        <v>9900</v>
      </c>
      <c r="Z25" s="51">
        <v>4150</v>
      </c>
      <c r="AA25" s="35">
        <f t="shared" si="11"/>
        <v>603.75</v>
      </c>
      <c r="AB25" s="35">
        <f t="shared" si="12"/>
        <v>475</v>
      </c>
      <c r="AC25" s="35">
        <f t="shared" si="13"/>
        <v>584.50119721938472</v>
      </c>
      <c r="AD25" s="35">
        <f t="shared" si="14"/>
        <v>273.82073980775351</v>
      </c>
      <c r="AE25" s="35">
        <f t="shared" si="15"/>
        <v>151.67567408584176</v>
      </c>
      <c r="AF25" s="35">
        <f t="shared" si="16"/>
        <v>323.1632464175625</v>
      </c>
      <c r="AG25" s="35">
        <f t="shared" si="17"/>
        <v>14.755790027842313</v>
      </c>
      <c r="AH25" s="35">
        <f t="shared" si="18"/>
        <v>516.6058316950888</v>
      </c>
      <c r="AI25" s="35">
        <f t="shared" si="19"/>
        <v>286.15998121268223</v>
      </c>
      <c r="AJ25" s="35">
        <f t="shared" si="20"/>
        <v>21.41404029833982</v>
      </c>
      <c r="AK25" s="36">
        <f t="shared" si="21"/>
        <v>3266.6454081942447</v>
      </c>
    </row>
    <row r="26" spans="1:37" x14ac:dyDescent="0.25">
      <c r="A26" s="5">
        <v>5031</v>
      </c>
      <c r="B26" s="5">
        <v>836612.69206809998</v>
      </c>
      <c r="C26" s="5">
        <v>1154000.594691962</v>
      </c>
      <c r="D26" s="5">
        <v>17617.255813953478</v>
      </c>
      <c r="E26" s="5">
        <v>35.488593980130908</v>
      </c>
      <c r="F26" s="5">
        <v>-2.5000000000000001E-2</v>
      </c>
      <c r="G26" s="5">
        <v>2.5000000000000001E-2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396.25</v>
      </c>
      <c r="O26" s="35">
        <f t="shared" si="1"/>
        <v>25</v>
      </c>
      <c r="P26" s="35">
        <f t="shared" si="2"/>
        <v>583.14442824110336</v>
      </c>
      <c r="Q26" s="35">
        <f t="shared" si="3"/>
        <v>249.0213797049712</v>
      </c>
      <c r="R26" s="35">
        <f t="shared" si="4"/>
        <v>125.44098869657967</v>
      </c>
      <c r="S26" s="35">
        <f t="shared" si="5"/>
        <v>293.88349863925117</v>
      </c>
      <c r="T26" s="35">
        <f t="shared" si="6"/>
        <v>42.449484114609724</v>
      </c>
      <c r="U26" s="35">
        <f t="shared" si="7"/>
        <v>529.00636606762339</v>
      </c>
      <c r="V26" s="35">
        <f t="shared" si="8"/>
        <v>266.47945515733045</v>
      </c>
      <c r="W26" s="35">
        <f t="shared" si="9"/>
        <v>19.473851536775534</v>
      </c>
      <c r="X26" s="35">
        <f t="shared" si="10"/>
        <v>3524.3878980789987</v>
      </c>
      <c r="Y26" s="51">
        <v>9900</v>
      </c>
      <c r="Z26" s="51">
        <v>4150</v>
      </c>
      <c r="AA26" s="35">
        <f t="shared" si="11"/>
        <v>603.75</v>
      </c>
      <c r="AB26" s="35">
        <f t="shared" si="12"/>
        <v>475</v>
      </c>
      <c r="AC26" s="35">
        <f t="shared" si="13"/>
        <v>584.50119721938472</v>
      </c>
      <c r="AD26" s="35">
        <f t="shared" si="14"/>
        <v>273.82073980775351</v>
      </c>
      <c r="AE26" s="35">
        <f t="shared" si="15"/>
        <v>151.67567408584176</v>
      </c>
      <c r="AF26" s="35">
        <f t="shared" si="16"/>
        <v>323.1632464175625</v>
      </c>
      <c r="AG26" s="35">
        <f t="shared" si="17"/>
        <v>14.755790027842313</v>
      </c>
      <c r="AH26" s="35">
        <f t="shared" si="18"/>
        <v>516.6058316950888</v>
      </c>
      <c r="AI26" s="35">
        <f t="shared" si="19"/>
        <v>286.15998121268223</v>
      </c>
      <c r="AJ26" s="35">
        <f t="shared" si="20"/>
        <v>21.41404029833982</v>
      </c>
      <c r="AK26" s="36">
        <f t="shared" si="21"/>
        <v>3266.6454081942447</v>
      </c>
    </row>
    <row r="27" spans="1:37" x14ac:dyDescent="0.25">
      <c r="A27" s="5">
        <v>5031.2</v>
      </c>
      <c r="B27" s="5">
        <v>836775.52748727798</v>
      </c>
      <c r="C27" s="5">
        <v>1154116.7180149853</v>
      </c>
      <c r="D27" s="5">
        <v>17617.158139534873</v>
      </c>
      <c r="E27" s="5">
        <v>35.499253660040317</v>
      </c>
      <c r="F27" s="5">
        <v>-2.5000000000000001E-2</v>
      </c>
      <c r="G27" s="5">
        <v>2.5000000000000001E-2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396.25</v>
      </c>
      <c r="O27" s="35">
        <f t="shared" si="1"/>
        <v>25</v>
      </c>
      <c r="P27" s="35">
        <f t="shared" si="2"/>
        <v>583.14442824110336</v>
      </c>
      <c r="Q27" s="35">
        <f t="shared" si="3"/>
        <v>249.0213797049712</v>
      </c>
      <c r="R27" s="35">
        <f t="shared" si="4"/>
        <v>125.44098869657967</v>
      </c>
      <c r="S27" s="35">
        <f t="shared" si="5"/>
        <v>293.88349863925117</v>
      </c>
      <c r="T27" s="35">
        <f t="shared" si="6"/>
        <v>42.449484114609724</v>
      </c>
      <c r="U27" s="35">
        <f t="shared" si="7"/>
        <v>529.00636606762339</v>
      </c>
      <c r="V27" s="35">
        <f t="shared" si="8"/>
        <v>266.47945515733045</v>
      </c>
      <c r="W27" s="35">
        <f t="shared" si="9"/>
        <v>19.473851536775534</v>
      </c>
      <c r="X27" s="35">
        <f t="shared" si="10"/>
        <v>3524.3878980789987</v>
      </c>
      <c r="Y27" s="51">
        <v>9900</v>
      </c>
      <c r="Z27" s="51">
        <v>4150</v>
      </c>
      <c r="AA27" s="35">
        <f t="shared" si="11"/>
        <v>603.75</v>
      </c>
      <c r="AB27" s="35">
        <f t="shared" si="12"/>
        <v>475</v>
      </c>
      <c r="AC27" s="35">
        <f t="shared" si="13"/>
        <v>584.50119721938472</v>
      </c>
      <c r="AD27" s="35">
        <f t="shared" si="14"/>
        <v>273.82073980775351</v>
      </c>
      <c r="AE27" s="35">
        <f t="shared" si="15"/>
        <v>151.67567408584176</v>
      </c>
      <c r="AF27" s="35">
        <f t="shared" si="16"/>
        <v>323.1632464175625</v>
      </c>
      <c r="AG27" s="35">
        <f t="shared" si="17"/>
        <v>14.755790027842313</v>
      </c>
      <c r="AH27" s="35">
        <f t="shared" si="18"/>
        <v>516.6058316950888</v>
      </c>
      <c r="AI27" s="35">
        <f t="shared" si="19"/>
        <v>286.15998121268223</v>
      </c>
      <c r="AJ27" s="35">
        <f t="shared" si="20"/>
        <v>21.41404029833982</v>
      </c>
      <c r="AK27" s="36">
        <f t="shared" si="21"/>
        <v>3266.6454081942447</v>
      </c>
    </row>
    <row r="28" spans="1:37" x14ac:dyDescent="0.25">
      <c r="A28" s="5">
        <v>5031.8</v>
      </c>
      <c r="B28" s="5">
        <v>837263.90407943726</v>
      </c>
      <c r="C28" s="5">
        <v>1154465.26972574</v>
      </c>
      <c r="D28" s="5">
        <v>17616.865116279059</v>
      </c>
      <c r="E28" s="5">
        <v>35.531232699768566</v>
      </c>
      <c r="F28" s="5">
        <v>-2.5000000000000001E-2</v>
      </c>
      <c r="G28" s="5">
        <v>2.5000000000000001E-2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396.25</v>
      </c>
      <c r="O28" s="35">
        <f t="shared" si="1"/>
        <v>25</v>
      </c>
      <c r="P28" s="35">
        <f t="shared" si="2"/>
        <v>583.14442824110336</v>
      </c>
      <c r="Q28" s="35">
        <f t="shared" si="3"/>
        <v>249.0213797049712</v>
      </c>
      <c r="R28" s="35">
        <f t="shared" si="4"/>
        <v>125.44098869657967</v>
      </c>
      <c r="S28" s="35">
        <f t="shared" si="5"/>
        <v>293.88349863925117</v>
      </c>
      <c r="T28" s="35">
        <f t="shared" si="6"/>
        <v>42.449484114609724</v>
      </c>
      <c r="U28" s="35">
        <f t="shared" si="7"/>
        <v>529.00636606762339</v>
      </c>
      <c r="V28" s="35">
        <f t="shared" si="8"/>
        <v>266.47945515733045</v>
      </c>
      <c r="W28" s="35">
        <f t="shared" si="9"/>
        <v>19.473851536775534</v>
      </c>
      <c r="X28" s="35">
        <f t="shared" si="10"/>
        <v>3524.3878980789987</v>
      </c>
      <c r="Y28" s="51">
        <v>9900</v>
      </c>
      <c r="Z28" s="51">
        <v>4150</v>
      </c>
      <c r="AA28" s="35">
        <f t="shared" si="11"/>
        <v>603.75</v>
      </c>
      <c r="AB28" s="35">
        <f t="shared" si="12"/>
        <v>475</v>
      </c>
      <c r="AC28" s="35">
        <f t="shared" si="13"/>
        <v>584.50119721938472</v>
      </c>
      <c r="AD28" s="35">
        <f t="shared" si="14"/>
        <v>273.82073980775351</v>
      </c>
      <c r="AE28" s="35">
        <f t="shared" si="15"/>
        <v>151.67567408584176</v>
      </c>
      <c r="AF28" s="35">
        <f t="shared" si="16"/>
        <v>323.1632464175625</v>
      </c>
      <c r="AG28" s="35">
        <f t="shared" si="17"/>
        <v>14.755790027842313</v>
      </c>
      <c r="AH28" s="35">
        <f t="shared" si="18"/>
        <v>516.6058316950888</v>
      </c>
      <c r="AI28" s="35">
        <f t="shared" si="19"/>
        <v>286.15998121268223</v>
      </c>
      <c r="AJ28" s="35">
        <f t="shared" si="20"/>
        <v>21.41404029833982</v>
      </c>
      <c r="AK28" s="36">
        <f t="shared" si="21"/>
        <v>3266.6454081942447</v>
      </c>
    </row>
    <row r="29" spans="1:37" x14ac:dyDescent="0.25">
      <c r="A29" s="5">
        <v>5032</v>
      </c>
      <c r="B29" s="5">
        <v>837426.65303611755</v>
      </c>
      <c r="C29" s="5">
        <v>1154581.5141964555</v>
      </c>
      <c r="D29" s="5">
        <v>17616.767441860455</v>
      </c>
      <c r="E29" s="5">
        <v>35.541892379677961</v>
      </c>
      <c r="F29" s="5">
        <v>-2.5000000000000001E-2</v>
      </c>
      <c r="G29" s="5">
        <v>2.5000000000000001E-2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396.25</v>
      </c>
      <c r="O29" s="35">
        <f t="shared" si="1"/>
        <v>25</v>
      </c>
      <c r="P29" s="35">
        <f t="shared" si="2"/>
        <v>583.14442824110336</v>
      </c>
      <c r="Q29" s="35">
        <f t="shared" si="3"/>
        <v>249.0213797049712</v>
      </c>
      <c r="R29" s="35">
        <f t="shared" si="4"/>
        <v>125.44098869657967</v>
      </c>
      <c r="S29" s="35">
        <f t="shared" si="5"/>
        <v>293.88349863925117</v>
      </c>
      <c r="T29" s="35">
        <f t="shared" si="6"/>
        <v>42.449484114609724</v>
      </c>
      <c r="U29" s="35">
        <f t="shared" si="7"/>
        <v>529.00636606762339</v>
      </c>
      <c r="V29" s="35">
        <f t="shared" si="8"/>
        <v>266.47945515733045</v>
      </c>
      <c r="W29" s="35">
        <f t="shared" si="9"/>
        <v>19.473851536775534</v>
      </c>
      <c r="X29" s="35">
        <f t="shared" si="10"/>
        <v>3524.3878980789987</v>
      </c>
      <c r="Y29" s="51">
        <v>9900</v>
      </c>
      <c r="Z29" s="51">
        <v>4150</v>
      </c>
      <c r="AA29" s="35">
        <f t="shared" si="11"/>
        <v>603.75</v>
      </c>
      <c r="AB29" s="35">
        <f t="shared" si="12"/>
        <v>475</v>
      </c>
      <c r="AC29" s="35">
        <f t="shared" si="13"/>
        <v>584.50119721938472</v>
      </c>
      <c r="AD29" s="35">
        <f t="shared" si="14"/>
        <v>273.82073980775351</v>
      </c>
      <c r="AE29" s="35">
        <f t="shared" si="15"/>
        <v>151.67567408584176</v>
      </c>
      <c r="AF29" s="35">
        <f t="shared" si="16"/>
        <v>323.1632464175625</v>
      </c>
      <c r="AG29" s="35">
        <f t="shared" si="17"/>
        <v>14.755790027842313</v>
      </c>
      <c r="AH29" s="35">
        <f t="shared" si="18"/>
        <v>516.6058316950888</v>
      </c>
      <c r="AI29" s="35">
        <f t="shared" si="19"/>
        <v>286.15998121268223</v>
      </c>
      <c r="AJ29" s="35">
        <f t="shared" si="20"/>
        <v>21.41404029833982</v>
      </c>
      <c r="AK29" s="36">
        <f t="shared" si="21"/>
        <v>3266.6454081942447</v>
      </c>
    </row>
    <row r="30" spans="1:37" x14ac:dyDescent="0.25">
      <c r="A30" s="5">
        <v>5033</v>
      </c>
      <c r="B30" s="5">
        <v>838240.07326173782</v>
      </c>
      <c r="C30" s="5">
        <v>1155163.1906224787</v>
      </c>
      <c r="D30" s="5">
        <v>17616.279069767428</v>
      </c>
      <c r="E30" s="5">
        <v>35.595190779225021</v>
      </c>
      <c r="F30" s="5">
        <v>-2.5000000000000001E-2</v>
      </c>
      <c r="G30" s="5">
        <v>2.5000000000000001E-2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396.25</v>
      </c>
      <c r="O30" s="35">
        <f t="shared" si="1"/>
        <v>25</v>
      </c>
      <c r="P30" s="35">
        <f t="shared" si="2"/>
        <v>583.14442824110336</v>
      </c>
      <c r="Q30" s="35">
        <f t="shared" si="3"/>
        <v>249.0213797049712</v>
      </c>
      <c r="R30" s="35">
        <f t="shared" si="4"/>
        <v>125.44098869657967</v>
      </c>
      <c r="S30" s="35">
        <f t="shared" si="5"/>
        <v>293.88349863925117</v>
      </c>
      <c r="T30" s="35">
        <f t="shared" si="6"/>
        <v>42.449484114609724</v>
      </c>
      <c r="U30" s="35">
        <f t="shared" si="7"/>
        <v>529.00636606762339</v>
      </c>
      <c r="V30" s="35">
        <f t="shared" si="8"/>
        <v>266.47945515733045</v>
      </c>
      <c r="W30" s="35">
        <f t="shared" si="9"/>
        <v>19.473851536775534</v>
      </c>
      <c r="X30" s="35">
        <f t="shared" si="10"/>
        <v>3524.3878980789987</v>
      </c>
      <c r="Y30" s="51">
        <v>9900</v>
      </c>
      <c r="Z30" s="51">
        <v>4150</v>
      </c>
      <c r="AA30" s="35">
        <f t="shared" si="11"/>
        <v>603.75</v>
      </c>
      <c r="AB30" s="35">
        <f t="shared" si="12"/>
        <v>475</v>
      </c>
      <c r="AC30" s="35">
        <f t="shared" si="13"/>
        <v>584.50119721938472</v>
      </c>
      <c r="AD30" s="35">
        <f t="shared" si="14"/>
        <v>273.82073980775351</v>
      </c>
      <c r="AE30" s="35">
        <f t="shared" si="15"/>
        <v>151.67567408584176</v>
      </c>
      <c r="AF30" s="35">
        <f t="shared" si="16"/>
        <v>323.1632464175625</v>
      </c>
      <c r="AG30" s="35">
        <f t="shared" si="17"/>
        <v>14.755790027842313</v>
      </c>
      <c r="AH30" s="35">
        <f t="shared" si="18"/>
        <v>516.6058316950888</v>
      </c>
      <c r="AI30" s="35">
        <f t="shared" si="19"/>
        <v>286.15998121268223</v>
      </c>
      <c r="AJ30" s="35">
        <f t="shared" si="20"/>
        <v>21.41404029833982</v>
      </c>
      <c r="AK30" s="36">
        <f t="shared" si="21"/>
        <v>3266.6454081942447</v>
      </c>
    </row>
    <row r="31" spans="1:37" x14ac:dyDescent="0.25">
      <c r="A31" s="5">
        <v>5034</v>
      </c>
      <c r="B31" s="5">
        <v>839052.9520406723</v>
      </c>
      <c r="C31" s="5">
        <v>1155745.6234667301</v>
      </c>
      <c r="D31" s="5">
        <v>17615.790697674405</v>
      </c>
      <c r="E31" s="5">
        <v>35.648489178772074</v>
      </c>
      <c r="F31" s="5">
        <v>-2.5000000000000001E-2</v>
      </c>
      <c r="G31" s="5">
        <v>2.5000000000000001E-2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396.25</v>
      </c>
      <c r="O31" s="35">
        <f t="shared" si="1"/>
        <v>25</v>
      </c>
      <c r="P31" s="35">
        <f t="shared" si="2"/>
        <v>583.14442824110336</v>
      </c>
      <c r="Q31" s="35">
        <f t="shared" si="3"/>
        <v>249.0213797049712</v>
      </c>
      <c r="R31" s="35">
        <f t="shared" si="4"/>
        <v>125.44098869657967</v>
      </c>
      <c r="S31" s="35">
        <f t="shared" si="5"/>
        <v>293.88349863925117</v>
      </c>
      <c r="T31" s="35">
        <f t="shared" si="6"/>
        <v>42.449484114609724</v>
      </c>
      <c r="U31" s="35">
        <f t="shared" si="7"/>
        <v>529.00636606762339</v>
      </c>
      <c r="V31" s="35">
        <f t="shared" si="8"/>
        <v>266.47945515733045</v>
      </c>
      <c r="W31" s="35">
        <f t="shared" si="9"/>
        <v>19.473851536775534</v>
      </c>
      <c r="X31" s="35">
        <f t="shared" si="10"/>
        <v>3524.3878980789987</v>
      </c>
      <c r="Y31" s="51">
        <v>9900</v>
      </c>
      <c r="Z31" s="51">
        <v>4150</v>
      </c>
      <c r="AA31" s="35">
        <f t="shared" si="11"/>
        <v>603.75</v>
      </c>
      <c r="AB31" s="35">
        <f t="shared" si="12"/>
        <v>475</v>
      </c>
      <c r="AC31" s="35">
        <f t="shared" si="13"/>
        <v>584.50119721938472</v>
      </c>
      <c r="AD31" s="35">
        <f t="shared" si="14"/>
        <v>273.82073980775351</v>
      </c>
      <c r="AE31" s="35">
        <f t="shared" si="15"/>
        <v>151.67567408584176</v>
      </c>
      <c r="AF31" s="35">
        <f t="shared" si="16"/>
        <v>323.1632464175625</v>
      </c>
      <c r="AG31" s="35">
        <f t="shared" si="17"/>
        <v>14.755790027842313</v>
      </c>
      <c r="AH31" s="35">
        <f t="shared" si="18"/>
        <v>516.6058316950888</v>
      </c>
      <c r="AI31" s="35">
        <f t="shared" si="19"/>
        <v>286.15998121268223</v>
      </c>
      <c r="AJ31" s="35">
        <f t="shared" si="20"/>
        <v>21.41404029833982</v>
      </c>
      <c r="AK31" s="36">
        <f t="shared" si="21"/>
        <v>3266.6454081942447</v>
      </c>
    </row>
    <row r="32" spans="1:37" x14ac:dyDescent="0.25">
      <c r="A32" s="5">
        <v>5035</v>
      </c>
      <c r="B32" s="5">
        <v>839865.28867053986</v>
      </c>
      <c r="C32" s="5">
        <v>1156328.812225163</v>
      </c>
      <c r="D32" s="5">
        <v>17615.302325581382</v>
      </c>
      <c r="E32" s="5">
        <v>35.70178757831912</v>
      </c>
      <c r="F32" s="5">
        <v>-2.5000000000000001E-2</v>
      </c>
      <c r="G32" s="5">
        <v>2.5000000000000001E-2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396.25</v>
      </c>
      <c r="O32" s="35">
        <f t="shared" si="1"/>
        <v>25</v>
      </c>
      <c r="P32" s="35">
        <f t="shared" si="2"/>
        <v>583.14442824110336</v>
      </c>
      <c r="Q32" s="35">
        <f t="shared" si="3"/>
        <v>249.0213797049712</v>
      </c>
      <c r="R32" s="35">
        <f t="shared" si="4"/>
        <v>125.44098869657967</v>
      </c>
      <c r="S32" s="35">
        <f t="shared" si="5"/>
        <v>293.88349863925117</v>
      </c>
      <c r="T32" s="35">
        <f t="shared" si="6"/>
        <v>42.449484114609724</v>
      </c>
      <c r="U32" s="35">
        <f t="shared" si="7"/>
        <v>529.00636606762339</v>
      </c>
      <c r="V32" s="35">
        <f t="shared" si="8"/>
        <v>266.47945515733045</v>
      </c>
      <c r="W32" s="35">
        <f t="shared" si="9"/>
        <v>19.473851536775534</v>
      </c>
      <c r="X32" s="35">
        <f t="shared" si="10"/>
        <v>3524.3878980789987</v>
      </c>
      <c r="Y32" s="51">
        <v>9900</v>
      </c>
      <c r="Z32" s="51">
        <v>4150</v>
      </c>
      <c r="AA32" s="35">
        <f t="shared" si="11"/>
        <v>603.75</v>
      </c>
      <c r="AB32" s="35">
        <f t="shared" si="12"/>
        <v>475</v>
      </c>
      <c r="AC32" s="35">
        <f t="shared" si="13"/>
        <v>584.50119721938472</v>
      </c>
      <c r="AD32" s="35">
        <f t="shared" si="14"/>
        <v>273.82073980775351</v>
      </c>
      <c r="AE32" s="35">
        <f t="shared" si="15"/>
        <v>151.67567408584176</v>
      </c>
      <c r="AF32" s="35">
        <f t="shared" si="16"/>
        <v>323.1632464175625</v>
      </c>
      <c r="AG32" s="35">
        <f t="shared" si="17"/>
        <v>14.755790027842313</v>
      </c>
      <c r="AH32" s="35">
        <f t="shared" si="18"/>
        <v>516.6058316950888</v>
      </c>
      <c r="AI32" s="35">
        <f t="shared" si="19"/>
        <v>286.15998121268223</v>
      </c>
      <c r="AJ32" s="35">
        <f t="shared" si="20"/>
        <v>21.41404029833982</v>
      </c>
      <c r="AK32" s="36">
        <f t="shared" si="21"/>
        <v>3266.6454081942447</v>
      </c>
    </row>
    <row r="33" spans="1:37" x14ac:dyDescent="0.25">
      <c r="A33" s="5">
        <v>5036</v>
      </c>
      <c r="B33" s="5">
        <v>840677.08244752884</v>
      </c>
      <c r="C33" s="5">
        <v>1156912.7563931346</v>
      </c>
      <c r="D33" s="5">
        <v>17614.813953488359</v>
      </c>
      <c r="E33" s="5">
        <v>35.75508597786618</v>
      </c>
      <c r="F33" s="5">
        <v>-2.5000000000000001E-2</v>
      </c>
      <c r="G33" s="5">
        <v>2.5000000000000001E-2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396.25</v>
      </c>
      <c r="O33" s="35">
        <f t="shared" si="1"/>
        <v>25</v>
      </c>
      <c r="P33" s="35">
        <f t="shared" si="2"/>
        <v>583.14442824110336</v>
      </c>
      <c r="Q33" s="35">
        <f t="shared" si="3"/>
        <v>249.0213797049712</v>
      </c>
      <c r="R33" s="35">
        <f t="shared" si="4"/>
        <v>125.44098869657967</v>
      </c>
      <c r="S33" s="35">
        <f t="shared" si="5"/>
        <v>293.88349863925117</v>
      </c>
      <c r="T33" s="35">
        <f t="shared" si="6"/>
        <v>42.449484114609724</v>
      </c>
      <c r="U33" s="35">
        <f t="shared" si="7"/>
        <v>529.00636606762339</v>
      </c>
      <c r="V33" s="35">
        <f t="shared" si="8"/>
        <v>266.47945515733045</v>
      </c>
      <c r="W33" s="35">
        <f t="shared" si="9"/>
        <v>19.473851536775534</v>
      </c>
      <c r="X33" s="35">
        <f t="shared" si="10"/>
        <v>3524.3878980789987</v>
      </c>
      <c r="Y33" s="51">
        <v>9900</v>
      </c>
      <c r="Z33" s="51">
        <v>4150</v>
      </c>
      <c r="AA33" s="35">
        <f t="shared" si="11"/>
        <v>603.75</v>
      </c>
      <c r="AB33" s="35">
        <f t="shared" si="12"/>
        <v>475</v>
      </c>
      <c r="AC33" s="35">
        <f t="shared" si="13"/>
        <v>584.50119721938472</v>
      </c>
      <c r="AD33" s="35">
        <f t="shared" si="14"/>
        <v>273.82073980775351</v>
      </c>
      <c r="AE33" s="35">
        <f t="shared" si="15"/>
        <v>151.67567408584176</v>
      </c>
      <c r="AF33" s="35">
        <f t="shared" si="16"/>
        <v>323.1632464175625</v>
      </c>
      <c r="AG33" s="35">
        <f t="shared" si="17"/>
        <v>14.755790027842313</v>
      </c>
      <c r="AH33" s="35">
        <f t="shared" si="18"/>
        <v>516.6058316950888</v>
      </c>
      <c r="AI33" s="35">
        <f t="shared" si="19"/>
        <v>286.15998121268223</v>
      </c>
      <c r="AJ33" s="35">
        <f t="shared" si="20"/>
        <v>21.41404029833982</v>
      </c>
      <c r="AK33" s="36">
        <f t="shared" si="21"/>
        <v>3266.6454081942447</v>
      </c>
    </row>
    <row r="34" spans="1:37" x14ac:dyDescent="0.25">
      <c r="A34" s="5">
        <v>5036.2</v>
      </c>
      <c r="B34" s="5">
        <v>840839.37599897385</v>
      </c>
      <c r="C34" s="5">
        <v>1157029.6358314157</v>
      </c>
      <c r="D34" s="5">
        <v>17614.716279069755</v>
      </c>
      <c r="E34" s="5">
        <v>35.765745657775582</v>
      </c>
      <c r="F34" s="5">
        <v>-2.5000000000000001E-2</v>
      </c>
      <c r="G34" s="5">
        <v>2.5000000000000001E-2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396.25</v>
      </c>
      <c r="O34" s="35">
        <f t="shared" si="1"/>
        <v>25</v>
      </c>
      <c r="P34" s="35">
        <f t="shared" si="2"/>
        <v>583.14442824110336</v>
      </c>
      <c r="Q34" s="35">
        <f t="shared" si="3"/>
        <v>249.0213797049712</v>
      </c>
      <c r="R34" s="35">
        <f t="shared" si="4"/>
        <v>125.44098869657967</v>
      </c>
      <c r="S34" s="35">
        <f t="shared" si="5"/>
        <v>293.88349863925117</v>
      </c>
      <c r="T34" s="35">
        <f t="shared" si="6"/>
        <v>42.449484114609724</v>
      </c>
      <c r="U34" s="35">
        <f t="shared" si="7"/>
        <v>529.00636606762339</v>
      </c>
      <c r="V34" s="35">
        <f t="shared" si="8"/>
        <v>266.47945515733045</v>
      </c>
      <c r="W34" s="35">
        <f t="shared" si="9"/>
        <v>19.473851536775534</v>
      </c>
      <c r="X34" s="35">
        <f t="shared" si="10"/>
        <v>3524.3878980789987</v>
      </c>
      <c r="Y34" s="51">
        <v>9900</v>
      </c>
      <c r="Z34" s="51">
        <v>4150</v>
      </c>
      <c r="AA34" s="35">
        <f t="shared" si="11"/>
        <v>603.75</v>
      </c>
      <c r="AB34" s="35">
        <f t="shared" si="12"/>
        <v>475</v>
      </c>
      <c r="AC34" s="35">
        <f t="shared" si="13"/>
        <v>584.50119721938472</v>
      </c>
      <c r="AD34" s="35">
        <f t="shared" si="14"/>
        <v>273.82073980775351</v>
      </c>
      <c r="AE34" s="35">
        <f t="shared" si="15"/>
        <v>151.67567408584176</v>
      </c>
      <c r="AF34" s="35">
        <f t="shared" si="16"/>
        <v>323.1632464175625</v>
      </c>
      <c r="AG34" s="35">
        <f t="shared" si="17"/>
        <v>14.755790027842313</v>
      </c>
      <c r="AH34" s="35">
        <f t="shared" si="18"/>
        <v>516.6058316950888</v>
      </c>
      <c r="AI34" s="35">
        <f t="shared" si="19"/>
        <v>286.15998121268223</v>
      </c>
      <c r="AJ34" s="35">
        <f t="shared" si="20"/>
        <v>21.41404029833982</v>
      </c>
      <c r="AK34" s="36">
        <f t="shared" si="21"/>
        <v>3266.6454081942447</v>
      </c>
    </row>
    <row r="35" spans="1:37" x14ac:dyDescent="0.25">
      <c r="A35" s="5">
        <v>5036.8</v>
      </c>
      <c r="B35" s="5">
        <v>841326.12614345551</v>
      </c>
      <c r="C35" s="5">
        <v>1157380.455282867</v>
      </c>
      <c r="D35" s="5">
        <v>17614.423255813941</v>
      </c>
      <c r="E35" s="5">
        <v>35.797724697503824</v>
      </c>
      <c r="F35" s="5">
        <v>-2.5000000000000001E-2</v>
      </c>
      <c r="G35" s="5">
        <v>2.5000000000000001E-2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396.25</v>
      </c>
      <c r="O35" s="35">
        <f t="shared" si="1"/>
        <v>25</v>
      </c>
      <c r="P35" s="35">
        <f t="shared" si="2"/>
        <v>583.14442824110336</v>
      </c>
      <c r="Q35" s="35">
        <f t="shared" si="3"/>
        <v>249.0213797049712</v>
      </c>
      <c r="R35" s="35">
        <f t="shared" si="4"/>
        <v>125.44098869657967</v>
      </c>
      <c r="S35" s="35">
        <f t="shared" si="5"/>
        <v>293.88349863925117</v>
      </c>
      <c r="T35" s="35">
        <f t="shared" si="6"/>
        <v>42.449484114609724</v>
      </c>
      <c r="U35" s="35">
        <f t="shared" si="7"/>
        <v>529.00636606762339</v>
      </c>
      <c r="V35" s="35">
        <f t="shared" si="8"/>
        <v>266.47945515733045</v>
      </c>
      <c r="W35" s="35">
        <f t="shared" si="9"/>
        <v>19.473851536775534</v>
      </c>
      <c r="X35" s="35">
        <f t="shared" si="10"/>
        <v>3524.3878980789987</v>
      </c>
      <c r="Y35" s="51">
        <v>9900</v>
      </c>
      <c r="Z35" s="51">
        <v>4150</v>
      </c>
      <c r="AA35" s="35">
        <f t="shared" si="11"/>
        <v>603.75</v>
      </c>
      <c r="AB35" s="35">
        <f t="shared" si="12"/>
        <v>475</v>
      </c>
      <c r="AC35" s="35">
        <f t="shared" si="13"/>
        <v>584.50119721938472</v>
      </c>
      <c r="AD35" s="35">
        <f t="shared" si="14"/>
        <v>273.82073980775351</v>
      </c>
      <c r="AE35" s="35">
        <f t="shared" si="15"/>
        <v>151.67567408584176</v>
      </c>
      <c r="AF35" s="35">
        <f t="shared" si="16"/>
        <v>323.1632464175625</v>
      </c>
      <c r="AG35" s="35">
        <f t="shared" si="17"/>
        <v>14.755790027842313</v>
      </c>
      <c r="AH35" s="35">
        <f t="shared" si="18"/>
        <v>516.6058316950888</v>
      </c>
      <c r="AI35" s="35">
        <f t="shared" si="19"/>
        <v>286.15998121268223</v>
      </c>
      <c r="AJ35" s="35">
        <f t="shared" si="20"/>
        <v>21.41404029833982</v>
      </c>
      <c r="AK35" s="36">
        <f t="shared" si="21"/>
        <v>3266.6454081942447</v>
      </c>
    </row>
    <row r="36" spans="1:37" x14ac:dyDescent="0.25">
      <c r="A36" s="5">
        <v>5037</v>
      </c>
      <c r="B36" s="5">
        <v>841488.33266973495</v>
      </c>
      <c r="C36" s="5">
        <v>1157497.4554653764</v>
      </c>
      <c r="D36" s="5">
        <v>17614.325581395333</v>
      </c>
      <c r="E36" s="5">
        <v>35.808384377413233</v>
      </c>
      <c r="F36" s="5">
        <v>-2.5000000000000001E-2</v>
      </c>
      <c r="G36" s="5">
        <v>2.5000000000000001E-2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396.25</v>
      </c>
      <c r="O36" s="35">
        <f t="shared" si="1"/>
        <v>25</v>
      </c>
      <c r="P36" s="35">
        <f t="shared" si="2"/>
        <v>583.14442824110336</v>
      </c>
      <c r="Q36" s="35">
        <f t="shared" si="3"/>
        <v>249.0213797049712</v>
      </c>
      <c r="R36" s="35">
        <f t="shared" si="4"/>
        <v>125.44098869657967</v>
      </c>
      <c r="S36" s="35">
        <f t="shared" si="5"/>
        <v>293.88349863925117</v>
      </c>
      <c r="T36" s="35">
        <f t="shared" si="6"/>
        <v>42.449484114609724</v>
      </c>
      <c r="U36" s="35">
        <f t="shared" si="7"/>
        <v>529.00636606762339</v>
      </c>
      <c r="V36" s="35">
        <f t="shared" si="8"/>
        <v>266.47945515733045</v>
      </c>
      <c r="W36" s="35">
        <f t="shared" si="9"/>
        <v>19.473851536775534</v>
      </c>
      <c r="X36" s="35">
        <f t="shared" si="10"/>
        <v>3524.3878980789987</v>
      </c>
      <c r="Y36" s="51">
        <v>9900</v>
      </c>
      <c r="Z36" s="51">
        <v>4150</v>
      </c>
      <c r="AA36" s="35">
        <f t="shared" si="11"/>
        <v>603.75</v>
      </c>
      <c r="AB36" s="35">
        <f t="shared" si="12"/>
        <v>475</v>
      </c>
      <c r="AC36" s="35">
        <f t="shared" si="13"/>
        <v>584.50119721938472</v>
      </c>
      <c r="AD36" s="35">
        <f t="shared" si="14"/>
        <v>273.82073980775351</v>
      </c>
      <c r="AE36" s="35">
        <f t="shared" si="15"/>
        <v>151.67567408584176</v>
      </c>
      <c r="AF36" s="35">
        <f t="shared" si="16"/>
        <v>323.1632464175625</v>
      </c>
      <c r="AG36" s="35">
        <f t="shared" si="17"/>
        <v>14.755790027842313</v>
      </c>
      <c r="AH36" s="35">
        <f t="shared" si="18"/>
        <v>516.6058316950888</v>
      </c>
      <c r="AI36" s="35">
        <f t="shared" si="19"/>
        <v>286.15998121268223</v>
      </c>
      <c r="AJ36" s="35">
        <f t="shared" si="20"/>
        <v>21.41404029833982</v>
      </c>
      <c r="AK36" s="36">
        <f t="shared" si="21"/>
        <v>3266.6454081942447</v>
      </c>
    </row>
    <row r="37" spans="1:37" x14ac:dyDescent="0.25">
      <c r="A37" s="5">
        <v>5038</v>
      </c>
      <c r="B37" s="5">
        <v>842299.03863477707</v>
      </c>
      <c r="C37" s="5">
        <v>1158082.9089358747</v>
      </c>
      <c r="D37" s="5">
        <v>17613.837209302314</v>
      </c>
      <c r="E37" s="5">
        <v>35.861682776960286</v>
      </c>
      <c r="F37" s="5">
        <v>-2.5000000000000001E-2</v>
      </c>
      <c r="G37" s="5">
        <v>2.5000000000000001E-2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396.25</v>
      </c>
      <c r="O37" s="35">
        <f t="shared" si="1"/>
        <v>25</v>
      </c>
      <c r="P37" s="35">
        <f t="shared" si="2"/>
        <v>583.14442824110336</v>
      </c>
      <c r="Q37" s="35">
        <f t="shared" si="3"/>
        <v>249.0213797049712</v>
      </c>
      <c r="R37" s="35">
        <f t="shared" si="4"/>
        <v>125.44098869657967</v>
      </c>
      <c r="S37" s="35">
        <f t="shared" si="5"/>
        <v>293.88349863925117</v>
      </c>
      <c r="T37" s="35">
        <f t="shared" si="6"/>
        <v>42.449484114609724</v>
      </c>
      <c r="U37" s="35">
        <f t="shared" si="7"/>
        <v>529.00636606762339</v>
      </c>
      <c r="V37" s="35">
        <f t="shared" si="8"/>
        <v>266.47945515733045</v>
      </c>
      <c r="W37" s="35">
        <f t="shared" si="9"/>
        <v>19.473851536775534</v>
      </c>
      <c r="X37" s="35">
        <f t="shared" si="10"/>
        <v>3524.3878980789987</v>
      </c>
      <c r="Y37" s="51">
        <v>9900</v>
      </c>
      <c r="Z37" s="51">
        <v>4150</v>
      </c>
      <c r="AA37" s="35">
        <f t="shared" si="11"/>
        <v>603.75</v>
      </c>
      <c r="AB37" s="35">
        <f t="shared" si="12"/>
        <v>475</v>
      </c>
      <c r="AC37" s="35">
        <f t="shared" si="13"/>
        <v>584.50119721938472</v>
      </c>
      <c r="AD37" s="35">
        <f t="shared" si="14"/>
        <v>273.82073980775351</v>
      </c>
      <c r="AE37" s="35">
        <f t="shared" si="15"/>
        <v>151.67567408584176</v>
      </c>
      <c r="AF37" s="35">
        <f t="shared" si="16"/>
        <v>323.1632464175625</v>
      </c>
      <c r="AG37" s="35">
        <f t="shared" si="17"/>
        <v>14.755790027842313</v>
      </c>
      <c r="AH37" s="35">
        <f t="shared" si="18"/>
        <v>516.6058316950888</v>
      </c>
      <c r="AI37" s="35">
        <f t="shared" si="19"/>
        <v>286.15998121268223</v>
      </c>
      <c r="AJ37" s="35">
        <f t="shared" si="20"/>
        <v>21.41404029833982</v>
      </c>
      <c r="AK37" s="36">
        <f t="shared" si="21"/>
        <v>3266.6454081942447</v>
      </c>
    </row>
    <row r="38" spans="1:37" x14ac:dyDescent="0.25">
      <c r="A38" s="5">
        <v>5039</v>
      </c>
      <c r="B38" s="5">
        <v>843109.19964170456</v>
      </c>
      <c r="C38" s="5">
        <v>1158669.1162980199</v>
      </c>
      <c r="D38" s="5">
        <v>17613.348837209291</v>
      </c>
      <c r="E38" s="5">
        <v>35.914981176507332</v>
      </c>
      <c r="F38" s="5">
        <v>-2.5000000000000001E-2</v>
      </c>
      <c r="G38" s="5">
        <v>2.5000000000000001E-2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396.25</v>
      </c>
      <c r="O38" s="35">
        <f t="shared" si="1"/>
        <v>25</v>
      </c>
      <c r="P38" s="35">
        <f t="shared" si="2"/>
        <v>583.14442824110336</v>
      </c>
      <c r="Q38" s="35">
        <f t="shared" si="3"/>
        <v>249.0213797049712</v>
      </c>
      <c r="R38" s="35">
        <f t="shared" si="4"/>
        <v>125.44098869657967</v>
      </c>
      <c r="S38" s="35">
        <f t="shared" si="5"/>
        <v>293.88349863925117</v>
      </c>
      <c r="T38" s="35">
        <f t="shared" si="6"/>
        <v>42.449484114609724</v>
      </c>
      <c r="U38" s="35">
        <f t="shared" si="7"/>
        <v>529.00636606762339</v>
      </c>
      <c r="V38" s="35">
        <f t="shared" si="8"/>
        <v>266.47945515733045</v>
      </c>
      <c r="W38" s="35">
        <f t="shared" si="9"/>
        <v>19.473851536775534</v>
      </c>
      <c r="X38" s="35">
        <f t="shared" si="10"/>
        <v>3524.3878980789987</v>
      </c>
      <c r="Y38" s="51">
        <v>9900</v>
      </c>
      <c r="Z38" s="51">
        <v>4150</v>
      </c>
      <c r="AA38" s="35">
        <f t="shared" si="11"/>
        <v>603.75</v>
      </c>
      <c r="AB38" s="35">
        <f t="shared" si="12"/>
        <v>475</v>
      </c>
      <c r="AC38" s="35">
        <f t="shared" si="13"/>
        <v>584.50119721938472</v>
      </c>
      <c r="AD38" s="35">
        <f t="shared" si="14"/>
        <v>273.82073980775351</v>
      </c>
      <c r="AE38" s="35">
        <f t="shared" si="15"/>
        <v>151.67567408584176</v>
      </c>
      <c r="AF38" s="35">
        <f t="shared" si="16"/>
        <v>323.1632464175625</v>
      </c>
      <c r="AG38" s="35">
        <f t="shared" si="17"/>
        <v>14.755790027842313</v>
      </c>
      <c r="AH38" s="35">
        <f t="shared" si="18"/>
        <v>516.6058316950888</v>
      </c>
      <c r="AI38" s="35">
        <f t="shared" si="19"/>
        <v>286.15998121268223</v>
      </c>
      <c r="AJ38" s="35">
        <f t="shared" si="20"/>
        <v>21.41404029833982</v>
      </c>
      <c r="AK38" s="36">
        <f t="shared" si="21"/>
        <v>3266.6454081942447</v>
      </c>
    </row>
    <row r="39" spans="1:37" x14ac:dyDescent="0.25">
      <c r="A39" s="5">
        <v>5040</v>
      </c>
      <c r="B39" s="5">
        <v>843918.81498813629</v>
      </c>
      <c r="C39" s="5">
        <v>1159256.0770446062</v>
      </c>
      <c r="D39" s="5">
        <v>17612.860465116268</v>
      </c>
      <c r="E39" s="5">
        <v>35.968279576054393</v>
      </c>
      <c r="F39" s="5">
        <v>-2.5000000000000001E-2</v>
      </c>
      <c r="G39" s="5">
        <v>2.5000000000000001E-2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396.25</v>
      </c>
      <c r="O39" s="35">
        <f t="shared" si="1"/>
        <v>25</v>
      </c>
      <c r="P39" s="35">
        <f t="shared" si="2"/>
        <v>583.14442824110336</v>
      </c>
      <c r="Q39" s="35">
        <f t="shared" si="3"/>
        <v>249.0213797049712</v>
      </c>
      <c r="R39" s="35">
        <f t="shared" si="4"/>
        <v>125.44098869657967</v>
      </c>
      <c r="S39" s="35">
        <f t="shared" si="5"/>
        <v>293.88349863925117</v>
      </c>
      <c r="T39" s="35">
        <f t="shared" si="6"/>
        <v>42.449484114609724</v>
      </c>
      <c r="U39" s="35">
        <f t="shared" si="7"/>
        <v>529.00636606762339</v>
      </c>
      <c r="V39" s="35">
        <f t="shared" si="8"/>
        <v>266.47945515733045</v>
      </c>
      <c r="W39" s="35">
        <f t="shared" si="9"/>
        <v>19.473851536775534</v>
      </c>
      <c r="X39" s="35">
        <f t="shared" si="10"/>
        <v>3524.3878980789987</v>
      </c>
      <c r="Y39" s="51">
        <v>9900</v>
      </c>
      <c r="Z39" s="51">
        <v>4150</v>
      </c>
      <c r="AA39" s="35">
        <f t="shared" si="11"/>
        <v>603.75</v>
      </c>
      <c r="AB39" s="35">
        <f t="shared" si="12"/>
        <v>475</v>
      </c>
      <c r="AC39" s="35">
        <f t="shared" si="13"/>
        <v>584.50119721938472</v>
      </c>
      <c r="AD39" s="35">
        <f t="shared" si="14"/>
        <v>273.82073980775351</v>
      </c>
      <c r="AE39" s="35">
        <f t="shared" si="15"/>
        <v>151.67567408584176</v>
      </c>
      <c r="AF39" s="35">
        <f t="shared" si="16"/>
        <v>323.1632464175625</v>
      </c>
      <c r="AG39" s="35">
        <f t="shared" si="17"/>
        <v>14.755790027842313</v>
      </c>
      <c r="AH39" s="35">
        <f t="shared" si="18"/>
        <v>516.6058316950888</v>
      </c>
      <c r="AI39" s="35">
        <f t="shared" si="19"/>
        <v>286.15998121268223</v>
      </c>
      <c r="AJ39" s="35">
        <f t="shared" si="20"/>
        <v>21.41404029833982</v>
      </c>
      <c r="AK39" s="36">
        <f t="shared" si="21"/>
        <v>3266.6454081942447</v>
      </c>
    </row>
    <row r="40" spans="1:37" x14ac:dyDescent="0.25">
      <c r="A40" s="5">
        <v>5041</v>
      </c>
      <c r="B40" s="5">
        <v>844727.88397455215</v>
      </c>
      <c r="C40" s="5">
        <v>1159843.7906676829</v>
      </c>
      <c r="D40" s="5">
        <v>17612.372093023245</v>
      </c>
      <c r="E40" s="5">
        <v>36.021577975601446</v>
      </c>
      <c r="F40" s="5">
        <v>-2.5000000000000001E-2</v>
      </c>
      <c r="G40" s="5">
        <v>2.5000000000000001E-2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396.25</v>
      </c>
      <c r="O40" s="35">
        <f t="shared" si="1"/>
        <v>25</v>
      </c>
      <c r="P40" s="35">
        <f t="shared" si="2"/>
        <v>583.14442824110336</v>
      </c>
      <c r="Q40" s="35">
        <f t="shared" si="3"/>
        <v>249.0213797049712</v>
      </c>
      <c r="R40" s="35">
        <f t="shared" si="4"/>
        <v>125.44098869657967</v>
      </c>
      <c r="S40" s="35">
        <f t="shared" si="5"/>
        <v>293.88349863925117</v>
      </c>
      <c r="T40" s="35">
        <f t="shared" si="6"/>
        <v>42.449484114609724</v>
      </c>
      <c r="U40" s="35">
        <f t="shared" si="7"/>
        <v>529.00636606762339</v>
      </c>
      <c r="V40" s="35">
        <f t="shared" si="8"/>
        <v>266.47945515733045</v>
      </c>
      <c r="W40" s="35">
        <f t="shared" si="9"/>
        <v>19.473851536775534</v>
      </c>
      <c r="X40" s="35">
        <f t="shared" si="10"/>
        <v>3524.3878980789987</v>
      </c>
      <c r="Y40" s="51">
        <v>9900</v>
      </c>
      <c r="Z40" s="51">
        <v>4150</v>
      </c>
      <c r="AA40" s="35">
        <f t="shared" si="11"/>
        <v>603.75</v>
      </c>
      <c r="AB40" s="35">
        <f t="shared" si="12"/>
        <v>475</v>
      </c>
      <c r="AC40" s="35">
        <f t="shared" si="13"/>
        <v>584.50119721938472</v>
      </c>
      <c r="AD40" s="35">
        <f t="shared" si="14"/>
        <v>273.82073980775351</v>
      </c>
      <c r="AE40" s="35">
        <f t="shared" si="15"/>
        <v>151.67567408584176</v>
      </c>
      <c r="AF40" s="35">
        <f t="shared" si="16"/>
        <v>323.1632464175625</v>
      </c>
      <c r="AG40" s="35">
        <f t="shared" si="17"/>
        <v>14.755790027842313</v>
      </c>
      <c r="AH40" s="35">
        <f t="shared" si="18"/>
        <v>516.6058316950888</v>
      </c>
      <c r="AI40" s="35">
        <f t="shared" si="19"/>
        <v>286.15998121268223</v>
      </c>
      <c r="AJ40" s="35">
        <f t="shared" si="20"/>
        <v>21.41404029833982</v>
      </c>
      <c r="AK40" s="36">
        <f t="shared" si="21"/>
        <v>3266.6454081942447</v>
      </c>
    </row>
    <row r="41" spans="1:37" x14ac:dyDescent="0.25">
      <c r="A41" s="5">
        <v>5041.2</v>
      </c>
      <c r="B41" s="5">
        <v>844889.63214731216</v>
      </c>
      <c r="C41" s="5">
        <v>1159961.423692733</v>
      </c>
      <c r="D41" s="5">
        <v>17612.274418604637</v>
      </c>
      <c r="E41" s="5">
        <v>36.032237655510848</v>
      </c>
      <c r="F41" s="5">
        <v>-2.5000000000000001E-2</v>
      </c>
      <c r="G41" s="5">
        <v>2.5000000000000001E-2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396.25</v>
      </c>
      <c r="O41" s="35">
        <f t="shared" si="1"/>
        <v>25</v>
      </c>
      <c r="P41" s="35">
        <f t="shared" si="2"/>
        <v>583.14442824110336</v>
      </c>
      <c r="Q41" s="35">
        <f t="shared" si="3"/>
        <v>249.0213797049712</v>
      </c>
      <c r="R41" s="35">
        <f t="shared" si="4"/>
        <v>125.44098869657967</v>
      </c>
      <c r="S41" s="35">
        <f t="shared" si="5"/>
        <v>293.88349863925117</v>
      </c>
      <c r="T41" s="35">
        <f t="shared" si="6"/>
        <v>42.449484114609724</v>
      </c>
      <c r="U41" s="35">
        <f t="shared" si="7"/>
        <v>529.00636606762339</v>
      </c>
      <c r="V41" s="35">
        <f t="shared" si="8"/>
        <v>266.47945515733045</v>
      </c>
      <c r="W41" s="35">
        <f t="shared" si="9"/>
        <v>19.473851536775534</v>
      </c>
      <c r="X41" s="35">
        <f t="shared" si="10"/>
        <v>3524.3878980789987</v>
      </c>
      <c r="Y41" s="51">
        <v>9900</v>
      </c>
      <c r="Z41" s="51">
        <v>4150</v>
      </c>
      <c r="AA41" s="35">
        <f t="shared" si="11"/>
        <v>603.75</v>
      </c>
      <c r="AB41" s="35">
        <f t="shared" si="12"/>
        <v>475</v>
      </c>
      <c r="AC41" s="35">
        <f t="shared" si="13"/>
        <v>584.50119721938472</v>
      </c>
      <c r="AD41" s="35">
        <f t="shared" si="14"/>
        <v>273.82073980775351</v>
      </c>
      <c r="AE41" s="35">
        <f t="shared" si="15"/>
        <v>151.67567408584176</v>
      </c>
      <c r="AF41" s="35">
        <f t="shared" si="16"/>
        <v>323.1632464175625</v>
      </c>
      <c r="AG41" s="35">
        <f t="shared" si="17"/>
        <v>14.755790027842313</v>
      </c>
      <c r="AH41" s="35">
        <f t="shared" si="18"/>
        <v>516.6058316950888</v>
      </c>
      <c r="AI41" s="35">
        <f t="shared" si="19"/>
        <v>286.15998121268223</v>
      </c>
      <c r="AJ41" s="35">
        <f t="shared" si="20"/>
        <v>21.41404029833982</v>
      </c>
      <c r="AK41" s="36">
        <f t="shared" si="21"/>
        <v>3266.6454081942447</v>
      </c>
    </row>
    <row r="42" spans="1:37" x14ac:dyDescent="0.25">
      <c r="A42" s="5">
        <v>5041.8</v>
      </c>
      <c r="B42" s="5">
        <v>845374.74531412125</v>
      </c>
      <c r="C42" s="5">
        <v>1160314.5032954514</v>
      </c>
      <c r="D42" s="5">
        <v>17611.981395348823</v>
      </c>
      <c r="E42" s="5">
        <v>36.064216695239097</v>
      </c>
      <c r="F42" s="5">
        <v>-2.5000000000000001E-2</v>
      </c>
      <c r="G42" s="5">
        <v>2.5000000000000001E-2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396.25</v>
      </c>
      <c r="O42" s="35">
        <f t="shared" si="1"/>
        <v>25</v>
      </c>
      <c r="P42" s="35">
        <f t="shared" si="2"/>
        <v>583.14442824110336</v>
      </c>
      <c r="Q42" s="35">
        <f t="shared" si="3"/>
        <v>249.0213797049712</v>
      </c>
      <c r="R42" s="35">
        <f t="shared" si="4"/>
        <v>125.44098869657967</v>
      </c>
      <c r="S42" s="35">
        <f t="shared" si="5"/>
        <v>293.88349863925117</v>
      </c>
      <c r="T42" s="35">
        <f t="shared" si="6"/>
        <v>42.449484114609724</v>
      </c>
      <c r="U42" s="35">
        <f t="shared" si="7"/>
        <v>529.00636606762339</v>
      </c>
      <c r="V42" s="35">
        <f t="shared" si="8"/>
        <v>266.47945515733045</v>
      </c>
      <c r="W42" s="35">
        <f t="shared" si="9"/>
        <v>19.473851536775534</v>
      </c>
      <c r="X42" s="35">
        <f t="shared" si="10"/>
        <v>3524.3878980789987</v>
      </c>
      <c r="Y42" s="51">
        <v>9900</v>
      </c>
      <c r="Z42" s="51">
        <v>4150</v>
      </c>
      <c r="AA42" s="35">
        <f t="shared" si="11"/>
        <v>603.75</v>
      </c>
      <c r="AB42" s="35">
        <f t="shared" si="12"/>
        <v>475</v>
      </c>
      <c r="AC42" s="35">
        <f t="shared" si="13"/>
        <v>584.50119721938472</v>
      </c>
      <c r="AD42" s="35">
        <f t="shared" si="14"/>
        <v>273.82073980775351</v>
      </c>
      <c r="AE42" s="35">
        <f t="shared" si="15"/>
        <v>151.67567408584176</v>
      </c>
      <c r="AF42" s="35">
        <f t="shared" si="16"/>
        <v>323.1632464175625</v>
      </c>
      <c r="AG42" s="35">
        <f t="shared" si="17"/>
        <v>14.755790027842313</v>
      </c>
      <c r="AH42" s="35">
        <f t="shared" si="18"/>
        <v>516.6058316950888</v>
      </c>
      <c r="AI42" s="35">
        <f t="shared" si="19"/>
        <v>286.15998121268223</v>
      </c>
      <c r="AJ42" s="35">
        <f t="shared" si="20"/>
        <v>21.41404029833982</v>
      </c>
      <c r="AK42" s="36">
        <f t="shared" si="21"/>
        <v>3266.6454081942447</v>
      </c>
    </row>
    <row r="43" spans="1:37" x14ac:dyDescent="0.25">
      <c r="A43" s="5">
        <v>5042</v>
      </c>
      <c r="B43" s="5">
        <v>845536.4059009552</v>
      </c>
      <c r="C43" s="5">
        <v>1160432.2566586435</v>
      </c>
      <c r="D43" s="5">
        <v>17611.883720930218</v>
      </c>
      <c r="E43" s="5">
        <v>36.074876375148499</v>
      </c>
      <c r="F43" s="5">
        <v>-2.5000000000000001E-2</v>
      </c>
      <c r="G43" s="5">
        <v>2.5000000000000001E-2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396.25</v>
      </c>
      <c r="O43" s="35">
        <f t="shared" si="1"/>
        <v>25</v>
      </c>
      <c r="P43" s="35">
        <f t="shared" si="2"/>
        <v>583.14442824110336</v>
      </c>
      <c r="Q43" s="35">
        <f t="shared" si="3"/>
        <v>249.0213797049712</v>
      </c>
      <c r="R43" s="35">
        <f t="shared" si="4"/>
        <v>125.44098869657967</v>
      </c>
      <c r="S43" s="35">
        <f t="shared" si="5"/>
        <v>293.88349863925117</v>
      </c>
      <c r="T43" s="35">
        <f t="shared" si="6"/>
        <v>42.449484114609724</v>
      </c>
      <c r="U43" s="35">
        <f t="shared" si="7"/>
        <v>529.00636606762339</v>
      </c>
      <c r="V43" s="35">
        <f t="shared" si="8"/>
        <v>266.47945515733045</v>
      </c>
      <c r="W43" s="35">
        <f t="shared" si="9"/>
        <v>19.473851536775534</v>
      </c>
      <c r="X43" s="35">
        <f t="shared" si="10"/>
        <v>3524.3878980789987</v>
      </c>
      <c r="Y43" s="51">
        <v>9900</v>
      </c>
      <c r="Z43" s="51">
        <v>4150</v>
      </c>
      <c r="AA43" s="35">
        <f t="shared" si="11"/>
        <v>603.75</v>
      </c>
      <c r="AB43" s="35">
        <f t="shared" si="12"/>
        <v>475</v>
      </c>
      <c r="AC43" s="35">
        <f t="shared" si="13"/>
        <v>584.50119721938472</v>
      </c>
      <c r="AD43" s="35">
        <f t="shared" si="14"/>
        <v>273.82073980775351</v>
      </c>
      <c r="AE43" s="35">
        <f t="shared" si="15"/>
        <v>151.67567408584176</v>
      </c>
      <c r="AF43" s="35">
        <f t="shared" si="16"/>
        <v>323.1632464175625</v>
      </c>
      <c r="AG43" s="35">
        <f t="shared" si="17"/>
        <v>14.755790027842313</v>
      </c>
      <c r="AH43" s="35">
        <f t="shared" si="18"/>
        <v>516.6058316950888</v>
      </c>
      <c r="AI43" s="35">
        <f t="shared" si="19"/>
        <v>286.15998121268223</v>
      </c>
      <c r="AJ43" s="35">
        <f t="shared" si="20"/>
        <v>21.41404029833982</v>
      </c>
      <c r="AK43" s="36">
        <f t="shared" si="21"/>
        <v>3266.6454081942447</v>
      </c>
    </row>
    <row r="44" spans="1:37" x14ac:dyDescent="0.25">
      <c r="A44" s="5">
        <v>5043</v>
      </c>
      <c r="B44" s="5">
        <v>846344.38006734848</v>
      </c>
      <c r="C44" s="5">
        <v>1161021.4745083153</v>
      </c>
      <c r="D44" s="5">
        <v>17611.395348837195</v>
      </c>
      <c r="E44" s="5">
        <v>36.128174774695552</v>
      </c>
      <c r="F44" s="5">
        <v>-2.5000000000000001E-2</v>
      </c>
      <c r="G44" s="5">
        <v>2.5000000000000001E-2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396.25</v>
      </c>
      <c r="O44" s="35">
        <f t="shared" si="1"/>
        <v>25</v>
      </c>
      <c r="P44" s="35">
        <f t="shared" si="2"/>
        <v>583.14442824110336</v>
      </c>
      <c r="Q44" s="35">
        <f t="shared" si="3"/>
        <v>249.0213797049712</v>
      </c>
      <c r="R44" s="35">
        <f t="shared" si="4"/>
        <v>125.44098869657967</v>
      </c>
      <c r="S44" s="35">
        <f t="shared" si="5"/>
        <v>293.88349863925117</v>
      </c>
      <c r="T44" s="35">
        <f t="shared" si="6"/>
        <v>42.449484114609724</v>
      </c>
      <c r="U44" s="35">
        <f t="shared" si="7"/>
        <v>529.00636606762339</v>
      </c>
      <c r="V44" s="35">
        <f t="shared" si="8"/>
        <v>266.47945515733045</v>
      </c>
      <c r="W44" s="35">
        <f t="shared" si="9"/>
        <v>19.473851536775534</v>
      </c>
      <c r="X44" s="35">
        <f t="shared" si="10"/>
        <v>3524.3878980789987</v>
      </c>
      <c r="Y44" s="51">
        <v>9900</v>
      </c>
      <c r="Z44" s="51">
        <v>4150</v>
      </c>
      <c r="AA44" s="35">
        <f t="shared" si="11"/>
        <v>603.75</v>
      </c>
      <c r="AB44" s="35">
        <f t="shared" si="12"/>
        <v>475</v>
      </c>
      <c r="AC44" s="35">
        <f t="shared" si="13"/>
        <v>584.50119721938472</v>
      </c>
      <c r="AD44" s="35">
        <f t="shared" si="14"/>
        <v>273.82073980775351</v>
      </c>
      <c r="AE44" s="35">
        <f t="shared" si="15"/>
        <v>151.67567408584176</v>
      </c>
      <c r="AF44" s="35">
        <f t="shared" si="16"/>
        <v>323.1632464175625</v>
      </c>
      <c r="AG44" s="35">
        <f t="shared" si="17"/>
        <v>14.755790027842313</v>
      </c>
      <c r="AH44" s="35">
        <f t="shared" si="18"/>
        <v>516.6058316950888</v>
      </c>
      <c r="AI44" s="35">
        <f t="shared" si="19"/>
        <v>286.15998121268223</v>
      </c>
      <c r="AJ44" s="35">
        <f t="shared" si="20"/>
        <v>21.41404029833982</v>
      </c>
      <c r="AK44" s="36">
        <f t="shared" si="21"/>
        <v>3266.6454081942447</v>
      </c>
    </row>
    <row r="45" spans="1:37" x14ac:dyDescent="0.25">
      <c r="A45" s="5">
        <v>5044</v>
      </c>
      <c r="B45" s="5">
        <v>847151.80577468872</v>
      </c>
      <c r="C45" s="5">
        <v>1161611.4437068701</v>
      </c>
      <c r="D45" s="5">
        <v>17610.906976744176</v>
      </c>
      <c r="E45" s="5">
        <v>36.181473174242605</v>
      </c>
      <c r="F45" s="5">
        <v>-2.5000000000000001E-2</v>
      </c>
      <c r="G45" s="5">
        <v>2.5000000000000001E-2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396.25</v>
      </c>
      <c r="O45" s="35">
        <f t="shared" si="1"/>
        <v>25</v>
      </c>
      <c r="P45" s="35">
        <f t="shared" si="2"/>
        <v>583.14442824110336</v>
      </c>
      <c r="Q45" s="35">
        <f t="shared" si="3"/>
        <v>249.0213797049712</v>
      </c>
      <c r="R45" s="35">
        <f t="shared" si="4"/>
        <v>125.44098869657967</v>
      </c>
      <c r="S45" s="35">
        <f t="shared" si="5"/>
        <v>293.88349863925117</v>
      </c>
      <c r="T45" s="35">
        <f t="shared" si="6"/>
        <v>42.449484114609724</v>
      </c>
      <c r="U45" s="35">
        <f t="shared" si="7"/>
        <v>529.00636606762339</v>
      </c>
      <c r="V45" s="35">
        <f t="shared" si="8"/>
        <v>266.47945515733045</v>
      </c>
      <c r="W45" s="35">
        <f t="shared" si="9"/>
        <v>19.473851536775534</v>
      </c>
      <c r="X45" s="35">
        <f t="shared" si="10"/>
        <v>3524.3878980789987</v>
      </c>
      <c r="Y45" s="51">
        <v>9900</v>
      </c>
      <c r="Z45" s="51">
        <v>4150</v>
      </c>
      <c r="AA45" s="35">
        <f t="shared" si="11"/>
        <v>603.75</v>
      </c>
      <c r="AB45" s="35">
        <f t="shared" si="12"/>
        <v>475</v>
      </c>
      <c r="AC45" s="35">
        <f t="shared" si="13"/>
        <v>584.50119721938472</v>
      </c>
      <c r="AD45" s="35">
        <f t="shared" si="14"/>
        <v>273.82073980775351</v>
      </c>
      <c r="AE45" s="35">
        <f t="shared" si="15"/>
        <v>151.67567408584176</v>
      </c>
      <c r="AF45" s="35">
        <f t="shared" si="16"/>
        <v>323.1632464175625</v>
      </c>
      <c r="AG45" s="35">
        <f t="shared" si="17"/>
        <v>14.755790027842313</v>
      </c>
      <c r="AH45" s="35">
        <f t="shared" si="18"/>
        <v>516.6058316950888</v>
      </c>
      <c r="AI45" s="35">
        <f t="shared" si="19"/>
        <v>286.15998121268223</v>
      </c>
      <c r="AJ45" s="35">
        <f t="shared" si="20"/>
        <v>21.41404029833982</v>
      </c>
      <c r="AK45" s="36">
        <f t="shared" si="21"/>
        <v>3266.6454081942447</v>
      </c>
    </row>
    <row r="46" spans="1:37" x14ac:dyDescent="0.25">
      <c r="A46" s="5">
        <v>5045</v>
      </c>
      <c r="B46" s="5">
        <v>847958.68232393265</v>
      </c>
      <c r="C46" s="5">
        <v>1162202.1637437046</v>
      </c>
      <c r="D46" s="5">
        <v>17610.418604651153</v>
      </c>
      <c r="E46" s="5">
        <v>36.234771573789658</v>
      </c>
      <c r="F46" s="5">
        <v>-2.5000000000000001E-2</v>
      </c>
      <c r="G46" s="5">
        <v>2.5000000000000001E-2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396.25</v>
      </c>
      <c r="O46" s="35">
        <f t="shared" si="1"/>
        <v>25</v>
      </c>
      <c r="P46" s="35">
        <f t="shared" si="2"/>
        <v>583.14442824110336</v>
      </c>
      <c r="Q46" s="35">
        <f t="shared" si="3"/>
        <v>249.0213797049712</v>
      </c>
      <c r="R46" s="35">
        <f t="shared" si="4"/>
        <v>125.44098869657967</v>
      </c>
      <c r="S46" s="35">
        <f t="shared" si="5"/>
        <v>293.88349863925117</v>
      </c>
      <c r="T46" s="35">
        <f t="shared" si="6"/>
        <v>42.449484114609724</v>
      </c>
      <c r="U46" s="35">
        <f t="shared" si="7"/>
        <v>529.00636606762339</v>
      </c>
      <c r="V46" s="35">
        <f t="shared" si="8"/>
        <v>266.47945515733045</v>
      </c>
      <c r="W46" s="35">
        <f t="shared" si="9"/>
        <v>19.473851536775534</v>
      </c>
      <c r="X46" s="35">
        <f t="shared" si="10"/>
        <v>3524.3878980789987</v>
      </c>
      <c r="Y46" s="51">
        <v>9900</v>
      </c>
      <c r="Z46" s="51">
        <v>4150</v>
      </c>
      <c r="AA46" s="35">
        <f t="shared" si="11"/>
        <v>603.75</v>
      </c>
      <c r="AB46" s="35">
        <f t="shared" si="12"/>
        <v>475</v>
      </c>
      <c r="AC46" s="35">
        <f t="shared" si="13"/>
        <v>584.50119721938472</v>
      </c>
      <c r="AD46" s="35">
        <f t="shared" si="14"/>
        <v>273.82073980775351</v>
      </c>
      <c r="AE46" s="35">
        <f t="shared" si="15"/>
        <v>151.67567408584176</v>
      </c>
      <c r="AF46" s="35">
        <f t="shared" si="16"/>
        <v>323.1632464175625</v>
      </c>
      <c r="AG46" s="35">
        <f t="shared" si="17"/>
        <v>14.755790027842313</v>
      </c>
      <c r="AH46" s="35">
        <f t="shared" si="18"/>
        <v>516.6058316950888</v>
      </c>
      <c r="AI46" s="35">
        <f t="shared" si="19"/>
        <v>286.15998121268223</v>
      </c>
      <c r="AJ46" s="35">
        <f t="shared" si="20"/>
        <v>21.41404029833982</v>
      </c>
      <c r="AK46" s="36">
        <f t="shared" si="21"/>
        <v>3266.6454081942447</v>
      </c>
    </row>
    <row r="47" spans="1:37" x14ac:dyDescent="0.25">
      <c r="A47" s="5">
        <v>5046</v>
      </c>
      <c r="B47" s="5">
        <v>848765.0090174675</v>
      </c>
      <c r="C47" s="5">
        <v>1162793.6341076493</v>
      </c>
      <c r="D47" s="5">
        <v>17609.930232558127</v>
      </c>
      <c r="E47" s="5">
        <v>36.288069973336718</v>
      </c>
      <c r="F47" s="5">
        <v>-2.5000000000000001E-2</v>
      </c>
      <c r="G47" s="5">
        <v>2.5000000000000001E-2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396.25</v>
      </c>
      <c r="O47" s="35">
        <f t="shared" si="1"/>
        <v>25</v>
      </c>
      <c r="P47" s="35">
        <f t="shared" si="2"/>
        <v>583.14442824110336</v>
      </c>
      <c r="Q47" s="35">
        <f t="shared" si="3"/>
        <v>249.0213797049712</v>
      </c>
      <c r="R47" s="35">
        <f t="shared" si="4"/>
        <v>125.44098869657967</v>
      </c>
      <c r="S47" s="35">
        <f t="shared" si="5"/>
        <v>293.88349863925117</v>
      </c>
      <c r="T47" s="35">
        <f t="shared" si="6"/>
        <v>42.449484114609724</v>
      </c>
      <c r="U47" s="35">
        <f t="shared" si="7"/>
        <v>529.00636606762339</v>
      </c>
      <c r="V47" s="35">
        <f t="shared" si="8"/>
        <v>266.47945515733045</v>
      </c>
      <c r="W47" s="35">
        <f t="shared" si="9"/>
        <v>19.473851536775534</v>
      </c>
      <c r="X47" s="35">
        <f t="shared" si="10"/>
        <v>3524.3878980789987</v>
      </c>
      <c r="Y47" s="51">
        <v>9900</v>
      </c>
      <c r="Z47" s="51">
        <v>4150</v>
      </c>
      <c r="AA47" s="35">
        <f t="shared" si="11"/>
        <v>603.75</v>
      </c>
      <c r="AB47" s="35">
        <f t="shared" si="12"/>
        <v>475</v>
      </c>
      <c r="AC47" s="35">
        <f t="shared" si="13"/>
        <v>584.50119721938472</v>
      </c>
      <c r="AD47" s="35">
        <f t="shared" si="14"/>
        <v>273.82073980775351</v>
      </c>
      <c r="AE47" s="35">
        <f t="shared" si="15"/>
        <v>151.67567408584176</v>
      </c>
      <c r="AF47" s="35">
        <f t="shared" si="16"/>
        <v>323.1632464175625</v>
      </c>
      <c r="AG47" s="35">
        <f t="shared" si="17"/>
        <v>14.755790027842313</v>
      </c>
      <c r="AH47" s="35">
        <f t="shared" si="18"/>
        <v>516.6058316950888</v>
      </c>
      <c r="AI47" s="35">
        <f t="shared" si="19"/>
        <v>286.15998121268223</v>
      </c>
      <c r="AJ47" s="35">
        <f t="shared" si="20"/>
        <v>21.41404029833982</v>
      </c>
      <c r="AK47" s="36">
        <f t="shared" si="21"/>
        <v>3266.6454081942447</v>
      </c>
    </row>
    <row r="48" spans="1:37" x14ac:dyDescent="0.25">
      <c r="A48" s="5">
        <v>5046.2</v>
      </c>
      <c r="B48" s="5">
        <v>848926.20831203461</v>
      </c>
      <c r="C48" s="5">
        <v>1162912.0181746781</v>
      </c>
      <c r="D48" s="5">
        <v>17609.832558139522</v>
      </c>
      <c r="E48" s="5">
        <v>36.298729653246106</v>
      </c>
      <c r="F48" s="5">
        <v>-2.5000000000000001E-2</v>
      </c>
      <c r="G48" s="5">
        <v>2.5000000000000001E-2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396.25</v>
      </c>
      <c r="O48" s="35">
        <f t="shared" si="1"/>
        <v>25</v>
      </c>
      <c r="P48" s="35">
        <f t="shared" si="2"/>
        <v>583.14442824110336</v>
      </c>
      <c r="Q48" s="35">
        <f t="shared" si="3"/>
        <v>249.0213797049712</v>
      </c>
      <c r="R48" s="35">
        <f t="shared" si="4"/>
        <v>125.44098869657967</v>
      </c>
      <c r="S48" s="35">
        <f t="shared" si="5"/>
        <v>293.88349863925117</v>
      </c>
      <c r="T48" s="35">
        <f t="shared" si="6"/>
        <v>42.449484114609724</v>
      </c>
      <c r="U48" s="35">
        <f t="shared" si="7"/>
        <v>529.00636606762339</v>
      </c>
      <c r="V48" s="35">
        <f t="shared" si="8"/>
        <v>266.47945515733045</v>
      </c>
      <c r="W48" s="35">
        <f t="shared" si="9"/>
        <v>19.473851536775534</v>
      </c>
      <c r="X48" s="35">
        <f t="shared" si="10"/>
        <v>3524.3878980789987</v>
      </c>
      <c r="Y48" s="51">
        <v>9900</v>
      </c>
      <c r="Z48" s="51">
        <v>4150</v>
      </c>
      <c r="AA48" s="35">
        <f t="shared" si="11"/>
        <v>603.75</v>
      </c>
      <c r="AB48" s="35">
        <f t="shared" si="12"/>
        <v>475</v>
      </c>
      <c r="AC48" s="35">
        <f t="shared" si="13"/>
        <v>584.50119721938472</v>
      </c>
      <c r="AD48" s="35">
        <f t="shared" si="14"/>
        <v>273.82073980775351</v>
      </c>
      <c r="AE48" s="35">
        <f t="shared" si="15"/>
        <v>151.67567408584176</v>
      </c>
      <c r="AF48" s="35">
        <f t="shared" si="16"/>
        <v>323.1632464175625</v>
      </c>
      <c r="AG48" s="35">
        <f t="shared" si="17"/>
        <v>14.755790027842313</v>
      </c>
      <c r="AH48" s="35">
        <f t="shared" si="18"/>
        <v>516.6058316950888</v>
      </c>
      <c r="AI48" s="35">
        <f t="shared" si="19"/>
        <v>286.15998121268223</v>
      </c>
      <c r="AJ48" s="35">
        <f t="shared" si="20"/>
        <v>21.41404029833982</v>
      </c>
      <c r="AK48" s="36">
        <f t="shared" si="21"/>
        <v>3266.6454081942447</v>
      </c>
    </row>
    <row r="49" spans="1:37" x14ac:dyDescent="0.25">
      <c r="A49" s="5">
        <v>5046.8</v>
      </c>
      <c r="B49" s="5">
        <v>849409.67400693893</v>
      </c>
      <c r="C49" s="5">
        <v>1163267.3502904475</v>
      </c>
      <c r="D49" s="5">
        <v>17609.539534883708</v>
      </c>
      <c r="E49" s="5">
        <v>36.330708692974362</v>
      </c>
      <c r="F49" s="5">
        <v>-2.5000000000000001E-2</v>
      </c>
      <c r="G49" s="5">
        <v>2.5000000000000001E-2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396.25</v>
      </c>
      <c r="O49" s="35">
        <f t="shared" si="1"/>
        <v>25</v>
      </c>
      <c r="P49" s="35">
        <f t="shared" si="2"/>
        <v>583.14442824110336</v>
      </c>
      <c r="Q49" s="35">
        <f t="shared" si="3"/>
        <v>249.0213797049712</v>
      </c>
      <c r="R49" s="35">
        <f t="shared" si="4"/>
        <v>125.44098869657967</v>
      </c>
      <c r="S49" s="35">
        <f t="shared" si="5"/>
        <v>293.88349863925117</v>
      </c>
      <c r="T49" s="35">
        <f t="shared" si="6"/>
        <v>42.449484114609724</v>
      </c>
      <c r="U49" s="35">
        <f t="shared" si="7"/>
        <v>529.00636606762339</v>
      </c>
      <c r="V49" s="35">
        <f t="shared" si="8"/>
        <v>266.47945515733045</v>
      </c>
      <c r="W49" s="35">
        <f t="shared" si="9"/>
        <v>19.473851536775534</v>
      </c>
      <c r="X49" s="35">
        <f t="shared" si="10"/>
        <v>3524.3878980789987</v>
      </c>
      <c r="Y49" s="51">
        <v>9900</v>
      </c>
      <c r="Z49" s="51">
        <v>4150</v>
      </c>
      <c r="AA49" s="35">
        <f t="shared" si="11"/>
        <v>603.75</v>
      </c>
      <c r="AB49" s="35">
        <f t="shared" si="12"/>
        <v>475</v>
      </c>
      <c r="AC49" s="35">
        <f t="shared" si="13"/>
        <v>584.50119721938472</v>
      </c>
      <c r="AD49" s="35">
        <f t="shared" si="14"/>
        <v>273.82073980775351</v>
      </c>
      <c r="AE49" s="35">
        <f t="shared" si="15"/>
        <v>151.67567408584176</v>
      </c>
      <c r="AF49" s="35">
        <f t="shared" si="16"/>
        <v>323.1632464175625</v>
      </c>
      <c r="AG49" s="35">
        <f t="shared" si="17"/>
        <v>14.755790027842313</v>
      </c>
      <c r="AH49" s="35">
        <f t="shared" si="18"/>
        <v>516.6058316950888</v>
      </c>
      <c r="AI49" s="35">
        <f t="shared" si="19"/>
        <v>286.15998121268223</v>
      </c>
      <c r="AJ49" s="35">
        <f t="shared" si="20"/>
        <v>21.41404029833982</v>
      </c>
      <c r="AK49" s="36">
        <f t="shared" si="21"/>
        <v>3266.6454081942447</v>
      </c>
    </row>
    <row r="50" spans="1:37" x14ac:dyDescent="0.25">
      <c r="A50" s="5">
        <v>5047</v>
      </c>
      <c r="B50" s="5">
        <v>849570.78515720367</v>
      </c>
      <c r="C50" s="5">
        <v>1163385.8542869389</v>
      </c>
      <c r="D50" s="5">
        <v>17609.441860465104</v>
      </c>
      <c r="E50" s="5">
        <v>36.341368372883764</v>
      </c>
      <c r="F50" s="5">
        <v>-2.5000000000000001E-2</v>
      </c>
      <c r="G50" s="5">
        <v>2.5000000000000001E-2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396.25</v>
      </c>
      <c r="O50" s="35">
        <f t="shared" si="1"/>
        <v>25</v>
      </c>
      <c r="P50" s="35">
        <f t="shared" si="2"/>
        <v>583.14442824110336</v>
      </c>
      <c r="Q50" s="35">
        <f t="shared" si="3"/>
        <v>249.0213797049712</v>
      </c>
      <c r="R50" s="35">
        <f t="shared" si="4"/>
        <v>125.44098869657967</v>
      </c>
      <c r="S50" s="35">
        <f t="shared" si="5"/>
        <v>293.88349863925117</v>
      </c>
      <c r="T50" s="35">
        <f t="shared" si="6"/>
        <v>42.449484114609724</v>
      </c>
      <c r="U50" s="35">
        <f t="shared" si="7"/>
        <v>529.00636606762339</v>
      </c>
      <c r="V50" s="35">
        <f t="shared" si="8"/>
        <v>266.47945515733045</v>
      </c>
      <c r="W50" s="35">
        <f t="shared" si="9"/>
        <v>19.473851536775534</v>
      </c>
      <c r="X50" s="35">
        <f t="shared" si="10"/>
        <v>3524.3878980789987</v>
      </c>
      <c r="Y50" s="51">
        <v>9900</v>
      </c>
      <c r="Z50" s="51">
        <v>4150</v>
      </c>
      <c r="AA50" s="35">
        <f t="shared" si="11"/>
        <v>603.75</v>
      </c>
      <c r="AB50" s="35">
        <f t="shared" si="12"/>
        <v>475</v>
      </c>
      <c r="AC50" s="35">
        <f t="shared" si="13"/>
        <v>584.50119721938472</v>
      </c>
      <c r="AD50" s="35">
        <f t="shared" si="14"/>
        <v>273.82073980775351</v>
      </c>
      <c r="AE50" s="35">
        <f t="shared" si="15"/>
        <v>151.67567408584176</v>
      </c>
      <c r="AF50" s="35">
        <f t="shared" si="16"/>
        <v>323.1632464175625</v>
      </c>
      <c r="AG50" s="35">
        <f t="shared" si="17"/>
        <v>14.755790027842313</v>
      </c>
      <c r="AH50" s="35">
        <f t="shared" si="18"/>
        <v>516.6058316950888</v>
      </c>
      <c r="AI50" s="35">
        <f t="shared" si="19"/>
        <v>286.15998121268223</v>
      </c>
      <c r="AJ50" s="35">
        <f t="shared" si="20"/>
        <v>21.41404029833982</v>
      </c>
      <c r="AK50" s="36">
        <f t="shared" si="21"/>
        <v>3266.6454081942447</v>
      </c>
    </row>
    <row r="51" spans="1:37" x14ac:dyDescent="0.25">
      <c r="A51" s="5">
        <v>5048</v>
      </c>
      <c r="B51" s="5">
        <v>850376.01004552841</v>
      </c>
      <c r="C51" s="5">
        <v>1163978.8237691224</v>
      </c>
      <c r="D51" s="5">
        <v>17608.953488372081</v>
      </c>
      <c r="E51" s="5">
        <v>36.394666772430817</v>
      </c>
      <c r="F51" s="5">
        <v>-2.5000000000000001E-2</v>
      </c>
      <c r="G51" s="5">
        <v>2.5000000000000001E-2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396.25</v>
      </c>
      <c r="O51" s="35">
        <f t="shared" si="1"/>
        <v>25</v>
      </c>
      <c r="P51" s="35">
        <f t="shared" si="2"/>
        <v>583.14442824110336</v>
      </c>
      <c r="Q51" s="35">
        <f t="shared" si="3"/>
        <v>249.0213797049712</v>
      </c>
      <c r="R51" s="35">
        <f t="shared" si="4"/>
        <v>125.44098869657967</v>
      </c>
      <c r="S51" s="35">
        <f t="shared" si="5"/>
        <v>293.88349863925117</v>
      </c>
      <c r="T51" s="35">
        <f t="shared" si="6"/>
        <v>42.449484114609724</v>
      </c>
      <c r="U51" s="35">
        <f t="shared" si="7"/>
        <v>529.00636606762339</v>
      </c>
      <c r="V51" s="35">
        <f t="shared" si="8"/>
        <v>266.47945515733045</v>
      </c>
      <c r="W51" s="35">
        <f t="shared" si="9"/>
        <v>19.473851536775534</v>
      </c>
      <c r="X51" s="35">
        <f t="shared" si="10"/>
        <v>3524.3878980789987</v>
      </c>
      <c r="Y51" s="51">
        <v>9900</v>
      </c>
      <c r="Z51" s="51">
        <v>4150</v>
      </c>
      <c r="AA51" s="35">
        <f t="shared" si="11"/>
        <v>603.75</v>
      </c>
      <c r="AB51" s="35">
        <f t="shared" si="12"/>
        <v>475</v>
      </c>
      <c r="AC51" s="35">
        <f t="shared" si="13"/>
        <v>584.50119721938472</v>
      </c>
      <c r="AD51" s="35">
        <f t="shared" si="14"/>
        <v>273.82073980775351</v>
      </c>
      <c r="AE51" s="35">
        <f t="shared" si="15"/>
        <v>151.67567408584176</v>
      </c>
      <c r="AF51" s="35">
        <f t="shared" si="16"/>
        <v>323.1632464175625</v>
      </c>
      <c r="AG51" s="35">
        <f t="shared" si="17"/>
        <v>14.755790027842313</v>
      </c>
      <c r="AH51" s="35">
        <f t="shared" si="18"/>
        <v>516.6058316950888</v>
      </c>
      <c r="AI51" s="35">
        <f t="shared" si="19"/>
        <v>286.15998121268223</v>
      </c>
      <c r="AJ51" s="35">
        <f t="shared" si="20"/>
        <v>21.41404029833982</v>
      </c>
      <c r="AK51" s="36">
        <f t="shared" si="21"/>
        <v>3266.6454081942447</v>
      </c>
    </row>
    <row r="52" spans="1:37" x14ac:dyDescent="0.25">
      <c r="A52" s="5">
        <v>5049</v>
      </c>
      <c r="B52" s="5">
        <v>851180.68298625946</v>
      </c>
      <c r="C52" s="5">
        <v>1164572.5420410037</v>
      </c>
      <c r="D52" s="5">
        <v>17608.465116279058</v>
      </c>
      <c r="E52" s="5">
        <v>36.44796517197787</v>
      </c>
      <c r="F52" s="5">
        <v>-2.5000000000000001E-2</v>
      </c>
      <c r="G52" s="5">
        <v>2.5000000000000001E-2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396.25</v>
      </c>
      <c r="O52" s="35">
        <f t="shared" si="1"/>
        <v>25</v>
      </c>
      <c r="P52" s="35">
        <f t="shared" si="2"/>
        <v>583.14442824110336</v>
      </c>
      <c r="Q52" s="35">
        <f t="shared" si="3"/>
        <v>249.0213797049712</v>
      </c>
      <c r="R52" s="35">
        <f t="shared" si="4"/>
        <v>125.44098869657967</v>
      </c>
      <c r="S52" s="35">
        <f t="shared" si="5"/>
        <v>293.88349863925117</v>
      </c>
      <c r="T52" s="35">
        <f t="shared" si="6"/>
        <v>42.449484114609724</v>
      </c>
      <c r="U52" s="35">
        <f t="shared" si="7"/>
        <v>529.00636606762339</v>
      </c>
      <c r="V52" s="35">
        <f t="shared" si="8"/>
        <v>266.47945515733045</v>
      </c>
      <c r="W52" s="35">
        <f t="shared" si="9"/>
        <v>19.473851536775534</v>
      </c>
      <c r="X52" s="35">
        <f t="shared" si="10"/>
        <v>3524.3878980789987</v>
      </c>
      <c r="Y52" s="51">
        <v>9900</v>
      </c>
      <c r="Z52" s="51">
        <v>4150</v>
      </c>
      <c r="AA52" s="35">
        <f t="shared" si="11"/>
        <v>603.75</v>
      </c>
      <c r="AB52" s="35">
        <f t="shared" si="12"/>
        <v>475</v>
      </c>
      <c r="AC52" s="35">
        <f t="shared" si="13"/>
        <v>584.50119721938472</v>
      </c>
      <c r="AD52" s="35">
        <f t="shared" si="14"/>
        <v>273.82073980775351</v>
      </c>
      <c r="AE52" s="35">
        <f t="shared" si="15"/>
        <v>151.67567408584176</v>
      </c>
      <c r="AF52" s="35">
        <f t="shared" si="16"/>
        <v>323.1632464175625</v>
      </c>
      <c r="AG52" s="35">
        <f t="shared" si="17"/>
        <v>14.755790027842313</v>
      </c>
      <c r="AH52" s="35">
        <f t="shared" si="18"/>
        <v>516.6058316950888</v>
      </c>
      <c r="AI52" s="35">
        <f t="shared" si="19"/>
        <v>286.15998121268223</v>
      </c>
      <c r="AJ52" s="35">
        <f t="shared" si="20"/>
        <v>21.41404029833982</v>
      </c>
      <c r="AK52" s="36">
        <f t="shared" si="21"/>
        <v>3266.6454081942447</v>
      </c>
    </row>
    <row r="53" spans="1:37" x14ac:dyDescent="0.25">
      <c r="A53" s="5">
        <v>5050</v>
      </c>
      <c r="B53" s="5">
        <v>851984.80328273773</v>
      </c>
      <c r="C53" s="5">
        <v>1165167.0085889101</v>
      </c>
      <c r="D53" s="5">
        <v>17607.976744186031</v>
      </c>
      <c r="E53" s="5">
        <v>36.50126357152493</v>
      </c>
      <c r="F53" s="5">
        <v>-2.5000000000000001E-2</v>
      </c>
      <c r="G53" s="5">
        <v>2.5000000000000001E-2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396.25</v>
      </c>
      <c r="O53" s="35">
        <f t="shared" si="1"/>
        <v>25</v>
      </c>
      <c r="P53" s="35">
        <f t="shared" si="2"/>
        <v>583.14442824110336</v>
      </c>
      <c r="Q53" s="35">
        <f t="shared" si="3"/>
        <v>249.0213797049712</v>
      </c>
      <c r="R53" s="35">
        <f t="shared" si="4"/>
        <v>125.44098869657967</v>
      </c>
      <c r="S53" s="35">
        <f t="shared" si="5"/>
        <v>293.88349863925117</v>
      </c>
      <c r="T53" s="35">
        <f t="shared" si="6"/>
        <v>42.449484114609724</v>
      </c>
      <c r="U53" s="35">
        <f t="shared" si="7"/>
        <v>529.00636606762339</v>
      </c>
      <c r="V53" s="35">
        <f t="shared" si="8"/>
        <v>266.47945515733045</v>
      </c>
      <c r="W53" s="35">
        <f t="shared" si="9"/>
        <v>19.473851536775534</v>
      </c>
      <c r="X53" s="35">
        <f t="shared" si="10"/>
        <v>3524.3878980789987</v>
      </c>
      <c r="Y53" s="51">
        <v>9900</v>
      </c>
      <c r="Z53" s="51">
        <v>4150</v>
      </c>
      <c r="AA53" s="35">
        <f t="shared" si="11"/>
        <v>603.75</v>
      </c>
      <c r="AB53" s="35">
        <f t="shared" si="12"/>
        <v>475</v>
      </c>
      <c r="AC53" s="35">
        <f t="shared" si="13"/>
        <v>584.50119721938472</v>
      </c>
      <c r="AD53" s="35">
        <f t="shared" si="14"/>
        <v>273.82073980775351</v>
      </c>
      <c r="AE53" s="35">
        <f t="shared" si="15"/>
        <v>151.67567408584176</v>
      </c>
      <c r="AF53" s="35">
        <f t="shared" si="16"/>
        <v>323.1632464175625</v>
      </c>
      <c r="AG53" s="35">
        <f t="shared" si="17"/>
        <v>14.755790027842313</v>
      </c>
      <c r="AH53" s="35">
        <f t="shared" si="18"/>
        <v>516.6058316950888</v>
      </c>
      <c r="AI53" s="35">
        <f t="shared" si="19"/>
        <v>286.15998121268223</v>
      </c>
      <c r="AJ53" s="35">
        <f t="shared" si="20"/>
        <v>21.41404029833982</v>
      </c>
      <c r="AK53" s="36">
        <f t="shared" si="21"/>
        <v>3266.6454081942447</v>
      </c>
    </row>
    <row r="54" spans="1:37" x14ac:dyDescent="0.25">
      <c r="A54" s="5">
        <v>5051</v>
      </c>
      <c r="B54" s="5">
        <v>852788.37023925781</v>
      </c>
      <c r="C54" s="5">
        <v>1165762.2228983343</v>
      </c>
      <c r="D54" s="5">
        <v>17607.488372093012</v>
      </c>
      <c r="E54" s="5">
        <v>36.554561971071983</v>
      </c>
      <c r="F54" s="5">
        <v>-2.5000000000000001E-2</v>
      </c>
      <c r="G54" s="5">
        <v>2.5000000000000001E-2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396.25</v>
      </c>
      <c r="O54" s="35">
        <f t="shared" si="1"/>
        <v>25</v>
      </c>
      <c r="P54" s="35">
        <f t="shared" si="2"/>
        <v>583.14442824110336</v>
      </c>
      <c r="Q54" s="35">
        <f t="shared" si="3"/>
        <v>249.0213797049712</v>
      </c>
      <c r="R54" s="35">
        <f t="shared" si="4"/>
        <v>125.44098869657967</v>
      </c>
      <c r="S54" s="35">
        <f t="shared" si="5"/>
        <v>293.88349863925117</v>
      </c>
      <c r="T54" s="35">
        <f t="shared" si="6"/>
        <v>42.449484114609724</v>
      </c>
      <c r="U54" s="35">
        <f t="shared" si="7"/>
        <v>529.00636606762339</v>
      </c>
      <c r="V54" s="35">
        <f t="shared" si="8"/>
        <v>266.47945515733045</v>
      </c>
      <c r="W54" s="35">
        <f t="shared" si="9"/>
        <v>19.473851536775534</v>
      </c>
      <c r="X54" s="35">
        <f t="shared" si="10"/>
        <v>3524.3878980789987</v>
      </c>
      <c r="Y54" s="51">
        <v>9900</v>
      </c>
      <c r="Z54" s="51">
        <v>4150</v>
      </c>
      <c r="AA54" s="35">
        <f t="shared" si="11"/>
        <v>603.75</v>
      </c>
      <c r="AB54" s="35">
        <f t="shared" si="12"/>
        <v>475</v>
      </c>
      <c r="AC54" s="35">
        <f t="shared" si="13"/>
        <v>584.50119721938472</v>
      </c>
      <c r="AD54" s="35">
        <f t="shared" si="14"/>
        <v>273.82073980775351</v>
      </c>
      <c r="AE54" s="35">
        <f t="shared" si="15"/>
        <v>151.67567408584176</v>
      </c>
      <c r="AF54" s="35">
        <f t="shared" si="16"/>
        <v>323.1632464175625</v>
      </c>
      <c r="AG54" s="35">
        <f t="shared" si="17"/>
        <v>14.755790027842313</v>
      </c>
      <c r="AH54" s="35">
        <f t="shared" si="18"/>
        <v>516.6058316950888</v>
      </c>
      <c r="AI54" s="35">
        <f t="shared" si="19"/>
        <v>286.15998121268223</v>
      </c>
      <c r="AJ54" s="35">
        <f t="shared" si="20"/>
        <v>21.41404029833982</v>
      </c>
      <c r="AK54" s="36">
        <f t="shared" si="21"/>
        <v>3266.6454081942447</v>
      </c>
    </row>
    <row r="55" spans="1:37" x14ac:dyDescent="0.25">
      <c r="A55" s="5">
        <v>5051.2</v>
      </c>
      <c r="B55" s="5">
        <v>852949.01716852188</v>
      </c>
      <c r="C55" s="5">
        <v>1165881.355446279</v>
      </c>
      <c r="D55" s="5">
        <v>17607.390697674407</v>
      </c>
      <c r="E55" s="5">
        <v>36.565221650981378</v>
      </c>
      <c r="F55" s="5">
        <v>-2.5000000000000001E-2</v>
      </c>
      <c r="G55" s="5">
        <v>2.5000000000000001E-2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396.25</v>
      </c>
      <c r="O55" s="35">
        <f t="shared" si="1"/>
        <v>25</v>
      </c>
      <c r="P55" s="35">
        <f t="shared" si="2"/>
        <v>583.14442824110336</v>
      </c>
      <c r="Q55" s="35">
        <f t="shared" si="3"/>
        <v>249.0213797049712</v>
      </c>
      <c r="R55" s="35">
        <f t="shared" si="4"/>
        <v>125.44098869657967</v>
      </c>
      <c r="S55" s="35">
        <f t="shared" si="5"/>
        <v>293.88349863925117</v>
      </c>
      <c r="T55" s="35">
        <f t="shared" si="6"/>
        <v>42.449484114609724</v>
      </c>
      <c r="U55" s="35">
        <f t="shared" si="7"/>
        <v>529.00636606762339</v>
      </c>
      <c r="V55" s="35">
        <f t="shared" si="8"/>
        <v>266.47945515733045</v>
      </c>
      <c r="W55" s="35">
        <f t="shared" si="9"/>
        <v>19.473851536775534</v>
      </c>
      <c r="X55" s="35">
        <f t="shared" si="10"/>
        <v>3524.3878980789987</v>
      </c>
      <c r="Y55" s="51">
        <v>9900</v>
      </c>
      <c r="Z55" s="51">
        <v>4150</v>
      </c>
      <c r="AA55" s="35">
        <f t="shared" si="11"/>
        <v>603.75</v>
      </c>
      <c r="AB55" s="35">
        <f t="shared" si="12"/>
        <v>475</v>
      </c>
      <c r="AC55" s="35">
        <f t="shared" si="13"/>
        <v>584.50119721938472</v>
      </c>
      <c r="AD55" s="35">
        <f t="shared" si="14"/>
        <v>273.82073980775351</v>
      </c>
      <c r="AE55" s="35">
        <f t="shared" si="15"/>
        <v>151.67567408584176</v>
      </c>
      <c r="AF55" s="35">
        <f t="shared" si="16"/>
        <v>323.1632464175625</v>
      </c>
      <c r="AG55" s="35">
        <f t="shared" si="17"/>
        <v>14.755790027842313</v>
      </c>
      <c r="AH55" s="35">
        <f t="shared" si="18"/>
        <v>516.6058316950888</v>
      </c>
      <c r="AI55" s="35">
        <f t="shared" si="19"/>
        <v>286.15998121268223</v>
      </c>
      <c r="AJ55" s="35">
        <f t="shared" si="20"/>
        <v>21.41404029833982</v>
      </c>
      <c r="AK55" s="36">
        <f t="shared" si="21"/>
        <v>3266.6454081942447</v>
      </c>
    </row>
    <row r="56" spans="1:37" x14ac:dyDescent="0.25">
      <c r="A56" s="5">
        <v>5051.8</v>
      </c>
      <c r="B56" s="5">
        <v>853430.82493305206</v>
      </c>
      <c r="C56" s="5">
        <v>1166238.9323881269</v>
      </c>
      <c r="D56" s="5">
        <v>17607.097674418594</v>
      </c>
      <c r="E56" s="5">
        <v>36.597200690709627</v>
      </c>
      <c r="F56" s="5">
        <v>-2.5000000000000001E-2</v>
      </c>
      <c r="G56" s="5">
        <v>2.5000000000000001E-2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396.25</v>
      </c>
      <c r="O56" s="35">
        <f t="shared" si="1"/>
        <v>25</v>
      </c>
      <c r="P56" s="35">
        <f t="shared" si="2"/>
        <v>583.14442824110336</v>
      </c>
      <c r="Q56" s="35">
        <f t="shared" si="3"/>
        <v>249.0213797049712</v>
      </c>
      <c r="R56" s="35">
        <f t="shared" si="4"/>
        <v>125.44098869657967</v>
      </c>
      <c r="S56" s="35">
        <f t="shared" si="5"/>
        <v>293.88349863925117</v>
      </c>
      <c r="T56" s="35">
        <f t="shared" si="6"/>
        <v>42.449484114609724</v>
      </c>
      <c r="U56" s="35">
        <f t="shared" si="7"/>
        <v>529.00636606762339</v>
      </c>
      <c r="V56" s="35">
        <f t="shared" si="8"/>
        <v>266.47945515733045</v>
      </c>
      <c r="W56" s="35">
        <f t="shared" si="9"/>
        <v>19.473851536775534</v>
      </c>
      <c r="X56" s="35">
        <f t="shared" si="10"/>
        <v>3524.3878980789987</v>
      </c>
      <c r="Y56" s="51">
        <v>9900</v>
      </c>
      <c r="Z56" s="51">
        <v>4150</v>
      </c>
      <c r="AA56" s="35">
        <f t="shared" si="11"/>
        <v>603.75</v>
      </c>
      <c r="AB56" s="35">
        <f t="shared" si="12"/>
        <v>475</v>
      </c>
      <c r="AC56" s="35">
        <f t="shared" si="13"/>
        <v>584.50119721938472</v>
      </c>
      <c r="AD56" s="35">
        <f t="shared" si="14"/>
        <v>273.82073980775351</v>
      </c>
      <c r="AE56" s="35">
        <f t="shared" si="15"/>
        <v>151.67567408584176</v>
      </c>
      <c r="AF56" s="35">
        <f t="shared" si="16"/>
        <v>323.1632464175625</v>
      </c>
      <c r="AG56" s="35">
        <f t="shared" si="17"/>
        <v>14.755790027842313</v>
      </c>
      <c r="AH56" s="35">
        <f t="shared" si="18"/>
        <v>516.6058316950888</v>
      </c>
      <c r="AI56" s="35">
        <f t="shared" si="19"/>
        <v>286.15998121268223</v>
      </c>
      <c r="AJ56" s="35">
        <f t="shared" si="20"/>
        <v>21.41404029833982</v>
      </c>
      <c r="AK56" s="36">
        <f t="shared" si="21"/>
        <v>3266.6454081942447</v>
      </c>
    </row>
    <row r="57" spans="1:37" x14ac:dyDescent="0.25">
      <c r="A57" s="5">
        <v>5052</v>
      </c>
      <c r="B57" s="5">
        <v>853591.38316059113</v>
      </c>
      <c r="C57" s="5">
        <v>1166358.1844542921</v>
      </c>
      <c r="D57" s="5">
        <v>17606.999999999989</v>
      </c>
      <c r="E57" s="5">
        <v>36.607860370619029</v>
      </c>
      <c r="F57" s="5">
        <v>-2.5000000000000001E-2</v>
      </c>
      <c r="G57" s="5">
        <v>2.5000000000000001E-2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396.25</v>
      </c>
      <c r="O57" s="35">
        <f t="shared" si="1"/>
        <v>25</v>
      </c>
      <c r="P57" s="35">
        <f t="shared" si="2"/>
        <v>583.14442824110336</v>
      </c>
      <c r="Q57" s="35">
        <f t="shared" si="3"/>
        <v>249.0213797049712</v>
      </c>
      <c r="R57" s="35">
        <f t="shared" si="4"/>
        <v>125.44098869657967</v>
      </c>
      <c r="S57" s="35">
        <f t="shared" si="5"/>
        <v>293.88349863925117</v>
      </c>
      <c r="T57" s="35">
        <f t="shared" si="6"/>
        <v>42.449484114609724</v>
      </c>
      <c r="U57" s="35">
        <f t="shared" si="7"/>
        <v>529.00636606762339</v>
      </c>
      <c r="V57" s="35">
        <f t="shared" si="8"/>
        <v>266.47945515733045</v>
      </c>
      <c r="W57" s="35">
        <f t="shared" si="9"/>
        <v>19.473851536775534</v>
      </c>
      <c r="X57" s="35">
        <f t="shared" si="10"/>
        <v>3524.3878980789987</v>
      </c>
      <c r="Y57" s="51">
        <v>9900</v>
      </c>
      <c r="Z57" s="51">
        <v>4150</v>
      </c>
      <c r="AA57" s="35">
        <f t="shared" si="11"/>
        <v>603.75</v>
      </c>
      <c r="AB57" s="35">
        <f t="shared" si="12"/>
        <v>475</v>
      </c>
      <c r="AC57" s="35">
        <f t="shared" si="13"/>
        <v>584.50119721938472</v>
      </c>
      <c r="AD57" s="35">
        <f t="shared" si="14"/>
        <v>273.82073980775351</v>
      </c>
      <c r="AE57" s="35">
        <f t="shared" si="15"/>
        <v>151.67567408584176</v>
      </c>
      <c r="AF57" s="35">
        <f t="shared" si="16"/>
        <v>323.1632464175625</v>
      </c>
      <c r="AG57" s="35">
        <f t="shared" si="17"/>
        <v>14.755790027842313</v>
      </c>
      <c r="AH57" s="35">
        <f t="shared" si="18"/>
        <v>516.6058316950888</v>
      </c>
      <c r="AI57" s="35">
        <f t="shared" si="19"/>
        <v>286.15998121268223</v>
      </c>
      <c r="AJ57" s="35">
        <f t="shared" si="20"/>
        <v>21.41404029833982</v>
      </c>
      <c r="AK57" s="36">
        <f t="shared" si="21"/>
        <v>3266.6454081942447</v>
      </c>
    </row>
    <row r="58" spans="1:37" x14ac:dyDescent="0.25">
      <c r="A58" s="5">
        <v>5053</v>
      </c>
      <c r="B58" s="5">
        <v>854393.84135150909</v>
      </c>
      <c r="C58" s="5">
        <v>1166954.8927410543</v>
      </c>
      <c r="D58" s="5">
        <v>17606.511627906966</v>
      </c>
      <c r="E58" s="5">
        <v>36.661158770166082</v>
      </c>
      <c r="F58" s="5">
        <v>-2.5000000000000001E-2</v>
      </c>
      <c r="G58" s="5">
        <v>2.5000000000000001E-2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396.25</v>
      </c>
      <c r="O58" s="35">
        <f t="shared" si="1"/>
        <v>25</v>
      </c>
      <c r="P58" s="35">
        <f t="shared" si="2"/>
        <v>583.14442824110336</v>
      </c>
      <c r="Q58" s="35">
        <f t="shared" si="3"/>
        <v>249.0213797049712</v>
      </c>
      <c r="R58" s="35">
        <f t="shared" si="4"/>
        <v>125.44098869657967</v>
      </c>
      <c r="S58" s="35">
        <f t="shared" si="5"/>
        <v>293.88349863925117</v>
      </c>
      <c r="T58" s="35">
        <f t="shared" si="6"/>
        <v>42.449484114609724</v>
      </c>
      <c r="U58" s="35">
        <f t="shared" si="7"/>
        <v>529.00636606762339</v>
      </c>
      <c r="V58" s="35">
        <f t="shared" si="8"/>
        <v>266.47945515733045</v>
      </c>
      <c r="W58" s="35">
        <f t="shared" si="9"/>
        <v>19.473851536775534</v>
      </c>
      <c r="X58" s="35">
        <f t="shared" si="10"/>
        <v>3524.3878980789987</v>
      </c>
      <c r="Y58" s="51">
        <v>9900</v>
      </c>
      <c r="Z58" s="51">
        <v>4150</v>
      </c>
      <c r="AA58" s="35">
        <f t="shared" si="11"/>
        <v>603.75</v>
      </c>
      <c r="AB58" s="35">
        <f t="shared" si="12"/>
        <v>475</v>
      </c>
      <c r="AC58" s="35">
        <f t="shared" si="13"/>
        <v>584.50119721938472</v>
      </c>
      <c r="AD58" s="35">
        <f t="shared" si="14"/>
        <v>273.82073980775351</v>
      </c>
      <c r="AE58" s="35">
        <f t="shared" si="15"/>
        <v>151.67567408584176</v>
      </c>
      <c r="AF58" s="35">
        <f t="shared" si="16"/>
        <v>323.1632464175625</v>
      </c>
      <c r="AG58" s="35">
        <f t="shared" si="17"/>
        <v>14.755790027842313</v>
      </c>
      <c r="AH58" s="35">
        <f t="shared" si="18"/>
        <v>516.6058316950888</v>
      </c>
      <c r="AI58" s="35">
        <f t="shared" si="19"/>
        <v>286.15998121268223</v>
      </c>
      <c r="AJ58" s="35">
        <f t="shared" si="20"/>
        <v>21.41404029833982</v>
      </c>
      <c r="AK58" s="36">
        <f t="shared" si="21"/>
        <v>3266.6454081942447</v>
      </c>
    </row>
    <row r="59" spans="1:37" x14ac:dyDescent="0.25">
      <c r="A59" s="5">
        <v>5054</v>
      </c>
      <c r="B59" s="5">
        <v>855195.74411821365</v>
      </c>
      <c r="C59" s="5">
        <v>1167552.3472422659</v>
      </c>
      <c r="D59" s="5">
        <v>17606.02325581394</v>
      </c>
      <c r="E59" s="5">
        <v>36.714457169713135</v>
      </c>
      <c r="F59" s="5">
        <v>-2.5000000000000001E-2</v>
      </c>
      <c r="G59" s="5">
        <v>2.5000000000000001E-2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396.25</v>
      </c>
      <c r="O59" s="35">
        <f t="shared" si="1"/>
        <v>25</v>
      </c>
      <c r="P59" s="35">
        <f t="shared" si="2"/>
        <v>583.14442824110336</v>
      </c>
      <c r="Q59" s="35">
        <f t="shared" si="3"/>
        <v>249.0213797049712</v>
      </c>
      <c r="R59" s="35">
        <f t="shared" si="4"/>
        <v>125.44098869657967</v>
      </c>
      <c r="S59" s="35">
        <f t="shared" si="5"/>
        <v>293.88349863925117</v>
      </c>
      <c r="T59" s="35">
        <f t="shared" si="6"/>
        <v>42.449484114609724</v>
      </c>
      <c r="U59" s="35">
        <f t="shared" si="7"/>
        <v>529.00636606762339</v>
      </c>
      <c r="V59" s="35">
        <f t="shared" si="8"/>
        <v>266.47945515733045</v>
      </c>
      <c r="W59" s="35">
        <f t="shared" si="9"/>
        <v>19.473851536775534</v>
      </c>
      <c r="X59" s="35">
        <f t="shared" si="10"/>
        <v>3524.3878980789987</v>
      </c>
      <c r="Y59" s="51">
        <v>9900</v>
      </c>
      <c r="Z59" s="51">
        <v>4150</v>
      </c>
      <c r="AA59" s="35">
        <f t="shared" si="11"/>
        <v>603.75</v>
      </c>
      <c r="AB59" s="35">
        <f t="shared" si="12"/>
        <v>475</v>
      </c>
      <c r="AC59" s="35">
        <f t="shared" si="13"/>
        <v>584.50119721938472</v>
      </c>
      <c r="AD59" s="35">
        <f t="shared" si="14"/>
        <v>273.82073980775351</v>
      </c>
      <c r="AE59" s="35">
        <f t="shared" si="15"/>
        <v>151.67567408584176</v>
      </c>
      <c r="AF59" s="35">
        <f t="shared" si="16"/>
        <v>323.1632464175625</v>
      </c>
      <c r="AG59" s="35">
        <f t="shared" si="17"/>
        <v>14.755790027842313</v>
      </c>
      <c r="AH59" s="35">
        <f t="shared" si="18"/>
        <v>516.6058316950888</v>
      </c>
      <c r="AI59" s="35">
        <f t="shared" si="19"/>
        <v>286.15998121268223</v>
      </c>
      <c r="AJ59" s="35">
        <f t="shared" si="20"/>
        <v>21.41404029833982</v>
      </c>
      <c r="AK59" s="36">
        <f t="shared" si="21"/>
        <v>3266.6454081942447</v>
      </c>
    </row>
    <row r="60" spans="1:37" x14ac:dyDescent="0.25">
      <c r="A60" s="5">
        <v>5055</v>
      </c>
      <c r="B60" s="5">
        <v>855997.0907664299</v>
      </c>
      <c r="C60" s="5">
        <v>1168150.5474409163</v>
      </c>
      <c r="D60" s="5">
        <v>17605.534883720917</v>
      </c>
      <c r="E60" s="5">
        <v>36.767755569260196</v>
      </c>
      <c r="F60" s="5">
        <v>-2.5000000000000001E-2</v>
      </c>
      <c r="G60" s="5">
        <v>2.5000000000000001E-2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396.25</v>
      </c>
      <c r="O60" s="35">
        <f t="shared" si="1"/>
        <v>25</v>
      </c>
      <c r="P60" s="35">
        <f t="shared" si="2"/>
        <v>583.14442824110336</v>
      </c>
      <c r="Q60" s="35">
        <f t="shared" si="3"/>
        <v>249.0213797049712</v>
      </c>
      <c r="R60" s="35">
        <f t="shared" si="4"/>
        <v>125.44098869657967</v>
      </c>
      <c r="S60" s="35">
        <f t="shared" si="5"/>
        <v>293.88349863925117</v>
      </c>
      <c r="T60" s="35">
        <f t="shared" si="6"/>
        <v>42.449484114609724</v>
      </c>
      <c r="U60" s="35">
        <f t="shared" si="7"/>
        <v>529.00636606762339</v>
      </c>
      <c r="V60" s="35">
        <f t="shared" si="8"/>
        <v>266.47945515733045</v>
      </c>
      <c r="W60" s="35">
        <f t="shared" si="9"/>
        <v>19.473851536775534</v>
      </c>
      <c r="X60" s="35">
        <f t="shared" si="10"/>
        <v>3524.3878980789987</v>
      </c>
      <c r="Y60" s="51">
        <v>9900</v>
      </c>
      <c r="Z60" s="51">
        <v>4150</v>
      </c>
      <c r="AA60" s="35">
        <f t="shared" si="11"/>
        <v>603.75</v>
      </c>
      <c r="AB60" s="35">
        <f t="shared" si="12"/>
        <v>475</v>
      </c>
      <c r="AC60" s="35">
        <f t="shared" si="13"/>
        <v>584.50119721938472</v>
      </c>
      <c r="AD60" s="35">
        <f t="shared" si="14"/>
        <v>273.82073980775351</v>
      </c>
      <c r="AE60" s="35">
        <f t="shared" si="15"/>
        <v>151.67567408584176</v>
      </c>
      <c r="AF60" s="35">
        <f t="shared" si="16"/>
        <v>323.1632464175625</v>
      </c>
      <c r="AG60" s="35">
        <f t="shared" si="17"/>
        <v>14.755790027842313</v>
      </c>
      <c r="AH60" s="35">
        <f t="shared" si="18"/>
        <v>516.6058316950888</v>
      </c>
      <c r="AI60" s="35">
        <f t="shared" si="19"/>
        <v>286.15998121268223</v>
      </c>
      <c r="AJ60" s="35">
        <f t="shared" si="20"/>
        <v>21.41404029833982</v>
      </c>
      <c r="AK60" s="36">
        <f t="shared" si="21"/>
        <v>3266.6454081942447</v>
      </c>
    </row>
    <row r="61" spans="1:37" x14ac:dyDescent="0.25">
      <c r="A61" s="5">
        <v>5055.2</v>
      </c>
      <c r="B61" s="5">
        <v>856157.29330015182</v>
      </c>
      <c r="C61" s="5">
        <v>1168270.2769188285</v>
      </c>
      <c r="D61" s="5">
        <v>17605.437209302312</v>
      </c>
      <c r="E61" s="5">
        <v>36.778415249169591</v>
      </c>
      <c r="F61" s="5">
        <v>-2.5000000000000001E-2</v>
      </c>
      <c r="G61" s="5">
        <v>2.5000000000000001E-2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396.25</v>
      </c>
      <c r="O61" s="35">
        <f t="shared" si="1"/>
        <v>25</v>
      </c>
      <c r="P61" s="35">
        <f t="shared" si="2"/>
        <v>583.14442824110336</v>
      </c>
      <c r="Q61" s="35">
        <f t="shared" si="3"/>
        <v>249.0213797049712</v>
      </c>
      <c r="R61" s="35">
        <f t="shared" si="4"/>
        <v>125.44098869657967</v>
      </c>
      <c r="S61" s="35">
        <f t="shared" si="5"/>
        <v>293.88349863925117</v>
      </c>
      <c r="T61" s="35">
        <f t="shared" si="6"/>
        <v>42.449484114609724</v>
      </c>
      <c r="U61" s="35">
        <f t="shared" si="7"/>
        <v>529.00636606762339</v>
      </c>
      <c r="V61" s="35">
        <f t="shared" si="8"/>
        <v>266.47945515733045</v>
      </c>
      <c r="W61" s="35">
        <f t="shared" si="9"/>
        <v>19.473851536775534</v>
      </c>
      <c r="X61" s="35">
        <f t="shared" si="10"/>
        <v>3524.3878980789987</v>
      </c>
      <c r="Y61" s="51">
        <v>9900</v>
      </c>
      <c r="Z61" s="51">
        <v>4150</v>
      </c>
      <c r="AA61" s="35">
        <f t="shared" si="11"/>
        <v>603.75</v>
      </c>
      <c r="AB61" s="35">
        <f t="shared" si="12"/>
        <v>475</v>
      </c>
      <c r="AC61" s="35">
        <f t="shared" si="13"/>
        <v>584.50119721938472</v>
      </c>
      <c r="AD61" s="35">
        <f t="shared" si="14"/>
        <v>273.82073980775351</v>
      </c>
      <c r="AE61" s="35">
        <f t="shared" si="15"/>
        <v>151.67567408584176</v>
      </c>
      <c r="AF61" s="35">
        <f t="shared" si="16"/>
        <v>323.1632464175625</v>
      </c>
      <c r="AG61" s="35">
        <f t="shared" si="17"/>
        <v>14.755790027842313</v>
      </c>
      <c r="AH61" s="35">
        <f t="shared" si="18"/>
        <v>516.6058316950888</v>
      </c>
      <c r="AI61" s="35">
        <f t="shared" si="19"/>
        <v>286.15998121268223</v>
      </c>
      <c r="AJ61" s="35">
        <f t="shared" si="20"/>
        <v>21.41404029833982</v>
      </c>
      <c r="AK61" s="36">
        <f t="shared" si="21"/>
        <v>3266.6454081942447</v>
      </c>
    </row>
    <row r="62" spans="1:37" x14ac:dyDescent="0.25">
      <c r="A62" s="5">
        <v>5055.8</v>
      </c>
      <c r="B62" s="5">
        <v>856637.76721334457</v>
      </c>
      <c r="C62" s="5">
        <v>1168629.644154191</v>
      </c>
      <c r="D62" s="5">
        <v>17605.144186046498</v>
      </c>
      <c r="E62" s="5">
        <v>36.810394288897839</v>
      </c>
      <c r="F62" s="5">
        <v>-2.5000000000000001E-2</v>
      </c>
      <c r="G62" s="5">
        <v>2.5000000000000001E-2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396.25</v>
      </c>
      <c r="O62" s="35">
        <f t="shared" si="1"/>
        <v>25</v>
      </c>
      <c r="P62" s="35">
        <f t="shared" si="2"/>
        <v>583.14442824110336</v>
      </c>
      <c r="Q62" s="35">
        <f t="shared" si="3"/>
        <v>249.0213797049712</v>
      </c>
      <c r="R62" s="35">
        <f t="shared" si="4"/>
        <v>125.44098869657967</v>
      </c>
      <c r="S62" s="35">
        <f t="shared" si="5"/>
        <v>293.88349863925117</v>
      </c>
      <c r="T62" s="35">
        <f t="shared" si="6"/>
        <v>42.449484114609724</v>
      </c>
      <c r="U62" s="35">
        <f t="shared" si="7"/>
        <v>529.00636606762339</v>
      </c>
      <c r="V62" s="35">
        <f t="shared" si="8"/>
        <v>266.47945515733045</v>
      </c>
      <c r="W62" s="35">
        <f t="shared" si="9"/>
        <v>19.473851536775534</v>
      </c>
      <c r="X62" s="35">
        <f t="shared" si="10"/>
        <v>3524.3878980789987</v>
      </c>
      <c r="Y62" s="51">
        <v>9900</v>
      </c>
      <c r="Z62" s="51">
        <v>4150</v>
      </c>
      <c r="AA62" s="35">
        <f t="shared" si="11"/>
        <v>603.75</v>
      </c>
      <c r="AB62" s="35">
        <f t="shared" si="12"/>
        <v>475</v>
      </c>
      <c r="AC62" s="35">
        <f t="shared" si="13"/>
        <v>584.50119721938472</v>
      </c>
      <c r="AD62" s="35">
        <f t="shared" si="14"/>
        <v>273.82073980775351</v>
      </c>
      <c r="AE62" s="35">
        <f t="shared" si="15"/>
        <v>151.67567408584176</v>
      </c>
      <c r="AF62" s="35">
        <f t="shared" si="16"/>
        <v>323.1632464175625</v>
      </c>
      <c r="AG62" s="35">
        <f t="shared" si="17"/>
        <v>14.755790027842313</v>
      </c>
      <c r="AH62" s="35">
        <f t="shared" si="18"/>
        <v>516.6058316950888</v>
      </c>
      <c r="AI62" s="35">
        <f t="shared" si="19"/>
        <v>286.15998121268223</v>
      </c>
      <c r="AJ62" s="35">
        <f t="shared" si="20"/>
        <v>21.41404029833982</v>
      </c>
      <c r="AK62" s="36">
        <f t="shared" si="21"/>
        <v>3266.6454081942447</v>
      </c>
    </row>
    <row r="63" spans="1:37" x14ac:dyDescent="0.25">
      <c r="A63" s="5">
        <v>5056</v>
      </c>
      <c r="B63" s="5">
        <v>856797.88060235977</v>
      </c>
      <c r="C63" s="5">
        <v>1168749.4928194284</v>
      </c>
      <c r="D63" s="5">
        <v>17605.046511627894</v>
      </c>
      <c r="E63" s="5">
        <v>36.821053968807242</v>
      </c>
      <c r="F63" s="5">
        <v>-2.5000000000000001E-2</v>
      </c>
      <c r="G63" s="5">
        <v>2.5000000000000001E-2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396.25</v>
      </c>
      <c r="O63" s="35">
        <f t="shared" si="1"/>
        <v>25</v>
      </c>
      <c r="P63" s="35">
        <f t="shared" si="2"/>
        <v>583.14442824110336</v>
      </c>
      <c r="Q63" s="35">
        <f t="shared" si="3"/>
        <v>249.0213797049712</v>
      </c>
      <c r="R63" s="35">
        <f t="shared" si="4"/>
        <v>125.44098869657967</v>
      </c>
      <c r="S63" s="35">
        <f t="shared" si="5"/>
        <v>293.88349863925117</v>
      </c>
      <c r="T63" s="35">
        <f t="shared" si="6"/>
        <v>42.449484114609724</v>
      </c>
      <c r="U63" s="35">
        <f t="shared" si="7"/>
        <v>529.00636606762339</v>
      </c>
      <c r="V63" s="35">
        <f t="shared" si="8"/>
        <v>266.47945515733045</v>
      </c>
      <c r="W63" s="35">
        <f t="shared" si="9"/>
        <v>19.473851536775534</v>
      </c>
      <c r="X63" s="35">
        <f t="shared" si="10"/>
        <v>3524.3878980789987</v>
      </c>
      <c r="Y63" s="51">
        <v>9900</v>
      </c>
      <c r="Z63" s="51">
        <v>4150</v>
      </c>
      <c r="AA63" s="35">
        <f t="shared" si="11"/>
        <v>603.75</v>
      </c>
      <c r="AB63" s="35">
        <f t="shared" si="12"/>
        <v>475</v>
      </c>
      <c r="AC63" s="35">
        <f t="shared" si="13"/>
        <v>584.50119721938472</v>
      </c>
      <c r="AD63" s="35">
        <f t="shared" si="14"/>
        <v>273.82073980775351</v>
      </c>
      <c r="AE63" s="35">
        <f t="shared" si="15"/>
        <v>151.67567408584176</v>
      </c>
      <c r="AF63" s="35">
        <f t="shared" si="16"/>
        <v>323.1632464175625</v>
      </c>
      <c r="AG63" s="35">
        <f t="shared" si="17"/>
        <v>14.755790027842313</v>
      </c>
      <c r="AH63" s="35">
        <f t="shared" si="18"/>
        <v>516.6058316950888</v>
      </c>
      <c r="AI63" s="35">
        <f t="shared" si="19"/>
        <v>286.15998121268223</v>
      </c>
      <c r="AJ63" s="35">
        <f t="shared" si="20"/>
        <v>21.41404029833982</v>
      </c>
      <c r="AK63" s="36">
        <f t="shared" si="21"/>
        <v>3266.6454081942447</v>
      </c>
    </row>
    <row r="64" spans="1:37" x14ac:dyDescent="0.25">
      <c r="A64" s="5">
        <v>5057</v>
      </c>
      <c r="B64" s="5">
        <v>857598.11293363571</v>
      </c>
      <c r="C64" s="5">
        <v>1169349.182859391</v>
      </c>
      <c r="D64" s="5">
        <v>17604.558139534874</v>
      </c>
      <c r="E64" s="5">
        <v>36.874352368354295</v>
      </c>
      <c r="F64" s="5">
        <v>-2.5000000000000001E-2</v>
      </c>
      <c r="G64" s="5">
        <v>2.5000000000000001E-2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396.25</v>
      </c>
      <c r="O64" s="35">
        <f t="shared" si="1"/>
        <v>25</v>
      </c>
      <c r="P64" s="35">
        <f t="shared" si="2"/>
        <v>583.14442824110336</v>
      </c>
      <c r="Q64" s="35">
        <f t="shared" si="3"/>
        <v>249.0213797049712</v>
      </c>
      <c r="R64" s="35">
        <f t="shared" si="4"/>
        <v>125.44098869657967</v>
      </c>
      <c r="S64" s="35">
        <f t="shared" si="5"/>
        <v>293.88349863925117</v>
      </c>
      <c r="T64" s="35">
        <f t="shared" si="6"/>
        <v>42.449484114609724</v>
      </c>
      <c r="U64" s="35">
        <f t="shared" si="7"/>
        <v>529.00636606762339</v>
      </c>
      <c r="V64" s="35">
        <f t="shared" si="8"/>
        <v>266.47945515733045</v>
      </c>
      <c r="W64" s="35">
        <f t="shared" si="9"/>
        <v>19.473851536775534</v>
      </c>
      <c r="X64" s="35">
        <f t="shared" si="10"/>
        <v>3524.3878980789987</v>
      </c>
      <c r="Y64" s="51">
        <v>9900</v>
      </c>
      <c r="Z64" s="51">
        <v>4150</v>
      </c>
      <c r="AA64" s="35">
        <f t="shared" si="11"/>
        <v>603.75</v>
      </c>
      <c r="AB64" s="35">
        <f t="shared" si="12"/>
        <v>475</v>
      </c>
      <c r="AC64" s="35">
        <f t="shared" si="13"/>
        <v>584.50119721938472</v>
      </c>
      <c r="AD64" s="35">
        <f t="shared" si="14"/>
        <v>273.82073980775351</v>
      </c>
      <c r="AE64" s="35">
        <f t="shared" si="15"/>
        <v>151.67567408584176</v>
      </c>
      <c r="AF64" s="35">
        <f t="shared" si="16"/>
        <v>323.1632464175625</v>
      </c>
      <c r="AG64" s="35">
        <f t="shared" si="17"/>
        <v>14.755790027842313</v>
      </c>
      <c r="AH64" s="35">
        <f t="shared" si="18"/>
        <v>516.6058316950888</v>
      </c>
      <c r="AI64" s="35">
        <f t="shared" si="19"/>
        <v>286.15998121268223</v>
      </c>
      <c r="AJ64" s="35">
        <f t="shared" si="20"/>
        <v>21.41404029833982</v>
      </c>
      <c r="AK64" s="36">
        <f t="shared" si="21"/>
        <v>3266.6454081942447</v>
      </c>
    </row>
    <row r="65" spans="1:37" x14ac:dyDescent="0.25">
      <c r="A65" s="5">
        <v>5058</v>
      </c>
      <c r="B65" s="5">
        <v>858397.78706741333</v>
      </c>
      <c r="C65" s="5">
        <v>1169949.6170420349</v>
      </c>
      <c r="D65" s="5">
        <v>17604.069767441848</v>
      </c>
      <c r="E65" s="5">
        <v>36.927650767901348</v>
      </c>
      <c r="F65" s="5">
        <v>-2.5000000000000001E-2</v>
      </c>
      <c r="G65" s="5">
        <v>2.5000000000000001E-2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396.25</v>
      </c>
      <c r="O65" s="35">
        <f t="shared" si="1"/>
        <v>25</v>
      </c>
      <c r="P65" s="35">
        <f t="shared" si="2"/>
        <v>583.14442824110336</v>
      </c>
      <c r="Q65" s="35">
        <f t="shared" si="3"/>
        <v>249.0213797049712</v>
      </c>
      <c r="R65" s="35">
        <f t="shared" si="4"/>
        <v>125.44098869657967</v>
      </c>
      <c r="S65" s="35">
        <f t="shared" si="5"/>
        <v>293.88349863925117</v>
      </c>
      <c r="T65" s="35">
        <f t="shared" si="6"/>
        <v>42.449484114609724</v>
      </c>
      <c r="U65" s="35">
        <f t="shared" si="7"/>
        <v>529.00636606762339</v>
      </c>
      <c r="V65" s="35">
        <f t="shared" si="8"/>
        <v>266.47945515733045</v>
      </c>
      <c r="W65" s="35">
        <f t="shared" si="9"/>
        <v>19.473851536775534</v>
      </c>
      <c r="X65" s="35">
        <f t="shared" si="10"/>
        <v>3524.3878980789987</v>
      </c>
      <c r="Y65" s="51">
        <v>9900</v>
      </c>
      <c r="Z65" s="51">
        <v>4150</v>
      </c>
      <c r="AA65" s="35">
        <f t="shared" si="11"/>
        <v>603.75</v>
      </c>
      <c r="AB65" s="35">
        <f t="shared" si="12"/>
        <v>475</v>
      </c>
      <c r="AC65" s="35">
        <f t="shared" si="13"/>
        <v>584.50119721938472</v>
      </c>
      <c r="AD65" s="35">
        <f t="shared" si="14"/>
        <v>273.82073980775351</v>
      </c>
      <c r="AE65" s="35">
        <f t="shared" si="15"/>
        <v>151.67567408584176</v>
      </c>
      <c r="AF65" s="35">
        <f t="shared" si="16"/>
        <v>323.1632464175625</v>
      </c>
      <c r="AG65" s="35">
        <f t="shared" si="17"/>
        <v>14.755790027842313</v>
      </c>
      <c r="AH65" s="35">
        <f t="shared" si="18"/>
        <v>516.6058316950888</v>
      </c>
      <c r="AI65" s="35">
        <f t="shared" si="19"/>
        <v>286.15998121268223</v>
      </c>
      <c r="AJ65" s="35">
        <f t="shared" si="20"/>
        <v>21.41404029833982</v>
      </c>
      <c r="AK65" s="36">
        <f t="shared" si="21"/>
        <v>3266.6454081942447</v>
      </c>
    </row>
    <row r="66" spans="1:37" x14ac:dyDescent="0.25">
      <c r="A66" s="5">
        <v>5059</v>
      </c>
      <c r="B66" s="5">
        <v>859196.90231180191</v>
      </c>
      <c r="C66" s="5">
        <v>1170550.7948476374</v>
      </c>
      <c r="D66" s="5">
        <v>17603.581395348825</v>
      </c>
      <c r="E66" s="5">
        <v>36.980949167448408</v>
      </c>
      <c r="F66" s="5">
        <v>-2.5000000000000001E-2</v>
      </c>
      <c r="G66" s="5">
        <v>2.5000000000000001E-2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396.25</v>
      </c>
      <c r="O66" s="35">
        <f t="shared" si="1"/>
        <v>25</v>
      </c>
      <c r="P66" s="35">
        <f t="shared" si="2"/>
        <v>583.14442824110336</v>
      </c>
      <c r="Q66" s="35">
        <f t="shared" si="3"/>
        <v>249.0213797049712</v>
      </c>
      <c r="R66" s="35">
        <f t="shared" si="4"/>
        <v>125.44098869657967</v>
      </c>
      <c r="S66" s="35">
        <f t="shared" si="5"/>
        <v>293.88349863925117</v>
      </c>
      <c r="T66" s="35">
        <f t="shared" si="6"/>
        <v>42.449484114609724</v>
      </c>
      <c r="U66" s="35">
        <f t="shared" si="7"/>
        <v>529.00636606762339</v>
      </c>
      <c r="V66" s="35">
        <f t="shared" si="8"/>
        <v>266.47945515733045</v>
      </c>
      <c r="W66" s="35">
        <f t="shared" si="9"/>
        <v>19.473851536775534</v>
      </c>
      <c r="X66" s="35">
        <f t="shared" si="10"/>
        <v>3524.3878980789987</v>
      </c>
      <c r="Y66" s="51">
        <v>9900</v>
      </c>
      <c r="Z66" s="51">
        <v>4150</v>
      </c>
      <c r="AA66" s="35">
        <f t="shared" si="11"/>
        <v>603.75</v>
      </c>
      <c r="AB66" s="35">
        <f t="shared" si="12"/>
        <v>475</v>
      </c>
      <c r="AC66" s="35">
        <f t="shared" si="13"/>
        <v>584.50119721938472</v>
      </c>
      <c r="AD66" s="35">
        <f t="shared" si="14"/>
        <v>273.82073980775351</v>
      </c>
      <c r="AE66" s="35">
        <f t="shared" si="15"/>
        <v>151.67567408584176</v>
      </c>
      <c r="AF66" s="35">
        <f t="shared" si="16"/>
        <v>323.1632464175625</v>
      </c>
      <c r="AG66" s="35">
        <f t="shared" si="17"/>
        <v>14.755790027842313</v>
      </c>
      <c r="AH66" s="35">
        <f t="shared" si="18"/>
        <v>516.6058316950888</v>
      </c>
      <c r="AI66" s="35">
        <f t="shared" si="19"/>
        <v>286.15998121268223</v>
      </c>
      <c r="AJ66" s="35">
        <f t="shared" si="20"/>
        <v>21.41404029833982</v>
      </c>
      <c r="AK66" s="36">
        <f t="shared" si="21"/>
        <v>3266.6454081942447</v>
      </c>
    </row>
    <row r="67" spans="1:37" x14ac:dyDescent="0.25">
      <c r="A67" s="5">
        <v>5059.28</v>
      </c>
      <c r="B67" s="5">
        <v>859420.55433320999</v>
      </c>
      <c r="C67" s="5">
        <v>1170719.2578196228</v>
      </c>
      <c r="D67" s="5">
        <v>17603.444651162779</v>
      </c>
      <c r="E67" s="5">
        <v>36.995872719321568</v>
      </c>
      <c r="F67" s="5">
        <v>-2.5000000000000001E-2</v>
      </c>
      <c r="G67" s="5">
        <v>2.5000000000000001E-2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0"/>
        <v>396.25</v>
      </c>
      <c r="O67" s="35">
        <f t="shared" si="1"/>
        <v>25</v>
      </c>
      <c r="P67" s="35">
        <f t="shared" si="2"/>
        <v>583.14442824110336</v>
      </c>
      <c r="Q67" s="35">
        <f t="shared" si="3"/>
        <v>249.0213797049712</v>
      </c>
      <c r="R67" s="35">
        <f t="shared" si="4"/>
        <v>125.44098869657967</v>
      </c>
      <c r="S67" s="35">
        <f t="shared" si="5"/>
        <v>293.88349863925117</v>
      </c>
      <c r="T67" s="35">
        <f t="shared" si="6"/>
        <v>42.449484114609724</v>
      </c>
      <c r="U67" s="35">
        <f t="shared" si="7"/>
        <v>529.00636606762339</v>
      </c>
      <c r="V67" s="35">
        <f t="shared" si="8"/>
        <v>266.47945515733045</v>
      </c>
      <c r="W67" s="35">
        <f t="shared" si="9"/>
        <v>19.473851536775534</v>
      </c>
      <c r="X67" s="35">
        <f t="shared" si="10"/>
        <v>3524.3878980789987</v>
      </c>
      <c r="Y67" s="51">
        <v>9900</v>
      </c>
      <c r="Z67" s="51">
        <v>4150</v>
      </c>
      <c r="AA67" s="35">
        <f t="shared" si="11"/>
        <v>603.75</v>
      </c>
      <c r="AB67" s="35">
        <f t="shared" si="12"/>
        <v>475</v>
      </c>
      <c r="AC67" s="35">
        <f t="shared" si="13"/>
        <v>584.50119721938472</v>
      </c>
      <c r="AD67" s="35">
        <f t="shared" si="14"/>
        <v>273.82073980775351</v>
      </c>
      <c r="AE67" s="35">
        <f t="shared" si="15"/>
        <v>151.67567408584176</v>
      </c>
      <c r="AF67" s="35">
        <f t="shared" si="16"/>
        <v>323.1632464175625</v>
      </c>
      <c r="AG67" s="35">
        <f t="shared" si="17"/>
        <v>14.755790027842313</v>
      </c>
      <c r="AH67" s="35">
        <f t="shared" si="18"/>
        <v>516.6058316950888</v>
      </c>
      <c r="AI67" s="35">
        <f t="shared" si="19"/>
        <v>286.15998121268223</v>
      </c>
      <c r="AJ67" s="35">
        <f t="shared" si="20"/>
        <v>21.41404029833982</v>
      </c>
      <c r="AK67" s="36">
        <f t="shared" si="21"/>
        <v>3266.6454081942447</v>
      </c>
    </row>
    <row r="68" spans="1:37" x14ac:dyDescent="0.25">
      <c r="A68" s="5">
        <v>5059.95</v>
      </c>
      <c r="B68" s="5">
        <v>859955.54349279404</v>
      </c>
      <c r="C68" s="5">
        <v>1171122.6020699739</v>
      </c>
      <c r="D68" s="5">
        <v>17603.117441860453</v>
      </c>
      <c r="E68" s="5">
        <v>37.031582647018098</v>
      </c>
      <c r="F68" s="5">
        <v>-2.5000000000000001E-2</v>
      </c>
      <c r="G68" s="5">
        <v>2.5000000000000001E-2</v>
      </c>
      <c r="H68" s="45">
        <v>0.5</v>
      </c>
      <c r="I68" s="45">
        <v>0.5</v>
      </c>
      <c r="J68" s="45">
        <v>500</v>
      </c>
      <c r="K68" s="50">
        <v>2800</v>
      </c>
      <c r="L68" s="51">
        <v>9900</v>
      </c>
      <c r="M68" s="51">
        <v>4150</v>
      </c>
      <c r="N68" s="35">
        <f t="shared" ref="N68" si="22">M68*F68+J68</f>
        <v>396.25</v>
      </c>
      <c r="O68" s="35">
        <f t="shared" ref="O68" si="23">(L68-400-500)*F68+250</f>
        <v>25</v>
      </c>
      <c r="P68" s="35">
        <f t="shared" ref="P68" si="24">(1000*SIN(PI()/2-(PI()/2+ATAN(H68)+ATAN(250/(L68-M68-400-250)))/2)/SIN((PI()/2+ATAN(H68)+ATAN(250/(L68-M68-400-250)))/2))*COS(ATAN((N68-O68)/(L68-M68-400-250)))</f>
        <v>583.14442824110336</v>
      </c>
      <c r="Q68" s="35">
        <f t="shared" ref="Q68" si="25">(1000*SIN(PI()/2-(PI()/2+ATAN(H68)+ATAN(250/(L68-M68-400-250)))/2)/SIN((PI()/2+ATAN(H68)+ATAN(250/(L68-M68-400-250)))/2))*SIN(ATAN(H68)+ATAN(250/(L68-M68-400-250))-ATAN((N68-O68)/(L68-M68-400-250)))</f>
        <v>249.0213797049712</v>
      </c>
      <c r="R68" s="35">
        <f t="shared" ref="R68" si="26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125.44098869657967</v>
      </c>
      <c r="S68" s="35">
        <f t="shared" ref="S68" si="27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293.88349863925117</v>
      </c>
      <c r="T68" s="35">
        <f t="shared" ref="T68" si="28">(1000*SIN(PI()/2-(PI()/2+ATAN(H68)+ATAN(250/(L68-M68-400-250)))/2)/SIN((PI()/2+ATAN(H68)+ATAN(250/(L68-M68-400-250)))/2))*SIN(ATAN((N68-O68)/(L68-M68-400-250)))</f>
        <v>42.449484114609724</v>
      </c>
      <c r="U68" s="35">
        <f t="shared" ref="U68" si="29">(1000*SIN(PI()/2-(PI()/2+ATAN(H68)+ATAN(250/(L68-M68-400-250)))/2)/SIN((PI()/2+ATAN(H68)+ATAN(250/(L68-M68-400-250)))/2))*COS(ATAN(H68)+ATAN(250/(L68-M68-400-250))-ATAN((N68-O68)/(L68-M68-400-250)))</f>
        <v>529.00636606762339</v>
      </c>
      <c r="V68" s="35">
        <f t="shared" ref="V68" si="30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266.47945515733045</v>
      </c>
      <c r="W68" s="35">
        <f t="shared" ref="W68" si="31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19.473851536775534</v>
      </c>
      <c r="X68" s="35">
        <f t="shared" ref="X68" si="32">M68+400-((K68-250-(N68-O68))/TAN(PI()/2-(ATAN(H68)+ATAN(250/(L68-M68-400-250))-ATAN((N68-O68)/(L68-M68-400-250)))))</f>
        <v>3524.3878980789987</v>
      </c>
      <c r="Y68" s="51">
        <v>9900</v>
      </c>
      <c r="Z68" s="51">
        <v>4150</v>
      </c>
      <c r="AA68" s="35">
        <f t="shared" ref="AA68" si="33">Z68*G68+J68</f>
        <v>603.75</v>
      </c>
      <c r="AB68" s="35">
        <f t="shared" ref="AB68" si="34">(Y68-400-500)*G68+250</f>
        <v>475</v>
      </c>
      <c r="AC68" s="35">
        <f t="shared" ref="AC68" si="35">(1000*SIN(PI()/2-(PI()/2+ATAN(I68)+ATAN(250/(Y68-Z68-400-250)))/2)/SIN((PI()/2+ATAN(I68)+ATAN(250/(Y68-Z68-400-250)))/2))*COS(ATAN((AA68-AB68)/(Y68-Z68-400-250)))</f>
        <v>584.50119721938472</v>
      </c>
      <c r="AD68" s="35">
        <f t="shared" ref="AD68" si="36">(1000*SIN(PI()/2-(PI()/2+ATAN(I68)+ATAN(250/(Y68-Z68-400-250)))/2)/SIN((PI()/2+ATAN(I68)+ATAN(250/(Y68-Z68-400-250)))/2))*SIN(ATAN(I68)+ATAN(250/(Y68-Z68-400-250))-(ATAN((AA68-AB68)/(Y68-Z68-400-250))))</f>
        <v>273.82073980775351</v>
      </c>
      <c r="AE68" s="35">
        <f t="shared" ref="AE68" si="37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151.67567408584176</v>
      </c>
      <c r="AF68" s="35">
        <f t="shared" ref="AF68" si="38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323.1632464175625</v>
      </c>
      <c r="AG68" s="35">
        <f t="shared" ref="AG68" si="39">(1000*SIN(PI()/2-(PI()/2+ATAN(I68)+ATAN(250/(Y68-Z68-400-250)))/2)/SIN((PI()/2+ATAN(I68)+ATAN(250/(Y68-Z68-400-250)))/2))*SIN(ATAN((AA68-AB68)/(Y68-Z68-400-250)))</f>
        <v>14.755790027842313</v>
      </c>
      <c r="AH68" s="35">
        <f t="shared" ref="AH68" si="40">(1000*SIN(PI()/2-(PI()/2+ATAN(I68)+ATAN(250/(Y68-Z68-400-250)))/2)/SIN((PI()/2+ATAN(I68)+ATAN(250/(Y68-Z68-400-250)))/2))*COS(ATAN(I68)+ATAN(250/(Y68-Z68-400-250))-(ATAN((AA68-AB68)/(Y68-Z68-400-250))))</f>
        <v>516.6058316950888</v>
      </c>
      <c r="AI68" s="35">
        <f t="shared" ref="AI68" si="41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286.15998121268223</v>
      </c>
      <c r="AJ68" s="35">
        <f t="shared" ref="AJ68" si="42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21.41404029833982</v>
      </c>
      <c r="AK68" s="36">
        <f t="shared" ref="AK68" si="43">Z68+400-((K68-250-(AA68-AB68))/TAN(PI()/2-(ATAN(I68)+ATAN(250/(Y68-Z68-400-250))-(ATAN((AA68-AB68)/(Y68-Z68-400-250))))))</f>
        <v>3266.6454081942447</v>
      </c>
    </row>
    <row r="69" spans="1:37" x14ac:dyDescent="0.25">
      <c r="A69" s="5"/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69"/>
  <sheetViews>
    <sheetView zoomScale="85" zoomScaleNormal="85" workbookViewId="0">
      <selection activeCell="AA3" sqref="AA3:AK3"/>
    </sheetView>
  </sheetViews>
  <sheetFormatPr defaultRowHeight="13.8" x14ac:dyDescent="0.25"/>
  <cols>
    <col min="12" max="12" width="10.5" bestFit="1" customWidth="1"/>
    <col min="13" max="13" width="11" bestFit="1" customWidth="1"/>
    <col min="24" max="26" width="11" bestFit="1" customWidth="1"/>
    <col min="37" max="37" width="11" bestFit="1" customWidth="1"/>
  </cols>
  <sheetData>
    <row r="1" spans="1:37" x14ac:dyDescent="0.25">
      <c r="A1" s="73" t="s">
        <v>70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5060</v>
      </c>
      <c r="B3" s="5"/>
      <c r="C3" s="5"/>
      <c r="D3" s="5"/>
      <c r="E3" s="5"/>
      <c r="F3" s="5">
        <v>0</v>
      </c>
      <c r="G3" s="5">
        <v>0</v>
      </c>
      <c r="H3" s="43">
        <f>1/8</f>
        <v>0.125</v>
      </c>
      <c r="I3" s="43">
        <v>0.125</v>
      </c>
      <c r="J3" s="43">
        <v>400</v>
      </c>
      <c r="K3" s="50">
        <v>2800</v>
      </c>
      <c r="L3" s="51">
        <f>15900-(1875/60)*(A3-5060)</f>
        <v>15900</v>
      </c>
      <c r="M3" s="51">
        <v>14050</v>
      </c>
      <c r="N3" s="35">
        <f>M3*F3+J3</f>
        <v>400</v>
      </c>
      <c r="O3" s="35">
        <f>(L3-400-500)*F3+250</f>
        <v>250</v>
      </c>
      <c r="P3" s="35">
        <f>(1000*SIN(PI()/2-(PI()/2+ATAN(H3)+ATAN(250/(L3-M3-400-250)))/2)/SIN((PI()/2+ATAN(H3)+ATAN(250/(L3-M3-400-250)))/2))*COS(ATAN((N3-O3)/(L3-M3-400-250)))</f>
        <v>709.17982162794374</v>
      </c>
      <c r="Q3" s="35">
        <f>(1000*SIN(PI()/2-(PI()/2+ATAN(H3)+ATAN(250/(L3-M3-400-250)))/2)/SIN((PI()/2+ATAN(H3)+ATAN(250/(L3-M3-400-250)))/2))*SIN(ATAN(H3)+ATAN(250/(L3-M3-400-250))-ATAN((N3-O3)/(L3-M3-400-250)))</f>
        <v>145.76586352045285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82.921431863333225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406.56877800546926</v>
      </c>
      <c r="T3" s="35">
        <f>(1000*SIN(PI()/2-(PI()/2+ATAN(H3)+ATAN(250/(L3-M3-400-250)))/2)/SIN((PI()/2+ATAN(H3)+ATAN(250/(L3-M3-400-250)))/2))*SIN(ATAN((N3-O3)/(L3-M3-400-250)))</f>
        <v>88.647477703492967</v>
      </c>
      <c r="U3" s="35">
        <f>(1000*SIN(PI()/2-(PI()/2+ATAN(H3)+ATAN(250/(L3-M3-400-250)))/2)/SIN((PI()/2+ATAN(H3)+ATAN(250/(L3-M3-400-250)))/2))*COS(ATAN(H3)+ATAN(250/(L3-M3-400-250))-ATAN((N3-O3)/(L3-M3-400-250)))</f>
        <v>699.67614489817356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398.0228729439994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0</v>
      </c>
      <c r="X3" s="35">
        <f>M3+400-((K3-250-(N3-O3))/TAN(PI()/2-(ATAN(H3)+ATAN(250/(L3-M3-400-250))-ATAN((N3-O3)/(L3-M3-400-250)))))</f>
        <v>13950</v>
      </c>
      <c r="Y3" s="51">
        <f>15900-(2500/40)*(A3-5060)</f>
        <v>15900</v>
      </c>
      <c r="Z3" s="51">
        <v>14050</v>
      </c>
      <c r="AA3" s="35">
        <f>Z3*G3+J3</f>
        <v>400</v>
      </c>
      <c r="AB3" s="35">
        <f>(Y3-400-500)*G3+250</f>
        <v>250</v>
      </c>
      <c r="AC3" s="35">
        <f>(1000*SIN(PI()/2-(PI()/2+ATAN(I3)+ATAN(250/(Y3-Z3-400-250)))/2)/SIN((PI()/2+ATAN(I3)+ATAN(250/(Y3-Z3-400-250)))/2))*COS(ATAN((AA3-AB3)/(Y3-Z3-400-250)))</f>
        <v>709.17982162794374</v>
      </c>
      <c r="AD3" s="35">
        <f>(1000*SIN(PI()/2-(PI()/2+ATAN(I3)+ATAN(250/(Y3-Z3-400-250)))/2)/SIN((PI()/2+ATAN(I3)+ATAN(250/(Y3-Z3-400-250)))/2))*SIN(ATAN(I3)+ATAN(250/(Y3-Z3-400-250))-(ATAN((AA3-AB3)/(Y3-Z3-400-250))))</f>
        <v>145.76586352045285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82.921431863333225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406.56877800546926</v>
      </c>
      <c r="AG3" s="35">
        <f>(1000*SIN(PI()/2-(PI()/2+ATAN(I3)+ATAN(250/(Y3-Z3-400-250)))/2)/SIN((PI()/2+ATAN(I3)+ATAN(250/(Y3-Z3-400-250)))/2))*SIN(ATAN((AA3-AB3)/(Y3-Z3-400-250)))</f>
        <v>88.647477703492967</v>
      </c>
      <c r="AH3" s="35">
        <f>(1000*SIN(PI()/2-(PI()/2+ATAN(I3)+ATAN(250/(Y3-Z3-400-250)))/2)/SIN((PI()/2+ATAN(I3)+ATAN(250/(Y3-Z3-400-250)))/2))*COS(ATAN(I3)+ATAN(250/(Y3-Z3-400-250))-(ATAN((AA3-AB3)/(Y3-Z3-400-250))))</f>
        <v>699.67614489817356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398.0228729439994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0</v>
      </c>
      <c r="AK3" s="36">
        <f>Z3+400-((K3-250-(AA3-AB3))/TAN(PI()/2-(ATAN(I3)+ATAN(250/(Y3-Z3-400-250))-(ATAN((AA3-AB3)/(Y3-Z3-400-250))))))</f>
        <v>13950</v>
      </c>
    </row>
    <row r="4" spans="1:37" x14ac:dyDescent="0.25">
      <c r="A4" s="5">
        <v>5060.05</v>
      </c>
      <c r="B4" s="5">
        <v>860035.37105703354</v>
      </c>
      <c r="C4" s="5">
        <v>1171182.8312985897</v>
      </c>
      <c r="D4" s="5">
        <v>17603.068604651147</v>
      </c>
      <c r="E4" s="5">
        <v>37.036912486972824</v>
      </c>
      <c r="F4" s="5">
        <v>0</v>
      </c>
      <c r="G4" s="5">
        <v>0</v>
      </c>
      <c r="H4" s="43">
        <v>0.5</v>
      </c>
      <c r="I4" s="43">
        <v>0.5</v>
      </c>
      <c r="J4" s="43">
        <v>500</v>
      </c>
      <c r="K4" s="50">
        <v>2800</v>
      </c>
      <c r="L4" s="51">
        <f>15900-(1875/60)*(A4-5060)</f>
        <v>15898.437499999995</v>
      </c>
      <c r="M4" s="42">
        <v>10150</v>
      </c>
      <c r="N4" s="35">
        <f t="shared" ref="N4" si="0">M4*F4+J4</f>
        <v>500</v>
      </c>
      <c r="O4" s="35">
        <f t="shared" ref="O4" si="1">((L4)-400-500)*F4+250</f>
        <v>250</v>
      </c>
      <c r="P4" s="35">
        <f>(1000*SIN(PI()/2-(PI()/2+ATAN((J4-250)/(4850+250))+ATAN(H4))/2)/SIN((PI()/2+ATAN((J4-250)/(4850+250))+ATAN(H4))/2))*COS((ATAN((N4-O4)/5100)))</f>
        <v>583.98620758551783</v>
      </c>
      <c r="Q4" s="35">
        <f t="shared" ref="Q4" si="2">(1000*SIN(PI()/2-(PI()/2+ATAN((J4-250)/(4850+250))+ATAN(H4))/2)/SIN((PI()/2+ATAN((J4-250)/(4850+250))+ATAN(H4))/2))*SIN(ATAN((J4-250)/(4850+250))-ATAN((N4-O4)/(4850+250))+ATAN(H4))</f>
        <v>261.48016478893379</v>
      </c>
      <c r="R4" s="35">
        <f t="shared" ref="R4" si="3">(500/SIN(((ATAN(H4)+(ATAN((J4-250)/5100)-ATAN((N4-O4)/5100)))+PI()/2-ATAN((O4-O4)/(X4+AK4)))/2)*SIN(PI()/2-((ATAN(H4)+(ATAN((J4-250)/5100)-ATAN((N4-O4)/5100)))+PI()/2-ATAN((O4-O4)/(X4+AK4)))/2))*SIN(ATAN(H4)+(ATAN((J4-250)/5100)-ATAN((N4-O4)/5100)))</f>
        <v>138.19660112501052</v>
      </c>
      <c r="S4" s="35">
        <f t="shared" ref="S4" si="4">(500/SIN(((ATAN(H4)+(ATAN((J4-250)/5100)-ATAN((N4-O4)/5100)))+PI()/2-ATAN((O4-O4)/(X4+AK4)))/2)*SIN(PI()/2-((ATAN(H4)+(ATAN((J4-250)/5100)-ATAN((N4-O4)/5100)))+PI()/2-ATAN((O4-O4)/(X4+AK4)))/2))*COS(ATAN((O4-O4)/(X4+AK4)))</f>
        <v>309.01699437494744</v>
      </c>
      <c r="T4" s="35">
        <f t="shared" ref="T4" si="5">(1000*SIN(PI()/2-(PI()/2+ATAN((J4-250)/(4850+250))+ATAN(H4))/2)/SIN((PI()/2+ATAN((J4-250)/(4850+250))+ATAN(H4))/2))*SIN(ATAN((N4-O4)/(4850+250)))</f>
        <v>28.626774881643033</v>
      </c>
      <c r="U4" s="35">
        <f t="shared" ref="U4" si="6">(1000*SIN(PI()/2-(PI()/2+ATAN((J4-250)/(4850+250))+ATAN(H4))/2)/SIN((PI()/2+ATAN((J4-250)/(4850+250))+ATAN(H4))/2))*COS(ATAN((J4-250)/(4850+250))-ATAN((N4-O4)/(4850+250))+ATAN(H4))</f>
        <v>522.96032957786758</v>
      </c>
      <c r="V4" s="35">
        <f t="shared" ref="V4" si="7">(500/SIN(((ATAN(H4)+(ATAN((J4-250)/5100)-ATAN((N4-O4)/5100)))+PI()/2-ATAN((O4-O4)/(X4+AK4)))/2)*SIN(PI()/2-((ATAN(H4)+(ATAN((J4-250)/5100)-ATAN((N4-O4)/5100)))+PI()/2-ATAN((O4-O4)/(X4+AK4)))/2))*COS(ATAN(H4)+(ATAN((J4-250)/5100)-ATAN((N4-O4)/5100)))</f>
        <v>276.39320225002103</v>
      </c>
      <c r="W4" s="35">
        <f t="shared" ref="W4" si="8">(500/SIN(((ATAN(H4)+(ATAN((J4-250)/5100)-ATAN((N4-O4)/5100)))+PI()/2-ATAN((O4-O4)/(X4+AK4)))/2)*SIN(PI()/2-((ATAN(H4)+(ATAN((J4-250)/5100)-ATAN((N4-O4)/5100)))+PI()/2-ATAN((O4-O4)/(X4+AK4)))/2))*SIN(ATAN((O4-O4)/(X4+AK4)))</f>
        <v>0</v>
      </c>
      <c r="X4" s="35">
        <f t="shared" ref="X4" si="9">(L4-250-5100-Q4)-(K4-250-(N4-O4)-U4)*TAN(ATAN(H4)+(ATAN((J4-250)/(4850+250))-ATAN((N4-O4)/(4850+250))))</f>
        <v>9398.4374999999945</v>
      </c>
      <c r="Y4" s="51">
        <f>15900-(2500/40)*(A4-5060)</f>
        <v>15896.874999999989</v>
      </c>
      <c r="Z4" s="42">
        <v>10150</v>
      </c>
      <c r="AA4" s="35">
        <f t="shared" ref="AA4" si="10">Z4*G4+J4</f>
        <v>500</v>
      </c>
      <c r="AB4" s="35">
        <f t="shared" ref="AB4" si="11">((Y4)-400-500)*G4+250</f>
        <v>250</v>
      </c>
      <c r="AC4" s="35">
        <f t="shared" ref="AC4" si="12">(1000*SIN(PI()/2-(PI()/2+ATAN((J4-250)/(4850+250))+ATAN(I4))/2)/SIN((PI()/2+ATAN((J4-250)/(4850+250))+ATAN(I4))/2))*COS((ATAN((AA4-AB4)/5100)))</f>
        <v>583.98620758551783</v>
      </c>
      <c r="AD4" s="35">
        <f t="shared" ref="AD4" si="13">(1000*SIN(PI()/2-(PI()/2+ATAN((J4-250)/(4850+250))+ATAN(I4))/2)/SIN((PI()/2+ATAN((J4-250)/(4850+250))+ATAN(I4))/2))*SIN(ATAN((J4-250)/(4850+250))-ATAN((AA4-AB4)/(4850+250))+ATAN(I4))</f>
        <v>261.48016478893379</v>
      </c>
      <c r="AE4" s="35">
        <f t="shared" ref="AE4" si="14">(500/SIN(((ATAN(I4)+(ATAN((J4-250)/5100)-ATAN((AA4-AB4)/5100)))+PI()/2-ATAN((AB4-AB4)/(AK4+X4)))/2)*SIN(PI()/2-((ATAN(I4)+(ATAN((J4-250)/5100)-ATAN((AA4-AB4)/5100)))+PI()/2-ATAN((AB4-AB4)/(AK4+X4)))/2))*SIN(ATAN(I4)+(ATAN((J4-250)/5100)-ATAN((AA4-AB4)/5100)))</f>
        <v>138.19660112501052</v>
      </c>
      <c r="AF4" s="35">
        <f t="shared" ref="AF4" si="15">(500/SIN(((ATAN(I4)+(ATAN((J4-250)/5100)-ATAN((AA4-AB4)/5100)))+PI()/2-ATAN((AB4-AB4)/(AK4+X4)))/2)*SIN(PI()/2-((ATAN(I4)+(ATAN((J4-250)/5100)-ATAN((AA4-AB4)/5100)))+PI()/2-ATAN((AB4-AB4)/(AK4+X4)))/2))*COS(ATAN((AB4-AB4)/(AK4+X4)))</f>
        <v>309.01699437494744</v>
      </c>
      <c r="AG4" s="35">
        <f t="shared" ref="AG4" si="16">(1000*SIN(PI()/2-(PI()/2+ATAN((J4-250)/(4850+250))+ATAN(H4))/2)/SIN((PI()/2+ATAN((J4-250)/(4850+250))+ATAN(H4))/2))*SIN(ATAN((AA4-AB4)/(4850+250)))</f>
        <v>28.626774881643033</v>
      </c>
      <c r="AH4" s="35">
        <f t="shared" ref="AH4" si="17">(1000*SIN(PI()/2-(PI()/2+ATAN((J4-250)/(4850+250))+ATAN(H4))/2)/SIN((PI()/2+ATAN((J4-250)/(4850+250))+ATAN(H4))/2))*COS(ATAN((J4-250)/(4850+250))-ATAN((AA4-AB4)/(4850+250))+ATAN(H4))</f>
        <v>522.96032957786758</v>
      </c>
      <c r="AI4" s="35">
        <f t="shared" ref="AI4" si="18">(500/SIN(((ATAN(I4)+(ATAN((J4-250)/5100)-ATAN((AA4-AB4)/5100)))+PI()/2-ATAN((AB4-AB4)/(AK4+X4)))/2)*SIN(PI()/2-((ATAN(I4)+(ATAN((J4-250)/5100)-ATAN((AA4-AB4)/5100)))+PI()/2-ATAN((AB4-AB4)/(AK4+X4)))/2))*COS(ATAN(I4)+(ATAN((J4-250)/5100)-ATAN((AA4-AB4)/5100)))</f>
        <v>276.39320225002103</v>
      </c>
      <c r="AJ4" s="35">
        <f t="shared" ref="AJ4" si="19">(500/SIN(((ATAN(I4)+(ATAN((J4-250)/5100)-ATAN((AA4-AB4)/5100)))+PI()/2-ATAN((AB4-AB4)/(AK4+X4)))/2)*SIN(PI()/2-((ATAN(I4)+(ATAN((J4-250)/5100)-ATAN((AA4-AB4)/5100)))+PI()/2-ATAN((AB4-AB4)/(AK4+X4)))/2))*SIN(ATAN((AB4-AB4)/(AK4+X4)))</f>
        <v>0</v>
      </c>
      <c r="AK4" s="36">
        <f t="shared" ref="AK4" si="20">(Y4-250-5100-AD4)-(K4-250-(AA4-AB4)-AH4)*TAN(ATAN(I4)+(ATAN((J4-250)/(4850+250))-ATAN((AA4-AB4)/(4850+250))))</f>
        <v>9396.8749999999891</v>
      </c>
    </row>
    <row r="5" spans="1:37" x14ac:dyDescent="0.25">
      <c r="A5" s="5">
        <v>5060.72</v>
      </c>
      <c r="B5" s="5">
        <v>860570.07117271423</v>
      </c>
      <c r="C5" s="5">
        <v>1171586.5586469769</v>
      </c>
      <c r="D5" s="5">
        <v>17602.741395348825</v>
      </c>
      <c r="E5" s="5">
        <v>37.072622414669347</v>
      </c>
      <c r="F5" s="5">
        <v>-2.5000000000000001E-2</v>
      </c>
      <c r="G5" s="5">
        <v>2.5000000000000001E-2</v>
      </c>
      <c r="K5" s="50">
        <v>2800</v>
      </c>
      <c r="L5" s="51">
        <f t="shared" ref="L5:L68" si="21">15900-(1875/60)*(A5-5060)</f>
        <v>15877.499999999993</v>
      </c>
      <c r="Y5" s="51">
        <f t="shared" ref="Y5:Y62" si="22">15900-(2500/40)*(A5-5060)</f>
        <v>15854.999999999984</v>
      </c>
      <c r="AK5" s="30">
        <f>AK3+X3</f>
        <v>27900</v>
      </c>
    </row>
    <row r="6" spans="1:37" x14ac:dyDescent="0.25">
      <c r="A6" s="5">
        <v>5061</v>
      </c>
      <c r="B6" s="5">
        <v>860793.45336723328</v>
      </c>
      <c r="C6" s="5">
        <v>1171755.3792464137</v>
      </c>
      <c r="D6" s="5">
        <v>17602.604651162779</v>
      </c>
      <c r="E6" s="5">
        <v>37.087545966542507</v>
      </c>
      <c r="F6" s="5">
        <v>-2.5000000000000001E-2</v>
      </c>
      <c r="G6" s="5">
        <v>2.5000000000000001E-2</v>
      </c>
      <c r="K6" s="50">
        <v>2800</v>
      </c>
      <c r="L6" s="51">
        <f t="shared" si="21"/>
        <v>15868.75</v>
      </c>
      <c r="Y6" s="51">
        <f t="shared" si="22"/>
        <v>15837.5</v>
      </c>
    </row>
    <row r="7" spans="1:37" x14ac:dyDescent="0.25">
      <c r="A7" s="5">
        <v>5062</v>
      </c>
      <c r="B7" s="5">
        <v>861590.88779640198</v>
      </c>
      <c r="C7" s="5">
        <v>1172358.7847972214</v>
      </c>
      <c r="D7" s="5">
        <v>17602.116279069756</v>
      </c>
      <c r="E7" s="5">
        <v>37.140844366089567</v>
      </c>
      <c r="F7" s="5">
        <v>-2.5000000000000001E-2</v>
      </c>
      <c r="G7" s="5">
        <v>2.5000000000000001E-2</v>
      </c>
      <c r="K7" s="50">
        <v>2800</v>
      </c>
      <c r="L7" s="51">
        <f t="shared" si="21"/>
        <v>15837.5</v>
      </c>
      <c r="Y7" s="51">
        <f t="shared" si="22"/>
        <v>15775</v>
      </c>
    </row>
    <row r="8" spans="1:37" x14ac:dyDescent="0.25">
      <c r="A8" s="5">
        <v>5063</v>
      </c>
      <c r="B8" s="5">
        <v>862387.76057338715</v>
      </c>
      <c r="C8" s="5">
        <v>1172962.9318863153</v>
      </c>
      <c r="D8" s="5">
        <v>17601.62790697673</v>
      </c>
      <c r="E8" s="5">
        <v>37.194142765636613</v>
      </c>
      <c r="F8" s="5">
        <v>-2.5000000000000001E-2</v>
      </c>
      <c r="G8" s="5">
        <v>2.5000000000000001E-2</v>
      </c>
      <c r="K8" s="50">
        <v>2800</v>
      </c>
      <c r="L8" s="51">
        <f t="shared" si="21"/>
        <v>15806.25</v>
      </c>
      <c r="Y8" s="51">
        <f t="shared" si="22"/>
        <v>15712.5</v>
      </c>
    </row>
    <row r="9" spans="1:37" x14ac:dyDescent="0.25">
      <c r="A9" s="5">
        <v>5064</v>
      </c>
      <c r="B9" s="5">
        <v>863184.07100820541</v>
      </c>
      <c r="C9" s="5">
        <v>1173567.8199909031</v>
      </c>
      <c r="D9" s="5">
        <v>17601.139534883707</v>
      </c>
      <c r="E9" s="5">
        <v>37.247441165183673</v>
      </c>
      <c r="F9" s="5">
        <v>-2.5000000000000001E-2</v>
      </c>
      <c r="G9" s="5">
        <v>2.5000000000000001E-2</v>
      </c>
      <c r="K9" s="50">
        <v>2800</v>
      </c>
      <c r="L9" s="51">
        <f t="shared" si="21"/>
        <v>15775</v>
      </c>
      <c r="Y9" s="51">
        <f t="shared" si="22"/>
        <v>15650</v>
      </c>
    </row>
    <row r="10" spans="1:37" x14ac:dyDescent="0.25">
      <c r="A10" s="5">
        <v>5064.2</v>
      </c>
      <c r="B10" s="5">
        <v>863343.26555347443</v>
      </c>
      <c r="C10" s="5">
        <v>1173688.8864876032</v>
      </c>
      <c r="D10" s="5">
        <v>17601.041860465102</v>
      </c>
      <c r="E10" s="5">
        <v>37.258100845093068</v>
      </c>
      <c r="F10" s="5">
        <v>-2.5000000000000001E-2</v>
      </c>
      <c r="G10" s="5">
        <v>2.5000000000000001E-2</v>
      </c>
      <c r="K10" s="50">
        <v>2800</v>
      </c>
      <c r="L10" s="51">
        <f t="shared" si="21"/>
        <v>15768.750000000005</v>
      </c>
      <c r="Y10" s="51">
        <f t="shared" si="22"/>
        <v>15637.500000000011</v>
      </c>
    </row>
    <row r="11" spans="1:37" x14ac:dyDescent="0.25">
      <c r="A11" s="5">
        <v>5064.8</v>
      </c>
      <c r="B11" s="5">
        <v>863820.71400690079</v>
      </c>
      <c r="C11" s="5">
        <v>1174052.2636539936</v>
      </c>
      <c r="D11" s="5">
        <v>17600.748837209288</v>
      </c>
      <c r="E11" s="5">
        <v>37.290079884821324</v>
      </c>
      <c r="F11" s="5">
        <v>-2.5000000000000001E-2</v>
      </c>
      <c r="G11" s="5">
        <v>2.5000000000000001E-2</v>
      </c>
      <c r="K11" s="50">
        <v>2800</v>
      </c>
      <c r="L11" s="51">
        <f t="shared" si="21"/>
        <v>15749.999999999995</v>
      </c>
      <c r="Y11" s="51">
        <f t="shared" si="22"/>
        <v>15599.999999999989</v>
      </c>
    </row>
    <row r="12" spans="1:37" x14ac:dyDescent="0.25">
      <c r="A12" s="5">
        <v>5065</v>
      </c>
      <c r="B12" s="5">
        <v>863979.81841230392</v>
      </c>
      <c r="C12" s="5">
        <v>1174173.4485875666</v>
      </c>
      <c r="D12" s="5">
        <v>17600.651162790688</v>
      </c>
      <c r="E12" s="5">
        <v>37.300739564730726</v>
      </c>
      <c r="F12" s="5">
        <v>-2.5000000000000001E-2</v>
      </c>
      <c r="G12" s="5">
        <v>2.5000000000000001E-2</v>
      </c>
      <c r="K12" s="50">
        <v>2800</v>
      </c>
      <c r="L12" s="51">
        <f t="shared" si="21"/>
        <v>15743.75</v>
      </c>
      <c r="Y12" s="51">
        <f t="shared" si="22"/>
        <v>15587.5</v>
      </c>
    </row>
    <row r="13" spans="1:37" x14ac:dyDescent="0.25">
      <c r="A13" s="5">
        <v>5066</v>
      </c>
      <c r="B13" s="5">
        <v>864775.00209665298</v>
      </c>
      <c r="C13" s="5">
        <v>1174779.8171522319</v>
      </c>
      <c r="D13" s="5">
        <v>17600.162790697665</v>
      </c>
      <c r="E13" s="5">
        <v>37.354037964277779</v>
      </c>
      <c r="F13" s="5">
        <v>-2.5000000000000001E-2</v>
      </c>
      <c r="G13" s="5">
        <v>2.5000000000000001E-2</v>
      </c>
      <c r="K13" s="50">
        <v>2800</v>
      </c>
      <c r="L13" s="51">
        <f t="shared" si="21"/>
        <v>15712.5</v>
      </c>
      <c r="Y13" s="51">
        <f t="shared" si="22"/>
        <v>15525</v>
      </c>
    </row>
    <row r="14" spans="1:37" x14ac:dyDescent="0.25">
      <c r="A14" s="5">
        <v>5067</v>
      </c>
      <c r="B14" s="5">
        <v>865569.62137269974</v>
      </c>
      <c r="C14" s="5">
        <v>1175386.9251601696</v>
      </c>
      <c r="D14" s="5">
        <v>17599.674418604638</v>
      </c>
      <c r="E14" s="5">
        <v>37.407336363824832</v>
      </c>
      <c r="F14" s="5">
        <v>-2.5000000000000001E-2</v>
      </c>
      <c r="G14" s="5">
        <v>2.5000000000000001E-2</v>
      </c>
      <c r="K14" s="50">
        <v>2800</v>
      </c>
      <c r="L14" s="51">
        <f t="shared" si="21"/>
        <v>15681.25</v>
      </c>
      <c r="Y14" s="51">
        <f t="shared" si="22"/>
        <v>15462.5</v>
      </c>
    </row>
    <row r="15" spans="1:37" x14ac:dyDescent="0.25">
      <c r="A15" s="5">
        <v>5068</v>
      </c>
      <c r="B15" s="5">
        <v>866363.67555427551</v>
      </c>
      <c r="C15" s="5">
        <v>1175994.7720860541</v>
      </c>
      <c r="D15" s="5">
        <v>17599.186046511615</v>
      </c>
      <c r="E15" s="5">
        <v>37.460634763371885</v>
      </c>
      <c r="F15" s="5">
        <v>-2.5000000000000001E-2</v>
      </c>
      <c r="G15" s="5">
        <v>2.5000000000000001E-2</v>
      </c>
      <c r="K15" s="50">
        <v>2800</v>
      </c>
      <c r="L15" s="51">
        <f t="shared" si="21"/>
        <v>15650</v>
      </c>
      <c r="Y15" s="51">
        <f t="shared" si="22"/>
        <v>15400</v>
      </c>
    </row>
    <row r="16" spans="1:37" x14ac:dyDescent="0.25">
      <c r="A16" s="5">
        <v>5068.7</v>
      </c>
      <c r="B16" s="5">
        <v>866919.17688083649</v>
      </c>
      <c r="C16" s="5">
        <v>1176420.7043087184</v>
      </c>
      <c r="D16" s="5">
        <v>17598.844186046499</v>
      </c>
      <c r="E16" s="5">
        <v>37.497943643054811</v>
      </c>
      <c r="F16" s="5">
        <v>-2.5000000000000001E-2</v>
      </c>
      <c r="G16" s="5">
        <v>2.5000000000000001E-2</v>
      </c>
      <c r="K16" s="50">
        <v>2800</v>
      </c>
      <c r="L16" s="51">
        <f t="shared" si="21"/>
        <v>15628.125000000005</v>
      </c>
      <c r="Y16" s="51">
        <f t="shared" si="22"/>
        <v>15356.250000000011</v>
      </c>
    </row>
    <row r="17" spans="1:25" x14ac:dyDescent="0.25">
      <c r="A17" s="5">
        <v>5069</v>
      </c>
      <c r="B17" s="5">
        <v>867157.16395282745</v>
      </c>
      <c r="C17" s="5">
        <v>1176603.3574039042</v>
      </c>
      <c r="D17" s="5">
        <v>17598.697674418592</v>
      </c>
      <c r="E17" s="5">
        <v>37.513933162918939</v>
      </c>
      <c r="F17" s="5">
        <v>-2.5000000000000001E-2</v>
      </c>
      <c r="G17" s="5">
        <v>2.5000000000000001E-2</v>
      </c>
      <c r="K17" s="50">
        <v>2800</v>
      </c>
      <c r="L17" s="51">
        <f t="shared" si="21"/>
        <v>15618.75</v>
      </c>
      <c r="Y17" s="51">
        <f t="shared" si="22"/>
        <v>15337.5</v>
      </c>
    </row>
    <row r="18" spans="1:25" x14ac:dyDescent="0.25">
      <c r="A18" s="5">
        <v>5069.3</v>
      </c>
      <c r="B18" s="5">
        <v>867395.1000418663</v>
      </c>
      <c r="C18" s="5">
        <v>1176786.0769069791</v>
      </c>
      <c r="D18" s="5">
        <v>17598.551162790685</v>
      </c>
      <c r="E18" s="5">
        <v>37.529922682783059</v>
      </c>
      <c r="F18" s="5">
        <v>-2.5000000000000001E-2</v>
      </c>
      <c r="G18" s="5">
        <v>2.5000000000000001E-2</v>
      </c>
      <c r="K18" s="50">
        <v>2800</v>
      </c>
      <c r="L18" s="51">
        <f t="shared" si="21"/>
        <v>15609.374999999995</v>
      </c>
      <c r="Y18" s="51">
        <f t="shared" si="22"/>
        <v>15318.749999999989</v>
      </c>
    </row>
    <row r="19" spans="1:25" x14ac:dyDescent="0.25">
      <c r="A19" s="5">
        <v>5070</v>
      </c>
      <c r="B19" s="5">
        <v>867950.08588218689</v>
      </c>
      <c r="C19" s="5">
        <v>1177212.6805870831</v>
      </c>
      <c r="D19" s="5">
        <v>17598.209302325569</v>
      </c>
      <c r="E19" s="5">
        <v>37.567231562465992</v>
      </c>
      <c r="F19" s="5">
        <v>-2.5000000000000001E-2</v>
      </c>
      <c r="G19" s="5">
        <v>2.5000000000000001E-2</v>
      </c>
      <c r="K19" s="50">
        <v>2800</v>
      </c>
      <c r="L19" s="51">
        <f t="shared" si="21"/>
        <v>15587.5</v>
      </c>
      <c r="Y19" s="51">
        <f t="shared" si="22"/>
        <v>15275</v>
      </c>
    </row>
    <row r="20" spans="1:25" x14ac:dyDescent="0.25">
      <c r="A20" s="5">
        <v>5071</v>
      </c>
      <c r="B20" s="5">
        <v>868742.44065666199</v>
      </c>
      <c r="C20" s="5">
        <v>1177822.7411082983</v>
      </c>
      <c r="D20" s="5">
        <v>17597.720930232546</v>
      </c>
      <c r="E20" s="5">
        <v>37.620529962013045</v>
      </c>
      <c r="F20" s="5">
        <v>-2.5000000000000001E-2</v>
      </c>
      <c r="G20" s="5">
        <v>2.5000000000000001E-2</v>
      </c>
      <c r="K20" s="50">
        <v>2800</v>
      </c>
      <c r="L20" s="51">
        <f t="shared" si="21"/>
        <v>15556.25</v>
      </c>
      <c r="Y20" s="51">
        <f t="shared" si="22"/>
        <v>15212.5</v>
      </c>
    </row>
    <row r="21" spans="1:25" x14ac:dyDescent="0.25">
      <c r="A21" s="5">
        <v>5072</v>
      </c>
      <c r="B21" s="5">
        <v>869534.22758960724</v>
      </c>
      <c r="C21" s="5">
        <v>1178433.5384396911</v>
      </c>
      <c r="D21" s="5">
        <v>17597.232558139523</v>
      </c>
      <c r="E21" s="5">
        <v>37.673828361560098</v>
      </c>
      <c r="F21" s="5">
        <v>-2.5000000000000001E-2</v>
      </c>
      <c r="G21" s="5">
        <v>2.5000000000000001E-2</v>
      </c>
      <c r="K21" s="50">
        <v>2800</v>
      </c>
      <c r="L21" s="51">
        <f t="shared" si="21"/>
        <v>15525</v>
      </c>
      <c r="Y21" s="51">
        <f t="shared" si="22"/>
        <v>15150</v>
      </c>
    </row>
    <row r="22" spans="1:25" x14ac:dyDescent="0.25">
      <c r="A22" s="5">
        <v>5073</v>
      </c>
      <c r="B22" s="5">
        <v>870325.44599723816</v>
      </c>
      <c r="C22" s="5">
        <v>1179045.0720526576</v>
      </c>
      <c r="D22" s="5">
        <v>17596.744186046501</v>
      </c>
      <c r="E22" s="5">
        <v>37.727126761107151</v>
      </c>
      <c r="F22" s="5">
        <v>-2.5000000000000001E-2</v>
      </c>
      <c r="G22" s="5">
        <v>2.5000000000000001E-2</v>
      </c>
      <c r="K22" s="50">
        <v>2800</v>
      </c>
      <c r="L22" s="51">
        <f t="shared" si="21"/>
        <v>15493.75</v>
      </c>
      <c r="Y22" s="51">
        <f t="shared" si="22"/>
        <v>15087.5</v>
      </c>
    </row>
    <row r="23" spans="1:25" x14ac:dyDescent="0.25">
      <c r="A23" s="5">
        <v>5073.2</v>
      </c>
      <c r="B23" s="5">
        <v>870483.62139558792</v>
      </c>
      <c r="C23" s="5">
        <v>1179167.4670824707</v>
      </c>
      <c r="D23" s="5">
        <v>17596.646511627896</v>
      </c>
      <c r="E23" s="5">
        <v>37.737786441016553</v>
      </c>
      <c r="F23" s="5">
        <v>-2.5000000000000001E-2</v>
      </c>
      <c r="G23" s="5">
        <v>2.5000000000000001E-2</v>
      </c>
      <c r="K23" s="50">
        <v>2800</v>
      </c>
      <c r="L23" s="51">
        <f t="shared" si="21"/>
        <v>15487.500000000005</v>
      </c>
      <c r="Y23" s="51">
        <f t="shared" si="22"/>
        <v>15075.000000000011</v>
      </c>
    </row>
    <row r="24" spans="1:25" x14ac:dyDescent="0.25">
      <c r="A24" s="5">
        <v>5073.8</v>
      </c>
      <c r="B24" s="5">
        <v>870958.01092433929</v>
      </c>
      <c r="C24" s="5">
        <v>1179534.8287101984</v>
      </c>
      <c r="D24" s="5">
        <v>17596.353488372082</v>
      </c>
      <c r="E24" s="5">
        <v>37.769765480744802</v>
      </c>
      <c r="F24" s="5">
        <v>-2.5000000000000001E-2</v>
      </c>
      <c r="G24" s="5">
        <v>2.5000000000000001E-2</v>
      </c>
      <c r="K24" s="50">
        <v>2800</v>
      </c>
      <c r="L24" s="51">
        <f t="shared" si="21"/>
        <v>15468.749999999995</v>
      </c>
      <c r="Y24" s="51">
        <f t="shared" si="22"/>
        <v>15037.499999999989</v>
      </c>
    </row>
    <row r="25" spans="1:25" x14ac:dyDescent="0.25">
      <c r="A25" s="5">
        <v>5074</v>
      </c>
      <c r="B25" s="5">
        <v>871116.09519386292</v>
      </c>
      <c r="C25" s="5">
        <v>1179657.3414180577</v>
      </c>
      <c r="D25" s="5">
        <v>17596.255813953478</v>
      </c>
      <c r="E25" s="5">
        <v>37.780425160654204</v>
      </c>
      <c r="F25" s="5">
        <v>-2.5000000000000001E-2</v>
      </c>
      <c r="G25" s="5">
        <v>2.5000000000000001E-2</v>
      </c>
      <c r="K25" s="50">
        <v>2800</v>
      </c>
      <c r="L25" s="51">
        <f t="shared" si="21"/>
        <v>15462.5</v>
      </c>
      <c r="Y25" s="51">
        <f t="shared" si="22"/>
        <v>15025</v>
      </c>
    </row>
    <row r="26" spans="1:25" x14ac:dyDescent="0.25">
      <c r="A26" s="44">
        <v>5074.741</v>
      </c>
      <c r="B26" s="5">
        <v>871701.59868144989</v>
      </c>
      <c r="C26" s="5">
        <v>1180111.5072956979</v>
      </c>
      <c r="D26" s="5">
        <v>17595.893930232545</v>
      </c>
      <c r="E26" s="5">
        <v>37.819919274718572</v>
      </c>
      <c r="F26" s="5">
        <v>-2.5000000000000001E-2</v>
      </c>
      <c r="G26" s="5">
        <v>2.5000000000000001E-2</v>
      </c>
      <c r="K26" s="50">
        <v>2800</v>
      </c>
      <c r="L26" s="51">
        <f t="shared" si="21"/>
        <v>15439.34375</v>
      </c>
      <c r="Y26" s="51">
        <f t="shared" si="22"/>
        <v>14978.6875</v>
      </c>
    </row>
    <row r="27" spans="1:25" x14ac:dyDescent="0.25">
      <c r="A27" s="5">
        <v>5075</v>
      </c>
      <c r="B27" s="5">
        <v>871906.17449569702</v>
      </c>
      <c r="C27" s="5">
        <v>1180270.3460060954</v>
      </c>
      <c r="D27" s="5">
        <v>17595.767441860451</v>
      </c>
      <c r="E27" s="5">
        <v>37.833723560201257</v>
      </c>
      <c r="F27">
        <f>-0.025+(0.045/70)*(A27-5074.741)</f>
        <v>-2.4833499999999991E-2</v>
      </c>
      <c r="G27" s="49">
        <f>0.025-(0.005/70)*(A27-5074.741)</f>
        <v>2.49815E-2</v>
      </c>
      <c r="K27" s="50">
        <v>2800</v>
      </c>
      <c r="L27" s="51">
        <f t="shared" si="21"/>
        <v>15431.25</v>
      </c>
      <c r="Y27" s="51">
        <f t="shared" si="22"/>
        <v>14962.5</v>
      </c>
    </row>
    <row r="28" spans="1:25" x14ac:dyDescent="0.25">
      <c r="A28" s="5">
        <v>5076</v>
      </c>
      <c r="B28" s="5">
        <v>872695.68321895599</v>
      </c>
      <c r="C28" s="5">
        <v>1180884.0852862298</v>
      </c>
      <c r="D28" s="5">
        <v>17595.279069767428</v>
      </c>
      <c r="E28" s="5">
        <v>37.88702195974831</v>
      </c>
      <c r="F28">
        <f t="shared" ref="F28:F69" si="23">-0.025+(0.045/70)*(A28-5074.741)</f>
        <v>-2.4190642857142848E-2</v>
      </c>
      <c r="G28" s="49">
        <f t="shared" ref="G28:G69" si="24">0.025-(0.005/70)*(A28-5074.741)</f>
        <v>2.4910071428571427E-2</v>
      </c>
      <c r="K28" s="50">
        <v>2800</v>
      </c>
      <c r="L28" s="51">
        <f t="shared" si="21"/>
        <v>15400</v>
      </c>
      <c r="Y28" s="51">
        <f t="shared" si="22"/>
        <v>14900</v>
      </c>
    </row>
    <row r="29" spans="1:25" x14ac:dyDescent="0.25">
      <c r="A29" s="5">
        <v>5077</v>
      </c>
      <c r="B29" s="5">
        <v>873484.62067985535</v>
      </c>
      <c r="C29" s="5">
        <v>1181498.5587275028</v>
      </c>
      <c r="D29" s="5">
        <v>17594.790697674405</v>
      </c>
      <c r="E29" s="5">
        <v>37.94032035929537</v>
      </c>
      <c r="F29">
        <f t="shared" si="23"/>
        <v>-2.3547785714285705E-2</v>
      </c>
      <c r="G29" s="49">
        <f t="shared" si="24"/>
        <v>2.4838642857142858E-2</v>
      </c>
      <c r="K29" s="50">
        <v>2800</v>
      </c>
      <c r="L29" s="51">
        <f t="shared" si="21"/>
        <v>15368.75</v>
      </c>
      <c r="Y29" s="51">
        <f t="shared" si="22"/>
        <v>14837.5</v>
      </c>
    </row>
    <row r="30" spans="1:25" x14ac:dyDescent="0.25">
      <c r="A30" s="5">
        <v>5077.7</v>
      </c>
      <c r="B30" s="5">
        <v>874036.53663635254</v>
      </c>
      <c r="C30" s="5">
        <v>1181929.1266774833</v>
      </c>
      <c r="D30" s="5">
        <v>17594.448837209293</v>
      </c>
      <c r="E30" s="5">
        <v>37.977629238978288</v>
      </c>
      <c r="F30">
        <f t="shared" si="23"/>
        <v>-2.3097785714285824E-2</v>
      </c>
      <c r="G30" s="49">
        <f t="shared" si="24"/>
        <v>2.478864285714287E-2</v>
      </c>
      <c r="K30" s="50">
        <v>2800</v>
      </c>
      <c r="L30" s="51">
        <f t="shared" si="21"/>
        <v>15346.875000000005</v>
      </c>
      <c r="Y30" s="51">
        <f t="shared" si="22"/>
        <v>14793.750000000011</v>
      </c>
    </row>
    <row r="31" spans="1:25" x14ac:dyDescent="0.25">
      <c r="A31" s="5">
        <v>5078</v>
      </c>
      <c r="B31" s="5">
        <v>874272.98619651794</v>
      </c>
      <c r="C31" s="5">
        <v>1182113.7657980621</v>
      </c>
      <c r="D31" s="5">
        <v>17594.302325581382</v>
      </c>
      <c r="E31" s="5">
        <v>37.993618758842416</v>
      </c>
      <c r="F31">
        <f t="shared" si="23"/>
        <v>-2.2904928571428562E-2</v>
      </c>
      <c r="G31" s="49">
        <f t="shared" si="24"/>
        <v>2.4767214285714285E-2</v>
      </c>
      <c r="K31" s="50">
        <v>2800</v>
      </c>
      <c r="L31" s="51">
        <f t="shared" si="21"/>
        <v>15337.5</v>
      </c>
      <c r="Y31" s="51">
        <f t="shared" si="22"/>
        <v>14775</v>
      </c>
    </row>
    <row r="32" spans="1:25" x14ac:dyDescent="0.25">
      <c r="A32" s="5">
        <v>5078.3</v>
      </c>
      <c r="B32" s="5">
        <v>874509.38422060013</v>
      </c>
      <c r="C32" s="5">
        <v>1182298.4708973765</v>
      </c>
      <c r="D32" s="5">
        <v>17594.155813953479</v>
      </c>
      <c r="E32" s="5">
        <v>38.009608278706537</v>
      </c>
      <c r="F32">
        <f t="shared" si="23"/>
        <v>-2.2712071428571304E-2</v>
      </c>
      <c r="G32" s="49">
        <f t="shared" si="24"/>
        <v>2.4745785714285703E-2</v>
      </c>
      <c r="K32" s="50">
        <v>2800</v>
      </c>
      <c r="L32" s="51">
        <f t="shared" si="21"/>
        <v>15328.124999999995</v>
      </c>
      <c r="Y32" s="51">
        <f t="shared" si="22"/>
        <v>14756.249999999989</v>
      </c>
    </row>
    <row r="33" spans="1:25" x14ac:dyDescent="0.25">
      <c r="A33" s="5">
        <v>5079</v>
      </c>
      <c r="B33" s="5">
        <v>875060.77908706665</v>
      </c>
      <c r="C33" s="5">
        <v>1182729.7059656382</v>
      </c>
      <c r="D33" s="5">
        <v>17593.813953488359</v>
      </c>
      <c r="E33" s="5">
        <v>38.046917158389469</v>
      </c>
      <c r="F33">
        <f t="shared" si="23"/>
        <v>-2.2262071428571419E-2</v>
      </c>
      <c r="G33" s="49">
        <f t="shared" si="24"/>
        <v>2.4695785714285715E-2</v>
      </c>
      <c r="K33" s="50">
        <v>2800</v>
      </c>
      <c r="L33" s="51">
        <f t="shared" si="21"/>
        <v>15306.25</v>
      </c>
      <c r="Y33" s="51">
        <f t="shared" si="22"/>
        <v>14712.5</v>
      </c>
    </row>
    <row r="34" spans="1:25" x14ac:dyDescent="0.25">
      <c r="A34" s="5">
        <v>5080</v>
      </c>
      <c r="B34" s="5">
        <v>875847.99866867065</v>
      </c>
      <c r="C34" s="5">
        <v>1183346.3786971867</v>
      </c>
      <c r="D34" s="5">
        <v>17593.325581395336</v>
      </c>
      <c r="E34" s="5">
        <v>38.100215557936522</v>
      </c>
      <c r="F34">
        <f t="shared" si="23"/>
        <v>-2.1619214285714276E-2</v>
      </c>
      <c r="G34" s="49">
        <f t="shared" si="24"/>
        <v>2.4624357142857142E-2</v>
      </c>
      <c r="K34" s="50">
        <v>2800</v>
      </c>
      <c r="L34" s="51">
        <f t="shared" si="21"/>
        <v>15275</v>
      </c>
      <c r="Y34" s="51">
        <f t="shared" si="22"/>
        <v>14650</v>
      </c>
    </row>
    <row r="35" spans="1:25" x14ac:dyDescent="0.25">
      <c r="A35" s="5">
        <v>5081</v>
      </c>
      <c r="B35" s="5">
        <v>876634.64426136017</v>
      </c>
      <c r="C35" s="5">
        <v>1183963.7834591568</v>
      </c>
      <c r="D35" s="5">
        <v>17592.837209302314</v>
      </c>
      <c r="E35" s="5">
        <v>38.153513957483575</v>
      </c>
      <c r="F35">
        <f t="shared" si="23"/>
        <v>-2.0976357142857137E-2</v>
      </c>
      <c r="G35" s="49">
        <f t="shared" si="24"/>
        <v>2.4552928571428573E-2</v>
      </c>
      <c r="K35" s="50">
        <v>2800</v>
      </c>
      <c r="L35" s="51">
        <f t="shared" si="21"/>
        <v>15243.75</v>
      </c>
      <c r="Y35" s="51">
        <f t="shared" si="22"/>
        <v>14587.5</v>
      </c>
    </row>
    <row r="36" spans="1:25" x14ac:dyDescent="0.25">
      <c r="A36" s="5">
        <v>5082</v>
      </c>
      <c r="B36" s="5">
        <v>877420.71518325806</v>
      </c>
      <c r="C36" s="5">
        <v>1184581.9197171926</v>
      </c>
      <c r="D36" s="5">
        <v>17592.348837209291</v>
      </c>
      <c r="E36" s="5">
        <v>38.206812357030635</v>
      </c>
      <c r="F36">
        <f t="shared" si="23"/>
        <v>-2.033349999999999E-2</v>
      </c>
      <c r="G36" s="49">
        <f t="shared" si="24"/>
        <v>2.44815E-2</v>
      </c>
      <c r="K36" s="50">
        <v>2800</v>
      </c>
      <c r="L36" s="51">
        <f t="shared" si="21"/>
        <v>15212.5</v>
      </c>
      <c r="Y36" s="51">
        <f t="shared" si="22"/>
        <v>14525</v>
      </c>
    </row>
    <row r="37" spans="1:25" x14ac:dyDescent="0.25">
      <c r="A37" s="5">
        <v>5082.2</v>
      </c>
      <c r="B37" s="5">
        <v>877577.86034727097</v>
      </c>
      <c r="C37" s="5">
        <v>1184705.634701252</v>
      </c>
      <c r="D37" s="5">
        <v>17592.251162790686</v>
      </c>
      <c r="E37" s="5">
        <v>38.21747203694003</v>
      </c>
      <c r="F37">
        <f t="shared" si="23"/>
        <v>-2.0204928571428679E-2</v>
      </c>
      <c r="G37" s="49">
        <f t="shared" si="24"/>
        <v>2.44672142857143E-2</v>
      </c>
      <c r="K37" s="50">
        <v>2800</v>
      </c>
      <c r="L37" s="51">
        <f t="shared" si="21"/>
        <v>15206.250000000005</v>
      </c>
      <c r="Y37" s="51">
        <f t="shared" si="22"/>
        <v>14512.500000000011</v>
      </c>
    </row>
    <row r="38" spans="1:25" x14ac:dyDescent="0.25">
      <c r="A38" s="5">
        <v>5082.8</v>
      </c>
      <c r="B38" s="5">
        <v>878049.15770101547</v>
      </c>
      <c r="C38" s="5">
        <v>1185076.9550413787</v>
      </c>
      <c r="D38" s="5">
        <v>17591.958139534872</v>
      </c>
      <c r="E38" s="5">
        <v>38.249451076668279</v>
      </c>
      <c r="F38">
        <f t="shared" si="23"/>
        <v>-1.9819214285714162E-2</v>
      </c>
      <c r="G38" s="49">
        <f t="shared" si="24"/>
        <v>2.442435714285713E-2</v>
      </c>
      <c r="K38" s="50">
        <v>2800</v>
      </c>
      <c r="L38" s="51">
        <f t="shared" si="21"/>
        <v>15187.499999999995</v>
      </c>
      <c r="Y38" s="51">
        <f t="shared" si="22"/>
        <v>14474.999999999989</v>
      </c>
    </row>
    <row r="39" spans="1:25" x14ac:dyDescent="0.25">
      <c r="A39" s="5">
        <v>5083</v>
      </c>
      <c r="B39" s="5">
        <v>878206.21075439453</v>
      </c>
      <c r="C39" s="5">
        <v>1185200.7869364321</v>
      </c>
      <c r="D39" s="5">
        <v>17591.860465116268</v>
      </c>
      <c r="E39" s="5">
        <v>38.260110756577681</v>
      </c>
      <c r="F39">
        <f t="shared" si="23"/>
        <v>-1.9690642857142851E-2</v>
      </c>
      <c r="G39" s="49">
        <f t="shared" si="24"/>
        <v>2.441007142857143E-2</v>
      </c>
      <c r="K39" s="50">
        <v>2800</v>
      </c>
      <c r="L39" s="51">
        <f t="shared" si="21"/>
        <v>15181.25</v>
      </c>
      <c r="Y39" s="51">
        <f t="shared" si="22"/>
        <v>14462.5</v>
      </c>
    </row>
    <row r="40" spans="1:25" x14ac:dyDescent="0.25">
      <c r="A40" s="5">
        <v>5084</v>
      </c>
      <c r="B40" s="5">
        <v>878991.13029575348</v>
      </c>
      <c r="C40" s="5">
        <v>1185820.3845813572</v>
      </c>
      <c r="D40" s="5">
        <v>17591.372093023241</v>
      </c>
      <c r="E40" s="5">
        <v>38.313409156124735</v>
      </c>
      <c r="F40">
        <f t="shared" si="23"/>
        <v>-1.9047785714285705E-2</v>
      </c>
      <c r="G40" s="49">
        <f t="shared" si="24"/>
        <v>2.4338642857142857E-2</v>
      </c>
      <c r="K40" s="50">
        <v>2800</v>
      </c>
      <c r="L40" s="51">
        <f t="shared" si="21"/>
        <v>15150</v>
      </c>
      <c r="Y40" s="51">
        <f t="shared" si="22"/>
        <v>14400</v>
      </c>
    </row>
    <row r="41" spans="1:25" x14ac:dyDescent="0.25">
      <c r="A41" s="5">
        <v>5085</v>
      </c>
      <c r="B41" s="5">
        <v>879775.47312784195</v>
      </c>
      <c r="C41" s="5">
        <v>1186440.7121158242</v>
      </c>
      <c r="D41" s="5">
        <v>17590.883720930222</v>
      </c>
      <c r="E41" s="5">
        <v>38.366707555671788</v>
      </c>
      <c r="F41">
        <f t="shared" si="23"/>
        <v>-1.8404928571428565E-2</v>
      </c>
      <c r="G41" s="49">
        <f t="shared" si="24"/>
        <v>2.4267214285714288E-2</v>
      </c>
      <c r="K41" s="50">
        <v>2800</v>
      </c>
      <c r="L41" s="51">
        <f t="shared" si="21"/>
        <v>15118.75</v>
      </c>
      <c r="Y41" s="51">
        <f t="shared" si="22"/>
        <v>14337.5</v>
      </c>
    </row>
    <row r="42" spans="1:25" x14ac:dyDescent="0.25">
      <c r="A42" s="5">
        <v>5086</v>
      </c>
      <c r="B42" s="5">
        <v>880559.23857164383</v>
      </c>
      <c r="C42" s="5">
        <v>1187061.7690030336</v>
      </c>
      <c r="D42" s="5">
        <v>17590.395348837199</v>
      </c>
      <c r="E42" s="5">
        <v>38.420005955218848</v>
      </c>
      <c r="F42">
        <f t="shared" si="23"/>
        <v>-1.7762071428571422E-2</v>
      </c>
      <c r="G42" s="49">
        <f t="shared" si="24"/>
        <v>2.4195785714285715E-2</v>
      </c>
      <c r="K42" s="50">
        <v>2800</v>
      </c>
      <c r="L42" s="51">
        <f t="shared" si="21"/>
        <v>15087.5</v>
      </c>
      <c r="Y42" s="51">
        <f t="shared" si="22"/>
        <v>14275</v>
      </c>
    </row>
    <row r="43" spans="1:25" x14ac:dyDescent="0.25">
      <c r="A43" s="5">
        <v>5087</v>
      </c>
      <c r="B43" s="5">
        <v>881342.42594861984</v>
      </c>
      <c r="C43" s="5">
        <v>1187683.5547055602</v>
      </c>
      <c r="D43" s="5">
        <v>17589.906976744176</v>
      </c>
      <c r="E43" s="5">
        <v>38.473304354765894</v>
      </c>
      <c r="F43">
        <f t="shared" si="23"/>
        <v>-1.7119214285714279E-2</v>
      </c>
      <c r="G43" s="49">
        <f t="shared" si="24"/>
        <v>2.4124357142857142E-2</v>
      </c>
      <c r="K43" s="50">
        <v>2800</v>
      </c>
      <c r="L43" s="51">
        <f t="shared" si="21"/>
        <v>15056.25</v>
      </c>
      <c r="Y43" s="51">
        <f t="shared" si="22"/>
        <v>14212.5</v>
      </c>
    </row>
    <row r="44" spans="1:25" x14ac:dyDescent="0.25">
      <c r="A44" s="5">
        <v>5087.2</v>
      </c>
      <c r="B44" s="5">
        <v>881498.99399662018</v>
      </c>
      <c r="C44" s="5">
        <v>1187807.9992565513</v>
      </c>
      <c r="D44" s="5">
        <v>17589.809302325571</v>
      </c>
      <c r="E44" s="5">
        <v>38.483964034675296</v>
      </c>
      <c r="F44">
        <f t="shared" si="23"/>
        <v>-1.6990642857142968E-2</v>
      </c>
      <c r="G44" s="49">
        <f t="shared" si="24"/>
        <v>2.4110071428571443E-2</v>
      </c>
      <c r="K44" s="50">
        <v>2800</v>
      </c>
      <c r="L44" s="51">
        <f t="shared" si="21"/>
        <v>15050.000000000005</v>
      </c>
      <c r="Y44" s="51">
        <f t="shared" si="22"/>
        <v>14200.000000000011</v>
      </c>
    </row>
    <row r="45" spans="1:25" x14ac:dyDescent="0.25">
      <c r="A45" s="5">
        <v>5087.8</v>
      </c>
      <c r="B45" s="5">
        <v>881968.55918741226</v>
      </c>
      <c r="C45" s="5">
        <v>1188181.5076530576</v>
      </c>
      <c r="D45" s="5">
        <v>17589.516279069754</v>
      </c>
      <c r="E45" s="5">
        <v>38.515943074403552</v>
      </c>
      <c r="F45">
        <f t="shared" si="23"/>
        <v>-1.6604928571428448E-2</v>
      </c>
      <c r="G45" s="49">
        <f t="shared" si="24"/>
        <v>2.4067214285714272E-2</v>
      </c>
      <c r="K45" s="50">
        <v>2800</v>
      </c>
      <c r="L45" s="51">
        <f t="shared" si="21"/>
        <v>15031.249999999995</v>
      </c>
      <c r="Y45" s="51">
        <f t="shared" si="22"/>
        <v>14162.499999999989</v>
      </c>
    </row>
    <row r="46" spans="1:25" x14ac:dyDescent="0.25">
      <c r="A46" s="5">
        <v>5088</v>
      </c>
      <c r="B46" s="5">
        <v>882125.03458213806</v>
      </c>
      <c r="C46" s="5">
        <v>1188306.068685323</v>
      </c>
      <c r="D46" s="5">
        <v>17589.41860465115</v>
      </c>
      <c r="E46" s="5">
        <v>38.526602754312947</v>
      </c>
      <c r="F46">
        <f t="shared" si="23"/>
        <v>-1.6476357142857133E-2</v>
      </c>
      <c r="G46" s="49">
        <f t="shared" si="24"/>
        <v>2.4052928571428572E-2</v>
      </c>
      <c r="K46" s="50">
        <v>2800</v>
      </c>
      <c r="L46" s="51">
        <f t="shared" si="21"/>
        <v>15025</v>
      </c>
      <c r="Y46" s="51">
        <f t="shared" si="22"/>
        <v>14150</v>
      </c>
    </row>
    <row r="47" spans="1:25" x14ac:dyDescent="0.25">
      <c r="A47" s="5">
        <v>5089</v>
      </c>
      <c r="B47" s="5">
        <v>882907.06379413605</v>
      </c>
      <c r="C47" s="5">
        <v>1188929.3104037344</v>
      </c>
      <c r="D47" s="5">
        <v>17588.930232558127</v>
      </c>
      <c r="E47" s="5">
        <v>38.579901153860007</v>
      </c>
      <c r="F47">
        <f t="shared" si="23"/>
        <v>-1.5833499999999993E-2</v>
      </c>
      <c r="G47" s="49">
        <f t="shared" si="24"/>
        <v>2.3981499999999999E-2</v>
      </c>
      <c r="K47" s="50">
        <v>2800</v>
      </c>
      <c r="L47" s="51">
        <f t="shared" si="21"/>
        <v>14993.75</v>
      </c>
      <c r="Y47" s="51">
        <f t="shared" si="22"/>
        <v>14087.5</v>
      </c>
    </row>
    <row r="48" spans="1:25" x14ac:dyDescent="0.25">
      <c r="A48" s="5">
        <v>5090</v>
      </c>
      <c r="B48" s="5">
        <v>883688.51290798187</v>
      </c>
      <c r="C48" s="5">
        <v>1189553.2793213725</v>
      </c>
      <c r="D48" s="5">
        <v>17588.441860465104</v>
      </c>
      <c r="E48" s="5">
        <v>38.633199553407053</v>
      </c>
      <c r="F48">
        <f t="shared" si="23"/>
        <v>-1.519064285714285E-2</v>
      </c>
      <c r="G48" s="49">
        <f t="shared" si="24"/>
        <v>2.391007142857143E-2</v>
      </c>
      <c r="K48" s="50">
        <v>2800</v>
      </c>
      <c r="L48" s="51">
        <f t="shared" si="21"/>
        <v>14962.5</v>
      </c>
      <c r="Y48" s="51">
        <f t="shared" si="22"/>
        <v>14025</v>
      </c>
    </row>
    <row r="49" spans="1:25" x14ac:dyDescent="0.25">
      <c r="A49" s="5">
        <v>5091</v>
      </c>
      <c r="B49" s="5">
        <v>884469.38124799728</v>
      </c>
      <c r="C49" s="5">
        <v>1190177.9748983681</v>
      </c>
      <c r="D49" s="5">
        <v>17587.953488372081</v>
      </c>
      <c r="E49" s="5">
        <v>38.686497952954113</v>
      </c>
      <c r="F49">
        <f t="shared" si="23"/>
        <v>-1.4547785714285708E-2</v>
      </c>
      <c r="G49" s="49">
        <f t="shared" si="24"/>
        <v>2.3838642857142857E-2</v>
      </c>
      <c r="K49" s="50">
        <v>2800</v>
      </c>
      <c r="L49" s="51">
        <f t="shared" si="21"/>
        <v>14931.25</v>
      </c>
      <c r="Y49" s="51">
        <f t="shared" si="22"/>
        <v>13962.5</v>
      </c>
    </row>
    <row r="50" spans="1:25" x14ac:dyDescent="0.25">
      <c r="A50" s="5">
        <v>5092</v>
      </c>
      <c r="B50" s="5">
        <v>885249.66813755035</v>
      </c>
      <c r="C50" s="5">
        <v>1190803.3965941072</v>
      </c>
      <c r="D50" s="5">
        <v>17587.465116279054</v>
      </c>
      <c r="E50" s="5">
        <v>38.739796352501159</v>
      </c>
      <c r="F50">
        <f t="shared" si="23"/>
        <v>-1.3904928571428565E-2</v>
      </c>
      <c r="G50" s="49">
        <f t="shared" si="24"/>
        <v>2.3767214285714287E-2</v>
      </c>
      <c r="K50" s="50">
        <v>2800</v>
      </c>
      <c r="L50" s="51">
        <f t="shared" si="21"/>
        <v>14900</v>
      </c>
      <c r="Y50" s="51">
        <f t="shared" si="22"/>
        <v>13900</v>
      </c>
    </row>
    <row r="51" spans="1:25" x14ac:dyDescent="0.25">
      <c r="A51" s="5">
        <v>5092.2</v>
      </c>
      <c r="B51" s="5">
        <v>885405.65568208694</v>
      </c>
      <c r="C51" s="5">
        <v>1190928.5680198669</v>
      </c>
      <c r="D51" s="5">
        <v>17587.367441860453</v>
      </c>
      <c r="E51" s="5">
        <v>38.750456032410568</v>
      </c>
      <c r="F51">
        <f t="shared" si="23"/>
        <v>-1.3776357142857252E-2</v>
      </c>
      <c r="G51" s="49">
        <f t="shared" si="24"/>
        <v>2.3752928571428585E-2</v>
      </c>
      <c r="K51" s="50">
        <v>2800</v>
      </c>
      <c r="L51" s="51">
        <f t="shared" si="21"/>
        <v>14893.750000000005</v>
      </c>
      <c r="Y51" s="51">
        <f t="shared" si="22"/>
        <v>13887.500000000011</v>
      </c>
    </row>
    <row r="52" spans="1:25" x14ac:dyDescent="0.25">
      <c r="A52" s="5">
        <v>5092.8</v>
      </c>
      <c r="B52" s="5">
        <v>885873.47855186462</v>
      </c>
      <c r="C52" s="5">
        <v>1191304.2563925385</v>
      </c>
      <c r="D52" s="5">
        <v>17587.07441860464</v>
      </c>
      <c r="E52" s="5">
        <v>38.782435072138817</v>
      </c>
      <c r="F52">
        <f t="shared" si="23"/>
        <v>-1.3390642857142733E-2</v>
      </c>
      <c r="G52" s="49">
        <f t="shared" si="24"/>
        <v>2.3710071428571417E-2</v>
      </c>
      <c r="K52" s="50">
        <v>2800</v>
      </c>
      <c r="L52" s="51">
        <f t="shared" si="21"/>
        <v>14874.999999999995</v>
      </c>
      <c r="Y52" s="51">
        <f t="shared" si="22"/>
        <v>13849.999999999989</v>
      </c>
    </row>
    <row r="53" spans="1:25" x14ac:dyDescent="0.25">
      <c r="A53" s="5">
        <v>5093</v>
      </c>
      <c r="B53" s="5">
        <v>886029.37290239334</v>
      </c>
      <c r="C53" s="5">
        <v>1191429.5438674092</v>
      </c>
      <c r="D53" s="5">
        <v>17586.976744186035</v>
      </c>
      <c r="E53" s="5">
        <v>38.793094752048219</v>
      </c>
      <c r="F53">
        <f t="shared" si="23"/>
        <v>-1.3262071428571422E-2</v>
      </c>
      <c r="G53" s="49">
        <f t="shared" si="24"/>
        <v>2.3695785714285714E-2</v>
      </c>
      <c r="K53" s="50">
        <v>2800</v>
      </c>
      <c r="L53" s="51">
        <f t="shared" si="21"/>
        <v>14868.75</v>
      </c>
      <c r="Y53" s="51">
        <f t="shared" si="22"/>
        <v>13837.5</v>
      </c>
    </row>
    <row r="54" spans="1:25" x14ac:dyDescent="0.25">
      <c r="A54" s="5">
        <v>5094</v>
      </c>
      <c r="B54" s="5">
        <v>886808.49486684799</v>
      </c>
      <c r="C54" s="5">
        <v>1192056.4161764681</v>
      </c>
      <c r="D54" s="5">
        <v>17586.488372093012</v>
      </c>
      <c r="E54" s="5">
        <v>38.846393151595265</v>
      </c>
      <c r="F54">
        <f t="shared" si="23"/>
        <v>-1.2619214285714279E-2</v>
      </c>
      <c r="G54" s="49">
        <f t="shared" si="24"/>
        <v>2.3624357142857141E-2</v>
      </c>
      <c r="K54" s="50">
        <v>2800</v>
      </c>
      <c r="L54" s="51">
        <f t="shared" si="21"/>
        <v>14837.5</v>
      </c>
      <c r="Y54" s="51">
        <f t="shared" si="22"/>
        <v>13775</v>
      </c>
    </row>
    <row r="55" spans="1:25" x14ac:dyDescent="0.25">
      <c r="A55" s="5">
        <v>5095</v>
      </c>
      <c r="B55" s="5">
        <v>887586.77218484879</v>
      </c>
      <c r="C55" s="5">
        <v>1192683.7646367848</v>
      </c>
      <c r="D55" s="5">
        <v>17585.999999999989</v>
      </c>
      <c r="E55" s="5">
        <v>38.885861111111112</v>
      </c>
      <c r="F55">
        <f t="shared" si="23"/>
        <v>-1.1976357142857136E-2</v>
      </c>
      <c r="G55" s="49">
        <f t="shared" si="24"/>
        <v>2.3552928571428572E-2</v>
      </c>
      <c r="K55" s="50">
        <v>2800</v>
      </c>
      <c r="L55" s="51">
        <f t="shared" si="21"/>
        <v>14806.25</v>
      </c>
      <c r="Y55" s="51">
        <f t="shared" si="22"/>
        <v>13712.5</v>
      </c>
    </row>
    <row r="56" spans="1:25" x14ac:dyDescent="0.25">
      <c r="A56" s="5">
        <v>5096</v>
      </c>
      <c r="B56" s="5">
        <v>888365.17027235031</v>
      </c>
      <c r="C56" s="5">
        <v>1193311.5356281102</v>
      </c>
      <c r="D56" s="5">
        <v>17585.511627906963</v>
      </c>
      <c r="E56" s="5">
        <v>38.885861111111112</v>
      </c>
      <c r="F56">
        <f t="shared" si="23"/>
        <v>-1.1333499999999993E-2</v>
      </c>
      <c r="G56" s="49">
        <f t="shared" si="24"/>
        <v>2.3481499999999999E-2</v>
      </c>
      <c r="K56" s="50">
        <v>2800</v>
      </c>
      <c r="L56" s="51">
        <f t="shared" si="21"/>
        <v>14775</v>
      </c>
      <c r="Y56" s="51">
        <f t="shared" si="22"/>
        <v>13650</v>
      </c>
    </row>
    <row r="57" spans="1:25" x14ac:dyDescent="0.25">
      <c r="A57" s="5">
        <v>5097</v>
      </c>
      <c r="B57" s="5">
        <v>889143.568359375</v>
      </c>
      <c r="C57" s="5">
        <v>1193939.3066194654</v>
      </c>
      <c r="D57" s="5">
        <v>17585.02325581394</v>
      </c>
      <c r="E57" s="5">
        <v>38.885861111111112</v>
      </c>
      <c r="F57">
        <f t="shared" si="23"/>
        <v>-1.069064285714285E-2</v>
      </c>
      <c r="G57" s="49">
        <f t="shared" si="24"/>
        <v>2.3410071428571429E-2</v>
      </c>
      <c r="K57" s="50">
        <v>2800</v>
      </c>
      <c r="L57" s="51">
        <f t="shared" si="21"/>
        <v>14743.75</v>
      </c>
      <c r="Y57" s="51">
        <f t="shared" si="22"/>
        <v>13587.5</v>
      </c>
    </row>
    <row r="58" spans="1:25" x14ac:dyDescent="0.25">
      <c r="A58" s="5">
        <v>5097.2</v>
      </c>
      <c r="B58" s="5">
        <v>889299.24797725677</v>
      </c>
      <c r="C58" s="5">
        <v>1194064.8608177006</v>
      </c>
      <c r="D58" s="5">
        <v>17584.925581395335</v>
      </c>
      <c r="E58" s="5">
        <v>38.885861111111112</v>
      </c>
      <c r="F58">
        <f t="shared" si="23"/>
        <v>-1.0562071428571539E-2</v>
      </c>
      <c r="G58" s="49">
        <f t="shared" si="24"/>
        <v>2.3395785714285727E-2</v>
      </c>
      <c r="K58" s="50">
        <v>2800</v>
      </c>
      <c r="L58" s="51">
        <f t="shared" si="21"/>
        <v>14737.500000000005</v>
      </c>
      <c r="Y58" s="51">
        <f t="shared" si="22"/>
        <v>13575.000000000011</v>
      </c>
    </row>
    <row r="59" spans="1:25" x14ac:dyDescent="0.25">
      <c r="A59" s="5">
        <v>5097.8</v>
      </c>
      <c r="B59" s="5">
        <v>889766.28682994843</v>
      </c>
      <c r="C59" s="5">
        <v>1194441.5234125257</v>
      </c>
      <c r="D59" s="5">
        <v>17584.632558139521</v>
      </c>
      <c r="E59" s="5">
        <v>38.885861111111112</v>
      </c>
      <c r="F59">
        <f t="shared" si="23"/>
        <v>-1.0176357142857018E-2</v>
      </c>
      <c r="G59" s="49">
        <f t="shared" si="24"/>
        <v>2.3352928571428559E-2</v>
      </c>
      <c r="K59" s="50">
        <v>2800</v>
      </c>
      <c r="L59" s="51">
        <f t="shared" si="21"/>
        <v>14718.749999999995</v>
      </c>
      <c r="Y59" s="51">
        <f t="shared" si="22"/>
        <v>13537.499999999989</v>
      </c>
    </row>
    <row r="60" spans="1:25" x14ac:dyDescent="0.25">
      <c r="A60" s="5">
        <v>5098</v>
      </c>
      <c r="B60" s="5">
        <v>889921.96644687653</v>
      </c>
      <c r="C60" s="5">
        <v>1194567.0776107907</v>
      </c>
      <c r="D60" s="5">
        <v>17584.534883720917</v>
      </c>
      <c r="E60" s="5">
        <v>38.885861111111112</v>
      </c>
      <c r="F60">
        <f t="shared" si="23"/>
        <v>-1.0047785714285707E-2</v>
      </c>
      <c r="G60" s="49">
        <f t="shared" si="24"/>
        <v>2.3338642857142856E-2</v>
      </c>
      <c r="K60" s="50">
        <v>2800</v>
      </c>
      <c r="L60" s="51">
        <f t="shared" si="21"/>
        <v>14712.5</v>
      </c>
      <c r="Y60" s="51">
        <f t="shared" si="22"/>
        <v>13525</v>
      </c>
    </row>
    <row r="61" spans="1:25" x14ac:dyDescent="0.25">
      <c r="A61" s="5">
        <v>5099</v>
      </c>
      <c r="B61" s="5">
        <v>890700.36453437805</v>
      </c>
      <c r="C61" s="5">
        <v>1195194.8486021459</v>
      </c>
      <c r="D61" s="5">
        <v>17584.046511627897</v>
      </c>
      <c r="E61" s="5">
        <v>38.885861111111112</v>
      </c>
      <c r="F61">
        <f t="shared" si="23"/>
        <v>-9.4049285714285641E-3</v>
      </c>
      <c r="G61" s="49">
        <f t="shared" si="24"/>
        <v>2.3267214285714287E-2</v>
      </c>
      <c r="K61" s="50">
        <v>2800</v>
      </c>
      <c r="L61" s="51">
        <f t="shared" si="21"/>
        <v>14681.25</v>
      </c>
      <c r="Y61" s="51">
        <f t="shared" si="22"/>
        <v>13462.5</v>
      </c>
    </row>
    <row r="62" spans="1:25" x14ac:dyDescent="0.25">
      <c r="A62" s="5">
        <v>5100</v>
      </c>
      <c r="B62" s="5">
        <v>891478.76262187958</v>
      </c>
      <c r="C62" s="5">
        <v>1195822.6195934713</v>
      </c>
      <c r="D62" s="5">
        <v>17583.558139534871</v>
      </c>
      <c r="E62" s="5">
        <v>38.885861111111112</v>
      </c>
      <c r="F62">
        <f t="shared" si="23"/>
        <v>-8.7620714285714212E-3</v>
      </c>
      <c r="G62" s="49">
        <f t="shared" si="24"/>
        <v>2.3195785714285714E-2</v>
      </c>
      <c r="K62" s="50">
        <v>2800</v>
      </c>
      <c r="L62" s="51">
        <f t="shared" si="21"/>
        <v>14650</v>
      </c>
      <c r="Y62" s="51">
        <f t="shared" si="22"/>
        <v>13400</v>
      </c>
    </row>
    <row r="63" spans="1:25" x14ac:dyDescent="0.25">
      <c r="A63" s="5">
        <v>5101</v>
      </c>
      <c r="B63" s="5">
        <v>892257.16070890427</v>
      </c>
      <c r="C63" s="5">
        <v>1196450.3905848265</v>
      </c>
      <c r="D63" s="5">
        <v>17583.069767441848</v>
      </c>
      <c r="E63" s="5">
        <v>38.885861111111112</v>
      </c>
      <c r="F63">
        <f t="shared" si="23"/>
        <v>-8.1192142857142782E-3</v>
      </c>
      <c r="G63" s="49">
        <f t="shared" si="24"/>
        <v>2.3124357142857144E-2</v>
      </c>
      <c r="K63" s="50">
        <v>2800</v>
      </c>
      <c r="L63" s="51">
        <f t="shared" si="21"/>
        <v>14618.75</v>
      </c>
      <c r="Y63" s="51">
        <v>13400</v>
      </c>
    </row>
    <row r="64" spans="1:25" x14ac:dyDescent="0.25">
      <c r="A64" s="5">
        <v>5102</v>
      </c>
      <c r="B64" s="5">
        <v>893035.55879640579</v>
      </c>
      <c r="C64" s="5">
        <v>1197078.1615761518</v>
      </c>
      <c r="D64" s="5">
        <v>17582.581395348825</v>
      </c>
      <c r="E64" s="5">
        <v>38.885861111111112</v>
      </c>
      <c r="F64">
        <f t="shared" si="23"/>
        <v>-7.4763571428571353E-3</v>
      </c>
      <c r="G64" s="49">
        <f t="shared" si="24"/>
        <v>2.3052928571428571E-2</v>
      </c>
      <c r="K64" s="50">
        <v>2800</v>
      </c>
      <c r="L64" s="51">
        <f t="shared" si="21"/>
        <v>14587.5</v>
      </c>
      <c r="Y64" s="51">
        <v>13400</v>
      </c>
    </row>
    <row r="65" spans="1:25" x14ac:dyDescent="0.25">
      <c r="A65" s="5">
        <v>5102.2</v>
      </c>
      <c r="B65" s="5">
        <v>893191.23841381073</v>
      </c>
      <c r="C65" s="5">
        <v>1197203.7157744169</v>
      </c>
      <c r="D65" s="5">
        <v>17582.48372093022</v>
      </c>
      <c r="E65" s="5">
        <v>38.885861111111112</v>
      </c>
      <c r="F65">
        <f t="shared" si="23"/>
        <v>-7.347785714285824E-3</v>
      </c>
      <c r="G65" s="49">
        <f t="shared" si="24"/>
        <v>2.3038642857142869E-2</v>
      </c>
      <c r="K65" s="50">
        <v>2800</v>
      </c>
      <c r="L65" s="51">
        <f t="shared" si="21"/>
        <v>14581.250000000005</v>
      </c>
      <c r="Y65" s="51">
        <v>13400</v>
      </c>
    </row>
    <row r="66" spans="1:25" x14ac:dyDescent="0.25">
      <c r="A66" s="5">
        <v>5102.8</v>
      </c>
      <c r="B66" s="5">
        <v>893658.27726650238</v>
      </c>
      <c r="C66" s="5">
        <v>1197580.3783692122</v>
      </c>
      <c r="D66" s="5">
        <v>17582.190697674407</v>
      </c>
      <c r="E66" s="5">
        <v>38.885861111111112</v>
      </c>
      <c r="F66">
        <f t="shared" si="23"/>
        <v>-6.9620714285713037E-3</v>
      </c>
      <c r="G66" s="49">
        <f t="shared" si="24"/>
        <v>2.2995785714285701E-2</v>
      </c>
      <c r="K66" s="50">
        <v>2800</v>
      </c>
      <c r="L66" s="51">
        <f t="shared" si="21"/>
        <v>14562.499999999995</v>
      </c>
      <c r="Y66" s="51">
        <v>13400</v>
      </c>
    </row>
    <row r="67" spans="1:25" x14ac:dyDescent="0.25">
      <c r="A67" s="5">
        <v>5103</v>
      </c>
      <c r="B67" s="5">
        <v>893813.95688390732</v>
      </c>
      <c r="C67" s="5">
        <v>1197705.932567507</v>
      </c>
      <c r="D67" s="5">
        <v>17582.093023255802</v>
      </c>
      <c r="E67" s="5">
        <v>38.885861111111112</v>
      </c>
      <c r="F67">
        <f t="shared" si="23"/>
        <v>-6.8334999999999924E-3</v>
      </c>
      <c r="G67" s="49">
        <f t="shared" si="24"/>
        <v>2.2981500000000002E-2</v>
      </c>
      <c r="K67" s="50">
        <v>2800</v>
      </c>
      <c r="L67" s="51">
        <f t="shared" si="21"/>
        <v>14556.25</v>
      </c>
      <c r="Y67" s="51">
        <v>13400</v>
      </c>
    </row>
    <row r="68" spans="1:25" x14ac:dyDescent="0.25">
      <c r="A68" s="5">
        <v>5104</v>
      </c>
      <c r="B68" s="5">
        <v>894592.35497140884</v>
      </c>
      <c r="C68" s="5">
        <v>1198333.7035588324</v>
      </c>
      <c r="D68" s="5">
        <v>17581.604651162779</v>
      </c>
      <c r="E68" s="5">
        <v>38.885861111111112</v>
      </c>
      <c r="F68">
        <f t="shared" si="23"/>
        <v>-6.1906428571428494E-3</v>
      </c>
      <c r="G68" s="49">
        <f t="shared" si="24"/>
        <v>2.2910071428571429E-2</v>
      </c>
      <c r="K68" s="50">
        <v>2800</v>
      </c>
      <c r="L68" s="51">
        <f t="shared" si="21"/>
        <v>14525</v>
      </c>
      <c r="Y68" s="51">
        <v>13400</v>
      </c>
    </row>
    <row r="69" spans="1:25" x14ac:dyDescent="0.25">
      <c r="A69" s="5">
        <v>5105</v>
      </c>
      <c r="B69" s="5">
        <v>895370.75305843353</v>
      </c>
      <c r="C69" s="5">
        <v>1198961.4745501876</v>
      </c>
      <c r="D69" s="5">
        <v>17581.116279069753</v>
      </c>
      <c r="E69" s="5">
        <v>38.885861111111112</v>
      </c>
      <c r="F69">
        <f t="shared" si="23"/>
        <v>-5.5477857142857065E-3</v>
      </c>
      <c r="G69" s="49">
        <f t="shared" si="24"/>
        <v>2.2838642857142856E-2</v>
      </c>
      <c r="K69" s="50">
        <v>2800</v>
      </c>
      <c r="L69" s="51">
        <f t="shared" ref="L69" si="25">15900-(1875/60)*(A69-5060)</f>
        <v>14493.75</v>
      </c>
      <c r="Y69" s="51">
        <v>13400</v>
      </c>
    </row>
  </sheetData>
  <sortState ref="H1:H353">
    <sortCondition ref="H279"/>
  </sortState>
  <mergeCells count="3">
    <mergeCell ref="A1:E1"/>
    <mergeCell ref="K1:X1"/>
    <mergeCell ref="Y1:AK1"/>
  </mergeCells>
  <phoneticPr fontId="1" type="noConversion"/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74"/>
  <sheetViews>
    <sheetView zoomScale="85" zoomScaleNormal="85" workbookViewId="0">
      <selection activeCell="AA3" sqref="AA3:AK3"/>
    </sheetView>
  </sheetViews>
  <sheetFormatPr defaultRowHeight="13.8" x14ac:dyDescent="0.25"/>
  <cols>
    <col min="10" max="10" width="13.5" bestFit="1" customWidth="1"/>
    <col min="12" max="12" width="10.5" bestFit="1" customWidth="1"/>
    <col min="13" max="13" width="10.375" bestFit="1" customWidth="1"/>
    <col min="16" max="16" width="9.375" customWidth="1"/>
    <col min="24" max="24" width="10.375" bestFit="1" customWidth="1"/>
    <col min="25" max="25" width="11" bestFit="1" customWidth="1"/>
    <col min="37" max="37" width="11.5" bestFit="1" customWidth="1"/>
  </cols>
  <sheetData>
    <row r="1" spans="1:37" x14ac:dyDescent="0.25">
      <c r="A1" s="73" t="s">
        <v>71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5105</v>
      </c>
      <c r="B3" s="5">
        <v>895370.75305843353</v>
      </c>
      <c r="C3" s="5">
        <v>1198961.4745501876</v>
      </c>
      <c r="D3" s="5">
        <v>17581.116279069753</v>
      </c>
      <c r="E3" s="5">
        <v>38.885861111111112</v>
      </c>
      <c r="F3" s="47">
        <f>-0.025+(0.045/70)*(A3-5074.741)</f>
        <v>-5.5477857142857065E-3</v>
      </c>
      <c r="G3" s="47">
        <f>0.025-(0.005/70)*(A3-5074.741)</f>
        <v>2.2838642857142856E-2</v>
      </c>
      <c r="H3" s="45">
        <v>0.5</v>
      </c>
      <c r="I3" s="45">
        <v>0.5</v>
      </c>
      <c r="J3" s="45">
        <v>500</v>
      </c>
      <c r="K3" s="50">
        <v>2800</v>
      </c>
      <c r="L3" s="51">
        <f t="shared" ref="L3:L24" si="0">15900-(1875/60)*(A3-5060)</f>
        <v>14493.75</v>
      </c>
      <c r="M3" s="51">
        <v>4150</v>
      </c>
      <c r="N3" s="35">
        <f>M3*F3+J3</f>
        <v>476.97668928571431</v>
      </c>
      <c r="O3" s="35">
        <f>(L3-400-500)*F3+250</f>
        <v>174.58478794642866</v>
      </c>
      <c r="P3" s="35">
        <f>(1000*SIN(PI()/2-(PI()/2+ATAN(H3)+ATAN(250/(L3-M3-400-250)))/2)/SIN((PI()/2+ATAN(H3)+ATAN(250/(L3-M3-400-250)))/2))*COS(ATAN((N3-O3)/(L3-M3-400-250)))</f>
        <v>600.0655873686627</v>
      </c>
      <c r="Q3" s="35">
        <f>(1000*SIN(PI()/2-(PI()/2+ATAN(H3)+ATAN(250/(L3-M3-400-250)))/2)/SIN((PI()/2+ATAN(H3)+ATAN(250/(L3-M3-400-250)))/2))*SIN(ATAN(H3)+ATAN(250/(L3-M3-400-250))-ATAN((N3-O3)/(L3-M3-400-250)))</f>
        <v>265.58428694836573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129.38186361346385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292.043350361151</v>
      </c>
      <c r="T3" s="35">
        <f>(1000*SIN(PI()/2-(PI()/2+ATAN(H3)+ATAN(250/(L3-M3-400-250)))/2)/SIN((PI()/2+ATAN(H3)+ATAN(250/(L3-M3-400-250)))/2))*SIN(ATAN((N3-O3)/(L3-M3-400-250)))</f>
        <v>18.718759395763779</v>
      </c>
      <c r="U3" s="35">
        <f>(1000*SIN(PI()/2-(PI()/2+ATAN(H3)+ATAN(250/(L3-M3-400-250)))/2)/SIN((PI()/2+ATAN(H3)+ATAN(250/(L3-M3-400-250)))/2))*COS(ATAN(H3)+ATAN(250/(L3-M3-400-250))-ATAN((N3-O3)/(L3-M3-400-250)))</f>
        <v>538.41813456043883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262.2954183515298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15.787166627707494</v>
      </c>
      <c r="X3" s="35">
        <f>M3+400-((K3-250-(N3-O3))/TAN(PI()/2-(ATAN(H3)+ATAN(250/(L3-M3-400-250))-ATAN((N3-O3)/(L3-M3-400-250)))))</f>
        <v>3441.3274722637134</v>
      </c>
      <c r="Y3" s="51">
        <v>13400</v>
      </c>
      <c r="Z3" s="51">
        <v>4150</v>
      </c>
      <c r="AA3" s="35">
        <f>Z3*G3+J3</f>
        <v>594.78036785714289</v>
      </c>
      <c r="AB3" s="35">
        <f>(Y3-400-500)*G3+250</f>
        <v>535.48303571428573</v>
      </c>
      <c r="AC3" s="35">
        <f>(1000*SIN(PI()/2-(PI()/2+ATAN(I3)+ATAN(250/(Y3-Z3-400-250)))/2)/SIN((PI()/2+ATAN(I3)+ATAN(250/(Y3-Z3-400-250)))/2))*COS(ATAN((AA3-AB3)/(Y3-Z3-400-250)))</f>
        <v>598.1160560934577</v>
      </c>
      <c r="AD3" s="35">
        <f>(1000*SIN(PI()/2-(PI()/2+ATAN(I3)+ATAN(250/(Y3-Z3-400-250)))/2)/SIN((PI()/2+ATAN(I3)+ATAN(250/(Y3-Z3-400-250)))/2))*SIN(ATAN(I3)+ATAN(250/(Y3-Z3-400-250))-(ATAN((AA3-AB3)/(Y3-Z3-400-250))))</f>
        <v>279.28410894821809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149.47650370377562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319.6604172556531</v>
      </c>
      <c r="AG3" s="35">
        <f>(1000*SIN(PI()/2-(PI()/2+ATAN(I3)+ATAN(250/(Y3-Z3-400-250)))/2)/SIN((PI()/2+ATAN(I3)+ATAN(250/(Y3-Z3-400-250)))/2))*SIN(ATAN((AA3-AB3)/(Y3-Z3-400-250)))</f>
        <v>4.1240333067615751</v>
      </c>
      <c r="AH3" s="35">
        <f>(1000*SIN(PI()/2-(PI()/2+ATAN(I3)+ATAN(250/(Y3-Z3-400-250)))/2)/SIN((PI()/2+ATAN(I3)+ATAN(250/(Y3-Z3-400-250)))/2))*COS(ATAN(I3)+ATAN(250/(Y3-Z3-400-250))-(ATAN((AA3-AB3)/(Y3-Z3-400-250))))</f>
        <v>528.92363408767005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283.08683887338123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17.280079362385006</v>
      </c>
      <c r="AK3" s="36">
        <f>Z3+400-((K3-250-(AA3-AB3))/TAN(PI()/2-(ATAN(I3)+ATAN(250/(Y3-Z3-400-250))-(ATAN((AA3-AB3)/(Y3-Z3-400-250))))))</f>
        <v>3234.8504577654539</v>
      </c>
    </row>
    <row r="4" spans="1:37" x14ac:dyDescent="0.25">
      <c r="A4" s="5">
        <v>5106</v>
      </c>
      <c r="B4" s="5">
        <v>896149.1511464119</v>
      </c>
      <c r="C4" s="5">
        <v>1199589.245541513</v>
      </c>
      <c r="D4" s="5">
        <v>17580.627906976733</v>
      </c>
      <c r="E4" s="5">
        <v>38.885861111111112</v>
      </c>
      <c r="F4" s="47">
        <f t="shared" ref="F4:F59" si="1">-0.025+(0.045/70)*(A4-5074.741)</f>
        <v>-4.9049285714285636E-3</v>
      </c>
      <c r="G4" s="47">
        <f t="shared" ref="G4:G59" si="2">0.025-(0.005/70)*(A4-5074.741)</f>
        <v>2.2767214285714286E-2</v>
      </c>
      <c r="H4" s="45">
        <v>0.5</v>
      </c>
      <c r="I4" s="45">
        <v>0.5</v>
      </c>
      <c r="J4" s="45">
        <v>500</v>
      </c>
      <c r="K4" s="50">
        <v>2800</v>
      </c>
      <c r="L4" s="51">
        <f t="shared" si="0"/>
        <v>14462.5</v>
      </c>
      <c r="Y4" s="51">
        <v>13400</v>
      </c>
    </row>
    <row r="5" spans="1:37" x14ac:dyDescent="0.25">
      <c r="A5" s="5">
        <v>5107</v>
      </c>
      <c r="B5" s="5">
        <v>896927.54923343658</v>
      </c>
      <c r="C5" s="5">
        <v>1200217.0165328681</v>
      </c>
      <c r="D5" s="5">
        <v>17580.13953488371</v>
      </c>
      <c r="E5" s="5">
        <v>38.885861111111112</v>
      </c>
      <c r="F5" s="47">
        <f t="shared" si="1"/>
        <v>-4.2620714285714206E-3</v>
      </c>
      <c r="G5" s="47">
        <f t="shared" si="2"/>
        <v>2.2695785714285713E-2</v>
      </c>
      <c r="H5" s="45">
        <v>0.5</v>
      </c>
      <c r="I5" s="45">
        <v>0.5</v>
      </c>
      <c r="J5" s="45">
        <v>500</v>
      </c>
      <c r="K5" s="50">
        <v>2800</v>
      </c>
      <c r="L5" s="51">
        <f t="shared" si="0"/>
        <v>14431.25</v>
      </c>
      <c r="Y5" s="51">
        <v>13400</v>
      </c>
      <c r="AK5" s="30"/>
    </row>
    <row r="6" spans="1:37" x14ac:dyDescent="0.25">
      <c r="A6" s="5">
        <v>5107.2</v>
      </c>
      <c r="B6" s="5">
        <v>897083.22885084152</v>
      </c>
      <c r="C6" s="5">
        <v>1200342.5707311332</v>
      </c>
      <c r="D6" s="5">
        <v>17580.041860465106</v>
      </c>
      <c r="E6" s="5">
        <v>38.885861111111112</v>
      </c>
      <c r="F6" s="47">
        <f t="shared" si="1"/>
        <v>-4.1335000000001093E-3</v>
      </c>
      <c r="G6" s="47">
        <f t="shared" si="2"/>
        <v>2.2681500000000014E-2</v>
      </c>
      <c r="H6" s="45">
        <v>0.5</v>
      </c>
      <c r="I6" s="45">
        <v>0.5</v>
      </c>
      <c r="J6" s="45">
        <v>500</v>
      </c>
      <c r="K6" s="50">
        <v>2800</v>
      </c>
      <c r="L6" s="51">
        <f t="shared" si="0"/>
        <v>14425.000000000005</v>
      </c>
      <c r="Y6" s="51">
        <v>13400</v>
      </c>
    </row>
    <row r="7" spans="1:37" x14ac:dyDescent="0.25">
      <c r="A7" s="5">
        <v>5107.8</v>
      </c>
      <c r="B7" s="5">
        <v>897550.26770305634</v>
      </c>
      <c r="C7" s="5">
        <v>1200719.2333259284</v>
      </c>
      <c r="D7" s="5">
        <v>17579.748837209292</v>
      </c>
      <c r="E7" s="5">
        <v>38.885861111111112</v>
      </c>
      <c r="F7" s="47">
        <f t="shared" si="1"/>
        <v>-3.747785714285589E-3</v>
      </c>
      <c r="G7" s="47">
        <f t="shared" si="2"/>
        <v>2.2638642857142843E-2</v>
      </c>
      <c r="H7" s="45">
        <v>0.5</v>
      </c>
      <c r="I7" s="45">
        <v>0.5</v>
      </c>
      <c r="J7" s="45">
        <v>500</v>
      </c>
      <c r="K7" s="50">
        <v>2800</v>
      </c>
      <c r="L7" s="51">
        <f t="shared" si="0"/>
        <v>14406.249999999995</v>
      </c>
      <c r="Y7" s="51">
        <v>13400</v>
      </c>
    </row>
    <row r="8" spans="1:37" x14ac:dyDescent="0.25">
      <c r="A8" s="5">
        <v>5108</v>
      </c>
      <c r="B8" s="5">
        <v>897705.94732046127</v>
      </c>
      <c r="C8" s="5">
        <v>1200844.7875241935</v>
      </c>
      <c r="D8" s="5">
        <v>17579.651162790688</v>
      </c>
      <c r="E8" s="5">
        <v>38.885861111111112</v>
      </c>
      <c r="F8" s="47">
        <f t="shared" si="1"/>
        <v>-3.6192142857142777E-3</v>
      </c>
      <c r="G8" s="47">
        <f t="shared" si="2"/>
        <v>2.2624357142857144E-2</v>
      </c>
      <c r="H8" s="45">
        <v>0.5</v>
      </c>
      <c r="I8" s="45">
        <v>0.5</v>
      </c>
      <c r="J8" s="45">
        <v>500</v>
      </c>
      <c r="K8" s="50">
        <v>2800</v>
      </c>
      <c r="L8" s="51">
        <f t="shared" si="0"/>
        <v>14400</v>
      </c>
      <c r="Y8" s="51">
        <v>13400</v>
      </c>
    </row>
    <row r="9" spans="1:37" x14ac:dyDescent="0.25">
      <c r="A9" s="5">
        <v>5109</v>
      </c>
      <c r="B9" s="5">
        <v>898484.3454079628</v>
      </c>
      <c r="C9" s="5">
        <v>1201472.5585155487</v>
      </c>
      <c r="D9" s="5">
        <v>17579.162790697661</v>
      </c>
      <c r="E9" s="5">
        <v>38.885861111111112</v>
      </c>
      <c r="F9" s="47">
        <f t="shared" si="1"/>
        <v>-2.9763571428571348E-3</v>
      </c>
      <c r="G9" s="47">
        <f t="shared" si="2"/>
        <v>2.2552928571428571E-2</v>
      </c>
      <c r="H9" s="45">
        <v>0.5</v>
      </c>
      <c r="I9" s="45">
        <v>0.5</v>
      </c>
      <c r="J9" s="45">
        <v>500</v>
      </c>
      <c r="K9" s="50">
        <v>2800</v>
      </c>
      <c r="L9" s="51">
        <f t="shared" si="0"/>
        <v>14368.75</v>
      </c>
      <c r="Y9" s="51">
        <v>13400</v>
      </c>
    </row>
    <row r="10" spans="1:37" x14ac:dyDescent="0.25">
      <c r="A10" s="5">
        <v>5110</v>
      </c>
      <c r="B10" s="5">
        <v>899262.74349546432</v>
      </c>
      <c r="C10" s="5">
        <v>1202100.3295069039</v>
      </c>
      <c r="D10" s="5">
        <v>17578.674418604638</v>
      </c>
      <c r="E10" s="5">
        <v>38.885861111111112</v>
      </c>
      <c r="F10" s="47">
        <f t="shared" si="1"/>
        <v>-2.3334999999999918E-3</v>
      </c>
      <c r="G10" s="47">
        <f t="shared" si="2"/>
        <v>2.2481500000000001E-2</v>
      </c>
      <c r="H10" s="45">
        <v>0.5</v>
      </c>
      <c r="I10" s="45">
        <v>0.5</v>
      </c>
      <c r="J10" s="45">
        <v>500</v>
      </c>
      <c r="K10" s="50">
        <v>2800</v>
      </c>
      <c r="L10" s="51">
        <f t="shared" si="0"/>
        <v>14337.5</v>
      </c>
      <c r="Y10" s="51">
        <v>13400</v>
      </c>
    </row>
    <row r="11" spans="1:37" x14ac:dyDescent="0.25">
      <c r="A11" s="5">
        <v>5111</v>
      </c>
      <c r="B11" s="5">
        <v>900041.14158296585</v>
      </c>
      <c r="C11" s="5">
        <v>1202728.1004982293</v>
      </c>
      <c r="D11" s="5">
        <v>17578.186046511615</v>
      </c>
      <c r="E11" s="5">
        <v>38.885861111111112</v>
      </c>
      <c r="F11" s="47">
        <f t="shared" si="1"/>
        <v>-1.6906428571428489E-3</v>
      </c>
      <c r="G11" s="47">
        <f t="shared" si="2"/>
        <v>2.2410071428571429E-2</v>
      </c>
      <c r="H11" s="45">
        <v>0.5</v>
      </c>
      <c r="I11" s="45">
        <v>0.5</v>
      </c>
      <c r="J11" s="45">
        <v>500</v>
      </c>
      <c r="K11" s="50">
        <v>2800</v>
      </c>
      <c r="L11" s="51">
        <f t="shared" si="0"/>
        <v>14306.25</v>
      </c>
      <c r="Y11" s="51">
        <v>13400</v>
      </c>
    </row>
    <row r="12" spans="1:37" x14ac:dyDescent="0.25">
      <c r="A12" s="5">
        <v>5112</v>
      </c>
      <c r="B12" s="5">
        <v>900819.53966999054</v>
      </c>
      <c r="C12" s="5">
        <v>1203355.8714895844</v>
      </c>
      <c r="D12" s="5">
        <v>17577.697674418596</v>
      </c>
      <c r="E12" s="5">
        <v>38.885861111111112</v>
      </c>
      <c r="F12" s="47">
        <f t="shared" si="1"/>
        <v>-1.047785714285706E-3</v>
      </c>
      <c r="G12" s="47">
        <f t="shared" si="2"/>
        <v>2.2338642857142856E-2</v>
      </c>
      <c r="H12" s="45">
        <v>0.5</v>
      </c>
      <c r="I12" s="45">
        <v>0.5</v>
      </c>
      <c r="J12" s="45">
        <v>500</v>
      </c>
      <c r="K12" s="50">
        <v>2800</v>
      </c>
      <c r="L12" s="51">
        <f t="shared" si="0"/>
        <v>14275</v>
      </c>
      <c r="Y12" s="51">
        <v>13400</v>
      </c>
    </row>
    <row r="13" spans="1:37" x14ac:dyDescent="0.25">
      <c r="A13" s="5">
        <v>5112.2</v>
      </c>
      <c r="B13" s="5">
        <v>900975.21928787231</v>
      </c>
      <c r="C13" s="5">
        <v>1203481.4256878495</v>
      </c>
      <c r="D13" s="5">
        <v>17577.599999999991</v>
      </c>
      <c r="E13" s="5">
        <v>38.885861111111112</v>
      </c>
      <c r="F13" s="47">
        <f t="shared" si="1"/>
        <v>-9.1921428571439465E-4</v>
      </c>
      <c r="G13" s="47">
        <f t="shared" si="2"/>
        <v>2.2324357142857156E-2</v>
      </c>
      <c r="H13" s="45">
        <v>0.5</v>
      </c>
      <c r="I13" s="45">
        <v>0.5</v>
      </c>
      <c r="J13" s="45">
        <v>500</v>
      </c>
      <c r="K13" s="50">
        <v>2800</v>
      </c>
      <c r="L13" s="51">
        <f t="shared" si="0"/>
        <v>14268.750000000005</v>
      </c>
      <c r="Y13" s="51">
        <v>13400</v>
      </c>
    </row>
    <row r="14" spans="1:37" x14ac:dyDescent="0.25">
      <c r="A14" s="5">
        <v>5112.8</v>
      </c>
      <c r="B14" s="5">
        <v>901442.25814008713</v>
      </c>
      <c r="C14" s="5">
        <v>1203858.0882826447</v>
      </c>
      <c r="D14" s="5">
        <v>17577.306976744174</v>
      </c>
      <c r="E14" s="5">
        <v>38.885861111111112</v>
      </c>
      <c r="F14" s="47">
        <f t="shared" si="1"/>
        <v>-5.3349999999987782E-4</v>
      </c>
      <c r="G14" s="47">
        <f t="shared" si="2"/>
        <v>2.2281499999999989E-2</v>
      </c>
      <c r="H14" s="45">
        <v>0.5</v>
      </c>
      <c r="I14" s="45">
        <v>0.5</v>
      </c>
      <c r="J14" s="45">
        <v>500</v>
      </c>
      <c r="K14" s="50">
        <v>2800</v>
      </c>
      <c r="L14" s="51">
        <f t="shared" si="0"/>
        <v>14249.999999999995</v>
      </c>
      <c r="Y14" s="51">
        <v>13400</v>
      </c>
    </row>
    <row r="15" spans="1:37" x14ac:dyDescent="0.25">
      <c r="A15" s="5">
        <v>5113</v>
      </c>
      <c r="B15" s="5">
        <v>901597.93775749207</v>
      </c>
      <c r="C15" s="5">
        <v>1203983.6424809098</v>
      </c>
      <c r="D15" s="5">
        <v>17577.209302325569</v>
      </c>
      <c r="E15" s="5">
        <v>38.885861111111112</v>
      </c>
      <c r="F15" s="47">
        <f t="shared" si="1"/>
        <v>-4.0492857142856303E-4</v>
      </c>
      <c r="G15" s="47">
        <f t="shared" si="2"/>
        <v>2.2267214285714286E-2</v>
      </c>
      <c r="H15" s="45">
        <v>0.5</v>
      </c>
      <c r="I15" s="45">
        <v>0.5</v>
      </c>
      <c r="J15" s="45">
        <v>500</v>
      </c>
      <c r="K15" s="50">
        <v>2800</v>
      </c>
      <c r="L15" s="51">
        <f t="shared" si="0"/>
        <v>14243.75</v>
      </c>
      <c r="Y15" s="51">
        <v>13400</v>
      </c>
    </row>
    <row r="16" spans="1:37" x14ac:dyDescent="0.25">
      <c r="A16" s="5">
        <v>5114</v>
      </c>
      <c r="B16" s="5">
        <v>902376.33584499359</v>
      </c>
      <c r="C16" s="5">
        <v>1204611.413472265</v>
      </c>
      <c r="D16" s="5">
        <v>17576.720930232546</v>
      </c>
      <c r="E16" s="5">
        <v>38.885861111111112</v>
      </c>
      <c r="F16" s="68">
        <f t="shared" si="1"/>
        <v>2.3792857142857643E-4</v>
      </c>
      <c r="G16" s="47">
        <f t="shared" si="2"/>
        <v>2.2195785714285713E-2</v>
      </c>
      <c r="H16" s="45">
        <v>0.5</v>
      </c>
      <c r="I16" s="45">
        <v>0.5</v>
      </c>
      <c r="J16" s="45">
        <v>500</v>
      </c>
      <c r="K16" s="50">
        <v>2800</v>
      </c>
      <c r="L16" s="51">
        <f t="shared" si="0"/>
        <v>14212.5</v>
      </c>
      <c r="Y16" s="51">
        <v>13400</v>
      </c>
    </row>
    <row r="17" spans="1:25" x14ac:dyDescent="0.25">
      <c r="A17" s="5">
        <v>5115</v>
      </c>
      <c r="B17" s="5">
        <v>903154.73393249512</v>
      </c>
      <c r="C17" s="5">
        <v>1205239.1844635904</v>
      </c>
      <c r="D17" s="5">
        <v>17576.232558139523</v>
      </c>
      <c r="E17" s="5">
        <v>38.885861111111112</v>
      </c>
      <c r="F17" s="68">
        <f t="shared" si="1"/>
        <v>8.8078571428571936E-4</v>
      </c>
      <c r="G17" s="47">
        <f t="shared" si="2"/>
        <v>2.2124357142857144E-2</v>
      </c>
      <c r="H17" s="45">
        <v>0.5</v>
      </c>
      <c r="I17" s="45">
        <v>0.5</v>
      </c>
      <c r="J17" s="45">
        <v>500</v>
      </c>
      <c r="K17" s="50">
        <v>2800</v>
      </c>
      <c r="L17" s="51">
        <f t="shared" si="0"/>
        <v>14181.25</v>
      </c>
      <c r="Y17" s="51">
        <v>13400</v>
      </c>
    </row>
    <row r="18" spans="1:25" x14ac:dyDescent="0.25">
      <c r="A18" s="5">
        <v>5116</v>
      </c>
      <c r="B18" s="5">
        <v>903933.13201951981</v>
      </c>
      <c r="C18" s="5">
        <v>1205866.9554549456</v>
      </c>
      <c r="D18" s="5">
        <v>17575.744186046501</v>
      </c>
      <c r="E18" s="5">
        <v>38.885861111111112</v>
      </c>
      <c r="F18" s="68">
        <f t="shared" si="1"/>
        <v>1.5236428571428623E-3</v>
      </c>
      <c r="G18" s="47">
        <f t="shared" si="2"/>
        <v>2.2052928571428571E-2</v>
      </c>
      <c r="H18" s="45">
        <v>0.5</v>
      </c>
      <c r="I18" s="45">
        <v>0.5</v>
      </c>
      <c r="J18" s="45">
        <v>500</v>
      </c>
      <c r="K18" s="50">
        <v>2800</v>
      </c>
      <c r="L18" s="51">
        <f t="shared" si="0"/>
        <v>14150</v>
      </c>
      <c r="Y18" s="51">
        <v>13400</v>
      </c>
    </row>
    <row r="19" spans="1:25" x14ac:dyDescent="0.25">
      <c r="A19" s="5">
        <v>5117</v>
      </c>
      <c r="B19" s="5">
        <v>904711.53010749817</v>
      </c>
      <c r="C19" s="5">
        <v>1206494.7264462709</v>
      </c>
      <c r="D19" s="5">
        <v>17575.255813953474</v>
      </c>
      <c r="E19" s="5">
        <v>38.885861111111112</v>
      </c>
      <c r="F19" s="68">
        <f t="shared" si="1"/>
        <v>2.1665000000000052E-3</v>
      </c>
      <c r="G19" s="47">
        <f t="shared" si="2"/>
        <v>2.1981500000000001E-2</v>
      </c>
      <c r="H19" s="45">
        <v>0.5</v>
      </c>
      <c r="I19" s="45">
        <v>0.5</v>
      </c>
      <c r="J19" s="45">
        <v>500</v>
      </c>
      <c r="K19" s="50">
        <v>2800</v>
      </c>
      <c r="L19" s="51">
        <f t="shared" si="0"/>
        <v>14118.75</v>
      </c>
      <c r="Y19" s="51">
        <v>13400</v>
      </c>
    </row>
    <row r="20" spans="1:25" x14ac:dyDescent="0.25">
      <c r="A20" s="5">
        <v>5117.2</v>
      </c>
      <c r="B20" s="5">
        <v>904867.20972442627</v>
      </c>
      <c r="C20" s="5">
        <v>1206620.2806445658</v>
      </c>
      <c r="D20" s="5">
        <v>17575.158139534869</v>
      </c>
      <c r="E20" s="5">
        <v>38.885861111111112</v>
      </c>
      <c r="F20" s="68">
        <f t="shared" si="1"/>
        <v>2.2950714285713165E-3</v>
      </c>
      <c r="G20" s="47">
        <f t="shared" si="2"/>
        <v>2.1967214285714298E-2</v>
      </c>
      <c r="H20" s="45">
        <v>0.5</v>
      </c>
      <c r="I20" s="45">
        <v>0.5</v>
      </c>
      <c r="J20" s="45">
        <v>500</v>
      </c>
      <c r="K20" s="50">
        <v>2800</v>
      </c>
      <c r="L20" s="51">
        <f t="shared" si="0"/>
        <v>14112.500000000005</v>
      </c>
      <c r="Y20" s="51">
        <v>13400</v>
      </c>
    </row>
    <row r="21" spans="1:25" x14ac:dyDescent="0.25">
      <c r="A21" s="5">
        <v>5117.8</v>
      </c>
      <c r="B21" s="5">
        <v>905334.24857711792</v>
      </c>
      <c r="C21" s="5">
        <v>1206996.943239361</v>
      </c>
      <c r="D21" s="5">
        <v>17574.865116279056</v>
      </c>
      <c r="E21" s="5">
        <v>38.885861111111112</v>
      </c>
      <c r="F21" s="68">
        <f t="shared" si="1"/>
        <v>2.6807857142858368E-3</v>
      </c>
      <c r="G21" s="47">
        <f t="shared" si="2"/>
        <v>2.1924357142857131E-2</v>
      </c>
      <c r="H21" s="45">
        <v>0.5</v>
      </c>
      <c r="I21" s="45">
        <v>0.5</v>
      </c>
      <c r="J21" s="45">
        <v>500</v>
      </c>
      <c r="K21" s="50">
        <v>2800</v>
      </c>
      <c r="L21" s="51">
        <f t="shared" si="0"/>
        <v>14093.749999999995</v>
      </c>
      <c r="Y21" s="51">
        <v>13400</v>
      </c>
    </row>
    <row r="22" spans="1:25" x14ac:dyDescent="0.25">
      <c r="A22" s="5">
        <v>5118</v>
      </c>
      <c r="B22" s="5">
        <v>905489.92819452286</v>
      </c>
      <c r="C22" s="5">
        <v>1207122.4974376261</v>
      </c>
      <c r="D22" s="5">
        <v>17574.767441860451</v>
      </c>
      <c r="E22" s="5">
        <v>38.885861111111112</v>
      </c>
      <c r="F22" s="68">
        <f t="shared" si="1"/>
        <v>2.8093571428571482E-3</v>
      </c>
      <c r="G22" s="47">
        <f t="shared" si="2"/>
        <v>2.1910071428571428E-2</v>
      </c>
      <c r="H22" s="45">
        <v>0.5</v>
      </c>
      <c r="I22" s="45">
        <v>0.5</v>
      </c>
      <c r="J22" s="45">
        <v>500</v>
      </c>
      <c r="K22" s="50">
        <v>2800</v>
      </c>
      <c r="L22" s="51">
        <f t="shared" si="0"/>
        <v>14087.5</v>
      </c>
      <c r="Y22" s="51">
        <v>13400</v>
      </c>
    </row>
    <row r="23" spans="1:25" x14ac:dyDescent="0.25">
      <c r="A23" s="5">
        <v>5119</v>
      </c>
      <c r="B23" s="5">
        <v>906268.32628202438</v>
      </c>
      <c r="C23" s="5">
        <v>1207750.2684289515</v>
      </c>
      <c r="D23" s="5">
        <v>17574.279069767428</v>
      </c>
      <c r="E23" s="5">
        <v>38.885861111111112</v>
      </c>
      <c r="F23" s="68">
        <f t="shared" si="1"/>
        <v>3.4522142857142911E-3</v>
      </c>
      <c r="G23" s="47">
        <f t="shared" si="2"/>
        <v>2.1838642857142859E-2</v>
      </c>
      <c r="H23" s="45">
        <v>0.5</v>
      </c>
      <c r="I23" s="45">
        <v>0.5</v>
      </c>
      <c r="J23" s="45">
        <v>500</v>
      </c>
      <c r="K23" s="50">
        <v>2800</v>
      </c>
      <c r="L23" s="51">
        <f t="shared" si="0"/>
        <v>14056.25</v>
      </c>
      <c r="Y23" s="51">
        <v>13400</v>
      </c>
    </row>
    <row r="24" spans="1:25" x14ac:dyDescent="0.25">
      <c r="A24" s="5">
        <v>5120</v>
      </c>
      <c r="B24" s="5">
        <v>907046.72436904907</v>
      </c>
      <c r="C24" s="5">
        <v>1208378.0394203067</v>
      </c>
      <c r="D24" s="5">
        <v>17573.790697674409</v>
      </c>
      <c r="E24" s="5">
        <v>38.885861111111112</v>
      </c>
      <c r="F24" s="68">
        <f t="shared" si="1"/>
        <v>4.095071428571434E-3</v>
      </c>
      <c r="G24" s="47">
        <f t="shared" si="2"/>
        <v>2.1767214285714286E-2</v>
      </c>
      <c r="H24" s="45">
        <v>0.5</v>
      </c>
      <c r="I24" s="45">
        <v>0.5</v>
      </c>
      <c r="J24" s="45">
        <v>500</v>
      </c>
      <c r="K24" s="50">
        <v>2800</v>
      </c>
      <c r="L24" s="51">
        <f t="shared" si="0"/>
        <v>14025</v>
      </c>
      <c r="Y24" s="51">
        <v>13400</v>
      </c>
    </row>
    <row r="25" spans="1:25" x14ac:dyDescent="0.25">
      <c r="A25" s="5">
        <v>5121</v>
      </c>
      <c r="B25" s="5">
        <v>907825.1224565506</v>
      </c>
      <c r="C25" s="5">
        <v>1209005.8104116321</v>
      </c>
      <c r="D25" s="5">
        <v>17573.302325581382</v>
      </c>
      <c r="E25" s="5">
        <v>38.885861111111112</v>
      </c>
      <c r="F25" s="68">
        <f t="shared" si="1"/>
        <v>4.737928571428577E-3</v>
      </c>
      <c r="G25" s="47">
        <f t="shared" si="2"/>
        <v>2.1695785714285716E-2</v>
      </c>
      <c r="H25" s="45">
        <v>0.5</v>
      </c>
      <c r="I25" s="45">
        <v>0.5</v>
      </c>
      <c r="J25" s="45">
        <v>500</v>
      </c>
      <c r="K25" s="50">
        <v>2800</v>
      </c>
      <c r="L25" s="51">
        <f>14025-(625/55)*(A25-5120)</f>
        <v>14013.636363636364</v>
      </c>
      <c r="Y25" s="51">
        <v>13400</v>
      </c>
    </row>
    <row r="26" spans="1:25" x14ac:dyDescent="0.25">
      <c r="A26" s="5">
        <v>5122</v>
      </c>
      <c r="B26" s="5">
        <v>908603.52054405212</v>
      </c>
      <c r="C26" s="5">
        <v>1209633.5814029872</v>
      </c>
      <c r="D26" s="5">
        <v>17572.813953488359</v>
      </c>
      <c r="E26" s="5">
        <v>38.885861111111112</v>
      </c>
      <c r="F26" s="68">
        <f t="shared" si="1"/>
        <v>5.3807857142857199E-3</v>
      </c>
      <c r="G26" s="47">
        <f t="shared" si="2"/>
        <v>2.1624357142857143E-2</v>
      </c>
      <c r="H26" s="45">
        <v>0.5</v>
      </c>
      <c r="I26" s="45">
        <v>0.5</v>
      </c>
      <c r="J26" s="45">
        <v>500</v>
      </c>
      <c r="K26" s="50">
        <v>2800</v>
      </c>
      <c r="L26" s="51">
        <f t="shared" ref="L26:L74" si="3">14025-(625/55)*(A26-5120)</f>
        <v>14002.272727272728</v>
      </c>
      <c r="Y26" s="51">
        <v>13400</v>
      </c>
    </row>
    <row r="27" spans="1:25" x14ac:dyDescent="0.25">
      <c r="A27" s="5">
        <v>5122.2</v>
      </c>
      <c r="B27" s="5">
        <v>908759.20016145706</v>
      </c>
      <c r="C27" s="5">
        <v>1209759.1356012523</v>
      </c>
      <c r="D27" s="5">
        <v>17572.716279069755</v>
      </c>
      <c r="E27" s="5">
        <v>38.885861111111112</v>
      </c>
      <c r="F27" s="68">
        <f t="shared" si="1"/>
        <v>5.5093571428570312E-3</v>
      </c>
      <c r="G27" s="47">
        <f t="shared" si="2"/>
        <v>2.161007142857144E-2</v>
      </c>
      <c r="H27" s="45">
        <v>0.5</v>
      </c>
      <c r="I27" s="45">
        <v>0.5</v>
      </c>
      <c r="J27" s="45">
        <v>500</v>
      </c>
      <c r="K27" s="50">
        <v>2800</v>
      </c>
      <c r="L27" s="51">
        <f t="shared" si="3"/>
        <v>14000.000000000002</v>
      </c>
      <c r="Y27" s="51">
        <v>13400</v>
      </c>
    </row>
    <row r="28" spans="1:25" x14ac:dyDescent="0.25">
      <c r="A28" s="5">
        <v>5122.8</v>
      </c>
      <c r="B28" s="5">
        <v>909226.23901367187</v>
      </c>
      <c r="C28" s="5">
        <v>1210135.7981960773</v>
      </c>
      <c r="D28" s="5">
        <v>17572.423255813941</v>
      </c>
      <c r="E28" s="5">
        <v>38.885861111111112</v>
      </c>
      <c r="F28" s="68">
        <f t="shared" si="1"/>
        <v>5.8950714285715515E-3</v>
      </c>
      <c r="G28" s="47">
        <f t="shared" si="2"/>
        <v>2.1567214285714273E-2</v>
      </c>
      <c r="H28" s="45">
        <v>0.5</v>
      </c>
      <c r="I28" s="45">
        <v>0.5</v>
      </c>
      <c r="J28" s="45">
        <v>500</v>
      </c>
      <c r="K28" s="50">
        <v>2800</v>
      </c>
      <c r="L28" s="51">
        <f t="shared" si="3"/>
        <v>13993.181818181816</v>
      </c>
      <c r="Y28" s="51">
        <v>13400</v>
      </c>
    </row>
    <row r="29" spans="1:25" x14ac:dyDescent="0.25">
      <c r="A29" s="5">
        <v>5123</v>
      </c>
      <c r="B29" s="5">
        <v>909381.91863107681</v>
      </c>
      <c r="C29" s="5">
        <v>1210261.3523943126</v>
      </c>
      <c r="D29" s="5">
        <v>17572.325581395336</v>
      </c>
      <c r="E29" s="5">
        <v>38.885861111111112</v>
      </c>
      <c r="F29" s="68">
        <f t="shared" si="1"/>
        <v>6.0236428571428628E-3</v>
      </c>
      <c r="G29" s="47">
        <f t="shared" si="2"/>
        <v>2.155292857142857E-2</v>
      </c>
      <c r="H29" s="45">
        <v>0.5</v>
      </c>
      <c r="I29" s="45">
        <v>0.5</v>
      </c>
      <c r="J29" s="45">
        <v>500</v>
      </c>
      <c r="K29" s="50">
        <v>2800</v>
      </c>
      <c r="L29" s="51">
        <f t="shared" si="3"/>
        <v>13990.90909090909</v>
      </c>
      <c r="Y29" s="51">
        <v>13400</v>
      </c>
    </row>
    <row r="30" spans="1:25" x14ac:dyDescent="0.25">
      <c r="A30" s="5">
        <v>5124</v>
      </c>
      <c r="B30" s="5">
        <v>910160.31671857834</v>
      </c>
      <c r="C30" s="5">
        <v>1210889.1233856678</v>
      </c>
      <c r="D30" s="5">
        <v>17571.837209302314</v>
      </c>
      <c r="E30" s="5">
        <v>38.885861111111112</v>
      </c>
      <c r="F30" s="68">
        <f t="shared" si="1"/>
        <v>6.6665000000000058E-3</v>
      </c>
      <c r="G30" s="47">
        <f t="shared" si="2"/>
        <v>2.1481500000000001E-2</v>
      </c>
      <c r="H30" s="45">
        <v>0.5</v>
      </c>
      <c r="I30" s="45">
        <v>0.5</v>
      </c>
      <c r="J30" s="45">
        <v>500</v>
      </c>
      <c r="K30" s="50">
        <v>2800</v>
      </c>
      <c r="L30" s="51">
        <f t="shared" si="3"/>
        <v>13979.545454545454</v>
      </c>
      <c r="Y30" s="51">
        <v>13400</v>
      </c>
    </row>
    <row r="31" spans="1:25" x14ac:dyDescent="0.25">
      <c r="A31" s="5">
        <v>5125</v>
      </c>
      <c r="B31" s="5">
        <v>910938.71480607986</v>
      </c>
      <c r="C31" s="5">
        <v>1211516.894377023</v>
      </c>
      <c r="D31" s="5">
        <v>17571.348837209291</v>
      </c>
      <c r="E31" s="5">
        <v>38.885861111111112</v>
      </c>
      <c r="F31" s="68">
        <f t="shared" si="1"/>
        <v>7.3093571428571522E-3</v>
      </c>
      <c r="G31" s="47">
        <f t="shared" si="2"/>
        <v>2.1410071428571428E-2</v>
      </c>
      <c r="H31" s="45">
        <v>0.5</v>
      </c>
      <c r="I31" s="45">
        <v>0.5</v>
      </c>
      <c r="J31" s="45">
        <v>500</v>
      </c>
      <c r="K31" s="50">
        <v>2800</v>
      </c>
      <c r="L31" s="51">
        <f t="shared" si="3"/>
        <v>13968.181818181818</v>
      </c>
      <c r="Y31" s="51">
        <v>13400</v>
      </c>
    </row>
    <row r="32" spans="1:25" x14ac:dyDescent="0.25">
      <c r="A32" s="5">
        <v>5126</v>
      </c>
      <c r="B32" s="5">
        <v>911717.11289358139</v>
      </c>
      <c r="C32" s="5">
        <v>1212144.6653683484</v>
      </c>
      <c r="D32" s="5">
        <v>17570.860465116268</v>
      </c>
      <c r="E32" s="5">
        <v>38.885861111111112</v>
      </c>
      <c r="F32" s="68">
        <f t="shared" si="1"/>
        <v>7.9522142857142916E-3</v>
      </c>
      <c r="G32" s="47">
        <f t="shared" si="2"/>
        <v>2.1338642857142858E-2</v>
      </c>
      <c r="H32" s="45">
        <v>0.5</v>
      </c>
      <c r="I32" s="45">
        <v>0.5</v>
      </c>
      <c r="J32" s="45">
        <v>500</v>
      </c>
      <c r="K32" s="50">
        <v>2800</v>
      </c>
      <c r="L32" s="51">
        <f t="shared" si="3"/>
        <v>13956.818181818182</v>
      </c>
      <c r="Y32" s="51">
        <v>13400</v>
      </c>
    </row>
    <row r="33" spans="1:25" x14ac:dyDescent="0.25">
      <c r="A33" s="5">
        <v>5127</v>
      </c>
      <c r="B33" s="5">
        <v>912495.51098060608</v>
      </c>
      <c r="C33" s="5">
        <v>1212772.4363597035</v>
      </c>
      <c r="D33" s="5">
        <v>17570.372093023245</v>
      </c>
      <c r="E33" s="5">
        <v>38.885861111111112</v>
      </c>
      <c r="F33" s="68">
        <f t="shared" si="1"/>
        <v>8.595071428571438E-3</v>
      </c>
      <c r="G33" s="47">
        <f t="shared" si="2"/>
        <v>2.1267214285714285E-2</v>
      </c>
      <c r="H33" s="45">
        <v>0.5</v>
      </c>
      <c r="I33" s="45">
        <v>0.5</v>
      </c>
      <c r="J33" s="45">
        <v>500</v>
      </c>
      <c r="K33" s="50">
        <v>2800</v>
      </c>
      <c r="L33" s="51">
        <f t="shared" si="3"/>
        <v>13945.454545454546</v>
      </c>
      <c r="Y33" s="51">
        <v>13400</v>
      </c>
    </row>
    <row r="34" spans="1:25" x14ac:dyDescent="0.25">
      <c r="A34" s="5">
        <v>5127.2</v>
      </c>
      <c r="B34" s="5">
        <v>912651.19059848785</v>
      </c>
      <c r="C34" s="5">
        <v>1212897.9905579686</v>
      </c>
      <c r="D34" s="5">
        <v>17570.27441860464</v>
      </c>
      <c r="E34" s="5">
        <v>38.885861111111112</v>
      </c>
      <c r="F34" s="68">
        <f t="shared" si="1"/>
        <v>8.7236428571427493E-3</v>
      </c>
      <c r="G34" s="47">
        <f t="shared" si="2"/>
        <v>2.1252928571428586E-2</v>
      </c>
      <c r="H34" s="45">
        <v>0.5</v>
      </c>
      <c r="I34" s="45">
        <v>0.5</v>
      </c>
      <c r="J34" s="45">
        <v>500</v>
      </c>
      <c r="K34" s="50">
        <v>2800</v>
      </c>
      <c r="L34" s="51">
        <f t="shared" si="3"/>
        <v>13943.18181818182</v>
      </c>
      <c r="Y34" s="51">
        <v>13400</v>
      </c>
    </row>
    <row r="35" spans="1:25" x14ac:dyDescent="0.25">
      <c r="A35" s="5">
        <v>5127.8</v>
      </c>
      <c r="B35" s="5">
        <v>913118.22945070267</v>
      </c>
      <c r="C35" s="5">
        <v>1213274.6531527936</v>
      </c>
      <c r="D35" s="5">
        <v>17569.981395348826</v>
      </c>
      <c r="E35" s="5">
        <v>38.885861111111112</v>
      </c>
      <c r="F35" s="68">
        <f t="shared" si="1"/>
        <v>9.1093571428572662E-3</v>
      </c>
      <c r="G35" s="47">
        <f t="shared" si="2"/>
        <v>2.1210071428571415E-2</v>
      </c>
      <c r="H35" s="45">
        <v>0.5</v>
      </c>
      <c r="I35" s="45">
        <v>0.5</v>
      </c>
      <c r="J35" s="45">
        <v>500</v>
      </c>
      <c r="K35" s="50">
        <v>2800</v>
      </c>
      <c r="L35" s="51">
        <f t="shared" si="3"/>
        <v>13936.363636363634</v>
      </c>
      <c r="Y35" s="51">
        <v>13400</v>
      </c>
    </row>
    <row r="36" spans="1:25" x14ac:dyDescent="0.25">
      <c r="A36" s="5">
        <v>5128</v>
      </c>
      <c r="B36" s="5">
        <v>913273.90906858444</v>
      </c>
      <c r="C36" s="5">
        <v>1213400.2073510289</v>
      </c>
      <c r="D36" s="5">
        <v>17569.883720930222</v>
      </c>
      <c r="E36" s="5">
        <v>38.885861111111112</v>
      </c>
      <c r="F36" s="68">
        <f t="shared" si="1"/>
        <v>9.2379285714285775E-3</v>
      </c>
      <c r="G36" s="47">
        <f t="shared" si="2"/>
        <v>2.1195785714285716E-2</v>
      </c>
      <c r="H36" s="45">
        <v>0.5</v>
      </c>
      <c r="I36" s="45">
        <v>0.5</v>
      </c>
      <c r="J36" s="45">
        <v>500</v>
      </c>
      <c r="K36" s="50">
        <v>2800</v>
      </c>
      <c r="L36" s="51">
        <f t="shared" si="3"/>
        <v>13934.09090909091</v>
      </c>
      <c r="Y36" s="51">
        <v>13400</v>
      </c>
    </row>
    <row r="37" spans="1:25" x14ac:dyDescent="0.25">
      <c r="A37" s="5">
        <v>5129</v>
      </c>
      <c r="B37" s="5">
        <v>914052.30715560913</v>
      </c>
      <c r="C37" s="5">
        <v>1214027.9783423841</v>
      </c>
      <c r="D37" s="5">
        <v>17569.395348837199</v>
      </c>
      <c r="E37" s="5">
        <v>38.885861111111112</v>
      </c>
      <c r="F37" s="68">
        <f t="shared" si="1"/>
        <v>9.8807857142857239E-3</v>
      </c>
      <c r="G37" s="47">
        <f t="shared" si="2"/>
        <v>2.1124357142857143E-2</v>
      </c>
      <c r="H37" s="45">
        <v>0.5</v>
      </c>
      <c r="I37" s="45">
        <v>0.5</v>
      </c>
      <c r="J37" s="45">
        <v>500</v>
      </c>
      <c r="K37" s="50">
        <v>2800</v>
      </c>
      <c r="L37" s="51">
        <f t="shared" si="3"/>
        <v>13922.727272727272</v>
      </c>
      <c r="Y37" s="51">
        <v>13400</v>
      </c>
    </row>
    <row r="38" spans="1:25" x14ac:dyDescent="0.25">
      <c r="A38" s="5">
        <v>5130</v>
      </c>
      <c r="B38" s="5">
        <v>914830.70524311066</v>
      </c>
      <c r="C38" s="5">
        <v>1214655.7493337393</v>
      </c>
      <c r="D38" s="5">
        <v>17568.906976744172</v>
      </c>
      <c r="E38" s="5">
        <v>38.885861111111112</v>
      </c>
      <c r="F38" s="68">
        <f t="shared" si="1"/>
        <v>1.0523642857142863E-2</v>
      </c>
      <c r="G38" s="47">
        <f t="shared" si="2"/>
        <v>2.105292857142857E-2</v>
      </c>
      <c r="H38" s="45">
        <v>0.5</v>
      </c>
      <c r="I38" s="45">
        <v>0.5</v>
      </c>
      <c r="J38" s="45">
        <v>500</v>
      </c>
      <c r="K38" s="50">
        <v>2800</v>
      </c>
      <c r="L38" s="51">
        <f t="shared" si="3"/>
        <v>13911.363636363636</v>
      </c>
      <c r="Y38" s="51">
        <v>13400</v>
      </c>
    </row>
    <row r="39" spans="1:25" x14ac:dyDescent="0.25">
      <c r="A39" s="5">
        <v>5131</v>
      </c>
      <c r="B39" s="5">
        <v>915609.10333013535</v>
      </c>
      <c r="C39" s="5">
        <v>1215283.5203250945</v>
      </c>
      <c r="D39" s="5">
        <v>17568.41860465115</v>
      </c>
      <c r="E39" s="5">
        <v>38.885861111111112</v>
      </c>
      <c r="F39" s="68">
        <f t="shared" si="1"/>
        <v>1.1166500000000003E-2</v>
      </c>
      <c r="G39" s="47">
        <f t="shared" si="2"/>
        <v>2.09815E-2</v>
      </c>
      <c r="H39" s="45">
        <v>0.5</v>
      </c>
      <c r="I39" s="45">
        <v>0.5</v>
      </c>
      <c r="J39" s="45">
        <v>500</v>
      </c>
      <c r="K39" s="50">
        <v>2800</v>
      </c>
      <c r="L39" s="51">
        <f t="shared" si="3"/>
        <v>13900</v>
      </c>
      <c r="Y39" s="51">
        <v>13400</v>
      </c>
    </row>
    <row r="40" spans="1:25" x14ac:dyDescent="0.25">
      <c r="A40" s="5">
        <v>5132</v>
      </c>
      <c r="B40" s="5">
        <v>916387.50141811371</v>
      </c>
      <c r="C40" s="5">
        <v>1215911.2913164198</v>
      </c>
      <c r="D40" s="5">
        <v>17567.930232558127</v>
      </c>
      <c r="E40" s="5">
        <v>38.885861111111112</v>
      </c>
      <c r="F40" s="68">
        <f t="shared" si="1"/>
        <v>1.1809357142857149E-2</v>
      </c>
      <c r="G40" s="47">
        <f t="shared" si="2"/>
        <v>2.0910071428571431E-2</v>
      </c>
      <c r="H40" s="45">
        <v>0.5</v>
      </c>
      <c r="I40" s="45">
        <v>0.5</v>
      </c>
      <c r="J40" s="45">
        <v>500</v>
      </c>
      <c r="K40" s="50">
        <v>2800</v>
      </c>
      <c r="L40" s="51">
        <f t="shared" si="3"/>
        <v>13888.636363636364</v>
      </c>
      <c r="Y40" s="51">
        <v>13400</v>
      </c>
    </row>
    <row r="41" spans="1:25" x14ac:dyDescent="0.25">
      <c r="A41" s="5">
        <v>5132.2</v>
      </c>
      <c r="B41" s="5">
        <v>916543.18103504181</v>
      </c>
      <c r="C41" s="5">
        <v>1216036.8455146849</v>
      </c>
      <c r="D41" s="5">
        <v>17567.832558139522</v>
      </c>
      <c r="E41" s="5">
        <v>38.885861111111112</v>
      </c>
      <c r="F41" s="68">
        <f t="shared" si="1"/>
        <v>1.1937928571428461E-2</v>
      </c>
      <c r="G41" s="47">
        <f t="shared" si="2"/>
        <v>2.0895785714285728E-2</v>
      </c>
      <c r="H41" s="45">
        <v>0.5</v>
      </c>
      <c r="I41" s="45">
        <v>0.5</v>
      </c>
      <c r="J41" s="45">
        <v>500</v>
      </c>
      <c r="K41" s="50">
        <v>2800</v>
      </c>
      <c r="L41" s="51">
        <f t="shared" si="3"/>
        <v>13886.363636363638</v>
      </c>
      <c r="Y41" s="51">
        <v>13400</v>
      </c>
    </row>
    <row r="42" spans="1:25" x14ac:dyDescent="0.25">
      <c r="A42" s="5">
        <v>5132.8</v>
      </c>
      <c r="B42" s="5">
        <v>917010.21988773346</v>
      </c>
      <c r="C42" s="5">
        <v>1216413.5081094801</v>
      </c>
      <c r="D42" s="5">
        <v>17567.539534883708</v>
      </c>
      <c r="E42" s="5">
        <v>38.885861111111112</v>
      </c>
      <c r="F42" s="68">
        <f t="shared" si="1"/>
        <v>1.2323642857142977E-2</v>
      </c>
      <c r="G42" s="47">
        <f t="shared" si="2"/>
        <v>2.0852928571428557E-2</v>
      </c>
      <c r="H42" s="45">
        <v>0.5</v>
      </c>
      <c r="I42" s="45">
        <v>0.5</v>
      </c>
      <c r="J42" s="45">
        <v>500</v>
      </c>
      <c r="K42" s="50">
        <v>2800</v>
      </c>
      <c r="L42" s="51">
        <f t="shared" si="3"/>
        <v>13879.545454545452</v>
      </c>
      <c r="Y42" s="51">
        <v>13400</v>
      </c>
    </row>
    <row r="43" spans="1:25" x14ac:dyDescent="0.25">
      <c r="A43" s="5">
        <v>5133</v>
      </c>
      <c r="B43" s="5">
        <v>917165.8995051384</v>
      </c>
      <c r="C43" s="5">
        <v>1216539.062307775</v>
      </c>
      <c r="D43" s="5">
        <v>17567.441860465104</v>
      </c>
      <c r="E43" s="5">
        <v>38.885861111111112</v>
      </c>
      <c r="F43" s="68">
        <f t="shared" si="1"/>
        <v>1.2452214285714289E-2</v>
      </c>
      <c r="G43" s="47">
        <f t="shared" si="2"/>
        <v>2.0838642857142858E-2</v>
      </c>
      <c r="H43" s="45">
        <v>0.5</v>
      </c>
      <c r="I43" s="45">
        <v>0.5</v>
      </c>
      <c r="J43" s="45">
        <v>500</v>
      </c>
      <c r="K43" s="50">
        <v>2800</v>
      </c>
      <c r="L43" s="51">
        <f t="shared" si="3"/>
        <v>13877.272727272728</v>
      </c>
      <c r="Y43" s="51">
        <v>13400</v>
      </c>
    </row>
    <row r="44" spans="1:25" x14ac:dyDescent="0.25">
      <c r="A44" s="5">
        <v>5134</v>
      </c>
      <c r="B44" s="5">
        <v>917944.29759216309</v>
      </c>
      <c r="C44" s="5">
        <v>1217166.8332991004</v>
      </c>
      <c r="D44" s="5">
        <v>17566.953488372081</v>
      </c>
      <c r="E44" s="5">
        <v>38.885861111111112</v>
      </c>
      <c r="F44" s="68">
        <f t="shared" si="1"/>
        <v>1.3095071428571435E-2</v>
      </c>
      <c r="G44" s="47">
        <f t="shared" si="2"/>
        <v>2.0767214285714285E-2</v>
      </c>
      <c r="H44" s="45">
        <v>0.5</v>
      </c>
      <c r="I44" s="45">
        <v>0.5</v>
      </c>
      <c r="J44" s="45">
        <v>500</v>
      </c>
      <c r="K44" s="50">
        <v>2800</v>
      </c>
      <c r="L44" s="51">
        <f t="shared" si="3"/>
        <v>13865.90909090909</v>
      </c>
      <c r="Y44" s="51">
        <v>13400</v>
      </c>
    </row>
    <row r="45" spans="1:25" x14ac:dyDescent="0.25">
      <c r="A45" s="5">
        <v>5135</v>
      </c>
      <c r="B45" s="5">
        <v>918722.69567966461</v>
      </c>
      <c r="C45" s="5">
        <v>1217794.6042904556</v>
      </c>
      <c r="D45" s="5">
        <v>17566.465116279058</v>
      </c>
      <c r="E45" s="5">
        <v>38.885861111111112</v>
      </c>
      <c r="F45" s="68">
        <f t="shared" si="1"/>
        <v>1.3737928571428575E-2</v>
      </c>
      <c r="G45" s="47">
        <f t="shared" si="2"/>
        <v>2.0695785714285715E-2</v>
      </c>
      <c r="H45" s="45">
        <v>0.5</v>
      </c>
      <c r="I45" s="45">
        <v>0.5</v>
      </c>
      <c r="J45" s="45">
        <v>500</v>
      </c>
      <c r="K45" s="50">
        <v>2800</v>
      </c>
      <c r="L45" s="51">
        <f t="shared" si="3"/>
        <v>13854.545454545454</v>
      </c>
      <c r="Y45" s="51">
        <v>13400</v>
      </c>
    </row>
    <row r="46" spans="1:25" x14ac:dyDescent="0.25">
      <c r="A46" s="5">
        <v>5136</v>
      </c>
      <c r="B46" s="5">
        <v>919501.09376716614</v>
      </c>
      <c r="C46" s="5">
        <v>1218422.375281781</v>
      </c>
      <c r="D46" s="5">
        <v>17565.976744186035</v>
      </c>
      <c r="E46" s="5">
        <v>38.885861111111112</v>
      </c>
      <c r="F46" s="68">
        <f t="shared" si="1"/>
        <v>1.4380785714285721E-2</v>
      </c>
      <c r="G46" s="47">
        <f t="shared" si="2"/>
        <v>2.0624357142857142E-2</v>
      </c>
      <c r="H46" s="45">
        <v>0.5</v>
      </c>
      <c r="I46" s="45">
        <v>0.5</v>
      </c>
      <c r="J46" s="45">
        <v>500</v>
      </c>
      <c r="K46" s="50">
        <v>2800</v>
      </c>
      <c r="L46" s="51">
        <f t="shared" si="3"/>
        <v>13843.181818181818</v>
      </c>
      <c r="Y46" s="51">
        <v>13400</v>
      </c>
    </row>
    <row r="47" spans="1:25" x14ac:dyDescent="0.25">
      <c r="A47" s="5">
        <v>5137</v>
      </c>
      <c r="B47" s="5">
        <v>920279.49185466766</v>
      </c>
      <c r="C47" s="5">
        <v>1219050.1462731361</v>
      </c>
      <c r="D47" s="5">
        <v>17565.488372093012</v>
      </c>
      <c r="E47" s="5">
        <v>38.885861111111112</v>
      </c>
      <c r="F47" s="68">
        <f t="shared" si="1"/>
        <v>1.502364285714286E-2</v>
      </c>
      <c r="G47" s="47">
        <f t="shared" si="2"/>
        <v>2.0552928571428573E-2</v>
      </c>
      <c r="H47" s="45">
        <v>0.5</v>
      </c>
      <c r="I47" s="45">
        <v>0.5</v>
      </c>
      <c r="J47" s="45">
        <v>500</v>
      </c>
      <c r="K47" s="50">
        <v>2800</v>
      </c>
      <c r="L47" s="51">
        <f t="shared" si="3"/>
        <v>13831.818181818182</v>
      </c>
      <c r="Y47" s="51">
        <v>13400</v>
      </c>
    </row>
    <row r="48" spans="1:25" x14ac:dyDescent="0.25">
      <c r="A48" s="5">
        <v>5137.2</v>
      </c>
      <c r="B48" s="5">
        <v>920435.1714720726</v>
      </c>
      <c r="C48" s="5">
        <v>1219175.7004713714</v>
      </c>
      <c r="D48" s="5">
        <v>17565.390697674407</v>
      </c>
      <c r="E48" s="5">
        <v>38.885861111111112</v>
      </c>
      <c r="F48" s="68">
        <f t="shared" si="1"/>
        <v>1.5152214285714172E-2</v>
      </c>
      <c r="G48" s="47">
        <f t="shared" si="2"/>
        <v>2.053864285714287E-2</v>
      </c>
      <c r="H48" s="45">
        <v>0.5</v>
      </c>
      <c r="I48" s="45">
        <v>0.5</v>
      </c>
      <c r="J48" s="45">
        <v>500</v>
      </c>
      <c r="K48" s="50">
        <v>2800</v>
      </c>
      <c r="L48" s="51">
        <f t="shared" si="3"/>
        <v>13829.545454545456</v>
      </c>
      <c r="Y48" s="51">
        <v>13400</v>
      </c>
    </row>
    <row r="49" spans="1:25" x14ac:dyDescent="0.25">
      <c r="A49" s="5">
        <v>5137.8</v>
      </c>
      <c r="B49" s="5">
        <v>920902.21032428741</v>
      </c>
      <c r="C49" s="5">
        <v>1219552.3630661964</v>
      </c>
      <c r="D49" s="5">
        <v>17565.09767441859</v>
      </c>
      <c r="E49" s="5">
        <v>38.885861111111112</v>
      </c>
      <c r="F49" s="68">
        <f t="shared" si="1"/>
        <v>1.5537928571428695E-2</v>
      </c>
      <c r="G49" s="47">
        <f t="shared" si="2"/>
        <v>2.0495785714285703E-2</v>
      </c>
      <c r="H49" s="45">
        <v>0.5</v>
      </c>
      <c r="I49" s="45">
        <v>0.5</v>
      </c>
      <c r="J49" s="45">
        <v>500</v>
      </c>
      <c r="K49" s="50">
        <v>2800</v>
      </c>
      <c r="L49" s="51">
        <f t="shared" si="3"/>
        <v>13822.72727272727</v>
      </c>
      <c r="Y49" s="51">
        <v>13400</v>
      </c>
    </row>
    <row r="50" spans="1:25" x14ac:dyDescent="0.25">
      <c r="A50" s="5">
        <v>5138</v>
      </c>
      <c r="B50" s="5">
        <v>921057.88994169235</v>
      </c>
      <c r="C50" s="5">
        <v>1219677.9172644615</v>
      </c>
      <c r="D50" s="5">
        <v>17564.999999999985</v>
      </c>
      <c r="E50" s="5">
        <v>38.885861111111112</v>
      </c>
      <c r="F50" s="68">
        <f t="shared" si="1"/>
        <v>1.5666500000000007E-2</v>
      </c>
      <c r="G50" s="47">
        <f t="shared" si="2"/>
        <v>2.04815E-2</v>
      </c>
      <c r="H50" s="45">
        <v>0.5</v>
      </c>
      <c r="I50" s="45">
        <v>0.5</v>
      </c>
      <c r="J50" s="45">
        <v>500</v>
      </c>
      <c r="K50" s="50">
        <v>2800</v>
      </c>
      <c r="L50" s="51">
        <f t="shared" si="3"/>
        <v>13820.454545454546</v>
      </c>
      <c r="Y50" s="51">
        <v>13400</v>
      </c>
    </row>
    <row r="51" spans="1:25" x14ac:dyDescent="0.25">
      <c r="A51" s="5">
        <v>5139</v>
      </c>
      <c r="B51" s="5">
        <v>921836.28802967072</v>
      </c>
      <c r="C51" s="5">
        <v>1220305.6882558167</v>
      </c>
      <c r="D51" s="5">
        <v>17564.511627906963</v>
      </c>
      <c r="E51" s="5">
        <v>38.885861111111112</v>
      </c>
      <c r="F51" s="68">
        <f t="shared" si="1"/>
        <v>1.6309357142857146E-2</v>
      </c>
      <c r="G51" s="47">
        <f t="shared" si="2"/>
        <v>2.041007142857143E-2</v>
      </c>
      <c r="H51" s="45">
        <v>0.5</v>
      </c>
      <c r="I51" s="45">
        <v>0.5</v>
      </c>
      <c r="J51" s="45">
        <v>500</v>
      </c>
      <c r="K51" s="50">
        <v>2800</v>
      </c>
      <c r="L51" s="51">
        <f t="shared" si="3"/>
        <v>13809.09090909091</v>
      </c>
      <c r="Y51" s="51">
        <v>13400</v>
      </c>
    </row>
    <row r="52" spans="1:25" x14ac:dyDescent="0.25">
      <c r="A52" s="5">
        <v>5140</v>
      </c>
      <c r="B52" s="5">
        <v>922614.6861166954</v>
      </c>
      <c r="C52" s="5">
        <v>1220933.4592471719</v>
      </c>
      <c r="D52" s="5">
        <v>17564.023255813943</v>
      </c>
      <c r="E52" s="5">
        <v>38.885861111111112</v>
      </c>
      <c r="F52" s="68">
        <f t="shared" si="1"/>
        <v>1.6952214285714293E-2</v>
      </c>
      <c r="G52" s="47">
        <f t="shared" si="2"/>
        <v>2.0338642857142857E-2</v>
      </c>
      <c r="H52" s="45">
        <v>0.5</v>
      </c>
      <c r="I52" s="45">
        <v>0.5</v>
      </c>
      <c r="J52" s="45">
        <v>500</v>
      </c>
      <c r="K52" s="50">
        <v>2800</v>
      </c>
      <c r="L52" s="51">
        <f t="shared" si="3"/>
        <v>13797.727272727272</v>
      </c>
      <c r="Y52" s="51">
        <v>13400</v>
      </c>
    </row>
    <row r="53" spans="1:25" x14ac:dyDescent="0.25">
      <c r="A53" s="5">
        <v>5141</v>
      </c>
      <c r="B53" s="5">
        <v>923393.08420419693</v>
      </c>
      <c r="C53" s="5">
        <v>1221561.2302384973</v>
      </c>
      <c r="D53" s="5">
        <v>17563.53488372092</v>
      </c>
      <c r="E53" s="5">
        <v>38.885861111111112</v>
      </c>
      <c r="F53" s="68">
        <f t="shared" si="1"/>
        <v>1.7595071428571432E-2</v>
      </c>
      <c r="G53" s="47">
        <f t="shared" si="2"/>
        <v>2.0267214285714284E-2</v>
      </c>
      <c r="H53" s="45">
        <v>0.5</v>
      </c>
      <c r="I53" s="45">
        <v>0.5</v>
      </c>
      <c r="J53" s="45">
        <v>500</v>
      </c>
      <c r="K53" s="50">
        <v>2800</v>
      </c>
      <c r="L53" s="51">
        <f t="shared" si="3"/>
        <v>13786.363636363636</v>
      </c>
      <c r="Y53" s="51">
        <v>13400</v>
      </c>
    </row>
    <row r="54" spans="1:25" x14ac:dyDescent="0.25">
      <c r="A54" s="5">
        <v>5142</v>
      </c>
      <c r="B54" s="5">
        <v>924171.48229122162</v>
      </c>
      <c r="C54" s="5">
        <v>1222189.0012298524</v>
      </c>
      <c r="D54" s="5">
        <v>17563.046511627894</v>
      </c>
      <c r="E54" s="5">
        <v>38.885861111111112</v>
      </c>
      <c r="F54" s="68">
        <f t="shared" si="1"/>
        <v>1.8237928571428579E-2</v>
      </c>
      <c r="G54" s="47">
        <f t="shared" si="2"/>
        <v>2.0195785714285715E-2</v>
      </c>
      <c r="H54" s="45">
        <v>0.5</v>
      </c>
      <c r="I54" s="45">
        <v>0.5</v>
      </c>
      <c r="J54" s="45">
        <v>500</v>
      </c>
      <c r="K54" s="50">
        <v>2800</v>
      </c>
      <c r="L54" s="51">
        <f t="shared" si="3"/>
        <v>13775</v>
      </c>
      <c r="Y54" s="51">
        <v>13400</v>
      </c>
    </row>
    <row r="55" spans="1:25" x14ac:dyDescent="0.25">
      <c r="A55" s="5">
        <v>5142.2</v>
      </c>
      <c r="B55" s="5">
        <v>924327.16190862656</v>
      </c>
      <c r="C55" s="5">
        <v>1222314.5554280877</v>
      </c>
      <c r="D55" s="5">
        <v>17562.948837209289</v>
      </c>
      <c r="E55" s="5">
        <v>38.885861111111112</v>
      </c>
      <c r="F55" s="68">
        <f t="shared" si="1"/>
        <v>1.836649999999989E-2</v>
      </c>
      <c r="G55" s="47">
        <f t="shared" si="2"/>
        <v>2.0181500000000012E-2</v>
      </c>
      <c r="H55" s="45">
        <v>0.5</v>
      </c>
      <c r="I55" s="45">
        <v>0.5</v>
      </c>
      <c r="J55" s="45">
        <v>500</v>
      </c>
      <c r="K55" s="50">
        <v>2800</v>
      </c>
      <c r="L55" s="51">
        <f t="shared" si="3"/>
        <v>13772.727272727276</v>
      </c>
      <c r="Y55" s="51">
        <v>13400</v>
      </c>
    </row>
    <row r="56" spans="1:25" x14ac:dyDescent="0.25">
      <c r="A56" s="5">
        <v>5142.8</v>
      </c>
      <c r="B56" s="5">
        <v>924794.20076131821</v>
      </c>
      <c r="C56" s="5">
        <v>1222691.2180229127</v>
      </c>
      <c r="D56" s="5">
        <v>17562.655813953475</v>
      </c>
      <c r="E56" s="5">
        <v>38.885861111111112</v>
      </c>
      <c r="F56" s="68">
        <f t="shared" si="1"/>
        <v>1.8752214285714407E-2</v>
      </c>
      <c r="G56" s="47">
        <f t="shared" si="2"/>
        <v>2.0138642857142845E-2</v>
      </c>
      <c r="H56" s="45">
        <v>0.5</v>
      </c>
      <c r="I56" s="45">
        <v>0.5</v>
      </c>
      <c r="J56" s="45">
        <v>500</v>
      </c>
      <c r="K56" s="50">
        <v>2800</v>
      </c>
      <c r="L56" s="51">
        <f t="shared" si="3"/>
        <v>13765.909090909088</v>
      </c>
      <c r="Y56" s="51">
        <v>13400</v>
      </c>
    </row>
    <row r="57" spans="1:25" x14ac:dyDescent="0.25">
      <c r="A57" s="5">
        <v>5143</v>
      </c>
      <c r="B57" s="5">
        <v>924949.88037919998</v>
      </c>
      <c r="C57" s="5">
        <v>1222816.7722211778</v>
      </c>
      <c r="D57" s="5">
        <v>17562.558139534871</v>
      </c>
      <c r="E57" s="5">
        <v>38.885861111111112</v>
      </c>
      <c r="F57" s="68">
        <f t="shared" si="1"/>
        <v>1.8880785714285718E-2</v>
      </c>
      <c r="G57" s="47">
        <f t="shared" si="2"/>
        <v>2.0124357142857142E-2</v>
      </c>
      <c r="H57" s="45">
        <v>0.5</v>
      </c>
      <c r="I57" s="45">
        <v>0.5</v>
      </c>
      <c r="J57" s="45">
        <v>500</v>
      </c>
      <c r="K57" s="50">
        <v>2800</v>
      </c>
      <c r="L57" s="51">
        <f t="shared" si="3"/>
        <v>13763.636363636364</v>
      </c>
      <c r="Y57" s="51">
        <v>13400</v>
      </c>
    </row>
    <row r="58" spans="1:25" x14ac:dyDescent="0.25">
      <c r="A58" s="5">
        <v>5144</v>
      </c>
      <c r="B58" s="5">
        <v>925728.27846622467</v>
      </c>
      <c r="C58" s="5">
        <v>1223444.543212533</v>
      </c>
      <c r="D58" s="5">
        <v>17562.069767441848</v>
      </c>
      <c r="E58" s="5">
        <v>38.885861111111112</v>
      </c>
      <c r="F58" s="68">
        <f t="shared" si="1"/>
        <v>1.9523642857142864E-2</v>
      </c>
      <c r="G58" s="47">
        <f t="shared" si="2"/>
        <v>2.0052928571428572E-2</v>
      </c>
      <c r="H58" s="45">
        <v>0.5</v>
      </c>
      <c r="I58" s="45">
        <v>0.5</v>
      </c>
      <c r="J58" s="45">
        <v>500</v>
      </c>
      <c r="K58" s="50">
        <v>2800</v>
      </c>
      <c r="L58" s="51">
        <f t="shared" si="3"/>
        <v>13752.272727272728</v>
      </c>
      <c r="Y58" s="51">
        <v>13400</v>
      </c>
    </row>
    <row r="59" spans="1:25" x14ac:dyDescent="0.25">
      <c r="A59" s="44">
        <v>5144.741</v>
      </c>
      <c r="B59" s="5">
        <v>926305.07144927979</v>
      </c>
      <c r="C59" s="5">
        <v>1223909.7215171158</v>
      </c>
      <c r="D59" s="5">
        <v>17561.707883720916</v>
      </c>
      <c r="E59" s="5">
        <v>38.885861111111112</v>
      </c>
      <c r="F59" s="68">
        <f t="shared" si="1"/>
        <v>1.9999999999999997E-2</v>
      </c>
      <c r="G59" s="47">
        <f t="shared" si="2"/>
        <v>0.02</v>
      </c>
      <c r="H59" s="45">
        <v>0.5</v>
      </c>
      <c r="I59" s="45">
        <v>0.5</v>
      </c>
      <c r="J59" s="45">
        <v>500</v>
      </c>
      <c r="K59" s="50">
        <v>2800</v>
      </c>
      <c r="L59" s="51">
        <f t="shared" si="3"/>
        <v>13743.852272727272</v>
      </c>
      <c r="Y59" s="51">
        <v>13400</v>
      </c>
    </row>
    <row r="60" spans="1:25" x14ac:dyDescent="0.25">
      <c r="A60" s="5">
        <v>5145</v>
      </c>
      <c r="B60" s="5">
        <v>926506.6765537262</v>
      </c>
      <c r="C60" s="5">
        <v>1224072.3142038584</v>
      </c>
      <c r="D60" s="5">
        <v>17561.581395348825</v>
      </c>
      <c r="E60" s="5">
        <v>38.885861111111112</v>
      </c>
      <c r="F60" s="32">
        <v>0.02</v>
      </c>
      <c r="G60" s="32">
        <v>0.02</v>
      </c>
      <c r="H60" s="45">
        <v>0.5</v>
      </c>
      <c r="I60" s="45">
        <v>0.5</v>
      </c>
      <c r="J60" s="45">
        <v>500</v>
      </c>
      <c r="K60" s="50">
        <v>2800</v>
      </c>
      <c r="L60" s="51">
        <f t="shared" si="3"/>
        <v>13740.90909090909</v>
      </c>
      <c r="Y60" s="51">
        <v>13400</v>
      </c>
    </row>
    <row r="61" spans="1:25" x14ac:dyDescent="0.25">
      <c r="A61" s="5">
        <v>5146</v>
      </c>
      <c r="B61" s="5">
        <v>927285.07464075089</v>
      </c>
      <c r="C61" s="5">
        <v>1224700.0851952136</v>
      </c>
      <c r="D61" s="5">
        <v>17561.093023255802</v>
      </c>
      <c r="E61" s="5">
        <v>38.885861111111112</v>
      </c>
      <c r="F61" s="32">
        <v>0.02</v>
      </c>
      <c r="G61" s="32">
        <v>0.02</v>
      </c>
      <c r="H61" s="45">
        <v>0.5</v>
      </c>
      <c r="I61" s="45">
        <v>0.5</v>
      </c>
      <c r="J61" s="45">
        <v>500</v>
      </c>
      <c r="K61" s="50">
        <v>2800</v>
      </c>
      <c r="L61" s="51">
        <f t="shared" si="3"/>
        <v>13729.545454545454</v>
      </c>
      <c r="Y61" s="51">
        <v>13400</v>
      </c>
    </row>
    <row r="62" spans="1:25" x14ac:dyDescent="0.25">
      <c r="A62" s="5">
        <v>5147</v>
      </c>
      <c r="B62" s="5">
        <v>928063.47272825241</v>
      </c>
      <c r="C62" s="5">
        <v>1225327.8561865389</v>
      </c>
      <c r="D62" s="5">
        <v>17560.604651162776</v>
      </c>
      <c r="E62" s="5">
        <v>38.885861111111112</v>
      </c>
      <c r="F62" s="32">
        <v>0.02</v>
      </c>
      <c r="G62" s="32">
        <v>0.02</v>
      </c>
      <c r="H62" s="45">
        <v>0.5</v>
      </c>
      <c r="I62" s="45">
        <v>0.5</v>
      </c>
      <c r="J62" s="45">
        <v>500</v>
      </c>
      <c r="K62" s="50">
        <v>2800</v>
      </c>
      <c r="L62" s="51">
        <f t="shared" si="3"/>
        <v>13718.181818181818</v>
      </c>
      <c r="Y62" s="51">
        <v>13400</v>
      </c>
    </row>
    <row r="63" spans="1:25" x14ac:dyDescent="0.25">
      <c r="A63" s="5">
        <v>5147.2</v>
      </c>
      <c r="B63" s="5">
        <v>928219.15234613419</v>
      </c>
      <c r="C63" s="5">
        <v>1225453.4103848338</v>
      </c>
      <c r="D63" s="5">
        <v>17560.506976744175</v>
      </c>
      <c r="E63" s="5">
        <v>38.885861111111112</v>
      </c>
      <c r="F63" s="32">
        <v>0.02</v>
      </c>
      <c r="G63" s="32">
        <v>0.02</v>
      </c>
      <c r="H63" s="45">
        <v>0.5</v>
      </c>
      <c r="I63" s="45">
        <v>0.5</v>
      </c>
      <c r="J63" s="45">
        <v>500</v>
      </c>
      <c r="K63" s="50">
        <v>2800</v>
      </c>
      <c r="L63" s="51">
        <f t="shared" si="3"/>
        <v>13715.909090909094</v>
      </c>
      <c r="Y63" s="51">
        <v>13400</v>
      </c>
    </row>
    <row r="64" spans="1:25" x14ac:dyDescent="0.25">
      <c r="A64" s="5">
        <v>5147.8</v>
      </c>
      <c r="B64" s="5">
        <v>928686.191198349</v>
      </c>
      <c r="C64" s="5">
        <v>1225830.0729795992</v>
      </c>
      <c r="D64" s="5">
        <v>17560.213953488361</v>
      </c>
      <c r="E64" s="5">
        <v>38.885861111111112</v>
      </c>
      <c r="F64" s="32">
        <v>0.02</v>
      </c>
      <c r="G64" s="32">
        <v>0.02</v>
      </c>
      <c r="H64" s="45">
        <v>0.5</v>
      </c>
      <c r="I64" s="45">
        <v>0.5</v>
      </c>
      <c r="J64" s="45">
        <v>500</v>
      </c>
      <c r="K64" s="50">
        <v>2800</v>
      </c>
      <c r="L64" s="51">
        <f t="shared" si="3"/>
        <v>13709.090909090906</v>
      </c>
      <c r="Y64" s="51">
        <v>13400</v>
      </c>
    </row>
    <row r="65" spans="1:25" x14ac:dyDescent="0.25">
      <c r="A65" s="5">
        <v>5148</v>
      </c>
      <c r="B65" s="5">
        <v>928841.87081575394</v>
      </c>
      <c r="C65" s="5">
        <v>1225955.6271778941</v>
      </c>
      <c r="D65" s="5">
        <v>17560.116279069756</v>
      </c>
      <c r="E65" s="5">
        <v>38.885861111111112</v>
      </c>
      <c r="F65" s="32">
        <v>0.02</v>
      </c>
      <c r="G65" s="32">
        <v>0.02</v>
      </c>
      <c r="H65" s="45">
        <v>0.5</v>
      </c>
      <c r="I65" s="45">
        <v>0.5</v>
      </c>
      <c r="J65" s="45">
        <v>500</v>
      </c>
      <c r="K65" s="50">
        <v>2800</v>
      </c>
      <c r="L65" s="51">
        <f t="shared" si="3"/>
        <v>13706.818181818182</v>
      </c>
      <c r="Y65" s="51">
        <v>13400</v>
      </c>
    </row>
    <row r="66" spans="1:25" x14ac:dyDescent="0.25">
      <c r="A66" s="5">
        <v>5149</v>
      </c>
      <c r="B66" s="5">
        <v>929620.26890277863</v>
      </c>
      <c r="C66" s="5">
        <v>1226583.3981692195</v>
      </c>
      <c r="D66" s="5">
        <v>17559.627906976733</v>
      </c>
      <c r="E66" s="5">
        <v>38.885861111111112</v>
      </c>
      <c r="F66" s="32">
        <v>0.02</v>
      </c>
      <c r="G66" s="32">
        <v>0.02</v>
      </c>
      <c r="H66" s="45">
        <v>0.5</v>
      </c>
      <c r="I66" s="45">
        <v>0.5</v>
      </c>
      <c r="J66" s="45">
        <v>500</v>
      </c>
      <c r="K66" s="50">
        <v>2800</v>
      </c>
      <c r="L66" s="51">
        <f t="shared" si="3"/>
        <v>13695.454545454546</v>
      </c>
      <c r="Y66" s="51">
        <v>13400</v>
      </c>
    </row>
    <row r="67" spans="1:25" x14ac:dyDescent="0.25">
      <c r="A67" s="5">
        <v>5150</v>
      </c>
      <c r="B67" s="5">
        <v>930398.66699075699</v>
      </c>
      <c r="C67" s="5">
        <v>1227211.1691605747</v>
      </c>
      <c r="D67" s="5">
        <v>17559.13953488371</v>
      </c>
      <c r="E67" s="5">
        <v>38.885861111111112</v>
      </c>
      <c r="F67" s="32">
        <v>0.02</v>
      </c>
      <c r="G67" s="32">
        <v>0.02</v>
      </c>
      <c r="H67" s="45">
        <v>0.5</v>
      </c>
      <c r="I67" s="45">
        <v>0.5</v>
      </c>
      <c r="J67" s="45">
        <v>500</v>
      </c>
      <c r="K67" s="50">
        <v>2800</v>
      </c>
      <c r="L67" s="51">
        <f t="shared" si="3"/>
        <v>13684.09090909091</v>
      </c>
      <c r="Y67" s="51">
        <v>13400</v>
      </c>
    </row>
    <row r="68" spans="1:25" x14ac:dyDescent="0.25">
      <c r="A68" s="5">
        <v>5151</v>
      </c>
      <c r="B68" s="5">
        <v>931177.06507778168</v>
      </c>
      <c r="C68" s="5">
        <v>1227838.9401519001</v>
      </c>
      <c r="D68" s="5">
        <v>17558.651162790684</v>
      </c>
      <c r="E68" s="5">
        <v>38.885861111111112</v>
      </c>
      <c r="F68" s="32">
        <v>0.02</v>
      </c>
      <c r="G68" s="32">
        <v>0.02</v>
      </c>
      <c r="H68" s="45">
        <v>0.5</v>
      </c>
      <c r="I68" s="45">
        <v>0.5</v>
      </c>
      <c r="J68" s="45">
        <v>500</v>
      </c>
      <c r="K68" s="50">
        <v>2800</v>
      </c>
      <c r="L68" s="51">
        <f t="shared" si="3"/>
        <v>13672.727272727272</v>
      </c>
      <c r="Y68" s="51">
        <v>13400</v>
      </c>
    </row>
    <row r="69" spans="1:25" x14ac:dyDescent="0.25">
      <c r="A69" s="5">
        <v>5152</v>
      </c>
      <c r="B69" s="5">
        <v>931955.4631652832</v>
      </c>
      <c r="C69" s="5">
        <v>1228466.7111432552</v>
      </c>
      <c r="D69" s="5">
        <v>17558.162790697661</v>
      </c>
      <c r="E69" s="5">
        <v>38.885861111111112</v>
      </c>
      <c r="F69" s="32">
        <v>0.02</v>
      </c>
      <c r="G69" s="32">
        <v>0.02</v>
      </c>
      <c r="H69" s="45">
        <v>0.5</v>
      </c>
      <c r="I69" s="45">
        <v>0.5</v>
      </c>
      <c r="J69" s="45">
        <v>500</v>
      </c>
      <c r="K69" s="50">
        <v>2800</v>
      </c>
      <c r="L69" s="51">
        <f t="shared" si="3"/>
        <v>13661.363636363636</v>
      </c>
      <c r="Y69" s="51">
        <v>13400</v>
      </c>
    </row>
    <row r="70" spans="1:25" x14ac:dyDescent="0.25">
      <c r="A70" s="5">
        <v>5152.2</v>
      </c>
      <c r="B70" s="5">
        <v>932111.14278268814</v>
      </c>
      <c r="C70" s="5">
        <v>1228592.2653415203</v>
      </c>
      <c r="D70" s="5">
        <v>17558.065116279056</v>
      </c>
      <c r="E70" s="5">
        <v>38.885861111111112</v>
      </c>
      <c r="F70" s="32">
        <v>0.02</v>
      </c>
      <c r="G70" s="32">
        <v>0.02</v>
      </c>
      <c r="H70" s="45">
        <v>0.5</v>
      </c>
      <c r="I70" s="45">
        <v>0.5</v>
      </c>
      <c r="J70" s="45">
        <v>500</v>
      </c>
      <c r="K70" s="50">
        <v>2800</v>
      </c>
      <c r="L70" s="51">
        <f t="shared" si="3"/>
        <v>13659.090909090912</v>
      </c>
      <c r="Y70" s="51">
        <v>13400</v>
      </c>
    </row>
    <row r="71" spans="1:25" x14ac:dyDescent="0.25">
      <c r="A71" s="5">
        <v>5152.8</v>
      </c>
      <c r="B71" s="5">
        <v>932578.18163537979</v>
      </c>
      <c r="C71" s="5">
        <v>1228968.9279363453</v>
      </c>
      <c r="D71" s="5">
        <v>17557.772093023243</v>
      </c>
      <c r="E71" s="5">
        <v>38.885861111111112</v>
      </c>
      <c r="F71" s="32">
        <v>0.02</v>
      </c>
      <c r="G71" s="32">
        <v>0.02</v>
      </c>
      <c r="H71" s="45">
        <v>0.5</v>
      </c>
      <c r="I71" s="45">
        <v>0.5</v>
      </c>
      <c r="J71" s="45">
        <v>500</v>
      </c>
      <c r="K71" s="50">
        <v>2800</v>
      </c>
      <c r="L71" s="51">
        <f t="shared" si="3"/>
        <v>13652.272727272724</v>
      </c>
      <c r="Y71" s="51">
        <v>13400</v>
      </c>
    </row>
    <row r="72" spans="1:25" x14ac:dyDescent="0.25">
      <c r="A72" s="5">
        <v>5153</v>
      </c>
      <c r="B72" s="5">
        <v>932733.86125230789</v>
      </c>
      <c r="C72" s="5">
        <v>1229094.4821345806</v>
      </c>
      <c r="D72" s="5">
        <v>17557.674418604638</v>
      </c>
      <c r="E72" s="5">
        <v>38.885861111111112</v>
      </c>
      <c r="F72" s="32">
        <v>0.02</v>
      </c>
      <c r="G72" s="32">
        <v>0.02</v>
      </c>
      <c r="H72" s="45">
        <v>0.5</v>
      </c>
      <c r="I72" s="45">
        <v>0.5</v>
      </c>
      <c r="J72" s="45">
        <v>500</v>
      </c>
      <c r="K72" s="50">
        <v>2800</v>
      </c>
      <c r="L72" s="51">
        <f t="shared" si="3"/>
        <v>13650</v>
      </c>
      <c r="Y72" s="51">
        <v>13400</v>
      </c>
    </row>
    <row r="73" spans="1:25" x14ac:dyDescent="0.25">
      <c r="A73" s="5">
        <v>5154</v>
      </c>
      <c r="B73" s="5">
        <v>933512.25934028625</v>
      </c>
      <c r="C73" s="5">
        <v>1229722.2531259358</v>
      </c>
      <c r="D73" s="5">
        <v>17557.186046511619</v>
      </c>
      <c r="E73" s="5">
        <v>38.885861111111112</v>
      </c>
      <c r="F73" s="32">
        <v>0.02</v>
      </c>
      <c r="G73" s="32">
        <v>0.02</v>
      </c>
      <c r="H73" s="45">
        <v>0.5</v>
      </c>
      <c r="I73" s="45">
        <v>0.5</v>
      </c>
      <c r="J73" s="45">
        <v>500</v>
      </c>
      <c r="K73" s="50">
        <v>2800</v>
      </c>
      <c r="L73" s="51">
        <f t="shared" si="3"/>
        <v>13638.636363636364</v>
      </c>
      <c r="Y73" s="51">
        <v>13400</v>
      </c>
    </row>
    <row r="74" spans="1:25" x14ac:dyDescent="0.25">
      <c r="A74" s="5">
        <v>5155</v>
      </c>
      <c r="B74" s="5">
        <v>934290.65742731094</v>
      </c>
      <c r="C74" s="5">
        <v>1230350.024117291</v>
      </c>
      <c r="D74" s="5">
        <v>17556.697674418592</v>
      </c>
      <c r="E74" s="5">
        <v>38.885861111111112</v>
      </c>
      <c r="F74" s="32">
        <v>0.02</v>
      </c>
      <c r="G74" s="32">
        <v>0.02</v>
      </c>
      <c r="H74" s="45">
        <v>0.5</v>
      </c>
      <c r="I74" s="45">
        <v>0.5</v>
      </c>
      <c r="J74" s="45">
        <v>500</v>
      </c>
      <c r="K74" s="50">
        <v>2800</v>
      </c>
      <c r="L74" s="51">
        <f t="shared" si="3"/>
        <v>13627.272727272728</v>
      </c>
      <c r="Y74" s="51">
        <v>13400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  <pageSetup paperSize="9" orientation="portrait" copies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73"/>
  <sheetViews>
    <sheetView topLeftCell="H1" zoomScale="85" zoomScaleNormal="85" workbookViewId="0">
      <selection activeCell="AA3" sqref="AA3:AK3"/>
    </sheetView>
  </sheetViews>
  <sheetFormatPr defaultRowHeight="13.8" x14ac:dyDescent="0.25"/>
  <cols>
    <col min="12" max="12" width="10.5" bestFit="1" customWidth="1"/>
    <col min="25" max="25" width="10.5" bestFit="1" customWidth="1"/>
  </cols>
  <sheetData>
    <row r="1" spans="1:37" x14ac:dyDescent="0.25">
      <c r="A1" s="73" t="s">
        <v>72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5155</v>
      </c>
      <c r="B3" s="5">
        <v>934290.65742731094</v>
      </c>
      <c r="C3" s="5">
        <v>1230350.024117291</v>
      </c>
      <c r="D3" s="5">
        <v>17556.697674418592</v>
      </c>
      <c r="E3" s="5">
        <v>38.885861111111112</v>
      </c>
      <c r="F3" s="45">
        <v>0.02</v>
      </c>
      <c r="G3" s="45">
        <v>0.02</v>
      </c>
      <c r="H3" s="45">
        <v>0.5</v>
      </c>
      <c r="I3" s="45">
        <v>0.5</v>
      </c>
      <c r="J3" s="45">
        <v>500</v>
      </c>
      <c r="K3" s="50">
        <v>2800</v>
      </c>
      <c r="L3" s="51">
        <f>14025-(625/55)*(A3-5120)</f>
        <v>13627.272727272728</v>
      </c>
      <c r="M3" s="42">
        <v>4150</v>
      </c>
      <c r="N3" s="35">
        <f>M3*F3+J3</f>
        <v>583</v>
      </c>
      <c r="O3" s="35">
        <f>(L3-400-500)*F3+250</f>
        <v>504.54545454545456</v>
      </c>
      <c r="P3" s="35">
        <f>(1000*SIN(PI()/2-(PI()/2+ATAN(H3)+ATAN(250/(L3-M3-400-250)))/2)/SIN((PI()/2+ATAN(H3)+ATAN(250/(L3-M3-400-250)))/2))*COS(ATAN((N3-O3)/(L3-M3-400-250)))</f>
        <v>598.61443385708708</v>
      </c>
      <c r="Q3" s="35">
        <f>(1000*SIN(PI()/2-(PI()/2+ATAN(H3)+ATAN(250/(L3-M3-400-250)))/2)/SIN((PI()/2+ATAN(H3)+ATAN(250/(L3-M3-400-250)))/2))*SIN(ATAN(H3)+ATAN(250/(L3-M3-400-250))-ATAN((N3-O3)/(L3-M3-400-250)))</f>
        <v>278.06946811335297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140.55117194925313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302.58360708110649</v>
      </c>
      <c r="T3" s="35">
        <f>(1000*SIN(PI()/2-(PI()/2+ATAN(H3)+ATAN(250/(L3-M3-400-250)))/2)/SIN((PI()/2+ATAN(H3)+ATAN(250/(L3-M3-400-250)))/2))*SIN(ATAN((N3-O3)/(L3-M3-400-250)))</f>
        <v>5.3203321979265299</v>
      </c>
      <c r="U3" s="35">
        <f>(1000*SIN(PI()/2-(PI()/2+ATAN(H3)+ATAN(250/(L3-M3-400-250)))/2)/SIN((PI()/2+ATAN(H3)+ATAN(250/(L3-M3-400-250)))/2))*COS(ATAN(H3)+ATAN(250/(L3-M3-400-250))-ATAN((N3-O3)/(L3-M3-400-250)))</f>
        <v>530.13669676781876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267.95942226080268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0.21128283946206536</v>
      </c>
      <c r="X3" s="35">
        <f>M3+400-((K3-250-(N3-O3))/TAN(PI()/2-(ATAN(H3)+ATAN(250/(L3-M3-400-250))-ATAN((N3-O3)/(L3-M3-400-250)))))</f>
        <v>3253.6148711198794</v>
      </c>
      <c r="Y3" s="51">
        <v>13400</v>
      </c>
      <c r="Z3" s="42">
        <v>4150</v>
      </c>
      <c r="AA3" s="35">
        <f>Z3*G3+J3</f>
        <v>583</v>
      </c>
      <c r="AB3" s="35">
        <f>(Y3-400-500)*G3+250</f>
        <v>500</v>
      </c>
      <c r="AC3" s="35">
        <f>(1000*SIN(PI()/2-(PI()/2+ATAN(I3)+ATAN(250/(Y3-Z3-400-250)))/2)/SIN((PI()/2+ATAN(I3)+ATAN(250/(Y3-Z3-400-250)))/2))*COS(ATAN((AA3-AB3)/(Y3-Z3-400-250)))</f>
        <v>598.10241914961875</v>
      </c>
      <c r="AD3" s="35">
        <f>(1000*SIN(PI()/2-(PI()/2+ATAN(I3)+ATAN(250/(Y3-Z3-400-250)))/2)/SIN((PI()/2+ATAN(I3)+ATAN(250/(Y3-Z3-400-250)))/2))*SIN(ATAN(I3)+ATAN(250/(Y3-Z3-400-250))-(ATAN((AA3-AB3)/(Y3-Z3-400-250))))</f>
        <v>277.82537166923515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140.3280087695928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302.11211205829989</v>
      </c>
      <c r="AG3" s="35">
        <f>(1000*SIN(PI()/2-(PI()/2+ATAN(I3)+ATAN(250/(Y3-Z3-400-250)))/2)/SIN((PI()/2+ATAN(I3)+ATAN(250/(Y3-Z3-400-250)))/2))*SIN(ATAN((AA3-AB3)/(Y3-Z3-400-250)))</f>
        <v>5.7723838127230636</v>
      </c>
      <c r="AH3" s="35">
        <f>(1000*SIN(PI()/2-(PI()/2+ATAN(I3)+ATAN(250/(Y3-Z3-400-250)))/2)/SIN((PI()/2+ATAN(I3)+ATAN(250/(Y3-Z3-400-250)))/2))*COS(ATAN(I3)+ATAN(250/(Y3-Z3-400-250))-(ATAN((AA3-AB3)/(Y3-Z3-400-250))))</f>
        <v>529.69131299688024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267.54405750925264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0.21095361208530231</v>
      </c>
      <c r="AK3" s="36">
        <f>Z3+400-((K3-250-(AA3-AB3))/TAN(PI()/2-(ATAN(I3)+ATAN(250/(Y3-Z3-400-250))-(ATAN((AA3-AB3)/(Y3-Z3-400-250))))))</f>
        <v>3256.0478903643261</v>
      </c>
    </row>
    <row r="4" spans="1:37" x14ac:dyDescent="0.25">
      <c r="A4" s="5">
        <v>5156</v>
      </c>
      <c r="B4" s="5">
        <v>935069.05551481247</v>
      </c>
      <c r="C4" s="5">
        <v>1230977.7951086164</v>
      </c>
      <c r="D4" s="5">
        <v>17556.209302325569</v>
      </c>
      <c r="E4" s="5">
        <v>38.885861111111112</v>
      </c>
      <c r="F4" s="45">
        <v>0.02</v>
      </c>
      <c r="G4" s="45">
        <v>0.02</v>
      </c>
      <c r="H4" s="45">
        <v>0.5</v>
      </c>
      <c r="I4" s="45">
        <v>0.5</v>
      </c>
      <c r="J4" s="45">
        <v>500</v>
      </c>
      <c r="K4" s="50">
        <v>2800</v>
      </c>
      <c r="L4" s="51">
        <f t="shared" ref="L4:L31" si="0">14025-(625/55)*(A4-5120)</f>
        <v>13615.90909090909</v>
      </c>
      <c r="Y4" s="51">
        <v>13400</v>
      </c>
    </row>
    <row r="5" spans="1:37" x14ac:dyDescent="0.25">
      <c r="A5" s="5">
        <v>5157</v>
      </c>
      <c r="B5" s="5">
        <v>935847.45360183716</v>
      </c>
      <c r="C5" s="5">
        <v>1231605.5660999715</v>
      </c>
      <c r="D5" s="5">
        <v>17555.720930232546</v>
      </c>
      <c r="E5" s="5">
        <v>38.885861111111112</v>
      </c>
      <c r="F5" s="45">
        <v>0.02</v>
      </c>
      <c r="G5" s="45">
        <v>0.02</v>
      </c>
      <c r="H5" s="45">
        <v>0.5</v>
      </c>
      <c r="I5" s="45">
        <v>0.5</v>
      </c>
      <c r="J5" s="45">
        <v>500</v>
      </c>
      <c r="K5" s="50">
        <v>2800</v>
      </c>
      <c r="L5" s="51">
        <f t="shared" si="0"/>
        <v>13604.545454545454</v>
      </c>
      <c r="Y5" s="51">
        <v>13400</v>
      </c>
    </row>
    <row r="6" spans="1:37" x14ac:dyDescent="0.25">
      <c r="A6" s="5">
        <v>5157.2</v>
      </c>
      <c r="B6" s="5">
        <v>936003.1332192421</v>
      </c>
      <c r="C6" s="5">
        <v>1231731.1202982366</v>
      </c>
      <c r="D6" s="5">
        <v>17555.623255813942</v>
      </c>
      <c r="E6" s="5">
        <v>38.885861111111112</v>
      </c>
      <c r="F6" s="45">
        <v>0.02</v>
      </c>
      <c r="G6" s="45">
        <v>0.02</v>
      </c>
      <c r="H6" s="45">
        <v>0.5</v>
      </c>
      <c r="I6" s="45">
        <v>0.5</v>
      </c>
      <c r="J6" s="45">
        <v>500</v>
      </c>
      <c r="K6" s="50">
        <v>2800</v>
      </c>
      <c r="L6" s="51">
        <f t="shared" si="0"/>
        <v>13602.27272727273</v>
      </c>
      <c r="Y6" s="51">
        <v>13400</v>
      </c>
    </row>
    <row r="7" spans="1:37" x14ac:dyDescent="0.25">
      <c r="A7" s="5">
        <v>5157.8</v>
      </c>
      <c r="B7" s="5">
        <v>936470.17207193375</v>
      </c>
      <c r="C7" s="5">
        <v>1232107.7828930616</v>
      </c>
      <c r="D7" s="5">
        <v>17555.330232558128</v>
      </c>
      <c r="E7" s="5">
        <v>38.885861111111112</v>
      </c>
      <c r="F7" s="45">
        <v>0.02</v>
      </c>
      <c r="G7" s="45">
        <v>0.02</v>
      </c>
      <c r="H7" s="45">
        <v>0.5</v>
      </c>
      <c r="I7" s="45">
        <v>0.5</v>
      </c>
      <c r="J7" s="45">
        <v>500</v>
      </c>
      <c r="K7" s="50">
        <v>2800</v>
      </c>
      <c r="L7" s="51">
        <f t="shared" si="0"/>
        <v>13595.454545454544</v>
      </c>
      <c r="Y7" s="51">
        <v>13400</v>
      </c>
    </row>
    <row r="8" spans="1:37" x14ac:dyDescent="0.25">
      <c r="A8" s="5">
        <v>5158</v>
      </c>
      <c r="B8" s="5">
        <v>936625.85168981552</v>
      </c>
      <c r="C8" s="5">
        <v>1232233.3370912969</v>
      </c>
      <c r="D8" s="5">
        <v>17555.232558139523</v>
      </c>
      <c r="E8" s="5">
        <v>38.885861111111112</v>
      </c>
      <c r="F8" s="45">
        <v>0.02</v>
      </c>
      <c r="G8" s="45">
        <v>0.02</v>
      </c>
      <c r="H8" s="45">
        <v>0.5</v>
      </c>
      <c r="I8" s="45">
        <v>0.5</v>
      </c>
      <c r="J8" s="45">
        <v>500</v>
      </c>
      <c r="K8" s="50">
        <v>2800</v>
      </c>
      <c r="L8" s="51">
        <f t="shared" si="0"/>
        <v>13593.181818181818</v>
      </c>
      <c r="Y8" s="51">
        <v>13400</v>
      </c>
    </row>
    <row r="9" spans="1:37" x14ac:dyDescent="0.25">
      <c r="A9" s="5">
        <v>5159</v>
      </c>
      <c r="B9" s="5">
        <v>937404.24977684021</v>
      </c>
      <c r="C9" s="5">
        <v>1232861.1080826521</v>
      </c>
      <c r="D9" s="5">
        <v>17554.744186046497</v>
      </c>
      <c r="E9" s="5">
        <v>38.885861111111112</v>
      </c>
      <c r="F9" s="45">
        <v>0.02</v>
      </c>
      <c r="G9" s="45">
        <v>0.02</v>
      </c>
      <c r="H9" s="45">
        <v>0.5</v>
      </c>
      <c r="I9" s="45">
        <v>0.5</v>
      </c>
      <c r="J9" s="45">
        <v>500</v>
      </c>
      <c r="K9" s="50">
        <v>2800</v>
      </c>
      <c r="L9" s="51">
        <f t="shared" si="0"/>
        <v>13581.818181818182</v>
      </c>
      <c r="Y9" s="51">
        <v>13400</v>
      </c>
    </row>
    <row r="10" spans="1:37" x14ac:dyDescent="0.25">
      <c r="A10" s="5">
        <v>5160</v>
      </c>
      <c r="B10" s="5">
        <v>938182.6478638649</v>
      </c>
      <c r="C10" s="5">
        <v>1233488.8790739775</v>
      </c>
      <c r="D10" s="5">
        <v>17554.255813953474</v>
      </c>
      <c r="E10" s="5">
        <v>38.885861111111112</v>
      </c>
      <c r="F10" s="45">
        <v>0.02</v>
      </c>
      <c r="G10" s="45">
        <v>0.02</v>
      </c>
      <c r="H10" s="45">
        <v>0.5</v>
      </c>
      <c r="I10" s="45">
        <v>0.5</v>
      </c>
      <c r="J10" s="45">
        <v>500</v>
      </c>
      <c r="K10" s="50">
        <v>2800</v>
      </c>
      <c r="L10" s="51">
        <f t="shared" si="0"/>
        <v>13570.454545454546</v>
      </c>
      <c r="Y10" s="51">
        <v>13400</v>
      </c>
    </row>
    <row r="11" spans="1:37" x14ac:dyDescent="0.25">
      <c r="A11" s="5">
        <v>5161</v>
      </c>
      <c r="B11" s="5">
        <v>938961.04595184326</v>
      </c>
      <c r="C11" s="5">
        <v>1234116.6500653327</v>
      </c>
      <c r="D11" s="5">
        <v>17553.767441860455</v>
      </c>
      <c r="E11" s="5">
        <v>38.885861111111112</v>
      </c>
      <c r="F11" s="45">
        <v>0.02</v>
      </c>
      <c r="G11" s="45">
        <v>0.02</v>
      </c>
      <c r="H11" s="45">
        <v>0.5</v>
      </c>
      <c r="I11" s="45">
        <v>0.5</v>
      </c>
      <c r="J11" s="45">
        <v>500</v>
      </c>
      <c r="K11" s="50">
        <v>2800</v>
      </c>
      <c r="L11" s="51">
        <f t="shared" si="0"/>
        <v>13559.09090909091</v>
      </c>
      <c r="Y11" s="51">
        <f>13400-(2250/45)*(A11-5160)</f>
        <v>13350</v>
      </c>
    </row>
    <row r="12" spans="1:37" x14ac:dyDescent="0.25">
      <c r="A12" s="5">
        <v>5162</v>
      </c>
      <c r="B12" s="5">
        <v>939739.44403886795</v>
      </c>
      <c r="C12" s="5">
        <v>1234744.421056658</v>
      </c>
      <c r="D12" s="5">
        <v>17553.279069767432</v>
      </c>
      <c r="E12" s="5">
        <v>38.885861111111112</v>
      </c>
      <c r="F12" s="45">
        <v>0.02</v>
      </c>
      <c r="G12" s="45">
        <v>0.02</v>
      </c>
      <c r="H12" s="45">
        <v>0.5</v>
      </c>
      <c r="I12" s="45">
        <v>0.5</v>
      </c>
      <c r="J12" s="45">
        <v>500</v>
      </c>
      <c r="K12" s="50">
        <v>2800</v>
      </c>
      <c r="L12" s="51">
        <f t="shared" si="0"/>
        <v>13547.727272727272</v>
      </c>
      <c r="Y12" s="51">
        <f t="shared" ref="Y12:Y73" si="1">13400-(2250/45)*(A12-5160)</f>
        <v>13300</v>
      </c>
    </row>
    <row r="13" spans="1:37" x14ac:dyDescent="0.25">
      <c r="A13" s="5">
        <v>5162.2</v>
      </c>
      <c r="B13" s="5">
        <v>939895.12365674973</v>
      </c>
      <c r="C13" s="5">
        <v>1234869.9752549529</v>
      </c>
      <c r="D13" s="5">
        <v>17553.181395348827</v>
      </c>
      <c r="E13" s="5">
        <v>38.885861111111112</v>
      </c>
      <c r="F13" s="45">
        <v>0.02</v>
      </c>
      <c r="G13" s="45">
        <v>0.02</v>
      </c>
      <c r="H13" s="45">
        <v>0.5</v>
      </c>
      <c r="I13" s="45">
        <v>0.5</v>
      </c>
      <c r="J13" s="45">
        <v>500</v>
      </c>
      <c r="K13" s="50">
        <v>2800</v>
      </c>
      <c r="L13" s="51">
        <f t="shared" si="0"/>
        <v>13545.454545454548</v>
      </c>
      <c r="Y13" s="51">
        <f t="shared" si="1"/>
        <v>13290.000000000009</v>
      </c>
    </row>
    <row r="14" spans="1:37" x14ac:dyDescent="0.25">
      <c r="A14" s="5">
        <v>5162.8</v>
      </c>
      <c r="B14" s="5">
        <v>940362.16250896454</v>
      </c>
      <c r="C14" s="5">
        <v>1235246.6378497481</v>
      </c>
      <c r="D14" s="5">
        <v>17552.888372093013</v>
      </c>
      <c r="E14" s="5">
        <v>38.885861111111112</v>
      </c>
      <c r="F14" s="45">
        <v>0.02</v>
      </c>
      <c r="G14" s="45">
        <v>0.02</v>
      </c>
      <c r="H14" s="45">
        <v>0.5</v>
      </c>
      <c r="I14" s="45">
        <v>0.5</v>
      </c>
      <c r="J14" s="45">
        <v>500</v>
      </c>
      <c r="K14" s="50">
        <v>2800</v>
      </c>
      <c r="L14" s="51">
        <f t="shared" si="0"/>
        <v>13538.636363636362</v>
      </c>
      <c r="Y14" s="51">
        <f t="shared" si="1"/>
        <v>13259.999999999991</v>
      </c>
    </row>
    <row r="15" spans="1:37" x14ac:dyDescent="0.25">
      <c r="A15" s="5">
        <v>5163</v>
      </c>
      <c r="B15" s="5">
        <v>940517.84212636948</v>
      </c>
      <c r="C15" s="5">
        <v>1235372.1920480132</v>
      </c>
      <c r="D15" s="5">
        <v>17552.790697674405</v>
      </c>
      <c r="E15" s="5">
        <v>38.885861111111112</v>
      </c>
      <c r="F15" s="45">
        <v>0.02</v>
      </c>
      <c r="G15" s="45">
        <v>0.02</v>
      </c>
      <c r="H15" s="45">
        <v>0.5</v>
      </c>
      <c r="I15" s="45">
        <v>0.5</v>
      </c>
      <c r="J15" s="45">
        <v>500</v>
      </c>
      <c r="K15" s="50">
        <v>2800</v>
      </c>
      <c r="L15" s="51">
        <f t="shared" si="0"/>
        <v>13536.363636363636</v>
      </c>
      <c r="Y15" s="51">
        <f t="shared" si="1"/>
        <v>13250</v>
      </c>
    </row>
    <row r="16" spans="1:37" x14ac:dyDescent="0.25">
      <c r="A16" s="5">
        <v>5164</v>
      </c>
      <c r="B16" s="5">
        <v>941296.24021339417</v>
      </c>
      <c r="C16" s="5">
        <v>1235999.9630393386</v>
      </c>
      <c r="D16" s="5">
        <v>17552.302325581382</v>
      </c>
      <c r="E16" s="5">
        <v>38.885861111111112</v>
      </c>
      <c r="F16" s="45">
        <v>0.02</v>
      </c>
      <c r="G16" s="45">
        <v>0.02</v>
      </c>
      <c r="H16" s="45">
        <v>0.5</v>
      </c>
      <c r="I16" s="45">
        <v>0.5</v>
      </c>
      <c r="J16" s="45">
        <v>500</v>
      </c>
      <c r="K16" s="50">
        <v>2800</v>
      </c>
      <c r="L16" s="51">
        <f t="shared" si="0"/>
        <v>13525</v>
      </c>
      <c r="Y16" s="51">
        <f t="shared" si="1"/>
        <v>13200</v>
      </c>
    </row>
    <row r="17" spans="1:25" x14ac:dyDescent="0.25">
      <c r="A17" s="5">
        <v>5165</v>
      </c>
      <c r="B17" s="5">
        <v>942074.63830137253</v>
      </c>
      <c r="C17" s="5">
        <v>1236627.7340306938</v>
      </c>
      <c r="D17" s="5">
        <v>17551.813953488359</v>
      </c>
      <c r="E17" s="5">
        <v>38.885861111111112</v>
      </c>
      <c r="F17" s="45">
        <v>0.02</v>
      </c>
      <c r="G17" s="45">
        <v>0.02</v>
      </c>
      <c r="H17" s="45">
        <v>0.5</v>
      </c>
      <c r="I17" s="45">
        <v>0.5</v>
      </c>
      <c r="J17" s="45">
        <v>500</v>
      </c>
      <c r="K17" s="50">
        <v>2800</v>
      </c>
      <c r="L17" s="51">
        <f t="shared" si="0"/>
        <v>13513.636363636364</v>
      </c>
      <c r="Y17" s="51">
        <f t="shared" si="1"/>
        <v>13150</v>
      </c>
    </row>
    <row r="18" spans="1:25" x14ac:dyDescent="0.25">
      <c r="A18" s="5">
        <v>5166</v>
      </c>
      <c r="B18" s="5">
        <v>942853.03638839722</v>
      </c>
      <c r="C18" s="5">
        <v>1237255.5050220191</v>
      </c>
      <c r="D18" s="5">
        <v>17551.325581395336</v>
      </c>
      <c r="E18" s="5">
        <v>38.885861111111112</v>
      </c>
      <c r="F18" s="45">
        <v>0.02</v>
      </c>
      <c r="G18" s="45">
        <v>0.02</v>
      </c>
      <c r="H18" s="45">
        <v>0.5</v>
      </c>
      <c r="I18" s="45">
        <v>0.5</v>
      </c>
      <c r="J18" s="45">
        <v>500</v>
      </c>
      <c r="K18" s="50">
        <v>2800</v>
      </c>
      <c r="L18" s="51">
        <f t="shared" si="0"/>
        <v>13502.272727272728</v>
      </c>
      <c r="Y18" s="51">
        <f t="shared" si="1"/>
        <v>13100</v>
      </c>
    </row>
    <row r="19" spans="1:25" x14ac:dyDescent="0.25">
      <c r="A19" s="5">
        <v>5167</v>
      </c>
      <c r="B19" s="5">
        <v>943631.43447589874</v>
      </c>
      <c r="C19" s="5">
        <v>1237883.2760133743</v>
      </c>
      <c r="D19" s="5">
        <v>17550.837209302317</v>
      </c>
      <c r="E19" s="5">
        <v>38.885861111111112</v>
      </c>
      <c r="F19" s="45">
        <v>0.02</v>
      </c>
      <c r="G19" s="45">
        <v>0.02</v>
      </c>
      <c r="H19" s="45">
        <v>0.5</v>
      </c>
      <c r="I19" s="45">
        <v>0.5</v>
      </c>
      <c r="J19" s="45">
        <v>500</v>
      </c>
      <c r="K19" s="50">
        <v>2800</v>
      </c>
      <c r="L19" s="51">
        <f t="shared" si="0"/>
        <v>13490.90909090909</v>
      </c>
      <c r="Y19" s="51">
        <f t="shared" si="1"/>
        <v>13050</v>
      </c>
    </row>
    <row r="20" spans="1:25" x14ac:dyDescent="0.25">
      <c r="A20" s="5">
        <v>5167.2</v>
      </c>
      <c r="B20" s="5">
        <v>943787.11409330368</v>
      </c>
      <c r="C20" s="5">
        <v>1238008.8302116394</v>
      </c>
      <c r="D20" s="5">
        <v>17550.739534883709</v>
      </c>
      <c r="E20" s="5">
        <v>38.885861111111112</v>
      </c>
      <c r="F20" s="45">
        <v>0.02</v>
      </c>
      <c r="G20" s="45">
        <v>0.02</v>
      </c>
      <c r="H20" s="45">
        <v>0.5</v>
      </c>
      <c r="I20" s="45">
        <v>0.5</v>
      </c>
      <c r="J20" s="45">
        <v>500</v>
      </c>
      <c r="K20" s="50">
        <v>2800</v>
      </c>
      <c r="L20" s="51">
        <f t="shared" si="0"/>
        <v>13488.636363636366</v>
      </c>
      <c r="Y20" s="51">
        <f t="shared" si="1"/>
        <v>13040.000000000009</v>
      </c>
    </row>
    <row r="21" spans="1:25" x14ac:dyDescent="0.25">
      <c r="A21" s="5">
        <v>5167.8</v>
      </c>
      <c r="B21" s="5">
        <v>944254.15294599533</v>
      </c>
      <c r="C21" s="5">
        <v>1238385.4928064644</v>
      </c>
      <c r="D21" s="5">
        <v>17550.446511627895</v>
      </c>
      <c r="E21" s="5">
        <v>38.885861111111112</v>
      </c>
      <c r="F21" s="45">
        <v>0.02</v>
      </c>
      <c r="G21" s="45">
        <v>0.02</v>
      </c>
      <c r="H21" s="45">
        <v>0.5</v>
      </c>
      <c r="I21" s="45">
        <v>0.5</v>
      </c>
      <c r="J21" s="45">
        <v>500</v>
      </c>
      <c r="K21" s="50">
        <v>2800</v>
      </c>
      <c r="L21" s="51">
        <f t="shared" si="0"/>
        <v>13481.81818181818</v>
      </c>
      <c r="Y21" s="51">
        <f t="shared" si="1"/>
        <v>13009.999999999991</v>
      </c>
    </row>
    <row r="22" spans="1:25" x14ac:dyDescent="0.25">
      <c r="A22" s="5">
        <v>5168</v>
      </c>
      <c r="B22" s="5">
        <v>944409.83256292343</v>
      </c>
      <c r="C22" s="5">
        <v>1238511.0470047295</v>
      </c>
      <c r="D22" s="5">
        <v>17550.348837209291</v>
      </c>
      <c r="E22" s="5">
        <v>38.885861111111112</v>
      </c>
      <c r="F22" s="45">
        <v>0.02</v>
      </c>
      <c r="G22" s="45">
        <v>0.02</v>
      </c>
      <c r="H22" s="45">
        <v>0.5</v>
      </c>
      <c r="I22" s="45">
        <v>0.5</v>
      </c>
      <c r="J22" s="45">
        <v>500</v>
      </c>
      <c r="K22" s="50">
        <v>2800</v>
      </c>
      <c r="L22" s="51">
        <f t="shared" si="0"/>
        <v>13479.545454545454</v>
      </c>
      <c r="Y22" s="51">
        <f t="shared" si="1"/>
        <v>13000</v>
      </c>
    </row>
    <row r="23" spans="1:25" x14ac:dyDescent="0.25">
      <c r="A23" s="5">
        <v>5169</v>
      </c>
      <c r="B23" s="5">
        <v>945188.23065090179</v>
      </c>
      <c r="C23" s="5">
        <v>1239138.8179960847</v>
      </c>
      <c r="D23" s="5">
        <v>17549.860465116268</v>
      </c>
      <c r="E23" s="5">
        <v>38.885861111111112</v>
      </c>
      <c r="F23" s="45">
        <v>0.02</v>
      </c>
      <c r="G23" s="45">
        <v>0.02</v>
      </c>
      <c r="H23" s="45">
        <v>0.5</v>
      </c>
      <c r="I23" s="45">
        <v>0.5</v>
      </c>
      <c r="J23" s="45">
        <v>500</v>
      </c>
      <c r="K23" s="50">
        <v>2800</v>
      </c>
      <c r="L23" s="51">
        <f t="shared" si="0"/>
        <v>13468.181818181818</v>
      </c>
      <c r="Y23" s="51">
        <f t="shared" si="1"/>
        <v>12950</v>
      </c>
    </row>
    <row r="24" spans="1:25" x14ac:dyDescent="0.25">
      <c r="A24" s="5">
        <v>5170</v>
      </c>
      <c r="B24" s="5">
        <v>945966.62873792648</v>
      </c>
      <c r="C24" s="5">
        <v>1239766.5889874399</v>
      </c>
      <c r="D24" s="5">
        <v>17549.372093023245</v>
      </c>
      <c r="E24" s="5">
        <v>38.885861111111112</v>
      </c>
      <c r="F24" s="45">
        <v>0.02</v>
      </c>
      <c r="G24" s="45">
        <v>0.02</v>
      </c>
      <c r="H24" s="45">
        <v>0.5</v>
      </c>
      <c r="I24" s="45">
        <v>0.5</v>
      </c>
      <c r="J24" s="45">
        <v>500</v>
      </c>
      <c r="K24" s="50">
        <v>2800</v>
      </c>
      <c r="L24" s="51">
        <f t="shared" si="0"/>
        <v>13456.818181818182</v>
      </c>
      <c r="Y24" s="51">
        <f t="shared" si="1"/>
        <v>12900</v>
      </c>
    </row>
    <row r="25" spans="1:25" x14ac:dyDescent="0.25">
      <c r="A25" s="5">
        <v>5171</v>
      </c>
      <c r="B25" s="5">
        <v>946745.02682542801</v>
      </c>
      <c r="C25" s="5">
        <v>1240394.3599787652</v>
      </c>
      <c r="D25" s="5">
        <v>17548.883720930222</v>
      </c>
      <c r="E25" s="5">
        <v>38.885861111111112</v>
      </c>
      <c r="F25" s="45">
        <v>0.02</v>
      </c>
      <c r="G25" s="45">
        <v>0.02</v>
      </c>
      <c r="H25" s="45">
        <v>0.5</v>
      </c>
      <c r="I25" s="45">
        <v>0.5</v>
      </c>
      <c r="J25" s="45">
        <v>500</v>
      </c>
      <c r="K25" s="50">
        <v>2800</v>
      </c>
      <c r="L25" s="51">
        <f t="shared" si="0"/>
        <v>13445.454545454546</v>
      </c>
      <c r="Y25" s="51">
        <f t="shared" si="1"/>
        <v>12850</v>
      </c>
    </row>
    <row r="26" spans="1:25" x14ac:dyDescent="0.25">
      <c r="A26" s="5">
        <v>5172</v>
      </c>
      <c r="B26" s="5">
        <v>947523.42491292953</v>
      </c>
      <c r="C26" s="5">
        <v>1241022.1309701204</v>
      </c>
      <c r="D26" s="5">
        <v>17548.395348837195</v>
      </c>
      <c r="E26" s="5">
        <v>38.885861111111112</v>
      </c>
      <c r="F26" s="45">
        <v>0.02</v>
      </c>
      <c r="G26" s="45">
        <v>0.02</v>
      </c>
      <c r="H26" s="45">
        <v>0.5</v>
      </c>
      <c r="I26" s="45">
        <v>0.5</v>
      </c>
      <c r="J26" s="45">
        <v>500</v>
      </c>
      <c r="K26" s="50">
        <v>2800</v>
      </c>
      <c r="L26" s="51">
        <f t="shared" si="0"/>
        <v>13434.09090909091</v>
      </c>
      <c r="Y26" s="51">
        <f t="shared" si="1"/>
        <v>12800</v>
      </c>
    </row>
    <row r="27" spans="1:25" x14ac:dyDescent="0.25">
      <c r="A27" s="5">
        <v>5172.2</v>
      </c>
      <c r="B27" s="5">
        <v>947679.10452985764</v>
      </c>
      <c r="C27" s="5">
        <v>1241147.6851683557</v>
      </c>
      <c r="D27" s="5">
        <v>17548.297674418591</v>
      </c>
      <c r="E27" s="5">
        <v>38.885861111111112</v>
      </c>
      <c r="F27" s="45">
        <v>0.02</v>
      </c>
      <c r="G27" s="45">
        <v>0.02</v>
      </c>
      <c r="H27" s="45">
        <v>0.5</v>
      </c>
      <c r="I27" s="45">
        <v>0.5</v>
      </c>
      <c r="J27" s="45">
        <v>500</v>
      </c>
      <c r="K27" s="50">
        <v>2800</v>
      </c>
      <c r="L27" s="51">
        <f t="shared" si="0"/>
        <v>13431.818181818184</v>
      </c>
      <c r="Y27" s="51">
        <f t="shared" si="1"/>
        <v>12790.000000000009</v>
      </c>
    </row>
    <row r="28" spans="1:25" x14ac:dyDescent="0.25">
      <c r="A28" s="5">
        <v>5172.8</v>
      </c>
      <c r="B28" s="5">
        <v>948146.14338254929</v>
      </c>
      <c r="C28" s="5">
        <v>1241524.3477631807</v>
      </c>
      <c r="D28" s="5">
        <v>17548.004651162777</v>
      </c>
      <c r="E28" s="5">
        <v>38.885861111111112</v>
      </c>
      <c r="F28" s="45">
        <v>0.02</v>
      </c>
      <c r="G28" s="45">
        <v>0.02</v>
      </c>
      <c r="H28" s="45">
        <v>0.5</v>
      </c>
      <c r="I28" s="45">
        <v>0.5</v>
      </c>
      <c r="J28" s="45">
        <v>500</v>
      </c>
      <c r="K28" s="50">
        <v>2800</v>
      </c>
      <c r="L28" s="51">
        <f t="shared" si="0"/>
        <v>13424.999999999998</v>
      </c>
      <c r="Y28" s="51">
        <f t="shared" si="1"/>
        <v>12759.999999999991</v>
      </c>
    </row>
    <row r="29" spans="1:25" x14ac:dyDescent="0.25">
      <c r="A29" s="5">
        <v>5173</v>
      </c>
      <c r="B29" s="5">
        <v>948301.82299995422</v>
      </c>
      <c r="C29" s="5">
        <v>1241649.9019614458</v>
      </c>
      <c r="D29" s="5">
        <v>17547.906976744172</v>
      </c>
      <c r="E29" s="5">
        <v>38.885861111111112</v>
      </c>
      <c r="F29" s="45">
        <v>0.02</v>
      </c>
      <c r="G29" s="45">
        <v>0.02</v>
      </c>
      <c r="H29" s="45">
        <v>0.5</v>
      </c>
      <c r="I29" s="45">
        <v>0.5</v>
      </c>
      <c r="J29" s="45">
        <v>500</v>
      </c>
      <c r="K29" s="50">
        <v>2800</v>
      </c>
      <c r="L29" s="51">
        <f t="shared" si="0"/>
        <v>13422.727272727272</v>
      </c>
      <c r="Y29" s="51">
        <f t="shared" si="1"/>
        <v>12750</v>
      </c>
    </row>
    <row r="30" spans="1:25" x14ac:dyDescent="0.25">
      <c r="A30" s="5">
        <v>5174</v>
      </c>
      <c r="B30" s="5">
        <v>949080.22108745575</v>
      </c>
      <c r="C30" s="5">
        <v>1242277.672952801</v>
      </c>
      <c r="D30" s="5">
        <v>17547.41860465115</v>
      </c>
      <c r="E30" s="5">
        <v>38.885861111111112</v>
      </c>
      <c r="F30" s="45">
        <v>0.02</v>
      </c>
      <c r="G30" s="45">
        <v>0.02</v>
      </c>
      <c r="H30" s="45">
        <v>0.5</v>
      </c>
      <c r="I30" s="45">
        <v>0.5</v>
      </c>
      <c r="J30" s="45">
        <v>500</v>
      </c>
      <c r="K30" s="50">
        <v>2800</v>
      </c>
      <c r="L30" s="51">
        <f t="shared" si="0"/>
        <v>13411.363636363636</v>
      </c>
      <c r="Y30" s="51">
        <f t="shared" si="1"/>
        <v>12700</v>
      </c>
    </row>
    <row r="31" spans="1:25" x14ac:dyDescent="0.25">
      <c r="A31" s="5">
        <v>5175</v>
      </c>
      <c r="B31" s="5">
        <v>949858.61917448044</v>
      </c>
      <c r="C31" s="5">
        <v>1242905.4439441264</v>
      </c>
      <c r="D31" s="5">
        <v>17546.93023255813</v>
      </c>
      <c r="E31" s="5">
        <v>38.885861111111112</v>
      </c>
      <c r="F31" s="45">
        <v>0.02</v>
      </c>
      <c r="G31" s="45">
        <v>0.02</v>
      </c>
      <c r="H31" s="45">
        <v>0.5</v>
      </c>
      <c r="I31" s="45">
        <v>0.5</v>
      </c>
      <c r="J31" s="45">
        <v>500</v>
      </c>
      <c r="K31" s="50">
        <v>2800</v>
      </c>
      <c r="L31" s="51">
        <f t="shared" si="0"/>
        <v>13400</v>
      </c>
      <c r="Y31" s="51">
        <f t="shared" si="1"/>
        <v>12650</v>
      </c>
    </row>
    <row r="32" spans="1:25" x14ac:dyDescent="0.25">
      <c r="A32" s="5">
        <v>5176</v>
      </c>
      <c r="B32" s="5">
        <v>950637.0172624588</v>
      </c>
      <c r="C32" s="5">
        <v>1243533.2149354815</v>
      </c>
      <c r="D32" s="5">
        <v>17546.441860465104</v>
      </c>
      <c r="E32" s="5">
        <v>38.885861111111112</v>
      </c>
      <c r="F32" s="45">
        <v>0.02</v>
      </c>
      <c r="G32" s="45">
        <v>0.02</v>
      </c>
      <c r="H32" s="45">
        <v>0.5</v>
      </c>
      <c r="I32" s="45">
        <v>0.5</v>
      </c>
      <c r="J32" s="45">
        <v>500</v>
      </c>
      <c r="K32" s="50">
        <v>2800</v>
      </c>
      <c r="L32" s="51">
        <f>13400-(1910/30)*(A32-5175)</f>
        <v>13336.333333333334</v>
      </c>
      <c r="Y32" s="51">
        <f t="shared" si="1"/>
        <v>12600</v>
      </c>
    </row>
    <row r="33" spans="1:25" x14ac:dyDescent="0.25">
      <c r="A33" s="5">
        <v>5177</v>
      </c>
      <c r="B33" s="5">
        <v>951415.41534948349</v>
      </c>
      <c r="C33" s="5">
        <v>1244160.9859268069</v>
      </c>
      <c r="D33" s="5">
        <v>17545.953488372081</v>
      </c>
      <c r="E33" s="5">
        <v>38.885861111111112</v>
      </c>
      <c r="F33" s="45">
        <v>0.02</v>
      </c>
      <c r="G33" s="45">
        <v>0.02</v>
      </c>
      <c r="H33" s="45">
        <v>0.5</v>
      </c>
      <c r="I33" s="45">
        <v>0.5</v>
      </c>
      <c r="J33" s="45">
        <v>500</v>
      </c>
      <c r="K33" s="50">
        <v>2800</v>
      </c>
      <c r="L33" s="51">
        <f t="shared" ref="L33:L73" si="2">13400-(1910/30)*(A33-5175)</f>
        <v>13272.666666666666</v>
      </c>
      <c r="Y33" s="51">
        <f t="shared" si="1"/>
        <v>12550</v>
      </c>
    </row>
    <row r="34" spans="1:25" x14ac:dyDescent="0.25">
      <c r="A34" s="5">
        <v>5177.2</v>
      </c>
      <c r="B34" s="5">
        <v>951571.09496736526</v>
      </c>
      <c r="C34" s="5">
        <v>1244286.540125072</v>
      </c>
      <c r="D34" s="5">
        <v>17545.855813953476</v>
      </c>
      <c r="E34" s="5">
        <v>38.885861111111112</v>
      </c>
      <c r="F34" s="45">
        <v>0.02</v>
      </c>
      <c r="G34" s="45">
        <v>0.02</v>
      </c>
      <c r="H34" s="45">
        <v>0.5</v>
      </c>
      <c r="I34" s="45">
        <v>0.5</v>
      </c>
      <c r="J34" s="45">
        <v>500</v>
      </c>
      <c r="K34" s="50">
        <v>2800</v>
      </c>
      <c r="L34" s="51">
        <f t="shared" si="2"/>
        <v>13259.933333333345</v>
      </c>
      <c r="Y34" s="51">
        <f t="shared" si="1"/>
        <v>12540.000000000009</v>
      </c>
    </row>
    <row r="35" spans="1:25" x14ac:dyDescent="0.25">
      <c r="A35" s="5">
        <v>5177.8</v>
      </c>
      <c r="B35" s="5">
        <v>952038.13381958008</v>
      </c>
      <c r="C35" s="5">
        <v>1244663.2027198672</v>
      </c>
      <c r="D35" s="5">
        <v>17545.562790697662</v>
      </c>
      <c r="E35" s="5">
        <v>38.885861111111112</v>
      </c>
      <c r="F35" s="45">
        <v>0.02</v>
      </c>
      <c r="G35" s="45">
        <v>0.02</v>
      </c>
      <c r="H35" s="45">
        <v>0.5</v>
      </c>
      <c r="I35" s="45">
        <v>0.5</v>
      </c>
      <c r="J35" s="45">
        <v>500</v>
      </c>
      <c r="K35" s="50">
        <v>2800</v>
      </c>
      <c r="L35" s="51">
        <f t="shared" si="2"/>
        <v>13221.733333333323</v>
      </c>
      <c r="Y35" s="51">
        <f t="shared" si="1"/>
        <v>12509.999999999991</v>
      </c>
    </row>
    <row r="36" spans="1:25" x14ac:dyDescent="0.25">
      <c r="A36" s="5">
        <v>5178</v>
      </c>
      <c r="B36" s="5">
        <v>952193.81343698502</v>
      </c>
      <c r="C36" s="5">
        <v>1244788.7569181621</v>
      </c>
      <c r="D36" s="5">
        <v>17545.465116279058</v>
      </c>
      <c r="E36" s="5">
        <v>38.885861111111112</v>
      </c>
      <c r="F36" s="45">
        <v>0.02</v>
      </c>
      <c r="G36" s="45">
        <v>0.02</v>
      </c>
      <c r="H36" s="45">
        <v>0.5</v>
      </c>
      <c r="I36" s="45">
        <v>0.5</v>
      </c>
      <c r="J36" s="45">
        <v>500</v>
      </c>
      <c r="K36" s="50">
        <v>2800</v>
      </c>
      <c r="L36" s="51">
        <f t="shared" si="2"/>
        <v>13209</v>
      </c>
      <c r="Y36" s="51">
        <f t="shared" si="1"/>
        <v>12500</v>
      </c>
    </row>
    <row r="37" spans="1:25" x14ac:dyDescent="0.25">
      <c r="A37" s="5">
        <v>5179</v>
      </c>
      <c r="B37" s="5">
        <v>952972.2115240097</v>
      </c>
      <c r="C37" s="5">
        <v>1245416.5279094875</v>
      </c>
      <c r="D37" s="5">
        <v>17544.976744186035</v>
      </c>
      <c r="E37" s="5">
        <v>38.885861111111112</v>
      </c>
      <c r="F37" s="45">
        <v>0.02</v>
      </c>
      <c r="G37" s="45">
        <v>0.02</v>
      </c>
      <c r="H37" s="45">
        <v>0.5</v>
      </c>
      <c r="I37" s="45">
        <v>0.5</v>
      </c>
      <c r="J37" s="45">
        <v>500</v>
      </c>
      <c r="K37" s="50">
        <v>2800</v>
      </c>
      <c r="L37" s="51">
        <f t="shared" si="2"/>
        <v>13145.333333333334</v>
      </c>
      <c r="Y37" s="51">
        <f t="shared" si="1"/>
        <v>12450</v>
      </c>
    </row>
    <row r="38" spans="1:25" x14ac:dyDescent="0.25">
      <c r="A38" s="5">
        <v>5180</v>
      </c>
      <c r="B38" s="5">
        <v>953750.60961198807</v>
      </c>
      <c r="C38" s="5">
        <v>1246044.2989008427</v>
      </c>
      <c r="D38" s="5">
        <v>17544.488372093008</v>
      </c>
      <c r="E38" s="5">
        <v>38.885861111111112</v>
      </c>
      <c r="F38" s="45">
        <v>0.02</v>
      </c>
      <c r="G38" s="45">
        <v>0.02</v>
      </c>
      <c r="H38" s="45">
        <v>0.5</v>
      </c>
      <c r="I38" s="45">
        <v>0.5</v>
      </c>
      <c r="J38" s="45">
        <v>500</v>
      </c>
      <c r="K38" s="50">
        <v>2800</v>
      </c>
      <c r="L38" s="51">
        <f t="shared" si="2"/>
        <v>13081.666666666666</v>
      </c>
      <c r="Y38" s="51">
        <f t="shared" si="1"/>
        <v>12400</v>
      </c>
    </row>
    <row r="39" spans="1:25" x14ac:dyDescent="0.25">
      <c r="A39" s="5">
        <v>5181</v>
      </c>
      <c r="B39" s="5">
        <v>954529.00769901276</v>
      </c>
      <c r="C39" s="5">
        <v>1246672.069892168</v>
      </c>
      <c r="D39" s="5">
        <v>17543.999999999989</v>
      </c>
      <c r="E39" s="5">
        <v>38.885861111111112</v>
      </c>
      <c r="F39" s="45">
        <v>0.02</v>
      </c>
      <c r="G39" s="45">
        <v>0.02</v>
      </c>
      <c r="H39" s="45">
        <v>0.5</v>
      </c>
      <c r="I39" s="45">
        <v>0.5</v>
      </c>
      <c r="J39" s="45">
        <v>500</v>
      </c>
      <c r="K39" s="50">
        <v>2800</v>
      </c>
      <c r="L39" s="51">
        <f t="shared" si="2"/>
        <v>13018</v>
      </c>
      <c r="Y39" s="51">
        <f t="shared" si="1"/>
        <v>12350</v>
      </c>
    </row>
    <row r="40" spans="1:25" x14ac:dyDescent="0.25">
      <c r="A40" s="5">
        <v>5182</v>
      </c>
      <c r="B40" s="5">
        <v>955307.40578651428</v>
      </c>
      <c r="C40" s="5">
        <v>1247299.8408835232</v>
      </c>
      <c r="D40" s="5">
        <v>17543.511627906966</v>
      </c>
      <c r="E40" s="5">
        <v>38.885861111111112</v>
      </c>
      <c r="F40" s="45">
        <v>0.02</v>
      </c>
      <c r="G40" s="45">
        <v>0.02</v>
      </c>
      <c r="H40" s="45">
        <v>0.5</v>
      </c>
      <c r="I40" s="45">
        <v>0.5</v>
      </c>
      <c r="J40" s="45">
        <v>500</v>
      </c>
      <c r="K40" s="50">
        <v>2800</v>
      </c>
      <c r="L40" s="51">
        <f t="shared" si="2"/>
        <v>12954.333333333334</v>
      </c>
      <c r="Y40" s="51">
        <f t="shared" si="1"/>
        <v>12300</v>
      </c>
    </row>
    <row r="41" spans="1:25" x14ac:dyDescent="0.25">
      <c r="A41" s="5">
        <v>5182.2</v>
      </c>
      <c r="B41" s="5">
        <v>955463.08540391922</v>
      </c>
      <c r="C41" s="5">
        <v>1247425.3950817883</v>
      </c>
      <c r="D41" s="5">
        <v>17543.413953488362</v>
      </c>
      <c r="E41" s="5">
        <v>38.885861111111112</v>
      </c>
      <c r="F41" s="45">
        <v>0.02</v>
      </c>
      <c r="G41" s="45">
        <v>0.02</v>
      </c>
      <c r="H41" s="45">
        <v>0.5</v>
      </c>
      <c r="I41" s="45">
        <v>0.5</v>
      </c>
      <c r="J41" s="45">
        <v>500</v>
      </c>
      <c r="K41" s="50">
        <v>2800</v>
      </c>
      <c r="L41" s="51">
        <f t="shared" si="2"/>
        <v>12941.600000000011</v>
      </c>
      <c r="Y41" s="51">
        <f t="shared" si="1"/>
        <v>12290.000000000009</v>
      </c>
    </row>
    <row r="42" spans="1:25" x14ac:dyDescent="0.25">
      <c r="A42" s="5">
        <v>5182.8</v>
      </c>
      <c r="B42" s="5">
        <v>955930.12425661087</v>
      </c>
      <c r="C42" s="5">
        <v>1247802.0576765835</v>
      </c>
      <c r="D42" s="5">
        <v>17543.120930232548</v>
      </c>
      <c r="E42" s="5">
        <v>38.885861111111112</v>
      </c>
      <c r="F42" s="45">
        <v>0.02</v>
      </c>
      <c r="G42" s="45">
        <v>0.02</v>
      </c>
      <c r="H42" s="45">
        <v>0.5</v>
      </c>
      <c r="I42" s="45">
        <v>0.5</v>
      </c>
      <c r="J42" s="45">
        <v>500</v>
      </c>
      <c r="K42" s="50">
        <v>2800</v>
      </c>
      <c r="L42" s="51">
        <f t="shared" si="2"/>
        <v>12903.399999999989</v>
      </c>
      <c r="Y42" s="51">
        <f t="shared" si="1"/>
        <v>12259.999999999991</v>
      </c>
    </row>
    <row r="43" spans="1:25" x14ac:dyDescent="0.25">
      <c r="A43" s="5">
        <v>5183</v>
      </c>
      <c r="B43" s="5">
        <v>956085.80387401581</v>
      </c>
      <c r="C43" s="5">
        <v>1247927.6118748486</v>
      </c>
      <c r="D43" s="5">
        <v>17543.023255813943</v>
      </c>
      <c r="E43" s="5">
        <v>38.885861111111112</v>
      </c>
      <c r="F43" s="45">
        <v>0.02</v>
      </c>
      <c r="G43" s="45">
        <v>0.02</v>
      </c>
      <c r="H43" s="45">
        <v>0.5</v>
      </c>
      <c r="I43" s="45">
        <v>0.5</v>
      </c>
      <c r="J43" s="45">
        <v>500</v>
      </c>
      <c r="K43" s="50">
        <v>2800</v>
      </c>
      <c r="L43" s="51">
        <f t="shared" si="2"/>
        <v>12890.666666666666</v>
      </c>
      <c r="Y43" s="51">
        <f t="shared" si="1"/>
        <v>12250</v>
      </c>
    </row>
    <row r="44" spans="1:25" x14ac:dyDescent="0.25">
      <c r="A44" s="5">
        <v>5184</v>
      </c>
      <c r="B44" s="5">
        <v>956864.20196151733</v>
      </c>
      <c r="C44" s="5">
        <v>1248555.3828662038</v>
      </c>
      <c r="D44" s="5">
        <v>17542.534883720917</v>
      </c>
      <c r="E44" s="5">
        <v>38.885861111111112</v>
      </c>
      <c r="F44" s="45">
        <v>0.02</v>
      </c>
      <c r="G44" s="45">
        <v>0.02</v>
      </c>
      <c r="H44" s="45">
        <v>0.5</v>
      </c>
      <c r="I44" s="45">
        <v>0.5</v>
      </c>
      <c r="J44" s="45">
        <v>500</v>
      </c>
      <c r="K44" s="50">
        <v>2800</v>
      </c>
      <c r="L44" s="51">
        <f t="shared" si="2"/>
        <v>12827</v>
      </c>
      <c r="Y44" s="51">
        <f t="shared" si="1"/>
        <v>12200</v>
      </c>
    </row>
    <row r="45" spans="1:25" x14ac:dyDescent="0.25">
      <c r="A45" s="5">
        <v>5185</v>
      </c>
      <c r="B45" s="5">
        <v>957642.60004854202</v>
      </c>
      <c r="C45" s="5">
        <v>1249183.153857559</v>
      </c>
      <c r="D45" s="5">
        <v>17542.046511627894</v>
      </c>
      <c r="E45" s="5">
        <v>38.885861111111112</v>
      </c>
      <c r="F45" s="45">
        <v>0.02</v>
      </c>
      <c r="G45" s="45">
        <v>0.02</v>
      </c>
      <c r="H45" s="45">
        <v>0.5</v>
      </c>
      <c r="I45" s="45">
        <v>0.5</v>
      </c>
      <c r="J45" s="45">
        <v>500</v>
      </c>
      <c r="K45" s="50">
        <v>2800</v>
      </c>
      <c r="L45" s="51">
        <f t="shared" si="2"/>
        <v>12763.333333333334</v>
      </c>
      <c r="Y45" s="51">
        <f t="shared" si="1"/>
        <v>12150</v>
      </c>
    </row>
    <row r="46" spans="1:25" x14ac:dyDescent="0.25">
      <c r="A46" s="5">
        <v>5186</v>
      </c>
      <c r="B46" s="5">
        <v>958420.99813604355</v>
      </c>
      <c r="C46" s="5">
        <v>1249810.9248488843</v>
      </c>
      <c r="D46" s="5">
        <v>17541.558139534871</v>
      </c>
      <c r="E46" s="5">
        <v>38.885861111111112</v>
      </c>
      <c r="F46" s="45">
        <v>0.02</v>
      </c>
      <c r="G46" s="45">
        <v>0.02</v>
      </c>
      <c r="H46" s="45">
        <v>0.5</v>
      </c>
      <c r="I46" s="45">
        <v>0.5</v>
      </c>
      <c r="J46" s="45">
        <v>500</v>
      </c>
      <c r="K46" s="50">
        <v>2800</v>
      </c>
      <c r="L46" s="51">
        <f t="shared" si="2"/>
        <v>12699.666666666666</v>
      </c>
      <c r="Y46" s="51">
        <f t="shared" si="1"/>
        <v>12100</v>
      </c>
    </row>
    <row r="47" spans="1:25" x14ac:dyDescent="0.25">
      <c r="A47" s="5">
        <v>5187</v>
      </c>
      <c r="B47" s="5">
        <v>959199.39622354507</v>
      </c>
      <c r="C47" s="5">
        <v>1250438.6958402395</v>
      </c>
      <c r="D47" s="5">
        <v>17541.069767441848</v>
      </c>
      <c r="E47" s="5">
        <v>38.885861111111112</v>
      </c>
      <c r="F47" s="45">
        <v>0.02</v>
      </c>
      <c r="G47" s="45">
        <v>0.02</v>
      </c>
      <c r="H47" s="45">
        <v>0.5</v>
      </c>
      <c r="I47" s="45">
        <v>0.5</v>
      </c>
      <c r="J47" s="45">
        <v>500</v>
      </c>
      <c r="K47" s="50">
        <v>2800</v>
      </c>
      <c r="L47" s="51">
        <f t="shared" si="2"/>
        <v>12636</v>
      </c>
      <c r="Y47" s="51">
        <f t="shared" si="1"/>
        <v>12050</v>
      </c>
    </row>
    <row r="48" spans="1:25" x14ac:dyDescent="0.25">
      <c r="A48" s="5">
        <v>5187.2</v>
      </c>
      <c r="B48" s="5">
        <v>959355.07584047318</v>
      </c>
      <c r="C48" s="5">
        <v>1250564.2500385046</v>
      </c>
      <c r="D48" s="5">
        <v>17540.972093023243</v>
      </c>
      <c r="E48" s="5">
        <v>38.885861111111112</v>
      </c>
      <c r="F48" s="45">
        <v>0.02</v>
      </c>
      <c r="G48" s="45">
        <v>0.02</v>
      </c>
      <c r="H48" s="45">
        <v>0.5</v>
      </c>
      <c r="I48" s="45">
        <v>0.5</v>
      </c>
      <c r="J48" s="45">
        <v>500</v>
      </c>
      <c r="K48" s="50">
        <v>2800</v>
      </c>
      <c r="L48" s="51">
        <f t="shared" si="2"/>
        <v>12623.266666666677</v>
      </c>
      <c r="Y48" s="51">
        <f t="shared" si="1"/>
        <v>12040.000000000009</v>
      </c>
    </row>
    <row r="49" spans="1:25" x14ac:dyDescent="0.25">
      <c r="A49" s="5">
        <v>5187.8</v>
      </c>
      <c r="B49" s="5">
        <v>959822.11469316483</v>
      </c>
      <c r="C49" s="5">
        <v>1250940.9126332998</v>
      </c>
      <c r="D49" s="5">
        <v>17540.67906976743</v>
      </c>
      <c r="E49" s="5">
        <v>38.885861111111112</v>
      </c>
      <c r="F49" s="45">
        <v>0.02</v>
      </c>
      <c r="G49" s="45">
        <v>0.02</v>
      </c>
      <c r="H49" s="45">
        <v>0.5</v>
      </c>
      <c r="I49" s="45">
        <v>0.5</v>
      </c>
      <c r="J49" s="45">
        <v>500</v>
      </c>
      <c r="K49" s="50">
        <v>2800</v>
      </c>
      <c r="L49" s="51">
        <f t="shared" si="2"/>
        <v>12585.066666666655</v>
      </c>
      <c r="Y49" s="51">
        <f t="shared" si="1"/>
        <v>12009.999999999991</v>
      </c>
    </row>
    <row r="50" spans="1:25" x14ac:dyDescent="0.25">
      <c r="A50" s="5">
        <v>5188</v>
      </c>
      <c r="B50" s="5">
        <v>959977.79431056976</v>
      </c>
      <c r="C50" s="5">
        <v>1251066.4668315649</v>
      </c>
      <c r="D50" s="5">
        <v>17540.581395348825</v>
      </c>
      <c r="E50" s="5">
        <v>38.885861111111112</v>
      </c>
      <c r="F50" s="45">
        <v>0.02</v>
      </c>
      <c r="G50" s="45">
        <v>0.02</v>
      </c>
      <c r="H50" s="45">
        <v>0.5</v>
      </c>
      <c r="I50" s="45">
        <v>0.5</v>
      </c>
      <c r="J50" s="45">
        <v>500</v>
      </c>
      <c r="K50" s="50">
        <v>2800</v>
      </c>
      <c r="L50" s="51">
        <f t="shared" si="2"/>
        <v>12572.333333333334</v>
      </c>
      <c r="Y50" s="51">
        <f t="shared" si="1"/>
        <v>12000</v>
      </c>
    </row>
    <row r="51" spans="1:25" x14ac:dyDescent="0.25">
      <c r="A51" s="5">
        <v>5189</v>
      </c>
      <c r="B51" s="5">
        <v>960756.19239807129</v>
      </c>
      <c r="C51" s="5">
        <v>1251694.2378229201</v>
      </c>
      <c r="D51" s="5">
        <v>17540.093023255802</v>
      </c>
      <c r="E51" s="5">
        <v>38.885861111111112</v>
      </c>
      <c r="F51" s="45">
        <v>0.02</v>
      </c>
      <c r="G51" s="45">
        <v>0.02</v>
      </c>
      <c r="H51" s="45">
        <v>0.5</v>
      </c>
      <c r="I51" s="45">
        <v>0.5</v>
      </c>
      <c r="J51" s="45">
        <v>500</v>
      </c>
      <c r="K51" s="50">
        <v>2800</v>
      </c>
      <c r="L51" s="51">
        <f t="shared" si="2"/>
        <v>12508.666666666666</v>
      </c>
      <c r="Y51" s="51">
        <f t="shared" si="1"/>
        <v>11950</v>
      </c>
    </row>
    <row r="52" spans="1:25" x14ac:dyDescent="0.25">
      <c r="A52" s="5">
        <v>5190</v>
      </c>
      <c r="B52" s="5">
        <v>961534.59048509598</v>
      </c>
      <c r="C52" s="5">
        <v>1252322.0088142455</v>
      </c>
      <c r="D52" s="5">
        <v>17539.604651162779</v>
      </c>
      <c r="E52" s="5">
        <v>38.885861111111112</v>
      </c>
      <c r="F52" s="45">
        <v>0.02</v>
      </c>
      <c r="G52" s="45">
        <v>0.02</v>
      </c>
      <c r="H52" s="45">
        <v>0.5</v>
      </c>
      <c r="I52" s="45">
        <v>0.5</v>
      </c>
      <c r="J52" s="45">
        <v>500</v>
      </c>
      <c r="K52" s="50">
        <v>2800</v>
      </c>
      <c r="L52" s="51">
        <f t="shared" si="2"/>
        <v>12445</v>
      </c>
      <c r="Y52" s="51">
        <f t="shared" si="1"/>
        <v>11900</v>
      </c>
    </row>
    <row r="53" spans="1:25" x14ac:dyDescent="0.25">
      <c r="A53" s="5">
        <v>5191</v>
      </c>
      <c r="B53" s="5">
        <v>962312.98857307434</v>
      </c>
      <c r="C53" s="5">
        <v>1252949.7798056006</v>
      </c>
      <c r="D53" s="5">
        <v>17539.116279069756</v>
      </c>
      <c r="E53" s="5">
        <v>38.885861111111112</v>
      </c>
      <c r="F53" s="45">
        <v>0.02</v>
      </c>
      <c r="G53" s="45">
        <v>0.02</v>
      </c>
      <c r="H53" s="45">
        <v>0.5</v>
      </c>
      <c r="I53" s="45">
        <v>0.5</v>
      </c>
      <c r="J53" s="45">
        <v>500</v>
      </c>
      <c r="K53" s="50">
        <v>2800</v>
      </c>
      <c r="L53" s="51">
        <f t="shared" si="2"/>
        <v>12381.333333333334</v>
      </c>
      <c r="Y53" s="51">
        <f t="shared" si="1"/>
        <v>11850</v>
      </c>
    </row>
    <row r="54" spans="1:25" x14ac:dyDescent="0.25">
      <c r="A54" s="5">
        <v>5192</v>
      </c>
      <c r="B54" s="5">
        <v>963091.38666009903</v>
      </c>
      <c r="C54" s="5">
        <v>1253577.550796926</v>
      </c>
      <c r="D54" s="5">
        <v>17538.627906976733</v>
      </c>
      <c r="E54" s="5">
        <v>38.885861111111112</v>
      </c>
      <c r="F54" s="45">
        <v>0.02</v>
      </c>
      <c r="G54" s="45">
        <v>0.02</v>
      </c>
      <c r="H54" s="45">
        <v>0.5</v>
      </c>
      <c r="I54" s="45">
        <v>0.5</v>
      </c>
      <c r="J54" s="45">
        <v>500</v>
      </c>
      <c r="K54" s="50">
        <v>2800</v>
      </c>
      <c r="L54" s="51">
        <f t="shared" si="2"/>
        <v>12317.666666666666</v>
      </c>
      <c r="Y54" s="51">
        <f t="shared" si="1"/>
        <v>11800</v>
      </c>
    </row>
    <row r="55" spans="1:25" x14ac:dyDescent="0.25">
      <c r="A55" s="5">
        <v>5192.2</v>
      </c>
      <c r="B55" s="5">
        <v>963247.0662779808</v>
      </c>
      <c r="C55" s="5">
        <v>1253703.1049952209</v>
      </c>
      <c r="D55" s="5">
        <v>17538.530232558129</v>
      </c>
      <c r="E55" s="5">
        <v>38.885861111111112</v>
      </c>
      <c r="F55" s="45">
        <v>0.02</v>
      </c>
      <c r="G55" s="45">
        <v>0.02</v>
      </c>
      <c r="H55" s="45">
        <v>0.5</v>
      </c>
      <c r="I55" s="45">
        <v>0.5</v>
      </c>
      <c r="J55" s="45">
        <v>500</v>
      </c>
      <c r="K55" s="50">
        <v>2800</v>
      </c>
      <c r="L55" s="51">
        <f t="shared" si="2"/>
        <v>12304.933333333345</v>
      </c>
      <c r="Y55" s="51">
        <f t="shared" si="1"/>
        <v>11790.000000000009</v>
      </c>
    </row>
    <row r="56" spans="1:25" x14ac:dyDescent="0.25">
      <c r="A56" s="5">
        <v>5192.8</v>
      </c>
      <c r="B56" s="5">
        <v>963714.10512971878</v>
      </c>
      <c r="C56" s="5">
        <v>1254079.7675900161</v>
      </c>
      <c r="D56" s="5">
        <v>17538.237209302311</v>
      </c>
      <c r="E56" s="5">
        <v>38.885861111111112</v>
      </c>
      <c r="F56" s="45">
        <v>0.02</v>
      </c>
      <c r="G56" s="45">
        <v>0.02</v>
      </c>
      <c r="H56" s="45">
        <v>0.5</v>
      </c>
      <c r="I56" s="45">
        <v>0.5</v>
      </c>
      <c r="J56" s="45">
        <v>500</v>
      </c>
      <c r="K56" s="50">
        <v>2800</v>
      </c>
      <c r="L56" s="51">
        <f t="shared" si="2"/>
        <v>12266.733333333323</v>
      </c>
      <c r="Y56" s="51">
        <f t="shared" si="1"/>
        <v>11759.999999999991</v>
      </c>
    </row>
    <row r="57" spans="1:25" x14ac:dyDescent="0.25">
      <c r="A57" s="5">
        <v>5193</v>
      </c>
      <c r="B57" s="5">
        <v>963869.78474760056</v>
      </c>
      <c r="C57" s="5">
        <v>1254205.3217882812</v>
      </c>
      <c r="D57" s="5">
        <v>17538.139534883707</v>
      </c>
      <c r="E57" s="5">
        <v>38.885861111111112</v>
      </c>
      <c r="F57" s="45">
        <v>0.02</v>
      </c>
      <c r="G57" s="45">
        <v>0.02</v>
      </c>
      <c r="H57" s="45">
        <v>0.5</v>
      </c>
      <c r="I57" s="45">
        <v>0.5</v>
      </c>
      <c r="J57" s="45">
        <v>500</v>
      </c>
      <c r="K57" s="50">
        <v>2800</v>
      </c>
      <c r="L57" s="51">
        <f t="shared" si="2"/>
        <v>12254</v>
      </c>
      <c r="Y57" s="51">
        <f t="shared" si="1"/>
        <v>11750</v>
      </c>
    </row>
    <row r="58" spans="1:25" x14ac:dyDescent="0.25">
      <c r="A58" s="5">
        <v>5194</v>
      </c>
      <c r="B58" s="5">
        <v>964648.18283510208</v>
      </c>
      <c r="C58" s="5">
        <v>1254833.0927796066</v>
      </c>
      <c r="D58" s="5">
        <v>17537.651162790684</v>
      </c>
      <c r="E58" s="5">
        <v>38.885861111111112</v>
      </c>
      <c r="F58" s="45">
        <v>0.02</v>
      </c>
      <c r="G58" s="45">
        <v>0.02</v>
      </c>
      <c r="H58" s="45">
        <v>0.5</v>
      </c>
      <c r="I58" s="45">
        <v>0.5</v>
      </c>
      <c r="J58" s="45">
        <v>500</v>
      </c>
      <c r="K58" s="50">
        <v>2800</v>
      </c>
      <c r="L58" s="51">
        <f t="shared" si="2"/>
        <v>12190.333333333334</v>
      </c>
      <c r="Y58" s="51">
        <f t="shared" si="1"/>
        <v>11700</v>
      </c>
    </row>
    <row r="59" spans="1:25" x14ac:dyDescent="0.25">
      <c r="A59" s="5">
        <v>5195</v>
      </c>
      <c r="B59" s="5">
        <v>965426.58092260361</v>
      </c>
      <c r="C59" s="5">
        <v>1255460.8637709618</v>
      </c>
      <c r="D59" s="5">
        <v>17537.162790697665</v>
      </c>
      <c r="E59" s="5">
        <v>38.885861111111112</v>
      </c>
      <c r="F59" s="45">
        <v>0.02</v>
      </c>
      <c r="G59" s="45">
        <v>0.02</v>
      </c>
      <c r="H59" s="45">
        <v>0.5</v>
      </c>
      <c r="I59" s="45">
        <v>0.5</v>
      </c>
      <c r="J59" s="45">
        <v>500</v>
      </c>
      <c r="K59" s="50">
        <v>2800</v>
      </c>
      <c r="L59" s="51">
        <f t="shared" si="2"/>
        <v>12126.666666666666</v>
      </c>
      <c r="Y59" s="51">
        <f t="shared" si="1"/>
        <v>11650</v>
      </c>
    </row>
    <row r="60" spans="1:25" x14ac:dyDescent="0.25">
      <c r="A60" s="5">
        <v>5196</v>
      </c>
      <c r="B60" s="5">
        <v>966204.9790096283</v>
      </c>
      <c r="C60" s="5">
        <v>1256088.6347622871</v>
      </c>
      <c r="D60" s="5">
        <v>17536.674418604642</v>
      </c>
      <c r="E60" s="5">
        <v>38.885861111111112</v>
      </c>
      <c r="F60" s="45">
        <v>0.02</v>
      </c>
      <c r="G60" s="45">
        <v>0.02</v>
      </c>
      <c r="H60" s="45">
        <v>0.5</v>
      </c>
      <c r="I60" s="45">
        <v>0.5</v>
      </c>
      <c r="J60" s="45">
        <v>500</v>
      </c>
      <c r="K60" s="50">
        <v>2800</v>
      </c>
      <c r="L60" s="51">
        <f t="shared" si="2"/>
        <v>12063</v>
      </c>
      <c r="Y60" s="51">
        <f t="shared" si="1"/>
        <v>11600</v>
      </c>
    </row>
    <row r="61" spans="1:25" x14ac:dyDescent="0.25">
      <c r="A61" s="5">
        <v>5197</v>
      </c>
      <c r="B61" s="5">
        <v>966983.37709712982</v>
      </c>
      <c r="C61" s="5">
        <v>1256716.4057536423</v>
      </c>
      <c r="D61" s="5">
        <v>17536.186046511615</v>
      </c>
      <c r="E61" s="5">
        <v>38.885861111111112</v>
      </c>
      <c r="F61" s="45">
        <v>0.02</v>
      </c>
      <c r="G61" s="45">
        <v>0.02</v>
      </c>
      <c r="H61" s="45">
        <v>0.5</v>
      </c>
      <c r="I61" s="45">
        <v>0.5</v>
      </c>
      <c r="J61" s="45">
        <v>500</v>
      </c>
      <c r="K61" s="50">
        <v>2800</v>
      </c>
      <c r="L61" s="51">
        <f t="shared" si="2"/>
        <v>11999.333333333334</v>
      </c>
      <c r="Y61" s="51">
        <f t="shared" si="1"/>
        <v>11550</v>
      </c>
    </row>
    <row r="62" spans="1:25" x14ac:dyDescent="0.25">
      <c r="A62" s="5">
        <v>5197.2</v>
      </c>
      <c r="B62" s="5">
        <v>967139.05671453476</v>
      </c>
      <c r="C62" s="5">
        <v>1256841.9599519074</v>
      </c>
      <c r="D62" s="5">
        <v>17536.088372093011</v>
      </c>
      <c r="E62" s="5">
        <v>38.885861111111112</v>
      </c>
      <c r="F62" s="45">
        <v>0.02</v>
      </c>
      <c r="G62" s="45">
        <v>0.02</v>
      </c>
      <c r="H62" s="45">
        <v>0.5</v>
      </c>
      <c r="I62" s="45">
        <v>0.5</v>
      </c>
      <c r="J62" s="45">
        <v>500</v>
      </c>
      <c r="K62" s="50">
        <v>2800</v>
      </c>
      <c r="L62" s="51">
        <f t="shared" si="2"/>
        <v>11986.600000000011</v>
      </c>
      <c r="Y62" s="51">
        <f t="shared" si="1"/>
        <v>11540.000000000009</v>
      </c>
    </row>
    <row r="63" spans="1:25" x14ac:dyDescent="0.25">
      <c r="A63" s="5">
        <v>5197.8</v>
      </c>
      <c r="B63" s="5">
        <v>967606.09556722641</v>
      </c>
      <c r="C63" s="5">
        <v>1257218.6225467324</v>
      </c>
      <c r="D63" s="5">
        <v>17535.795348837197</v>
      </c>
      <c r="E63" s="5">
        <v>38.885861111111112</v>
      </c>
      <c r="F63" s="45">
        <v>0.02</v>
      </c>
      <c r="G63" s="45">
        <v>0.02</v>
      </c>
      <c r="H63" s="45">
        <v>0.5</v>
      </c>
      <c r="I63" s="45">
        <v>0.5</v>
      </c>
      <c r="J63" s="45">
        <v>500</v>
      </c>
      <c r="K63" s="50">
        <v>2800</v>
      </c>
      <c r="L63" s="51">
        <f t="shared" si="2"/>
        <v>11948.399999999989</v>
      </c>
      <c r="Y63" s="51">
        <f t="shared" si="1"/>
        <v>11509.999999999991</v>
      </c>
    </row>
    <row r="64" spans="1:25" x14ac:dyDescent="0.25">
      <c r="A64" s="5">
        <v>5198</v>
      </c>
      <c r="B64" s="5">
        <v>967761.77518463135</v>
      </c>
      <c r="C64" s="5">
        <v>1257344.1767449975</v>
      </c>
      <c r="D64" s="5">
        <v>17535.697674418592</v>
      </c>
      <c r="E64" s="5">
        <v>38.885861111111112</v>
      </c>
      <c r="F64" s="45">
        <v>0.02</v>
      </c>
      <c r="G64" s="45">
        <v>0.02</v>
      </c>
      <c r="H64" s="45">
        <v>0.5</v>
      </c>
      <c r="I64" s="45">
        <v>0.5</v>
      </c>
      <c r="J64" s="45">
        <v>500</v>
      </c>
      <c r="K64" s="50">
        <v>2800</v>
      </c>
      <c r="L64" s="51">
        <f t="shared" si="2"/>
        <v>11935.666666666666</v>
      </c>
      <c r="Y64" s="51">
        <f t="shared" si="1"/>
        <v>11500</v>
      </c>
    </row>
    <row r="65" spans="1:25" x14ac:dyDescent="0.25">
      <c r="A65" s="5">
        <v>5199</v>
      </c>
      <c r="B65" s="5">
        <v>968540.17327213287</v>
      </c>
      <c r="C65" s="5">
        <v>1257971.9477363229</v>
      </c>
      <c r="D65" s="5">
        <v>17535.209302325569</v>
      </c>
      <c r="E65" s="5">
        <v>38.885861111111112</v>
      </c>
      <c r="F65" s="45">
        <v>0.02</v>
      </c>
      <c r="G65" s="45">
        <v>0.02</v>
      </c>
      <c r="H65" s="45">
        <v>0.5</v>
      </c>
      <c r="I65" s="45">
        <v>0.5</v>
      </c>
      <c r="J65" s="45">
        <v>500</v>
      </c>
      <c r="K65" s="50">
        <v>2800</v>
      </c>
      <c r="L65" s="51">
        <f t="shared" si="2"/>
        <v>11872</v>
      </c>
      <c r="Y65" s="51">
        <f t="shared" si="1"/>
        <v>11450</v>
      </c>
    </row>
    <row r="66" spans="1:25" x14ac:dyDescent="0.25">
      <c r="A66" s="5">
        <v>5200</v>
      </c>
      <c r="B66" s="5">
        <v>969318.57135915756</v>
      </c>
      <c r="C66" s="5">
        <v>1258599.7187276781</v>
      </c>
      <c r="D66" s="5">
        <v>17534.720930232546</v>
      </c>
      <c r="E66" s="5">
        <v>38.885861111111112</v>
      </c>
      <c r="F66" s="45">
        <v>0.02</v>
      </c>
      <c r="G66" s="45">
        <v>0.02</v>
      </c>
      <c r="H66" s="45">
        <v>0.5</v>
      </c>
      <c r="I66" s="45">
        <v>0.5</v>
      </c>
      <c r="J66" s="45">
        <v>500</v>
      </c>
      <c r="K66" s="50">
        <v>2800</v>
      </c>
      <c r="L66" s="51">
        <f t="shared" si="2"/>
        <v>11808.333333333334</v>
      </c>
      <c r="Y66" s="51">
        <f t="shared" si="1"/>
        <v>11400</v>
      </c>
    </row>
    <row r="67" spans="1:25" x14ac:dyDescent="0.25">
      <c r="A67" s="5">
        <v>5201</v>
      </c>
      <c r="B67" s="5">
        <v>970096.96944618225</v>
      </c>
      <c r="C67" s="5">
        <v>1259227.4897190034</v>
      </c>
      <c r="D67" s="5">
        <v>17534.23255813952</v>
      </c>
      <c r="E67" s="5">
        <v>38.885861111111112</v>
      </c>
      <c r="F67" s="45">
        <v>0.02</v>
      </c>
      <c r="G67" s="45">
        <v>0.02</v>
      </c>
      <c r="H67" s="45">
        <v>0.5</v>
      </c>
      <c r="I67" s="45">
        <v>0.5</v>
      </c>
      <c r="J67" s="45">
        <v>500</v>
      </c>
      <c r="K67" s="50">
        <v>2800</v>
      </c>
      <c r="L67" s="51">
        <f t="shared" si="2"/>
        <v>11744.666666666666</v>
      </c>
      <c r="Y67" s="51">
        <f t="shared" si="1"/>
        <v>11350</v>
      </c>
    </row>
    <row r="68" spans="1:25" x14ac:dyDescent="0.25">
      <c r="A68" s="5">
        <v>5202</v>
      </c>
      <c r="B68" s="5">
        <v>970875.36753416061</v>
      </c>
      <c r="C68" s="5">
        <v>1259855.2607103586</v>
      </c>
      <c r="D68" s="5">
        <v>17533.744186046501</v>
      </c>
      <c r="E68" s="5">
        <v>38.885861111111112</v>
      </c>
      <c r="F68" s="45">
        <v>0.02</v>
      </c>
      <c r="G68" s="45">
        <v>0.02</v>
      </c>
      <c r="H68" s="45">
        <v>0.5</v>
      </c>
      <c r="I68" s="45">
        <v>0.5</v>
      </c>
      <c r="J68" s="45">
        <v>500</v>
      </c>
      <c r="K68" s="50">
        <v>2800</v>
      </c>
      <c r="L68" s="51">
        <f t="shared" si="2"/>
        <v>11681</v>
      </c>
      <c r="Y68" s="51">
        <f t="shared" si="1"/>
        <v>11300</v>
      </c>
    </row>
    <row r="69" spans="1:25" x14ac:dyDescent="0.25">
      <c r="A69" s="5">
        <v>5202.2</v>
      </c>
      <c r="B69" s="5">
        <v>971031.04715156555</v>
      </c>
      <c r="C69" s="5">
        <v>1259980.8149086237</v>
      </c>
      <c r="D69" s="5">
        <v>17533.646511627896</v>
      </c>
      <c r="E69" s="5">
        <v>38.885861111111112</v>
      </c>
      <c r="F69" s="45">
        <v>0.02</v>
      </c>
      <c r="G69" s="45">
        <v>0.02</v>
      </c>
      <c r="H69" s="45">
        <v>0.5</v>
      </c>
      <c r="I69" s="45">
        <v>0.5</v>
      </c>
      <c r="J69" s="45">
        <v>500</v>
      </c>
      <c r="K69" s="50">
        <v>2800</v>
      </c>
      <c r="L69" s="51">
        <f t="shared" si="2"/>
        <v>11668.266666666677</v>
      </c>
      <c r="Y69" s="51">
        <f t="shared" si="1"/>
        <v>11290.000000000009</v>
      </c>
    </row>
    <row r="70" spans="1:25" x14ac:dyDescent="0.25">
      <c r="A70" s="5">
        <v>5202.8</v>
      </c>
      <c r="B70" s="5">
        <v>971498.08600378036</v>
      </c>
      <c r="C70" s="5">
        <v>1260357.4775034487</v>
      </c>
      <c r="D70" s="5">
        <v>17533.353488372082</v>
      </c>
      <c r="E70" s="5">
        <v>38.885861111111112</v>
      </c>
      <c r="F70" s="45">
        <v>0.02</v>
      </c>
      <c r="G70" s="45">
        <v>0.02</v>
      </c>
      <c r="H70" s="45">
        <v>0.5</v>
      </c>
      <c r="I70" s="45">
        <v>0.5</v>
      </c>
      <c r="J70" s="45">
        <v>500</v>
      </c>
      <c r="K70" s="50">
        <v>2800</v>
      </c>
      <c r="L70" s="51">
        <f t="shared" si="2"/>
        <v>11630.066666666655</v>
      </c>
      <c r="Y70" s="51">
        <f t="shared" si="1"/>
        <v>11259.999999999991</v>
      </c>
    </row>
    <row r="71" spans="1:25" x14ac:dyDescent="0.25">
      <c r="A71" s="5">
        <v>5203</v>
      </c>
      <c r="B71" s="5">
        <v>971653.7656211853</v>
      </c>
      <c r="C71" s="5">
        <v>1260483.031701684</v>
      </c>
      <c r="D71" s="5">
        <v>17533.255813953478</v>
      </c>
      <c r="E71" s="5">
        <v>38.885861111111112</v>
      </c>
      <c r="F71" s="45">
        <v>0.02</v>
      </c>
      <c r="G71" s="45">
        <v>0.02</v>
      </c>
      <c r="H71" s="45">
        <v>0.5</v>
      </c>
      <c r="I71" s="45">
        <v>0.5</v>
      </c>
      <c r="J71" s="45">
        <v>500</v>
      </c>
      <c r="K71" s="50">
        <v>2800</v>
      </c>
      <c r="L71" s="51">
        <f t="shared" si="2"/>
        <v>11617.333333333334</v>
      </c>
      <c r="Y71" s="51">
        <f t="shared" si="1"/>
        <v>11250</v>
      </c>
    </row>
    <row r="72" spans="1:25" x14ac:dyDescent="0.25">
      <c r="A72" s="5">
        <v>5204</v>
      </c>
      <c r="B72" s="5">
        <v>972432.16370868683</v>
      </c>
      <c r="C72" s="5">
        <v>1261110.8026930392</v>
      </c>
      <c r="D72" s="5">
        <v>17532.767441860455</v>
      </c>
      <c r="E72" s="5">
        <v>38.885861111111112</v>
      </c>
      <c r="F72" s="45">
        <v>0.02</v>
      </c>
      <c r="G72" s="45">
        <v>0.02</v>
      </c>
      <c r="H72" s="45">
        <v>0.5</v>
      </c>
      <c r="I72" s="45">
        <v>0.5</v>
      </c>
      <c r="J72" s="45">
        <v>500</v>
      </c>
      <c r="K72" s="50">
        <v>2800</v>
      </c>
      <c r="L72" s="51">
        <f t="shared" si="2"/>
        <v>11553.666666666666</v>
      </c>
      <c r="Y72" s="51">
        <f t="shared" si="1"/>
        <v>11200</v>
      </c>
    </row>
    <row r="73" spans="1:25" x14ac:dyDescent="0.25">
      <c r="A73" s="5">
        <v>5205</v>
      </c>
      <c r="B73" s="5">
        <v>973210.56179618835</v>
      </c>
      <c r="C73" s="5">
        <v>1261738.5736843944</v>
      </c>
      <c r="D73" s="5">
        <v>17532.279069767432</v>
      </c>
      <c r="E73" s="5">
        <v>38.885861111111112</v>
      </c>
      <c r="F73" s="45">
        <v>0.02</v>
      </c>
      <c r="G73" s="45">
        <v>0.02</v>
      </c>
      <c r="H73" s="45">
        <v>0.5</v>
      </c>
      <c r="I73" s="45">
        <v>0.5</v>
      </c>
      <c r="J73" s="45">
        <v>500</v>
      </c>
      <c r="K73" s="50">
        <v>2800</v>
      </c>
      <c r="L73" s="51">
        <f t="shared" si="2"/>
        <v>11490</v>
      </c>
      <c r="Y73" s="51">
        <f t="shared" si="1"/>
        <v>11150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73"/>
  <sheetViews>
    <sheetView zoomScale="85" zoomScaleNormal="85" workbookViewId="0">
      <selection activeCell="AA3" sqref="AA3:AK73"/>
    </sheetView>
  </sheetViews>
  <sheetFormatPr defaultRowHeight="13.8" x14ac:dyDescent="0.25"/>
  <cols>
    <col min="12" max="12" width="10.5" bestFit="1" customWidth="1"/>
    <col min="13" max="13" width="9.5" bestFit="1" customWidth="1"/>
    <col min="25" max="25" width="10.5" bestFit="1" customWidth="1"/>
    <col min="26" max="26" width="9.5" bestFit="1" customWidth="1"/>
  </cols>
  <sheetData>
    <row r="1" spans="1:37" x14ac:dyDescent="0.25">
      <c r="A1" s="73" t="s">
        <v>73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5205</v>
      </c>
      <c r="B3" s="5">
        <v>973210.56179618835</v>
      </c>
      <c r="C3" s="5">
        <v>1261738.5736843944</v>
      </c>
      <c r="D3" s="5">
        <v>17532.279069767432</v>
      </c>
      <c r="E3" s="5">
        <v>38.885861111111112</v>
      </c>
      <c r="F3" s="45">
        <v>0.02</v>
      </c>
      <c r="G3" s="45">
        <v>0.02</v>
      </c>
      <c r="H3" s="45">
        <v>0.5</v>
      </c>
      <c r="I3" s="45">
        <v>0.5</v>
      </c>
      <c r="J3" s="45">
        <v>500</v>
      </c>
      <c r="K3" s="50">
        <v>2800</v>
      </c>
      <c r="L3" s="51">
        <f>11490-(1590/25)*(A3-5205)</f>
        <v>11490</v>
      </c>
      <c r="M3" s="51">
        <f>5740-(1590/25)*(A3-5205)</f>
        <v>5740</v>
      </c>
      <c r="N3" s="35">
        <f>M3*F3+J3</f>
        <v>614.79999999999995</v>
      </c>
      <c r="O3" s="35">
        <f>(L3-400-500)*F3+250</f>
        <v>461.8</v>
      </c>
      <c r="P3" s="35">
        <f>(1000*SIN(PI()/2-(PI()/2+ATAN(H3)+ATAN(250/(L3-M3-400-250)))/2)/SIN((PI()/2+ATAN(H3)+ATAN(250/(L3-M3-400-250)))/2))*COS(ATAN((N3-O3)/(L3-M3-400-250)))</f>
        <v>584.42449136115727</v>
      </c>
      <c r="Q3" s="35">
        <f>(1000*SIN(PI()/2-(PI()/2+ATAN(H3)+ATAN(250/(L3-M3-400-250)))/2)/SIN((PI()/2+ATAN(H3)+ATAN(250/(L3-M3-400-250)))/2))*SIN(ATAN(H3)+ATAN(250/(L3-M3-400-250))-ATAN((N3-O3)/(L3-M3-400-250)))</f>
        <v>271.36312570873901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140.50700549560867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302.7406815402868</v>
      </c>
      <c r="T3" s="35">
        <f>(1000*SIN(PI()/2-(PI()/2+ATAN(H3)+ATAN(250/(L3-M3-400-250)))/2)/SIN((PI()/2+ATAN(H3)+ATAN(250/(L3-M3-400-250)))/2))*SIN(ATAN((N3-O3)/(L3-M3-400-250)))</f>
        <v>17.532734740834712</v>
      </c>
      <c r="U3" s="35">
        <f>(1000*SIN(PI()/2-(PI()/2+ATAN(H3)+ATAN(250/(L3-M3-400-250)))/2)/SIN((PI()/2+ATAN(H3)+ATAN(250/(L3-M3-400-250)))/2))*COS(ATAN(H3)+ATAN(250/(L3-M3-400-250))-ATAN((N3-O3)/(L3-M3-400-250)))</f>
        <v>517.900991402626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268.15993239735337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0.21835113645504678</v>
      </c>
      <c r="X3" s="35">
        <f>M3+400-((K3-250-(N3-O3))/TAN(PI()/2-(ATAN(H3)+ATAN(250/(L3-M3-400-250))-ATAN((N3-O3)/(L3-M3-400-250)))))</f>
        <v>4884.0506523028271</v>
      </c>
      <c r="Y3" s="51">
        <f>11150-(1250/25)*(A3-5205)</f>
        <v>11150</v>
      </c>
      <c r="Z3" s="51">
        <f>5400-(1250/25)*(A3-5205)</f>
        <v>5400</v>
      </c>
      <c r="AA3" s="35">
        <f>Z3*G3+J3</f>
        <v>608</v>
      </c>
      <c r="AB3" s="35">
        <f>(Y3-400-500)*G3+250</f>
        <v>455</v>
      </c>
      <c r="AC3" s="35">
        <f>(1000*SIN(PI()/2-(PI()/2+ATAN(I3)+ATAN(250/(Y3-Z3-400-250)))/2)/SIN((PI()/2+ATAN(I3)+ATAN(250/(Y3-Z3-400-250)))/2))*COS(ATAN((AA3-AB3)/(Y3-Z3-400-250)))</f>
        <v>584.42449136115727</v>
      </c>
      <c r="AD3" s="35">
        <f>(1000*SIN(PI()/2-(PI()/2+ATAN(I3)+ATAN(250/(Y3-Z3-400-250)))/2)/SIN((PI()/2+ATAN(I3)+ATAN(250/(Y3-Z3-400-250)))/2))*SIN(ATAN(I3)+ATAN(250/(Y3-Z3-400-250))-(ATAN((AA3-AB3)/(Y3-Z3-400-250))))</f>
        <v>271.36312570873901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140.27837399885786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302.24806514081422</v>
      </c>
      <c r="AG3" s="35">
        <f>(1000*SIN(PI()/2-(PI()/2+ATAN(I3)+ATAN(250/(Y3-Z3-400-250)))/2)/SIN((PI()/2+ATAN(I3)+ATAN(250/(Y3-Z3-400-250)))/2))*SIN(ATAN((AA3-AB3)/(Y3-Z3-400-250)))</f>
        <v>17.532734740834719</v>
      </c>
      <c r="AH3" s="35">
        <f>(1000*SIN(PI()/2-(PI()/2+ATAN(I3)+ATAN(250/(Y3-Z3-400-250)))/2)/SIN((PI()/2+ATAN(I3)+ATAN(250/(Y3-Z3-400-250)))/2))*COS(ATAN(I3)+ATAN(250/(Y3-Z3-400-250))-(ATAN((AA3-AB3)/(Y3-Z3-400-250))))</f>
        <v>517.900991402626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267.72358542307728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0.21799583782086931</v>
      </c>
      <c r="AK3" s="36">
        <f>Z3+400-((K3-250-(AA3-AB3))/TAN(PI()/2-(ATAN(I3)+ATAN(250/(Y3-Z3-400-250))-(ATAN((AA3-AB3)/(Y3-Z3-400-250))))))</f>
        <v>4544.0506523028271</v>
      </c>
    </row>
    <row r="4" spans="1:37" x14ac:dyDescent="0.25">
      <c r="A4" s="5">
        <v>5206</v>
      </c>
      <c r="B4" s="5">
        <v>973988.95988368988</v>
      </c>
      <c r="C4" s="5">
        <v>1262366.3446757495</v>
      </c>
      <c r="D4" s="5">
        <v>17531.790697674405</v>
      </c>
      <c r="E4" s="5">
        <v>38.885861111111112</v>
      </c>
      <c r="F4" s="45">
        <v>0.02</v>
      </c>
      <c r="G4" s="45">
        <v>0.02</v>
      </c>
      <c r="H4" s="45">
        <v>0.5</v>
      </c>
      <c r="I4" s="45">
        <v>0.5</v>
      </c>
      <c r="J4" s="45">
        <v>500</v>
      </c>
      <c r="K4" s="50">
        <v>2800</v>
      </c>
      <c r="L4" s="51">
        <f>11490-(1590/25)*(A4-5205)</f>
        <v>11426.4</v>
      </c>
      <c r="M4" s="51">
        <f>5740-(1590/25)*(A4-5205)</f>
        <v>5676.4</v>
      </c>
      <c r="N4" s="35">
        <f t="shared" ref="N4:N67" si="0">M4*F4+J4</f>
        <v>613.52800000000002</v>
      </c>
      <c r="O4" s="35">
        <f t="shared" ref="O4:O67" si="1">(L4-400-500)*F4+250</f>
        <v>460.52800000000002</v>
      </c>
      <c r="P4" s="35">
        <f t="shared" ref="P4:P67" si="2">(1000*SIN(PI()/2-(PI()/2+ATAN(H4)+ATAN(250/(L4-M4-400-250)))/2)/SIN((PI()/2+ATAN(H4)+ATAN(250/(L4-M4-400-250)))/2))*COS(ATAN((N4-O4)/(L4-M4-400-250)))</f>
        <v>584.42449136115727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271.36312570873901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140.50376990601814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302.73371443263613</v>
      </c>
      <c r="T4" s="35">
        <f t="shared" ref="T4:T67" si="6">(1000*SIN(PI()/2-(PI()/2+ATAN(H4)+ATAN(250/(L4-M4-400-250)))/2)/SIN((PI()/2+ATAN(H4)+ATAN(250/(L4-M4-400-250)))/2))*SIN(ATAN((N4-O4)/(L4-M4-400-250)))</f>
        <v>17.532734740834719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517.900991402626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268.15375722136974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0.21216870589078979</v>
      </c>
      <c r="X4" s="35">
        <f t="shared" ref="X4:X67" si="10">M4+400-((K4-250-(N4-O4))/TAN(PI()/2-(ATAN(H4)+ATAN(250/(L4-M4-400-250))-ATAN((N4-O4)/(L4-M4-400-250)))))</f>
        <v>4820.4506523028267</v>
      </c>
      <c r="Y4" s="51">
        <f>11150-(1250/25)*(A4-5205)</f>
        <v>11100</v>
      </c>
      <c r="Z4" s="51">
        <f>5400-(1250/25)*(A4-5205)</f>
        <v>5350</v>
      </c>
      <c r="AA4" s="35">
        <f t="shared" ref="AA4:AA67" si="11">Z4*G4+J4</f>
        <v>607</v>
      </c>
      <c r="AB4" s="35">
        <f t="shared" ref="AB4:AB67" si="12">(Y4-400-500)*G4+250</f>
        <v>454</v>
      </c>
      <c r="AC4" s="35">
        <f t="shared" ref="AC4:AC67" si="13">(1000*SIN(PI()/2-(PI()/2+ATAN(I4)+ATAN(250/(Y4-Z4-400-250)))/2)/SIN((PI()/2+ATAN(I4)+ATAN(250/(Y4-Z4-400-250)))/2))*COS(ATAN((AA4-AB4)/(Y4-Z4-400-250)))</f>
        <v>584.42449136115727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271.36312570873901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140.28160680590966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302.25503503100373</v>
      </c>
      <c r="AG4" s="35">
        <f t="shared" ref="AG4:AG67" si="17">(1000*SIN(PI()/2-(PI()/2+ATAN(I4)+ATAN(250/(Y4-Z4-400-250)))/2)/SIN((PI()/2+ATAN(I4)+ATAN(250/(Y4-Z4-400-250)))/2))*SIN(ATAN((AA4-AB4)/(Y4-Z4-400-250)))</f>
        <v>17.532734740834719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517.900991402626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267.72975528853988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0.21183322693902765</v>
      </c>
      <c r="AK4" s="36">
        <f t="shared" ref="AK4:AK67" si="21">Z4+400-((K4-250-(AA4-AB4))/TAN(PI()/2-(ATAN(I4)+ATAN(250/(Y4-Z4-400-250))-(ATAN((AA4-AB4)/(Y4-Z4-400-250))))))</f>
        <v>4494.0506523028271</v>
      </c>
    </row>
    <row r="5" spans="1:37" x14ac:dyDescent="0.25">
      <c r="A5" s="5">
        <v>5207</v>
      </c>
      <c r="B5" s="5">
        <v>974767.35797071457</v>
      </c>
      <c r="C5" s="5">
        <v>1262994.1156670749</v>
      </c>
      <c r="D5" s="5">
        <v>17531.302325581382</v>
      </c>
      <c r="E5" s="5">
        <v>38.885861111111112</v>
      </c>
      <c r="F5" s="45">
        <v>0.02</v>
      </c>
      <c r="G5" s="45">
        <v>0.02</v>
      </c>
      <c r="H5" s="45">
        <v>0.5</v>
      </c>
      <c r="I5" s="45">
        <v>0.5</v>
      </c>
      <c r="J5" s="45">
        <v>500</v>
      </c>
      <c r="K5" s="50">
        <v>2800</v>
      </c>
      <c r="L5" s="51">
        <f t="shared" ref="L5:L38" si="22">11490-(1590/25)*(A5-5205)</f>
        <v>11362.8</v>
      </c>
      <c r="M5" s="51">
        <f t="shared" ref="M5:M38" si="23">5740-(1590/25)*(A5-5205)</f>
        <v>5612.8</v>
      </c>
      <c r="N5" s="35">
        <f t="shared" si="0"/>
        <v>612.25599999999997</v>
      </c>
      <c r="O5" s="35">
        <f t="shared" si="1"/>
        <v>459.25599999999997</v>
      </c>
      <c r="P5" s="35">
        <f t="shared" si="2"/>
        <v>584.42449136115727</v>
      </c>
      <c r="Q5" s="35">
        <f t="shared" si="3"/>
        <v>271.36312570873906</v>
      </c>
      <c r="R5" s="35">
        <f t="shared" si="4"/>
        <v>140.50045446063157</v>
      </c>
      <c r="S5" s="35">
        <f t="shared" si="5"/>
        <v>302.72657524274695</v>
      </c>
      <c r="T5" s="35">
        <f t="shared" si="6"/>
        <v>17.532734740834723</v>
      </c>
      <c r="U5" s="35">
        <f t="shared" si="7"/>
        <v>517.900991402626</v>
      </c>
      <c r="V5" s="35">
        <f t="shared" si="8"/>
        <v>268.14742963928512</v>
      </c>
      <c r="W5" s="35">
        <f t="shared" si="9"/>
        <v>0.20583390605120569</v>
      </c>
      <c r="X5" s="35">
        <f t="shared" si="10"/>
        <v>4756.8506523028263</v>
      </c>
      <c r="Y5" s="51">
        <f t="shared" ref="Y5:Y38" si="24">11150-(1250/25)*(A5-5205)</f>
        <v>11050</v>
      </c>
      <c r="Z5" s="51">
        <f t="shared" ref="Z5:Z38" si="25">5400-(1250/25)*(A5-5205)</f>
        <v>5300</v>
      </c>
      <c r="AA5" s="35">
        <f t="shared" si="11"/>
        <v>606</v>
      </c>
      <c r="AB5" s="35">
        <f t="shared" si="12"/>
        <v>453</v>
      </c>
      <c r="AC5" s="35">
        <f t="shared" si="13"/>
        <v>584.42449136115727</v>
      </c>
      <c r="AD5" s="35">
        <f t="shared" si="14"/>
        <v>271.36312570873901</v>
      </c>
      <c r="AE5" s="35">
        <f t="shared" si="15"/>
        <v>140.28491948288223</v>
      </c>
      <c r="AF5" s="35">
        <f t="shared" si="16"/>
        <v>302.26217698930674</v>
      </c>
      <c r="AG5" s="35">
        <f t="shared" si="17"/>
        <v>17.532734740834719</v>
      </c>
      <c r="AH5" s="35">
        <f t="shared" si="18"/>
        <v>517.900991402626</v>
      </c>
      <c r="AI5" s="35">
        <f t="shared" si="19"/>
        <v>267.73607758706078</v>
      </c>
      <c r="AJ5" s="35">
        <f t="shared" si="20"/>
        <v>0.20551814617319594</v>
      </c>
      <c r="AK5" s="36">
        <f t="shared" si="21"/>
        <v>4444.0506523028271</v>
      </c>
    </row>
    <row r="6" spans="1:37" x14ac:dyDescent="0.25">
      <c r="A6" s="5">
        <v>5207.2</v>
      </c>
      <c r="B6" s="5">
        <v>974923.03758859634</v>
      </c>
      <c r="C6" s="5">
        <v>1263119.66986534</v>
      </c>
      <c r="D6" s="5">
        <v>17531.204651162778</v>
      </c>
      <c r="E6" s="5">
        <v>38.885861111111112</v>
      </c>
      <c r="F6" s="45">
        <v>0.02</v>
      </c>
      <c r="G6" s="45">
        <v>0.02</v>
      </c>
      <c r="H6" s="45">
        <v>0.5</v>
      </c>
      <c r="I6" s="45">
        <v>0.5</v>
      </c>
      <c r="J6" s="45">
        <v>500</v>
      </c>
      <c r="K6" s="50">
        <v>2800</v>
      </c>
      <c r="L6" s="51">
        <f t="shared" si="22"/>
        <v>11350.080000000011</v>
      </c>
      <c r="M6" s="51">
        <f t="shared" si="23"/>
        <v>5600.0800000000118</v>
      </c>
      <c r="N6" s="35">
        <f t="shared" si="0"/>
        <v>612.00160000000028</v>
      </c>
      <c r="O6" s="35">
        <f t="shared" si="1"/>
        <v>459.00160000000022</v>
      </c>
      <c r="P6" s="35">
        <f t="shared" si="2"/>
        <v>584.42449136115727</v>
      </c>
      <c r="Q6" s="35">
        <f t="shared" si="3"/>
        <v>271.36312570873906</v>
      </c>
      <c r="R6" s="35">
        <f t="shared" si="4"/>
        <v>140.49978152805949</v>
      </c>
      <c r="S6" s="35">
        <f t="shared" si="5"/>
        <v>302.72512619247271</v>
      </c>
      <c r="T6" s="35">
        <f t="shared" si="6"/>
        <v>17.53273474083473</v>
      </c>
      <c r="U6" s="35">
        <f t="shared" si="7"/>
        <v>517.900991402626</v>
      </c>
      <c r="V6" s="35">
        <f t="shared" si="8"/>
        <v>268.14614533639644</v>
      </c>
      <c r="W6" s="35">
        <f t="shared" si="9"/>
        <v>0.20454816485845287</v>
      </c>
      <c r="X6" s="35">
        <f t="shared" si="10"/>
        <v>4744.1306523028379</v>
      </c>
      <c r="Y6" s="51">
        <f t="shared" si="24"/>
        <v>11040.000000000009</v>
      </c>
      <c r="Z6" s="51">
        <f t="shared" si="25"/>
        <v>5290.0000000000091</v>
      </c>
      <c r="AA6" s="35">
        <f t="shared" si="11"/>
        <v>605.80000000000018</v>
      </c>
      <c r="AB6" s="35">
        <f t="shared" si="12"/>
        <v>452.80000000000018</v>
      </c>
      <c r="AC6" s="35">
        <f t="shared" si="13"/>
        <v>584.42449136115727</v>
      </c>
      <c r="AD6" s="35">
        <f t="shared" si="14"/>
        <v>271.36312570873901</v>
      </c>
      <c r="AE6" s="35">
        <f t="shared" si="15"/>
        <v>140.28559186378399</v>
      </c>
      <c r="AF6" s="35">
        <f t="shared" si="16"/>
        <v>302.26362659125118</v>
      </c>
      <c r="AG6" s="35">
        <f t="shared" si="17"/>
        <v>17.532734740834719</v>
      </c>
      <c r="AH6" s="35">
        <f t="shared" si="18"/>
        <v>517.900991402626</v>
      </c>
      <c r="AI6" s="35">
        <f t="shared" si="19"/>
        <v>267.73736083707752</v>
      </c>
      <c r="AJ6" s="35">
        <f t="shared" si="20"/>
        <v>0.20423633446069211</v>
      </c>
      <c r="AK6" s="36">
        <f t="shared" si="21"/>
        <v>4434.0506523028362</v>
      </c>
    </row>
    <row r="7" spans="1:37" x14ac:dyDescent="0.25">
      <c r="A7" s="5">
        <v>5207.8</v>
      </c>
      <c r="B7" s="5">
        <v>975390.07644081116</v>
      </c>
      <c r="C7" s="5">
        <v>1263496.3324601352</v>
      </c>
      <c r="D7" s="5">
        <v>17530.911627906964</v>
      </c>
      <c r="E7" s="5">
        <v>38.885861111111112</v>
      </c>
      <c r="F7" s="45">
        <v>0.02</v>
      </c>
      <c r="G7" s="45">
        <v>0.02</v>
      </c>
      <c r="H7" s="45">
        <v>0.5</v>
      </c>
      <c r="I7" s="45">
        <v>0.5</v>
      </c>
      <c r="J7" s="45">
        <v>500</v>
      </c>
      <c r="K7" s="50">
        <v>2800</v>
      </c>
      <c r="L7" s="51">
        <f t="shared" si="22"/>
        <v>11311.919999999989</v>
      </c>
      <c r="M7" s="51">
        <f t="shared" si="23"/>
        <v>5561.9199999999882</v>
      </c>
      <c r="N7" s="35">
        <f t="shared" si="0"/>
        <v>611.23839999999973</v>
      </c>
      <c r="O7" s="35">
        <f t="shared" si="1"/>
        <v>458.23839999999979</v>
      </c>
      <c r="P7" s="35">
        <f t="shared" si="2"/>
        <v>584.42449136115727</v>
      </c>
      <c r="Q7" s="35">
        <f t="shared" si="3"/>
        <v>271.36312570873901</v>
      </c>
      <c r="R7" s="35">
        <f t="shared" si="4"/>
        <v>140.49774260169897</v>
      </c>
      <c r="S7" s="35">
        <f t="shared" si="5"/>
        <v>302.72073566458073</v>
      </c>
      <c r="T7" s="35">
        <f t="shared" si="6"/>
        <v>17.532734740834709</v>
      </c>
      <c r="U7" s="35">
        <f t="shared" si="7"/>
        <v>517.900991402626</v>
      </c>
      <c r="V7" s="35">
        <f t="shared" si="8"/>
        <v>268.14225401188162</v>
      </c>
      <c r="W7" s="35">
        <f t="shared" si="9"/>
        <v>0.20065253736704905</v>
      </c>
      <c r="X7" s="35">
        <f t="shared" si="10"/>
        <v>4705.9706523028144</v>
      </c>
      <c r="Y7" s="51">
        <f t="shared" si="24"/>
        <v>11009.999999999991</v>
      </c>
      <c r="Z7" s="51">
        <f t="shared" si="25"/>
        <v>5259.9999999999909</v>
      </c>
      <c r="AA7" s="35">
        <f t="shared" si="11"/>
        <v>605.19999999999982</v>
      </c>
      <c r="AB7" s="35">
        <f t="shared" si="12"/>
        <v>452.19999999999982</v>
      </c>
      <c r="AC7" s="35">
        <f t="shared" si="13"/>
        <v>584.42449136115727</v>
      </c>
      <c r="AD7" s="35">
        <f t="shared" si="14"/>
        <v>271.36312570873901</v>
      </c>
      <c r="AE7" s="35">
        <f t="shared" si="15"/>
        <v>140.28762913971181</v>
      </c>
      <c r="AF7" s="35">
        <f t="shared" si="16"/>
        <v>302.2680187695762</v>
      </c>
      <c r="AG7" s="35">
        <f t="shared" si="17"/>
        <v>17.532734740834719</v>
      </c>
      <c r="AH7" s="35">
        <f t="shared" si="18"/>
        <v>517.900991402626</v>
      </c>
      <c r="AI7" s="35">
        <f t="shared" si="19"/>
        <v>267.7412490117145</v>
      </c>
      <c r="AJ7" s="35">
        <f t="shared" si="20"/>
        <v>0.2003524627999991</v>
      </c>
      <c r="AK7" s="36">
        <f t="shared" si="21"/>
        <v>4404.050652302818</v>
      </c>
    </row>
    <row r="8" spans="1:37" x14ac:dyDescent="0.25">
      <c r="A8" s="5">
        <v>5208</v>
      </c>
      <c r="B8" s="5">
        <v>975545.75605821609</v>
      </c>
      <c r="C8" s="5">
        <v>1263621.8866584301</v>
      </c>
      <c r="D8" s="5">
        <v>17530.813953488363</v>
      </c>
      <c r="E8" s="5">
        <v>38.885861111111112</v>
      </c>
      <c r="F8" s="45">
        <v>0.02</v>
      </c>
      <c r="G8" s="45">
        <v>0.02</v>
      </c>
      <c r="H8" s="45">
        <v>0.5</v>
      </c>
      <c r="I8" s="45">
        <v>0.5</v>
      </c>
      <c r="J8" s="45">
        <v>500</v>
      </c>
      <c r="K8" s="50">
        <v>2800</v>
      </c>
      <c r="L8" s="51">
        <f t="shared" si="22"/>
        <v>11299.2</v>
      </c>
      <c r="M8" s="51">
        <f t="shared" si="23"/>
        <v>5549.2</v>
      </c>
      <c r="N8" s="35">
        <f t="shared" si="0"/>
        <v>610.98400000000004</v>
      </c>
      <c r="O8" s="35">
        <f t="shared" si="1"/>
        <v>457.98400000000004</v>
      </c>
      <c r="P8" s="35">
        <f t="shared" si="2"/>
        <v>584.42449136115727</v>
      </c>
      <c r="Q8" s="35">
        <f t="shared" si="3"/>
        <v>271.36312570873901</v>
      </c>
      <c r="R8" s="35">
        <f t="shared" si="4"/>
        <v>140.4970561661988</v>
      </c>
      <c r="S8" s="35">
        <f t="shared" si="5"/>
        <v>302.71925751546405</v>
      </c>
      <c r="T8" s="35">
        <f t="shared" si="6"/>
        <v>17.532734740834716</v>
      </c>
      <c r="U8" s="35">
        <f t="shared" si="7"/>
        <v>517.900991402626</v>
      </c>
      <c r="V8" s="35">
        <f t="shared" si="8"/>
        <v>268.14094393843249</v>
      </c>
      <c r="W8" s="35">
        <f t="shared" si="9"/>
        <v>0.19934103385066063</v>
      </c>
      <c r="X8" s="35">
        <f t="shared" si="10"/>
        <v>4693.250652302826</v>
      </c>
      <c r="Y8" s="51">
        <f t="shared" si="24"/>
        <v>11000</v>
      </c>
      <c r="Z8" s="51">
        <f t="shared" si="25"/>
        <v>5250</v>
      </c>
      <c r="AA8" s="35">
        <f t="shared" si="11"/>
        <v>605</v>
      </c>
      <c r="AB8" s="35">
        <f t="shared" si="12"/>
        <v>452</v>
      </c>
      <c r="AC8" s="35">
        <f t="shared" si="13"/>
        <v>584.42449136115727</v>
      </c>
      <c r="AD8" s="35">
        <f t="shared" si="14"/>
        <v>271.36312570873901</v>
      </c>
      <c r="AE8" s="35">
        <f t="shared" si="15"/>
        <v>140.28831502670093</v>
      </c>
      <c r="AF8" s="35">
        <f t="shared" si="16"/>
        <v>302.26949746720379</v>
      </c>
      <c r="AG8" s="35">
        <f t="shared" si="17"/>
        <v>17.532734740834719</v>
      </c>
      <c r="AH8" s="35">
        <f t="shared" si="18"/>
        <v>517.900991402626</v>
      </c>
      <c r="AI8" s="35">
        <f t="shared" si="19"/>
        <v>267.74255803832125</v>
      </c>
      <c r="AJ8" s="35">
        <f t="shared" si="20"/>
        <v>0.1990448662604625</v>
      </c>
      <c r="AK8" s="36">
        <f t="shared" si="21"/>
        <v>4394.0506523028271</v>
      </c>
    </row>
    <row r="9" spans="1:37" x14ac:dyDescent="0.25">
      <c r="A9" s="5">
        <v>5209</v>
      </c>
      <c r="B9" s="5">
        <v>976324.15414571762</v>
      </c>
      <c r="C9" s="5">
        <v>1264249.6576497555</v>
      </c>
      <c r="D9" s="5">
        <v>17530.32558139534</v>
      </c>
      <c r="E9" s="5">
        <v>38.885861111111112</v>
      </c>
      <c r="F9" s="45">
        <v>0.02</v>
      </c>
      <c r="G9" s="45">
        <v>0.02</v>
      </c>
      <c r="H9" s="45">
        <v>0.5</v>
      </c>
      <c r="I9" s="45">
        <v>0.5</v>
      </c>
      <c r="J9" s="45">
        <v>500</v>
      </c>
      <c r="K9" s="50">
        <v>2800</v>
      </c>
      <c r="L9" s="51">
        <f t="shared" si="22"/>
        <v>11235.6</v>
      </c>
      <c r="M9" s="51">
        <f t="shared" si="23"/>
        <v>5485.6</v>
      </c>
      <c r="N9" s="35">
        <f t="shared" si="0"/>
        <v>609.71199999999999</v>
      </c>
      <c r="O9" s="35">
        <f t="shared" si="1"/>
        <v>456.71199999999999</v>
      </c>
      <c r="P9" s="35">
        <f t="shared" si="2"/>
        <v>584.42449136115727</v>
      </c>
      <c r="Q9" s="35">
        <f t="shared" si="3"/>
        <v>271.36312570873901</v>
      </c>
      <c r="R9" s="35">
        <f t="shared" si="4"/>
        <v>140.49357187798148</v>
      </c>
      <c r="S9" s="35">
        <f t="shared" si="5"/>
        <v>302.71175446868278</v>
      </c>
      <c r="T9" s="35">
        <f t="shared" si="6"/>
        <v>17.532734740834719</v>
      </c>
      <c r="U9" s="35">
        <f t="shared" si="7"/>
        <v>517.900991402626</v>
      </c>
      <c r="V9" s="35">
        <f t="shared" si="8"/>
        <v>268.13429411702668</v>
      </c>
      <c r="W9" s="35">
        <f t="shared" si="9"/>
        <v>0.19268409799172576</v>
      </c>
      <c r="X9" s="35">
        <f t="shared" si="10"/>
        <v>4629.6506523028274</v>
      </c>
      <c r="Y9" s="51">
        <f t="shared" si="24"/>
        <v>10950</v>
      </c>
      <c r="Z9" s="51">
        <f t="shared" si="25"/>
        <v>5200</v>
      </c>
      <c r="AA9" s="35">
        <f t="shared" si="11"/>
        <v>604</v>
      </c>
      <c r="AB9" s="35">
        <f t="shared" si="12"/>
        <v>451</v>
      </c>
      <c r="AC9" s="35">
        <f t="shared" si="13"/>
        <v>584.42449136115727</v>
      </c>
      <c r="AD9" s="35">
        <f t="shared" si="14"/>
        <v>271.36312570873901</v>
      </c>
      <c r="AE9" s="35">
        <f t="shared" si="15"/>
        <v>140.29179658612651</v>
      </c>
      <c r="AF9" s="35">
        <f t="shared" si="16"/>
        <v>302.27700324277691</v>
      </c>
      <c r="AG9" s="35">
        <f t="shared" si="17"/>
        <v>17.532734740834719</v>
      </c>
      <c r="AH9" s="35">
        <f t="shared" si="18"/>
        <v>517.900991402626</v>
      </c>
      <c r="AI9" s="35">
        <f t="shared" si="19"/>
        <v>267.74920265178315</v>
      </c>
      <c r="AJ9" s="35">
        <f t="shared" si="20"/>
        <v>0.1924073672517467</v>
      </c>
      <c r="AK9" s="36">
        <f t="shared" si="21"/>
        <v>4344.0506523028271</v>
      </c>
    </row>
    <row r="10" spans="1:37" x14ac:dyDescent="0.25">
      <c r="A10" s="5">
        <v>5210</v>
      </c>
      <c r="B10" s="5">
        <v>977102.55223321915</v>
      </c>
      <c r="C10" s="5">
        <v>1264877.4286411107</v>
      </c>
      <c r="D10" s="5">
        <v>17529.837209302314</v>
      </c>
      <c r="E10" s="5">
        <v>38.885861111111112</v>
      </c>
      <c r="F10" s="45">
        <v>0.02</v>
      </c>
      <c r="G10" s="45">
        <v>0.02</v>
      </c>
      <c r="H10" s="45">
        <v>0.5</v>
      </c>
      <c r="I10" s="45">
        <v>0.5</v>
      </c>
      <c r="J10" s="45">
        <v>500</v>
      </c>
      <c r="K10" s="50">
        <v>2800</v>
      </c>
      <c r="L10" s="51">
        <f t="shared" si="22"/>
        <v>11172</v>
      </c>
      <c r="M10" s="51">
        <f t="shared" si="23"/>
        <v>5422</v>
      </c>
      <c r="N10" s="35">
        <f t="shared" si="0"/>
        <v>608.44000000000005</v>
      </c>
      <c r="O10" s="35">
        <f t="shared" si="1"/>
        <v>455.44</v>
      </c>
      <c r="P10" s="35">
        <f t="shared" si="2"/>
        <v>584.42449136115727</v>
      </c>
      <c r="Q10" s="35">
        <f t="shared" si="3"/>
        <v>271.36312570873901</v>
      </c>
      <c r="R10" s="35">
        <f t="shared" si="4"/>
        <v>140.48999829004688</v>
      </c>
      <c r="S10" s="35">
        <f t="shared" si="5"/>
        <v>302.70405897238476</v>
      </c>
      <c r="T10" s="35">
        <f t="shared" si="6"/>
        <v>17.532734740834726</v>
      </c>
      <c r="U10" s="35">
        <f t="shared" si="7"/>
        <v>517.900991402626</v>
      </c>
      <c r="V10" s="35">
        <f t="shared" si="8"/>
        <v>268.12747386564081</v>
      </c>
      <c r="W10" s="35">
        <f t="shared" si="9"/>
        <v>0.18585680052594661</v>
      </c>
      <c r="X10" s="35">
        <f t="shared" si="10"/>
        <v>4566.0506523028271</v>
      </c>
      <c r="Y10" s="51">
        <f t="shared" si="24"/>
        <v>10900</v>
      </c>
      <c r="Z10" s="51">
        <f t="shared" si="25"/>
        <v>5150</v>
      </c>
      <c r="AA10" s="35">
        <f t="shared" si="11"/>
        <v>603</v>
      </c>
      <c r="AB10" s="35">
        <f t="shared" si="12"/>
        <v>450</v>
      </c>
      <c r="AC10" s="35">
        <f t="shared" si="13"/>
        <v>584.42449136115727</v>
      </c>
      <c r="AD10" s="35">
        <f t="shared" si="14"/>
        <v>271.36312570873901</v>
      </c>
      <c r="AE10" s="35">
        <f t="shared" si="15"/>
        <v>140.29536747149425</v>
      </c>
      <c r="AF10" s="35">
        <f t="shared" si="16"/>
        <v>302.28470144164169</v>
      </c>
      <c r="AG10" s="35">
        <f t="shared" si="17"/>
        <v>17.532734740834719</v>
      </c>
      <c r="AH10" s="35">
        <f t="shared" si="18"/>
        <v>517.900991402626</v>
      </c>
      <c r="AI10" s="35">
        <f t="shared" si="19"/>
        <v>267.75601774527564</v>
      </c>
      <c r="AJ10" s="35">
        <f t="shared" si="20"/>
        <v>0.18559931983934813</v>
      </c>
      <c r="AK10" s="36">
        <f t="shared" si="21"/>
        <v>4294.0506523028271</v>
      </c>
    </row>
    <row r="11" spans="1:37" x14ac:dyDescent="0.25">
      <c r="A11" s="5">
        <v>5211</v>
      </c>
      <c r="B11" s="5">
        <v>977880.95032024384</v>
      </c>
      <c r="C11" s="5">
        <v>1265505.199632436</v>
      </c>
      <c r="D11" s="5">
        <v>17529.348837209291</v>
      </c>
      <c r="E11" s="5">
        <v>38.885861111111112</v>
      </c>
      <c r="F11" s="45">
        <v>0.02</v>
      </c>
      <c r="G11" s="45">
        <v>0.02</v>
      </c>
      <c r="H11" s="45">
        <v>0.5</v>
      </c>
      <c r="I11" s="45">
        <v>0.5</v>
      </c>
      <c r="J11" s="45">
        <v>500</v>
      </c>
      <c r="K11" s="50">
        <v>2800</v>
      </c>
      <c r="L11" s="51">
        <f t="shared" si="22"/>
        <v>11108.4</v>
      </c>
      <c r="M11" s="51">
        <f t="shared" si="23"/>
        <v>5358.4</v>
      </c>
      <c r="N11" s="35">
        <f t="shared" si="0"/>
        <v>607.16800000000001</v>
      </c>
      <c r="O11" s="35">
        <f t="shared" si="1"/>
        <v>454.16800000000001</v>
      </c>
      <c r="P11" s="35">
        <f t="shared" si="2"/>
        <v>584.42449136115727</v>
      </c>
      <c r="Q11" s="35">
        <f t="shared" si="3"/>
        <v>271.36312570873901</v>
      </c>
      <c r="R11" s="35">
        <f t="shared" si="4"/>
        <v>140.486331924806</v>
      </c>
      <c r="S11" s="35">
        <f t="shared" si="5"/>
        <v>302.69616352603884</v>
      </c>
      <c r="T11" s="35">
        <f t="shared" si="6"/>
        <v>17.532734740834719</v>
      </c>
      <c r="U11" s="35">
        <f t="shared" si="7"/>
        <v>517.900991402626</v>
      </c>
      <c r="V11" s="35">
        <f t="shared" si="8"/>
        <v>268.12047654723898</v>
      </c>
      <c r="W11" s="35">
        <f t="shared" si="9"/>
        <v>0.17885251698057122</v>
      </c>
      <c r="X11" s="35">
        <f t="shared" si="10"/>
        <v>4502.4506523028267</v>
      </c>
      <c r="Y11" s="51">
        <f t="shared" si="24"/>
        <v>10850</v>
      </c>
      <c r="Z11" s="51">
        <f t="shared" si="25"/>
        <v>5100</v>
      </c>
      <c r="AA11" s="35">
        <f t="shared" si="11"/>
        <v>602</v>
      </c>
      <c r="AB11" s="35">
        <f t="shared" si="12"/>
        <v>449</v>
      </c>
      <c r="AC11" s="35">
        <f t="shared" si="13"/>
        <v>584.42449136115727</v>
      </c>
      <c r="AD11" s="35">
        <f t="shared" si="14"/>
        <v>271.36312570873901</v>
      </c>
      <c r="AE11" s="35">
        <f t="shared" si="15"/>
        <v>140.29903116521217</v>
      </c>
      <c r="AF11" s="35">
        <f t="shared" si="16"/>
        <v>302.29259955951068</v>
      </c>
      <c r="AG11" s="35">
        <f t="shared" si="17"/>
        <v>17.532734740834719</v>
      </c>
      <c r="AH11" s="35">
        <f t="shared" si="18"/>
        <v>517.900991402626</v>
      </c>
      <c r="AI11" s="35">
        <f t="shared" si="19"/>
        <v>267.76300996503193</v>
      </c>
      <c r="AJ11" s="35">
        <f t="shared" si="20"/>
        <v>0.17861406522639159</v>
      </c>
      <c r="AK11" s="36">
        <f t="shared" si="21"/>
        <v>4244.0506523028271</v>
      </c>
    </row>
    <row r="12" spans="1:37" x14ac:dyDescent="0.25">
      <c r="A12" s="5">
        <v>5212</v>
      </c>
      <c r="B12" s="5">
        <v>978659.34840774536</v>
      </c>
      <c r="C12" s="5">
        <v>1266132.9706237912</v>
      </c>
      <c r="D12" s="5">
        <v>17528.860465116268</v>
      </c>
      <c r="E12" s="5">
        <v>38.885861111111112</v>
      </c>
      <c r="F12" s="45">
        <v>0.02</v>
      </c>
      <c r="G12" s="45">
        <v>0.02</v>
      </c>
      <c r="H12" s="45">
        <v>0.5</v>
      </c>
      <c r="I12" s="45">
        <v>0.5</v>
      </c>
      <c r="J12" s="45">
        <v>500</v>
      </c>
      <c r="K12" s="50">
        <v>2800</v>
      </c>
      <c r="L12" s="51">
        <f t="shared" si="22"/>
        <v>11044.8</v>
      </c>
      <c r="M12" s="51">
        <f t="shared" si="23"/>
        <v>5294.8</v>
      </c>
      <c r="N12" s="35">
        <f t="shared" si="0"/>
        <v>605.89599999999996</v>
      </c>
      <c r="O12" s="35">
        <f t="shared" si="1"/>
        <v>452.89599999999996</v>
      </c>
      <c r="P12" s="35">
        <f t="shared" si="2"/>
        <v>584.42449136115727</v>
      </c>
      <c r="Q12" s="35">
        <f t="shared" si="3"/>
        <v>271.36312570873906</v>
      </c>
      <c r="R12" s="35">
        <f t="shared" si="4"/>
        <v>140.48256912172471</v>
      </c>
      <c r="S12" s="35">
        <f t="shared" si="5"/>
        <v>302.6880602342157</v>
      </c>
      <c r="T12" s="35">
        <f t="shared" si="6"/>
        <v>17.532734740834723</v>
      </c>
      <c r="U12" s="35">
        <f t="shared" si="7"/>
        <v>517.900991402626</v>
      </c>
      <c r="V12" s="35">
        <f t="shared" si="8"/>
        <v>268.11329517563149</v>
      </c>
      <c r="W12" s="35">
        <f t="shared" si="9"/>
        <v>0.17166427491949682</v>
      </c>
      <c r="X12" s="35">
        <f t="shared" si="10"/>
        <v>4438.8506523028263</v>
      </c>
      <c r="Y12" s="51">
        <f t="shared" si="24"/>
        <v>10800</v>
      </c>
      <c r="Z12" s="51">
        <f t="shared" si="25"/>
        <v>5050</v>
      </c>
      <c r="AA12" s="35">
        <f t="shared" si="11"/>
        <v>601</v>
      </c>
      <c r="AB12" s="35">
        <f t="shared" si="12"/>
        <v>448</v>
      </c>
      <c r="AC12" s="35">
        <f t="shared" si="13"/>
        <v>584.42449136115727</v>
      </c>
      <c r="AD12" s="35">
        <f t="shared" si="14"/>
        <v>271.36312570873901</v>
      </c>
      <c r="AE12" s="35">
        <f t="shared" si="15"/>
        <v>140.30279133308915</v>
      </c>
      <c r="AF12" s="35">
        <f t="shared" si="16"/>
        <v>302.30070548653782</v>
      </c>
      <c r="AG12" s="35">
        <f t="shared" si="17"/>
        <v>17.532734740834719</v>
      </c>
      <c r="AH12" s="35">
        <f t="shared" si="18"/>
        <v>517.900991402626</v>
      </c>
      <c r="AI12" s="35">
        <f t="shared" si="19"/>
        <v>267.77018630730856</v>
      </c>
      <c r="AJ12" s="35">
        <f t="shared" si="20"/>
        <v>0.171444593403664</v>
      </c>
      <c r="AK12" s="36">
        <f t="shared" si="21"/>
        <v>4194.0506523028271</v>
      </c>
    </row>
    <row r="13" spans="1:37" x14ac:dyDescent="0.25">
      <c r="A13" s="5">
        <v>5212.2</v>
      </c>
      <c r="B13" s="5">
        <v>978815.0280251503</v>
      </c>
      <c r="C13" s="5">
        <v>1266258.5248220265</v>
      </c>
      <c r="D13" s="5">
        <v>17528.762790697663</v>
      </c>
      <c r="E13" s="5">
        <v>38.885861111111112</v>
      </c>
      <c r="F13" s="45">
        <v>0.02</v>
      </c>
      <c r="G13" s="45">
        <v>0.02</v>
      </c>
      <c r="H13" s="45">
        <v>0.5</v>
      </c>
      <c r="I13" s="45">
        <v>0.5</v>
      </c>
      <c r="J13" s="45">
        <v>500</v>
      </c>
      <c r="K13" s="50">
        <v>2800</v>
      </c>
      <c r="L13" s="51">
        <f t="shared" si="22"/>
        <v>11032.080000000011</v>
      </c>
      <c r="M13" s="51">
        <f t="shared" si="23"/>
        <v>5282.0800000000118</v>
      </c>
      <c r="N13" s="35">
        <f t="shared" si="0"/>
        <v>605.64160000000027</v>
      </c>
      <c r="O13" s="35">
        <f t="shared" si="1"/>
        <v>452.64160000000021</v>
      </c>
      <c r="P13" s="35">
        <f t="shared" si="2"/>
        <v>584.42449136115727</v>
      </c>
      <c r="Q13" s="35">
        <f t="shared" si="3"/>
        <v>271.36312570873906</v>
      </c>
      <c r="R13" s="35">
        <f t="shared" si="4"/>
        <v>140.4818046528481</v>
      </c>
      <c r="S13" s="35">
        <f t="shared" si="5"/>
        <v>302.68641391025449</v>
      </c>
      <c r="T13" s="35">
        <f t="shared" si="6"/>
        <v>17.53273474083473</v>
      </c>
      <c r="U13" s="35">
        <f t="shared" si="7"/>
        <v>517.900991402626</v>
      </c>
      <c r="V13" s="35">
        <f t="shared" si="8"/>
        <v>268.11183617419914</v>
      </c>
      <c r="W13" s="35">
        <f t="shared" si="9"/>
        <v>0.17020391205978358</v>
      </c>
      <c r="X13" s="35">
        <f t="shared" si="10"/>
        <v>4426.1306523028379</v>
      </c>
      <c r="Y13" s="51">
        <f t="shared" si="24"/>
        <v>10790.000000000009</v>
      </c>
      <c r="Z13" s="51">
        <f t="shared" si="25"/>
        <v>5040.0000000000091</v>
      </c>
      <c r="AA13" s="35">
        <f t="shared" si="11"/>
        <v>600.80000000000018</v>
      </c>
      <c r="AB13" s="35">
        <f t="shared" si="12"/>
        <v>447.80000000000018</v>
      </c>
      <c r="AC13" s="35">
        <f t="shared" si="13"/>
        <v>584.42449136115727</v>
      </c>
      <c r="AD13" s="35">
        <f t="shared" si="14"/>
        <v>271.36312570873901</v>
      </c>
      <c r="AE13" s="35">
        <f t="shared" si="15"/>
        <v>140.30355527978205</v>
      </c>
      <c r="AF13" s="35">
        <f t="shared" si="16"/>
        <v>302.30235233268274</v>
      </c>
      <c r="AG13" s="35">
        <f t="shared" si="17"/>
        <v>17.532734740834719</v>
      </c>
      <c r="AH13" s="35">
        <f t="shared" si="18"/>
        <v>517.900991402626</v>
      </c>
      <c r="AI13" s="35">
        <f t="shared" si="19"/>
        <v>267.77164431214464</v>
      </c>
      <c r="AJ13" s="35">
        <f t="shared" si="20"/>
        <v>0.16998794999485276</v>
      </c>
      <c r="AK13" s="36">
        <f t="shared" si="21"/>
        <v>4184.0506523028362</v>
      </c>
    </row>
    <row r="14" spans="1:37" x14ac:dyDescent="0.25">
      <c r="A14" s="5">
        <v>5212.8</v>
      </c>
      <c r="B14" s="5">
        <v>979282.06687784195</v>
      </c>
      <c r="C14" s="5">
        <v>1266635.1874168515</v>
      </c>
      <c r="D14" s="5">
        <v>17528.469767441849</v>
      </c>
      <c r="E14" s="5">
        <v>38.885861111111112</v>
      </c>
      <c r="F14" s="45">
        <v>0.02</v>
      </c>
      <c r="G14" s="45">
        <v>0.02</v>
      </c>
      <c r="H14" s="45">
        <v>0.5</v>
      </c>
      <c r="I14" s="45">
        <v>0.5</v>
      </c>
      <c r="J14" s="45">
        <v>500</v>
      </c>
      <c r="K14" s="50">
        <v>2800</v>
      </c>
      <c r="L14" s="51">
        <f t="shared" si="22"/>
        <v>10993.919999999989</v>
      </c>
      <c r="M14" s="51">
        <f t="shared" si="23"/>
        <v>5243.9199999999882</v>
      </c>
      <c r="N14" s="35">
        <f t="shared" si="0"/>
        <v>604.87839999999983</v>
      </c>
      <c r="O14" s="35">
        <f t="shared" si="1"/>
        <v>451.87839999999983</v>
      </c>
      <c r="P14" s="35">
        <f t="shared" si="2"/>
        <v>584.42449136115727</v>
      </c>
      <c r="Q14" s="35">
        <f t="shared" si="3"/>
        <v>271.36312570873901</v>
      </c>
      <c r="R14" s="35">
        <f t="shared" si="4"/>
        <v>140.47948685989317</v>
      </c>
      <c r="S14" s="35">
        <f t="shared" si="5"/>
        <v>302.68142237808672</v>
      </c>
      <c r="T14" s="35">
        <f t="shared" si="6"/>
        <v>17.532734740834716</v>
      </c>
      <c r="U14" s="35">
        <f t="shared" si="7"/>
        <v>517.900991402626</v>
      </c>
      <c r="V14" s="35">
        <f t="shared" si="8"/>
        <v>268.10741262819943</v>
      </c>
      <c r="W14" s="35">
        <f t="shared" si="9"/>
        <v>0.16577630937189766</v>
      </c>
      <c r="X14" s="35">
        <f t="shared" si="10"/>
        <v>4387.9706523028144</v>
      </c>
      <c r="Y14" s="51">
        <f t="shared" si="24"/>
        <v>10759.999999999991</v>
      </c>
      <c r="Z14" s="51">
        <f t="shared" si="25"/>
        <v>5009.9999999999909</v>
      </c>
      <c r="AA14" s="35">
        <f t="shared" si="11"/>
        <v>600.19999999999982</v>
      </c>
      <c r="AB14" s="35">
        <f t="shared" si="12"/>
        <v>447.19999999999982</v>
      </c>
      <c r="AC14" s="35">
        <f t="shared" si="13"/>
        <v>584.42449136115727</v>
      </c>
      <c r="AD14" s="35">
        <f t="shared" si="14"/>
        <v>271.36312570873901</v>
      </c>
      <c r="AE14" s="35">
        <f t="shared" si="15"/>
        <v>140.3058715167698</v>
      </c>
      <c r="AF14" s="35">
        <f t="shared" si="16"/>
        <v>302.30734542081785</v>
      </c>
      <c r="AG14" s="35">
        <f t="shared" si="17"/>
        <v>17.532734740834719</v>
      </c>
      <c r="AH14" s="35">
        <f t="shared" si="18"/>
        <v>517.900991402626</v>
      </c>
      <c r="AI14" s="35">
        <f t="shared" si="19"/>
        <v>267.77606488855554</v>
      </c>
      <c r="AJ14" s="35">
        <f t="shared" si="20"/>
        <v>0.16557143027191895</v>
      </c>
      <c r="AK14" s="36">
        <f t="shared" si="21"/>
        <v>4154.050652302818</v>
      </c>
    </row>
    <row r="15" spans="1:37" x14ac:dyDescent="0.25">
      <c r="A15" s="5">
        <v>5213</v>
      </c>
      <c r="B15" s="5">
        <v>979437.74649524689</v>
      </c>
      <c r="C15" s="5">
        <v>1266760.7416151464</v>
      </c>
      <c r="D15" s="5">
        <v>17528.372093023245</v>
      </c>
      <c r="E15" s="5">
        <v>38.885861111111112</v>
      </c>
      <c r="F15" s="45">
        <v>0.02</v>
      </c>
      <c r="G15" s="45">
        <v>0.02</v>
      </c>
      <c r="H15" s="45">
        <v>0.5</v>
      </c>
      <c r="I15" s="45">
        <v>0.5</v>
      </c>
      <c r="J15" s="45">
        <v>500</v>
      </c>
      <c r="K15" s="50">
        <v>2800</v>
      </c>
      <c r="L15" s="51">
        <f t="shared" si="22"/>
        <v>10981.2</v>
      </c>
      <c r="M15" s="51">
        <f t="shared" si="23"/>
        <v>5231.2</v>
      </c>
      <c r="N15" s="35">
        <f t="shared" si="0"/>
        <v>604.62400000000002</v>
      </c>
      <c r="O15" s="35">
        <f t="shared" si="1"/>
        <v>451.62400000000002</v>
      </c>
      <c r="P15" s="35">
        <f t="shared" si="2"/>
        <v>584.42449136115727</v>
      </c>
      <c r="Q15" s="35">
        <f t="shared" si="3"/>
        <v>271.36312570873901</v>
      </c>
      <c r="R15" s="35">
        <f t="shared" si="4"/>
        <v>140.47870602513461</v>
      </c>
      <c r="S15" s="35">
        <f t="shared" si="5"/>
        <v>302.67974078025486</v>
      </c>
      <c r="T15" s="35">
        <f t="shared" si="6"/>
        <v>17.532734740834716</v>
      </c>
      <c r="U15" s="35">
        <f t="shared" si="7"/>
        <v>517.900991402626</v>
      </c>
      <c r="V15" s="35">
        <f t="shared" si="8"/>
        <v>268.10592239221205</v>
      </c>
      <c r="W15" s="35">
        <f t="shared" si="9"/>
        <v>0.16428473079256711</v>
      </c>
      <c r="X15" s="35">
        <f t="shared" si="10"/>
        <v>4375.250652302826</v>
      </c>
      <c r="Y15" s="51">
        <f t="shared" si="24"/>
        <v>10750</v>
      </c>
      <c r="Z15" s="51">
        <f t="shared" si="25"/>
        <v>5000</v>
      </c>
      <c r="AA15" s="35">
        <f t="shared" si="11"/>
        <v>600</v>
      </c>
      <c r="AB15" s="35">
        <f t="shared" si="12"/>
        <v>447</v>
      </c>
      <c r="AC15" s="35">
        <f t="shared" si="13"/>
        <v>584.42449136115727</v>
      </c>
      <c r="AD15" s="35">
        <f t="shared" si="14"/>
        <v>271.36312570873901</v>
      </c>
      <c r="AE15" s="35">
        <f t="shared" si="15"/>
        <v>140.30665183656907</v>
      </c>
      <c r="AF15" s="35">
        <f t="shared" si="16"/>
        <v>302.30902753360903</v>
      </c>
      <c r="AG15" s="35">
        <f t="shared" si="17"/>
        <v>17.532734740834719</v>
      </c>
      <c r="AH15" s="35">
        <f t="shared" si="18"/>
        <v>517.900991402626</v>
      </c>
      <c r="AI15" s="35">
        <f t="shared" si="19"/>
        <v>267.77755414173464</v>
      </c>
      <c r="AJ15" s="35">
        <f t="shared" si="20"/>
        <v>0.1640835196848483</v>
      </c>
      <c r="AK15" s="36">
        <f t="shared" si="21"/>
        <v>4144.0506523028271</v>
      </c>
    </row>
    <row r="16" spans="1:37" x14ac:dyDescent="0.25">
      <c r="A16" s="5">
        <v>5214</v>
      </c>
      <c r="B16" s="5">
        <v>980216.14458227158</v>
      </c>
      <c r="C16" s="5">
        <v>1267388.5126064718</v>
      </c>
      <c r="D16" s="5">
        <v>17527.883720930218</v>
      </c>
      <c r="E16" s="5">
        <v>38.885861111111112</v>
      </c>
      <c r="F16" s="45">
        <v>0.02</v>
      </c>
      <c r="G16" s="45">
        <v>0.02</v>
      </c>
      <c r="H16" s="45">
        <v>0.5</v>
      </c>
      <c r="I16" s="45">
        <v>0.5</v>
      </c>
      <c r="J16" s="45">
        <v>500</v>
      </c>
      <c r="K16" s="50">
        <v>2800</v>
      </c>
      <c r="L16" s="51">
        <f t="shared" si="22"/>
        <v>10917.6</v>
      </c>
      <c r="M16" s="51">
        <f t="shared" si="23"/>
        <v>5167.6000000000004</v>
      </c>
      <c r="N16" s="35">
        <f t="shared" si="0"/>
        <v>603.35199999999998</v>
      </c>
      <c r="O16" s="35">
        <f t="shared" si="1"/>
        <v>450.35199999999998</v>
      </c>
      <c r="P16" s="35">
        <f t="shared" si="2"/>
        <v>584.42449136115727</v>
      </c>
      <c r="Q16" s="35">
        <f t="shared" si="3"/>
        <v>271.36312570873901</v>
      </c>
      <c r="R16" s="35">
        <f t="shared" si="4"/>
        <v>140.47473857105348</v>
      </c>
      <c r="S16" s="35">
        <f t="shared" si="5"/>
        <v>302.67119639779042</v>
      </c>
      <c r="T16" s="35">
        <f t="shared" si="6"/>
        <v>17.532734740834719</v>
      </c>
      <c r="U16" s="35">
        <f t="shared" si="7"/>
        <v>517.900991402626</v>
      </c>
      <c r="V16" s="35">
        <f t="shared" si="8"/>
        <v>268.09835044080342</v>
      </c>
      <c r="W16" s="35">
        <f t="shared" si="9"/>
        <v>0.15670614491160206</v>
      </c>
      <c r="X16" s="35">
        <f t="shared" si="10"/>
        <v>4311.6506523028274</v>
      </c>
      <c r="Y16" s="51">
        <f t="shared" si="24"/>
        <v>10700</v>
      </c>
      <c r="Z16" s="51">
        <f t="shared" si="25"/>
        <v>4950</v>
      </c>
      <c r="AA16" s="35">
        <f t="shared" si="11"/>
        <v>599</v>
      </c>
      <c r="AB16" s="35">
        <f t="shared" si="12"/>
        <v>446</v>
      </c>
      <c r="AC16" s="35">
        <f t="shared" si="13"/>
        <v>584.42449136115727</v>
      </c>
      <c r="AD16" s="35">
        <f t="shared" si="14"/>
        <v>271.36312570873901</v>
      </c>
      <c r="AE16" s="35">
        <f t="shared" si="15"/>
        <v>140.31061674595824</v>
      </c>
      <c r="AF16" s="35">
        <f t="shared" si="16"/>
        <v>302.31757446076551</v>
      </c>
      <c r="AG16" s="35">
        <f t="shared" si="17"/>
        <v>17.532734740834719</v>
      </c>
      <c r="AH16" s="35">
        <f t="shared" si="18"/>
        <v>517.900991402626</v>
      </c>
      <c r="AI16" s="35">
        <f t="shared" si="19"/>
        <v>267.78512123655673</v>
      </c>
      <c r="AJ16" s="35">
        <f t="shared" si="20"/>
        <v>0.15652305933501973</v>
      </c>
      <c r="AK16" s="36">
        <f t="shared" si="21"/>
        <v>4094.0506523028266</v>
      </c>
    </row>
    <row r="17" spans="1:37" x14ac:dyDescent="0.25">
      <c r="A17" s="5">
        <v>5215</v>
      </c>
      <c r="B17" s="5">
        <v>980994.5426697731</v>
      </c>
      <c r="C17" s="5">
        <v>1268016.283597827</v>
      </c>
      <c r="D17" s="5">
        <v>17527.395348837195</v>
      </c>
      <c r="E17" s="5">
        <v>38.885861111111112</v>
      </c>
      <c r="F17" s="45">
        <v>0.02</v>
      </c>
      <c r="G17" s="45">
        <v>0.02</v>
      </c>
      <c r="H17" s="45">
        <v>0.5</v>
      </c>
      <c r="I17" s="45">
        <v>0.5</v>
      </c>
      <c r="J17" s="45">
        <v>500</v>
      </c>
      <c r="K17" s="50">
        <v>2800</v>
      </c>
      <c r="L17" s="51">
        <f t="shared" si="22"/>
        <v>10854</v>
      </c>
      <c r="M17" s="51">
        <f t="shared" si="23"/>
        <v>5104</v>
      </c>
      <c r="N17" s="35">
        <f t="shared" si="0"/>
        <v>602.08000000000004</v>
      </c>
      <c r="O17" s="35">
        <f t="shared" si="1"/>
        <v>449.08000000000004</v>
      </c>
      <c r="P17" s="35">
        <f t="shared" si="2"/>
        <v>584.42449136115727</v>
      </c>
      <c r="Q17" s="35">
        <f t="shared" si="3"/>
        <v>271.36312570873901</v>
      </c>
      <c r="R17" s="35">
        <f t="shared" si="4"/>
        <v>140.47066247292497</v>
      </c>
      <c r="S17" s="35">
        <f t="shared" si="5"/>
        <v>302.66241783994099</v>
      </c>
      <c r="T17" s="35">
        <f t="shared" si="6"/>
        <v>17.532734740834719</v>
      </c>
      <c r="U17" s="35">
        <f t="shared" si="7"/>
        <v>517.900991402626</v>
      </c>
      <c r="V17" s="35">
        <f t="shared" si="8"/>
        <v>268.09057114044231</v>
      </c>
      <c r="W17" s="35">
        <f t="shared" si="9"/>
        <v>0.14892035437399881</v>
      </c>
      <c r="X17" s="35">
        <f t="shared" si="10"/>
        <v>4248.0506523028271</v>
      </c>
      <c r="Y17" s="51">
        <f t="shared" si="24"/>
        <v>10650</v>
      </c>
      <c r="Z17" s="51">
        <f t="shared" si="25"/>
        <v>4900</v>
      </c>
      <c r="AA17" s="35">
        <f t="shared" si="11"/>
        <v>598</v>
      </c>
      <c r="AB17" s="35">
        <f t="shared" si="12"/>
        <v>445</v>
      </c>
      <c r="AC17" s="35">
        <f t="shared" si="13"/>
        <v>584.42449136115727</v>
      </c>
      <c r="AD17" s="35">
        <f t="shared" si="14"/>
        <v>271.36312570873901</v>
      </c>
      <c r="AE17" s="35">
        <f t="shared" si="15"/>
        <v>140.31469035474032</v>
      </c>
      <c r="AF17" s="35">
        <f t="shared" si="16"/>
        <v>302.32635550796135</v>
      </c>
      <c r="AG17" s="35">
        <f t="shared" si="17"/>
        <v>17.532734740834719</v>
      </c>
      <c r="AH17" s="35">
        <f t="shared" si="18"/>
        <v>517.900991402626</v>
      </c>
      <c r="AI17" s="35">
        <f t="shared" si="19"/>
        <v>267.79289578595922</v>
      </c>
      <c r="AJ17" s="35">
        <f t="shared" si="20"/>
        <v>0.14875500010924622</v>
      </c>
      <c r="AK17" s="36">
        <f t="shared" si="21"/>
        <v>4044.0506523028266</v>
      </c>
    </row>
    <row r="18" spans="1:37" x14ac:dyDescent="0.25">
      <c r="A18" s="5">
        <v>5216</v>
      </c>
      <c r="B18" s="5">
        <v>981772.94075727463</v>
      </c>
      <c r="C18" s="5">
        <v>1268644.0545891523</v>
      </c>
      <c r="D18" s="5">
        <v>17526.906976744176</v>
      </c>
      <c r="E18" s="5">
        <v>38.885861111111112</v>
      </c>
      <c r="F18" s="45">
        <v>0.02</v>
      </c>
      <c r="G18" s="45">
        <v>0.02</v>
      </c>
      <c r="H18" s="45">
        <v>0.5</v>
      </c>
      <c r="I18" s="45">
        <v>0.5</v>
      </c>
      <c r="J18" s="45">
        <v>500</v>
      </c>
      <c r="K18" s="50">
        <v>2800</v>
      </c>
      <c r="L18" s="51">
        <f t="shared" si="22"/>
        <v>10790.4</v>
      </c>
      <c r="M18" s="51">
        <f t="shared" si="23"/>
        <v>5040.3999999999996</v>
      </c>
      <c r="N18" s="35">
        <f t="shared" si="0"/>
        <v>600.80799999999999</v>
      </c>
      <c r="O18" s="35">
        <f t="shared" si="1"/>
        <v>447.80799999999999</v>
      </c>
      <c r="P18" s="35">
        <f t="shared" si="2"/>
        <v>584.42449136115727</v>
      </c>
      <c r="Q18" s="35">
        <f t="shared" si="3"/>
        <v>271.36312570873901</v>
      </c>
      <c r="R18" s="35">
        <f t="shared" si="4"/>
        <v>140.46647320616964</v>
      </c>
      <c r="S18" s="35">
        <f t="shared" si="5"/>
        <v>302.65339534592817</v>
      </c>
      <c r="T18" s="35">
        <f t="shared" si="6"/>
        <v>17.532734740834719</v>
      </c>
      <c r="U18" s="35">
        <f t="shared" si="7"/>
        <v>517.900991402626</v>
      </c>
      <c r="V18" s="35">
        <f t="shared" si="8"/>
        <v>268.0825758558945</v>
      </c>
      <c r="W18" s="35">
        <f t="shared" si="9"/>
        <v>0.14091874373465824</v>
      </c>
      <c r="X18" s="35">
        <f t="shared" si="10"/>
        <v>4184.4506523028267</v>
      </c>
      <c r="Y18" s="51">
        <f t="shared" si="24"/>
        <v>10600</v>
      </c>
      <c r="Z18" s="51">
        <f t="shared" si="25"/>
        <v>4850</v>
      </c>
      <c r="AA18" s="35">
        <f t="shared" si="11"/>
        <v>597</v>
      </c>
      <c r="AB18" s="35">
        <f t="shared" si="12"/>
        <v>444</v>
      </c>
      <c r="AC18" s="35">
        <f t="shared" si="13"/>
        <v>584.42449136115727</v>
      </c>
      <c r="AD18" s="35">
        <f t="shared" si="14"/>
        <v>271.36312570873901</v>
      </c>
      <c r="AE18" s="35">
        <f t="shared" si="15"/>
        <v>140.31887719508504</v>
      </c>
      <c r="AF18" s="35">
        <f t="shared" si="16"/>
        <v>302.33538042838472</v>
      </c>
      <c r="AG18" s="35">
        <f t="shared" si="17"/>
        <v>17.532734740834719</v>
      </c>
      <c r="AH18" s="35">
        <f t="shared" si="18"/>
        <v>517.900991402626</v>
      </c>
      <c r="AI18" s="35">
        <f t="shared" si="19"/>
        <v>267.80088643966246</v>
      </c>
      <c r="AJ18" s="35">
        <f t="shared" si="20"/>
        <v>0.14077067249753275</v>
      </c>
      <c r="AK18" s="36">
        <f t="shared" si="21"/>
        <v>3994.0506523028266</v>
      </c>
    </row>
    <row r="19" spans="1:37" x14ac:dyDescent="0.25">
      <c r="A19" s="5">
        <v>5217</v>
      </c>
      <c r="B19" s="5">
        <v>982551.33884477615</v>
      </c>
      <c r="C19" s="5">
        <v>1269271.8255805075</v>
      </c>
      <c r="D19" s="5">
        <v>17526.418604651153</v>
      </c>
      <c r="E19" s="5">
        <v>38.885861111111112</v>
      </c>
      <c r="F19" s="45">
        <v>0.02</v>
      </c>
      <c r="G19" s="45">
        <v>0.02</v>
      </c>
      <c r="H19" s="45">
        <v>0.5</v>
      </c>
      <c r="I19" s="45">
        <v>0.5</v>
      </c>
      <c r="J19" s="45">
        <v>500</v>
      </c>
      <c r="K19" s="50">
        <v>2800</v>
      </c>
      <c r="L19" s="51">
        <f t="shared" si="22"/>
        <v>10726.8</v>
      </c>
      <c r="M19" s="51">
        <f t="shared" si="23"/>
        <v>4976.8</v>
      </c>
      <c r="N19" s="35">
        <f t="shared" si="0"/>
        <v>599.53600000000006</v>
      </c>
      <c r="O19" s="35">
        <f t="shared" si="1"/>
        <v>446.536</v>
      </c>
      <c r="P19" s="35">
        <f t="shared" si="2"/>
        <v>584.42449136115727</v>
      </c>
      <c r="Q19" s="35">
        <f t="shared" si="3"/>
        <v>271.36312570873906</v>
      </c>
      <c r="R19" s="35">
        <f t="shared" si="4"/>
        <v>140.46216599143119</v>
      </c>
      <c r="S19" s="35">
        <f t="shared" si="5"/>
        <v>302.64411860487309</v>
      </c>
      <c r="T19" s="35">
        <f t="shared" si="6"/>
        <v>17.53273474083473</v>
      </c>
      <c r="U19" s="35">
        <f t="shared" si="7"/>
        <v>517.900991402626</v>
      </c>
      <c r="V19" s="35">
        <f t="shared" si="8"/>
        <v>268.07435546567967</v>
      </c>
      <c r="W19" s="35">
        <f t="shared" si="9"/>
        <v>0.13269221320485314</v>
      </c>
      <c r="X19" s="35">
        <f t="shared" si="10"/>
        <v>4120.8506523028263</v>
      </c>
      <c r="Y19" s="51">
        <f t="shared" si="24"/>
        <v>10550</v>
      </c>
      <c r="Z19" s="51">
        <f t="shared" si="25"/>
        <v>4800</v>
      </c>
      <c r="AA19" s="35">
        <f t="shared" si="11"/>
        <v>596</v>
      </c>
      <c r="AB19" s="35">
        <f t="shared" si="12"/>
        <v>443</v>
      </c>
      <c r="AC19" s="35">
        <f t="shared" si="13"/>
        <v>584.42449136115727</v>
      </c>
      <c r="AD19" s="35">
        <f t="shared" si="14"/>
        <v>271.36312570873901</v>
      </c>
      <c r="AE19" s="35">
        <f t="shared" si="15"/>
        <v>140.32318205466859</v>
      </c>
      <c r="AF19" s="35">
        <f t="shared" si="16"/>
        <v>302.34465952459442</v>
      </c>
      <c r="AG19" s="35">
        <f t="shared" si="17"/>
        <v>17.532734740834719</v>
      </c>
      <c r="AH19" s="35">
        <f t="shared" si="18"/>
        <v>517.900991402626</v>
      </c>
      <c r="AI19" s="35">
        <f t="shared" si="19"/>
        <v>267.80910233502539</v>
      </c>
      <c r="AJ19" s="35">
        <f t="shared" si="20"/>
        <v>0.13256091744959564</v>
      </c>
      <c r="AK19" s="36">
        <f t="shared" si="21"/>
        <v>3944.0506523028266</v>
      </c>
    </row>
    <row r="20" spans="1:37" x14ac:dyDescent="0.25">
      <c r="A20" s="5">
        <v>5217.2</v>
      </c>
      <c r="B20" s="5">
        <v>982707.01846218109</v>
      </c>
      <c r="C20" s="5">
        <v>1269397.3797787428</v>
      </c>
      <c r="D20" s="5">
        <v>17526.320930232549</v>
      </c>
      <c r="E20" s="5">
        <v>38.885861111111112</v>
      </c>
      <c r="F20" s="45">
        <v>0.02</v>
      </c>
      <c r="G20" s="45">
        <v>0.02</v>
      </c>
      <c r="H20" s="45">
        <v>0.5</v>
      </c>
      <c r="I20" s="45">
        <v>0.5</v>
      </c>
      <c r="J20" s="45">
        <v>500</v>
      </c>
      <c r="K20" s="50">
        <v>2800</v>
      </c>
      <c r="L20" s="51">
        <f t="shared" si="22"/>
        <v>10714.080000000011</v>
      </c>
      <c r="M20" s="51">
        <f t="shared" si="23"/>
        <v>4964.0800000000118</v>
      </c>
      <c r="N20" s="35">
        <f t="shared" si="0"/>
        <v>599.28160000000025</v>
      </c>
      <c r="O20" s="35">
        <f t="shared" si="1"/>
        <v>446.28160000000025</v>
      </c>
      <c r="P20" s="35">
        <f t="shared" si="2"/>
        <v>584.42449136115727</v>
      </c>
      <c r="Q20" s="35">
        <f t="shared" si="3"/>
        <v>271.36312570873906</v>
      </c>
      <c r="R20" s="35">
        <f t="shared" si="4"/>
        <v>140.46128995514243</v>
      </c>
      <c r="S20" s="35">
        <f t="shared" si="5"/>
        <v>302.64223179863455</v>
      </c>
      <c r="T20" s="35">
        <f t="shared" si="6"/>
        <v>17.532734740834723</v>
      </c>
      <c r="U20" s="35">
        <f t="shared" si="7"/>
        <v>517.900991402626</v>
      </c>
      <c r="V20" s="35">
        <f t="shared" si="8"/>
        <v>268.07268353600506</v>
      </c>
      <c r="W20" s="35">
        <f t="shared" si="9"/>
        <v>0.13101907981441757</v>
      </c>
      <c r="X20" s="35">
        <f t="shared" si="10"/>
        <v>4108.1306523028379</v>
      </c>
      <c r="Y20" s="51">
        <f t="shared" si="24"/>
        <v>10540.000000000009</v>
      </c>
      <c r="Z20" s="51">
        <f t="shared" si="25"/>
        <v>4790.0000000000091</v>
      </c>
      <c r="AA20" s="35">
        <f t="shared" si="11"/>
        <v>595.80000000000018</v>
      </c>
      <c r="AB20" s="35">
        <f t="shared" si="12"/>
        <v>442.80000000000018</v>
      </c>
      <c r="AC20" s="35">
        <f t="shared" si="13"/>
        <v>584.42449136115727</v>
      </c>
      <c r="AD20" s="35">
        <f t="shared" si="14"/>
        <v>271.36312570873901</v>
      </c>
      <c r="AE20" s="35">
        <f t="shared" si="15"/>
        <v>140.32405762926496</v>
      </c>
      <c r="AF20" s="35">
        <f t="shared" si="16"/>
        <v>302.34654679252554</v>
      </c>
      <c r="AG20" s="35">
        <f t="shared" si="17"/>
        <v>17.532734740834719</v>
      </c>
      <c r="AH20" s="35">
        <f t="shared" si="18"/>
        <v>517.900991402626</v>
      </c>
      <c r="AI20" s="35">
        <f t="shared" si="19"/>
        <v>267.81077338355237</v>
      </c>
      <c r="AJ20" s="35">
        <f t="shared" si="20"/>
        <v>0.13089107263846897</v>
      </c>
      <c r="AK20" s="36">
        <f t="shared" si="21"/>
        <v>3934.0506523028357</v>
      </c>
    </row>
    <row r="21" spans="1:37" x14ac:dyDescent="0.25">
      <c r="A21" s="5">
        <v>5217.8</v>
      </c>
      <c r="B21" s="5">
        <v>983174.0573143959</v>
      </c>
      <c r="C21" s="5">
        <v>1269774.0423735678</v>
      </c>
      <c r="D21" s="5">
        <v>17526.027906976731</v>
      </c>
      <c r="E21" s="5">
        <v>38.885861111111112</v>
      </c>
      <c r="F21" s="45">
        <v>0.02</v>
      </c>
      <c r="G21" s="45">
        <v>0.02</v>
      </c>
      <c r="H21" s="45">
        <v>0.5</v>
      </c>
      <c r="I21" s="45">
        <v>0.5</v>
      </c>
      <c r="J21" s="45">
        <v>500</v>
      </c>
      <c r="K21" s="50">
        <v>2800</v>
      </c>
      <c r="L21" s="51">
        <f t="shared" si="22"/>
        <v>10675.919999999989</v>
      </c>
      <c r="M21" s="51">
        <f t="shared" si="23"/>
        <v>4925.9199999999882</v>
      </c>
      <c r="N21" s="35">
        <f t="shared" si="0"/>
        <v>598.51839999999982</v>
      </c>
      <c r="O21" s="35">
        <f t="shared" si="1"/>
        <v>445.51839999999982</v>
      </c>
      <c r="P21" s="35">
        <f t="shared" si="2"/>
        <v>584.42449136115727</v>
      </c>
      <c r="Q21" s="35">
        <f t="shared" si="3"/>
        <v>271.36312570873901</v>
      </c>
      <c r="R21" s="35">
        <f t="shared" si="4"/>
        <v>140.45863191160004</v>
      </c>
      <c r="S21" s="35">
        <f t="shared" si="5"/>
        <v>302.63650685004359</v>
      </c>
      <c r="T21" s="35">
        <f t="shared" si="6"/>
        <v>17.532734740834716</v>
      </c>
      <c r="U21" s="35">
        <f t="shared" si="7"/>
        <v>517.900991402626</v>
      </c>
      <c r="V21" s="35">
        <f t="shared" si="8"/>
        <v>268.06761061615947</v>
      </c>
      <c r="W21" s="35">
        <f t="shared" si="9"/>
        <v>0.12594260110029282</v>
      </c>
      <c r="X21" s="35">
        <f t="shared" si="10"/>
        <v>4069.9706523028149</v>
      </c>
      <c r="Y21" s="51">
        <f t="shared" si="24"/>
        <v>10509.999999999991</v>
      </c>
      <c r="Z21" s="51">
        <f t="shared" si="25"/>
        <v>4759.9999999999909</v>
      </c>
      <c r="AA21" s="35">
        <f t="shared" si="11"/>
        <v>595.19999999999982</v>
      </c>
      <c r="AB21" s="35">
        <f t="shared" si="12"/>
        <v>442.19999999999982</v>
      </c>
      <c r="AC21" s="35">
        <f t="shared" si="13"/>
        <v>584.42449136115727</v>
      </c>
      <c r="AD21" s="35">
        <f t="shared" si="14"/>
        <v>271.36312570873901</v>
      </c>
      <c r="AE21" s="35">
        <f t="shared" si="15"/>
        <v>140.32671430778194</v>
      </c>
      <c r="AF21" s="35">
        <f t="shared" si="16"/>
        <v>302.35227310614198</v>
      </c>
      <c r="AG21" s="35">
        <f t="shared" si="17"/>
        <v>17.532734740834719</v>
      </c>
      <c r="AH21" s="35">
        <f t="shared" si="18"/>
        <v>517.900991402626</v>
      </c>
      <c r="AI21" s="35">
        <f t="shared" si="19"/>
        <v>267.81584369822463</v>
      </c>
      <c r="AJ21" s="35">
        <f t="shared" si="20"/>
        <v>0.12582431683445841</v>
      </c>
      <c r="AK21" s="36">
        <f t="shared" si="21"/>
        <v>3904.0506523028175</v>
      </c>
    </row>
    <row r="22" spans="1:37" x14ac:dyDescent="0.25">
      <c r="A22" s="5">
        <v>5218</v>
      </c>
      <c r="B22" s="5">
        <v>983329.73693180084</v>
      </c>
      <c r="C22" s="5">
        <v>1269899.5965718329</v>
      </c>
      <c r="D22" s="5">
        <v>17525.930232558127</v>
      </c>
      <c r="E22" s="5">
        <v>38.885861111111112</v>
      </c>
      <c r="F22" s="45">
        <v>0.02</v>
      </c>
      <c r="G22" s="45">
        <v>0.02</v>
      </c>
      <c r="H22" s="45">
        <v>0.5</v>
      </c>
      <c r="I22" s="45">
        <v>0.5</v>
      </c>
      <c r="J22" s="45">
        <v>500</v>
      </c>
      <c r="K22" s="50">
        <v>2800</v>
      </c>
      <c r="L22" s="51">
        <f t="shared" si="22"/>
        <v>10663.2</v>
      </c>
      <c r="M22" s="51">
        <f t="shared" si="23"/>
        <v>4913.2</v>
      </c>
      <c r="N22" s="35">
        <f t="shared" si="0"/>
        <v>598.26400000000001</v>
      </c>
      <c r="O22" s="35">
        <f t="shared" si="1"/>
        <v>445.26400000000001</v>
      </c>
      <c r="P22" s="35">
        <f t="shared" si="2"/>
        <v>584.42449136115727</v>
      </c>
      <c r="Q22" s="35">
        <f t="shared" si="3"/>
        <v>271.36312570873901</v>
      </c>
      <c r="R22" s="35">
        <f t="shared" si="4"/>
        <v>140.45773577638755</v>
      </c>
      <c r="S22" s="35">
        <f t="shared" si="5"/>
        <v>302.6345767164907</v>
      </c>
      <c r="T22" s="35">
        <f t="shared" si="6"/>
        <v>17.532734740834716</v>
      </c>
      <c r="U22" s="35">
        <f t="shared" si="7"/>
        <v>517.900991402626</v>
      </c>
      <c r="V22" s="35">
        <f t="shared" si="8"/>
        <v>268.06590032735824</v>
      </c>
      <c r="W22" s="35">
        <f t="shared" si="9"/>
        <v>0.1242311441311453</v>
      </c>
      <c r="X22" s="35">
        <f t="shared" si="10"/>
        <v>4057.2506523028264</v>
      </c>
      <c r="Y22" s="51">
        <f t="shared" si="24"/>
        <v>10500</v>
      </c>
      <c r="Z22" s="51">
        <f t="shared" si="25"/>
        <v>4750</v>
      </c>
      <c r="AA22" s="35">
        <f t="shared" si="11"/>
        <v>595</v>
      </c>
      <c r="AB22" s="35">
        <f t="shared" si="12"/>
        <v>442</v>
      </c>
      <c r="AC22" s="35">
        <f t="shared" si="13"/>
        <v>584.42449136115727</v>
      </c>
      <c r="AD22" s="35">
        <f t="shared" si="14"/>
        <v>271.36312570873901</v>
      </c>
      <c r="AE22" s="35">
        <f t="shared" si="15"/>
        <v>140.32760999493664</v>
      </c>
      <c r="AF22" s="35">
        <f t="shared" si="16"/>
        <v>302.35420368775272</v>
      </c>
      <c r="AG22" s="35">
        <f t="shared" si="17"/>
        <v>17.532734740834719</v>
      </c>
      <c r="AH22" s="35">
        <f t="shared" si="18"/>
        <v>517.900991402626</v>
      </c>
      <c r="AI22" s="35">
        <f t="shared" si="19"/>
        <v>267.81755313190024</v>
      </c>
      <c r="AJ22" s="35">
        <f t="shared" si="20"/>
        <v>0.12411605132674226</v>
      </c>
      <c r="AK22" s="36">
        <f t="shared" si="21"/>
        <v>3894.0506523028266</v>
      </c>
    </row>
    <row r="23" spans="1:37" x14ac:dyDescent="0.25">
      <c r="A23" s="5">
        <v>5219</v>
      </c>
      <c r="B23" s="5">
        <v>984108.13501930237</v>
      </c>
      <c r="C23" s="5">
        <v>1270527.3675631881</v>
      </c>
      <c r="D23" s="5">
        <v>17525.441860465104</v>
      </c>
      <c r="E23" s="5">
        <v>38.885861111111112</v>
      </c>
      <c r="F23" s="45">
        <v>0.02</v>
      </c>
      <c r="G23" s="45">
        <v>0.02</v>
      </c>
      <c r="H23" s="45">
        <v>0.5</v>
      </c>
      <c r="I23" s="45">
        <v>0.5</v>
      </c>
      <c r="J23" s="45">
        <v>500</v>
      </c>
      <c r="K23" s="50">
        <v>2800</v>
      </c>
      <c r="L23" s="51">
        <f t="shared" si="22"/>
        <v>10599.6</v>
      </c>
      <c r="M23" s="51">
        <f t="shared" si="23"/>
        <v>4849.6000000000004</v>
      </c>
      <c r="N23" s="35">
        <f t="shared" si="0"/>
        <v>596.99199999999996</v>
      </c>
      <c r="O23" s="35">
        <f t="shared" si="1"/>
        <v>443.99200000000002</v>
      </c>
      <c r="P23" s="35">
        <f t="shared" si="2"/>
        <v>584.42449136115727</v>
      </c>
      <c r="Q23" s="35">
        <f t="shared" si="3"/>
        <v>271.36312570873901</v>
      </c>
      <c r="R23" s="35">
        <f t="shared" si="4"/>
        <v>140.45317721598082</v>
      </c>
      <c r="S23" s="35">
        <f t="shared" si="5"/>
        <v>302.62475814836142</v>
      </c>
      <c r="T23" s="35">
        <f t="shared" si="6"/>
        <v>17.532734740834712</v>
      </c>
      <c r="U23" s="35">
        <f t="shared" si="7"/>
        <v>517.900991402626</v>
      </c>
      <c r="V23" s="35">
        <f t="shared" si="8"/>
        <v>268.05720023979893</v>
      </c>
      <c r="W23" s="35">
        <f t="shared" si="9"/>
        <v>0.11552536147911546</v>
      </c>
      <c r="X23" s="35">
        <f t="shared" si="10"/>
        <v>3993.650652302827</v>
      </c>
      <c r="Y23" s="51">
        <f t="shared" si="24"/>
        <v>10450</v>
      </c>
      <c r="Z23" s="51">
        <f t="shared" si="25"/>
        <v>4700</v>
      </c>
      <c r="AA23" s="35">
        <f t="shared" si="11"/>
        <v>594</v>
      </c>
      <c r="AB23" s="35">
        <f t="shared" si="12"/>
        <v>441</v>
      </c>
      <c r="AC23" s="35">
        <f t="shared" si="13"/>
        <v>584.42449136115727</v>
      </c>
      <c r="AD23" s="35">
        <f t="shared" si="14"/>
        <v>271.36312570873901</v>
      </c>
      <c r="AE23" s="35">
        <f t="shared" si="15"/>
        <v>140.33216637095632</v>
      </c>
      <c r="AF23" s="35">
        <f t="shared" si="16"/>
        <v>302.36402444026908</v>
      </c>
      <c r="AG23" s="35">
        <f t="shared" si="17"/>
        <v>17.532734740834719</v>
      </c>
      <c r="AH23" s="35">
        <f t="shared" si="18"/>
        <v>517.900991402626</v>
      </c>
      <c r="AI23" s="35">
        <f t="shared" si="19"/>
        <v>267.8262490505208</v>
      </c>
      <c r="AJ23" s="35">
        <f t="shared" si="20"/>
        <v>0.1154258277989848</v>
      </c>
      <c r="AK23" s="36">
        <f t="shared" si="21"/>
        <v>3844.0506523028266</v>
      </c>
    </row>
    <row r="24" spans="1:37" x14ac:dyDescent="0.25">
      <c r="A24" s="5">
        <v>5220</v>
      </c>
      <c r="B24" s="5">
        <v>984886.53310680389</v>
      </c>
      <c r="C24" s="5">
        <v>1271155.1385545135</v>
      </c>
      <c r="D24" s="5">
        <v>17524.953488372081</v>
      </c>
      <c r="E24" s="5">
        <v>38.885861111111112</v>
      </c>
      <c r="F24" s="45">
        <v>0.02</v>
      </c>
      <c r="G24" s="45">
        <v>0.02</v>
      </c>
      <c r="H24" s="45">
        <v>0.5</v>
      </c>
      <c r="I24" s="45">
        <v>0.5</v>
      </c>
      <c r="J24" s="45">
        <v>500</v>
      </c>
      <c r="K24" s="50">
        <v>2800</v>
      </c>
      <c r="L24" s="51">
        <f t="shared" si="22"/>
        <v>10536</v>
      </c>
      <c r="M24" s="51">
        <f t="shared" si="23"/>
        <v>4786</v>
      </c>
      <c r="N24" s="35">
        <f t="shared" si="0"/>
        <v>595.72</v>
      </c>
      <c r="O24" s="35">
        <f t="shared" si="1"/>
        <v>442.72</v>
      </c>
      <c r="P24" s="35">
        <f t="shared" si="2"/>
        <v>584.42449136115727</v>
      </c>
      <c r="Q24" s="35">
        <f t="shared" si="3"/>
        <v>271.36312570873901</v>
      </c>
      <c r="R24" s="35">
        <f t="shared" si="4"/>
        <v>140.44848465090439</v>
      </c>
      <c r="S24" s="35">
        <f t="shared" si="5"/>
        <v>302.61465068943585</v>
      </c>
      <c r="T24" s="35">
        <f t="shared" si="6"/>
        <v>17.532734740834719</v>
      </c>
      <c r="U24" s="35">
        <f t="shared" si="7"/>
        <v>517.900991402626</v>
      </c>
      <c r="V24" s="35">
        <f t="shared" si="8"/>
        <v>268.04824440212224</v>
      </c>
      <c r="W24" s="35">
        <f t="shared" si="9"/>
        <v>0.10656409301422246</v>
      </c>
      <c r="X24" s="35">
        <f t="shared" si="10"/>
        <v>3930.0506523028266</v>
      </c>
      <c r="Y24" s="51">
        <f t="shared" si="24"/>
        <v>10400</v>
      </c>
      <c r="Z24" s="51">
        <f t="shared" si="25"/>
        <v>4650</v>
      </c>
      <c r="AA24" s="35">
        <f t="shared" si="11"/>
        <v>593</v>
      </c>
      <c r="AB24" s="35">
        <f t="shared" si="12"/>
        <v>440</v>
      </c>
      <c r="AC24" s="35">
        <f t="shared" si="13"/>
        <v>584.42449136115727</v>
      </c>
      <c r="AD24" s="35">
        <f t="shared" si="14"/>
        <v>271.36312570873901</v>
      </c>
      <c r="AE24" s="35">
        <f t="shared" si="15"/>
        <v>140.33685685302126</v>
      </c>
      <c r="AF24" s="35">
        <f t="shared" si="16"/>
        <v>302.3741339822061</v>
      </c>
      <c r="AG24" s="35">
        <f t="shared" si="17"/>
        <v>17.532734740834719</v>
      </c>
      <c r="AH24" s="35">
        <f t="shared" si="18"/>
        <v>517.900991402626</v>
      </c>
      <c r="AI24" s="35">
        <f t="shared" si="19"/>
        <v>267.8352009127359</v>
      </c>
      <c r="AJ24" s="35">
        <f t="shared" si="20"/>
        <v>0.10647939637213222</v>
      </c>
      <c r="AK24" s="36">
        <f t="shared" si="21"/>
        <v>3794.0506523028266</v>
      </c>
    </row>
    <row r="25" spans="1:37" x14ac:dyDescent="0.25">
      <c r="A25" s="5">
        <v>5221</v>
      </c>
      <c r="B25" s="5">
        <v>985664.93119430542</v>
      </c>
      <c r="C25" s="5">
        <v>1271782.9095458686</v>
      </c>
      <c r="D25" s="5">
        <v>17524.465116279058</v>
      </c>
      <c r="E25" s="5">
        <v>38.885861111111112</v>
      </c>
      <c r="F25" s="45">
        <v>0.02</v>
      </c>
      <c r="G25" s="45">
        <v>0.02</v>
      </c>
      <c r="H25" s="45">
        <v>0.5</v>
      </c>
      <c r="I25" s="45">
        <v>0.5</v>
      </c>
      <c r="J25" s="45">
        <v>500</v>
      </c>
      <c r="K25" s="50">
        <v>2800</v>
      </c>
      <c r="L25" s="51">
        <f t="shared" si="22"/>
        <v>10472.4</v>
      </c>
      <c r="M25" s="51">
        <f t="shared" si="23"/>
        <v>4722.3999999999996</v>
      </c>
      <c r="N25" s="35">
        <f t="shared" si="0"/>
        <v>594.44799999999998</v>
      </c>
      <c r="O25" s="35">
        <f t="shared" si="1"/>
        <v>441.44799999999998</v>
      </c>
      <c r="P25" s="35">
        <f t="shared" si="2"/>
        <v>584.42449136115727</v>
      </c>
      <c r="Q25" s="35">
        <f t="shared" si="3"/>
        <v>271.36312570873901</v>
      </c>
      <c r="R25" s="35">
        <f t="shared" si="4"/>
        <v>140.44365208416406</v>
      </c>
      <c r="S25" s="35">
        <f t="shared" si="5"/>
        <v>302.60424139937032</v>
      </c>
      <c r="T25" s="35">
        <f t="shared" si="6"/>
        <v>17.532734740834719</v>
      </c>
      <c r="U25" s="35">
        <f t="shared" si="7"/>
        <v>517.900991402626</v>
      </c>
      <c r="V25" s="35">
        <f t="shared" si="8"/>
        <v>268.03902136896579</v>
      </c>
      <c r="W25" s="35">
        <f t="shared" si="9"/>
        <v>9.7335924835510734E-2</v>
      </c>
      <c r="X25" s="35">
        <f t="shared" si="10"/>
        <v>3866.4506523028263</v>
      </c>
      <c r="Y25" s="51">
        <f t="shared" si="24"/>
        <v>10350</v>
      </c>
      <c r="Z25" s="51">
        <f t="shared" si="25"/>
        <v>4600</v>
      </c>
      <c r="AA25" s="35">
        <f t="shared" si="11"/>
        <v>592</v>
      </c>
      <c r="AB25" s="35">
        <f t="shared" si="12"/>
        <v>439</v>
      </c>
      <c r="AC25" s="35">
        <f t="shared" si="13"/>
        <v>584.42449136115727</v>
      </c>
      <c r="AD25" s="35">
        <f t="shared" si="14"/>
        <v>271.36312570873901</v>
      </c>
      <c r="AE25" s="35">
        <f t="shared" si="15"/>
        <v>140.34168745019304</v>
      </c>
      <c r="AF25" s="35">
        <f t="shared" si="16"/>
        <v>302.38454524184033</v>
      </c>
      <c r="AG25" s="35">
        <f t="shared" si="17"/>
        <v>17.532734740834719</v>
      </c>
      <c r="AH25" s="35">
        <f t="shared" si="18"/>
        <v>517.900991402626</v>
      </c>
      <c r="AI25" s="35">
        <f t="shared" si="19"/>
        <v>267.84442018693829</v>
      </c>
      <c r="AJ25" s="35">
        <f t="shared" si="20"/>
        <v>9.7265257191934101E-2</v>
      </c>
      <c r="AK25" s="36">
        <f t="shared" si="21"/>
        <v>3744.0506523028266</v>
      </c>
    </row>
    <row r="26" spans="1:37" x14ac:dyDescent="0.25">
      <c r="A26" s="5">
        <v>5222</v>
      </c>
      <c r="B26" s="5">
        <v>986443.32928133011</v>
      </c>
      <c r="C26" s="5">
        <v>1272410.680537194</v>
      </c>
      <c r="D26" s="5">
        <v>17523.976744186035</v>
      </c>
      <c r="E26" s="5">
        <v>38.885861111111112</v>
      </c>
      <c r="F26" s="45">
        <v>0.02</v>
      </c>
      <c r="G26" s="45">
        <v>0.02</v>
      </c>
      <c r="H26" s="45">
        <v>0.5</v>
      </c>
      <c r="I26" s="45">
        <v>0.5</v>
      </c>
      <c r="J26" s="45">
        <v>500</v>
      </c>
      <c r="K26" s="50">
        <v>2800</v>
      </c>
      <c r="L26" s="51">
        <f t="shared" si="22"/>
        <v>10408.799999999999</v>
      </c>
      <c r="M26" s="51">
        <f t="shared" si="23"/>
        <v>4658.8</v>
      </c>
      <c r="N26" s="35">
        <f t="shared" si="0"/>
        <v>593.17600000000004</v>
      </c>
      <c r="O26" s="35">
        <f t="shared" si="1"/>
        <v>440.17599999999999</v>
      </c>
      <c r="P26" s="35">
        <f t="shared" si="2"/>
        <v>584.42449136115727</v>
      </c>
      <c r="Q26" s="35">
        <f t="shared" si="3"/>
        <v>271.36312570873906</v>
      </c>
      <c r="R26" s="35">
        <f t="shared" si="4"/>
        <v>140.43867315550918</v>
      </c>
      <c r="S26" s="35">
        <f t="shared" si="5"/>
        <v>302.59351655325599</v>
      </c>
      <c r="T26" s="35">
        <f t="shared" si="6"/>
        <v>17.53273474083473</v>
      </c>
      <c r="U26" s="35">
        <f t="shared" si="7"/>
        <v>517.900991402626</v>
      </c>
      <c r="V26" s="35">
        <f t="shared" si="8"/>
        <v>268.02951900168665</v>
      </c>
      <c r="W26" s="35">
        <f t="shared" si="9"/>
        <v>8.782875287625469E-2</v>
      </c>
      <c r="X26" s="35">
        <f t="shared" si="10"/>
        <v>3802.8506523028263</v>
      </c>
      <c r="Y26" s="51">
        <f t="shared" si="24"/>
        <v>10300</v>
      </c>
      <c r="Z26" s="51">
        <f t="shared" si="25"/>
        <v>4550</v>
      </c>
      <c r="AA26" s="35">
        <f t="shared" si="11"/>
        <v>591</v>
      </c>
      <c r="AB26" s="35">
        <f t="shared" si="12"/>
        <v>438</v>
      </c>
      <c r="AC26" s="35">
        <f t="shared" si="13"/>
        <v>584.42449136115727</v>
      </c>
      <c r="AD26" s="35">
        <f t="shared" si="14"/>
        <v>271.36312570873901</v>
      </c>
      <c r="AE26" s="35">
        <f t="shared" si="15"/>
        <v>140.3466645359839</v>
      </c>
      <c r="AF26" s="35">
        <f t="shared" si="16"/>
        <v>302.39527193081841</v>
      </c>
      <c r="AG26" s="35">
        <f t="shared" si="17"/>
        <v>17.532734740834719</v>
      </c>
      <c r="AH26" s="35">
        <f t="shared" si="18"/>
        <v>517.900991402626</v>
      </c>
      <c r="AI26" s="35">
        <f t="shared" si="19"/>
        <v>267.85391903708114</v>
      </c>
      <c r="AJ26" s="35">
        <f t="shared" si="20"/>
        <v>8.7771211729466586E-2</v>
      </c>
      <c r="AK26" s="36">
        <f t="shared" si="21"/>
        <v>3694.0506523028266</v>
      </c>
    </row>
    <row r="27" spans="1:37" x14ac:dyDescent="0.25">
      <c r="A27" s="5">
        <v>5222.2</v>
      </c>
      <c r="B27" s="5">
        <v>986599.00889873505</v>
      </c>
      <c r="C27" s="5">
        <v>1272536.2347354889</v>
      </c>
      <c r="D27" s="5">
        <v>17523.87906976743</v>
      </c>
      <c r="E27" s="5">
        <v>38.885861111111112</v>
      </c>
      <c r="F27" s="45">
        <v>0.02</v>
      </c>
      <c r="G27" s="45">
        <v>0.02</v>
      </c>
      <c r="H27" s="45">
        <v>0.5</v>
      </c>
      <c r="I27" s="45">
        <v>0.5</v>
      </c>
      <c r="J27" s="45">
        <v>500</v>
      </c>
      <c r="K27" s="50">
        <v>2800</v>
      </c>
      <c r="L27" s="51">
        <f t="shared" si="22"/>
        <v>10396.080000000011</v>
      </c>
      <c r="M27" s="51">
        <f t="shared" si="23"/>
        <v>4646.0800000000118</v>
      </c>
      <c r="N27" s="35">
        <f t="shared" si="0"/>
        <v>592.92160000000024</v>
      </c>
      <c r="O27" s="35">
        <f t="shared" si="1"/>
        <v>439.92160000000024</v>
      </c>
      <c r="P27" s="35">
        <f t="shared" si="2"/>
        <v>584.42449136115727</v>
      </c>
      <c r="Q27" s="35">
        <f t="shared" si="3"/>
        <v>271.36312570873906</v>
      </c>
      <c r="R27" s="35">
        <f t="shared" si="4"/>
        <v>140.4376592194418</v>
      </c>
      <c r="S27" s="35">
        <f t="shared" si="5"/>
        <v>302.59133245075526</v>
      </c>
      <c r="T27" s="35">
        <f t="shared" si="6"/>
        <v>17.532734740834723</v>
      </c>
      <c r="U27" s="35">
        <f t="shared" si="7"/>
        <v>517.900991402626</v>
      </c>
      <c r="V27" s="35">
        <f t="shared" si="8"/>
        <v>268.0275838880151</v>
      </c>
      <c r="W27" s="35">
        <f t="shared" si="9"/>
        <v>8.589272119100802E-2</v>
      </c>
      <c r="X27" s="35">
        <f t="shared" si="10"/>
        <v>3790.1306523028379</v>
      </c>
      <c r="Y27" s="51">
        <f t="shared" si="24"/>
        <v>10290.000000000009</v>
      </c>
      <c r="Z27" s="51">
        <f t="shared" si="25"/>
        <v>4540.0000000000091</v>
      </c>
      <c r="AA27" s="35">
        <f t="shared" si="11"/>
        <v>590.80000000000018</v>
      </c>
      <c r="AB27" s="35">
        <f t="shared" si="12"/>
        <v>437.80000000000018</v>
      </c>
      <c r="AC27" s="35">
        <f t="shared" si="13"/>
        <v>584.42449136115727</v>
      </c>
      <c r="AD27" s="35">
        <f t="shared" si="14"/>
        <v>271.36312570873901</v>
      </c>
      <c r="AE27" s="35">
        <f t="shared" si="15"/>
        <v>140.34767811994166</v>
      </c>
      <c r="AF27" s="35">
        <f t="shared" si="16"/>
        <v>302.39745638542877</v>
      </c>
      <c r="AG27" s="35">
        <f t="shared" si="17"/>
        <v>17.532734740834719</v>
      </c>
      <c r="AH27" s="35">
        <f t="shared" si="18"/>
        <v>517.900991402626</v>
      </c>
      <c r="AI27" s="35">
        <f t="shared" si="19"/>
        <v>267.85585347874564</v>
      </c>
      <c r="AJ27" s="35">
        <f t="shared" si="20"/>
        <v>8.5837688078559543E-2</v>
      </c>
      <c r="AK27" s="36">
        <f t="shared" si="21"/>
        <v>3684.0506523028357</v>
      </c>
    </row>
    <row r="28" spans="1:37" x14ac:dyDescent="0.25">
      <c r="A28" s="5">
        <v>5222.8</v>
      </c>
      <c r="B28" s="5">
        <v>987066.0477514267</v>
      </c>
      <c r="C28" s="5">
        <v>1272912.8973302543</v>
      </c>
      <c r="D28" s="5">
        <v>17523.586046511617</v>
      </c>
      <c r="E28" s="5">
        <v>38.885861111111112</v>
      </c>
      <c r="F28" s="45">
        <v>0.02</v>
      </c>
      <c r="G28" s="45">
        <v>0.02</v>
      </c>
      <c r="H28" s="45">
        <v>0.5</v>
      </c>
      <c r="I28" s="45">
        <v>0.5</v>
      </c>
      <c r="J28" s="45">
        <v>500</v>
      </c>
      <c r="K28" s="50">
        <v>2800</v>
      </c>
      <c r="L28" s="51">
        <f t="shared" si="22"/>
        <v>10357.919999999989</v>
      </c>
      <c r="M28" s="51">
        <f t="shared" si="23"/>
        <v>4607.9199999999882</v>
      </c>
      <c r="N28" s="35">
        <f t="shared" si="0"/>
        <v>592.1583999999998</v>
      </c>
      <c r="O28" s="35">
        <f t="shared" si="1"/>
        <v>439.1583999999998</v>
      </c>
      <c r="P28" s="35">
        <f t="shared" si="2"/>
        <v>584.42449136115727</v>
      </c>
      <c r="Q28" s="35">
        <f t="shared" si="3"/>
        <v>271.36312570873901</v>
      </c>
      <c r="R28" s="35">
        <f t="shared" si="4"/>
        <v>140.43458010895279</v>
      </c>
      <c r="S28" s="35">
        <f t="shared" si="5"/>
        <v>302.58469971511761</v>
      </c>
      <c r="T28" s="35">
        <f t="shared" si="6"/>
        <v>17.532734740834716</v>
      </c>
      <c r="U28" s="35">
        <f t="shared" si="7"/>
        <v>517.900991402626</v>
      </c>
      <c r="V28" s="35">
        <f t="shared" si="8"/>
        <v>268.02170735497214</v>
      </c>
      <c r="W28" s="35">
        <f t="shared" si="9"/>
        <v>8.0013525690719844E-2</v>
      </c>
      <c r="X28" s="35">
        <f t="shared" si="10"/>
        <v>3751.9706523028149</v>
      </c>
      <c r="Y28" s="51">
        <f t="shared" si="24"/>
        <v>10259.999999999991</v>
      </c>
      <c r="Z28" s="51">
        <f t="shared" si="25"/>
        <v>4509.9999999999909</v>
      </c>
      <c r="AA28" s="35">
        <f t="shared" si="11"/>
        <v>590.19999999999982</v>
      </c>
      <c r="AB28" s="35">
        <f t="shared" si="12"/>
        <v>437.19999999999982</v>
      </c>
      <c r="AC28" s="35">
        <f t="shared" si="13"/>
        <v>584.42449136115727</v>
      </c>
      <c r="AD28" s="35">
        <f t="shared" si="14"/>
        <v>271.36312570873901</v>
      </c>
      <c r="AE28" s="35">
        <f t="shared" si="15"/>
        <v>140.35075620922925</v>
      </c>
      <c r="AF28" s="35">
        <f t="shared" si="16"/>
        <v>302.40409014226793</v>
      </c>
      <c r="AG28" s="35">
        <f t="shared" si="17"/>
        <v>17.532734740834719</v>
      </c>
      <c r="AH28" s="35">
        <f t="shared" si="18"/>
        <v>517.900991402626</v>
      </c>
      <c r="AI28" s="35">
        <f t="shared" si="19"/>
        <v>267.86172806280899</v>
      </c>
      <c r="AJ28" s="35">
        <f t="shared" si="20"/>
        <v>7.9965766472521418E-2</v>
      </c>
      <c r="AK28" s="36">
        <f t="shared" si="21"/>
        <v>3654.0506523028175</v>
      </c>
    </row>
    <row r="29" spans="1:37" x14ac:dyDescent="0.25">
      <c r="A29" s="5">
        <v>5223</v>
      </c>
      <c r="B29" s="5">
        <v>987221.72736883163</v>
      </c>
      <c r="C29" s="5">
        <v>1273038.4515285492</v>
      </c>
      <c r="D29" s="5">
        <v>17523.488372093012</v>
      </c>
      <c r="E29" s="5">
        <v>38.885861111111112</v>
      </c>
      <c r="F29" s="45">
        <v>0.02</v>
      </c>
      <c r="G29" s="45">
        <v>0.02</v>
      </c>
      <c r="H29" s="45">
        <v>0.5</v>
      </c>
      <c r="I29" s="45">
        <v>0.5</v>
      </c>
      <c r="J29" s="45">
        <v>500</v>
      </c>
      <c r="K29" s="50">
        <v>2800</v>
      </c>
      <c r="L29" s="51">
        <f t="shared" si="22"/>
        <v>10345.200000000001</v>
      </c>
      <c r="M29" s="51">
        <f t="shared" si="23"/>
        <v>4595.2</v>
      </c>
      <c r="N29" s="35">
        <f t="shared" si="0"/>
        <v>591.904</v>
      </c>
      <c r="O29" s="35">
        <f t="shared" si="1"/>
        <v>438.904</v>
      </c>
      <c r="P29" s="35">
        <f t="shared" si="2"/>
        <v>584.42449136115727</v>
      </c>
      <c r="Q29" s="35">
        <f t="shared" si="3"/>
        <v>271.36312570873901</v>
      </c>
      <c r="R29" s="35">
        <f t="shared" si="4"/>
        <v>140.4335411135061</v>
      </c>
      <c r="S29" s="35">
        <f t="shared" si="5"/>
        <v>302.58246158124598</v>
      </c>
      <c r="T29" s="35">
        <f t="shared" si="6"/>
        <v>17.532734740834716</v>
      </c>
      <c r="U29" s="35">
        <f t="shared" si="7"/>
        <v>517.900991402626</v>
      </c>
      <c r="V29" s="35">
        <f t="shared" si="8"/>
        <v>268.01972441506268</v>
      </c>
      <c r="W29" s="35">
        <f t="shared" si="9"/>
        <v>7.8029729938193557E-2</v>
      </c>
      <c r="X29" s="35">
        <f t="shared" si="10"/>
        <v>3739.2506523028264</v>
      </c>
      <c r="Y29" s="51">
        <f t="shared" si="24"/>
        <v>10250</v>
      </c>
      <c r="Z29" s="51">
        <f t="shared" si="25"/>
        <v>4500</v>
      </c>
      <c r="AA29" s="35">
        <f t="shared" si="11"/>
        <v>590</v>
      </c>
      <c r="AB29" s="35">
        <f t="shared" si="12"/>
        <v>437</v>
      </c>
      <c r="AC29" s="35">
        <f t="shared" si="13"/>
        <v>584.42449136115727</v>
      </c>
      <c r="AD29" s="35">
        <f t="shared" si="14"/>
        <v>271.36312570873901</v>
      </c>
      <c r="AE29" s="35">
        <f t="shared" si="15"/>
        <v>140.35179487641216</v>
      </c>
      <c r="AF29" s="35">
        <f t="shared" si="16"/>
        <v>302.40632860440326</v>
      </c>
      <c r="AG29" s="35">
        <f t="shared" si="17"/>
        <v>17.532734740834719</v>
      </c>
      <c r="AH29" s="35">
        <f t="shared" si="18"/>
        <v>517.900991402626</v>
      </c>
      <c r="AI29" s="35">
        <f t="shared" si="19"/>
        <v>267.86371037622155</v>
      </c>
      <c r="AJ29" s="35">
        <f t="shared" si="20"/>
        <v>7.7984308903066721E-2</v>
      </c>
      <c r="AK29" s="36">
        <f t="shared" si="21"/>
        <v>3644.0506523028266</v>
      </c>
    </row>
    <row r="30" spans="1:37" x14ac:dyDescent="0.25">
      <c r="A30" s="5">
        <v>5224</v>
      </c>
      <c r="B30" s="5">
        <v>988000.12545633316</v>
      </c>
      <c r="C30" s="5">
        <v>1273666.2225198746</v>
      </c>
      <c r="D30" s="5">
        <v>17522.999999999989</v>
      </c>
      <c r="E30" s="5">
        <v>38.885861111111112</v>
      </c>
      <c r="F30" s="45">
        <v>0.02</v>
      </c>
      <c r="G30" s="45">
        <v>0.02</v>
      </c>
      <c r="H30" s="45">
        <v>0.5</v>
      </c>
      <c r="I30" s="45">
        <v>0.5</v>
      </c>
      <c r="J30" s="45">
        <v>500</v>
      </c>
      <c r="K30" s="50">
        <v>2800</v>
      </c>
      <c r="L30" s="51">
        <f t="shared" si="22"/>
        <v>10281.6</v>
      </c>
      <c r="M30" s="51">
        <f t="shared" si="23"/>
        <v>4531.6000000000004</v>
      </c>
      <c r="N30" s="35">
        <f t="shared" si="0"/>
        <v>590.63200000000006</v>
      </c>
      <c r="O30" s="35">
        <f t="shared" si="1"/>
        <v>437.63200000000001</v>
      </c>
      <c r="P30" s="35">
        <f t="shared" si="2"/>
        <v>584.42449136115727</v>
      </c>
      <c r="Q30" s="35">
        <f t="shared" si="3"/>
        <v>271.36312570873901</v>
      </c>
      <c r="R30" s="35">
        <f t="shared" si="4"/>
        <v>140.42824878499354</v>
      </c>
      <c r="S30" s="35">
        <f t="shared" si="5"/>
        <v>302.57106100251661</v>
      </c>
      <c r="T30" s="35">
        <f t="shared" si="6"/>
        <v>17.532734740834726</v>
      </c>
      <c r="U30" s="35">
        <f t="shared" si="7"/>
        <v>517.900991402626</v>
      </c>
      <c r="V30" s="35">
        <f t="shared" si="8"/>
        <v>268.00962391899742</v>
      </c>
      <c r="W30" s="35">
        <f t="shared" si="9"/>
        <v>6.7925207772053672E-2</v>
      </c>
      <c r="X30" s="35">
        <f t="shared" si="10"/>
        <v>3675.650652302827</v>
      </c>
      <c r="Y30" s="51">
        <f t="shared" si="24"/>
        <v>10200</v>
      </c>
      <c r="Z30" s="51">
        <f t="shared" si="25"/>
        <v>4450</v>
      </c>
      <c r="AA30" s="35">
        <f t="shared" si="11"/>
        <v>589</v>
      </c>
      <c r="AB30" s="35">
        <f t="shared" si="12"/>
        <v>436</v>
      </c>
      <c r="AC30" s="35">
        <f t="shared" si="13"/>
        <v>584.42449136115727</v>
      </c>
      <c r="AD30" s="35">
        <f t="shared" si="14"/>
        <v>271.36312570873901</v>
      </c>
      <c r="AE30" s="35">
        <f t="shared" si="15"/>
        <v>140.35708566068973</v>
      </c>
      <c r="AF30" s="35">
        <f t="shared" si="16"/>
        <v>302.41773072736788</v>
      </c>
      <c r="AG30" s="35">
        <f t="shared" si="17"/>
        <v>17.532734740834719</v>
      </c>
      <c r="AH30" s="35">
        <f t="shared" si="18"/>
        <v>517.900991402626</v>
      </c>
      <c r="AI30" s="35">
        <f t="shared" si="19"/>
        <v>267.8738079250889</v>
      </c>
      <c r="AJ30" s="35">
        <f t="shared" si="20"/>
        <v>6.7890786136479156E-2</v>
      </c>
      <c r="AK30" s="36">
        <f t="shared" si="21"/>
        <v>3594.0506523028266</v>
      </c>
    </row>
    <row r="31" spans="1:37" x14ac:dyDescent="0.25">
      <c r="A31" s="5">
        <v>5225</v>
      </c>
      <c r="B31" s="5">
        <v>988778.52354383469</v>
      </c>
      <c r="C31" s="5">
        <v>1274293.9935112298</v>
      </c>
      <c r="D31" s="5">
        <v>17522.511627906966</v>
      </c>
      <c r="E31" s="5">
        <v>38.885861111111112</v>
      </c>
      <c r="F31" s="45">
        <v>0.02</v>
      </c>
      <c r="G31" s="45">
        <v>0.02</v>
      </c>
      <c r="H31" s="45">
        <v>0.5</v>
      </c>
      <c r="I31" s="45">
        <v>0.5</v>
      </c>
      <c r="J31" s="45">
        <v>500</v>
      </c>
      <c r="K31" s="50">
        <v>2800</v>
      </c>
      <c r="L31" s="51">
        <f t="shared" si="22"/>
        <v>10218</v>
      </c>
      <c r="M31" s="51">
        <f t="shared" si="23"/>
        <v>4468</v>
      </c>
      <c r="N31" s="35">
        <f t="shared" si="0"/>
        <v>589.36</v>
      </c>
      <c r="O31" s="35">
        <f t="shared" si="1"/>
        <v>436.36</v>
      </c>
      <c r="P31" s="35">
        <f t="shared" si="2"/>
        <v>584.42449136115727</v>
      </c>
      <c r="Q31" s="35">
        <f t="shared" si="3"/>
        <v>271.36312570873901</v>
      </c>
      <c r="R31" s="35">
        <f t="shared" si="4"/>
        <v>140.42278854163149</v>
      </c>
      <c r="S31" s="35">
        <f t="shared" si="5"/>
        <v>302.55929835293972</v>
      </c>
      <c r="T31" s="35">
        <f t="shared" si="6"/>
        <v>17.532734740834719</v>
      </c>
      <c r="U31" s="35">
        <f t="shared" si="7"/>
        <v>517.900991402626</v>
      </c>
      <c r="V31" s="35">
        <f t="shared" si="8"/>
        <v>267.99920295467842</v>
      </c>
      <c r="W31" s="35">
        <f t="shared" si="9"/>
        <v>5.7500673655244923E-2</v>
      </c>
      <c r="X31" s="35">
        <f t="shared" si="10"/>
        <v>3612.0506523028266</v>
      </c>
      <c r="Y31" s="51">
        <f t="shared" si="24"/>
        <v>10150</v>
      </c>
      <c r="Z31" s="51">
        <f t="shared" si="25"/>
        <v>4400</v>
      </c>
      <c r="AA31" s="35">
        <f t="shared" si="11"/>
        <v>588</v>
      </c>
      <c r="AB31" s="35">
        <f t="shared" si="12"/>
        <v>435</v>
      </c>
      <c r="AC31" s="35">
        <f t="shared" si="13"/>
        <v>584.42449136115727</v>
      </c>
      <c r="AD31" s="35">
        <f t="shared" si="14"/>
        <v>271.36312570873901</v>
      </c>
      <c r="AE31" s="35">
        <f t="shared" si="15"/>
        <v>140.36254453483443</v>
      </c>
      <c r="AF31" s="35">
        <f t="shared" si="16"/>
        <v>302.42949474616199</v>
      </c>
      <c r="AG31" s="35">
        <f t="shared" si="17"/>
        <v>17.532734740834719</v>
      </c>
      <c r="AH31" s="35">
        <f t="shared" si="18"/>
        <v>517.900991402626</v>
      </c>
      <c r="AI31" s="35">
        <f t="shared" si="19"/>
        <v>267.88422627623407</v>
      </c>
      <c r="AJ31" s="35">
        <f t="shared" si="20"/>
        <v>5.7476004789097923E-2</v>
      </c>
      <c r="AK31" s="36">
        <f t="shared" si="21"/>
        <v>3544.0506523028266</v>
      </c>
    </row>
    <row r="32" spans="1:37" x14ac:dyDescent="0.25">
      <c r="A32" s="5">
        <v>5226</v>
      </c>
      <c r="B32" s="5">
        <v>989556.92163085938</v>
      </c>
      <c r="C32" s="5">
        <v>1274921.7645025551</v>
      </c>
      <c r="D32" s="5">
        <v>17522.023255813943</v>
      </c>
      <c r="E32" s="5">
        <v>38.885861111111112</v>
      </c>
      <c r="F32" s="45">
        <v>0.02</v>
      </c>
      <c r="G32" s="45">
        <v>0.02</v>
      </c>
      <c r="H32" s="45">
        <v>0.5</v>
      </c>
      <c r="I32" s="45">
        <v>0.5</v>
      </c>
      <c r="J32" s="45">
        <v>500</v>
      </c>
      <c r="K32" s="50">
        <v>2800</v>
      </c>
      <c r="L32" s="51">
        <f t="shared" si="22"/>
        <v>10154.4</v>
      </c>
      <c r="M32" s="51">
        <f t="shared" si="23"/>
        <v>4404.3999999999996</v>
      </c>
      <c r="N32" s="35">
        <f t="shared" si="0"/>
        <v>588.08799999999997</v>
      </c>
      <c r="O32" s="35">
        <f t="shared" si="1"/>
        <v>435.08799999999997</v>
      </c>
      <c r="P32" s="35">
        <f t="shared" si="2"/>
        <v>584.42449136115727</v>
      </c>
      <c r="Q32" s="35">
        <f t="shared" si="3"/>
        <v>271.36312570873901</v>
      </c>
      <c r="R32" s="35">
        <f t="shared" si="4"/>
        <v>140.41715226321483</v>
      </c>
      <c r="S32" s="35">
        <f t="shared" si="5"/>
        <v>302.54715610575226</v>
      </c>
      <c r="T32" s="35">
        <f t="shared" si="6"/>
        <v>17.532734740834719</v>
      </c>
      <c r="U32" s="35">
        <f t="shared" si="7"/>
        <v>517.900991402626</v>
      </c>
      <c r="V32" s="35">
        <f t="shared" si="8"/>
        <v>267.98844602456057</v>
      </c>
      <c r="W32" s="35">
        <f t="shared" si="9"/>
        <v>4.6740680846984954E-2</v>
      </c>
      <c r="X32" s="35">
        <f t="shared" si="10"/>
        <v>3548.4506523028263</v>
      </c>
      <c r="Y32" s="51">
        <f t="shared" si="24"/>
        <v>10100</v>
      </c>
      <c r="Z32" s="51">
        <f t="shared" si="25"/>
        <v>4350</v>
      </c>
      <c r="AA32" s="35">
        <f t="shared" si="11"/>
        <v>587</v>
      </c>
      <c r="AB32" s="35">
        <f t="shared" si="12"/>
        <v>434</v>
      </c>
      <c r="AC32" s="35">
        <f t="shared" si="13"/>
        <v>584.42449136115727</v>
      </c>
      <c r="AD32" s="35">
        <f t="shared" si="14"/>
        <v>271.36312570873901</v>
      </c>
      <c r="AE32" s="35">
        <f t="shared" si="15"/>
        <v>140.36817963853781</v>
      </c>
      <c r="AF32" s="35">
        <f t="shared" si="16"/>
        <v>302.44163816806258</v>
      </c>
      <c r="AG32" s="35">
        <f t="shared" si="17"/>
        <v>17.532734740834719</v>
      </c>
      <c r="AH32" s="35">
        <f t="shared" si="18"/>
        <v>517.900991402626</v>
      </c>
      <c r="AI32" s="35">
        <f t="shared" si="19"/>
        <v>267.89498096439229</v>
      </c>
      <c r="AJ32" s="35">
        <f t="shared" si="20"/>
        <v>4.6724379321256976E-2</v>
      </c>
      <c r="AK32" s="36">
        <f t="shared" si="21"/>
        <v>3494.0506523028266</v>
      </c>
    </row>
    <row r="33" spans="1:37" x14ac:dyDescent="0.25">
      <c r="A33" s="5">
        <v>5227</v>
      </c>
      <c r="B33" s="5">
        <v>990335.3197183609</v>
      </c>
      <c r="C33" s="5">
        <v>1275549.5354939103</v>
      </c>
      <c r="D33" s="5">
        <v>17521.534883720917</v>
      </c>
      <c r="E33" s="5">
        <v>38.885861111111112</v>
      </c>
      <c r="F33" s="45">
        <v>0.02</v>
      </c>
      <c r="G33" s="45">
        <v>0.02</v>
      </c>
      <c r="H33" s="45">
        <v>0.5</v>
      </c>
      <c r="I33" s="45">
        <v>0.5</v>
      </c>
      <c r="J33" s="45">
        <v>500</v>
      </c>
      <c r="K33" s="50">
        <v>2800</v>
      </c>
      <c r="L33" s="51">
        <f t="shared" si="22"/>
        <v>10090.799999999999</v>
      </c>
      <c r="M33" s="51">
        <f t="shared" si="23"/>
        <v>4340.8</v>
      </c>
      <c r="N33" s="35">
        <f t="shared" si="0"/>
        <v>586.81600000000003</v>
      </c>
      <c r="O33" s="35">
        <f t="shared" si="1"/>
        <v>433.81600000000003</v>
      </c>
      <c r="P33" s="35">
        <f t="shared" si="2"/>
        <v>584.42449136115727</v>
      </c>
      <c r="Q33" s="35">
        <f t="shared" si="3"/>
        <v>271.36312570873906</v>
      </c>
      <c r="R33" s="35">
        <f t="shared" si="4"/>
        <v>140.41133129738009</v>
      </c>
      <c r="S33" s="35">
        <f t="shared" si="5"/>
        <v>302.53461558441848</v>
      </c>
      <c r="T33" s="35">
        <f t="shared" si="6"/>
        <v>17.532734740834723</v>
      </c>
      <c r="U33" s="35">
        <f t="shared" si="7"/>
        <v>517.900991402626</v>
      </c>
      <c r="V33" s="35">
        <f t="shared" si="8"/>
        <v>267.97733661546573</v>
      </c>
      <c r="W33" s="35">
        <f t="shared" si="9"/>
        <v>3.5628772220034514E-2</v>
      </c>
      <c r="X33" s="35">
        <f t="shared" si="10"/>
        <v>3484.8506523028263</v>
      </c>
      <c r="Y33" s="51">
        <f t="shared" si="24"/>
        <v>10050</v>
      </c>
      <c r="Z33" s="51">
        <f t="shared" si="25"/>
        <v>4300</v>
      </c>
      <c r="AA33" s="35">
        <f t="shared" si="11"/>
        <v>586</v>
      </c>
      <c r="AB33" s="35">
        <f t="shared" si="12"/>
        <v>433</v>
      </c>
      <c r="AC33" s="35">
        <f t="shared" si="13"/>
        <v>584.42449136115727</v>
      </c>
      <c r="AD33" s="35">
        <f t="shared" si="14"/>
        <v>271.36312570873901</v>
      </c>
      <c r="AE33" s="35">
        <f t="shared" si="15"/>
        <v>140.373999645662</v>
      </c>
      <c r="AF33" s="35">
        <f t="shared" si="16"/>
        <v>302.45417964810696</v>
      </c>
      <c r="AG33" s="35">
        <f t="shared" si="17"/>
        <v>17.532734740834719</v>
      </c>
      <c r="AH33" s="35">
        <f t="shared" si="18"/>
        <v>517.900991402626</v>
      </c>
      <c r="AI33" s="35">
        <f t="shared" si="19"/>
        <v>267.90608854377223</v>
      </c>
      <c r="AJ33" s="35">
        <f t="shared" si="20"/>
        <v>3.5619299473758484E-2</v>
      </c>
      <c r="AK33" s="36">
        <f t="shared" si="21"/>
        <v>3444.0506523028266</v>
      </c>
    </row>
    <row r="34" spans="1:37" x14ac:dyDescent="0.25">
      <c r="A34" s="5">
        <v>5227.2</v>
      </c>
      <c r="B34" s="5">
        <v>990490.99933576584</v>
      </c>
      <c r="C34" s="5">
        <v>1275675.0896921754</v>
      </c>
      <c r="D34" s="5">
        <v>17521.437209302312</v>
      </c>
      <c r="E34" s="5">
        <v>38.885861111111112</v>
      </c>
      <c r="F34" s="45">
        <v>0.02</v>
      </c>
      <c r="G34" s="45">
        <v>0.02</v>
      </c>
      <c r="H34" s="45">
        <v>0.5</v>
      </c>
      <c r="I34" s="45">
        <v>0.5</v>
      </c>
      <c r="J34" s="45">
        <v>500</v>
      </c>
      <c r="K34" s="50">
        <v>2800</v>
      </c>
      <c r="L34" s="51">
        <f t="shared" si="22"/>
        <v>10078.080000000011</v>
      </c>
      <c r="M34" s="51">
        <f t="shared" si="23"/>
        <v>4328.0800000000118</v>
      </c>
      <c r="N34" s="35">
        <f t="shared" si="0"/>
        <v>586.56160000000023</v>
      </c>
      <c r="O34" s="35">
        <f t="shared" si="1"/>
        <v>433.56160000000023</v>
      </c>
      <c r="P34" s="35">
        <f t="shared" si="2"/>
        <v>584.42449136115727</v>
      </c>
      <c r="Q34" s="35">
        <f t="shared" si="3"/>
        <v>271.36312570873906</v>
      </c>
      <c r="R34" s="35">
        <f t="shared" si="4"/>
        <v>140.41014414026463</v>
      </c>
      <c r="S34" s="35">
        <f t="shared" si="5"/>
        <v>302.53205795718122</v>
      </c>
      <c r="T34" s="35">
        <f t="shared" si="6"/>
        <v>17.532734740834723</v>
      </c>
      <c r="U34" s="35">
        <f t="shared" si="7"/>
        <v>517.900991402626</v>
      </c>
      <c r="V34" s="35">
        <f t="shared" si="8"/>
        <v>267.97507090657314</v>
      </c>
      <c r="W34" s="35">
        <f t="shared" si="9"/>
        <v>3.3362636336602559E-2</v>
      </c>
      <c r="X34" s="35">
        <f t="shared" si="10"/>
        <v>3472.1306523028379</v>
      </c>
      <c r="Y34" s="51">
        <f t="shared" si="24"/>
        <v>10040.000000000009</v>
      </c>
      <c r="Z34" s="51">
        <f t="shared" si="25"/>
        <v>4290.0000000000091</v>
      </c>
      <c r="AA34" s="35">
        <f t="shared" si="11"/>
        <v>585.80000000000018</v>
      </c>
      <c r="AB34" s="35">
        <f t="shared" si="12"/>
        <v>432.80000000000018</v>
      </c>
      <c r="AC34" s="35">
        <f t="shared" si="13"/>
        <v>584.42449136115727</v>
      </c>
      <c r="AD34" s="35">
        <f t="shared" si="14"/>
        <v>271.36312570873901</v>
      </c>
      <c r="AE34" s="35">
        <f t="shared" si="15"/>
        <v>140.37518663900255</v>
      </c>
      <c r="AF34" s="35">
        <f t="shared" si="16"/>
        <v>302.45673743911891</v>
      </c>
      <c r="AG34" s="35">
        <f t="shared" si="17"/>
        <v>17.532734740834719</v>
      </c>
      <c r="AH34" s="35">
        <f t="shared" si="18"/>
        <v>517.900991402626</v>
      </c>
      <c r="AI34" s="35">
        <f t="shared" si="19"/>
        <v>267.9083539400977</v>
      </c>
      <c r="AJ34" s="35">
        <f t="shared" si="20"/>
        <v>3.3354330139005635E-2</v>
      </c>
      <c r="AK34" s="36">
        <f t="shared" si="21"/>
        <v>3434.0506523028357</v>
      </c>
    </row>
    <row r="35" spans="1:37" x14ac:dyDescent="0.25">
      <c r="A35" s="5">
        <v>5227.8</v>
      </c>
      <c r="B35" s="5">
        <v>990958.03818845749</v>
      </c>
      <c r="C35" s="5">
        <v>1276051.7522870004</v>
      </c>
      <c r="D35" s="5">
        <v>17521.144186046498</v>
      </c>
      <c r="E35" s="5">
        <v>38.885861111111112</v>
      </c>
      <c r="F35" s="45">
        <v>0.02</v>
      </c>
      <c r="G35" s="45">
        <v>0.02</v>
      </c>
      <c r="H35" s="45">
        <v>0.5</v>
      </c>
      <c r="I35" s="45">
        <v>0.5</v>
      </c>
      <c r="J35" s="45">
        <v>500</v>
      </c>
      <c r="K35" s="50">
        <v>2800</v>
      </c>
      <c r="L35" s="51">
        <f t="shared" si="22"/>
        <v>10039.919999999989</v>
      </c>
      <c r="M35" s="51">
        <f t="shared" si="23"/>
        <v>4289.9199999999882</v>
      </c>
      <c r="N35" s="35">
        <f t="shared" si="0"/>
        <v>585.79839999999979</v>
      </c>
      <c r="O35" s="35">
        <f t="shared" si="1"/>
        <v>432.79839999999979</v>
      </c>
      <c r="P35" s="35">
        <f t="shared" si="2"/>
        <v>584.42449136115727</v>
      </c>
      <c r="Q35" s="35">
        <f t="shared" si="3"/>
        <v>271.36312570873901</v>
      </c>
      <c r="R35" s="35">
        <f t="shared" si="4"/>
        <v>140.4065353685815</v>
      </c>
      <c r="S35" s="35">
        <f t="shared" si="5"/>
        <v>302.52428306676944</v>
      </c>
      <c r="T35" s="35">
        <f t="shared" si="6"/>
        <v>17.532734740834716</v>
      </c>
      <c r="U35" s="35">
        <f t="shared" si="7"/>
        <v>517.900991402626</v>
      </c>
      <c r="V35" s="35">
        <f t="shared" si="8"/>
        <v>267.96818350642417</v>
      </c>
      <c r="W35" s="35">
        <f t="shared" si="9"/>
        <v>2.6474110407526168E-2</v>
      </c>
      <c r="X35" s="35">
        <f t="shared" si="10"/>
        <v>3433.9706523028149</v>
      </c>
      <c r="Y35" s="51">
        <f t="shared" si="24"/>
        <v>10009.999999999991</v>
      </c>
      <c r="Z35" s="51">
        <f t="shared" si="25"/>
        <v>4259.9999999999909</v>
      </c>
      <c r="AA35" s="35">
        <f t="shared" si="11"/>
        <v>585.19999999999982</v>
      </c>
      <c r="AB35" s="35">
        <f t="shared" si="12"/>
        <v>432.19999999999982</v>
      </c>
      <c r="AC35" s="35">
        <f t="shared" si="13"/>
        <v>584.42449136115727</v>
      </c>
      <c r="AD35" s="35">
        <f t="shared" si="14"/>
        <v>271.36312570873901</v>
      </c>
      <c r="AE35" s="35">
        <f t="shared" si="15"/>
        <v>140.37879497888611</v>
      </c>
      <c r="AF35" s="35">
        <f t="shared" si="16"/>
        <v>302.46451276133058</v>
      </c>
      <c r="AG35" s="35">
        <f t="shared" si="17"/>
        <v>17.532734740834719</v>
      </c>
      <c r="AH35" s="35">
        <f t="shared" si="18"/>
        <v>517.900991402626</v>
      </c>
      <c r="AI35" s="35">
        <f t="shared" si="19"/>
        <v>267.91524051615011</v>
      </c>
      <c r="AJ35" s="35">
        <f t="shared" si="20"/>
        <v>2.6468879866528804E-2</v>
      </c>
      <c r="AK35" s="36">
        <f t="shared" si="21"/>
        <v>3404.0506523028175</v>
      </c>
    </row>
    <row r="36" spans="1:37" x14ac:dyDescent="0.25">
      <c r="A36" s="5">
        <v>5228</v>
      </c>
      <c r="B36" s="5">
        <v>991113.71780586243</v>
      </c>
      <c r="C36" s="5">
        <v>1276177.3064852655</v>
      </c>
      <c r="D36" s="5">
        <v>17521.046511627894</v>
      </c>
      <c r="E36" s="5">
        <v>38.885861111111112</v>
      </c>
      <c r="F36" s="45">
        <v>0.02</v>
      </c>
      <c r="G36" s="45">
        <v>0.02</v>
      </c>
      <c r="H36" s="45">
        <v>0.5</v>
      </c>
      <c r="I36" s="45">
        <v>0.5</v>
      </c>
      <c r="J36" s="45">
        <v>500</v>
      </c>
      <c r="K36" s="50">
        <v>2800</v>
      </c>
      <c r="L36" s="51">
        <f t="shared" si="22"/>
        <v>10027.200000000001</v>
      </c>
      <c r="M36" s="51">
        <f t="shared" si="23"/>
        <v>4277.2</v>
      </c>
      <c r="N36" s="35">
        <f t="shared" si="0"/>
        <v>585.54399999999998</v>
      </c>
      <c r="O36" s="35">
        <f t="shared" si="1"/>
        <v>432.54399999999998</v>
      </c>
      <c r="P36" s="35">
        <f t="shared" si="2"/>
        <v>584.42449136115727</v>
      </c>
      <c r="Q36" s="35">
        <f t="shared" si="3"/>
        <v>271.36312570873901</v>
      </c>
      <c r="R36" s="35">
        <f t="shared" si="4"/>
        <v>140.40531641528591</v>
      </c>
      <c r="S36" s="35">
        <f t="shared" si="5"/>
        <v>302.52165686677654</v>
      </c>
      <c r="T36" s="35">
        <f t="shared" si="6"/>
        <v>17.532734740834716</v>
      </c>
      <c r="U36" s="35">
        <f t="shared" si="7"/>
        <v>517.900991402626</v>
      </c>
      <c r="V36" s="35">
        <f t="shared" si="8"/>
        <v>267.96585711399848</v>
      </c>
      <c r="W36" s="35">
        <f t="shared" si="9"/>
        <v>2.4147396274953631E-2</v>
      </c>
      <c r="X36" s="35">
        <f t="shared" si="10"/>
        <v>3421.2506523028264</v>
      </c>
      <c r="Y36" s="51">
        <f t="shared" si="24"/>
        <v>10000</v>
      </c>
      <c r="Z36" s="51">
        <f t="shared" si="25"/>
        <v>4250</v>
      </c>
      <c r="AA36" s="35">
        <f t="shared" si="11"/>
        <v>585</v>
      </c>
      <c r="AB36" s="35">
        <f t="shared" si="12"/>
        <v>432</v>
      </c>
      <c r="AC36" s="35">
        <f t="shared" si="13"/>
        <v>584.42449136115727</v>
      </c>
      <c r="AD36" s="35">
        <f t="shared" si="14"/>
        <v>271.36312570873901</v>
      </c>
      <c r="AE36" s="35">
        <f t="shared" si="15"/>
        <v>140.38001380878916</v>
      </c>
      <c r="AF36" s="35">
        <f t="shared" si="16"/>
        <v>302.46713908471617</v>
      </c>
      <c r="AG36" s="35">
        <f t="shared" si="17"/>
        <v>17.532734740834719</v>
      </c>
      <c r="AH36" s="35">
        <f t="shared" si="18"/>
        <v>517.900991402626</v>
      </c>
      <c r="AI36" s="35">
        <f t="shared" si="19"/>
        <v>267.91756667307908</v>
      </c>
      <c r="AJ36" s="35">
        <f t="shared" si="20"/>
        <v>2.4143044644392445E-2</v>
      </c>
      <c r="AK36" s="36">
        <f t="shared" si="21"/>
        <v>3394.0506523028266</v>
      </c>
    </row>
    <row r="37" spans="1:37" x14ac:dyDescent="0.25">
      <c r="A37" s="5">
        <v>5229</v>
      </c>
      <c r="B37" s="5">
        <v>991892.11589288712</v>
      </c>
      <c r="C37" s="5">
        <v>1276805.0774765909</v>
      </c>
      <c r="D37" s="5">
        <v>17520.558139534871</v>
      </c>
      <c r="E37" s="5">
        <v>38.885861111111112</v>
      </c>
      <c r="F37" s="45">
        <v>0.02</v>
      </c>
      <c r="G37" s="45">
        <v>0.02</v>
      </c>
      <c r="H37" s="45">
        <v>0.5</v>
      </c>
      <c r="I37" s="45">
        <v>0.5</v>
      </c>
      <c r="J37" s="45">
        <v>500</v>
      </c>
      <c r="K37" s="50">
        <v>2800</v>
      </c>
      <c r="L37" s="51">
        <f t="shared" si="22"/>
        <v>9963.6</v>
      </c>
      <c r="M37" s="51">
        <f t="shared" si="23"/>
        <v>4213.6000000000004</v>
      </c>
      <c r="N37" s="35">
        <f t="shared" si="0"/>
        <v>584.27200000000005</v>
      </c>
      <c r="O37" s="35">
        <f t="shared" si="1"/>
        <v>431.27200000000005</v>
      </c>
      <c r="P37" s="35">
        <f t="shared" si="2"/>
        <v>584.42449136115727</v>
      </c>
      <c r="Q37" s="35">
        <f t="shared" si="3"/>
        <v>271.36312570873901</v>
      </c>
      <c r="R37" s="35">
        <f t="shared" si="4"/>
        <v>140.39909776278816</v>
      </c>
      <c r="S37" s="35">
        <f t="shared" si="5"/>
        <v>302.50825867943007</v>
      </c>
      <c r="T37" s="35">
        <f t="shared" si="6"/>
        <v>17.532734740834719</v>
      </c>
      <c r="U37" s="35">
        <f t="shared" si="7"/>
        <v>517.900991402626</v>
      </c>
      <c r="V37" s="35">
        <f t="shared" si="8"/>
        <v>267.95398871336243</v>
      </c>
      <c r="W37" s="35">
        <f t="shared" si="9"/>
        <v>1.2277814635557126E-2</v>
      </c>
      <c r="X37" s="35">
        <f t="shared" si="10"/>
        <v>3357.650652302827</v>
      </c>
      <c r="Y37" s="51">
        <f t="shared" si="24"/>
        <v>9950</v>
      </c>
      <c r="Z37" s="51">
        <f t="shared" si="25"/>
        <v>4200</v>
      </c>
      <c r="AA37" s="35">
        <f t="shared" si="11"/>
        <v>584</v>
      </c>
      <c r="AB37" s="35">
        <f t="shared" si="12"/>
        <v>431</v>
      </c>
      <c r="AC37" s="35">
        <f t="shared" si="13"/>
        <v>584.42449136115727</v>
      </c>
      <c r="AD37" s="35">
        <f t="shared" si="14"/>
        <v>271.36312570873901</v>
      </c>
      <c r="AE37" s="35">
        <f t="shared" si="15"/>
        <v>140.38623200830594</v>
      </c>
      <c r="AF37" s="35">
        <f t="shared" si="16"/>
        <v>302.4805377250434</v>
      </c>
      <c r="AG37" s="35">
        <f t="shared" si="17"/>
        <v>17.532734740834719</v>
      </c>
      <c r="AH37" s="35">
        <f t="shared" si="18"/>
        <v>517.900991402626</v>
      </c>
      <c r="AI37" s="35">
        <f t="shared" si="19"/>
        <v>267.92943420919357</v>
      </c>
      <c r="AJ37" s="35">
        <f t="shared" si="20"/>
        <v>1.227668953325094E-2</v>
      </c>
      <c r="AK37" s="36">
        <f t="shared" si="21"/>
        <v>3344.0506523028266</v>
      </c>
    </row>
    <row r="38" spans="1:37" s="48" customFormat="1" x14ac:dyDescent="0.25">
      <c r="A38" s="46">
        <v>5230</v>
      </c>
      <c r="B38" s="46">
        <v>992670.51398038864</v>
      </c>
      <c r="C38" s="46">
        <v>1277432.8484679461</v>
      </c>
      <c r="D38" s="46">
        <v>17520.069767441852</v>
      </c>
      <c r="E38" s="46">
        <v>38.885861111111112</v>
      </c>
      <c r="F38" s="45">
        <v>0.02</v>
      </c>
      <c r="G38" s="45">
        <v>0.02</v>
      </c>
      <c r="H38" s="45">
        <v>0.5</v>
      </c>
      <c r="I38" s="45">
        <v>0.5</v>
      </c>
      <c r="J38" s="45">
        <v>500</v>
      </c>
      <c r="K38" s="50">
        <v>2800</v>
      </c>
      <c r="L38" s="51">
        <f t="shared" si="22"/>
        <v>9900</v>
      </c>
      <c r="M38" s="51">
        <f t="shared" si="23"/>
        <v>4150</v>
      </c>
      <c r="N38" s="35">
        <f t="shared" si="0"/>
        <v>583</v>
      </c>
      <c r="O38" s="35">
        <f t="shared" si="1"/>
        <v>430</v>
      </c>
      <c r="P38" s="35">
        <f t="shared" si="2"/>
        <v>584.42449136115727</v>
      </c>
      <c r="Q38" s="35">
        <f t="shared" si="3"/>
        <v>271.36312570873901</v>
      </c>
      <c r="R38" s="35">
        <f t="shared" si="4"/>
        <v>140.392664806569</v>
      </c>
      <c r="S38" s="35">
        <f t="shared" si="5"/>
        <v>302.49439828121479</v>
      </c>
      <c r="T38" s="35">
        <f t="shared" si="6"/>
        <v>17.532734740834719</v>
      </c>
      <c r="U38" s="35">
        <f t="shared" si="7"/>
        <v>517.900991402626</v>
      </c>
      <c r="V38" s="35">
        <f t="shared" si="8"/>
        <v>267.94171131054708</v>
      </c>
      <c r="W38" s="35">
        <f t="shared" si="9"/>
        <v>0</v>
      </c>
      <c r="X38" s="35">
        <f t="shared" si="10"/>
        <v>3294.0506523028266</v>
      </c>
      <c r="Y38" s="51">
        <f t="shared" si="24"/>
        <v>9900</v>
      </c>
      <c r="Z38" s="51">
        <f t="shared" si="25"/>
        <v>4150</v>
      </c>
      <c r="AA38" s="35">
        <f t="shared" si="11"/>
        <v>583</v>
      </c>
      <c r="AB38" s="35">
        <f t="shared" si="12"/>
        <v>430</v>
      </c>
      <c r="AC38" s="35">
        <f t="shared" si="13"/>
        <v>584.42449136115727</v>
      </c>
      <c r="AD38" s="35">
        <f t="shared" si="14"/>
        <v>271.36312570873901</v>
      </c>
      <c r="AE38" s="35">
        <f t="shared" si="15"/>
        <v>140.392664806569</v>
      </c>
      <c r="AF38" s="35">
        <f t="shared" si="16"/>
        <v>302.49439828121479</v>
      </c>
      <c r="AG38" s="35">
        <f t="shared" si="17"/>
        <v>17.532734740834719</v>
      </c>
      <c r="AH38" s="35">
        <f t="shared" si="18"/>
        <v>517.900991402626</v>
      </c>
      <c r="AI38" s="35">
        <f t="shared" si="19"/>
        <v>267.94171131054708</v>
      </c>
      <c r="AJ38" s="35">
        <f t="shared" si="20"/>
        <v>0</v>
      </c>
      <c r="AK38" s="36">
        <f t="shared" si="21"/>
        <v>3294.0506523028266</v>
      </c>
    </row>
    <row r="39" spans="1:37" x14ac:dyDescent="0.25">
      <c r="A39" s="5">
        <v>5231</v>
      </c>
      <c r="B39" s="5">
        <v>993448.91206789017</v>
      </c>
      <c r="C39" s="5">
        <v>1278060.6194592714</v>
      </c>
      <c r="D39" s="5">
        <v>17519.581395348825</v>
      </c>
      <c r="E39" s="5">
        <v>38.885861111111112</v>
      </c>
      <c r="F39" s="45">
        <v>0.02</v>
      </c>
      <c r="G39" s="45">
        <v>0.02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583</v>
      </c>
      <c r="O39" s="35">
        <f t="shared" si="1"/>
        <v>430</v>
      </c>
      <c r="P39" s="35">
        <f t="shared" si="2"/>
        <v>584.42449136115727</v>
      </c>
      <c r="Q39" s="35">
        <f t="shared" si="3"/>
        <v>271.36312570873901</v>
      </c>
      <c r="R39" s="35">
        <f t="shared" si="4"/>
        <v>140.392664806569</v>
      </c>
      <c r="S39" s="35">
        <f t="shared" si="5"/>
        <v>302.49439828121479</v>
      </c>
      <c r="T39" s="35">
        <f t="shared" si="6"/>
        <v>17.532734740834719</v>
      </c>
      <c r="U39" s="35">
        <f t="shared" si="7"/>
        <v>517.900991402626</v>
      </c>
      <c r="V39" s="35">
        <f t="shared" si="8"/>
        <v>267.94171131054708</v>
      </c>
      <c r="W39" s="35">
        <f t="shared" si="9"/>
        <v>0</v>
      </c>
      <c r="X39" s="35">
        <f t="shared" si="10"/>
        <v>3294.0506523028266</v>
      </c>
      <c r="Y39" s="51">
        <v>9900</v>
      </c>
      <c r="Z39" s="51">
        <v>4150</v>
      </c>
      <c r="AA39" s="35">
        <f t="shared" si="11"/>
        <v>583</v>
      </c>
      <c r="AB39" s="35">
        <f t="shared" si="12"/>
        <v>430</v>
      </c>
      <c r="AC39" s="35">
        <f t="shared" si="13"/>
        <v>584.42449136115727</v>
      </c>
      <c r="AD39" s="35">
        <f t="shared" si="14"/>
        <v>271.36312570873901</v>
      </c>
      <c r="AE39" s="35">
        <f t="shared" si="15"/>
        <v>140.392664806569</v>
      </c>
      <c r="AF39" s="35">
        <f t="shared" si="16"/>
        <v>302.49439828121479</v>
      </c>
      <c r="AG39" s="35">
        <f t="shared" si="17"/>
        <v>17.532734740834719</v>
      </c>
      <c r="AH39" s="35">
        <f t="shared" si="18"/>
        <v>517.900991402626</v>
      </c>
      <c r="AI39" s="35">
        <f t="shared" si="19"/>
        <v>267.94171131054708</v>
      </c>
      <c r="AJ39" s="35">
        <f t="shared" si="20"/>
        <v>0</v>
      </c>
      <c r="AK39" s="36">
        <f t="shared" si="21"/>
        <v>3294.0506523028266</v>
      </c>
    </row>
    <row r="40" spans="1:37" x14ac:dyDescent="0.25">
      <c r="A40" s="5">
        <v>5232</v>
      </c>
      <c r="B40" s="5">
        <v>994227.31015539169</v>
      </c>
      <c r="C40" s="5">
        <v>1278688.3904506266</v>
      </c>
      <c r="D40" s="5">
        <v>17519.093023255802</v>
      </c>
      <c r="E40" s="5">
        <v>38.885861111111112</v>
      </c>
      <c r="F40" s="45">
        <v>0.02</v>
      </c>
      <c r="G40" s="45">
        <v>0.02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583</v>
      </c>
      <c r="O40" s="35">
        <f t="shared" si="1"/>
        <v>430</v>
      </c>
      <c r="P40" s="35">
        <f t="shared" si="2"/>
        <v>584.42449136115727</v>
      </c>
      <c r="Q40" s="35">
        <f t="shared" si="3"/>
        <v>271.36312570873901</v>
      </c>
      <c r="R40" s="35">
        <f t="shared" si="4"/>
        <v>140.392664806569</v>
      </c>
      <c r="S40" s="35">
        <f t="shared" si="5"/>
        <v>302.49439828121479</v>
      </c>
      <c r="T40" s="35">
        <f t="shared" si="6"/>
        <v>17.532734740834719</v>
      </c>
      <c r="U40" s="35">
        <f t="shared" si="7"/>
        <v>517.900991402626</v>
      </c>
      <c r="V40" s="35">
        <f t="shared" si="8"/>
        <v>267.94171131054708</v>
      </c>
      <c r="W40" s="35">
        <f t="shared" si="9"/>
        <v>0</v>
      </c>
      <c r="X40" s="35">
        <f t="shared" si="10"/>
        <v>3294.0506523028266</v>
      </c>
      <c r="Y40" s="51">
        <v>9900</v>
      </c>
      <c r="Z40" s="51">
        <v>4150</v>
      </c>
      <c r="AA40" s="35">
        <f t="shared" si="11"/>
        <v>583</v>
      </c>
      <c r="AB40" s="35">
        <f t="shared" si="12"/>
        <v>430</v>
      </c>
      <c r="AC40" s="35">
        <f t="shared" si="13"/>
        <v>584.42449136115727</v>
      </c>
      <c r="AD40" s="35">
        <f t="shared" si="14"/>
        <v>271.36312570873901</v>
      </c>
      <c r="AE40" s="35">
        <f t="shared" si="15"/>
        <v>140.392664806569</v>
      </c>
      <c r="AF40" s="35">
        <f t="shared" si="16"/>
        <v>302.49439828121479</v>
      </c>
      <c r="AG40" s="35">
        <f t="shared" si="17"/>
        <v>17.532734740834719</v>
      </c>
      <c r="AH40" s="35">
        <f t="shared" si="18"/>
        <v>517.900991402626</v>
      </c>
      <c r="AI40" s="35">
        <f t="shared" si="19"/>
        <v>267.94171131054708</v>
      </c>
      <c r="AJ40" s="35">
        <f t="shared" si="20"/>
        <v>0</v>
      </c>
      <c r="AK40" s="36">
        <f t="shared" si="21"/>
        <v>3294.0506523028266</v>
      </c>
    </row>
    <row r="41" spans="1:37" x14ac:dyDescent="0.25">
      <c r="A41" s="5">
        <v>5232.2</v>
      </c>
      <c r="B41" s="5">
        <v>994382.98977279663</v>
      </c>
      <c r="C41" s="5">
        <v>1278813.9446488917</v>
      </c>
      <c r="D41" s="5">
        <v>17518.995348837198</v>
      </c>
      <c r="E41" s="5">
        <v>38.885861111111112</v>
      </c>
      <c r="F41" s="45">
        <v>0.02</v>
      </c>
      <c r="G41" s="45">
        <v>0.02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583</v>
      </c>
      <c r="O41" s="35">
        <f t="shared" si="1"/>
        <v>430</v>
      </c>
      <c r="P41" s="35">
        <f t="shared" si="2"/>
        <v>584.42449136115727</v>
      </c>
      <c r="Q41" s="35">
        <f t="shared" si="3"/>
        <v>271.36312570873901</v>
      </c>
      <c r="R41" s="35">
        <f t="shared" si="4"/>
        <v>140.392664806569</v>
      </c>
      <c r="S41" s="35">
        <f t="shared" si="5"/>
        <v>302.49439828121479</v>
      </c>
      <c r="T41" s="35">
        <f t="shared" si="6"/>
        <v>17.532734740834719</v>
      </c>
      <c r="U41" s="35">
        <f t="shared" si="7"/>
        <v>517.900991402626</v>
      </c>
      <c r="V41" s="35">
        <f t="shared" si="8"/>
        <v>267.94171131054708</v>
      </c>
      <c r="W41" s="35">
        <f t="shared" si="9"/>
        <v>0</v>
      </c>
      <c r="X41" s="35">
        <f t="shared" si="10"/>
        <v>3294.0506523028266</v>
      </c>
      <c r="Y41" s="51">
        <v>9900</v>
      </c>
      <c r="Z41" s="51">
        <v>4150</v>
      </c>
      <c r="AA41" s="35">
        <f t="shared" si="11"/>
        <v>583</v>
      </c>
      <c r="AB41" s="35">
        <f t="shared" si="12"/>
        <v>430</v>
      </c>
      <c r="AC41" s="35">
        <f t="shared" si="13"/>
        <v>584.42449136115727</v>
      </c>
      <c r="AD41" s="35">
        <f t="shared" si="14"/>
        <v>271.36312570873901</v>
      </c>
      <c r="AE41" s="35">
        <f t="shared" si="15"/>
        <v>140.392664806569</v>
      </c>
      <c r="AF41" s="35">
        <f t="shared" si="16"/>
        <v>302.49439828121479</v>
      </c>
      <c r="AG41" s="35">
        <f t="shared" si="17"/>
        <v>17.532734740834719</v>
      </c>
      <c r="AH41" s="35">
        <f t="shared" si="18"/>
        <v>517.900991402626</v>
      </c>
      <c r="AI41" s="35">
        <f t="shared" si="19"/>
        <v>267.94171131054708</v>
      </c>
      <c r="AJ41" s="35">
        <f t="shared" si="20"/>
        <v>0</v>
      </c>
      <c r="AK41" s="36">
        <f t="shared" si="21"/>
        <v>3294.0506523028266</v>
      </c>
    </row>
    <row r="42" spans="1:37" x14ac:dyDescent="0.25">
      <c r="A42" s="5">
        <v>5232.8</v>
      </c>
      <c r="B42" s="5">
        <v>994850.02862501144</v>
      </c>
      <c r="C42" s="5">
        <v>1279190.6072437167</v>
      </c>
      <c r="D42" s="5">
        <v>17518.702325581384</v>
      </c>
      <c r="E42" s="5">
        <v>38.885861111111112</v>
      </c>
      <c r="F42" s="45">
        <v>0.02</v>
      </c>
      <c r="G42" s="45">
        <v>0.02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583</v>
      </c>
      <c r="O42" s="35">
        <f t="shared" si="1"/>
        <v>430</v>
      </c>
      <c r="P42" s="35">
        <f t="shared" si="2"/>
        <v>584.42449136115727</v>
      </c>
      <c r="Q42" s="35">
        <f t="shared" si="3"/>
        <v>271.36312570873901</v>
      </c>
      <c r="R42" s="35">
        <f t="shared" si="4"/>
        <v>140.392664806569</v>
      </c>
      <c r="S42" s="35">
        <f t="shared" si="5"/>
        <v>302.49439828121479</v>
      </c>
      <c r="T42" s="35">
        <f t="shared" si="6"/>
        <v>17.532734740834719</v>
      </c>
      <c r="U42" s="35">
        <f t="shared" si="7"/>
        <v>517.900991402626</v>
      </c>
      <c r="V42" s="35">
        <f t="shared" si="8"/>
        <v>267.94171131054708</v>
      </c>
      <c r="W42" s="35">
        <f t="shared" si="9"/>
        <v>0</v>
      </c>
      <c r="X42" s="35">
        <f t="shared" si="10"/>
        <v>3294.0506523028266</v>
      </c>
      <c r="Y42" s="51">
        <v>9900</v>
      </c>
      <c r="Z42" s="51">
        <v>4150</v>
      </c>
      <c r="AA42" s="35">
        <f t="shared" si="11"/>
        <v>583</v>
      </c>
      <c r="AB42" s="35">
        <f t="shared" si="12"/>
        <v>430</v>
      </c>
      <c r="AC42" s="35">
        <f t="shared" si="13"/>
        <v>584.42449136115727</v>
      </c>
      <c r="AD42" s="35">
        <f t="shared" si="14"/>
        <v>271.36312570873901</v>
      </c>
      <c r="AE42" s="35">
        <f t="shared" si="15"/>
        <v>140.392664806569</v>
      </c>
      <c r="AF42" s="35">
        <f t="shared" si="16"/>
        <v>302.49439828121479</v>
      </c>
      <c r="AG42" s="35">
        <f t="shared" si="17"/>
        <v>17.532734740834719</v>
      </c>
      <c r="AH42" s="35">
        <f t="shared" si="18"/>
        <v>517.900991402626</v>
      </c>
      <c r="AI42" s="35">
        <f t="shared" si="19"/>
        <v>267.94171131054708</v>
      </c>
      <c r="AJ42" s="35">
        <f t="shared" si="20"/>
        <v>0</v>
      </c>
      <c r="AK42" s="36">
        <f t="shared" si="21"/>
        <v>3294.0506523028266</v>
      </c>
    </row>
    <row r="43" spans="1:37" x14ac:dyDescent="0.25">
      <c r="A43" s="5">
        <v>5233</v>
      </c>
      <c r="B43" s="5">
        <v>995005.70824241638</v>
      </c>
      <c r="C43" s="5">
        <v>1279316.161441952</v>
      </c>
      <c r="D43" s="5">
        <v>17518.604651162779</v>
      </c>
      <c r="E43" s="5">
        <v>38.885861111111112</v>
      </c>
      <c r="F43" s="45">
        <v>0.02</v>
      </c>
      <c r="G43" s="45">
        <v>0.02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583</v>
      </c>
      <c r="O43" s="35">
        <f t="shared" si="1"/>
        <v>430</v>
      </c>
      <c r="P43" s="35">
        <f t="shared" si="2"/>
        <v>584.42449136115727</v>
      </c>
      <c r="Q43" s="35">
        <f t="shared" si="3"/>
        <v>271.36312570873901</v>
      </c>
      <c r="R43" s="35">
        <f t="shared" si="4"/>
        <v>140.392664806569</v>
      </c>
      <c r="S43" s="35">
        <f t="shared" si="5"/>
        <v>302.49439828121479</v>
      </c>
      <c r="T43" s="35">
        <f t="shared" si="6"/>
        <v>17.532734740834719</v>
      </c>
      <c r="U43" s="35">
        <f t="shared" si="7"/>
        <v>517.900991402626</v>
      </c>
      <c r="V43" s="35">
        <f t="shared" si="8"/>
        <v>267.94171131054708</v>
      </c>
      <c r="W43" s="35">
        <f t="shared" si="9"/>
        <v>0</v>
      </c>
      <c r="X43" s="35">
        <f t="shared" si="10"/>
        <v>3294.0506523028266</v>
      </c>
      <c r="Y43" s="51">
        <v>9900</v>
      </c>
      <c r="Z43" s="51">
        <v>4150</v>
      </c>
      <c r="AA43" s="35">
        <f t="shared" si="11"/>
        <v>583</v>
      </c>
      <c r="AB43" s="35">
        <f t="shared" si="12"/>
        <v>430</v>
      </c>
      <c r="AC43" s="35">
        <f t="shared" si="13"/>
        <v>584.42449136115727</v>
      </c>
      <c r="AD43" s="35">
        <f t="shared" si="14"/>
        <v>271.36312570873901</v>
      </c>
      <c r="AE43" s="35">
        <f t="shared" si="15"/>
        <v>140.392664806569</v>
      </c>
      <c r="AF43" s="35">
        <f t="shared" si="16"/>
        <v>302.49439828121479</v>
      </c>
      <c r="AG43" s="35">
        <f t="shared" si="17"/>
        <v>17.532734740834719</v>
      </c>
      <c r="AH43" s="35">
        <f t="shared" si="18"/>
        <v>517.900991402626</v>
      </c>
      <c r="AI43" s="35">
        <f t="shared" si="19"/>
        <v>267.94171131054708</v>
      </c>
      <c r="AJ43" s="35">
        <f t="shared" si="20"/>
        <v>0</v>
      </c>
      <c r="AK43" s="36">
        <f t="shared" si="21"/>
        <v>3294.0506523028266</v>
      </c>
    </row>
    <row r="44" spans="1:37" x14ac:dyDescent="0.25">
      <c r="A44" s="5">
        <v>5234</v>
      </c>
      <c r="B44" s="5">
        <v>995784.10632991791</v>
      </c>
      <c r="C44" s="5">
        <v>1279943.9324333072</v>
      </c>
      <c r="D44" s="5">
        <v>17518.116279069756</v>
      </c>
      <c r="E44" s="5">
        <v>38.885861111111112</v>
      </c>
      <c r="F44" s="45">
        <v>0.02</v>
      </c>
      <c r="G44" s="45">
        <v>0.02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583</v>
      </c>
      <c r="O44" s="35">
        <f t="shared" si="1"/>
        <v>430</v>
      </c>
      <c r="P44" s="35">
        <f t="shared" si="2"/>
        <v>584.42449136115727</v>
      </c>
      <c r="Q44" s="35">
        <f t="shared" si="3"/>
        <v>271.36312570873901</v>
      </c>
      <c r="R44" s="35">
        <f t="shared" si="4"/>
        <v>140.392664806569</v>
      </c>
      <c r="S44" s="35">
        <f t="shared" si="5"/>
        <v>302.49439828121479</v>
      </c>
      <c r="T44" s="35">
        <f t="shared" si="6"/>
        <v>17.532734740834719</v>
      </c>
      <c r="U44" s="35">
        <f t="shared" si="7"/>
        <v>517.900991402626</v>
      </c>
      <c r="V44" s="35">
        <f t="shared" si="8"/>
        <v>267.94171131054708</v>
      </c>
      <c r="W44" s="35">
        <f t="shared" si="9"/>
        <v>0</v>
      </c>
      <c r="X44" s="35">
        <f t="shared" si="10"/>
        <v>3294.0506523028266</v>
      </c>
      <c r="Y44" s="51">
        <v>9900</v>
      </c>
      <c r="Z44" s="51">
        <v>4150</v>
      </c>
      <c r="AA44" s="35">
        <f t="shared" si="11"/>
        <v>583</v>
      </c>
      <c r="AB44" s="35">
        <f t="shared" si="12"/>
        <v>430</v>
      </c>
      <c r="AC44" s="35">
        <f t="shared" si="13"/>
        <v>584.42449136115727</v>
      </c>
      <c r="AD44" s="35">
        <f t="shared" si="14"/>
        <v>271.36312570873901</v>
      </c>
      <c r="AE44" s="35">
        <f t="shared" si="15"/>
        <v>140.392664806569</v>
      </c>
      <c r="AF44" s="35">
        <f t="shared" si="16"/>
        <v>302.49439828121479</v>
      </c>
      <c r="AG44" s="35">
        <f t="shared" si="17"/>
        <v>17.532734740834719</v>
      </c>
      <c r="AH44" s="35">
        <f t="shared" si="18"/>
        <v>517.900991402626</v>
      </c>
      <c r="AI44" s="35">
        <f t="shared" si="19"/>
        <v>267.94171131054708</v>
      </c>
      <c r="AJ44" s="35">
        <f t="shared" si="20"/>
        <v>0</v>
      </c>
      <c r="AK44" s="36">
        <f t="shared" si="21"/>
        <v>3294.0506523028266</v>
      </c>
    </row>
    <row r="45" spans="1:37" x14ac:dyDescent="0.25">
      <c r="A45" s="5">
        <v>5235</v>
      </c>
      <c r="B45" s="5">
        <v>996562.50441741943</v>
      </c>
      <c r="C45" s="5">
        <v>1280571.7034246325</v>
      </c>
      <c r="D45" s="5">
        <v>17517.62790697673</v>
      </c>
      <c r="E45" s="5">
        <v>38.885861111111112</v>
      </c>
      <c r="F45" s="45">
        <v>0.02</v>
      </c>
      <c r="G45" s="45">
        <v>0.02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583</v>
      </c>
      <c r="O45" s="35">
        <f t="shared" si="1"/>
        <v>430</v>
      </c>
      <c r="P45" s="35">
        <f t="shared" si="2"/>
        <v>584.42449136115727</v>
      </c>
      <c r="Q45" s="35">
        <f t="shared" si="3"/>
        <v>271.36312570873901</v>
      </c>
      <c r="R45" s="35">
        <f t="shared" si="4"/>
        <v>140.392664806569</v>
      </c>
      <c r="S45" s="35">
        <f t="shared" si="5"/>
        <v>302.49439828121479</v>
      </c>
      <c r="T45" s="35">
        <f t="shared" si="6"/>
        <v>17.532734740834719</v>
      </c>
      <c r="U45" s="35">
        <f t="shared" si="7"/>
        <v>517.900991402626</v>
      </c>
      <c r="V45" s="35">
        <f t="shared" si="8"/>
        <v>267.94171131054708</v>
      </c>
      <c r="W45" s="35">
        <f t="shared" si="9"/>
        <v>0</v>
      </c>
      <c r="X45" s="35">
        <f t="shared" si="10"/>
        <v>3294.0506523028266</v>
      </c>
      <c r="Y45" s="51">
        <v>9900</v>
      </c>
      <c r="Z45" s="51">
        <v>4150</v>
      </c>
      <c r="AA45" s="35">
        <f t="shared" si="11"/>
        <v>583</v>
      </c>
      <c r="AB45" s="35">
        <f t="shared" si="12"/>
        <v>430</v>
      </c>
      <c r="AC45" s="35">
        <f t="shared" si="13"/>
        <v>584.42449136115727</v>
      </c>
      <c r="AD45" s="35">
        <f t="shared" si="14"/>
        <v>271.36312570873901</v>
      </c>
      <c r="AE45" s="35">
        <f t="shared" si="15"/>
        <v>140.392664806569</v>
      </c>
      <c r="AF45" s="35">
        <f t="shared" si="16"/>
        <v>302.49439828121479</v>
      </c>
      <c r="AG45" s="35">
        <f t="shared" si="17"/>
        <v>17.532734740834719</v>
      </c>
      <c r="AH45" s="35">
        <f t="shared" si="18"/>
        <v>517.900991402626</v>
      </c>
      <c r="AI45" s="35">
        <f t="shared" si="19"/>
        <v>267.94171131054708</v>
      </c>
      <c r="AJ45" s="35">
        <f t="shared" si="20"/>
        <v>0</v>
      </c>
      <c r="AK45" s="36">
        <f t="shared" si="21"/>
        <v>3294.0506523028266</v>
      </c>
    </row>
    <row r="46" spans="1:37" x14ac:dyDescent="0.25">
      <c r="A46" s="5">
        <v>5236</v>
      </c>
      <c r="B46" s="5">
        <v>997340.90250492096</v>
      </c>
      <c r="C46" s="5">
        <v>1281199.4744159877</v>
      </c>
      <c r="D46" s="5">
        <v>17517.13953488371</v>
      </c>
      <c r="E46" s="5">
        <v>38.885861111111112</v>
      </c>
      <c r="F46" s="45">
        <v>0.02</v>
      </c>
      <c r="G46" s="45">
        <v>0.02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583</v>
      </c>
      <c r="O46" s="35">
        <f t="shared" si="1"/>
        <v>430</v>
      </c>
      <c r="P46" s="35">
        <f t="shared" si="2"/>
        <v>584.42449136115727</v>
      </c>
      <c r="Q46" s="35">
        <f t="shared" si="3"/>
        <v>271.36312570873901</v>
      </c>
      <c r="R46" s="35">
        <f t="shared" si="4"/>
        <v>140.392664806569</v>
      </c>
      <c r="S46" s="35">
        <f t="shared" si="5"/>
        <v>302.49439828121479</v>
      </c>
      <c r="T46" s="35">
        <f t="shared" si="6"/>
        <v>17.532734740834719</v>
      </c>
      <c r="U46" s="35">
        <f t="shared" si="7"/>
        <v>517.900991402626</v>
      </c>
      <c r="V46" s="35">
        <f t="shared" si="8"/>
        <v>267.94171131054708</v>
      </c>
      <c r="W46" s="35">
        <f t="shared" si="9"/>
        <v>0</v>
      </c>
      <c r="X46" s="35">
        <f t="shared" si="10"/>
        <v>3294.0506523028266</v>
      </c>
      <c r="Y46" s="51">
        <v>9900</v>
      </c>
      <c r="Z46" s="51">
        <v>4150</v>
      </c>
      <c r="AA46" s="35">
        <f t="shared" si="11"/>
        <v>583</v>
      </c>
      <c r="AB46" s="35">
        <f t="shared" si="12"/>
        <v>430</v>
      </c>
      <c r="AC46" s="35">
        <f t="shared" si="13"/>
        <v>584.42449136115727</v>
      </c>
      <c r="AD46" s="35">
        <f t="shared" si="14"/>
        <v>271.36312570873901</v>
      </c>
      <c r="AE46" s="35">
        <f t="shared" si="15"/>
        <v>140.392664806569</v>
      </c>
      <c r="AF46" s="35">
        <f t="shared" si="16"/>
        <v>302.49439828121479</v>
      </c>
      <c r="AG46" s="35">
        <f t="shared" si="17"/>
        <v>17.532734740834719</v>
      </c>
      <c r="AH46" s="35">
        <f t="shared" si="18"/>
        <v>517.900991402626</v>
      </c>
      <c r="AI46" s="35">
        <f t="shared" si="19"/>
        <v>267.94171131054708</v>
      </c>
      <c r="AJ46" s="35">
        <f t="shared" si="20"/>
        <v>0</v>
      </c>
      <c r="AK46" s="36">
        <f t="shared" si="21"/>
        <v>3294.0506523028266</v>
      </c>
    </row>
    <row r="47" spans="1:37" x14ac:dyDescent="0.25">
      <c r="A47" s="5">
        <v>5237</v>
      </c>
      <c r="B47" s="5">
        <v>998119.30059194565</v>
      </c>
      <c r="C47" s="5">
        <v>1281827.2454073131</v>
      </c>
      <c r="D47" s="5">
        <v>17516.651162790688</v>
      </c>
      <c r="E47" s="5">
        <v>38.885861111111112</v>
      </c>
      <c r="F47" s="45">
        <v>0.02</v>
      </c>
      <c r="G47" s="45">
        <v>0.02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583</v>
      </c>
      <c r="O47" s="35">
        <f t="shared" si="1"/>
        <v>430</v>
      </c>
      <c r="P47" s="35">
        <f t="shared" si="2"/>
        <v>584.42449136115727</v>
      </c>
      <c r="Q47" s="35">
        <f t="shared" si="3"/>
        <v>271.36312570873901</v>
      </c>
      <c r="R47" s="35">
        <f t="shared" si="4"/>
        <v>140.392664806569</v>
      </c>
      <c r="S47" s="35">
        <f t="shared" si="5"/>
        <v>302.49439828121479</v>
      </c>
      <c r="T47" s="35">
        <f t="shared" si="6"/>
        <v>17.532734740834719</v>
      </c>
      <c r="U47" s="35">
        <f t="shared" si="7"/>
        <v>517.900991402626</v>
      </c>
      <c r="V47" s="35">
        <f t="shared" si="8"/>
        <v>267.94171131054708</v>
      </c>
      <c r="W47" s="35">
        <f t="shared" si="9"/>
        <v>0</v>
      </c>
      <c r="X47" s="35">
        <f t="shared" si="10"/>
        <v>3294.0506523028266</v>
      </c>
      <c r="Y47" s="51">
        <v>9900</v>
      </c>
      <c r="Z47" s="51">
        <v>4150</v>
      </c>
      <c r="AA47" s="35">
        <f t="shared" si="11"/>
        <v>583</v>
      </c>
      <c r="AB47" s="35">
        <f t="shared" si="12"/>
        <v>430</v>
      </c>
      <c r="AC47" s="35">
        <f t="shared" si="13"/>
        <v>584.42449136115727</v>
      </c>
      <c r="AD47" s="35">
        <f t="shared" si="14"/>
        <v>271.36312570873901</v>
      </c>
      <c r="AE47" s="35">
        <f t="shared" si="15"/>
        <v>140.392664806569</v>
      </c>
      <c r="AF47" s="35">
        <f t="shared" si="16"/>
        <v>302.49439828121479</v>
      </c>
      <c r="AG47" s="35">
        <f t="shared" si="17"/>
        <v>17.532734740834719</v>
      </c>
      <c r="AH47" s="35">
        <f t="shared" si="18"/>
        <v>517.900991402626</v>
      </c>
      <c r="AI47" s="35">
        <f t="shared" si="19"/>
        <v>267.94171131054708</v>
      </c>
      <c r="AJ47" s="35">
        <f t="shared" si="20"/>
        <v>0</v>
      </c>
      <c r="AK47" s="36">
        <f t="shared" si="21"/>
        <v>3294.0506523028266</v>
      </c>
    </row>
    <row r="48" spans="1:37" x14ac:dyDescent="0.25">
      <c r="A48" s="5">
        <v>5237.2</v>
      </c>
      <c r="B48" s="5">
        <v>998274.98020935059</v>
      </c>
      <c r="C48" s="5">
        <v>1281952.799605608</v>
      </c>
      <c r="D48" s="5">
        <v>17516.553488372083</v>
      </c>
      <c r="E48" s="5">
        <v>38.885861111111112</v>
      </c>
      <c r="F48" s="45">
        <v>0.02</v>
      </c>
      <c r="G48" s="45">
        <v>0.02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583</v>
      </c>
      <c r="O48" s="35">
        <f t="shared" si="1"/>
        <v>430</v>
      </c>
      <c r="P48" s="35">
        <f t="shared" si="2"/>
        <v>584.42449136115727</v>
      </c>
      <c r="Q48" s="35">
        <f t="shared" si="3"/>
        <v>271.36312570873901</v>
      </c>
      <c r="R48" s="35">
        <f t="shared" si="4"/>
        <v>140.392664806569</v>
      </c>
      <c r="S48" s="35">
        <f t="shared" si="5"/>
        <v>302.49439828121479</v>
      </c>
      <c r="T48" s="35">
        <f t="shared" si="6"/>
        <v>17.532734740834719</v>
      </c>
      <c r="U48" s="35">
        <f t="shared" si="7"/>
        <v>517.900991402626</v>
      </c>
      <c r="V48" s="35">
        <f t="shared" si="8"/>
        <v>267.94171131054708</v>
      </c>
      <c r="W48" s="35">
        <f t="shared" si="9"/>
        <v>0</v>
      </c>
      <c r="X48" s="35">
        <f t="shared" si="10"/>
        <v>3294.0506523028266</v>
      </c>
      <c r="Y48" s="51">
        <v>9900</v>
      </c>
      <c r="Z48" s="51">
        <v>4150</v>
      </c>
      <c r="AA48" s="35">
        <f t="shared" si="11"/>
        <v>583</v>
      </c>
      <c r="AB48" s="35">
        <f t="shared" si="12"/>
        <v>430</v>
      </c>
      <c r="AC48" s="35">
        <f t="shared" si="13"/>
        <v>584.42449136115727</v>
      </c>
      <c r="AD48" s="35">
        <f t="shared" si="14"/>
        <v>271.36312570873901</v>
      </c>
      <c r="AE48" s="35">
        <f t="shared" si="15"/>
        <v>140.392664806569</v>
      </c>
      <c r="AF48" s="35">
        <f t="shared" si="16"/>
        <v>302.49439828121479</v>
      </c>
      <c r="AG48" s="35">
        <f t="shared" si="17"/>
        <v>17.532734740834719</v>
      </c>
      <c r="AH48" s="35">
        <f t="shared" si="18"/>
        <v>517.900991402626</v>
      </c>
      <c r="AI48" s="35">
        <f t="shared" si="19"/>
        <v>267.94171131054708</v>
      </c>
      <c r="AJ48" s="35">
        <f t="shared" si="20"/>
        <v>0</v>
      </c>
      <c r="AK48" s="36">
        <f t="shared" si="21"/>
        <v>3294.0506523028266</v>
      </c>
    </row>
    <row r="49" spans="1:37" x14ac:dyDescent="0.25">
      <c r="A49" s="5">
        <v>5237.8</v>
      </c>
      <c r="B49" s="5">
        <v>998742.01906204224</v>
      </c>
      <c r="C49" s="5">
        <v>1282329.4622004032</v>
      </c>
      <c r="D49" s="5">
        <v>17516.260465116269</v>
      </c>
      <c r="E49" s="5">
        <v>38.885861111111112</v>
      </c>
      <c r="F49" s="45">
        <v>0.02</v>
      </c>
      <c r="G49" s="45">
        <v>0.02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583</v>
      </c>
      <c r="O49" s="35">
        <f t="shared" si="1"/>
        <v>430</v>
      </c>
      <c r="P49" s="35">
        <f t="shared" si="2"/>
        <v>584.42449136115727</v>
      </c>
      <c r="Q49" s="35">
        <f t="shared" si="3"/>
        <v>271.36312570873901</v>
      </c>
      <c r="R49" s="35">
        <f t="shared" si="4"/>
        <v>140.392664806569</v>
      </c>
      <c r="S49" s="35">
        <f t="shared" si="5"/>
        <v>302.49439828121479</v>
      </c>
      <c r="T49" s="35">
        <f t="shared" si="6"/>
        <v>17.532734740834719</v>
      </c>
      <c r="U49" s="35">
        <f t="shared" si="7"/>
        <v>517.900991402626</v>
      </c>
      <c r="V49" s="35">
        <f t="shared" si="8"/>
        <v>267.94171131054708</v>
      </c>
      <c r="W49" s="35">
        <f t="shared" si="9"/>
        <v>0</v>
      </c>
      <c r="X49" s="35">
        <f t="shared" si="10"/>
        <v>3294.0506523028266</v>
      </c>
      <c r="Y49" s="51">
        <v>9900</v>
      </c>
      <c r="Z49" s="51">
        <v>4150</v>
      </c>
      <c r="AA49" s="35">
        <f t="shared" si="11"/>
        <v>583</v>
      </c>
      <c r="AB49" s="35">
        <f t="shared" si="12"/>
        <v>430</v>
      </c>
      <c r="AC49" s="35">
        <f t="shared" si="13"/>
        <v>584.42449136115727</v>
      </c>
      <c r="AD49" s="35">
        <f t="shared" si="14"/>
        <v>271.36312570873901</v>
      </c>
      <c r="AE49" s="35">
        <f t="shared" si="15"/>
        <v>140.392664806569</v>
      </c>
      <c r="AF49" s="35">
        <f t="shared" si="16"/>
        <v>302.49439828121479</v>
      </c>
      <c r="AG49" s="35">
        <f t="shared" si="17"/>
        <v>17.532734740834719</v>
      </c>
      <c r="AH49" s="35">
        <f t="shared" si="18"/>
        <v>517.900991402626</v>
      </c>
      <c r="AI49" s="35">
        <f t="shared" si="19"/>
        <v>267.94171131054708</v>
      </c>
      <c r="AJ49" s="35">
        <f t="shared" si="20"/>
        <v>0</v>
      </c>
      <c r="AK49" s="36">
        <f t="shared" si="21"/>
        <v>3294.0506523028266</v>
      </c>
    </row>
    <row r="50" spans="1:37" x14ac:dyDescent="0.25">
      <c r="A50" s="5">
        <v>5238</v>
      </c>
      <c r="B50" s="5">
        <v>998897.69867992401</v>
      </c>
      <c r="C50" s="5">
        <v>1282455.0163986683</v>
      </c>
      <c r="D50" s="5">
        <v>17516.162790697665</v>
      </c>
      <c r="E50" s="5">
        <v>38.885861111111112</v>
      </c>
      <c r="F50" s="45">
        <v>0.02</v>
      </c>
      <c r="G50" s="45">
        <v>0.02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583</v>
      </c>
      <c r="O50" s="35">
        <f t="shared" si="1"/>
        <v>430</v>
      </c>
      <c r="P50" s="35">
        <f t="shared" si="2"/>
        <v>584.42449136115727</v>
      </c>
      <c r="Q50" s="35">
        <f t="shared" si="3"/>
        <v>271.36312570873901</v>
      </c>
      <c r="R50" s="35">
        <f t="shared" si="4"/>
        <v>140.392664806569</v>
      </c>
      <c r="S50" s="35">
        <f t="shared" si="5"/>
        <v>302.49439828121479</v>
      </c>
      <c r="T50" s="35">
        <f t="shared" si="6"/>
        <v>17.532734740834719</v>
      </c>
      <c r="U50" s="35">
        <f t="shared" si="7"/>
        <v>517.900991402626</v>
      </c>
      <c r="V50" s="35">
        <f t="shared" si="8"/>
        <v>267.94171131054708</v>
      </c>
      <c r="W50" s="35">
        <f t="shared" si="9"/>
        <v>0</v>
      </c>
      <c r="X50" s="35">
        <f t="shared" si="10"/>
        <v>3294.0506523028266</v>
      </c>
      <c r="Y50" s="51">
        <v>9900</v>
      </c>
      <c r="Z50" s="51">
        <v>4150</v>
      </c>
      <c r="AA50" s="35">
        <f t="shared" si="11"/>
        <v>583</v>
      </c>
      <c r="AB50" s="35">
        <f t="shared" si="12"/>
        <v>430</v>
      </c>
      <c r="AC50" s="35">
        <f t="shared" si="13"/>
        <v>584.42449136115727</v>
      </c>
      <c r="AD50" s="35">
        <f t="shared" si="14"/>
        <v>271.36312570873901</v>
      </c>
      <c r="AE50" s="35">
        <f t="shared" si="15"/>
        <v>140.392664806569</v>
      </c>
      <c r="AF50" s="35">
        <f t="shared" si="16"/>
        <v>302.49439828121479</v>
      </c>
      <c r="AG50" s="35">
        <f t="shared" si="17"/>
        <v>17.532734740834719</v>
      </c>
      <c r="AH50" s="35">
        <f t="shared" si="18"/>
        <v>517.900991402626</v>
      </c>
      <c r="AI50" s="35">
        <f t="shared" si="19"/>
        <v>267.94171131054708</v>
      </c>
      <c r="AJ50" s="35">
        <f t="shared" si="20"/>
        <v>0</v>
      </c>
      <c r="AK50" s="36">
        <f t="shared" si="21"/>
        <v>3294.0506523028266</v>
      </c>
    </row>
    <row r="51" spans="1:37" x14ac:dyDescent="0.25">
      <c r="A51" s="5">
        <v>5239</v>
      </c>
      <c r="B51" s="5">
        <v>999676.0967669487</v>
      </c>
      <c r="C51" s="5">
        <v>1283082.7873899937</v>
      </c>
      <c r="D51" s="5">
        <v>17515.674418604638</v>
      </c>
      <c r="E51" s="5">
        <v>38.885861111111112</v>
      </c>
      <c r="F51" s="45">
        <v>0.02</v>
      </c>
      <c r="G51" s="45">
        <v>0.02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583</v>
      </c>
      <c r="O51" s="35">
        <f t="shared" si="1"/>
        <v>430</v>
      </c>
      <c r="P51" s="35">
        <f t="shared" si="2"/>
        <v>584.42449136115727</v>
      </c>
      <c r="Q51" s="35">
        <f t="shared" si="3"/>
        <v>271.36312570873901</v>
      </c>
      <c r="R51" s="35">
        <f t="shared" si="4"/>
        <v>140.392664806569</v>
      </c>
      <c r="S51" s="35">
        <f t="shared" si="5"/>
        <v>302.49439828121479</v>
      </c>
      <c r="T51" s="35">
        <f t="shared" si="6"/>
        <v>17.532734740834719</v>
      </c>
      <c r="U51" s="35">
        <f t="shared" si="7"/>
        <v>517.900991402626</v>
      </c>
      <c r="V51" s="35">
        <f t="shared" si="8"/>
        <v>267.94171131054708</v>
      </c>
      <c r="W51" s="35">
        <f t="shared" si="9"/>
        <v>0</v>
      </c>
      <c r="X51" s="35">
        <f t="shared" si="10"/>
        <v>3294.0506523028266</v>
      </c>
      <c r="Y51" s="51">
        <v>9900</v>
      </c>
      <c r="Z51" s="51">
        <v>4150</v>
      </c>
      <c r="AA51" s="35">
        <f t="shared" si="11"/>
        <v>583</v>
      </c>
      <c r="AB51" s="35">
        <f t="shared" si="12"/>
        <v>430</v>
      </c>
      <c r="AC51" s="35">
        <f t="shared" si="13"/>
        <v>584.42449136115727</v>
      </c>
      <c r="AD51" s="35">
        <f t="shared" si="14"/>
        <v>271.36312570873901</v>
      </c>
      <c r="AE51" s="35">
        <f t="shared" si="15"/>
        <v>140.392664806569</v>
      </c>
      <c r="AF51" s="35">
        <f t="shared" si="16"/>
        <v>302.49439828121479</v>
      </c>
      <c r="AG51" s="35">
        <f t="shared" si="17"/>
        <v>17.532734740834719</v>
      </c>
      <c r="AH51" s="35">
        <f t="shared" si="18"/>
        <v>517.900991402626</v>
      </c>
      <c r="AI51" s="35">
        <f t="shared" si="19"/>
        <v>267.94171131054708</v>
      </c>
      <c r="AJ51" s="35">
        <f t="shared" si="20"/>
        <v>0</v>
      </c>
      <c r="AK51" s="36">
        <f t="shared" si="21"/>
        <v>3294.0506523028266</v>
      </c>
    </row>
    <row r="52" spans="1:37" x14ac:dyDescent="0.25">
      <c r="A52" s="5">
        <v>5240</v>
      </c>
      <c r="B52" s="5">
        <v>1000454.4948539734</v>
      </c>
      <c r="C52" s="5">
        <v>1283710.5583813488</v>
      </c>
      <c r="D52" s="5">
        <v>17515.186046511615</v>
      </c>
      <c r="E52" s="5">
        <v>38.885861111111112</v>
      </c>
      <c r="F52" s="45">
        <v>0.02</v>
      </c>
      <c r="G52" s="45">
        <v>0.02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583</v>
      </c>
      <c r="O52" s="35">
        <f t="shared" si="1"/>
        <v>430</v>
      </c>
      <c r="P52" s="35">
        <f t="shared" si="2"/>
        <v>584.42449136115727</v>
      </c>
      <c r="Q52" s="35">
        <f t="shared" si="3"/>
        <v>271.36312570873901</v>
      </c>
      <c r="R52" s="35">
        <f t="shared" si="4"/>
        <v>140.392664806569</v>
      </c>
      <c r="S52" s="35">
        <f t="shared" si="5"/>
        <v>302.49439828121479</v>
      </c>
      <c r="T52" s="35">
        <f t="shared" si="6"/>
        <v>17.532734740834719</v>
      </c>
      <c r="U52" s="35">
        <f t="shared" si="7"/>
        <v>517.900991402626</v>
      </c>
      <c r="V52" s="35">
        <f t="shared" si="8"/>
        <v>267.94171131054708</v>
      </c>
      <c r="W52" s="35">
        <f t="shared" si="9"/>
        <v>0</v>
      </c>
      <c r="X52" s="35">
        <f t="shared" si="10"/>
        <v>3294.0506523028266</v>
      </c>
      <c r="Y52" s="51">
        <v>9900</v>
      </c>
      <c r="Z52" s="51">
        <v>4150</v>
      </c>
      <c r="AA52" s="35">
        <f t="shared" si="11"/>
        <v>583</v>
      </c>
      <c r="AB52" s="35">
        <f t="shared" si="12"/>
        <v>430</v>
      </c>
      <c r="AC52" s="35">
        <f t="shared" si="13"/>
        <v>584.42449136115727</v>
      </c>
      <c r="AD52" s="35">
        <f t="shared" si="14"/>
        <v>271.36312570873901</v>
      </c>
      <c r="AE52" s="35">
        <f t="shared" si="15"/>
        <v>140.392664806569</v>
      </c>
      <c r="AF52" s="35">
        <f t="shared" si="16"/>
        <v>302.49439828121479</v>
      </c>
      <c r="AG52" s="35">
        <f t="shared" si="17"/>
        <v>17.532734740834719</v>
      </c>
      <c r="AH52" s="35">
        <f t="shared" si="18"/>
        <v>517.900991402626</v>
      </c>
      <c r="AI52" s="35">
        <f t="shared" si="19"/>
        <v>267.94171131054708</v>
      </c>
      <c r="AJ52" s="35">
        <f t="shared" si="20"/>
        <v>0</v>
      </c>
      <c r="AK52" s="36">
        <f t="shared" si="21"/>
        <v>3294.0506523028266</v>
      </c>
    </row>
    <row r="53" spans="1:37" x14ac:dyDescent="0.25">
      <c r="A53" s="5">
        <v>5241</v>
      </c>
      <c r="B53" s="5">
        <v>1001232.8929414749</v>
      </c>
      <c r="C53" s="5">
        <v>1284338.3293726742</v>
      </c>
      <c r="D53" s="5">
        <v>17514.697674418592</v>
      </c>
      <c r="E53" s="5">
        <v>38.885861111111112</v>
      </c>
      <c r="F53" s="45">
        <v>0.02</v>
      </c>
      <c r="G53" s="45">
        <v>0.02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583</v>
      </c>
      <c r="O53" s="35">
        <f t="shared" si="1"/>
        <v>430</v>
      </c>
      <c r="P53" s="35">
        <f t="shared" si="2"/>
        <v>584.42449136115727</v>
      </c>
      <c r="Q53" s="35">
        <f t="shared" si="3"/>
        <v>271.36312570873901</v>
      </c>
      <c r="R53" s="35">
        <f t="shared" si="4"/>
        <v>140.392664806569</v>
      </c>
      <c r="S53" s="35">
        <f t="shared" si="5"/>
        <v>302.49439828121479</v>
      </c>
      <c r="T53" s="35">
        <f t="shared" si="6"/>
        <v>17.532734740834719</v>
      </c>
      <c r="U53" s="35">
        <f t="shared" si="7"/>
        <v>517.900991402626</v>
      </c>
      <c r="V53" s="35">
        <f t="shared" si="8"/>
        <v>267.94171131054708</v>
      </c>
      <c r="W53" s="35">
        <f t="shared" si="9"/>
        <v>0</v>
      </c>
      <c r="X53" s="35">
        <f t="shared" si="10"/>
        <v>3294.0506523028266</v>
      </c>
      <c r="Y53" s="51">
        <v>9900</v>
      </c>
      <c r="Z53" s="51">
        <v>4150</v>
      </c>
      <c r="AA53" s="35">
        <f t="shared" si="11"/>
        <v>583</v>
      </c>
      <c r="AB53" s="35">
        <f t="shared" si="12"/>
        <v>430</v>
      </c>
      <c r="AC53" s="35">
        <f t="shared" si="13"/>
        <v>584.42449136115727</v>
      </c>
      <c r="AD53" s="35">
        <f t="shared" si="14"/>
        <v>271.36312570873901</v>
      </c>
      <c r="AE53" s="35">
        <f t="shared" si="15"/>
        <v>140.392664806569</v>
      </c>
      <c r="AF53" s="35">
        <f t="shared" si="16"/>
        <v>302.49439828121479</v>
      </c>
      <c r="AG53" s="35">
        <f t="shared" si="17"/>
        <v>17.532734740834719</v>
      </c>
      <c r="AH53" s="35">
        <f t="shared" si="18"/>
        <v>517.900991402626</v>
      </c>
      <c r="AI53" s="35">
        <f t="shared" si="19"/>
        <v>267.94171131054708</v>
      </c>
      <c r="AJ53" s="35">
        <f t="shared" si="20"/>
        <v>0</v>
      </c>
      <c r="AK53" s="36">
        <f t="shared" si="21"/>
        <v>3294.0506523028266</v>
      </c>
    </row>
    <row r="54" spans="1:37" x14ac:dyDescent="0.25">
      <c r="A54" s="5">
        <v>5242</v>
      </c>
      <c r="B54" s="5">
        <v>1002011.2910289764</v>
      </c>
      <c r="C54" s="5">
        <v>1284966.1003640294</v>
      </c>
      <c r="D54" s="5">
        <v>17514.209302325569</v>
      </c>
      <c r="E54" s="5">
        <v>38.885861111111112</v>
      </c>
      <c r="F54" s="45">
        <v>0.02</v>
      </c>
      <c r="G54" s="45">
        <v>0.02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583</v>
      </c>
      <c r="O54" s="35">
        <f t="shared" si="1"/>
        <v>430</v>
      </c>
      <c r="P54" s="35">
        <f t="shared" si="2"/>
        <v>584.42449136115727</v>
      </c>
      <c r="Q54" s="35">
        <f t="shared" si="3"/>
        <v>271.36312570873901</v>
      </c>
      <c r="R54" s="35">
        <f t="shared" si="4"/>
        <v>140.392664806569</v>
      </c>
      <c r="S54" s="35">
        <f t="shared" si="5"/>
        <v>302.49439828121479</v>
      </c>
      <c r="T54" s="35">
        <f t="shared" si="6"/>
        <v>17.532734740834719</v>
      </c>
      <c r="U54" s="35">
        <f t="shared" si="7"/>
        <v>517.900991402626</v>
      </c>
      <c r="V54" s="35">
        <f t="shared" si="8"/>
        <v>267.94171131054708</v>
      </c>
      <c r="W54" s="35">
        <f t="shared" si="9"/>
        <v>0</v>
      </c>
      <c r="X54" s="35">
        <f t="shared" si="10"/>
        <v>3294.0506523028266</v>
      </c>
      <c r="Y54" s="51">
        <v>9900</v>
      </c>
      <c r="Z54" s="51">
        <v>4150</v>
      </c>
      <c r="AA54" s="35">
        <f t="shared" si="11"/>
        <v>583</v>
      </c>
      <c r="AB54" s="35">
        <f t="shared" si="12"/>
        <v>430</v>
      </c>
      <c r="AC54" s="35">
        <f t="shared" si="13"/>
        <v>584.42449136115727</v>
      </c>
      <c r="AD54" s="35">
        <f t="shared" si="14"/>
        <v>271.36312570873901</v>
      </c>
      <c r="AE54" s="35">
        <f t="shared" si="15"/>
        <v>140.392664806569</v>
      </c>
      <c r="AF54" s="35">
        <f t="shared" si="16"/>
        <v>302.49439828121479</v>
      </c>
      <c r="AG54" s="35">
        <f t="shared" si="17"/>
        <v>17.532734740834719</v>
      </c>
      <c r="AH54" s="35">
        <f t="shared" si="18"/>
        <v>517.900991402626</v>
      </c>
      <c r="AI54" s="35">
        <f t="shared" si="19"/>
        <v>267.94171131054708</v>
      </c>
      <c r="AJ54" s="35">
        <f t="shared" si="20"/>
        <v>0</v>
      </c>
      <c r="AK54" s="36">
        <f t="shared" si="21"/>
        <v>3294.0506523028266</v>
      </c>
    </row>
    <row r="55" spans="1:37" x14ac:dyDescent="0.25">
      <c r="A55" s="5">
        <v>5242.2</v>
      </c>
      <c r="B55" s="5">
        <v>1002166.9706463814</v>
      </c>
      <c r="C55" s="5">
        <v>1285091.6545622945</v>
      </c>
      <c r="D55" s="5">
        <v>17514.111627906965</v>
      </c>
      <c r="E55" s="5">
        <v>38.885861111111112</v>
      </c>
      <c r="F55" s="45">
        <v>0.02</v>
      </c>
      <c r="G55" s="45">
        <v>0.02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583</v>
      </c>
      <c r="O55" s="35">
        <f t="shared" si="1"/>
        <v>430</v>
      </c>
      <c r="P55" s="35">
        <f t="shared" si="2"/>
        <v>584.42449136115727</v>
      </c>
      <c r="Q55" s="35">
        <f t="shared" si="3"/>
        <v>271.36312570873901</v>
      </c>
      <c r="R55" s="35">
        <f t="shared" si="4"/>
        <v>140.392664806569</v>
      </c>
      <c r="S55" s="35">
        <f t="shared" si="5"/>
        <v>302.49439828121479</v>
      </c>
      <c r="T55" s="35">
        <f t="shared" si="6"/>
        <v>17.532734740834719</v>
      </c>
      <c r="U55" s="35">
        <f t="shared" si="7"/>
        <v>517.900991402626</v>
      </c>
      <c r="V55" s="35">
        <f t="shared" si="8"/>
        <v>267.94171131054708</v>
      </c>
      <c r="W55" s="35">
        <f t="shared" si="9"/>
        <v>0</v>
      </c>
      <c r="X55" s="35">
        <f t="shared" si="10"/>
        <v>3294.0506523028266</v>
      </c>
      <c r="Y55" s="51">
        <v>9900</v>
      </c>
      <c r="Z55" s="51">
        <v>4150</v>
      </c>
      <c r="AA55" s="35">
        <f t="shared" si="11"/>
        <v>583</v>
      </c>
      <c r="AB55" s="35">
        <f t="shared" si="12"/>
        <v>430</v>
      </c>
      <c r="AC55" s="35">
        <f t="shared" si="13"/>
        <v>584.42449136115727</v>
      </c>
      <c r="AD55" s="35">
        <f t="shared" si="14"/>
        <v>271.36312570873901</v>
      </c>
      <c r="AE55" s="35">
        <f t="shared" si="15"/>
        <v>140.392664806569</v>
      </c>
      <c r="AF55" s="35">
        <f t="shared" si="16"/>
        <v>302.49439828121479</v>
      </c>
      <c r="AG55" s="35">
        <f t="shared" si="17"/>
        <v>17.532734740834719</v>
      </c>
      <c r="AH55" s="35">
        <f t="shared" si="18"/>
        <v>517.900991402626</v>
      </c>
      <c r="AI55" s="35">
        <f t="shared" si="19"/>
        <v>267.94171131054708</v>
      </c>
      <c r="AJ55" s="35">
        <f t="shared" si="20"/>
        <v>0</v>
      </c>
      <c r="AK55" s="36">
        <f t="shared" si="21"/>
        <v>3294.0506523028266</v>
      </c>
    </row>
    <row r="56" spans="1:37" x14ac:dyDescent="0.25">
      <c r="A56" s="5">
        <v>5242.8</v>
      </c>
      <c r="B56" s="5">
        <v>1002634.009499073</v>
      </c>
      <c r="C56" s="5">
        <v>1285468.3171571195</v>
      </c>
      <c r="D56" s="5">
        <v>17513.818604651151</v>
      </c>
      <c r="E56" s="5">
        <v>38.885861111111112</v>
      </c>
      <c r="F56" s="45">
        <v>0.02</v>
      </c>
      <c r="G56" s="45">
        <v>0.02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583</v>
      </c>
      <c r="O56" s="35">
        <f t="shared" si="1"/>
        <v>430</v>
      </c>
      <c r="P56" s="35">
        <f t="shared" si="2"/>
        <v>584.42449136115727</v>
      </c>
      <c r="Q56" s="35">
        <f t="shared" si="3"/>
        <v>271.36312570873901</v>
      </c>
      <c r="R56" s="35">
        <f t="shared" si="4"/>
        <v>140.392664806569</v>
      </c>
      <c r="S56" s="35">
        <f t="shared" si="5"/>
        <v>302.49439828121479</v>
      </c>
      <c r="T56" s="35">
        <f t="shared" si="6"/>
        <v>17.532734740834719</v>
      </c>
      <c r="U56" s="35">
        <f t="shared" si="7"/>
        <v>517.900991402626</v>
      </c>
      <c r="V56" s="35">
        <f t="shared" si="8"/>
        <v>267.94171131054708</v>
      </c>
      <c r="W56" s="35">
        <f t="shared" si="9"/>
        <v>0</v>
      </c>
      <c r="X56" s="35">
        <f t="shared" si="10"/>
        <v>3294.0506523028266</v>
      </c>
      <c r="Y56" s="51">
        <v>9900</v>
      </c>
      <c r="Z56" s="51">
        <v>4150</v>
      </c>
      <c r="AA56" s="35">
        <f t="shared" si="11"/>
        <v>583</v>
      </c>
      <c r="AB56" s="35">
        <f t="shared" si="12"/>
        <v>430</v>
      </c>
      <c r="AC56" s="35">
        <f t="shared" si="13"/>
        <v>584.42449136115727</v>
      </c>
      <c r="AD56" s="35">
        <f t="shared" si="14"/>
        <v>271.36312570873901</v>
      </c>
      <c r="AE56" s="35">
        <f t="shared" si="15"/>
        <v>140.392664806569</v>
      </c>
      <c r="AF56" s="35">
        <f t="shared" si="16"/>
        <v>302.49439828121479</v>
      </c>
      <c r="AG56" s="35">
        <f t="shared" si="17"/>
        <v>17.532734740834719</v>
      </c>
      <c r="AH56" s="35">
        <f t="shared" si="18"/>
        <v>517.900991402626</v>
      </c>
      <c r="AI56" s="35">
        <f t="shared" si="19"/>
        <v>267.94171131054708</v>
      </c>
      <c r="AJ56" s="35">
        <f t="shared" si="20"/>
        <v>0</v>
      </c>
      <c r="AK56" s="36">
        <f t="shared" si="21"/>
        <v>3294.0506523028266</v>
      </c>
    </row>
    <row r="57" spans="1:37" x14ac:dyDescent="0.25">
      <c r="A57" s="5">
        <v>5243</v>
      </c>
      <c r="B57" s="5">
        <v>1002789.689116478</v>
      </c>
      <c r="C57" s="5">
        <v>1285593.8713553846</v>
      </c>
      <c r="D57" s="5">
        <v>17513.720930232543</v>
      </c>
      <c r="E57" s="5">
        <v>38.885861111111112</v>
      </c>
      <c r="F57" s="45">
        <v>0.02</v>
      </c>
      <c r="G57" s="45">
        <v>0.02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583</v>
      </c>
      <c r="O57" s="35">
        <f t="shared" si="1"/>
        <v>430</v>
      </c>
      <c r="P57" s="35">
        <f t="shared" si="2"/>
        <v>584.42449136115727</v>
      </c>
      <c r="Q57" s="35">
        <f t="shared" si="3"/>
        <v>271.36312570873901</v>
      </c>
      <c r="R57" s="35">
        <f t="shared" si="4"/>
        <v>140.392664806569</v>
      </c>
      <c r="S57" s="35">
        <f t="shared" si="5"/>
        <v>302.49439828121479</v>
      </c>
      <c r="T57" s="35">
        <f t="shared" si="6"/>
        <v>17.532734740834719</v>
      </c>
      <c r="U57" s="35">
        <f t="shared" si="7"/>
        <v>517.900991402626</v>
      </c>
      <c r="V57" s="35">
        <f t="shared" si="8"/>
        <v>267.94171131054708</v>
      </c>
      <c r="W57" s="35">
        <f t="shared" si="9"/>
        <v>0</v>
      </c>
      <c r="X57" s="35">
        <f t="shared" si="10"/>
        <v>3294.0506523028266</v>
      </c>
      <c r="Y57" s="51">
        <v>9900</v>
      </c>
      <c r="Z57" s="51">
        <v>4150</v>
      </c>
      <c r="AA57" s="35">
        <f t="shared" si="11"/>
        <v>583</v>
      </c>
      <c r="AB57" s="35">
        <f t="shared" si="12"/>
        <v>430</v>
      </c>
      <c r="AC57" s="35">
        <f t="shared" si="13"/>
        <v>584.42449136115727</v>
      </c>
      <c r="AD57" s="35">
        <f t="shared" si="14"/>
        <v>271.36312570873901</v>
      </c>
      <c r="AE57" s="35">
        <f t="shared" si="15"/>
        <v>140.392664806569</v>
      </c>
      <c r="AF57" s="35">
        <f t="shared" si="16"/>
        <v>302.49439828121479</v>
      </c>
      <c r="AG57" s="35">
        <f t="shared" si="17"/>
        <v>17.532734740834719</v>
      </c>
      <c r="AH57" s="35">
        <f t="shared" si="18"/>
        <v>517.900991402626</v>
      </c>
      <c r="AI57" s="35">
        <f t="shared" si="19"/>
        <v>267.94171131054708</v>
      </c>
      <c r="AJ57" s="35">
        <f t="shared" si="20"/>
        <v>0</v>
      </c>
      <c r="AK57" s="36">
        <f t="shared" si="21"/>
        <v>3294.0506523028266</v>
      </c>
    </row>
    <row r="58" spans="1:37" x14ac:dyDescent="0.25">
      <c r="A58" s="5">
        <v>5244</v>
      </c>
      <c r="B58" s="5">
        <v>1003568.0872035027</v>
      </c>
      <c r="C58" s="5">
        <v>1286221.6423467398</v>
      </c>
      <c r="D58" s="5">
        <v>17513.232558139523</v>
      </c>
      <c r="E58" s="5">
        <v>38.885861111111112</v>
      </c>
      <c r="F58" s="45">
        <v>0.02</v>
      </c>
      <c r="G58" s="45">
        <v>0.02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583</v>
      </c>
      <c r="O58" s="35">
        <f t="shared" si="1"/>
        <v>430</v>
      </c>
      <c r="P58" s="35">
        <f t="shared" si="2"/>
        <v>584.42449136115727</v>
      </c>
      <c r="Q58" s="35">
        <f t="shared" si="3"/>
        <v>271.36312570873901</v>
      </c>
      <c r="R58" s="35">
        <f t="shared" si="4"/>
        <v>140.392664806569</v>
      </c>
      <c r="S58" s="35">
        <f t="shared" si="5"/>
        <v>302.49439828121479</v>
      </c>
      <c r="T58" s="35">
        <f t="shared" si="6"/>
        <v>17.532734740834719</v>
      </c>
      <c r="U58" s="35">
        <f t="shared" si="7"/>
        <v>517.900991402626</v>
      </c>
      <c r="V58" s="35">
        <f t="shared" si="8"/>
        <v>267.94171131054708</v>
      </c>
      <c r="W58" s="35">
        <f t="shared" si="9"/>
        <v>0</v>
      </c>
      <c r="X58" s="35">
        <f t="shared" si="10"/>
        <v>3294.0506523028266</v>
      </c>
      <c r="Y58" s="51">
        <v>9900</v>
      </c>
      <c r="Z58" s="51">
        <v>4150</v>
      </c>
      <c r="AA58" s="35">
        <f t="shared" si="11"/>
        <v>583</v>
      </c>
      <c r="AB58" s="35">
        <f t="shared" si="12"/>
        <v>430</v>
      </c>
      <c r="AC58" s="35">
        <f t="shared" si="13"/>
        <v>584.42449136115727</v>
      </c>
      <c r="AD58" s="35">
        <f t="shared" si="14"/>
        <v>271.36312570873901</v>
      </c>
      <c r="AE58" s="35">
        <f t="shared" si="15"/>
        <v>140.392664806569</v>
      </c>
      <c r="AF58" s="35">
        <f t="shared" si="16"/>
        <v>302.49439828121479</v>
      </c>
      <c r="AG58" s="35">
        <f t="shared" si="17"/>
        <v>17.532734740834719</v>
      </c>
      <c r="AH58" s="35">
        <f t="shared" si="18"/>
        <v>517.900991402626</v>
      </c>
      <c r="AI58" s="35">
        <f t="shared" si="19"/>
        <v>267.94171131054708</v>
      </c>
      <c r="AJ58" s="35">
        <f t="shared" si="20"/>
        <v>0</v>
      </c>
      <c r="AK58" s="36">
        <f t="shared" si="21"/>
        <v>3294.0506523028266</v>
      </c>
    </row>
    <row r="59" spans="1:37" x14ac:dyDescent="0.25">
      <c r="A59" s="5">
        <v>5245</v>
      </c>
      <c r="B59" s="5">
        <v>1004346.4852910042</v>
      </c>
      <c r="C59" s="5">
        <v>1286849.4133380949</v>
      </c>
      <c r="D59" s="5">
        <v>17512.744186046501</v>
      </c>
      <c r="E59" s="5">
        <v>38.885861111111112</v>
      </c>
      <c r="F59" s="45">
        <v>0.02</v>
      </c>
      <c r="G59" s="45">
        <v>0.02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583</v>
      </c>
      <c r="O59" s="35">
        <f t="shared" si="1"/>
        <v>430</v>
      </c>
      <c r="P59" s="35">
        <f t="shared" si="2"/>
        <v>584.42449136115727</v>
      </c>
      <c r="Q59" s="35">
        <f t="shared" si="3"/>
        <v>271.36312570873901</v>
      </c>
      <c r="R59" s="35">
        <f t="shared" si="4"/>
        <v>140.392664806569</v>
      </c>
      <c r="S59" s="35">
        <f t="shared" si="5"/>
        <v>302.49439828121479</v>
      </c>
      <c r="T59" s="35">
        <f t="shared" si="6"/>
        <v>17.532734740834719</v>
      </c>
      <c r="U59" s="35">
        <f t="shared" si="7"/>
        <v>517.900991402626</v>
      </c>
      <c r="V59" s="35">
        <f t="shared" si="8"/>
        <v>267.94171131054708</v>
      </c>
      <c r="W59" s="35">
        <f t="shared" si="9"/>
        <v>0</v>
      </c>
      <c r="X59" s="35">
        <f t="shared" si="10"/>
        <v>3294.0506523028266</v>
      </c>
      <c r="Y59" s="51">
        <v>9900</v>
      </c>
      <c r="Z59" s="51">
        <v>4150</v>
      </c>
      <c r="AA59" s="35">
        <f t="shared" si="11"/>
        <v>583</v>
      </c>
      <c r="AB59" s="35">
        <f t="shared" si="12"/>
        <v>430</v>
      </c>
      <c r="AC59" s="35">
        <f t="shared" si="13"/>
        <v>584.42449136115727</v>
      </c>
      <c r="AD59" s="35">
        <f t="shared" si="14"/>
        <v>271.36312570873901</v>
      </c>
      <c r="AE59" s="35">
        <f t="shared" si="15"/>
        <v>140.392664806569</v>
      </c>
      <c r="AF59" s="35">
        <f t="shared" si="16"/>
        <v>302.49439828121479</v>
      </c>
      <c r="AG59" s="35">
        <f t="shared" si="17"/>
        <v>17.532734740834719</v>
      </c>
      <c r="AH59" s="35">
        <f t="shared" si="18"/>
        <v>517.900991402626</v>
      </c>
      <c r="AI59" s="35">
        <f t="shared" si="19"/>
        <v>267.94171131054708</v>
      </c>
      <c r="AJ59" s="35">
        <f t="shared" si="20"/>
        <v>0</v>
      </c>
      <c r="AK59" s="36">
        <f t="shared" si="21"/>
        <v>3294.0506523028266</v>
      </c>
    </row>
    <row r="60" spans="1:37" x14ac:dyDescent="0.25">
      <c r="A60" s="5">
        <v>5246</v>
      </c>
      <c r="B60" s="5">
        <v>1005124.8833785057</v>
      </c>
      <c r="C60" s="5">
        <v>1287477.1843294203</v>
      </c>
      <c r="D60" s="5">
        <v>17512.255813953478</v>
      </c>
      <c r="E60" s="5">
        <v>38.885861111111112</v>
      </c>
      <c r="F60" s="45">
        <v>0.02</v>
      </c>
      <c r="G60" s="45">
        <v>0.02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583</v>
      </c>
      <c r="O60" s="35">
        <f t="shared" si="1"/>
        <v>430</v>
      </c>
      <c r="P60" s="35">
        <f t="shared" si="2"/>
        <v>584.42449136115727</v>
      </c>
      <c r="Q60" s="35">
        <f t="shared" si="3"/>
        <v>271.36312570873901</v>
      </c>
      <c r="R60" s="35">
        <f t="shared" si="4"/>
        <v>140.392664806569</v>
      </c>
      <c r="S60" s="35">
        <f t="shared" si="5"/>
        <v>302.49439828121479</v>
      </c>
      <c r="T60" s="35">
        <f t="shared" si="6"/>
        <v>17.532734740834719</v>
      </c>
      <c r="U60" s="35">
        <f t="shared" si="7"/>
        <v>517.900991402626</v>
      </c>
      <c r="V60" s="35">
        <f t="shared" si="8"/>
        <v>267.94171131054708</v>
      </c>
      <c r="W60" s="35">
        <f t="shared" si="9"/>
        <v>0</v>
      </c>
      <c r="X60" s="35">
        <f t="shared" si="10"/>
        <v>3294.0506523028266</v>
      </c>
      <c r="Y60" s="51">
        <v>9900</v>
      </c>
      <c r="Z60" s="51">
        <v>4150</v>
      </c>
      <c r="AA60" s="35">
        <f t="shared" si="11"/>
        <v>583</v>
      </c>
      <c r="AB60" s="35">
        <f t="shared" si="12"/>
        <v>430</v>
      </c>
      <c r="AC60" s="35">
        <f t="shared" si="13"/>
        <v>584.42449136115727</v>
      </c>
      <c r="AD60" s="35">
        <f t="shared" si="14"/>
        <v>271.36312570873901</v>
      </c>
      <c r="AE60" s="35">
        <f t="shared" si="15"/>
        <v>140.392664806569</v>
      </c>
      <c r="AF60" s="35">
        <f t="shared" si="16"/>
        <v>302.49439828121479</v>
      </c>
      <c r="AG60" s="35">
        <f t="shared" si="17"/>
        <v>17.532734740834719</v>
      </c>
      <c r="AH60" s="35">
        <f t="shared" si="18"/>
        <v>517.900991402626</v>
      </c>
      <c r="AI60" s="35">
        <f t="shared" si="19"/>
        <v>267.94171131054708</v>
      </c>
      <c r="AJ60" s="35">
        <f t="shared" si="20"/>
        <v>0</v>
      </c>
      <c r="AK60" s="36">
        <f t="shared" si="21"/>
        <v>3294.0506523028266</v>
      </c>
    </row>
    <row r="61" spans="1:37" x14ac:dyDescent="0.25">
      <c r="A61" s="5">
        <v>5247</v>
      </c>
      <c r="B61" s="5">
        <v>1005903.2814660072</v>
      </c>
      <c r="C61" s="5">
        <v>1288104.9553207755</v>
      </c>
      <c r="D61" s="5">
        <v>17511.767441860455</v>
      </c>
      <c r="E61" s="5">
        <v>38.885861111111112</v>
      </c>
      <c r="F61" s="45">
        <v>0.02</v>
      </c>
      <c r="G61" s="45">
        <v>0.02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583</v>
      </c>
      <c r="O61" s="35">
        <f t="shared" si="1"/>
        <v>430</v>
      </c>
      <c r="P61" s="35">
        <f t="shared" si="2"/>
        <v>584.42449136115727</v>
      </c>
      <c r="Q61" s="35">
        <f t="shared" si="3"/>
        <v>271.36312570873901</v>
      </c>
      <c r="R61" s="35">
        <f t="shared" si="4"/>
        <v>140.392664806569</v>
      </c>
      <c r="S61" s="35">
        <f t="shared" si="5"/>
        <v>302.49439828121479</v>
      </c>
      <c r="T61" s="35">
        <f t="shared" si="6"/>
        <v>17.532734740834719</v>
      </c>
      <c r="U61" s="35">
        <f t="shared" si="7"/>
        <v>517.900991402626</v>
      </c>
      <c r="V61" s="35">
        <f t="shared" si="8"/>
        <v>267.94171131054708</v>
      </c>
      <c r="W61" s="35">
        <f t="shared" si="9"/>
        <v>0</v>
      </c>
      <c r="X61" s="35">
        <f t="shared" si="10"/>
        <v>3294.0506523028266</v>
      </c>
      <c r="Y61" s="51">
        <v>9900</v>
      </c>
      <c r="Z61" s="51">
        <v>4150</v>
      </c>
      <c r="AA61" s="35">
        <f t="shared" si="11"/>
        <v>583</v>
      </c>
      <c r="AB61" s="35">
        <f t="shared" si="12"/>
        <v>430</v>
      </c>
      <c r="AC61" s="35">
        <f t="shared" si="13"/>
        <v>584.42449136115727</v>
      </c>
      <c r="AD61" s="35">
        <f t="shared" si="14"/>
        <v>271.36312570873901</v>
      </c>
      <c r="AE61" s="35">
        <f t="shared" si="15"/>
        <v>140.392664806569</v>
      </c>
      <c r="AF61" s="35">
        <f t="shared" si="16"/>
        <v>302.49439828121479</v>
      </c>
      <c r="AG61" s="35">
        <f t="shared" si="17"/>
        <v>17.532734740834719</v>
      </c>
      <c r="AH61" s="35">
        <f t="shared" si="18"/>
        <v>517.900991402626</v>
      </c>
      <c r="AI61" s="35">
        <f t="shared" si="19"/>
        <v>267.94171131054708</v>
      </c>
      <c r="AJ61" s="35">
        <f t="shared" si="20"/>
        <v>0</v>
      </c>
      <c r="AK61" s="36">
        <f t="shared" si="21"/>
        <v>3294.0506523028266</v>
      </c>
    </row>
    <row r="62" spans="1:37" x14ac:dyDescent="0.25">
      <c r="A62" s="5">
        <v>5247.2</v>
      </c>
      <c r="B62" s="5">
        <v>1006058.9610834122</v>
      </c>
      <c r="C62" s="5">
        <v>1288230.5095190108</v>
      </c>
      <c r="D62" s="5">
        <v>17511.669767441846</v>
      </c>
      <c r="E62" s="5">
        <v>38.885861111111112</v>
      </c>
      <c r="F62" s="45">
        <v>0.02</v>
      </c>
      <c r="G62" s="45">
        <v>0.02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583</v>
      </c>
      <c r="O62" s="35">
        <f t="shared" si="1"/>
        <v>430</v>
      </c>
      <c r="P62" s="35">
        <f t="shared" si="2"/>
        <v>584.42449136115727</v>
      </c>
      <c r="Q62" s="35">
        <f t="shared" si="3"/>
        <v>271.36312570873901</v>
      </c>
      <c r="R62" s="35">
        <f t="shared" si="4"/>
        <v>140.392664806569</v>
      </c>
      <c r="S62" s="35">
        <f t="shared" si="5"/>
        <v>302.49439828121479</v>
      </c>
      <c r="T62" s="35">
        <f t="shared" si="6"/>
        <v>17.532734740834719</v>
      </c>
      <c r="U62" s="35">
        <f t="shared" si="7"/>
        <v>517.900991402626</v>
      </c>
      <c r="V62" s="35">
        <f t="shared" si="8"/>
        <v>267.94171131054708</v>
      </c>
      <c r="W62" s="35">
        <f t="shared" si="9"/>
        <v>0</v>
      </c>
      <c r="X62" s="35">
        <f t="shared" si="10"/>
        <v>3294.0506523028266</v>
      </c>
      <c r="Y62" s="51">
        <v>9900</v>
      </c>
      <c r="Z62" s="51">
        <v>4150</v>
      </c>
      <c r="AA62" s="35">
        <f t="shared" si="11"/>
        <v>583</v>
      </c>
      <c r="AB62" s="35">
        <f t="shared" si="12"/>
        <v>430</v>
      </c>
      <c r="AC62" s="35">
        <f t="shared" si="13"/>
        <v>584.42449136115727</v>
      </c>
      <c r="AD62" s="35">
        <f t="shared" si="14"/>
        <v>271.36312570873901</v>
      </c>
      <c r="AE62" s="35">
        <f t="shared" si="15"/>
        <v>140.392664806569</v>
      </c>
      <c r="AF62" s="35">
        <f t="shared" si="16"/>
        <v>302.49439828121479</v>
      </c>
      <c r="AG62" s="35">
        <f t="shared" si="17"/>
        <v>17.532734740834719</v>
      </c>
      <c r="AH62" s="35">
        <f t="shared" si="18"/>
        <v>517.900991402626</v>
      </c>
      <c r="AI62" s="35">
        <f t="shared" si="19"/>
        <v>267.94171131054708</v>
      </c>
      <c r="AJ62" s="35">
        <f t="shared" si="20"/>
        <v>0</v>
      </c>
      <c r="AK62" s="36">
        <f t="shared" si="21"/>
        <v>3294.0506523028266</v>
      </c>
    </row>
    <row r="63" spans="1:37" x14ac:dyDescent="0.25">
      <c r="A63" s="5">
        <v>5247.8</v>
      </c>
      <c r="B63" s="5">
        <v>1006525.999935627</v>
      </c>
      <c r="C63" s="5">
        <v>1288607.1721138358</v>
      </c>
      <c r="D63" s="5">
        <v>17511.376744186033</v>
      </c>
      <c r="E63" s="5">
        <v>38.885861111111112</v>
      </c>
      <c r="F63" s="45">
        <v>0.02</v>
      </c>
      <c r="G63" s="45">
        <v>0.02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583</v>
      </c>
      <c r="O63" s="35">
        <f t="shared" si="1"/>
        <v>430</v>
      </c>
      <c r="P63" s="35">
        <f t="shared" si="2"/>
        <v>584.42449136115727</v>
      </c>
      <c r="Q63" s="35">
        <f t="shared" si="3"/>
        <v>271.36312570873901</v>
      </c>
      <c r="R63" s="35">
        <f t="shared" si="4"/>
        <v>140.392664806569</v>
      </c>
      <c r="S63" s="35">
        <f t="shared" si="5"/>
        <v>302.49439828121479</v>
      </c>
      <c r="T63" s="35">
        <f t="shared" si="6"/>
        <v>17.532734740834719</v>
      </c>
      <c r="U63" s="35">
        <f t="shared" si="7"/>
        <v>517.900991402626</v>
      </c>
      <c r="V63" s="35">
        <f t="shared" si="8"/>
        <v>267.94171131054708</v>
      </c>
      <c r="W63" s="35">
        <f t="shared" si="9"/>
        <v>0</v>
      </c>
      <c r="X63" s="35">
        <f t="shared" si="10"/>
        <v>3294.0506523028266</v>
      </c>
      <c r="Y63" s="51">
        <v>9900</v>
      </c>
      <c r="Z63" s="51">
        <v>4150</v>
      </c>
      <c r="AA63" s="35">
        <f t="shared" si="11"/>
        <v>583</v>
      </c>
      <c r="AB63" s="35">
        <f t="shared" si="12"/>
        <v>430</v>
      </c>
      <c r="AC63" s="35">
        <f t="shared" si="13"/>
        <v>584.42449136115727</v>
      </c>
      <c r="AD63" s="35">
        <f t="shared" si="14"/>
        <v>271.36312570873901</v>
      </c>
      <c r="AE63" s="35">
        <f t="shared" si="15"/>
        <v>140.392664806569</v>
      </c>
      <c r="AF63" s="35">
        <f t="shared" si="16"/>
        <v>302.49439828121479</v>
      </c>
      <c r="AG63" s="35">
        <f t="shared" si="17"/>
        <v>17.532734740834719</v>
      </c>
      <c r="AH63" s="35">
        <f t="shared" si="18"/>
        <v>517.900991402626</v>
      </c>
      <c r="AI63" s="35">
        <f t="shared" si="19"/>
        <v>267.94171131054708</v>
      </c>
      <c r="AJ63" s="35">
        <f t="shared" si="20"/>
        <v>0</v>
      </c>
      <c r="AK63" s="36">
        <f t="shared" si="21"/>
        <v>3294.0506523028266</v>
      </c>
    </row>
    <row r="64" spans="1:37" x14ac:dyDescent="0.25">
      <c r="A64" s="5">
        <v>5248</v>
      </c>
      <c r="B64" s="5">
        <v>1006681.6795530319</v>
      </c>
      <c r="C64" s="5">
        <v>1288732.7263121009</v>
      </c>
      <c r="D64" s="5">
        <v>17511.279069767428</v>
      </c>
      <c r="E64" s="5">
        <v>38.885861111111112</v>
      </c>
      <c r="F64" s="45">
        <v>0.02</v>
      </c>
      <c r="G64" s="45">
        <v>0.02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583</v>
      </c>
      <c r="O64" s="35">
        <f t="shared" si="1"/>
        <v>430</v>
      </c>
      <c r="P64" s="35">
        <f t="shared" si="2"/>
        <v>584.42449136115727</v>
      </c>
      <c r="Q64" s="35">
        <f t="shared" si="3"/>
        <v>271.36312570873901</v>
      </c>
      <c r="R64" s="35">
        <f t="shared" si="4"/>
        <v>140.392664806569</v>
      </c>
      <c r="S64" s="35">
        <f t="shared" si="5"/>
        <v>302.49439828121479</v>
      </c>
      <c r="T64" s="35">
        <f t="shared" si="6"/>
        <v>17.532734740834719</v>
      </c>
      <c r="U64" s="35">
        <f t="shared" si="7"/>
        <v>517.900991402626</v>
      </c>
      <c r="V64" s="35">
        <f t="shared" si="8"/>
        <v>267.94171131054708</v>
      </c>
      <c r="W64" s="35">
        <f t="shared" si="9"/>
        <v>0</v>
      </c>
      <c r="X64" s="35">
        <f t="shared" si="10"/>
        <v>3294.0506523028266</v>
      </c>
      <c r="Y64" s="51">
        <v>9900</v>
      </c>
      <c r="Z64" s="51">
        <v>4150</v>
      </c>
      <c r="AA64" s="35">
        <f t="shared" si="11"/>
        <v>583</v>
      </c>
      <c r="AB64" s="35">
        <f t="shared" si="12"/>
        <v>430</v>
      </c>
      <c r="AC64" s="35">
        <f t="shared" si="13"/>
        <v>584.42449136115727</v>
      </c>
      <c r="AD64" s="35">
        <f t="shared" si="14"/>
        <v>271.36312570873901</v>
      </c>
      <c r="AE64" s="35">
        <f t="shared" si="15"/>
        <v>140.392664806569</v>
      </c>
      <c r="AF64" s="35">
        <f t="shared" si="16"/>
        <v>302.49439828121479</v>
      </c>
      <c r="AG64" s="35">
        <f t="shared" si="17"/>
        <v>17.532734740834719</v>
      </c>
      <c r="AH64" s="35">
        <f t="shared" si="18"/>
        <v>517.900991402626</v>
      </c>
      <c r="AI64" s="35">
        <f t="shared" si="19"/>
        <v>267.94171131054708</v>
      </c>
      <c r="AJ64" s="35">
        <f t="shared" si="20"/>
        <v>0</v>
      </c>
      <c r="AK64" s="36">
        <f t="shared" si="21"/>
        <v>3294.0506523028266</v>
      </c>
    </row>
    <row r="65" spans="1:37" x14ac:dyDescent="0.25">
      <c r="A65" s="5">
        <v>5249</v>
      </c>
      <c r="B65" s="5">
        <v>1007460.0776410103</v>
      </c>
      <c r="C65" s="5">
        <v>1289360.4973034561</v>
      </c>
      <c r="D65" s="5">
        <v>17510.790697674405</v>
      </c>
      <c r="E65" s="5">
        <v>38.885861111111112</v>
      </c>
      <c r="F65" s="45">
        <v>0.02</v>
      </c>
      <c r="G65" s="45">
        <v>0.02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583</v>
      </c>
      <c r="O65" s="35">
        <f t="shared" si="1"/>
        <v>430</v>
      </c>
      <c r="P65" s="35">
        <f t="shared" si="2"/>
        <v>584.42449136115727</v>
      </c>
      <c r="Q65" s="35">
        <f t="shared" si="3"/>
        <v>271.36312570873901</v>
      </c>
      <c r="R65" s="35">
        <f t="shared" si="4"/>
        <v>140.392664806569</v>
      </c>
      <c r="S65" s="35">
        <f t="shared" si="5"/>
        <v>302.49439828121479</v>
      </c>
      <c r="T65" s="35">
        <f t="shared" si="6"/>
        <v>17.532734740834719</v>
      </c>
      <c r="U65" s="35">
        <f t="shared" si="7"/>
        <v>517.900991402626</v>
      </c>
      <c r="V65" s="35">
        <f t="shared" si="8"/>
        <v>267.94171131054708</v>
      </c>
      <c r="W65" s="35">
        <f t="shared" si="9"/>
        <v>0</v>
      </c>
      <c r="X65" s="35">
        <f t="shared" si="10"/>
        <v>3294.0506523028266</v>
      </c>
      <c r="Y65" s="51">
        <v>9900</v>
      </c>
      <c r="Z65" s="51">
        <v>4150</v>
      </c>
      <c r="AA65" s="35">
        <f t="shared" si="11"/>
        <v>583</v>
      </c>
      <c r="AB65" s="35">
        <f t="shared" si="12"/>
        <v>430</v>
      </c>
      <c r="AC65" s="35">
        <f t="shared" si="13"/>
        <v>584.42449136115727</v>
      </c>
      <c r="AD65" s="35">
        <f t="shared" si="14"/>
        <v>271.36312570873901</v>
      </c>
      <c r="AE65" s="35">
        <f t="shared" si="15"/>
        <v>140.392664806569</v>
      </c>
      <c r="AF65" s="35">
        <f t="shared" si="16"/>
        <v>302.49439828121479</v>
      </c>
      <c r="AG65" s="35">
        <f t="shared" si="17"/>
        <v>17.532734740834719</v>
      </c>
      <c r="AH65" s="35">
        <f t="shared" si="18"/>
        <v>517.900991402626</v>
      </c>
      <c r="AI65" s="35">
        <f t="shared" si="19"/>
        <v>267.94171131054708</v>
      </c>
      <c r="AJ65" s="35">
        <f t="shared" si="20"/>
        <v>0</v>
      </c>
      <c r="AK65" s="36">
        <f t="shared" si="21"/>
        <v>3294.0506523028266</v>
      </c>
    </row>
    <row r="66" spans="1:37" x14ac:dyDescent="0.25">
      <c r="A66" s="5">
        <v>5250</v>
      </c>
      <c r="B66" s="5">
        <v>1008238.475728035</v>
      </c>
      <c r="C66" s="5">
        <v>1289988.2682947814</v>
      </c>
      <c r="D66" s="5">
        <v>17510.302325581386</v>
      </c>
      <c r="E66" s="5">
        <v>38.885861111111112</v>
      </c>
      <c r="F66" s="45">
        <v>0.02</v>
      </c>
      <c r="G66" s="45">
        <v>0.02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583</v>
      </c>
      <c r="O66" s="35">
        <f t="shared" si="1"/>
        <v>430</v>
      </c>
      <c r="P66" s="35">
        <f t="shared" si="2"/>
        <v>584.42449136115727</v>
      </c>
      <c r="Q66" s="35">
        <f t="shared" si="3"/>
        <v>271.36312570873901</v>
      </c>
      <c r="R66" s="35">
        <f t="shared" si="4"/>
        <v>140.392664806569</v>
      </c>
      <c r="S66" s="35">
        <f t="shared" si="5"/>
        <v>302.49439828121479</v>
      </c>
      <c r="T66" s="35">
        <f t="shared" si="6"/>
        <v>17.532734740834719</v>
      </c>
      <c r="U66" s="35">
        <f t="shared" si="7"/>
        <v>517.900991402626</v>
      </c>
      <c r="V66" s="35">
        <f t="shared" si="8"/>
        <v>267.94171131054708</v>
      </c>
      <c r="W66" s="35">
        <f t="shared" si="9"/>
        <v>0</v>
      </c>
      <c r="X66" s="35">
        <f t="shared" si="10"/>
        <v>3294.0506523028266</v>
      </c>
      <c r="Y66" s="51">
        <v>9900</v>
      </c>
      <c r="Z66" s="51">
        <v>4150</v>
      </c>
      <c r="AA66" s="35">
        <f t="shared" si="11"/>
        <v>583</v>
      </c>
      <c r="AB66" s="35">
        <f t="shared" si="12"/>
        <v>430</v>
      </c>
      <c r="AC66" s="35">
        <f t="shared" si="13"/>
        <v>584.42449136115727</v>
      </c>
      <c r="AD66" s="35">
        <f t="shared" si="14"/>
        <v>271.36312570873901</v>
      </c>
      <c r="AE66" s="35">
        <f t="shared" si="15"/>
        <v>140.392664806569</v>
      </c>
      <c r="AF66" s="35">
        <f t="shared" si="16"/>
        <v>302.49439828121479</v>
      </c>
      <c r="AG66" s="35">
        <f t="shared" si="17"/>
        <v>17.532734740834719</v>
      </c>
      <c r="AH66" s="35">
        <f t="shared" si="18"/>
        <v>517.900991402626</v>
      </c>
      <c r="AI66" s="35">
        <f t="shared" si="19"/>
        <v>267.94171131054708</v>
      </c>
      <c r="AJ66" s="35">
        <f t="shared" si="20"/>
        <v>0</v>
      </c>
      <c r="AK66" s="36">
        <f t="shared" si="21"/>
        <v>3294.0506523028266</v>
      </c>
    </row>
    <row r="67" spans="1:37" x14ac:dyDescent="0.25">
      <c r="A67" s="5">
        <v>5251</v>
      </c>
      <c r="B67" s="5">
        <v>1009016.8738155365</v>
      </c>
      <c r="C67" s="5">
        <v>1290616.0392861366</v>
      </c>
      <c r="D67" s="5">
        <v>17509.813953488363</v>
      </c>
      <c r="E67" s="5">
        <v>38.885861111111112</v>
      </c>
      <c r="F67" s="45">
        <v>0.02</v>
      </c>
      <c r="G67" s="45">
        <v>0.02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0"/>
        <v>583</v>
      </c>
      <c r="O67" s="35">
        <f t="shared" si="1"/>
        <v>430</v>
      </c>
      <c r="P67" s="35">
        <f t="shared" si="2"/>
        <v>584.42449136115727</v>
      </c>
      <c r="Q67" s="35">
        <f t="shared" si="3"/>
        <v>271.36312570873901</v>
      </c>
      <c r="R67" s="35">
        <f t="shared" si="4"/>
        <v>140.392664806569</v>
      </c>
      <c r="S67" s="35">
        <f t="shared" si="5"/>
        <v>302.49439828121479</v>
      </c>
      <c r="T67" s="35">
        <f t="shared" si="6"/>
        <v>17.532734740834719</v>
      </c>
      <c r="U67" s="35">
        <f t="shared" si="7"/>
        <v>517.900991402626</v>
      </c>
      <c r="V67" s="35">
        <f t="shared" si="8"/>
        <v>267.94171131054708</v>
      </c>
      <c r="W67" s="35">
        <f t="shared" si="9"/>
        <v>0</v>
      </c>
      <c r="X67" s="35">
        <f t="shared" si="10"/>
        <v>3294.0506523028266</v>
      </c>
      <c r="Y67" s="51">
        <v>9900</v>
      </c>
      <c r="Z67" s="51">
        <v>4150</v>
      </c>
      <c r="AA67" s="35">
        <f t="shared" si="11"/>
        <v>583</v>
      </c>
      <c r="AB67" s="35">
        <f t="shared" si="12"/>
        <v>430</v>
      </c>
      <c r="AC67" s="35">
        <f t="shared" si="13"/>
        <v>584.42449136115727</v>
      </c>
      <c r="AD67" s="35">
        <f t="shared" si="14"/>
        <v>271.36312570873901</v>
      </c>
      <c r="AE67" s="35">
        <f t="shared" si="15"/>
        <v>140.392664806569</v>
      </c>
      <c r="AF67" s="35">
        <f t="shared" si="16"/>
        <v>302.49439828121479</v>
      </c>
      <c r="AG67" s="35">
        <f t="shared" si="17"/>
        <v>17.532734740834719</v>
      </c>
      <c r="AH67" s="35">
        <f t="shared" si="18"/>
        <v>517.900991402626</v>
      </c>
      <c r="AI67" s="35">
        <f t="shared" si="19"/>
        <v>267.94171131054708</v>
      </c>
      <c r="AJ67" s="35">
        <f t="shared" si="20"/>
        <v>0</v>
      </c>
      <c r="AK67" s="36">
        <f t="shared" si="21"/>
        <v>3294.0506523028266</v>
      </c>
    </row>
    <row r="68" spans="1:37" x14ac:dyDescent="0.25">
      <c r="A68" s="5">
        <v>5252</v>
      </c>
      <c r="B68" s="5">
        <v>1009795.2719025612</v>
      </c>
      <c r="C68" s="5">
        <v>1291243.810277462</v>
      </c>
      <c r="D68" s="5">
        <v>17509.325581395336</v>
      </c>
      <c r="E68" s="5">
        <v>38.885861111111112</v>
      </c>
      <c r="F68" s="45">
        <v>0.02</v>
      </c>
      <c r="G68" s="45">
        <v>0.02</v>
      </c>
      <c r="H68" s="45">
        <v>0.5</v>
      </c>
      <c r="I68" s="45">
        <v>0.5</v>
      </c>
      <c r="J68" s="45">
        <v>500</v>
      </c>
      <c r="K68" s="50">
        <v>2800</v>
      </c>
      <c r="L68" s="51">
        <v>9900</v>
      </c>
      <c r="M68" s="51">
        <v>4150</v>
      </c>
      <c r="N68" s="35">
        <f t="shared" ref="N68:N73" si="26">M68*F68+J68</f>
        <v>583</v>
      </c>
      <c r="O68" s="35">
        <f t="shared" ref="O68:O73" si="27">(L68-400-500)*F68+250</f>
        <v>430</v>
      </c>
      <c r="P68" s="35">
        <f t="shared" ref="P68:P73" si="28">(1000*SIN(PI()/2-(PI()/2+ATAN(H68)+ATAN(250/(L68-M68-400-250)))/2)/SIN((PI()/2+ATAN(H68)+ATAN(250/(L68-M68-400-250)))/2))*COS(ATAN((N68-O68)/(L68-M68-400-250)))</f>
        <v>584.42449136115727</v>
      </c>
      <c r="Q68" s="35">
        <f t="shared" ref="Q68:Q73" si="29">(1000*SIN(PI()/2-(PI()/2+ATAN(H68)+ATAN(250/(L68-M68-400-250)))/2)/SIN((PI()/2+ATAN(H68)+ATAN(250/(L68-M68-400-250)))/2))*SIN(ATAN(H68)+ATAN(250/(L68-M68-400-250))-ATAN((N68-O68)/(L68-M68-400-250)))</f>
        <v>271.36312570873901</v>
      </c>
      <c r="R68" s="35">
        <f t="shared" ref="R68:R73" si="30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140.392664806569</v>
      </c>
      <c r="S68" s="35">
        <f t="shared" ref="S68:S73" si="31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302.49439828121479</v>
      </c>
      <c r="T68" s="35">
        <f t="shared" ref="T68:T73" si="32">(1000*SIN(PI()/2-(PI()/2+ATAN(H68)+ATAN(250/(L68-M68-400-250)))/2)/SIN((PI()/2+ATAN(H68)+ATAN(250/(L68-M68-400-250)))/2))*SIN(ATAN((N68-O68)/(L68-M68-400-250)))</f>
        <v>17.532734740834719</v>
      </c>
      <c r="U68" s="35">
        <f t="shared" ref="U68:U73" si="33">(1000*SIN(PI()/2-(PI()/2+ATAN(H68)+ATAN(250/(L68-M68-400-250)))/2)/SIN((PI()/2+ATAN(H68)+ATAN(250/(L68-M68-400-250)))/2))*COS(ATAN(H68)+ATAN(250/(L68-M68-400-250))-ATAN((N68-O68)/(L68-M68-400-250)))</f>
        <v>517.900991402626</v>
      </c>
      <c r="V68" s="35">
        <f t="shared" ref="V68:V73" si="34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267.94171131054708</v>
      </c>
      <c r="W68" s="35">
        <f t="shared" ref="W68:W73" si="35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0</v>
      </c>
      <c r="X68" s="35">
        <f t="shared" ref="X68:X73" si="36">M68+400-((K68-250-(N68-O68))/TAN(PI()/2-(ATAN(H68)+ATAN(250/(L68-M68-400-250))-ATAN((N68-O68)/(L68-M68-400-250)))))</f>
        <v>3294.0506523028266</v>
      </c>
      <c r="Y68" s="51">
        <v>9900</v>
      </c>
      <c r="Z68" s="51">
        <v>4150</v>
      </c>
      <c r="AA68" s="35">
        <f t="shared" ref="AA68:AA73" si="37">Z68*G68+J68</f>
        <v>583</v>
      </c>
      <c r="AB68" s="35">
        <f t="shared" ref="AB68:AB73" si="38">(Y68-400-500)*G68+250</f>
        <v>430</v>
      </c>
      <c r="AC68" s="35">
        <f t="shared" ref="AC68:AC73" si="39">(1000*SIN(PI()/2-(PI()/2+ATAN(I68)+ATAN(250/(Y68-Z68-400-250)))/2)/SIN((PI()/2+ATAN(I68)+ATAN(250/(Y68-Z68-400-250)))/2))*COS(ATAN((AA68-AB68)/(Y68-Z68-400-250)))</f>
        <v>584.42449136115727</v>
      </c>
      <c r="AD68" s="35">
        <f t="shared" ref="AD68:AD73" si="40">(1000*SIN(PI()/2-(PI()/2+ATAN(I68)+ATAN(250/(Y68-Z68-400-250)))/2)/SIN((PI()/2+ATAN(I68)+ATAN(250/(Y68-Z68-400-250)))/2))*SIN(ATAN(I68)+ATAN(250/(Y68-Z68-400-250))-(ATAN((AA68-AB68)/(Y68-Z68-400-250))))</f>
        <v>271.36312570873901</v>
      </c>
      <c r="AE68" s="35">
        <f t="shared" ref="AE68:AE73" si="41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140.392664806569</v>
      </c>
      <c r="AF68" s="35">
        <f t="shared" ref="AF68:AF73" si="42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302.49439828121479</v>
      </c>
      <c r="AG68" s="35">
        <f t="shared" ref="AG68:AG73" si="43">(1000*SIN(PI()/2-(PI()/2+ATAN(I68)+ATAN(250/(Y68-Z68-400-250)))/2)/SIN((PI()/2+ATAN(I68)+ATAN(250/(Y68-Z68-400-250)))/2))*SIN(ATAN((AA68-AB68)/(Y68-Z68-400-250)))</f>
        <v>17.532734740834719</v>
      </c>
      <c r="AH68" s="35">
        <f t="shared" ref="AH68:AH73" si="44">(1000*SIN(PI()/2-(PI()/2+ATAN(I68)+ATAN(250/(Y68-Z68-400-250)))/2)/SIN((PI()/2+ATAN(I68)+ATAN(250/(Y68-Z68-400-250)))/2))*COS(ATAN(I68)+ATAN(250/(Y68-Z68-400-250))-(ATAN((AA68-AB68)/(Y68-Z68-400-250))))</f>
        <v>517.900991402626</v>
      </c>
      <c r="AI68" s="35">
        <f t="shared" ref="AI68:AI73" si="45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267.94171131054708</v>
      </c>
      <c r="AJ68" s="35">
        <f t="shared" ref="AJ68:AJ73" si="46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0</v>
      </c>
      <c r="AK68" s="36">
        <f t="shared" ref="AK68:AK73" si="47">Z68+400-((K68-250-(AA68-AB68))/TAN(PI()/2-(ATAN(I68)+ATAN(250/(Y68-Z68-400-250))-(ATAN((AA68-AB68)/(Y68-Z68-400-250))))))</f>
        <v>3294.0506523028266</v>
      </c>
    </row>
    <row r="69" spans="1:37" x14ac:dyDescent="0.25">
      <c r="A69" s="5">
        <v>5252.2</v>
      </c>
      <c r="B69" s="5">
        <v>1009950.9515199661</v>
      </c>
      <c r="C69" s="5">
        <v>1291369.3644757271</v>
      </c>
      <c r="D69" s="5">
        <v>17509.227906976732</v>
      </c>
      <c r="E69" s="5">
        <v>38.885861111111112</v>
      </c>
      <c r="F69" s="45">
        <v>0.02</v>
      </c>
      <c r="G69" s="45">
        <v>0.02</v>
      </c>
      <c r="H69" s="45">
        <v>0.5</v>
      </c>
      <c r="I69" s="45">
        <v>0.5</v>
      </c>
      <c r="J69" s="45">
        <v>500</v>
      </c>
      <c r="K69" s="50">
        <v>2800</v>
      </c>
      <c r="L69" s="51">
        <v>9900</v>
      </c>
      <c r="M69" s="51">
        <v>4150</v>
      </c>
      <c r="N69" s="35">
        <f t="shared" si="26"/>
        <v>583</v>
      </c>
      <c r="O69" s="35">
        <f t="shared" si="27"/>
        <v>430</v>
      </c>
      <c r="P69" s="35">
        <f t="shared" si="28"/>
        <v>584.42449136115727</v>
      </c>
      <c r="Q69" s="35">
        <f t="shared" si="29"/>
        <v>271.36312570873901</v>
      </c>
      <c r="R69" s="35">
        <f t="shared" si="30"/>
        <v>140.392664806569</v>
      </c>
      <c r="S69" s="35">
        <f t="shared" si="31"/>
        <v>302.49439828121479</v>
      </c>
      <c r="T69" s="35">
        <f t="shared" si="32"/>
        <v>17.532734740834719</v>
      </c>
      <c r="U69" s="35">
        <f t="shared" si="33"/>
        <v>517.900991402626</v>
      </c>
      <c r="V69" s="35">
        <f t="shared" si="34"/>
        <v>267.94171131054708</v>
      </c>
      <c r="W69" s="35">
        <f t="shared" si="35"/>
        <v>0</v>
      </c>
      <c r="X69" s="35">
        <f t="shared" si="36"/>
        <v>3294.0506523028266</v>
      </c>
      <c r="Y69" s="51">
        <v>9900</v>
      </c>
      <c r="Z69" s="51">
        <v>4150</v>
      </c>
      <c r="AA69" s="35">
        <f t="shared" si="37"/>
        <v>583</v>
      </c>
      <c r="AB69" s="35">
        <f t="shared" si="38"/>
        <v>430</v>
      </c>
      <c r="AC69" s="35">
        <f t="shared" si="39"/>
        <v>584.42449136115727</v>
      </c>
      <c r="AD69" s="35">
        <f t="shared" si="40"/>
        <v>271.36312570873901</v>
      </c>
      <c r="AE69" s="35">
        <f t="shared" si="41"/>
        <v>140.392664806569</v>
      </c>
      <c r="AF69" s="35">
        <f t="shared" si="42"/>
        <v>302.49439828121479</v>
      </c>
      <c r="AG69" s="35">
        <f t="shared" si="43"/>
        <v>17.532734740834719</v>
      </c>
      <c r="AH69" s="35">
        <f t="shared" si="44"/>
        <v>517.900991402626</v>
      </c>
      <c r="AI69" s="35">
        <f t="shared" si="45"/>
        <v>267.94171131054708</v>
      </c>
      <c r="AJ69" s="35">
        <f t="shared" si="46"/>
        <v>0</v>
      </c>
      <c r="AK69" s="36">
        <f t="shared" si="47"/>
        <v>3294.0506523028266</v>
      </c>
    </row>
    <row r="70" spans="1:37" x14ac:dyDescent="0.25">
      <c r="A70" s="5">
        <v>5252.8</v>
      </c>
      <c r="B70" s="5">
        <v>1010417.9903726578</v>
      </c>
      <c r="C70" s="5">
        <v>1291746.0270705223</v>
      </c>
      <c r="D70" s="5">
        <v>17508.934883720918</v>
      </c>
      <c r="E70" s="5">
        <v>38.885861111111112</v>
      </c>
      <c r="F70" s="45">
        <v>0.02</v>
      </c>
      <c r="G70" s="45">
        <v>0.02</v>
      </c>
      <c r="H70" s="45">
        <v>0.5</v>
      </c>
      <c r="I70" s="45">
        <v>0.5</v>
      </c>
      <c r="J70" s="45">
        <v>500</v>
      </c>
      <c r="K70" s="50">
        <v>2800</v>
      </c>
      <c r="L70" s="51">
        <v>9900</v>
      </c>
      <c r="M70" s="51">
        <v>4150</v>
      </c>
      <c r="N70" s="35">
        <f t="shared" si="26"/>
        <v>583</v>
      </c>
      <c r="O70" s="35">
        <f t="shared" si="27"/>
        <v>430</v>
      </c>
      <c r="P70" s="35">
        <f t="shared" si="28"/>
        <v>584.42449136115727</v>
      </c>
      <c r="Q70" s="35">
        <f t="shared" si="29"/>
        <v>271.36312570873901</v>
      </c>
      <c r="R70" s="35">
        <f t="shared" si="30"/>
        <v>140.392664806569</v>
      </c>
      <c r="S70" s="35">
        <f t="shared" si="31"/>
        <v>302.49439828121479</v>
      </c>
      <c r="T70" s="35">
        <f t="shared" si="32"/>
        <v>17.532734740834719</v>
      </c>
      <c r="U70" s="35">
        <f t="shared" si="33"/>
        <v>517.900991402626</v>
      </c>
      <c r="V70" s="35">
        <f t="shared" si="34"/>
        <v>267.94171131054708</v>
      </c>
      <c r="W70" s="35">
        <f t="shared" si="35"/>
        <v>0</v>
      </c>
      <c r="X70" s="35">
        <f t="shared" si="36"/>
        <v>3294.0506523028266</v>
      </c>
      <c r="Y70" s="51">
        <v>9900</v>
      </c>
      <c r="Z70" s="51">
        <v>4150</v>
      </c>
      <c r="AA70" s="35">
        <f t="shared" si="37"/>
        <v>583</v>
      </c>
      <c r="AB70" s="35">
        <f t="shared" si="38"/>
        <v>430</v>
      </c>
      <c r="AC70" s="35">
        <f t="shared" si="39"/>
        <v>584.42449136115727</v>
      </c>
      <c r="AD70" s="35">
        <f t="shared" si="40"/>
        <v>271.36312570873901</v>
      </c>
      <c r="AE70" s="35">
        <f t="shared" si="41"/>
        <v>140.392664806569</v>
      </c>
      <c r="AF70" s="35">
        <f t="shared" si="42"/>
        <v>302.49439828121479</v>
      </c>
      <c r="AG70" s="35">
        <f t="shared" si="43"/>
        <v>17.532734740834719</v>
      </c>
      <c r="AH70" s="35">
        <f t="shared" si="44"/>
        <v>517.900991402626</v>
      </c>
      <c r="AI70" s="35">
        <f t="shared" si="45"/>
        <v>267.94171131054708</v>
      </c>
      <c r="AJ70" s="35">
        <f t="shared" si="46"/>
        <v>0</v>
      </c>
      <c r="AK70" s="36">
        <f t="shared" si="47"/>
        <v>3294.0506523028266</v>
      </c>
    </row>
    <row r="71" spans="1:37" x14ac:dyDescent="0.25">
      <c r="A71" s="5">
        <v>5253</v>
      </c>
      <c r="B71" s="5">
        <v>1010573.6699900627</v>
      </c>
      <c r="C71" s="5">
        <v>1291871.5812688172</v>
      </c>
      <c r="D71" s="5">
        <v>17508.837209302314</v>
      </c>
      <c r="E71" s="5">
        <v>38.885861111111112</v>
      </c>
      <c r="F71" s="45">
        <v>0.02</v>
      </c>
      <c r="G71" s="45">
        <v>0.02</v>
      </c>
      <c r="H71" s="45">
        <v>0.5</v>
      </c>
      <c r="I71" s="45">
        <v>0.5</v>
      </c>
      <c r="J71" s="45">
        <v>500</v>
      </c>
      <c r="K71" s="50">
        <v>2800</v>
      </c>
      <c r="L71" s="51">
        <v>9900</v>
      </c>
      <c r="M71" s="51">
        <v>4150</v>
      </c>
      <c r="N71" s="35">
        <f t="shared" si="26"/>
        <v>583</v>
      </c>
      <c r="O71" s="35">
        <f t="shared" si="27"/>
        <v>430</v>
      </c>
      <c r="P71" s="35">
        <f t="shared" si="28"/>
        <v>584.42449136115727</v>
      </c>
      <c r="Q71" s="35">
        <f t="shared" si="29"/>
        <v>271.36312570873901</v>
      </c>
      <c r="R71" s="35">
        <f t="shared" si="30"/>
        <v>140.392664806569</v>
      </c>
      <c r="S71" s="35">
        <f t="shared" si="31"/>
        <v>302.49439828121479</v>
      </c>
      <c r="T71" s="35">
        <f t="shared" si="32"/>
        <v>17.532734740834719</v>
      </c>
      <c r="U71" s="35">
        <f t="shared" si="33"/>
        <v>517.900991402626</v>
      </c>
      <c r="V71" s="35">
        <f t="shared" si="34"/>
        <v>267.94171131054708</v>
      </c>
      <c r="W71" s="35">
        <f t="shared" si="35"/>
        <v>0</v>
      </c>
      <c r="X71" s="35">
        <f t="shared" si="36"/>
        <v>3294.0506523028266</v>
      </c>
      <c r="Y71" s="51">
        <v>9900</v>
      </c>
      <c r="Z71" s="51">
        <v>4150</v>
      </c>
      <c r="AA71" s="35">
        <f t="shared" si="37"/>
        <v>583</v>
      </c>
      <c r="AB71" s="35">
        <f t="shared" si="38"/>
        <v>430</v>
      </c>
      <c r="AC71" s="35">
        <f t="shared" si="39"/>
        <v>584.42449136115727</v>
      </c>
      <c r="AD71" s="35">
        <f t="shared" si="40"/>
        <v>271.36312570873901</v>
      </c>
      <c r="AE71" s="35">
        <f t="shared" si="41"/>
        <v>140.392664806569</v>
      </c>
      <c r="AF71" s="35">
        <f t="shared" si="42"/>
        <v>302.49439828121479</v>
      </c>
      <c r="AG71" s="35">
        <f t="shared" si="43"/>
        <v>17.532734740834719</v>
      </c>
      <c r="AH71" s="35">
        <f t="shared" si="44"/>
        <v>517.900991402626</v>
      </c>
      <c r="AI71" s="35">
        <f t="shared" si="45"/>
        <v>267.94171131054708</v>
      </c>
      <c r="AJ71" s="35">
        <f t="shared" si="46"/>
        <v>0</v>
      </c>
      <c r="AK71" s="36">
        <f t="shared" si="47"/>
        <v>3294.0506523028266</v>
      </c>
    </row>
    <row r="72" spans="1:37" x14ac:dyDescent="0.25">
      <c r="A72" s="5">
        <v>5254</v>
      </c>
      <c r="B72" s="5">
        <v>1011352.0680775642</v>
      </c>
      <c r="C72" s="5">
        <v>1292499.3522601426</v>
      </c>
      <c r="D72" s="5">
        <v>17508.348837209291</v>
      </c>
      <c r="E72" s="5">
        <v>38.885861111111112</v>
      </c>
      <c r="F72" s="45">
        <v>0.02</v>
      </c>
      <c r="G72" s="45">
        <v>0.02</v>
      </c>
      <c r="H72" s="45">
        <v>0.5</v>
      </c>
      <c r="I72" s="45">
        <v>0.5</v>
      </c>
      <c r="J72" s="45">
        <v>500</v>
      </c>
      <c r="K72" s="50">
        <v>2800</v>
      </c>
      <c r="L72" s="51">
        <v>9900</v>
      </c>
      <c r="M72" s="51">
        <v>4150</v>
      </c>
      <c r="N72" s="35">
        <f t="shared" si="26"/>
        <v>583</v>
      </c>
      <c r="O72" s="35">
        <f t="shared" si="27"/>
        <v>430</v>
      </c>
      <c r="P72" s="35">
        <f t="shared" si="28"/>
        <v>584.42449136115727</v>
      </c>
      <c r="Q72" s="35">
        <f t="shared" si="29"/>
        <v>271.36312570873901</v>
      </c>
      <c r="R72" s="35">
        <f t="shared" si="30"/>
        <v>140.392664806569</v>
      </c>
      <c r="S72" s="35">
        <f t="shared" si="31"/>
        <v>302.49439828121479</v>
      </c>
      <c r="T72" s="35">
        <f t="shared" si="32"/>
        <v>17.532734740834719</v>
      </c>
      <c r="U72" s="35">
        <f t="shared" si="33"/>
        <v>517.900991402626</v>
      </c>
      <c r="V72" s="35">
        <f t="shared" si="34"/>
        <v>267.94171131054708</v>
      </c>
      <c r="W72" s="35">
        <f t="shared" si="35"/>
        <v>0</v>
      </c>
      <c r="X72" s="35">
        <f t="shared" si="36"/>
        <v>3294.0506523028266</v>
      </c>
      <c r="Y72" s="51">
        <v>9900</v>
      </c>
      <c r="Z72" s="51">
        <v>4150</v>
      </c>
      <c r="AA72" s="35">
        <f t="shared" si="37"/>
        <v>583</v>
      </c>
      <c r="AB72" s="35">
        <f t="shared" si="38"/>
        <v>430</v>
      </c>
      <c r="AC72" s="35">
        <f t="shared" si="39"/>
        <v>584.42449136115727</v>
      </c>
      <c r="AD72" s="35">
        <f t="shared" si="40"/>
        <v>271.36312570873901</v>
      </c>
      <c r="AE72" s="35">
        <f t="shared" si="41"/>
        <v>140.392664806569</v>
      </c>
      <c r="AF72" s="35">
        <f t="shared" si="42"/>
        <v>302.49439828121479</v>
      </c>
      <c r="AG72" s="35">
        <f t="shared" si="43"/>
        <v>17.532734740834719</v>
      </c>
      <c r="AH72" s="35">
        <f t="shared" si="44"/>
        <v>517.900991402626</v>
      </c>
      <c r="AI72" s="35">
        <f t="shared" si="45"/>
        <v>267.94171131054708</v>
      </c>
      <c r="AJ72" s="35">
        <f t="shared" si="46"/>
        <v>0</v>
      </c>
      <c r="AK72" s="36">
        <f t="shared" si="47"/>
        <v>3294.0506523028266</v>
      </c>
    </row>
    <row r="73" spans="1:37" x14ac:dyDescent="0.25">
      <c r="A73" s="5">
        <v>5255</v>
      </c>
      <c r="B73" s="5">
        <v>1012130.4661645889</v>
      </c>
      <c r="C73" s="5">
        <v>1293127.1232514977</v>
      </c>
      <c r="D73" s="5">
        <v>17507.860465116268</v>
      </c>
      <c r="E73" s="5">
        <v>38.885861111111112</v>
      </c>
      <c r="F73" s="45">
        <v>0.02</v>
      </c>
      <c r="G73" s="45">
        <v>0.02</v>
      </c>
      <c r="H73" s="45">
        <v>0.5</v>
      </c>
      <c r="I73" s="45">
        <v>0.5</v>
      </c>
      <c r="J73" s="45">
        <v>500</v>
      </c>
      <c r="K73" s="50">
        <v>2800</v>
      </c>
      <c r="L73" s="51">
        <v>9900</v>
      </c>
      <c r="M73" s="51">
        <v>4150</v>
      </c>
      <c r="N73" s="35">
        <f t="shared" si="26"/>
        <v>583</v>
      </c>
      <c r="O73" s="35">
        <f t="shared" si="27"/>
        <v>430</v>
      </c>
      <c r="P73" s="35">
        <f t="shared" si="28"/>
        <v>584.42449136115727</v>
      </c>
      <c r="Q73" s="35">
        <f t="shared" si="29"/>
        <v>271.36312570873901</v>
      </c>
      <c r="R73" s="35">
        <f t="shared" si="30"/>
        <v>140.392664806569</v>
      </c>
      <c r="S73" s="35">
        <f t="shared" si="31"/>
        <v>302.49439828121479</v>
      </c>
      <c r="T73" s="35">
        <f t="shared" si="32"/>
        <v>17.532734740834719</v>
      </c>
      <c r="U73" s="35">
        <f t="shared" si="33"/>
        <v>517.900991402626</v>
      </c>
      <c r="V73" s="35">
        <f t="shared" si="34"/>
        <v>267.94171131054708</v>
      </c>
      <c r="W73" s="35">
        <f t="shared" si="35"/>
        <v>0</v>
      </c>
      <c r="X73" s="35">
        <f t="shared" si="36"/>
        <v>3294.0506523028266</v>
      </c>
      <c r="Y73" s="51">
        <v>9900</v>
      </c>
      <c r="Z73" s="51">
        <v>4150</v>
      </c>
      <c r="AA73" s="35">
        <f t="shared" si="37"/>
        <v>583</v>
      </c>
      <c r="AB73" s="35">
        <f t="shared" si="38"/>
        <v>430</v>
      </c>
      <c r="AC73" s="35">
        <f t="shared" si="39"/>
        <v>584.42449136115727</v>
      </c>
      <c r="AD73" s="35">
        <f t="shared" si="40"/>
        <v>271.36312570873901</v>
      </c>
      <c r="AE73" s="35">
        <f t="shared" si="41"/>
        <v>140.392664806569</v>
      </c>
      <c r="AF73" s="35">
        <f t="shared" si="42"/>
        <v>302.49439828121479</v>
      </c>
      <c r="AG73" s="35">
        <f t="shared" si="43"/>
        <v>17.532734740834719</v>
      </c>
      <c r="AH73" s="35">
        <f t="shared" si="44"/>
        <v>517.900991402626</v>
      </c>
      <c r="AI73" s="35">
        <f t="shared" si="45"/>
        <v>267.94171131054708</v>
      </c>
      <c r="AJ73" s="35">
        <f t="shared" si="46"/>
        <v>0</v>
      </c>
      <c r="AK73" s="36">
        <f t="shared" si="47"/>
        <v>3294.0506523028266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75"/>
  <sheetViews>
    <sheetView zoomScale="85" zoomScaleNormal="85" workbookViewId="0">
      <selection activeCell="AA3" sqref="AA3:AK75"/>
    </sheetView>
  </sheetViews>
  <sheetFormatPr defaultRowHeight="13.8" x14ac:dyDescent="0.25"/>
  <sheetData>
    <row r="1" spans="1:37" x14ac:dyDescent="0.25">
      <c r="A1" s="73" t="s">
        <v>74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5255</v>
      </c>
      <c r="B3" s="5">
        <v>1012130.4661645889</v>
      </c>
      <c r="C3" s="5">
        <v>1293127.1232514977</v>
      </c>
      <c r="D3" s="5">
        <v>17507.860465116268</v>
      </c>
      <c r="E3" s="5">
        <v>38.885861111111112</v>
      </c>
      <c r="F3" s="45">
        <v>0.02</v>
      </c>
      <c r="G3" s="45">
        <v>0.02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583</v>
      </c>
      <c r="O3" s="35">
        <f>(L3-400-500)*F3+250</f>
        <v>430</v>
      </c>
      <c r="P3" s="35">
        <f>(1000*SIN(PI()/2-(PI()/2+ATAN(H3)+ATAN(250/(L3-M3-400-250)))/2)/SIN((PI()/2+ATAN(H3)+ATAN(250/(L3-M3-400-250)))/2))*COS(ATAN((N3-O3)/(L3-M3-400-250)))</f>
        <v>584.42449136115727</v>
      </c>
      <c r="Q3" s="35">
        <f>(1000*SIN(PI()/2-(PI()/2+ATAN(H3)+ATAN(250/(L3-M3-400-250)))/2)/SIN((PI()/2+ATAN(H3)+ATAN(250/(L3-M3-400-250)))/2))*SIN(ATAN(H3)+ATAN(250/(L3-M3-400-250))-ATAN((N3-O3)/(L3-M3-400-250)))</f>
        <v>271.36312570873901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140.392664806569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302.49439828121479</v>
      </c>
      <c r="T3" s="35">
        <f>(1000*SIN(PI()/2-(PI()/2+ATAN(H3)+ATAN(250/(L3-M3-400-250)))/2)/SIN((PI()/2+ATAN(H3)+ATAN(250/(L3-M3-400-250)))/2))*SIN(ATAN((N3-O3)/(L3-M3-400-250)))</f>
        <v>17.532734740834719</v>
      </c>
      <c r="U3" s="35">
        <f>(1000*SIN(PI()/2-(PI()/2+ATAN(H3)+ATAN(250/(L3-M3-400-250)))/2)/SIN((PI()/2+ATAN(H3)+ATAN(250/(L3-M3-400-250)))/2))*COS(ATAN(H3)+ATAN(250/(L3-M3-400-250))-ATAN((N3-O3)/(L3-M3-400-250)))</f>
        <v>517.900991402626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267.94171131054708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0</v>
      </c>
      <c r="X3" s="35">
        <f>M3+400-((K3-250-(N3-O3))/TAN(PI()/2-(ATAN(H3)+ATAN(250/(L3-M3-400-250))-ATAN((N3-O3)/(L3-M3-400-250)))))</f>
        <v>3294.0506523028266</v>
      </c>
      <c r="Y3" s="51">
        <v>9900</v>
      </c>
      <c r="Z3" s="51">
        <v>4150</v>
      </c>
      <c r="AA3" s="35">
        <f>Z3*G3+J3</f>
        <v>583</v>
      </c>
      <c r="AB3" s="35">
        <f>(Y3-400-500)*G3+250</f>
        <v>430</v>
      </c>
      <c r="AC3" s="35">
        <f>(1000*SIN(PI()/2-(PI()/2+ATAN(I3)+ATAN(250/(Y3-Z3-400-250)))/2)/SIN((PI()/2+ATAN(I3)+ATAN(250/(Y3-Z3-400-250)))/2))*COS(ATAN((AA3-AB3)/(Y3-Z3-400-250)))</f>
        <v>584.42449136115727</v>
      </c>
      <c r="AD3" s="35">
        <f>(1000*SIN(PI()/2-(PI()/2+ATAN(I3)+ATAN(250/(Y3-Z3-400-250)))/2)/SIN((PI()/2+ATAN(I3)+ATAN(250/(Y3-Z3-400-250)))/2))*SIN(ATAN(I3)+ATAN(250/(Y3-Z3-400-250))-(ATAN((AA3-AB3)/(Y3-Z3-400-250))))</f>
        <v>271.36312570873901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140.392664806569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302.49439828121479</v>
      </c>
      <c r="AG3" s="35">
        <f>(1000*SIN(PI()/2-(PI()/2+ATAN(I3)+ATAN(250/(Y3-Z3-400-250)))/2)/SIN((PI()/2+ATAN(I3)+ATAN(250/(Y3-Z3-400-250)))/2))*SIN(ATAN((AA3-AB3)/(Y3-Z3-400-250)))</f>
        <v>17.532734740834719</v>
      </c>
      <c r="AH3" s="35">
        <f>(1000*SIN(PI()/2-(PI()/2+ATAN(I3)+ATAN(250/(Y3-Z3-400-250)))/2)/SIN((PI()/2+ATAN(I3)+ATAN(250/(Y3-Z3-400-250)))/2))*COS(ATAN(I3)+ATAN(250/(Y3-Z3-400-250))-(ATAN((AA3-AB3)/(Y3-Z3-400-250))))</f>
        <v>517.900991402626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267.94171131054708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0</v>
      </c>
      <c r="AK3" s="36">
        <f>Z3+400-((K3-250-(AA3-AB3))/TAN(PI()/2-(ATAN(I3)+ATAN(250/(Y3-Z3-400-250))-(ATAN((AA3-AB3)/(Y3-Z3-400-250))))))</f>
        <v>3294.0506523028266</v>
      </c>
    </row>
    <row r="4" spans="1:37" x14ac:dyDescent="0.25">
      <c r="A4" s="5">
        <v>5256</v>
      </c>
      <c r="B4" s="5">
        <v>1012908.8642520905</v>
      </c>
      <c r="C4" s="5">
        <v>1293754.8942428231</v>
      </c>
      <c r="D4" s="5">
        <v>17507.372093023241</v>
      </c>
      <c r="E4" s="5">
        <v>38.885861111111112</v>
      </c>
      <c r="F4" s="45">
        <v>0.02</v>
      </c>
      <c r="G4" s="45">
        <v>0.02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0">M4*F4+J4</f>
        <v>583</v>
      </c>
      <c r="O4" s="35">
        <f t="shared" ref="O4:O67" si="1">(L4-400-500)*F4+250</f>
        <v>430</v>
      </c>
      <c r="P4" s="35">
        <f t="shared" ref="P4:P67" si="2">(1000*SIN(PI()/2-(PI()/2+ATAN(H4)+ATAN(250/(L4-M4-400-250)))/2)/SIN((PI()/2+ATAN(H4)+ATAN(250/(L4-M4-400-250)))/2))*COS(ATAN((N4-O4)/(L4-M4-400-250)))</f>
        <v>584.42449136115727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271.36312570873901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140.392664806569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302.49439828121479</v>
      </c>
      <c r="T4" s="35">
        <f t="shared" ref="T4:T67" si="6">(1000*SIN(PI()/2-(PI()/2+ATAN(H4)+ATAN(250/(L4-M4-400-250)))/2)/SIN((PI()/2+ATAN(H4)+ATAN(250/(L4-M4-400-250)))/2))*SIN(ATAN((N4-O4)/(L4-M4-400-250)))</f>
        <v>17.532734740834719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517.900991402626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267.94171131054708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0</v>
      </c>
      <c r="X4" s="35">
        <f t="shared" ref="X4:X67" si="10">M4+400-((K4-250-(N4-O4))/TAN(PI()/2-(ATAN(H4)+ATAN(250/(L4-M4-400-250))-ATAN((N4-O4)/(L4-M4-400-250)))))</f>
        <v>3294.0506523028266</v>
      </c>
      <c r="Y4" s="51">
        <v>9900</v>
      </c>
      <c r="Z4" s="51">
        <v>4150</v>
      </c>
      <c r="AA4" s="35">
        <f t="shared" ref="AA4:AA67" si="11">Z4*G4+J4</f>
        <v>583</v>
      </c>
      <c r="AB4" s="35">
        <f t="shared" ref="AB4:AB67" si="12">(Y4-400-500)*G4+250</f>
        <v>430</v>
      </c>
      <c r="AC4" s="35">
        <f t="shared" ref="AC4:AC67" si="13">(1000*SIN(PI()/2-(PI()/2+ATAN(I4)+ATAN(250/(Y4-Z4-400-250)))/2)/SIN((PI()/2+ATAN(I4)+ATAN(250/(Y4-Z4-400-250)))/2))*COS(ATAN((AA4-AB4)/(Y4-Z4-400-250)))</f>
        <v>584.42449136115727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271.36312570873901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140.392664806569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302.49439828121479</v>
      </c>
      <c r="AG4" s="35">
        <f t="shared" ref="AG4:AG67" si="17">(1000*SIN(PI()/2-(PI()/2+ATAN(I4)+ATAN(250/(Y4-Z4-400-250)))/2)/SIN((PI()/2+ATAN(I4)+ATAN(250/(Y4-Z4-400-250)))/2))*SIN(ATAN((AA4-AB4)/(Y4-Z4-400-250)))</f>
        <v>17.532734740834719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517.900991402626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267.94171131054708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0</v>
      </c>
      <c r="AK4" s="36">
        <f t="shared" ref="AK4:AK67" si="21">Z4+400-((K4-250-(AA4-AB4))/TAN(PI()/2-(ATAN(I4)+ATAN(250/(Y4-Z4-400-250))-(ATAN((AA4-AB4)/(Y4-Z4-400-250))))))</f>
        <v>3294.0506523028266</v>
      </c>
    </row>
    <row r="5" spans="1:37" x14ac:dyDescent="0.25">
      <c r="A5" s="5">
        <v>5257</v>
      </c>
      <c r="B5" s="5">
        <v>1013687.262339592</v>
      </c>
      <c r="C5" s="5">
        <v>1294382.6652341783</v>
      </c>
      <c r="D5" s="5">
        <v>17506.883720930222</v>
      </c>
      <c r="E5" s="5">
        <v>38.885861111111112</v>
      </c>
      <c r="F5" s="45">
        <v>0.02</v>
      </c>
      <c r="G5" s="45">
        <v>0.02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583</v>
      </c>
      <c r="O5" s="35">
        <f t="shared" si="1"/>
        <v>430</v>
      </c>
      <c r="P5" s="35">
        <f t="shared" si="2"/>
        <v>584.42449136115727</v>
      </c>
      <c r="Q5" s="35">
        <f t="shared" si="3"/>
        <v>271.36312570873901</v>
      </c>
      <c r="R5" s="35">
        <f t="shared" si="4"/>
        <v>140.392664806569</v>
      </c>
      <c r="S5" s="35">
        <f t="shared" si="5"/>
        <v>302.49439828121479</v>
      </c>
      <c r="T5" s="35">
        <f t="shared" si="6"/>
        <v>17.532734740834719</v>
      </c>
      <c r="U5" s="35">
        <f t="shared" si="7"/>
        <v>517.900991402626</v>
      </c>
      <c r="V5" s="35">
        <f t="shared" si="8"/>
        <v>267.94171131054708</v>
      </c>
      <c r="W5" s="35">
        <f t="shared" si="9"/>
        <v>0</v>
      </c>
      <c r="X5" s="35">
        <f t="shared" si="10"/>
        <v>3294.0506523028266</v>
      </c>
      <c r="Y5" s="51">
        <v>9900</v>
      </c>
      <c r="Z5" s="51">
        <v>4150</v>
      </c>
      <c r="AA5" s="35">
        <f t="shared" si="11"/>
        <v>583</v>
      </c>
      <c r="AB5" s="35">
        <f t="shared" si="12"/>
        <v>430</v>
      </c>
      <c r="AC5" s="35">
        <f t="shared" si="13"/>
        <v>584.42449136115727</v>
      </c>
      <c r="AD5" s="35">
        <f t="shared" si="14"/>
        <v>271.36312570873901</v>
      </c>
      <c r="AE5" s="35">
        <f t="shared" si="15"/>
        <v>140.392664806569</v>
      </c>
      <c r="AF5" s="35">
        <f t="shared" si="16"/>
        <v>302.49439828121479</v>
      </c>
      <c r="AG5" s="35">
        <f t="shared" si="17"/>
        <v>17.532734740834719</v>
      </c>
      <c r="AH5" s="35">
        <f t="shared" si="18"/>
        <v>517.900991402626</v>
      </c>
      <c r="AI5" s="35">
        <f t="shared" si="19"/>
        <v>267.94171131054708</v>
      </c>
      <c r="AJ5" s="35">
        <f t="shared" si="20"/>
        <v>0</v>
      </c>
      <c r="AK5" s="36">
        <f t="shared" si="21"/>
        <v>3294.0506523028266</v>
      </c>
    </row>
    <row r="6" spans="1:37" x14ac:dyDescent="0.25">
      <c r="A6" s="5">
        <v>5257.2</v>
      </c>
      <c r="B6" s="5">
        <v>1013842.9419574738</v>
      </c>
      <c r="C6" s="5">
        <v>1294508.2194324434</v>
      </c>
      <c r="D6" s="5">
        <v>17506.786046511617</v>
      </c>
      <c r="E6" s="5">
        <v>38.885861111111112</v>
      </c>
      <c r="F6" s="45">
        <v>0.02</v>
      </c>
      <c r="G6" s="45">
        <v>0.02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583</v>
      </c>
      <c r="O6" s="35">
        <f t="shared" si="1"/>
        <v>430</v>
      </c>
      <c r="P6" s="35">
        <f t="shared" si="2"/>
        <v>584.42449136115727</v>
      </c>
      <c r="Q6" s="35">
        <f t="shared" si="3"/>
        <v>271.36312570873901</v>
      </c>
      <c r="R6" s="35">
        <f t="shared" si="4"/>
        <v>140.392664806569</v>
      </c>
      <c r="S6" s="35">
        <f t="shared" si="5"/>
        <v>302.49439828121479</v>
      </c>
      <c r="T6" s="35">
        <f t="shared" si="6"/>
        <v>17.532734740834719</v>
      </c>
      <c r="U6" s="35">
        <f t="shared" si="7"/>
        <v>517.900991402626</v>
      </c>
      <c r="V6" s="35">
        <f t="shared" si="8"/>
        <v>267.94171131054708</v>
      </c>
      <c r="W6" s="35">
        <f t="shared" si="9"/>
        <v>0</v>
      </c>
      <c r="X6" s="35">
        <f t="shared" si="10"/>
        <v>3294.0506523028266</v>
      </c>
      <c r="Y6" s="51">
        <v>9900</v>
      </c>
      <c r="Z6" s="51">
        <v>4150</v>
      </c>
      <c r="AA6" s="35">
        <f t="shared" si="11"/>
        <v>583</v>
      </c>
      <c r="AB6" s="35">
        <f t="shared" si="12"/>
        <v>430</v>
      </c>
      <c r="AC6" s="35">
        <f t="shared" si="13"/>
        <v>584.42449136115727</v>
      </c>
      <c r="AD6" s="35">
        <f t="shared" si="14"/>
        <v>271.36312570873901</v>
      </c>
      <c r="AE6" s="35">
        <f t="shared" si="15"/>
        <v>140.392664806569</v>
      </c>
      <c r="AF6" s="35">
        <f t="shared" si="16"/>
        <v>302.49439828121479</v>
      </c>
      <c r="AG6" s="35">
        <f t="shared" si="17"/>
        <v>17.532734740834719</v>
      </c>
      <c r="AH6" s="35">
        <f t="shared" si="18"/>
        <v>517.900991402626</v>
      </c>
      <c r="AI6" s="35">
        <f t="shared" si="19"/>
        <v>267.94171131054708</v>
      </c>
      <c r="AJ6" s="35">
        <f t="shared" si="20"/>
        <v>0</v>
      </c>
      <c r="AK6" s="36">
        <f t="shared" si="21"/>
        <v>3294.0506523028266</v>
      </c>
    </row>
    <row r="7" spans="1:37" x14ac:dyDescent="0.25">
      <c r="A7" s="5">
        <v>5257.8</v>
      </c>
      <c r="B7" s="5">
        <v>1014309.9808096886</v>
      </c>
      <c r="C7" s="5">
        <v>1294884.8820272386</v>
      </c>
      <c r="D7" s="5">
        <v>17506.493023255804</v>
      </c>
      <c r="E7" s="5">
        <v>38.885861111111112</v>
      </c>
      <c r="F7" s="45">
        <v>0.02</v>
      </c>
      <c r="G7" s="45">
        <v>0.02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583</v>
      </c>
      <c r="O7" s="35">
        <f t="shared" si="1"/>
        <v>430</v>
      </c>
      <c r="P7" s="35">
        <f t="shared" si="2"/>
        <v>584.42449136115727</v>
      </c>
      <c r="Q7" s="35">
        <f t="shared" si="3"/>
        <v>271.36312570873901</v>
      </c>
      <c r="R7" s="35">
        <f t="shared" si="4"/>
        <v>140.392664806569</v>
      </c>
      <c r="S7" s="35">
        <f t="shared" si="5"/>
        <v>302.49439828121479</v>
      </c>
      <c r="T7" s="35">
        <f t="shared" si="6"/>
        <v>17.532734740834719</v>
      </c>
      <c r="U7" s="35">
        <f t="shared" si="7"/>
        <v>517.900991402626</v>
      </c>
      <c r="V7" s="35">
        <f t="shared" si="8"/>
        <v>267.94171131054708</v>
      </c>
      <c r="W7" s="35">
        <f t="shared" si="9"/>
        <v>0</v>
      </c>
      <c r="X7" s="35">
        <f t="shared" si="10"/>
        <v>3294.0506523028266</v>
      </c>
      <c r="Y7" s="51">
        <v>9900</v>
      </c>
      <c r="Z7" s="51">
        <v>4150</v>
      </c>
      <c r="AA7" s="35">
        <f t="shared" si="11"/>
        <v>583</v>
      </c>
      <c r="AB7" s="35">
        <f t="shared" si="12"/>
        <v>430</v>
      </c>
      <c r="AC7" s="35">
        <f t="shared" si="13"/>
        <v>584.42449136115727</v>
      </c>
      <c r="AD7" s="35">
        <f t="shared" si="14"/>
        <v>271.36312570873901</v>
      </c>
      <c r="AE7" s="35">
        <f t="shared" si="15"/>
        <v>140.392664806569</v>
      </c>
      <c r="AF7" s="35">
        <f t="shared" si="16"/>
        <v>302.49439828121479</v>
      </c>
      <c r="AG7" s="35">
        <f t="shared" si="17"/>
        <v>17.532734740834719</v>
      </c>
      <c r="AH7" s="35">
        <f t="shared" si="18"/>
        <v>517.900991402626</v>
      </c>
      <c r="AI7" s="35">
        <f t="shared" si="19"/>
        <v>267.94171131054708</v>
      </c>
      <c r="AJ7" s="35">
        <f t="shared" si="20"/>
        <v>0</v>
      </c>
      <c r="AK7" s="36">
        <f t="shared" si="21"/>
        <v>3294.0506523028266</v>
      </c>
    </row>
    <row r="8" spans="1:37" x14ac:dyDescent="0.25">
      <c r="A8" s="5">
        <v>5258</v>
      </c>
      <c r="B8" s="5">
        <v>1014465.6604270935</v>
      </c>
      <c r="C8" s="5">
        <v>1295010.4362255335</v>
      </c>
      <c r="D8" s="5">
        <v>17506.395348837199</v>
      </c>
      <c r="E8" s="5">
        <v>38.885861111111112</v>
      </c>
      <c r="F8" s="45">
        <v>0.02</v>
      </c>
      <c r="G8" s="45">
        <v>0.02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583</v>
      </c>
      <c r="O8" s="35">
        <f t="shared" si="1"/>
        <v>430</v>
      </c>
      <c r="P8" s="35">
        <f t="shared" si="2"/>
        <v>584.42449136115727</v>
      </c>
      <c r="Q8" s="35">
        <f t="shared" si="3"/>
        <v>271.36312570873901</v>
      </c>
      <c r="R8" s="35">
        <f t="shared" si="4"/>
        <v>140.392664806569</v>
      </c>
      <c r="S8" s="35">
        <f t="shared" si="5"/>
        <v>302.49439828121479</v>
      </c>
      <c r="T8" s="35">
        <f t="shared" si="6"/>
        <v>17.532734740834719</v>
      </c>
      <c r="U8" s="35">
        <f t="shared" si="7"/>
        <v>517.900991402626</v>
      </c>
      <c r="V8" s="35">
        <f t="shared" si="8"/>
        <v>267.94171131054708</v>
      </c>
      <c r="W8" s="35">
        <f t="shared" si="9"/>
        <v>0</v>
      </c>
      <c r="X8" s="35">
        <f t="shared" si="10"/>
        <v>3294.0506523028266</v>
      </c>
      <c r="Y8" s="51">
        <v>9900</v>
      </c>
      <c r="Z8" s="51">
        <v>4150</v>
      </c>
      <c r="AA8" s="35">
        <f t="shared" si="11"/>
        <v>583</v>
      </c>
      <c r="AB8" s="35">
        <f t="shared" si="12"/>
        <v>430</v>
      </c>
      <c r="AC8" s="35">
        <f t="shared" si="13"/>
        <v>584.42449136115727</v>
      </c>
      <c r="AD8" s="35">
        <f t="shared" si="14"/>
        <v>271.36312570873901</v>
      </c>
      <c r="AE8" s="35">
        <f t="shared" si="15"/>
        <v>140.392664806569</v>
      </c>
      <c r="AF8" s="35">
        <f t="shared" si="16"/>
        <v>302.49439828121479</v>
      </c>
      <c r="AG8" s="35">
        <f t="shared" si="17"/>
        <v>17.532734740834719</v>
      </c>
      <c r="AH8" s="35">
        <f t="shared" si="18"/>
        <v>517.900991402626</v>
      </c>
      <c r="AI8" s="35">
        <f t="shared" si="19"/>
        <v>267.94171131054708</v>
      </c>
      <c r="AJ8" s="35">
        <f t="shared" si="20"/>
        <v>0</v>
      </c>
      <c r="AK8" s="36">
        <f t="shared" si="21"/>
        <v>3294.0506523028266</v>
      </c>
    </row>
    <row r="9" spans="1:37" x14ac:dyDescent="0.25">
      <c r="A9" s="5">
        <v>5259</v>
      </c>
      <c r="B9" s="5">
        <v>1015244.0585141182</v>
      </c>
      <c r="C9" s="5">
        <v>1295638.2072168589</v>
      </c>
      <c r="D9" s="5">
        <v>17505.906976744176</v>
      </c>
      <c r="E9" s="5">
        <v>38.885861111111112</v>
      </c>
      <c r="F9" s="45">
        <v>0.02</v>
      </c>
      <c r="G9" s="45">
        <v>0.02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583</v>
      </c>
      <c r="O9" s="35">
        <f t="shared" si="1"/>
        <v>430</v>
      </c>
      <c r="P9" s="35">
        <f t="shared" si="2"/>
        <v>584.42449136115727</v>
      </c>
      <c r="Q9" s="35">
        <f t="shared" si="3"/>
        <v>271.36312570873901</v>
      </c>
      <c r="R9" s="35">
        <f t="shared" si="4"/>
        <v>140.392664806569</v>
      </c>
      <c r="S9" s="35">
        <f t="shared" si="5"/>
        <v>302.49439828121479</v>
      </c>
      <c r="T9" s="35">
        <f t="shared" si="6"/>
        <v>17.532734740834719</v>
      </c>
      <c r="U9" s="35">
        <f t="shared" si="7"/>
        <v>517.900991402626</v>
      </c>
      <c r="V9" s="35">
        <f t="shared" si="8"/>
        <v>267.94171131054708</v>
      </c>
      <c r="W9" s="35">
        <f t="shared" si="9"/>
        <v>0</v>
      </c>
      <c r="X9" s="35">
        <f t="shared" si="10"/>
        <v>3294.0506523028266</v>
      </c>
      <c r="Y9" s="51">
        <v>9900</v>
      </c>
      <c r="Z9" s="51">
        <v>4150</v>
      </c>
      <c r="AA9" s="35">
        <f t="shared" si="11"/>
        <v>583</v>
      </c>
      <c r="AB9" s="35">
        <f t="shared" si="12"/>
        <v>430</v>
      </c>
      <c r="AC9" s="35">
        <f t="shared" si="13"/>
        <v>584.42449136115727</v>
      </c>
      <c r="AD9" s="35">
        <f t="shared" si="14"/>
        <v>271.36312570873901</v>
      </c>
      <c r="AE9" s="35">
        <f t="shared" si="15"/>
        <v>140.392664806569</v>
      </c>
      <c r="AF9" s="35">
        <f t="shared" si="16"/>
        <v>302.49439828121479</v>
      </c>
      <c r="AG9" s="35">
        <f t="shared" si="17"/>
        <v>17.532734740834719</v>
      </c>
      <c r="AH9" s="35">
        <f t="shared" si="18"/>
        <v>517.900991402626</v>
      </c>
      <c r="AI9" s="35">
        <f t="shared" si="19"/>
        <v>267.94171131054708</v>
      </c>
      <c r="AJ9" s="35">
        <f t="shared" si="20"/>
        <v>0</v>
      </c>
      <c r="AK9" s="36">
        <f t="shared" si="21"/>
        <v>3294.0506523028266</v>
      </c>
    </row>
    <row r="10" spans="1:37" x14ac:dyDescent="0.25">
      <c r="A10" s="5">
        <v>5260</v>
      </c>
      <c r="B10" s="5">
        <v>1016022.4566020966</v>
      </c>
      <c r="C10" s="5">
        <v>1296265.978208214</v>
      </c>
      <c r="D10" s="5">
        <v>17505.41860465115</v>
      </c>
      <c r="E10" s="5">
        <v>38.885861111111112</v>
      </c>
      <c r="F10" s="45">
        <v>0.02</v>
      </c>
      <c r="G10" s="45">
        <v>0.02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583</v>
      </c>
      <c r="O10" s="35">
        <f t="shared" si="1"/>
        <v>430</v>
      </c>
      <c r="P10" s="35">
        <f t="shared" si="2"/>
        <v>584.42449136115727</v>
      </c>
      <c r="Q10" s="35">
        <f t="shared" si="3"/>
        <v>271.36312570873901</v>
      </c>
      <c r="R10" s="35">
        <f t="shared" si="4"/>
        <v>140.392664806569</v>
      </c>
      <c r="S10" s="35">
        <f t="shared" si="5"/>
        <v>302.49439828121479</v>
      </c>
      <c r="T10" s="35">
        <f t="shared" si="6"/>
        <v>17.532734740834719</v>
      </c>
      <c r="U10" s="35">
        <f t="shared" si="7"/>
        <v>517.900991402626</v>
      </c>
      <c r="V10" s="35">
        <f t="shared" si="8"/>
        <v>267.94171131054708</v>
      </c>
      <c r="W10" s="35">
        <f t="shared" si="9"/>
        <v>0</v>
      </c>
      <c r="X10" s="35">
        <f t="shared" si="10"/>
        <v>3294.0506523028266</v>
      </c>
      <c r="Y10" s="51">
        <v>9900</v>
      </c>
      <c r="Z10" s="51">
        <v>4150</v>
      </c>
      <c r="AA10" s="35">
        <f t="shared" si="11"/>
        <v>583</v>
      </c>
      <c r="AB10" s="35">
        <f t="shared" si="12"/>
        <v>430</v>
      </c>
      <c r="AC10" s="35">
        <f t="shared" si="13"/>
        <v>584.42449136115727</v>
      </c>
      <c r="AD10" s="35">
        <f t="shared" si="14"/>
        <v>271.36312570873901</v>
      </c>
      <c r="AE10" s="35">
        <f t="shared" si="15"/>
        <v>140.392664806569</v>
      </c>
      <c r="AF10" s="35">
        <f t="shared" si="16"/>
        <v>302.49439828121479</v>
      </c>
      <c r="AG10" s="35">
        <f t="shared" si="17"/>
        <v>17.532734740834719</v>
      </c>
      <c r="AH10" s="35">
        <f t="shared" si="18"/>
        <v>517.900991402626</v>
      </c>
      <c r="AI10" s="35">
        <f t="shared" si="19"/>
        <v>267.94171131054708</v>
      </c>
      <c r="AJ10" s="35">
        <f t="shared" si="20"/>
        <v>0</v>
      </c>
      <c r="AK10" s="36">
        <f t="shared" si="21"/>
        <v>3294.0506523028266</v>
      </c>
    </row>
    <row r="11" spans="1:37" x14ac:dyDescent="0.25">
      <c r="A11" s="5">
        <v>5261</v>
      </c>
      <c r="B11" s="5">
        <v>1016800.8546891212</v>
      </c>
      <c r="C11" s="5">
        <v>1296893.7491995394</v>
      </c>
      <c r="D11" s="5">
        <v>17504.930232558127</v>
      </c>
      <c r="E11" s="5">
        <v>38.885861111111112</v>
      </c>
      <c r="F11" s="45">
        <v>0.02</v>
      </c>
      <c r="G11" s="45">
        <v>0.02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583</v>
      </c>
      <c r="O11" s="35">
        <f t="shared" si="1"/>
        <v>430</v>
      </c>
      <c r="P11" s="35">
        <f t="shared" si="2"/>
        <v>584.42449136115727</v>
      </c>
      <c r="Q11" s="35">
        <f t="shared" si="3"/>
        <v>271.36312570873901</v>
      </c>
      <c r="R11" s="35">
        <f t="shared" si="4"/>
        <v>140.392664806569</v>
      </c>
      <c r="S11" s="35">
        <f t="shared" si="5"/>
        <v>302.49439828121479</v>
      </c>
      <c r="T11" s="35">
        <f t="shared" si="6"/>
        <v>17.532734740834719</v>
      </c>
      <c r="U11" s="35">
        <f t="shared" si="7"/>
        <v>517.900991402626</v>
      </c>
      <c r="V11" s="35">
        <f t="shared" si="8"/>
        <v>267.94171131054708</v>
      </c>
      <c r="W11" s="35">
        <f t="shared" si="9"/>
        <v>0</v>
      </c>
      <c r="X11" s="35">
        <f t="shared" si="10"/>
        <v>3294.0506523028266</v>
      </c>
      <c r="Y11" s="51">
        <v>9900</v>
      </c>
      <c r="Z11" s="51">
        <v>4150</v>
      </c>
      <c r="AA11" s="35">
        <f t="shared" si="11"/>
        <v>583</v>
      </c>
      <c r="AB11" s="35">
        <f t="shared" si="12"/>
        <v>430</v>
      </c>
      <c r="AC11" s="35">
        <f t="shared" si="13"/>
        <v>584.42449136115727</v>
      </c>
      <c r="AD11" s="35">
        <f t="shared" si="14"/>
        <v>271.36312570873901</v>
      </c>
      <c r="AE11" s="35">
        <f t="shared" si="15"/>
        <v>140.392664806569</v>
      </c>
      <c r="AF11" s="35">
        <f t="shared" si="16"/>
        <v>302.49439828121479</v>
      </c>
      <c r="AG11" s="35">
        <f t="shared" si="17"/>
        <v>17.532734740834719</v>
      </c>
      <c r="AH11" s="35">
        <f t="shared" si="18"/>
        <v>517.900991402626</v>
      </c>
      <c r="AI11" s="35">
        <f t="shared" si="19"/>
        <v>267.94171131054708</v>
      </c>
      <c r="AJ11" s="35">
        <f t="shared" si="20"/>
        <v>0</v>
      </c>
      <c r="AK11" s="36">
        <f t="shared" si="21"/>
        <v>3294.0506523028266</v>
      </c>
    </row>
    <row r="12" spans="1:37" x14ac:dyDescent="0.25">
      <c r="A12" s="5">
        <v>5262</v>
      </c>
      <c r="B12" s="5">
        <v>1017579.2527766228</v>
      </c>
      <c r="C12" s="5">
        <v>1297521.5201908946</v>
      </c>
      <c r="D12" s="5">
        <v>17504.441860465104</v>
      </c>
      <c r="E12" s="5">
        <v>38.885861111111112</v>
      </c>
      <c r="F12" s="45">
        <v>0.02</v>
      </c>
      <c r="G12" s="45">
        <v>0.02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583</v>
      </c>
      <c r="O12" s="35">
        <f t="shared" si="1"/>
        <v>430</v>
      </c>
      <c r="P12" s="35">
        <f t="shared" si="2"/>
        <v>584.42449136115727</v>
      </c>
      <c r="Q12" s="35">
        <f t="shared" si="3"/>
        <v>271.36312570873901</v>
      </c>
      <c r="R12" s="35">
        <f t="shared" si="4"/>
        <v>140.392664806569</v>
      </c>
      <c r="S12" s="35">
        <f t="shared" si="5"/>
        <v>302.49439828121479</v>
      </c>
      <c r="T12" s="35">
        <f t="shared" si="6"/>
        <v>17.532734740834719</v>
      </c>
      <c r="U12" s="35">
        <f t="shared" si="7"/>
        <v>517.900991402626</v>
      </c>
      <c r="V12" s="35">
        <f t="shared" si="8"/>
        <v>267.94171131054708</v>
      </c>
      <c r="W12" s="35">
        <f t="shared" si="9"/>
        <v>0</v>
      </c>
      <c r="X12" s="35">
        <f t="shared" si="10"/>
        <v>3294.0506523028266</v>
      </c>
      <c r="Y12" s="51">
        <v>9900</v>
      </c>
      <c r="Z12" s="51">
        <v>4150</v>
      </c>
      <c r="AA12" s="35">
        <f t="shared" si="11"/>
        <v>583</v>
      </c>
      <c r="AB12" s="35">
        <f t="shared" si="12"/>
        <v>430</v>
      </c>
      <c r="AC12" s="35">
        <f t="shared" si="13"/>
        <v>584.42449136115727</v>
      </c>
      <c r="AD12" s="35">
        <f t="shared" si="14"/>
        <v>271.36312570873901</v>
      </c>
      <c r="AE12" s="35">
        <f t="shared" si="15"/>
        <v>140.392664806569</v>
      </c>
      <c r="AF12" s="35">
        <f t="shared" si="16"/>
        <v>302.49439828121479</v>
      </c>
      <c r="AG12" s="35">
        <f t="shared" si="17"/>
        <v>17.532734740834719</v>
      </c>
      <c r="AH12" s="35">
        <f t="shared" si="18"/>
        <v>517.900991402626</v>
      </c>
      <c r="AI12" s="35">
        <f t="shared" si="19"/>
        <v>267.94171131054708</v>
      </c>
      <c r="AJ12" s="35">
        <f t="shared" si="20"/>
        <v>0</v>
      </c>
      <c r="AK12" s="36">
        <f t="shared" si="21"/>
        <v>3294.0506523028266</v>
      </c>
    </row>
    <row r="13" spans="1:37" x14ac:dyDescent="0.25">
      <c r="A13" s="5">
        <v>5262.2</v>
      </c>
      <c r="B13" s="5">
        <v>1017734.9323940277</v>
      </c>
      <c r="C13" s="5">
        <v>1297647.0743891597</v>
      </c>
      <c r="D13" s="5">
        <v>17504.344186046499</v>
      </c>
      <c r="E13" s="5">
        <v>38.885861111111112</v>
      </c>
      <c r="F13" s="45">
        <v>0.02</v>
      </c>
      <c r="G13" s="45">
        <v>0.02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583</v>
      </c>
      <c r="O13" s="35">
        <f t="shared" si="1"/>
        <v>430</v>
      </c>
      <c r="P13" s="35">
        <f t="shared" si="2"/>
        <v>584.42449136115727</v>
      </c>
      <c r="Q13" s="35">
        <f t="shared" si="3"/>
        <v>271.36312570873901</v>
      </c>
      <c r="R13" s="35">
        <f t="shared" si="4"/>
        <v>140.392664806569</v>
      </c>
      <c r="S13" s="35">
        <f t="shared" si="5"/>
        <v>302.49439828121479</v>
      </c>
      <c r="T13" s="35">
        <f t="shared" si="6"/>
        <v>17.532734740834719</v>
      </c>
      <c r="U13" s="35">
        <f t="shared" si="7"/>
        <v>517.900991402626</v>
      </c>
      <c r="V13" s="35">
        <f t="shared" si="8"/>
        <v>267.94171131054708</v>
      </c>
      <c r="W13" s="35">
        <f t="shared" si="9"/>
        <v>0</v>
      </c>
      <c r="X13" s="35">
        <f t="shared" si="10"/>
        <v>3294.0506523028266</v>
      </c>
      <c r="Y13" s="51">
        <v>9900</v>
      </c>
      <c r="Z13" s="51">
        <v>4150</v>
      </c>
      <c r="AA13" s="35">
        <f t="shared" si="11"/>
        <v>583</v>
      </c>
      <c r="AB13" s="35">
        <f t="shared" si="12"/>
        <v>430</v>
      </c>
      <c r="AC13" s="35">
        <f t="shared" si="13"/>
        <v>584.42449136115727</v>
      </c>
      <c r="AD13" s="35">
        <f t="shared" si="14"/>
        <v>271.36312570873901</v>
      </c>
      <c r="AE13" s="35">
        <f t="shared" si="15"/>
        <v>140.392664806569</v>
      </c>
      <c r="AF13" s="35">
        <f t="shared" si="16"/>
        <v>302.49439828121479</v>
      </c>
      <c r="AG13" s="35">
        <f t="shared" si="17"/>
        <v>17.532734740834719</v>
      </c>
      <c r="AH13" s="35">
        <f t="shared" si="18"/>
        <v>517.900991402626</v>
      </c>
      <c r="AI13" s="35">
        <f t="shared" si="19"/>
        <v>267.94171131054708</v>
      </c>
      <c r="AJ13" s="35">
        <f t="shared" si="20"/>
        <v>0</v>
      </c>
      <c r="AK13" s="36">
        <f t="shared" si="21"/>
        <v>3294.0506523028266</v>
      </c>
    </row>
    <row r="14" spans="1:37" x14ac:dyDescent="0.25">
      <c r="A14" s="5">
        <v>5262.8</v>
      </c>
      <c r="B14" s="5">
        <v>1018201.9712467194</v>
      </c>
      <c r="C14" s="5">
        <v>1298023.7369839549</v>
      </c>
      <c r="D14" s="5">
        <v>17504.051162790685</v>
      </c>
      <c r="E14" s="5">
        <v>38.885861111111112</v>
      </c>
      <c r="F14" s="45">
        <v>0.02</v>
      </c>
      <c r="G14" s="45">
        <v>0.02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583</v>
      </c>
      <c r="O14" s="35">
        <f t="shared" si="1"/>
        <v>430</v>
      </c>
      <c r="P14" s="35">
        <f t="shared" si="2"/>
        <v>584.42449136115727</v>
      </c>
      <c r="Q14" s="35">
        <f t="shared" si="3"/>
        <v>271.36312570873901</v>
      </c>
      <c r="R14" s="35">
        <f t="shared" si="4"/>
        <v>140.392664806569</v>
      </c>
      <c r="S14" s="35">
        <f t="shared" si="5"/>
        <v>302.49439828121479</v>
      </c>
      <c r="T14" s="35">
        <f t="shared" si="6"/>
        <v>17.532734740834719</v>
      </c>
      <c r="U14" s="35">
        <f t="shared" si="7"/>
        <v>517.900991402626</v>
      </c>
      <c r="V14" s="35">
        <f t="shared" si="8"/>
        <v>267.94171131054708</v>
      </c>
      <c r="W14" s="35">
        <f t="shared" si="9"/>
        <v>0</v>
      </c>
      <c r="X14" s="35">
        <f t="shared" si="10"/>
        <v>3294.0506523028266</v>
      </c>
      <c r="Y14" s="51">
        <v>9900</v>
      </c>
      <c r="Z14" s="51">
        <v>4150</v>
      </c>
      <c r="AA14" s="35">
        <f t="shared" si="11"/>
        <v>583</v>
      </c>
      <c r="AB14" s="35">
        <f t="shared" si="12"/>
        <v>430</v>
      </c>
      <c r="AC14" s="35">
        <f t="shared" si="13"/>
        <v>584.42449136115727</v>
      </c>
      <c r="AD14" s="35">
        <f t="shared" si="14"/>
        <v>271.36312570873901</v>
      </c>
      <c r="AE14" s="35">
        <f t="shared" si="15"/>
        <v>140.392664806569</v>
      </c>
      <c r="AF14" s="35">
        <f t="shared" si="16"/>
        <v>302.49439828121479</v>
      </c>
      <c r="AG14" s="35">
        <f t="shared" si="17"/>
        <v>17.532734740834719</v>
      </c>
      <c r="AH14" s="35">
        <f t="shared" si="18"/>
        <v>517.900991402626</v>
      </c>
      <c r="AI14" s="35">
        <f t="shared" si="19"/>
        <v>267.94171131054708</v>
      </c>
      <c r="AJ14" s="35">
        <f t="shared" si="20"/>
        <v>0</v>
      </c>
      <c r="AK14" s="36">
        <f t="shared" si="21"/>
        <v>3294.0506523028266</v>
      </c>
    </row>
    <row r="15" spans="1:37" x14ac:dyDescent="0.25">
      <c r="A15" s="5">
        <v>5263</v>
      </c>
      <c r="B15" s="5">
        <v>1018357.6508636475</v>
      </c>
      <c r="C15" s="5">
        <v>1298149.29118222</v>
      </c>
      <c r="D15" s="5">
        <v>17503.953488372084</v>
      </c>
      <c r="E15" s="5">
        <v>38.885861111111112</v>
      </c>
      <c r="F15" s="45">
        <v>0.02</v>
      </c>
      <c r="G15" s="45">
        <v>0.02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583</v>
      </c>
      <c r="O15" s="35">
        <f t="shared" si="1"/>
        <v>430</v>
      </c>
      <c r="P15" s="35">
        <f t="shared" si="2"/>
        <v>584.42449136115727</v>
      </c>
      <c r="Q15" s="35">
        <f t="shared" si="3"/>
        <v>271.36312570873901</v>
      </c>
      <c r="R15" s="35">
        <f t="shared" si="4"/>
        <v>140.392664806569</v>
      </c>
      <c r="S15" s="35">
        <f t="shared" si="5"/>
        <v>302.49439828121479</v>
      </c>
      <c r="T15" s="35">
        <f t="shared" si="6"/>
        <v>17.532734740834719</v>
      </c>
      <c r="U15" s="35">
        <f t="shared" si="7"/>
        <v>517.900991402626</v>
      </c>
      <c r="V15" s="35">
        <f t="shared" si="8"/>
        <v>267.94171131054708</v>
      </c>
      <c r="W15" s="35">
        <f t="shared" si="9"/>
        <v>0</v>
      </c>
      <c r="X15" s="35">
        <f t="shared" si="10"/>
        <v>3294.0506523028266</v>
      </c>
      <c r="Y15" s="51">
        <v>9900</v>
      </c>
      <c r="Z15" s="51">
        <v>4150</v>
      </c>
      <c r="AA15" s="35">
        <f t="shared" si="11"/>
        <v>583</v>
      </c>
      <c r="AB15" s="35">
        <f t="shared" si="12"/>
        <v>430</v>
      </c>
      <c r="AC15" s="35">
        <f t="shared" si="13"/>
        <v>584.42449136115727</v>
      </c>
      <c r="AD15" s="35">
        <f t="shared" si="14"/>
        <v>271.36312570873901</v>
      </c>
      <c r="AE15" s="35">
        <f t="shared" si="15"/>
        <v>140.392664806569</v>
      </c>
      <c r="AF15" s="35">
        <f t="shared" si="16"/>
        <v>302.49439828121479</v>
      </c>
      <c r="AG15" s="35">
        <f t="shared" si="17"/>
        <v>17.532734740834719</v>
      </c>
      <c r="AH15" s="35">
        <f t="shared" si="18"/>
        <v>517.900991402626</v>
      </c>
      <c r="AI15" s="35">
        <f t="shared" si="19"/>
        <v>267.94171131054708</v>
      </c>
      <c r="AJ15" s="35">
        <f t="shared" si="20"/>
        <v>0</v>
      </c>
      <c r="AK15" s="36">
        <f t="shared" si="21"/>
        <v>3294.0506523028266</v>
      </c>
    </row>
    <row r="16" spans="1:37" x14ac:dyDescent="0.25">
      <c r="A16" s="5">
        <v>5264</v>
      </c>
      <c r="B16" s="5">
        <v>1019136.0489516258</v>
      </c>
      <c r="C16" s="5">
        <v>1298777.0621735752</v>
      </c>
      <c r="D16" s="5">
        <v>17503.465116279058</v>
      </c>
      <c r="E16" s="5">
        <v>38.885861111111112</v>
      </c>
      <c r="F16" s="45">
        <v>0.02</v>
      </c>
      <c r="G16" s="45">
        <v>0.02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583</v>
      </c>
      <c r="O16" s="35">
        <f t="shared" si="1"/>
        <v>430</v>
      </c>
      <c r="P16" s="35">
        <f t="shared" si="2"/>
        <v>584.42449136115727</v>
      </c>
      <c r="Q16" s="35">
        <f t="shared" si="3"/>
        <v>271.36312570873901</v>
      </c>
      <c r="R16" s="35">
        <f t="shared" si="4"/>
        <v>140.392664806569</v>
      </c>
      <c r="S16" s="35">
        <f t="shared" si="5"/>
        <v>302.49439828121479</v>
      </c>
      <c r="T16" s="35">
        <f t="shared" si="6"/>
        <v>17.532734740834719</v>
      </c>
      <c r="U16" s="35">
        <f t="shared" si="7"/>
        <v>517.900991402626</v>
      </c>
      <c r="V16" s="35">
        <f t="shared" si="8"/>
        <v>267.94171131054708</v>
      </c>
      <c r="W16" s="35">
        <f t="shared" si="9"/>
        <v>0</v>
      </c>
      <c r="X16" s="35">
        <f t="shared" si="10"/>
        <v>3294.0506523028266</v>
      </c>
      <c r="Y16" s="51">
        <v>9900</v>
      </c>
      <c r="Z16" s="51">
        <v>4150</v>
      </c>
      <c r="AA16" s="35">
        <f t="shared" si="11"/>
        <v>583</v>
      </c>
      <c r="AB16" s="35">
        <f t="shared" si="12"/>
        <v>430</v>
      </c>
      <c r="AC16" s="35">
        <f t="shared" si="13"/>
        <v>584.42449136115727</v>
      </c>
      <c r="AD16" s="35">
        <f t="shared" si="14"/>
        <v>271.36312570873901</v>
      </c>
      <c r="AE16" s="35">
        <f t="shared" si="15"/>
        <v>140.392664806569</v>
      </c>
      <c r="AF16" s="35">
        <f t="shared" si="16"/>
        <v>302.49439828121479</v>
      </c>
      <c r="AG16" s="35">
        <f t="shared" si="17"/>
        <v>17.532734740834719</v>
      </c>
      <c r="AH16" s="35">
        <f t="shared" si="18"/>
        <v>517.900991402626</v>
      </c>
      <c r="AI16" s="35">
        <f t="shared" si="19"/>
        <v>267.94171131054708</v>
      </c>
      <c r="AJ16" s="35">
        <f t="shared" si="20"/>
        <v>0</v>
      </c>
      <c r="AK16" s="36">
        <f t="shared" si="21"/>
        <v>3294.0506523028266</v>
      </c>
    </row>
    <row r="17" spans="1:37" x14ac:dyDescent="0.25">
      <c r="A17" s="5">
        <v>5265</v>
      </c>
      <c r="B17" s="5">
        <v>1019914.4470386505</v>
      </c>
      <c r="C17" s="5">
        <v>1299404.8331649005</v>
      </c>
      <c r="D17" s="5">
        <v>17502.976744186035</v>
      </c>
      <c r="E17" s="5">
        <v>38.885861111111112</v>
      </c>
      <c r="F17" s="45">
        <v>0.02</v>
      </c>
      <c r="G17" s="45">
        <v>0.02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583</v>
      </c>
      <c r="O17" s="35">
        <f t="shared" si="1"/>
        <v>430</v>
      </c>
      <c r="P17" s="35">
        <f t="shared" si="2"/>
        <v>584.42449136115727</v>
      </c>
      <c r="Q17" s="35">
        <f t="shared" si="3"/>
        <v>271.36312570873901</v>
      </c>
      <c r="R17" s="35">
        <f t="shared" si="4"/>
        <v>140.392664806569</v>
      </c>
      <c r="S17" s="35">
        <f t="shared" si="5"/>
        <v>302.49439828121479</v>
      </c>
      <c r="T17" s="35">
        <f t="shared" si="6"/>
        <v>17.532734740834719</v>
      </c>
      <c r="U17" s="35">
        <f t="shared" si="7"/>
        <v>517.900991402626</v>
      </c>
      <c r="V17" s="35">
        <f t="shared" si="8"/>
        <v>267.94171131054708</v>
      </c>
      <c r="W17" s="35">
        <f t="shared" si="9"/>
        <v>0</v>
      </c>
      <c r="X17" s="35">
        <f t="shared" si="10"/>
        <v>3294.0506523028266</v>
      </c>
      <c r="Y17" s="51">
        <v>9900</v>
      </c>
      <c r="Z17" s="51">
        <v>4150</v>
      </c>
      <c r="AA17" s="35">
        <f t="shared" si="11"/>
        <v>583</v>
      </c>
      <c r="AB17" s="35">
        <f t="shared" si="12"/>
        <v>430</v>
      </c>
      <c r="AC17" s="35">
        <f t="shared" si="13"/>
        <v>584.42449136115727</v>
      </c>
      <c r="AD17" s="35">
        <f t="shared" si="14"/>
        <v>271.36312570873901</v>
      </c>
      <c r="AE17" s="35">
        <f t="shared" si="15"/>
        <v>140.392664806569</v>
      </c>
      <c r="AF17" s="35">
        <f t="shared" si="16"/>
        <v>302.49439828121479</v>
      </c>
      <c r="AG17" s="35">
        <f t="shared" si="17"/>
        <v>17.532734740834719</v>
      </c>
      <c r="AH17" s="35">
        <f t="shared" si="18"/>
        <v>517.900991402626</v>
      </c>
      <c r="AI17" s="35">
        <f t="shared" si="19"/>
        <v>267.94171131054708</v>
      </c>
      <c r="AJ17" s="35">
        <f t="shared" si="20"/>
        <v>0</v>
      </c>
      <c r="AK17" s="36">
        <f t="shared" si="21"/>
        <v>3294.0506523028266</v>
      </c>
    </row>
    <row r="18" spans="1:37" x14ac:dyDescent="0.25">
      <c r="A18" s="5">
        <v>5266</v>
      </c>
      <c r="B18" s="5">
        <v>1020692.845126152</v>
      </c>
      <c r="C18" s="5">
        <v>1300032.6041562557</v>
      </c>
      <c r="D18" s="5">
        <v>17502.488372093012</v>
      </c>
      <c r="E18" s="5">
        <v>38.885861111111112</v>
      </c>
      <c r="F18" s="45">
        <v>0.02</v>
      </c>
      <c r="G18" s="45">
        <v>0.02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583</v>
      </c>
      <c r="O18" s="35">
        <f t="shared" si="1"/>
        <v>430</v>
      </c>
      <c r="P18" s="35">
        <f t="shared" si="2"/>
        <v>584.42449136115727</v>
      </c>
      <c r="Q18" s="35">
        <f t="shared" si="3"/>
        <v>271.36312570873901</v>
      </c>
      <c r="R18" s="35">
        <f t="shared" si="4"/>
        <v>140.392664806569</v>
      </c>
      <c r="S18" s="35">
        <f t="shared" si="5"/>
        <v>302.49439828121479</v>
      </c>
      <c r="T18" s="35">
        <f t="shared" si="6"/>
        <v>17.532734740834719</v>
      </c>
      <c r="U18" s="35">
        <f t="shared" si="7"/>
        <v>517.900991402626</v>
      </c>
      <c r="V18" s="35">
        <f t="shared" si="8"/>
        <v>267.94171131054708</v>
      </c>
      <c r="W18" s="35">
        <f t="shared" si="9"/>
        <v>0</v>
      </c>
      <c r="X18" s="35">
        <f t="shared" si="10"/>
        <v>3294.0506523028266</v>
      </c>
      <c r="Y18" s="51">
        <v>9900</v>
      </c>
      <c r="Z18" s="51">
        <v>4150</v>
      </c>
      <c r="AA18" s="35">
        <f t="shared" si="11"/>
        <v>583</v>
      </c>
      <c r="AB18" s="35">
        <f t="shared" si="12"/>
        <v>430</v>
      </c>
      <c r="AC18" s="35">
        <f t="shared" si="13"/>
        <v>584.42449136115727</v>
      </c>
      <c r="AD18" s="35">
        <f t="shared" si="14"/>
        <v>271.36312570873901</v>
      </c>
      <c r="AE18" s="35">
        <f t="shared" si="15"/>
        <v>140.392664806569</v>
      </c>
      <c r="AF18" s="35">
        <f t="shared" si="16"/>
        <v>302.49439828121479</v>
      </c>
      <c r="AG18" s="35">
        <f t="shared" si="17"/>
        <v>17.532734740834719</v>
      </c>
      <c r="AH18" s="35">
        <f t="shared" si="18"/>
        <v>517.900991402626</v>
      </c>
      <c r="AI18" s="35">
        <f t="shared" si="19"/>
        <v>267.94171131054708</v>
      </c>
      <c r="AJ18" s="35">
        <f t="shared" si="20"/>
        <v>0</v>
      </c>
      <c r="AK18" s="36">
        <f t="shared" si="21"/>
        <v>3294.0506523028266</v>
      </c>
    </row>
    <row r="19" spans="1:37" x14ac:dyDescent="0.25">
      <c r="A19" s="5">
        <v>5267</v>
      </c>
      <c r="B19" s="5">
        <v>1021471.2432131767</v>
      </c>
      <c r="C19" s="5">
        <v>1300660.3751475811</v>
      </c>
      <c r="D19" s="5">
        <v>17501.999999999989</v>
      </c>
      <c r="E19" s="5">
        <v>38.885861111111112</v>
      </c>
      <c r="F19" s="45">
        <v>0.02</v>
      </c>
      <c r="G19" s="45">
        <v>0.02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583</v>
      </c>
      <c r="O19" s="35">
        <f t="shared" si="1"/>
        <v>430</v>
      </c>
      <c r="P19" s="35">
        <f t="shared" si="2"/>
        <v>584.42449136115727</v>
      </c>
      <c r="Q19" s="35">
        <f t="shared" si="3"/>
        <v>271.36312570873901</v>
      </c>
      <c r="R19" s="35">
        <f t="shared" si="4"/>
        <v>140.392664806569</v>
      </c>
      <c r="S19" s="35">
        <f t="shared" si="5"/>
        <v>302.49439828121479</v>
      </c>
      <c r="T19" s="35">
        <f t="shared" si="6"/>
        <v>17.532734740834719</v>
      </c>
      <c r="U19" s="35">
        <f t="shared" si="7"/>
        <v>517.900991402626</v>
      </c>
      <c r="V19" s="35">
        <f t="shared" si="8"/>
        <v>267.94171131054708</v>
      </c>
      <c r="W19" s="35">
        <f t="shared" si="9"/>
        <v>0</v>
      </c>
      <c r="X19" s="35">
        <f t="shared" si="10"/>
        <v>3294.0506523028266</v>
      </c>
      <c r="Y19" s="51">
        <v>9900</v>
      </c>
      <c r="Z19" s="51">
        <v>4150</v>
      </c>
      <c r="AA19" s="35">
        <f t="shared" si="11"/>
        <v>583</v>
      </c>
      <c r="AB19" s="35">
        <f t="shared" si="12"/>
        <v>430</v>
      </c>
      <c r="AC19" s="35">
        <f t="shared" si="13"/>
        <v>584.42449136115727</v>
      </c>
      <c r="AD19" s="35">
        <f t="shared" si="14"/>
        <v>271.36312570873901</v>
      </c>
      <c r="AE19" s="35">
        <f t="shared" si="15"/>
        <v>140.392664806569</v>
      </c>
      <c r="AF19" s="35">
        <f t="shared" si="16"/>
        <v>302.49439828121479</v>
      </c>
      <c r="AG19" s="35">
        <f t="shared" si="17"/>
        <v>17.532734740834719</v>
      </c>
      <c r="AH19" s="35">
        <f t="shared" si="18"/>
        <v>517.900991402626</v>
      </c>
      <c r="AI19" s="35">
        <f t="shared" si="19"/>
        <v>267.94171131054708</v>
      </c>
      <c r="AJ19" s="35">
        <f t="shared" si="20"/>
        <v>0</v>
      </c>
      <c r="AK19" s="36">
        <f t="shared" si="21"/>
        <v>3294.0506523028266</v>
      </c>
    </row>
    <row r="20" spans="1:37" x14ac:dyDescent="0.25">
      <c r="A20" s="5">
        <v>5267.2</v>
      </c>
      <c r="B20" s="5">
        <v>1021626.9228305817</v>
      </c>
      <c r="C20" s="5">
        <v>1300785.929345876</v>
      </c>
      <c r="D20" s="5">
        <v>17501.902325581385</v>
      </c>
      <c r="E20" s="5">
        <v>38.885861111111112</v>
      </c>
      <c r="F20" s="45">
        <v>0.02</v>
      </c>
      <c r="G20" s="45">
        <v>0.02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583</v>
      </c>
      <c r="O20" s="35">
        <f t="shared" si="1"/>
        <v>430</v>
      </c>
      <c r="P20" s="35">
        <f t="shared" si="2"/>
        <v>584.42449136115727</v>
      </c>
      <c r="Q20" s="35">
        <f t="shared" si="3"/>
        <v>271.36312570873901</v>
      </c>
      <c r="R20" s="35">
        <f t="shared" si="4"/>
        <v>140.392664806569</v>
      </c>
      <c r="S20" s="35">
        <f t="shared" si="5"/>
        <v>302.49439828121479</v>
      </c>
      <c r="T20" s="35">
        <f t="shared" si="6"/>
        <v>17.532734740834719</v>
      </c>
      <c r="U20" s="35">
        <f t="shared" si="7"/>
        <v>517.900991402626</v>
      </c>
      <c r="V20" s="35">
        <f t="shared" si="8"/>
        <v>267.94171131054708</v>
      </c>
      <c r="W20" s="35">
        <f t="shared" si="9"/>
        <v>0</v>
      </c>
      <c r="X20" s="35">
        <f t="shared" si="10"/>
        <v>3294.0506523028266</v>
      </c>
      <c r="Y20" s="51">
        <v>9900</v>
      </c>
      <c r="Z20" s="51">
        <v>4150</v>
      </c>
      <c r="AA20" s="35">
        <f t="shared" si="11"/>
        <v>583</v>
      </c>
      <c r="AB20" s="35">
        <f t="shared" si="12"/>
        <v>430</v>
      </c>
      <c r="AC20" s="35">
        <f t="shared" si="13"/>
        <v>584.42449136115727</v>
      </c>
      <c r="AD20" s="35">
        <f t="shared" si="14"/>
        <v>271.36312570873901</v>
      </c>
      <c r="AE20" s="35">
        <f t="shared" si="15"/>
        <v>140.392664806569</v>
      </c>
      <c r="AF20" s="35">
        <f t="shared" si="16"/>
        <v>302.49439828121479</v>
      </c>
      <c r="AG20" s="35">
        <f t="shared" si="17"/>
        <v>17.532734740834719</v>
      </c>
      <c r="AH20" s="35">
        <f t="shared" si="18"/>
        <v>517.900991402626</v>
      </c>
      <c r="AI20" s="35">
        <f t="shared" si="19"/>
        <v>267.94171131054708</v>
      </c>
      <c r="AJ20" s="35">
        <f t="shared" si="20"/>
        <v>0</v>
      </c>
      <c r="AK20" s="36">
        <f t="shared" si="21"/>
        <v>3294.0506523028266</v>
      </c>
    </row>
    <row r="21" spans="1:37" x14ac:dyDescent="0.25">
      <c r="A21" s="5">
        <v>5267.8</v>
      </c>
      <c r="B21" s="5">
        <v>1022093.9616832733</v>
      </c>
      <c r="C21" s="5">
        <v>1301162.5919406712</v>
      </c>
      <c r="D21" s="5">
        <v>17501.609302325571</v>
      </c>
      <c r="E21" s="5">
        <v>38.885861111111112</v>
      </c>
      <c r="F21" s="45">
        <v>0.02</v>
      </c>
      <c r="G21" s="45">
        <v>0.02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583</v>
      </c>
      <c r="O21" s="35">
        <f t="shared" si="1"/>
        <v>430</v>
      </c>
      <c r="P21" s="35">
        <f t="shared" si="2"/>
        <v>584.42449136115727</v>
      </c>
      <c r="Q21" s="35">
        <f t="shared" si="3"/>
        <v>271.36312570873901</v>
      </c>
      <c r="R21" s="35">
        <f t="shared" si="4"/>
        <v>140.392664806569</v>
      </c>
      <c r="S21" s="35">
        <f t="shared" si="5"/>
        <v>302.49439828121479</v>
      </c>
      <c r="T21" s="35">
        <f t="shared" si="6"/>
        <v>17.532734740834719</v>
      </c>
      <c r="U21" s="35">
        <f t="shared" si="7"/>
        <v>517.900991402626</v>
      </c>
      <c r="V21" s="35">
        <f t="shared" si="8"/>
        <v>267.94171131054708</v>
      </c>
      <c r="W21" s="35">
        <f t="shared" si="9"/>
        <v>0</v>
      </c>
      <c r="X21" s="35">
        <f t="shared" si="10"/>
        <v>3294.0506523028266</v>
      </c>
      <c r="Y21" s="51">
        <v>9900</v>
      </c>
      <c r="Z21" s="51">
        <v>4150</v>
      </c>
      <c r="AA21" s="35">
        <f t="shared" si="11"/>
        <v>583</v>
      </c>
      <c r="AB21" s="35">
        <f t="shared" si="12"/>
        <v>430</v>
      </c>
      <c r="AC21" s="35">
        <f t="shared" si="13"/>
        <v>584.42449136115727</v>
      </c>
      <c r="AD21" s="35">
        <f t="shared" si="14"/>
        <v>271.36312570873901</v>
      </c>
      <c r="AE21" s="35">
        <f t="shared" si="15"/>
        <v>140.392664806569</v>
      </c>
      <c r="AF21" s="35">
        <f t="shared" si="16"/>
        <v>302.49439828121479</v>
      </c>
      <c r="AG21" s="35">
        <f t="shared" si="17"/>
        <v>17.532734740834719</v>
      </c>
      <c r="AH21" s="35">
        <f t="shared" si="18"/>
        <v>517.900991402626</v>
      </c>
      <c r="AI21" s="35">
        <f t="shared" si="19"/>
        <v>267.94171131054708</v>
      </c>
      <c r="AJ21" s="35">
        <f t="shared" si="20"/>
        <v>0</v>
      </c>
      <c r="AK21" s="36">
        <f t="shared" si="21"/>
        <v>3294.0506523028266</v>
      </c>
    </row>
    <row r="22" spans="1:37" x14ac:dyDescent="0.25">
      <c r="A22" s="5">
        <v>5268</v>
      </c>
      <c r="B22" s="5">
        <v>1022249.6413006783</v>
      </c>
      <c r="C22" s="5">
        <v>1301288.1461389363</v>
      </c>
      <c r="D22" s="5">
        <v>17501.511627906966</v>
      </c>
      <c r="E22" s="5">
        <v>38.885861111111112</v>
      </c>
      <c r="F22" s="45">
        <v>0.02</v>
      </c>
      <c r="G22" s="45">
        <v>0.02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583</v>
      </c>
      <c r="O22" s="35">
        <f t="shared" si="1"/>
        <v>430</v>
      </c>
      <c r="P22" s="35">
        <f t="shared" si="2"/>
        <v>584.42449136115727</v>
      </c>
      <c r="Q22" s="35">
        <f t="shared" si="3"/>
        <v>271.36312570873901</v>
      </c>
      <c r="R22" s="35">
        <f t="shared" si="4"/>
        <v>140.392664806569</v>
      </c>
      <c r="S22" s="35">
        <f t="shared" si="5"/>
        <v>302.49439828121479</v>
      </c>
      <c r="T22" s="35">
        <f t="shared" si="6"/>
        <v>17.532734740834719</v>
      </c>
      <c r="U22" s="35">
        <f t="shared" si="7"/>
        <v>517.900991402626</v>
      </c>
      <c r="V22" s="35">
        <f t="shared" si="8"/>
        <v>267.94171131054708</v>
      </c>
      <c r="W22" s="35">
        <f t="shared" si="9"/>
        <v>0</v>
      </c>
      <c r="X22" s="35">
        <f t="shared" si="10"/>
        <v>3294.0506523028266</v>
      </c>
      <c r="Y22" s="51">
        <v>9900</v>
      </c>
      <c r="Z22" s="51">
        <v>4150</v>
      </c>
      <c r="AA22" s="35">
        <f t="shared" si="11"/>
        <v>583</v>
      </c>
      <c r="AB22" s="35">
        <f t="shared" si="12"/>
        <v>430</v>
      </c>
      <c r="AC22" s="35">
        <f t="shared" si="13"/>
        <v>584.42449136115727</v>
      </c>
      <c r="AD22" s="35">
        <f t="shared" si="14"/>
        <v>271.36312570873901</v>
      </c>
      <c r="AE22" s="35">
        <f t="shared" si="15"/>
        <v>140.392664806569</v>
      </c>
      <c r="AF22" s="35">
        <f t="shared" si="16"/>
        <v>302.49439828121479</v>
      </c>
      <c r="AG22" s="35">
        <f t="shared" si="17"/>
        <v>17.532734740834719</v>
      </c>
      <c r="AH22" s="35">
        <f t="shared" si="18"/>
        <v>517.900991402626</v>
      </c>
      <c r="AI22" s="35">
        <f t="shared" si="19"/>
        <v>267.94171131054708</v>
      </c>
      <c r="AJ22" s="35">
        <f t="shared" si="20"/>
        <v>0</v>
      </c>
      <c r="AK22" s="36">
        <f t="shared" si="21"/>
        <v>3294.0506523028266</v>
      </c>
    </row>
    <row r="23" spans="1:37" x14ac:dyDescent="0.25">
      <c r="A23" s="5">
        <v>5269</v>
      </c>
      <c r="B23" s="5">
        <v>1023028.0393881798</v>
      </c>
      <c r="C23" s="5">
        <v>1301915.9171302617</v>
      </c>
      <c r="D23" s="5">
        <v>17501.02325581394</v>
      </c>
      <c r="E23" s="5">
        <v>38.885861111111112</v>
      </c>
      <c r="F23" s="45">
        <v>0.02</v>
      </c>
      <c r="G23" s="45">
        <v>0.02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583</v>
      </c>
      <c r="O23" s="35">
        <f t="shared" si="1"/>
        <v>430</v>
      </c>
      <c r="P23" s="35">
        <f t="shared" si="2"/>
        <v>584.42449136115727</v>
      </c>
      <c r="Q23" s="35">
        <f t="shared" si="3"/>
        <v>271.36312570873901</v>
      </c>
      <c r="R23" s="35">
        <f t="shared" si="4"/>
        <v>140.392664806569</v>
      </c>
      <c r="S23" s="35">
        <f t="shared" si="5"/>
        <v>302.49439828121479</v>
      </c>
      <c r="T23" s="35">
        <f t="shared" si="6"/>
        <v>17.532734740834719</v>
      </c>
      <c r="U23" s="35">
        <f t="shared" si="7"/>
        <v>517.900991402626</v>
      </c>
      <c r="V23" s="35">
        <f t="shared" si="8"/>
        <v>267.94171131054708</v>
      </c>
      <c r="W23" s="35">
        <f t="shared" si="9"/>
        <v>0</v>
      </c>
      <c r="X23" s="35">
        <f t="shared" si="10"/>
        <v>3294.0506523028266</v>
      </c>
      <c r="Y23" s="51">
        <v>9900</v>
      </c>
      <c r="Z23" s="51">
        <v>4150</v>
      </c>
      <c r="AA23" s="35">
        <f t="shared" si="11"/>
        <v>583</v>
      </c>
      <c r="AB23" s="35">
        <f t="shared" si="12"/>
        <v>430</v>
      </c>
      <c r="AC23" s="35">
        <f t="shared" si="13"/>
        <v>584.42449136115727</v>
      </c>
      <c r="AD23" s="35">
        <f t="shared" si="14"/>
        <v>271.36312570873901</v>
      </c>
      <c r="AE23" s="35">
        <f t="shared" si="15"/>
        <v>140.392664806569</v>
      </c>
      <c r="AF23" s="35">
        <f t="shared" si="16"/>
        <v>302.49439828121479</v>
      </c>
      <c r="AG23" s="35">
        <f t="shared" si="17"/>
        <v>17.532734740834719</v>
      </c>
      <c r="AH23" s="35">
        <f t="shared" si="18"/>
        <v>517.900991402626</v>
      </c>
      <c r="AI23" s="35">
        <f t="shared" si="19"/>
        <v>267.94171131054708</v>
      </c>
      <c r="AJ23" s="35">
        <f t="shared" si="20"/>
        <v>0</v>
      </c>
      <c r="AK23" s="36">
        <f t="shared" si="21"/>
        <v>3294.0506523028266</v>
      </c>
    </row>
    <row r="24" spans="1:37" x14ac:dyDescent="0.25">
      <c r="A24" s="5">
        <v>5270</v>
      </c>
      <c r="B24" s="5">
        <v>1023806.4374752045</v>
      </c>
      <c r="C24" s="5">
        <v>1302543.6881216168</v>
      </c>
      <c r="D24" s="5">
        <v>17500.534883720917</v>
      </c>
      <c r="E24" s="5">
        <v>38.885861111111112</v>
      </c>
      <c r="F24" s="45">
        <v>0.02</v>
      </c>
      <c r="G24" s="45">
        <v>0.02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583</v>
      </c>
      <c r="O24" s="35">
        <f t="shared" si="1"/>
        <v>430</v>
      </c>
      <c r="P24" s="35">
        <f t="shared" si="2"/>
        <v>584.42449136115727</v>
      </c>
      <c r="Q24" s="35">
        <f t="shared" si="3"/>
        <v>271.36312570873901</v>
      </c>
      <c r="R24" s="35">
        <f t="shared" si="4"/>
        <v>140.392664806569</v>
      </c>
      <c r="S24" s="35">
        <f t="shared" si="5"/>
        <v>302.49439828121479</v>
      </c>
      <c r="T24" s="35">
        <f t="shared" si="6"/>
        <v>17.532734740834719</v>
      </c>
      <c r="U24" s="35">
        <f t="shared" si="7"/>
        <v>517.900991402626</v>
      </c>
      <c r="V24" s="35">
        <f t="shared" si="8"/>
        <v>267.94171131054708</v>
      </c>
      <c r="W24" s="35">
        <f t="shared" si="9"/>
        <v>0</v>
      </c>
      <c r="X24" s="35">
        <f t="shared" si="10"/>
        <v>3294.0506523028266</v>
      </c>
      <c r="Y24" s="51">
        <v>9900</v>
      </c>
      <c r="Z24" s="51">
        <v>4150</v>
      </c>
      <c r="AA24" s="35">
        <f t="shared" si="11"/>
        <v>583</v>
      </c>
      <c r="AB24" s="35">
        <f t="shared" si="12"/>
        <v>430</v>
      </c>
      <c r="AC24" s="35">
        <f t="shared" si="13"/>
        <v>584.42449136115727</v>
      </c>
      <c r="AD24" s="35">
        <f t="shared" si="14"/>
        <v>271.36312570873901</v>
      </c>
      <c r="AE24" s="35">
        <f t="shared" si="15"/>
        <v>140.392664806569</v>
      </c>
      <c r="AF24" s="35">
        <f t="shared" si="16"/>
        <v>302.49439828121479</v>
      </c>
      <c r="AG24" s="35">
        <f t="shared" si="17"/>
        <v>17.532734740834719</v>
      </c>
      <c r="AH24" s="35">
        <f t="shared" si="18"/>
        <v>517.900991402626</v>
      </c>
      <c r="AI24" s="35">
        <f t="shared" si="19"/>
        <v>267.94171131054708</v>
      </c>
      <c r="AJ24" s="35">
        <f t="shared" si="20"/>
        <v>0</v>
      </c>
      <c r="AK24" s="36">
        <f t="shared" si="21"/>
        <v>3294.0506523028266</v>
      </c>
    </row>
    <row r="25" spans="1:37" x14ac:dyDescent="0.25">
      <c r="A25" s="5">
        <v>5271</v>
      </c>
      <c r="B25" s="5">
        <v>1024584.8355631828</v>
      </c>
      <c r="C25" s="5">
        <v>1303171.4591129422</v>
      </c>
      <c r="D25" s="5">
        <v>17500.046511627897</v>
      </c>
      <c r="E25" s="5">
        <v>38.885861111111112</v>
      </c>
      <c r="F25" s="45">
        <v>0.02</v>
      </c>
      <c r="G25" s="45">
        <v>0.02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583</v>
      </c>
      <c r="O25" s="35">
        <f t="shared" si="1"/>
        <v>430</v>
      </c>
      <c r="P25" s="35">
        <f t="shared" si="2"/>
        <v>584.42449136115727</v>
      </c>
      <c r="Q25" s="35">
        <f t="shared" si="3"/>
        <v>271.36312570873901</v>
      </c>
      <c r="R25" s="35">
        <f t="shared" si="4"/>
        <v>140.392664806569</v>
      </c>
      <c r="S25" s="35">
        <f t="shared" si="5"/>
        <v>302.49439828121479</v>
      </c>
      <c r="T25" s="35">
        <f t="shared" si="6"/>
        <v>17.532734740834719</v>
      </c>
      <c r="U25" s="35">
        <f t="shared" si="7"/>
        <v>517.900991402626</v>
      </c>
      <c r="V25" s="35">
        <f t="shared" si="8"/>
        <v>267.94171131054708</v>
      </c>
      <c r="W25" s="35">
        <f t="shared" si="9"/>
        <v>0</v>
      </c>
      <c r="X25" s="35">
        <f t="shared" si="10"/>
        <v>3294.0506523028266</v>
      </c>
      <c r="Y25" s="51">
        <v>9900</v>
      </c>
      <c r="Z25" s="51">
        <v>4150</v>
      </c>
      <c r="AA25" s="35">
        <f t="shared" si="11"/>
        <v>583</v>
      </c>
      <c r="AB25" s="35">
        <f t="shared" si="12"/>
        <v>430</v>
      </c>
      <c r="AC25" s="35">
        <f t="shared" si="13"/>
        <v>584.42449136115727</v>
      </c>
      <c r="AD25" s="35">
        <f t="shared" si="14"/>
        <v>271.36312570873901</v>
      </c>
      <c r="AE25" s="35">
        <f t="shared" si="15"/>
        <v>140.392664806569</v>
      </c>
      <c r="AF25" s="35">
        <f t="shared" si="16"/>
        <v>302.49439828121479</v>
      </c>
      <c r="AG25" s="35">
        <f t="shared" si="17"/>
        <v>17.532734740834719</v>
      </c>
      <c r="AH25" s="35">
        <f t="shared" si="18"/>
        <v>517.900991402626</v>
      </c>
      <c r="AI25" s="35">
        <f t="shared" si="19"/>
        <v>267.94171131054708</v>
      </c>
      <c r="AJ25" s="35">
        <f t="shared" si="20"/>
        <v>0</v>
      </c>
      <c r="AK25" s="36">
        <f t="shared" si="21"/>
        <v>3294.0506523028266</v>
      </c>
    </row>
    <row r="26" spans="1:37" x14ac:dyDescent="0.25">
      <c r="A26" s="5">
        <v>5272</v>
      </c>
      <c r="B26" s="5">
        <v>1025363.2336502075</v>
      </c>
      <c r="C26" s="5">
        <v>1303799.2301042974</v>
      </c>
      <c r="D26" s="5">
        <v>17499.558139534874</v>
      </c>
      <c r="E26" s="5">
        <v>38.885861111111112</v>
      </c>
      <c r="F26" s="45">
        <v>0.02</v>
      </c>
      <c r="G26" s="45">
        <v>0.02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583</v>
      </c>
      <c r="O26" s="35">
        <f t="shared" si="1"/>
        <v>430</v>
      </c>
      <c r="P26" s="35">
        <f t="shared" si="2"/>
        <v>584.42449136115727</v>
      </c>
      <c r="Q26" s="35">
        <f t="shared" si="3"/>
        <v>271.36312570873901</v>
      </c>
      <c r="R26" s="35">
        <f t="shared" si="4"/>
        <v>140.392664806569</v>
      </c>
      <c r="S26" s="35">
        <f t="shared" si="5"/>
        <v>302.49439828121479</v>
      </c>
      <c r="T26" s="35">
        <f t="shared" si="6"/>
        <v>17.532734740834719</v>
      </c>
      <c r="U26" s="35">
        <f t="shared" si="7"/>
        <v>517.900991402626</v>
      </c>
      <c r="V26" s="35">
        <f t="shared" si="8"/>
        <v>267.94171131054708</v>
      </c>
      <c r="W26" s="35">
        <f t="shared" si="9"/>
        <v>0</v>
      </c>
      <c r="X26" s="35">
        <f t="shared" si="10"/>
        <v>3294.0506523028266</v>
      </c>
      <c r="Y26" s="51">
        <v>9900</v>
      </c>
      <c r="Z26" s="51">
        <v>4150</v>
      </c>
      <c r="AA26" s="35">
        <f t="shared" si="11"/>
        <v>583</v>
      </c>
      <c r="AB26" s="35">
        <f t="shared" si="12"/>
        <v>430</v>
      </c>
      <c r="AC26" s="35">
        <f t="shared" si="13"/>
        <v>584.42449136115727</v>
      </c>
      <c r="AD26" s="35">
        <f t="shared" si="14"/>
        <v>271.36312570873901</v>
      </c>
      <c r="AE26" s="35">
        <f t="shared" si="15"/>
        <v>140.392664806569</v>
      </c>
      <c r="AF26" s="35">
        <f t="shared" si="16"/>
        <v>302.49439828121479</v>
      </c>
      <c r="AG26" s="35">
        <f t="shared" si="17"/>
        <v>17.532734740834719</v>
      </c>
      <c r="AH26" s="35">
        <f t="shared" si="18"/>
        <v>517.900991402626</v>
      </c>
      <c r="AI26" s="35">
        <f t="shared" si="19"/>
        <v>267.94171131054708</v>
      </c>
      <c r="AJ26" s="35">
        <f t="shared" si="20"/>
        <v>0</v>
      </c>
      <c r="AK26" s="36">
        <f t="shared" si="21"/>
        <v>3294.0506523028266</v>
      </c>
    </row>
    <row r="27" spans="1:37" x14ac:dyDescent="0.25">
      <c r="A27" s="5">
        <v>5272.2</v>
      </c>
      <c r="B27" s="5">
        <v>1025518.9132680893</v>
      </c>
      <c r="C27" s="5">
        <v>1303924.7843025625</v>
      </c>
      <c r="D27" s="5">
        <v>17499.46046511627</v>
      </c>
      <c r="E27" s="5">
        <v>38.885861111111112</v>
      </c>
      <c r="F27" s="45">
        <v>0.02</v>
      </c>
      <c r="G27" s="45">
        <v>0.02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583</v>
      </c>
      <c r="O27" s="35">
        <f t="shared" si="1"/>
        <v>430</v>
      </c>
      <c r="P27" s="35">
        <f t="shared" si="2"/>
        <v>584.42449136115727</v>
      </c>
      <c r="Q27" s="35">
        <f t="shared" si="3"/>
        <v>271.36312570873901</v>
      </c>
      <c r="R27" s="35">
        <f t="shared" si="4"/>
        <v>140.392664806569</v>
      </c>
      <c r="S27" s="35">
        <f t="shared" si="5"/>
        <v>302.49439828121479</v>
      </c>
      <c r="T27" s="35">
        <f t="shared" si="6"/>
        <v>17.532734740834719</v>
      </c>
      <c r="U27" s="35">
        <f t="shared" si="7"/>
        <v>517.900991402626</v>
      </c>
      <c r="V27" s="35">
        <f t="shared" si="8"/>
        <v>267.94171131054708</v>
      </c>
      <c r="W27" s="35">
        <f t="shared" si="9"/>
        <v>0</v>
      </c>
      <c r="X27" s="35">
        <f t="shared" si="10"/>
        <v>3294.0506523028266</v>
      </c>
      <c r="Y27" s="51">
        <v>9900</v>
      </c>
      <c r="Z27" s="51">
        <v>4150</v>
      </c>
      <c r="AA27" s="35">
        <f t="shared" si="11"/>
        <v>583</v>
      </c>
      <c r="AB27" s="35">
        <f t="shared" si="12"/>
        <v>430</v>
      </c>
      <c r="AC27" s="35">
        <f t="shared" si="13"/>
        <v>584.42449136115727</v>
      </c>
      <c r="AD27" s="35">
        <f t="shared" si="14"/>
        <v>271.36312570873901</v>
      </c>
      <c r="AE27" s="35">
        <f t="shared" si="15"/>
        <v>140.392664806569</v>
      </c>
      <c r="AF27" s="35">
        <f t="shared" si="16"/>
        <v>302.49439828121479</v>
      </c>
      <c r="AG27" s="35">
        <f t="shared" si="17"/>
        <v>17.532734740834719</v>
      </c>
      <c r="AH27" s="35">
        <f t="shared" si="18"/>
        <v>517.900991402626</v>
      </c>
      <c r="AI27" s="35">
        <f t="shared" si="19"/>
        <v>267.94171131054708</v>
      </c>
      <c r="AJ27" s="35">
        <f t="shared" si="20"/>
        <v>0</v>
      </c>
      <c r="AK27" s="36">
        <f t="shared" si="21"/>
        <v>3294.0506523028266</v>
      </c>
    </row>
    <row r="28" spans="1:37" x14ac:dyDescent="0.25">
      <c r="A28" s="5">
        <v>5272.8</v>
      </c>
      <c r="B28" s="5">
        <v>1025986.5396504402</v>
      </c>
      <c r="C28" s="5">
        <v>1304301.943218708</v>
      </c>
      <c r="D28" s="5">
        <v>17499.167441860453</v>
      </c>
      <c r="E28" s="5">
        <v>38.885967689755802</v>
      </c>
      <c r="F28" s="45">
        <v>0.02</v>
      </c>
      <c r="G28" s="45">
        <v>0.02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583</v>
      </c>
      <c r="O28" s="35">
        <f t="shared" si="1"/>
        <v>430</v>
      </c>
      <c r="P28" s="35">
        <f t="shared" si="2"/>
        <v>584.42449136115727</v>
      </c>
      <c r="Q28" s="35">
        <f t="shared" si="3"/>
        <v>271.36312570873901</v>
      </c>
      <c r="R28" s="35">
        <f t="shared" si="4"/>
        <v>140.392664806569</v>
      </c>
      <c r="S28" s="35">
        <f t="shared" si="5"/>
        <v>302.49439828121479</v>
      </c>
      <c r="T28" s="35">
        <f t="shared" si="6"/>
        <v>17.532734740834719</v>
      </c>
      <c r="U28" s="35">
        <f t="shared" si="7"/>
        <v>517.900991402626</v>
      </c>
      <c r="V28" s="35">
        <f t="shared" si="8"/>
        <v>267.94171131054708</v>
      </c>
      <c r="W28" s="35">
        <f t="shared" si="9"/>
        <v>0</v>
      </c>
      <c r="X28" s="35">
        <f t="shared" si="10"/>
        <v>3294.0506523028266</v>
      </c>
      <c r="Y28" s="51">
        <v>9900</v>
      </c>
      <c r="Z28" s="51">
        <v>4150</v>
      </c>
      <c r="AA28" s="35">
        <f t="shared" si="11"/>
        <v>583</v>
      </c>
      <c r="AB28" s="35">
        <f t="shared" si="12"/>
        <v>430</v>
      </c>
      <c r="AC28" s="35">
        <f t="shared" si="13"/>
        <v>584.42449136115727</v>
      </c>
      <c r="AD28" s="35">
        <f t="shared" si="14"/>
        <v>271.36312570873901</v>
      </c>
      <c r="AE28" s="35">
        <f t="shared" si="15"/>
        <v>140.392664806569</v>
      </c>
      <c r="AF28" s="35">
        <f t="shared" si="16"/>
        <v>302.49439828121479</v>
      </c>
      <c r="AG28" s="35">
        <f t="shared" si="17"/>
        <v>17.532734740834719</v>
      </c>
      <c r="AH28" s="35">
        <f t="shared" si="18"/>
        <v>517.900991402626</v>
      </c>
      <c r="AI28" s="35">
        <f t="shared" si="19"/>
        <v>267.94171131054708</v>
      </c>
      <c r="AJ28" s="35">
        <f t="shared" si="20"/>
        <v>0</v>
      </c>
      <c r="AK28" s="36">
        <f t="shared" si="21"/>
        <v>3294.0506523028266</v>
      </c>
    </row>
    <row r="29" spans="1:37" x14ac:dyDescent="0.25">
      <c r="A29" s="5">
        <v>5273</v>
      </c>
      <c r="B29" s="5">
        <v>1026142.2189426422</v>
      </c>
      <c r="C29" s="5">
        <v>1304427.4978202879</v>
      </c>
      <c r="D29" s="5">
        <v>17499.069767441848</v>
      </c>
      <c r="E29" s="5">
        <v>38.886055780802337</v>
      </c>
      <c r="F29" s="45">
        <v>0.02</v>
      </c>
      <c r="G29" s="45">
        <v>0.02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583</v>
      </c>
      <c r="O29" s="35">
        <f t="shared" si="1"/>
        <v>430</v>
      </c>
      <c r="P29" s="35">
        <f t="shared" si="2"/>
        <v>584.42449136115727</v>
      </c>
      <c r="Q29" s="35">
        <f t="shared" si="3"/>
        <v>271.36312570873901</v>
      </c>
      <c r="R29" s="35">
        <f t="shared" si="4"/>
        <v>140.392664806569</v>
      </c>
      <c r="S29" s="35">
        <f t="shared" si="5"/>
        <v>302.49439828121479</v>
      </c>
      <c r="T29" s="35">
        <f t="shared" si="6"/>
        <v>17.532734740834719</v>
      </c>
      <c r="U29" s="35">
        <f t="shared" si="7"/>
        <v>517.900991402626</v>
      </c>
      <c r="V29" s="35">
        <f t="shared" si="8"/>
        <v>267.94171131054708</v>
      </c>
      <c r="W29" s="35">
        <f t="shared" si="9"/>
        <v>0</v>
      </c>
      <c r="X29" s="35">
        <f t="shared" si="10"/>
        <v>3294.0506523028266</v>
      </c>
      <c r="Y29" s="51">
        <v>9900</v>
      </c>
      <c r="Z29" s="51">
        <v>4150</v>
      </c>
      <c r="AA29" s="35">
        <f t="shared" si="11"/>
        <v>583</v>
      </c>
      <c r="AB29" s="35">
        <f t="shared" si="12"/>
        <v>430</v>
      </c>
      <c r="AC29" s="35">
        <f t="shared" si="13"/>
        <v>584.42449136115727</v>
      </c>
      <c r="AD29" s="35">
        <f t="shared" si="14"/>
        <v>271.36312570873901</v>
      </c>
      <c r="AE29" s="35">
        <f t="shared" si="15"/>
        <v>140.392664806569</v>
      </c>
      <c r="AF29" s="35">
        <f t="shared" si="16"/>
        <v>302.49439828121479</v>
      </c>
      <c r="AG29" s="35">
        <f t="shared" si="17"/>
        <v>17.532734740834719</v>
      </c>
      <c r="AH29" s="35">
        <f t="shared" si="18"/>
        <v>517.900991402626</v>
      </c>
      <c r="AI29" s="35">
        <f t="shared" si="19"/>
        <v>267.94171131054708</v>
      </c>
      <c r="AJ29" s="35">
        <f t="shared" si="20"/>
        <v>0</v>
      </c>
      <c r="AK29" s="36">
        <f t="shared" si="21"/>
        <v>3294.0506523028266</v>
      </c>
    </row>
    <row r="30" spans="1:37" x14ac:dyDescent="0.25">
      <c r="A30" s="5">
        <v>5274</v>
      </c>
      <c r="B30" s="5">
        <v>1026920.6109213829</v>
      </c>
      <c r="C30" s="5">
        <v>1305055.2763862014</v>
      </c>
      <c r="D30" s="5">
        <v>17498.581395348825</v>
      </c>
      <c r="E30" s="5">
        <v>38.886891263149572</v>
      </c>
      <c r="F30" s="45">
        <v>0.02</v>
      </c>
      <c r="G30" s="45">
        <v>0.02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583</v>
      </c>
      <c r="O30" s="35">
        <f t="shared" si="1"/>
        <v>430</v>
      </c>
      <c r="P30" s="35">
        <f t="shared" si="2"/>
        <v>584.42449136115727</v>
      </c>
      <c r="Q30" s="35">
        <f t="shared" si="3"/>
        <v>271.36312570873901</v>
      </c>
      <c r="R30" s="35">
        <f t="shared" si="4"/>
        <v>140.392664806569</v>
      </c>
      <c r="S30" s="35">
        <f t="shared" si="5"/>
        <v>302.49439828121479</v>
      </c>
      <c r="T30" s="35">
        <f t="shared" si="6"/>
        <v>17.532734740834719</v>
      </c>
      <c r="U30" s="35">
        <f t="shared" si="7"/>
        <v>517.900991402626</v>
      </c>
      <c r="V30" s="35">
        <f t="shared" si="8"/>
        <v>267.94171131054708</v>
      </c>
      <c r="W30" s="35">
        <f t="shared" si="9"/>
        <v>0</v>
      </c>
      <c r="X30" s="35">
        <f t="shared" si="10"/>
        <v>3294.0506523028266</v>
      </c>
      <c r="Y30" s="51">
        <v>9900</v>
      </c>
      <c r="Z30" s="51">
        <v>4150</v>
      </c>
      <c r="AA30" s="35">
        <f t="shared" si="11"/>
        <v>583</v>
      </c>
      <c r="AB30" s="35">
        <f t="shared" si="12"/>
        <v>430</v>
      </c>
      <c r="AC30" s="35">
        <f t="shared" si="13"/>
        <v>584.42449136115727</v>
      </c>
      <c r="AD30" s="35">
        <f t="shared" si="14"/>
        <v>271.36312570873901</v>
      </c>
      <c r="AE30" s="35">
        <f t="shared" si="15"/>
        <v>140.392664806569</v>
      </c>
      <c r="AF30" s="35">
        <f t="shared" si="16"/>
        <v>302.49439828121479</v>
      </c>
      <c r="AG30" s="35">
        <f t="shared" si="17"/>
        <v>17.532734740834719</v>
      </c>
      <c r="AH30" s="35">
        <f t="shared" si="18"/>
        <v>517.900991402626</v>
      </c>
      <c r="AI30" s="35">
        <f t="shared" si="19"/>
        <v>267.94171131054708</v>
      </c>
      <c r="AJ30" s="35">
        <f t="shared" si="20"/>
        <v>0</v>
      </c>
      <c r="AK30" s="36">
        <f t="shared" si="21"/>
        <v>3294.0506523028266</v>
      </c>
    </row>
    <row r="31" spans="1:37" x14ac:dyDescent="0.25">
      <c r="A31" s="5">
        <v>5275</v>
      </c>
      <c r="B31" s="5">
        <v>1027698.9901385307</v>
      </c>
      <c r="C31" s="5">
        <v>1305683.070774585</v>
      </c>
      <c r="D31" s="5">
        <v>17498.093023255802</v>
      </c>
      <c r="E31" s="5">
        <v>38.888385124021013</v>
      </c>
      <c r="F31" s="45">
        <v>0.02</v>
      </c>
      <c r="G31" s="45">
        <v>0.02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583</v>
      </c>
      <c r="O31" s="35">
        <f t="shared" si="1"/>
        <v>430</v>
      </c>
      <c r="P31" s="35">
        <f t="shared" si="2"/>
        <v>584.42449136115727</v>
      </c>
      <c r="Q31" s="35">
        <f t="shared" si="3"/>
        <v>271.36312570873901</v>
      </c>
      <c r="R31" s="35">
        <f t="shared" si="4"/>
        <v>140.392664806569</v>
      </c>
      <c r="S31" s="35">
        <f t="shared" si="5"/>
        <v>302.49439828121479</v>
      </c>
      <c r="T31" s="35">
        <f t="shared" si="6"/>
        <v>17.532734740834719</v>
      </c>
      <c r="U31" s="35">
        <f t="shared" si="7"/>
        <v>517.900991402626</v>
      </c>
      <c r="V31" s="35">
        <f t="shared" si="8"/>
        <v>267.94171131054708</v>
      </c>
      <c r="W31" s="35">
        <f t="shared" si="9"/>
        <v>0</v>
      </c>
      <c r="X31" s="35">
        <f t="shared" si="10"/>
        <v>3294.0506523028266</v>
      </c>
      <c r="Y31" s="51">
        <v>9900</v>
      </c>
      <c r="Z31" s="51">
        <v>4150</v>
      </c>
      <c r="AA31" s="35">
        <f t="shared" si="11"/>
        <v>583</v>
      </c>
      <c r="AB31" s="35">
        <f t="shared" si="12"/>
        <v>430</v>
      </c>
      <c r="AC31" s="35">
        <f t="shared" si="13"/>
        <v>584.42449136115727</v>
      </c>
      <c r="AD31" s="35">
        <f t="shared" si="14"/>
        <v>271.36312570873901</v>
      </c>
      <c r="AE31" s="35">
        <f t="shared" si="15"/>
        <v>140.392664806569</v>
      </c>
      <c r="AF31" s="35">
        <f t="shared" si="16"/>
        <v>302.49439828121479</v>
      </c>
      <c r="AG31" s="35">
        <f t="shared" si="17"/>
        <v>17.532734740834719</v>
      </c>
      <c r="AH31" s="35">
        <f t="shared" si="18"/>
        <v>517.900991402626</v>
      </c>
      <c r="AI31" s="35">
        <f t="shared" si="19"/>
        <v>267.94171131054708</v>
      </c>
      <c r="AJ31" s="35">
        <f t="shared" si="20"/>
        <v>0</v>
      </c>
      <c r="AK31" s="36">
        <f t="shared" si="21"/>
        <v>3294.0506523028266</v>
      </c>
    </row>
    <row r="32" spans="1:37" x14ac:dyDescent="0.25">
      <c r="A32" s="5">
        <v>5276</v>
      </c>
      <c r="B32" s="5">
        <v>1028477.3493800163</v>
      </c>
      <c r="C32" s="5">
        <v>1306310.8899293244</v>
      </c>
      <c r="D32" s="5">
        <v>17497.604651162779</v>
      </c>
      <c r="E32" s="5">
        <v>38.890537363416669</v>
      </c>
      <c r="F32" s="45">
        <v>0.02</v>
      </c>
      <c r="G32" s="45">
        <v>0.02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583</v>
      </c>
      <c r="O32" s="35">
        <f t="shared" si="1"/>
        <v>430</v>
      </c>
      <c r="P32" s="35">
        <f t="shared" si="2"/>
        <v>584.42449136115727</v>
      </c>
      <c r="Q32" s="35">
        <f t="shared" si="3"/>
        <v>271.36312570873901</v>
      </c>
      <c r="R32" s="35">
        <f t="shared" si="4"/>
        <v>140.392664806569</v>
      </c>
      <c r="S32" s="35">
        <f t="shared" si="5"/>
        <v>302.49439828121479</v>
      </c>
      <c r="T32" s="35">
        <f t="shared" si="6"/>
        <v>17.532734740834719</v>
      </c>
      <c r="U32" s="35">
        <f t="shared" si="7"/>
        <v>517.900991402626</v>
      </c>
      <c r="V32" s="35">
        <f t="shared" si="8"/>
        <v>267.94171131054708</v>
      </c>
      <c r="W32" s="35">
        <f t="shared" si="9"/>
        <v>0</v>
      </c>
      <c r="X32" s="35">
        <f t="shared" si="10"/>
        <v>3294.0506523028266</v>
      </c>
      <c r="Y32" s="51">
        <v>9900</v>
      </c>
      <c r="Z32" s="51">
        <v>4150</v>
      </c>
      <c r="AA32" s="35">
        <f t="shared" si="11"/>
        <v>583</v>
      </c>
      <c r="AB32" s="35">
        <f t="shared" si="12"/>
        <v>430</v>
      </c>
      <c r="AC32" s="35">
        <f t="shared" si="13"/>
        <v>584.42449136115727</v>
      </c>
      <c r="AD32" s="35">
        <f t="shared" si="14"/>
        <v>271.36312570873901</v>
      </c>
      <c r="AE32" s="35">
        <f t="shared" si="15"/>
        <v>140.392664806569</v>
      </c>
      <c r="AF32" s="35">
        <f t="shared" si="16"/>
        <v>302.49439828121479</v>
      </c>
      <c r="AG32" s="35">
        <f t="shared" si="17"/>
        <v>17.532734740834719</v>
      </c>
      <c r="AH32" s="35">
        <f t="shared" si="18"/>
        <v>517.900991402626</v>
      </c>
      <c r="AI32" s="35">
        <f t="shared" si="19"/>
        <v>267.94171131054708</v>
      </c>
      <c r="AJ32" s="35">
        <f t="shared" si="20"/>
        <v>0</v>
      </c>
      <c r="AK32" s="36">
        <f t="shared" si="21"/>
        <v>3294.0506523028266</v>
      </c>
    </row>
    <row r="33" spans="1:37" x14ac:dyDescent="0.25">
      <c r="A33" s="5">
        <v>5277</v>
      </c>
      <c r="B33" s="5">
        <v>1029255.6814303398</v>
      </c>
      <c r="C33" s="5">
        <v>1306938.7427934706</v>
      </c>
      <c r="D33" s="5">
        <v>17497.116279069756</v>
      </c>
      <c r="E33" s="5">
        <v>38.893347981336539</v>
      </c>
      <c r="F33" s="45">
        <v>0.02</v>
      </c>
      <c r="G33" s="45">
        <v>0.02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583</v>
      </c>
      <c r="O33" s="35">
        <f t="shared" si="1"/>
        <v>430</v>
      </c>
      <c r="P33" s="35">
        <f t="shared" si="2"/>
        <v>584.42449136115727</v>
      </c>
      <c r="Q33" s="35">
        <f t="shared" si="3"/>
        <v>271.36312570873901</v>
      </c>
      <c r="R33" s="35">
        <f t="shared" si="4"/>
        <v>140.392664806569</v>
      </c>
      <c r="S33" s="35">
        <f t="shared" si="5"/>
        <v>302.49439828121479</v>
      </c>
      <c r="T33" s="35">
        <f t="shared" si="6"/>
        <v>17.532734740834719</v>
      </c>
      <c r="U33" s="35">
        <f t="shared" si="7"/>
        <v>517.900991402626</v>
      </c>
      <c r="V33" s="35">
        <f t="shared" si="8"/>
        <v>267.94171131054708</v>
      </c>
      <c r="W33" s="35">
        <f t="shared" si="9"/>
        <v>0</v>
      </c>
      <c r="X33" s="35">
        <f t="shared" si="10"/>
        <v>3294.0506523028266</v>
      </c>
      <c r="Y33" s="51">
        <v>9900</v>
      </c>
      <c r="Z33" s="51">
        <v>4150</v>
      </c>
      <c r="AA33" s="35">
        <f t="shared" si="11"/>
        <v>583</v>
      </c>
      <c r="AB33" s="35">
        <f t="shared" si="12"/>
        <v>430</v>
      </c>
      <c r="AC33" s="35">
        <f t="shared" si="13"/>
        <v>584.42449136115727</v>
      </c>
      <c r="AD33" s="35">
        <f t="shared" si="14"/>
        <v>271.36312570873901</v>
      </c>
      <c r="AE33" s="35">
        <f t="shared" si="15"/>
        <v>140.392664806569</v>
      </c>
      <c r="AF33" s="35">
        <f t="shared" si="16"/>
        <v>302.49439828121479</v>
      </c>
      <c r="AG33" s="35">
        <f t="shared" si="17"/>
        <v>17.532734740834719</v>
      </c>
      <c r="AH33" s="35">
        <f t="shared" si="18"/>
        <v>517.900991402626</v>
      </c>
      <c r="AI33" s="35">
        <f t="shared" si="19"/>
        <v>267.94171131054708</v>
      </c>
      <c r="AJ33" s="35">
        <f t="shared" si="20"/>
        <v>0</v>
      </c>
      <c r="AK33" s="36">
        <f t="shared" si="21"/>
        <v>3294.0506523028266</v>
      </c>
    </row>
    <row r="34" spans="1:37" x14ac:dyDescent="0.25">
      <c r="A34" s="5">
        <v>5277.2</v>
      </c>
      <c r="B34" s="5">
        <v>1029411.3439426422</v>
      </c>
      <c r="C34" s="5">
        <v>1307064.3181983829</v>
      </c>
      <c r="D34" s="5">
        <v>17497.018604651152</v>
      </c>
      <c r="E34" s="5">
        <v>38.893989110343419</v>
      </c>
      <c r="F34" s="45">
        <v>0.02</v>
      </c>
      <c r="G34" s="45">
        <v>0.02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583</v>
      </c>
      <c r="O34" s="35">
        <f t="shared" si="1"/>
        <v>430</v>
      </c>
      <c r="P34" s="35">
        <f t="shared" si="2"/>
        <v>584.42449136115727</v>
      </c>
      <c r="Q34" s="35">
        <f t="shared" si="3"/>
        <v>271.36312570873901</v>
      </c>
      <c r="R34" s="35">
        <f t="shared" si="4"/>
        <v>140.392664806569</v>
      </c>
      <c r="S34" s="35">
        <f t="shared" si="5"/>
        <v>302.49439828121479</v>
      </c>
      <c r="T34" s="35">
        <f t="shared" si="6"/>
        <v>17.532734740834719</v>
      </c>
      <c r="U34" s="35">
        <f t="shared" si="7"/>
        <v>517.900991402626</v>
      </c>
      <c r="V34" s="35">
        <f t="shared" si="8"/>
        <v>267.94171131054708</v>
      </c>
      <c r="W34" s="35">
        <f t="shared" si="9"/>
        <v>0</v>
      </c>
      <c r="X34" s="35">
        <f t="shared" si="10"/>
        <v>3294.0506523028266</v>
      </c>
      <c r="Y34" s="51">
        <v>9900</v>
      </c>
      <c r="Z34" s="51">
        <v>4150</v>
      </c>
      <c r="AA34" s="35">
        <f t="shared" si="11"/>
        <v>583</v>
      </c>
      <c r="AB34" s="35">
        <f t="shared" si="12"/>
        <v>430</v>
      </c>
      <c r="AC34" s="35">
        <f t="shared" si="13"/>
        <v>584.42449136115727</v>
      </c>
      <c r="AD34" s="35">
        <f t="shared" si="14"/>
        <v>271.36312570873901</v>
      </c>
      <c r="AE34" s="35">
        <f t="shared" si="15"/>
        <v>140.392664806569</v>
      </c>
      <c r="AF34" s="35">
        <f t="shared" si="16"/>
        <v>302.49439828121479</v>
      </c>
      <c r="AG34" s="35">
        <f t="shared" si="17"/>
        <v>17.532734740834719</v>
      </c>
      <c r="AH34" s="35">
        <f t="shared" si="18"/>
        <v>517.900991402626</v>
      </c>
      <c r="AI34" s="35">
        <f t="shared" si="19"/>
        <v>267.94171131054708</v>
      </c>
      <c r="AJ34" s="35">
        <f t="shared" si="20"/>
        <v>0</v>
      </c>
      <c r="AK34" s="36">
        <f t="shared" si="21"/>
        <v>3294.0506523028266</v>
      </c>
    </row>
    <row r="35" spans="1:37" x14ac:dyDescent="0.25">
      <c r="A35" s="5">
        <v>5277.8</v>
      </c>
      <c r="B35" s="5">
        <v>1029878.32264328</v>
      </c>
      <c r="C35" s="5">
        <v>1307441.0553647578</v>
      </c>
      <c r="D35" s="5">
        <v>17496.725581395338</v>
      </c>
      <c r="E35" s="5">
        <v>38.896070508209874</v>
      </c>
      <c r="F35" s="45">
        <v>0.02</v>
      </c>
      <c r="G35" s="45">
        <v>0.02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583</v>
      </c>
      <c r="O35" s="35">
        <f t="shared" si="1"/>
        <v>430</v>
      </c>
      <c r="P35" s="35">
        <f t="shared" si="2"/>
        <v>584.42449136115727</v>
      </c>
      <c r="Q35" s="35">
        <f t="shared" si="3"/>
        <v>271.36312570873901</v>
      </c>
      <c r="R35" s="35">
        <f t="shared" si="4"/>
        <v>140.392664806569</v>
      </c>
      <c r="S35" s="35">
        <f t="shared" si="5"/>
        <v>302.49439828121479</v>
      </c>
      <c r="T35" s="35">
        <f t="shared" si="6"/>
        <v>17.532734740834719</v>
      </c>
      <c r="U35" s="35">
        <f t="shared" si="7"/>
        <v>517.900991402626</v>
      </c>
      <c r="V35" s="35">
        <f t="shared" si="8"/>
        <v>267.94171131054708</v>
      </c>
      <c r="W35" s="35">
        <f t="shared" si="9"/>
        <v>0</v>
      </c>
      <c r="X35" s="35">
        <f t="shared" si="10"/>
        <v>3294.0506523028266</v>
      </c>
      <c r="Y35" s="51">
        <v>9900</v>
      </c>
      <c r="Z35" s="51">
        <v>4150</v>
      </c>
      <c r="AA35" s="35">
        <f t="shared" si="11"/>
        <v>583</v>
      </c>
      <c r="AB35" s="35">
        <f t="shared" si="12"/>
        <v>430</v>
      </c>
      <c r="AC35" s="35">
        <f t="shared" si="13"/>
        <v>584.42449136115727</v>
      </c>
      <c r="AD35" s="35">
        <f t="shared" si="14"/>
        <v>271.36312570873901</v>
      </c>
      <c r="AE35" s="35">
        <f t="shared" si="15"/>
        <v>140.392664806569</v>
      </c>
      <c r="AF35" s="35">
        <f t="shared" si="16"/>
        <v>302.49439828121479</v>
      </c>
      <c r="AG35" s="35">
        <f t="shared" si="17"/>
        <v>17.532734740834719</v>
      </c>
      <c r="AH35" s="35">
        <f t="shared" si="18"/>
        <v>517.900991402626</v>
      </c>
      <c r="AI35" s="35">
        <f t="shared" si="19"/>
        <v>267.94171131054708</v>
      </c>
      <c r="AJ35" s="35">
        <f t="shared" si="20"/>
        <v>0</v>
      </c>
      <c r="AK35" s="36">
        <f t="shared" si="21"/>
        <v>3294.0506523028266</v>
      </c>
    </row>
    <row r="36" spans="1:37" x14ac:dyDescent="0.25">
      <c r="A36" s="5">
        <v>5278</v>
      </c>
      <c r="B36" s="5">
        <v>1030033.9790735245</v>
      </c>
      <c r="C36" s="5">
        <v>1307566.6383092403</v>
      </c>
      <c r="D36" s="5">
        <v>17496.627906976733</v>
      </c>
      <c r="E36" s="5">
        <v>38.896816977780624</v>
      </c>
      <c r="F36" s="45">
        <v>0.02</v>
      </c>
      <c r="G36" s="45">
        <v>0.02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583</v>
      </c>
      <c r="O36" s="35">
        <f t="shared" si="1"/>
        <v>430</v>
      </c>
      <c r="P36" s="35">
        <f t="shared" si="2"/>
        <v>584.42449136115727</v>
      </c>
      <c r="Q36" s="35">
        <f t="shared" si="3"/>
        <v>271.36312570873901</v>
      </c>
      <c r="R36" s="35">
        <f t="shared" si="4"/>
        <v>140.392664806569</v>
      </c>
      <c r="S36" s="35">
        <f t="shared" si="5"/>
        <v>302.49439828121479</v>
      </c>
      <c r="T36" s="35">
        <f t="shared" si="6"/>
        <v>17.532734740834719</v>
      </c>
      <c r="U36" s="35">
        <f t="shared" si="7"/>
        <v>517.900991402626</v>
      </c>
      <c r="V36" s="35">
        <f t="shared" si="8"/>
        <v>267.94171131054708</v>
      </c>
      <c r="W36" s="35">
        <f t="shared" si="9"/>
        <v>0</v>
      </c>
      <c r="X36" s="35">
        <f t="shared" si="10"/>
        <v>3294.0506523028266</v>
      </c>
      <c r="Y36" s="51">
        <v>9900</v>
      </c>
      <c r="Z36" s="51">
        <v>4150</v>
      </c>
      <c r="AA36" s="35">
        <f t="shared" si="11"/>
        <v>583</v>
      </c>
      <c r="AB36" s="35">
        <f t="shared" si="12"/>
        <v>430</v>
      </c>
      <c r="AC36" s="35">
        <f t="shared" si="13"/>
        <v>584.42449136115727</v>
      </c>
      <c r="AD36" s="35">
        <f t="shared" si="14"/>
        <v>271.36312570873901</v>
      </c>
      <c r="AE36" s="35">
        <f t="shared" si="15"/>
        <v>140.392664806569</v>
      </c>
      <c r="AF36" s="35">
        <f t="shared" si="16"/>
        <v>302.49439828121479</v>
      </c>
      <c r="AG36" s="35">
        <f t="shared" si="17"/>
        <v>17.532734740834719</v>
      </c>
      <c r="AH36" s="35">
        <f t="shared" si="18"/>
        <v>517.900991402626</v>
      </c>
      <c r="AI36" s="35">
        <f t="shared" si="19"/>
        <v>267.94171131054708</v>
      </c>
      <c r="AJ36" s="35">
        <f t="shared" si="20"/>
        <v>0</v>
      </c>
      <c r="AK36" s="36">
        <f t="shared" si="21"/>
        <v>3294.0506523028266</v>
      </c>
    </row>
    <row r="37" spans="1:37" x14ac:dyDescent="0.25">
      <c r="A37" s="5">
        <v>5279</v>
      </c>
      <c r="B37" s="5">
        <v>1030812.2350907326</v>
      </c>
      <c r="C37" s="5">
        <v>1308194.5854175687</v>
      </c>
      <c r="D37" s="5">
        <v>17496.13953488371</v>
      </c>
      <c r="E37" s="5">
        <v>38.900944352748922</v>
      </c>
      <c r="F37" s="45">
        <v>0.02</v>
      </c>
      <c r="G37" s="45">
        <v>0.02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583</v>
      </c>
      <c r="O37" s="35">
        <f t="shared" si="1"/>
        <v>430</v>
      </c>
      <c r="P37" s="35">
        <f t="shared" si="2"/>
        <v>584.42449136115727</v>
      </c>
      <c r="Q37" s="35">
        <f t="shared" si="3"/>
        <v>271.36312570873901</v>
      </c>
      <c r="R37" s="35">
        <f t="shared" si="4"/>
        <v>140.392664806569</v>
      </c>
      <c r="S37" s="35">
        <f t="shared" si="5"/>
        <v>302.49439828121479</v>
      </c>
      <c r="T37" s="35">
        <f t="shared" si="6"/>
        <v>17.532734740834719</v>
      </c>
      <c r="U37" s="35">
        <f t="shared" si="7"/>
        <v>517.900991402626</v>
      </c>
      <c r="V37" s="35">
        <f t="shared" si="8"/>
        <v>267.94171131054708</v>
      </c>
      <c r="W37" s="35">
        <f t="shared" si="9"/>
        <v>0</v>
      </c>
      <c r="X37" s="35">
        <f t="shared" si="10"/>
        <v>3294.0506523028266</v>
      </c>
      <c r="Y37" s="51">
        <v>9900</v>
      </c>
      <c r="Z37" s="51">
        <v>4150</v>
      </c>
      <c r="AA37" s="35">
        <f t="shared" si="11"/>
        <v>583</v>
      </c>
      <c r="AB37" s="35">
        <f t="shared" si="12"/>
        <v>430</v>
      </c>
      <c r="AC37" s="35">
        <f t="shared" si="13"/>
        <v>584.42449136115727</v>
      </c>
      <c r="AD37" s="35">
        <f t="shared" si="14"/>
        <v>271.36312570873901</v>
      </c>
      <c r="AE37" s="35">
        <f t="shared" si="15"/>
        <v>140.392664806569</v>
      </c>
      <c r="AF37" s="35">
        <f t="shared" si="16"/>
        <v>302.49439828121479</v>
      </c>
      <c r="AG37" s="35">
        <f t="shared" si="17"/>
        <v>17.532734740834719</v>
      </c>
      <c r="AH37" s="35">
        <f t="shared" si="18"/>
        <v>517.900991402626</v>
      </c>
      <c r="AI37" s="35">
        <f t="shared" si="19"/>
        <v>267.94171131054708</v>
      </c>
      <c r="AJ37" s="35">
        <f t="shared" si="20"/>
        <v>0</v>
      </c>
      <c r="AK37" s="36">
        <f t="shared" si="21"/>
        <v>3294.0506523028266</v>
      </c>
    </row>
    <row r="38" spans="1:37" x14ac:dyDescent="0.25">
      <c r="A38" s="5">
        <v>5280</v>
      </c>
      <c r="B38" s="5">
        <v>1031590.4422626495</v>
      </c>
      <c r="C38" s="5">
        <v>1308822.5930580497</v>
      </c>
      <c r="D38" s="5">
        <v>17495.651162790688</v>
      </c>
      <c r="E38" s="5">
        <v>38.905730106241442</v>
      </c>
      <c r="F38" s="45">
        <v>0.02</v>
      </c>
      <c r="G38" s="45">
        <v>0.02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583</v>
      </c>
      <c r="O38" s="35">
        <f t="shared" si="1"/>
        <v>430</v>
      </c>
      <c r="P38" s="35">
        <f t="shared" si="2"/>
        <v>584.42449136115727</v>
      </c>
      <c r="Q38" s="35">
        <f t="shared" si="3"/>
        <v>271.36312570873901</v>
      </c>
      <c r="R38" s="35">
        <f t="shared" si="4"/>
        <v>140.392664806569</v>
      </c>
      <c r="S38" s="35">
        <f t="shared" si="5"/>
        <v>302.49439828121479</v>
      </c>
      <c r="T38" s="35">
        <f t="shared" si="6"/>
        <v>17.532734740834719</v>
      </c>
      <c r="U38" s="35">
        <f t="shared" si="7"/>
        <v>517.900991402626</v>
      </c>
      <c r="V38" s="35">
        <f t="shared" si="8"/>
        <v>267.94171131054708</v>
      </c>
      <c r="W38" s="35">
        <f t="shared" si="9"/>
        <v>0</v>
      </c>
      <c r="X38" s="35">
        <f t="shared" si="10"/>
        <v>3294.0506523028266</v>
      </c>
      <c r="Y38" s="51">
        <v>9900</v>
      </c>
      <c r="Z38" s="51">
        <v>4150</v>
      </c>
      <c r="AA38" s="35">
        <f t="shared" si="11"/>
        <v>583</v>
      </c>
      <c r="AB38" s="35">
        <f t="shared" si="12"/>
        <v>430</v>
      </c>
      <c r="AC38" s="35">
        <f t="shared" si="13"/>
        <v>584.42449136115727</v>
      </c>
      <c r="AD38" s="35">
        <f t="shared" si="14"/>
        <v>271.36312570873901</v>
      </c>
      <c r="AE38" s="35">
        <f t="shared" si="15"/>
        <v>140.392664806569</v>
      </c>
      <c r="AF38" s="35">
        <f t="shared" si="16"/>
        <v>302.49439828121479</v>
      </c>
      <c r="AG38" s="35">
        <f t="shared" si="17"/>
        <v>17.532734740834719</v>
      </c>
      <c r="AH38" s="35">
        <f t="shared" si="18"/>
        <v>517.900991402626</v>
      </c>
      <c r="AI38" s="35">
        <f t="shared" si="19"/>
        <v>267.94171131054708</v>
      </c>
      <c r="AJ38" s="35">
        <f t="shared" si="20"/>
        <v>0</v>
      </c>
      <c r="AK38" s="36">
        <f t="shared" si="21"/>
        <v>3294.0506523028266</v>
      </c>
    </row>
    <row r="39" spans="1:37" x14ac:dyDescent="0.25">
      <c r="A39" s="5">
        <v>5281</v>
      </c>
      <c r="B39" s="5">
        <v>1032368.5933680534</v>
      </c>
      <c r="C39" s="5">
        <v>1309450.6701685488</v>
      </c>
      <c r="D39" s="5">
        <v>17495.162790697661</v>
      </c>
      <c r="E39" s="5">
        <v>38.91117423825817</v>
      </c>
      <c r="F39" s="45">
        <v>0.02</v>
      </c>
      <c r="G39" s="45">
        <v>0.02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583</v>
      </c>
      <c r="O39" s="35">
        <f t="shared" si="1"/>
        <v>430</v>
      </c>
      <c r="P39" s="35">
        <f t="shared" si="2"/>
        <v>584.42449136115727</v>
      </c>
      <c r="Q39" s="35">
        <f t="shared" si="3"/>
        <v>271.36312570873901</v>
      </c>
      <c r="R39" s="35">
        <f t="shared" si="4"/>
        <v>140.392664806569</v>
      </c>
      <c r="S39" s="35">
        <f t="shared" si="5"/>
        <v>302.49439828121479</v>
      </c>
      <c r="T39" s="35">
        <f t="shared" si="6"/>
        <v>17.532734740834719</v>
      </c>
      <c r="U39" s="35">
        <f t="shared" si="7"/>
        <v>517.900991402626</v>
      </c>
      <c r="V39" s="35">
        <f t="shared" si="8"/>
        <v>267.94171131054708</v>
      </c>
      <c r="W39" s="35">
        <f t="shared" si="9"/>
        <v>0</v>
      </c>
      <c r="X39" s="35">
        <f t="shared" si="10"/>
        <v>3294.0506523028266</v>
      </c>
      <c r="Y39" s="51">
        <v>9900</v>
      </c>
      <c r="Z39" s="51">
        <v>4150</v>
      </c>
      <c r="AA39" s="35">
        <f t="shared" si="11"/>
        <v>583</v>
      </c>
      <c r="AB39" s="35">
        <f t="shared" si="12"/>
        <v>430</v>
      </c>
      <c r="AC39" s="35">
        <f t="shared" si="13"/>
        <v>584.42449136115727</v>
      </c>
      <c r="AD39" s="35">
        <f t="shared" si="14"/>
        <v>271.36312570873901</v>
      </c>
      <c r="AE39" s="35">
        <f t="shared" si="15"/>
        <v>140.392664806569</v>
      </c>
      <c r="AF39" s="35">
        <f t="shared" si="16"/>
        <v>302.49439828121479</v>
      </c>
      <c r="AG39" s="35">
        <f t="shared" si="17"/>
        <v>17.532734740834719</v>
      </c>
      <c r="AH39" s="35">
        <f t="shared" si="18"/>
        <v>517.900991402626</v>
      </c>
      <c r="AI39" s="35">
        <f t="shared" si="19"/>
        <v>267.94171131054708</v>
      </c>
      <c r="AJ39" s="35">
        <f t="shared" si="20"/>
        <v>0</v>
      </c>
      <c r="AK39" s="36">
        <f t="shared" si="21"/>
        <v>3294.0506523028266</v>
      </c>
    </row>
    <row r="40" spans="1:37" x14ac:dyDescent="0.25">
      <c r="A40" s="5">
        <v>5282</v>
      </c>
      <c r="B40" s="5">
        <v>1033146.6811819077</v>
      </c>
      <c r="C40" s="5">
        <v>1310078.8256850243</v>
      </c>
      <c r="D40" s="5">
        <v>17494.674418604638</v>
      </c>
      <c r="E40" s="5">
        <v>38.917276748799111</v>
      </c>
      <c r="F40" s="45">
        <v>0.02</v>
      </c>
      <c r="G40" s="45">
        <v>0.02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583</v>
      </c>
      <c r="O40" s="35">
        <f t="shared" si="1"/>
        <v>430</v>
      </c>
      <c r="P40" s="35">
        <f t="shared" si="2"/>
        <v>584.42449136115727</v>
      </c>
      <c r="Q40" s="35">
        <f t="shared" si="3"/>
        <v>271.36312570873901</v>
      </c>
      <c r="R40" s="35">
        <f t="shared" si="4"/>
        <v>140.392664806569</v>
      </c>
      <c r="S40" s="35">
        <f t="shared" si="5"/>
        <v>302.49439828121479</v>
      </c>
      <c r="T40" s="35">
        <f t="shared" si="6"/>
        <v>17.532734740834719</v>
      </c>
      <c r="U40" s="35">
        <f t="shared" si="7"/>
        <v>517.900991402626</v>
      </c>
      <c r="V40" s="35">
        <f t="shared" si="8"/>
        <v>267.94171131054708</v>
      </c>
      <c r="W40" s="35">
        <f t="shared" si="9"/>
        <v>0</v>
      </c>
      <c r="X40" s="35">
        <f t="shared" si="10"/>
        <v>3294.0506523028266</v>
      </c>
      <c r="Y40" s="51">
        <v>9900</v>
      </c>
      <c r="Z40" s="51">
        <v>4150</v>
      </c>
      <c r="AA40" s="35">
        <f t="shared" si="11"/>
        <v>583</v>
      </c>
      <c r="AB40" s="35">
        <f t="shared" si="12"/>
        <v>430</v>
      </c>
      <c r="AC40" s="35">
        <f t="shared" si="13"/>
        <v>584.42449136115727</v>
      </c>
      <c r="AD40" s="35">
        <f t="shared" si="14"/>
        <v>271.36312570873901</v>
      </c>
      <c r="AE40" s="35">
        <f t="shared" si="15"/>
        <v>140.392664806569</v>
      </c>
      <c r="AF40" s="35">
        <f t="shared" si="16"/>
        <v>302.49439828121479</v>
      </c>
      <c r="AG40" s="35">
        <f t="shared" si="17"/>
        <v>17.532734740834719</v>
      </c>
      <c r="AH40" s="35">
        <f t="shared" si="18"/>
        <v>517.900991402626</v>
      </c>
      <c r="AI40" s="35">
        <f t="shared" si="19"/>
        <v>267.94171131054708</v>
      </c>
      <c r="AJ40" s="35">
        <f t="shared" si="20"/>
        <v>0</v>
      </c>
      <c r="AK40" s="36">
        <f t="shared" si="21"/>
        <v>3294.0506523028266</v>
      </c>
    </row>
    <row r="41" spans="1:37" x14ac:dyDescent="0.25">
      <c r="A41" s="5">
        <v>5282.2</v>
      </c>
      <c r="B41" s="5">
        <v>1033302.2905139923</v>
      </c>
      <c r="C41" s="5">
        <v>1310204.4669832289</v>
      </c>
      <c r="D41" s="5">
        <v>17494.576744186033</v>
      </c>
      <c r="E41" s="5">
        <v>38.918576256330205</v>
      </c>
      <c r="F41" s="45">
        <v>0.02</v>
      </c>
      <c r="G41" s="45">
        <v>0.02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583</v>
      </c>
      <c r="O41" s="35">
        <f t="shared" si="1"/>
        <v>430</v>
      </c>
      <c r="P41" s="35">
        <f t="shared" si="2"/>
        <v>584.42449136115727</v>
      </c>
      <c r="Q41" s="35">
        <f t="shared" si="3"/>
        <v>271.36312570873901</v>
      </c>
      <c r="R41" s="35">
        <f t="shared" si="4"/>
        <v>140.392664806569</v>
      </c>
      <c r="S41" s="35">
        <f t="shared" si="5"/>
        <v>302.49439828121479</v>
      </c>
      <c r="T41" s="35">
        <f t="shared" si="6"/>
        <v>17.532734740834719</v>
      </c>
      <c r="U41" s="35">
        <f t="shared" si="7"/>
        <v>517.900991402626</v>
      </c>
      <c r="V41" s="35">
        <f t="shared" si="8"/>
        <v>267.94171131054708</v>
      </c>
      <c r="W41" s="35">
        <f t="shared" si="9"/>
        <v>0</v>
      </c>
      <c r="X41" s="35">
        <f t="shared" si="10"/>
        <v>3294.0506523028266</v>
      </c>
      <c r="Y41" s="51">
        <v>9900</v>
      </c>
      <c r="Z41" s="51">
        <v>4150</v>
      </c>
      <c r="AA41" s="35">
        <f t="shared" si="11"/>
        <v>583</v>
      </c>
      <c r="AB41" s="35">
        <f t="shared" si="12"/>
        <v>430</v>
      </c>
      <c r="AC41" s="35">
        <f t="shared" si="13"/>
        <v>584.42449136115727</v>
      </c>
      <c r="AD41" s="35">
        <f t="shared" si="14"/>
        <v>271.36312570873901</v>
      </c>
      <c r="AE41" s="35">
        <f t="shared" si="15"/>
        <v>140.392664806569</v>
      </c>
      <c r="AF41" s="35">
        <f t="shared" si="16"/>
        <v>302.49439828121479</v>
      </c>
      <c r="AG41" s="35">
        <f t="shared" si="17"/>
        <v>17.532734740834719</v>
      </c>
      <c r="AH41" s="35">
        <f t="shared" si="18"/>
        <v>517.900991402626</v>
      </c>
      <c r="AI41" s="35">
        <f t="shared" si="19"/>
        <v>267.94171131054708</v>
      </c>
      <c r="AJ41" s="35">
        <f t="shared" si="20"/>
        <v>0</v>
      </c>
      <c r="AK41" s="36">
        <f t="shared" si="21"/>
        <v>3294.0506523028266</v>
      </c>
    </row>
    <row r="42" spans="1:37" x14ac:dyDescent="0.25">
      <c r="A42" s="5">
        <v>5282.8</v>
      </c>
      <c r="B42" s="5">
        <v>1033769.1010069847</v>
      </c>
      <c r="C42" s="5">
        <v>1310581.4125540257</v>
      </c>
      <c r="D42" s="5">
        <v>17494.28372093022</v>
      </c>
      <c r="E42" s="5">
        <v>38.922632789769303</v>
      </c>
      <c r="F42" s="45">
        <v>0.02</v>
      </c>
      <c r="G42" s="45">
        <v>0.02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583</v>
      </c>
      <c r="O42" s="35">
        <f t="shared" si="1"/>
        <v>430</v>
      </c>
      <c r="P42" s="35">
        <f t="shared" si="2"/>
        <v>584.42449136115727</v>
      </c>
      <c r="Q42" s="35">
        <f t="shared" si="3"/>
        <v>271.36312570873901</v>
      </c>
      <c r="R42" s="35">
        <f t="shared" si="4"/>
        <v>140.392664806569</v>
      </c>
      <c r="S42" s="35">
        <f t="shared" si="5"/>
        <v>302.49439828121479</v>
      </c>
      <c r="T42" s="35">
        <f t="shared" si="6"/>
        <v>17.532734740834719</v>
      </c>
      <c r="U42" s="35">
        <f t="shared" si="7"/>
        <v>517.900991402626</v>
      </c>
      <c r="V42" s="35">
        <f t="shared" si="8"/>
        <v>267.94171131054708</v>
      </c>
      <c r="W42" s="35">
        <f t="shared" si="9"/>
        <v>0</v>
      </c>
      <c r="X42" s="35">
        <f t="shared" si="10"/>
        <v>3294.0506523028266</v>
      </c>
      <c r="Y42" s="51">
        <v>9900</v>
      </c>
      <c r="Z42" s="51">
        <v>4150</v>
      </c>
      <c r="AA42" s="35">
        <f t="shared" si="11"/>
        <v>583</v>
      </c>
      <c r="AB42" s="35">
        <f t="shared" si="12"/>
        <v>430</v>
      </c>
      <c r="AC42" s="35">
        <f t="shared" si="13"/>
        <v>584.42449136115727</v>
      </c>
      <c r="AD42" s="35">
        <f t="shared" si="14"/>
        <v>271.36312570873901</v>
      </c>
      <c r="AE42" s="35">
        <f t="shared" si="15"/>
        <v>140.392664806569</v>
      </c>
      <c r="AF42" s="35">
        <f t="shared" si="16"/>
        <v>302.49439828121479</v>
      </c>
      <c r="AG42" s="35">
        <f t="shared" si="17"/>
        <v>17.532734740834719</v>
      </c>
      <c r="AH42" s="35">
        <f t="shared" si="18"/>
        <v>517.900991402626</v>
      </c>
      <c r="AI42" s="35">
        <f t="shared" si="19"/>
        <v>267.94171131054708</v>
      </c>
      <c r="AJ42" s="35">
        <f t="shared" si="20"/>
        <v>0</v>
      </c>
      <c r="AK42" s="36">
        <f t="shared" si="21"/>
        <v>3294.0506523028266</v>
      </c>
    </row>
    <row r="43" spans="1:37" x14ac:dyDescent="0.25">
      <c r="A43" s="5">
        <v>5283</v>
      </c>
      <c r="B43" s="5">
        <v>1033924.6984777451</v>
      </c>
      <c r="C43" s="5">
        <v>1310707.0685411692</v>
      </c>
      <c r="D43" s="5">
        <v>17494.186046511615</v>
      </c>
      <c r="E43" s="5">
        <v>38.924037637864267</v>
      </c>
      <c r="F43" s="45">
        <v>0.02</v>
      </c>
      <c r="G43" s="45">
        <v>0.02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583</v>
      </c>
      <c r="O43" s="35">
        <f t="shared" si="1"/>
        <v>430</v>
      </c>
      <c r="P43" s="35">
        <f t="shared" si="2"/>
        <v>584.42449136115727</v>
      </c>
      <c r="Q43" s="35">
        <f t="shared" si="3"/>
        <v>271.36312570873901</v>
      </c>
      <c r="R43" s="35">
        <f t="shared" si="4"/>
        <v>140.392664806569</v>
      </c>
      <c r="S43" s="35">
        <f t="shared" si="5"/>
        <v>302.49439828121479</v>
      </c>
      <c r="T43" s="35">
        <f t="shared" si="6"/>
        <v>17.532734740834719</v>
      </c>
      <c r="U43" s="35">
        <f t="shared" si="7"/>
        <v>517.900991402626</v>
      </c>
      <c r="V43" s="35">
        <f t="shared" si="8"/>
        <v>267.94171131054708</v>
      </c>
      <c r="W43" s="35">
        <f t="shared" si="9"/>
        <v>0</v>
      </c>
      <c r="X43" s="35">
        <f t="shared" si="10"/>
        <v>3294.0506523028266</v>
      </c>
      <c r="Y43" s="51">
        <v>9900</v>
      </c>
      <c r="Z43" s="51">
        <v>4150</v>
      </c>
      <c r="AA43" s="35">
        <f t="shared" si="11"/>
        <v>583</v>
      </c>
      <c r="AB43" s="35">
        <f t="shared" si="12"/>
        <v>430</v>
      </c>
      <c r="AC43" s="35">
        <f t="shared" si="13"/>
        <v>584.42449136115727</v>
      </c>
      <c r="AD43" s="35">
        <f t="shared" si="14"/>
        <v>271.36312570873901</v>
      </c>
      <c r="AE43" s="35">
        <f t="shared" si="15"/>
        <v>140.392664806569</v>
      </c>
      <c r="AF43" s="35">
        <f t="shared" si="16"/>
        <v>302.49439828121479</v>
      </c>
      <c r="AG43" s="35">
        <f t="shared" si="17"/>
        <v>17.532734740834719</v>
      </c>
      <c r="AH43" s="35">
        <f t="shared" si="18"/>
        <v>517.900991402626</v>
      </c>
      <c r="AI43" s="35">
        <f t="shared" si="19"/>
        <v>267.94171131054708</v>
      </c>
      <c r="AJ43" s="35">
        <f t="shared" si="20"/>
        <v>0</v>
      </c>
      <c r="AK43" s="36">
        <f t="shared" si="21"/>
        <v>3294.0506523028266</v>
      </c>
    </row>
    <row r="44" spans="1:37" x14ac:dyDescent="0.25">
      <c r="A44" s="5">
        <v>5284</v>
      </c>
      <c r="B44" s="5">
        <v>1034702.6380257607</v>
      </c>
      <c r="C44" s="5">
        <v>1311335.4076683521</v>
      </c>
      <c r="D44" s="5">
        <v>17493.697674418592</v>
      </c>
      <c r="E44" s="5">
        <v>38.931456905453636</v>
      </c>
      <c r="F44" s="45">
        <v>0.02</v>
      </c>
      <c r="G44" s="45">
        <v>0.02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583</v>
      </c>
      <c r="O44" s="35">
        <f t="shared" si="1"/>
        <v>430</v>
      </c>
      <c r="P44" s="35">
        <f t="shared" si="2"/>
        <v>584.42449136115727</v>
      </c>
      <c r="Q44" s="35">
        <f t="shared" si="3"/>
        <v>271.36312570873901</v>
      </c>
      <c r="R44" s="35">
        <f t="shared" si="4"/>
        <v>140.392664806569</v>
      </c>
      <c r="S44" s="35">
        <f t="shared" si="5"/>
        <v>302.49439828121479</v>
      </c>
      <c r="T44" s="35">
        <f t="shared" si="6"/>
        <v>17.532734740834719</v>
      </c>
      <c r="U44" s="35">
        <f t="shared" si="7"/>
        <v>517.900991402626</v>
      </c>
      <c r="V44" s="35">
        <f t="shared" si="8"/>
        <v>267.94171131054708</v>
      </c>
      <c r="W44" s="35">
        <f t="shared" si="9"/>
        <v>0</v>
      </c>
      <c r="X44" s="35">
        <f t="shared" si="10"/>
        <v>3294.0506523028266</v>
      </c>
      <c r="Y44" s="51">
        <v>9900</v>
      </c>
      <c r="Z44" s="51">
        <v>4150</v>
      </c>
      <c r="AA44" s="35">
        <f t="shared" si="11"/>
        <v>583</v>
      </c>
      <c r="AB44" s="35">
        <f t="shared" si="12"/>
        <v>430</v>
      </c>
      <c r="AC44" s="35">
        <f t="shared" si="13"/>
        <v>584.42449136115727</v>
      </c>
      <c r="AD44" s="35">
        <f t="shared" si="14"/>
        <v>271.36312570873901</v>
      </c>
      <c r="AE44" s="35">
        <f t="shared" si="15"/>
        <v>140.392664806569</v>
      </c>
      <c r="AF44" s="35">
        <f t="shared" si="16"/>
        <v>302.49439828121479</v>
      </c>
      <c r="AG44" s="35">
        <f t="shared" si="17"/>
        <v>17.532734740834719</v>
      </c>
      <c r="AH44" s="35">
        <f t="shared" si="18"/>
        <v>517.900991402626</v>
      </c>
      <c r="AI44" s="35">
        <f t="shared" si="19"/>
        <v>267.94171131054708</v>
      </c>
      <c r="AJ44" s="35">
        <f t="shared" si="20"/>
        <v>0</v>
      </c>
      <c r="AK44" s="36">
        <f t="shared" si="21"/>
        <v>3294.0506523028266</v>
      </c>
    </row>
    <row r="45" spans="1:37" x14ac:dyDescent="0.25">
      <c r="A45" s="5">
        <v>5285</v>
      </c>
      <c r="B45" s="5">
        <v>1035480.4925918579</v>
      </c>
      <c r="C45" s="5">
        <v>1311963.8519951999</v>
      </c>
      <c r="D45" s="5">
        <v>17493.209302325569</v>
      </c>
      <c r="E45" s="5">
        <v>38.939534551567228</v>
      </c>
      <c r="F45" s="45">
        <v>0.02</v>
      </c>
      <c r="G45" s="45">
        <v>0.02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583</v>
      </c>
      <c r="O45" s="35">
        <f t="shared" si="1"/>
        <v>430</v>
      </c>
      <c r="P45" s="35">
        <f t="shared" si="2"/>
        <v>584.42449136115727</v>
      </c>
      <c r="Q45" s="35">
        <f t="shared" si="3"/>
        <v>271.36312570873901</v>
      </c>
      <c r="R45" s="35">
        <f t="shared" si="4"/>
        <v>140.392664806569</v>
      </c>
      <c r="S45" s="35">
        <f t="shared" si="5"/>
        <v>302.49439828121479</v>
      </c>
      <c r="T45" s="35">
        <f t="shared" si="6"/>
        <v>17.532734740834719</v>
      </c>
      <c r="U45" s="35">
        <f t="shared" si="7"/>
        <v>517.900991402626</v>
      </c>
      <c r="V45" s="35">
        <f t="shared" si="8"/>
        <v>267.94171131054708</v>
      </c>
      <c r="W45" s="35">
        <f t="shared" si="9"/>
        <v>0</v>
      </c>
      <c r="X45" s="35">
        <f t="shared" si="10"/>
        <v>3294.0506523028266</v>
      </c>
      <c r="Y45" s="51">
        <v>9900</v>
      </c>
      <c r="Z45" s="51">
        <v>4150</v>
      </c>
      <c r="AA45" s="35">
        <f t="shared" si="11"/>
        <v>583</v>
      </c>
      <c r="AB45" s="35">
        <f t="shared" si="12"/>
        <v>430</v>
      </c>
      <c r="AC45" s="35">
        <f t="shared" si="13"/>
        <v>584.42449136115727</v>
      </c>
      <c r="AD45" s="35">
        <f t="shared" si="14"/>
        <v>271.36312570873901</v>
      </c>
      <c r="AE45" s="35">
        <f t="shared" si="15"/>
        <v>140.392664806569</v>
      </c>
      <c r="AF45" s="35">
        <f t="shared" si="16"/>
        <v>302.49439828121479</v>
      </c>
      <c r="AG45" s="35">
        <f t="shared" si="17"/>
        <v>17.532734740834719</v>
      </c>
      <c r="AH45" s="35">
        <f t="shared" si="18"/>
        <v>517.900991402626</v>
      </c>
      <c r="AI45" s="35">
        <f t="shared" si="19"/>
        <v>267.94171131054708</v>
      </c>
      <c r="AJ45" s="35">
        <f t="shared" si="20"/>
        <v>0</v>
      </c>
      <c r="AK45" s="36">
        <f t="shared" si="21"/>
        <v>3294.0506523028266</v>
      </c>
    </row>
    <row r="46" spans="1:37" x14ac:dyDescent="0.25">
      <c r="A46" s="5">
        <v>5286</v>
      </c>
      <c r="B46" s="5">
        <v>1036258.254940033</v>
      </c>
      <c r="C46" s="5">
        <v>1312592.4104474485</v>
      </c>
      <c r="D46" s="5">
        <v>17492.720930232546</v>
      </c>
      <c r="E46" s="5">
        <v>38.948270576205026</v>
      </c>
      <c r="F46" s="45">
        <v>0.02</v>
      </c>
      <c r="G46" s="45">
        <v>0.02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583</v>
      </c>
      <c r="O46" s="35">
        <f t="shared" si="1"/>
        <v>430</v>
      </c>
      <c r="P46" s="35">
        <f t="shared" si="2"/>
        <v>584.42449136115727</v>
      </c>
      <c r="Q46" s="35">
        <f t="shared" si="3"/>
        <v>271.36312570873901</v>
      </c>
      <c r="R46" s="35">
        <f t="shared" si="4"/>
        <v>140.392664806569</v>
      </c>
      <c r="S46" s="35">
        <f t="shared" si="5"/>
        <v>302.49439828121479</v>
      </c>
      <c r="T46" s="35">
        <f t="shared" si="6"/>
        <v>17.532734740834719</v>
      </c>
      <c r="U46" s="35">
        <f t="shared" si="7"/>
        <v>517.900991402626</v>
      </c>
      <c r="V46" s="35">
        <f t="shared" si="8"/>
        <v>267.94171131054708</v>
      </c>
      <c r="W46" s="35">
        <f t="shared" si="9"/>
        <v>0</v>
      </c>
      <c r="X46" s="35">
        <f t="shared" si="10"/>
        <v>3294.0506523028266</v>
      </c>
      <c r="Y46" s="51">
        <v>9900</v>
      </c>
      <c r="Z46" s="51">
        <v>4150</v>
      </c>
      <c r="AA46" s="35">
        <f t="shared" si="11"/>
        <v>583</v>
      </c>
      <c r="AB46" s="35">
        <f t="shared" si="12"/>
        <v>430</v>
      </c>
      <c r="AC46" s="35">
        <f t="shared" si="13"/>
        <v>584.42449136115727</v>
      </c>
      <c r="AD46" s="35">
        <f t="shared" si="14"/>
        <v>271.36312570873901</v>
      </c>
      <c r="AE46" s="35">
        <f t="shared" si="15"/>
        <v>140.392664806569</v>
      </c>
      <c r="AF46" s="35">
        <f t="shared" si="16"/>
        <v>302.49439828121479</v>
      </c>
      <c r="AG46" s="35">
        <f t="shared" si="17"/>
        <v>17.532734740834719</v>
      </c>
      <c r="AH46" s="35">
        <f t="shared" si="18"/>
        <v>517.900991402626</v>
      </c>
      <c r="AI46" s="35">
        <f t="shared" si="19"/>
        <v>267.94171131054708</v>
      </c>
      <c r="AJ46" s="35">
        <f t="shared" si="20"/>
        <v>0</v>
      </c>
      <c r="AK46" s="36">
        <f t="shared" si="21"/>
        <v>3294.0506523028266</v>
      </c>
    </row>
    <row r="47" spans="1:37" x14ac:dyDescent="0.25">
      <c r="A47" s="5">
        <v>5286.7</v>
      </c>
      <c r="B47" s="5">
        <v>1036802.6298365593</v>
      </c>
      <c r="C47" s="5">
        <v>1313032.4740467668</v>
      </c>
      <c r="D47" s="5">
        <v>17492.37906976743</v>
      </c>
      <c r="E47" s="5">
        <v>38.954777528673389</v>
      </c>
      <c r="F47" s="45">
        <v>0.02</v>
      </c>
      <c r="G47" s="45">
        <v>0.02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583</v>
      </c>
      <c r="O47" s="35">
        <f t="shared" si="1"/>
        <v>430</v>
      </c>
      <c r="P47" s="35">
        <f t="shared" si="2"/>
        <v>584.42449136115727</v>
      </c>
      <c r="Q47" s="35">
        <f t="shared" si="3"/>
        <v>271.36312570873901</v>
      </c>
      <c r="R47" s="35">
        <f t="shared" si="4"/>
        <v>140.392664806569</v>
      </c>
      <c r="S47" s="35">
        <f t="shared" si="5"/>
        <v>302.49439828121479</v>
      </c>
      <c r="T47" s="35">
        <f t="shared" si="6"/>
        <v>17.532734740834719</v>
      </c>
      <c r="U47" s="35">
        <f t="shared" si="7"/>
        <v>517.900991402626</v>
      </c>
      <c r="V47" s="35">
        <f t="shared" si="8"/>
        <v>267.94171131054708</v>
      </c>
      <c r="W47" s="35">
        <f t="shared" si="9"/>
        <v>0</v>
      </c>
      <c r="X47" s="35">
        <f t="shared" si="10"/>
        <v>3294.0506523028266</v>
      </c>
      <c r="Y47" s="51">
        <v>9900</v>
      </c>
      <c r="Z47" s="51">
        <v>4150</v>
      </c>
      <c r="AA47" s="35">
        <f t="shared" si="11"/>
        <v>583</v>
      </c>
      <c r="AB47" s="35">
        <f t="shared" si="12"/>
        <v>430</v>
      </c>
      <c r="AC47" s="35">
        <f t="shared" si="13"/>
        <v>584.42449136115727</v>
      </c>
      <c r="AD47" s="35">
        <f t="shared" si="14"/>
        <v>271.36312570873901</v>
      </c>
      <c r="AE47" s="35">
        <f t="shared" si="15"/>
        <v>140.392664806569</v>
      </c>
      <c r="AF47" s="35">
        <f t="shared" si="16"/>
        <v>302.49439828121479</v>
      </c>
      <c r="AG47" s="35">
        <f t="shared" si="17"/>
        <v>17.532734740834719</v>
      </c>
      <c r="AH47" s="35">
        <f t="shared" si="18"/>
        <v>517.900991402626</v>
      </c>
      <c r="AI47" s="35">
        <f t="shared" si="19"/>
        <v>267.94171131054708</v>
      </c>
      <c r="AJ47" s="35">
        <f t="shared" si="20"/>
        <v>0</v>
      </c>
      <c r="AK47" s="36">
        <f t="shared" si="21"/>
        <v>3294.0506523028266</v>
      </c>
    </row>
    <row r="48" spans="1:37" x14ac:dyDescent="0.25">
      <c r="A48" s="5">
        <v>5287</v>
      </c>
      <c r="B48" s="5">
        <v>1037035.9178290367</v>
      </c>
      <c r="C48" s="5">
        <v>1313221.0919475853</v>
      </c>
      <c r="D48" s="5">
        <v>17492.232558139523</v>
      </c>
      <c r="E48" s="5">
        <v>38.957664979367038</v>
      </c>
      <c r="F48" s="45">
        <v>0.02</v>
      </c>
      <c r="G48" s="45">
        <v>0.02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583</v>
      </c>
      <c r="O48" s="35">
        <f t="shared" si="1"/>
        <v>430</v>
      </c>
      <c r="P48" s="35">
        <f t="shared" si="2"/>
        <v>584.42449136115727</v>
      </c>
      <c r="Q48" s="35">
        <f t="shared" si="3"/>
        <v>271.36312570873901</v>
      </c>
      <c r="R48" s="35">
        <f t="shared" si="4"/>
        <v>140.392664806569</v>
      </c>
      <c r="S48" s="35">
        <f t="shared" si="5"/>
        <v>302.49439828121479</v>
      </c>
      <c r="T48" s="35">
        <f t="shared" si="6"/>
        <v>17.532734740834719</v>
      </c>
      <c r="U48" s="35">
        <f t="shared" si="7"/>
        <v>517.900991402626</v>
      </c>
      <c r="V48" s="35">
        <f t="shared" si="8"/>
        <v>267.94171131054708</v>
      </c>
      <c r="W48" s="35">
        <f t="shared" si="9"/>
        <v>0</v>
      </c>
      <c r="X48" s="35">
        <f t="shared" si="10"/>
        <v>3294.0506523028266</v>
      </c>
      <c r="Y48" s="51">
        <v>9900</v>
      </c>
      <c r="Z48" s="51">
        <v>4150</v>
      </c>
      <c r="AA48" s="35">
        <f t="shared" si="11"/>
        <v>583</v>
      </c>
      <c r="AB48" s="35">
        <f t="shared" si="12"/>
        <v>430</v>
      </c>
      <c r="AC48" s="35">
        <f t="shared" si="13"/>
        <v>584.42449136115727</v>
      </c>
      <c r="AD48" s="35">
        <f t="shared" si="14"/>
        <v>271.36312570873901</v>
      </c>
      <c r="AE48" s="35">
        <f t="shared" si="15"/>
        <v>140.392664806569</v>
      </c>
      <c r="AF48" s="35">
        <f t="shared" si="16"/>
        <v>302.49439828121479</v>
      </c>
      <c r="AG48" s="35">
        <f t="shared" si="17"/>
        <v>17.532734740834719</v>
      </c>
      <c r="AH48" s="35">
        <f t="shared" si="18"/>
        <v>517.900991402626</v>
      </c>
      <c r="AI48" s="35">
        <f t="shared" si="19"/>
        <v>267.94171131054708</v>
      </c>
      <c r="AJ48" s="35">
        <f t="shared" si="20"/>
        <v>0</v>
      </c>
      <c r="AK48" s="36">
        <f t="shared" si="21"/>
        <v>3294.0506523028266</v>
      </c>
    </row>
    <row r="49" spans="1:37" x14ac:dyDescent="0.25">
      <c r="A49" s="5">
        <v>5287.3</v>
      </c>
      <c r="B49" s="5">
        <v>1037269.1962180138</v>
      </c>
      <c r="C49" s="5">
        <v>1313409.7217254639</v>
      </c>
      <c r="D49" s="5">
        <v>17492.086046511617</v>
      </c>
      <c r="E49" s="5">
        <v>38.960611684127869</v>
      </c>
      <c r="F49" s="45">
        <v>0.02</v>
      </c>
      <c r="G49" s="45">
        <v>0.02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583</v>
      </c>
      <c r="O49" s="35">
        <f t="shared" si="1"/>
        <v>430</v>
      </c>
      <c r="P49" s="35">
        <f t="shared" si="2"/>
        <v>584.42449136115727</v>
      </c>
      <c r="Q49" s="35">
        <f t="shared" si="3"/>
        <v>271.36312570873901</v>
      </c>
      <c r="R49" s="35">
        <f t="shared" si="4"/>
        <v>140.392664806569</v>
      </c>
      <c r="S49" s="35">
        <f t="shared" si="5"/>
        <v>302.49439828121479</v>
      </c>
      <c r="T49" s="35">
        <f t="shared" si="6"/>
        <v>17.532734740834719</v>
      </c>
      <c r="U49" s="35">
        <f t="shared" si="7"/>
        <v>517.900991402626</v>
      </c>
      <c r="V49" s="35">
        <f t="shared" si="8"/>
        <v>267.94171131054708</v>
      </c>
      <c r="W49" s="35">
        <f t="shared" si="9"/>
        <v>0</v>
      </c>
      <c r="X49" s="35">
        <f t="shared" si="10"/>
        <v>3294.0506523028266</v>
      </c>
      <c r="Y49" s="51">
        <v>9900</v>
      </c>
      <c r="Z49" s="51">
        <v>4150</v>
      </c>
      <c r="AA49" s="35">
        <f t="shared" si="11"/>
        <v>583</v>
      </c>
      <c r="AB49" s="35">
        <f t="shared" si="12"/>
        <v>430</v>
      </c>
      <c r="AC49" s="35">
        <f t="shared" si="13"/>
        <v>584.42449136115727</v>
      </c>
      <c r="AD49" s="35">
        <f t="shared" si="14"/>
        <v>271.36312570873901</v>
      </c>
      <c r="AE49" s="35">
        <f t="shared" si="15"/>
        <v>140.392664806569</v>
      </c>
      <c r="AF49" s="35">
        <f t="shared" si="16"/>
        <v>302.49439828121479</v>
      </c>
      <c r="AG49" s="35">
        <f t="shared" si="17"/>
        <v>17.532734740834719</v>
      </c>
      <c r="AH49" s="35">
        <f t="shared" si="18"/>
        <v>517.900991402626</v>
      </c>
      <c r="AI49" s="35">
        <f t="shared" si="19"/>
        <v>267.94171131054708</v>
      </c>
      <c r="AJ49" s="35">
        <f t="shared" si="20"/>
        <v>0</v>
      </c>
      <c r="AK49" s="36">
        <f t="shared" si="21"/>
        <v>3294.0506523028266</v>
      </c>
    </row>
    <row r="50" spans="1:37" x14ac:dyDescent="0.25">
      <c r="A50" s="5">
        <v>5288</v>
      </c>
      <c r="B50" s="5">
        <v>1037813.4740142822</v>
      </c>
      <c r="C50" s="5">
        <v>1313849.9054147303</v>
      </c>
      <c r="D50" s="5">
        <v>17491.744186046501</v>
      </c>
      <c r="E50" s="5">
        <v>38.967717761053272</v>
      </c>
      <c r="F50" s="45">
        <v>0.02</v>
      </c>
      <c r="G50" s="45">
        <v>0.02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583</v>
      </c>
      <c r="O50" s="35">
        <f t="shared" si="1"/>
        <v>430</v>
      </c>
      <c r="P50" s="35">
        <f t="shared" si="2"/>
        <v>584.42449136115727</v>
      </c>
      <c r="Q50" s="35">
        <f t="shared" si="3"/>
        <v>271.36312570873901</v>
      </c>
      <c r="R50" s="35">
        <f t="shared" si="4"/>
        <v>140.392664806569</v>
      </c>
      <c r="S50" s="35">
        <f t="shared" si="5"/>
        <v>302.49439828121479</v>
      </c>
      <c r="T50" s="35">
        <f t="shared" si="6"/>
        <v>17.532734740834719</v>
      </c>
      <c r="U50" s="35">
        <f t="shared" si="7"/>
        <v>517.900991402626</v>
      </c>
      <c r="V50" s="35">
        <f t="shared" si="8"/>
        <v>267.94171131054708</v>
      </c>
      <c r="W50" s="35">
        <f t="shared" si="9"/>
        <v>0</v>
      </c>
      <c r="X50" s="35">
        <f t="shared" si="10"/>
        <v>3294.0506523028266</v>
      </c>
      <c r="Y50" s="51">
        <v>9900</v>
      </c>
      <c r="Z50" s="51">
        <v>4150</v>
      </c>
      <c r="AA50" s="35">
        <f t="shared" si="11"/>
        <v>583</v>
      </c>
      <c r="AB50" s="35">
        <f t="shared" si="12"/>
        <v>430</v>
      </c>
      <c r="AC50" s="35">
        <f t="shared" si="13"/>
        <v>584.42449136115727</v>
      </c>
      <c r="AD50" s="35">
        <f t="shared" si="14"/>
        <v>271.36312570873901</v>
      </c>
      <c r="AE50" s="35">
        <f t="shared" si="15"/>
        <v>140.392664806569</v>
      </c>
      <c r="AF50" s="35">
        <f t="shared" si="16"/>
        <v>302.49439828121479</v>
      </c>
      <c r="AG50" s="35">
        <f t="shared" si="17"/>
        <v>17.532734740834719</v>
      </c>
      <c r="AH50" s="35">
        <f t="shared" si="18"/>
        <v>517.900991402626</v>
      </c>
      <c r="AI50" s="35">
        <f t="shared" si="19"/>
        <v>267.94171131054708</v>
      </c>
      <c r="AJ50" s="35">
        <f t="shared" si="20"/>
        <v>0</v>
      </c>
      <c r="AK50" s="36">
        <f t="shared" si="21"/>
        <v>3294.0506523028266</v>
      </c>
    </row>
    <row r="51" spans="1:37" x14ac:dyDescent="0.25">
      <c r="A51" s="5">
        <v>5289</v>
      </c>
      <c r="B51" s="5">
        <v>1038590.9162454605</v>
      </c>
      <c r="C51" s="5">
        <v>1314478.8597643077</v>
      </c>
      <c r="D51" s="5">
        <v>17491.255813953478</v>
      </c>
      <c r="E51" s="5">
        <v>38.978428921263713</v>
      </c>
      <c r="F51" s="45">
        <v>0.02</v>
      </c>
      <c r="G51" s="45">
        <v>0.02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583</v>
      </c>
      <c r="O51" s="35">
        <f t="shared" si="1"/>
        <v>430</v>
      </c>
      <c r="P51" s="35">
        <f t="shared" si="2"/>
        <v>584.42449136115727</v>
      </c>
      <c r="Q51" s="35">
        <f t="shared" si="3"/>
        <v>271.36312570873901</v>
      </c>
      <c r="R51" s="35">
        <f t="shared" si="4"/>
        <v>140.392664806569</v>
      </c>
      <c r="S51" s="35">
        <f t="shared" si="5"/>
        <v>302.49439828121479</v>
      </c>
      <c r="T51" s="35">
        <f t="shared" si="6"/>
        <v>17.532734740834719</v>
      </c>
      <c r="U51" s="35">
        <f t="shared" si="7"/>
        <v>517.900991402626</v>
      </c>
      <c r="V51" s="35">
        <f t="shared" si="8"/>
        <v>267.94171131054708</v>
      </c>
      <c r="W51" s="35">
        <f t="shared" si="9"/>
        <v>0</v>
      </c>
      <c r="X51" s="35">
        <f t="shared" si="10"/>
        <v>3294.0506523028266</v>
      </c>
      <c r="Y51" s="51">
        <v>9900</v>
      </c>
      <c r="Z51" s="51">
        <v>4150</v>
      </c>
      <c r="AA51" s="35">
        <f t="shared" si="11"/>
        <v>583</v>
      </c>
      <c r="AB51" s="35">
        <f t="shared" si="12"/>
        <v>430</v>
      </c>
      <c r="AC51" s="35">
        <f t="shared" si="13"/>
        <v>584.42449136115727</v>
      </c>
      <c r="AD51" s="35">
        <f t="shared" si="14"/>
        <v>271.36312570873901</v>
      </c>
      <c r="AE51" s="35">
        <f t="shared" si="15"/>
        <v>140.392664806569</v>
      </c>
      <c r="AF51" s="35">
        <f t="shared" si="16"/>
        <v>302.49439828121479</v>
      </c>
      <c r="AG51" s="35">
        <f t="shared" si="17"/>
        <v>17.532734740834719</v>
      </c>
      <c r="AH51" s="35">
        <f t="shared" si="18"/>
        <v>517.900991402626</v>
      </c>
      <c r="AI51" s="35">
        <f t="shared" si="19"/>
        <v>267.94171131054708</v>
      </c>
      <c r="AJ51" s="35">
        <f t="shared" si="20"/>
        <v>0</v>
      </c>
      <c r="AK51" s="36">
        <f t="shared" si="21"/>
        <v>3294.0506523028266</v>
      </c>
    </row>
    <row r="52" spans="1:37" x14ac:dyDescent="0.25">
      <c r="A52" s="5">
        <v>5290</v>
      </c>
      <c r="B52" s="5">
        <v>1039368.2372689247</v>
      </c>
      <c r="C52" s="5">
        <v>1315107.9639077783</v>
      </c>
      <c r="D52" s="5">
        <v>17490.767441860451</v>
      </c>
      <c r="E52" s="5">
        <v>38.989798459998369</v>
      </c>
      <c r="F52" s="45">
        <v>0.02</v>
      </c>
      <c r="G52" s="45">
        <v>0.02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583</v>
      </c>
      <c r="O52" s="35">
        <f t="shared" si="1"/>
        <v>430</v>
      </c>
      <c r="P52" s="35">
        <f t="shared" si="2"/>
        <v>584.42449136115727</v>
      </c>
      <c r="Q52" s="35">
        <f t="shared" si="3"/>
        <v>271.36312570873901</v>
      </c>
      <c r="R52" s="35">
        <f t="shared" si="4"/>
        <v>140.392664806569</v>
      </c>
      <c r="S52" s="35">
        <f t="shared" si="5"/>
        <v>302.49439828121479</v>
      </c>
      <c r="T52" s="35">
        <f t="shared" si="6"/>
        <v>17.532734740834719</v>
      </c>
      <c r="U52" s="35">
        <f t="shared" si="7"/>
        <v>517.900991402626</v>
      </c>
      <c r="V52" s="35">
        <f t="shared" si="8"/>
        <v>267.94171131054708</v>
      </c>
      <c r="W52" s="35">
        <f t="shared" si="9"/>
        <v>0</v>
      </c>
      <c r="X52" s="35">
        <f t="shared" si="10"/>
        <v>3294.0506523028266</v>
      </c>
      <c r="Y52" s="51">
        <v>9900</v>
      </c>
      <c r="Z52" s="51">
        <v>4150</v>
      </c>
      <c r="AA52" s="35">
        <f t="shared" si="11"/>
        <v>583</v>
      </c>
      <c r="AB52" s="35">
        <f t="shared" si="12"/>
        <v>430</v>
      </c>
      <c r="AC52" s="35">
        <f t="shared" si="13"/>
        <v>584.42449136115727</v>
      </c>
      <c r="AD52" s="35">
        <f t="shared" si="14"/>
        <v>271.36312570873901</v>
      </c>
      <c r="AE52" s="35">
        <f t="shared" si="15"/>
        <v>140.392664806569</v>
      </c>
      <c r="AF52" s="35">
        <f t="shared" si="16"/>
        <v>302.49439828121479</v>
      </c>
      <c r="AG52" s="35">
        <f t="shared" si="17"/>
        <v>17.532734740834719</v>
      </c>
      <c r="AH52" s="35">
        <f t="shared" si="18"/>
        <v>517.900991402626</v>
      </c>
      <c r="AI52" s="35">
        <f t="shared" si="19"/>
        <v>267.94171131054708</v>
      </c>
      <c r="AJ52" s="35">
        <f t="shared" si="20"/>
        <v>0</v>
      </c>
      <c r="AK52" s="36">
        <f t="shared" si="21"/>
        <v>3294.0506523028266</v>
      </c>
    </row>
    <row r="53" spans="1:37" x14ac:dyDescent="0.25">
      <c r="A53" s="5">
        <v>5291</v>
      </c>
      <c r="B53" s="5">
        <v>1040145.4298248291</v>
      </c>
      <c r="C53" s="5">
        <v>1315737.2267524302</v>
      </c>
      <c r="D53" s="5">
        <v>17490.279069767432</v>
      </c>
      <c r="E53" s="5">
        <v>39.001826377257245</v>
      </c>
      <c r="F53" s="45">
        <v>0.02</v>
      </c>
      <c r="G53" s="45">
        <v>0.02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583</v>
      </c>
      <c r="O53" s="35">
        <f t="shared" si="1"/>
        <v>430</v>
      </c>
      <c r="P53" s="35">
        <f t="shared" si="2"/>
        <v>584.42449136115727</v>
      </c>
      <c r="Q53" s="35">
        <f t="shared" si="3"/>
        <v>271.36312570873901</v>
      </c>
      <c r="R53" s="35">
        <f t="shared" si="4"/>
        <v>140.392664806569</v>
      </c>
      <c r="S53" s="35">
        <f t="shared" si="5"/>
        <v>302.49439828121479</v>
      </c>
      <c r="T53" s="35">
        <f t="shared" si="6"/>
        <v>17.532734740834719</v>
      </c>
      <c r="U53" s="35">
        <f t="shared" si="7"/>
        <v>517.900991402626</v>
      </c>
      <c r="V53" s="35">
        <f t="shared" si="8"/>
        <v>267.94171131054708</v>
      </c>
      <c r="W53" s="35">
        <f t="shared" si="9"/>
        <v>0</v>
      </c>
      <c r="X53" s="35">
        <f t="shared" si="10"/>
        <v>3294.0506523028266</v>
      </c>
      <c r="Y53" s="51">
        <v>9900</v>
      </c>
      <c r="Z53" s="51">
        <v>4150</v>
      </c>
      <c r="AA53" s="35">
        <f t="shared" si="11"/>
        <v>583</v>
      </c>
      <c r="AB53" s="35">
        <f t="shared" si="12"/>
        <v>430</v>
      </c>
      <c r="AC53" s="35">
        <f t="shared" si="13"/>
        <v>584.42449136115727</v>
      </c>
      <c r="AD53" s="35">
        <f t="shared" si="14"/>
        <v>271.36312570873901</v>
      </c>
      <c r="AE53" s="35">
        <f t="shared" si="15"/>
        <v>140.392664806569</v>
      </c>
      <c r="AF53" s="35">
        <f t="shared" si="16"/>
        <v>302.49439828121479</v>
      </c>
      <c r="AG53" s="35">
        <f t="shared" si="17"/>
        <v>17.532734740834719</v>
      </c>
      <c r="AH53" s="35">
        <f t="shared" si="18"/>
        <v>517.900991402626</v>
      </c>
      <c r="AI53" s="35">
        <f t="shared" si="19"/>
        <v>267.94171131054708</v>
      </c>
      <c r="AJ53" s="35">
        <f t="shared" si="20"/>
        <v>0</v>
      </c>
      <c r="AK53" s="36">
        <f t="shared" si="21"/>
        <v>3294.0506523028266</v>
      </c>
    </row>
    <row r="54" spans="1:37" x14ac:dyDescent="0.25">
      <c r="A54" s="5">
        <v>5291.2</v>
      </c>
      <c r="B54" s="5">
        <v>1040300.8522801399</v>
      </c>
      <c r="C54" s="5">
        <v>1315863.0991490483</v>
      </c>
      <c r="D54" s="5">
        <v>17490.181395348827</v>
      </c>
      <c r="E54" s="5">
        <v>39.004310966131918</v>
      </c>
      <c r="F54" s="45">
        <v>0.02</v>
      </c>
      <c r="G54" s="45">
        <v>0.02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583</v>
      </c>
      <c r="O54" s="35">
        <f t="shared" si="1"/>
        <v>430</v>
      </c>
      <c r="P54" s="35">
        <f t="shared" si="2"/>
        <v>584.42449136115727</v>
      </c>
      <c r="Q54" s="35">
        <f t="shared" si="3"/>
        <v>271.36312570873901</v>
      </c>
      <c r="R54" s="35">
        <f t="shared" si="4"/>
        <v>140.392664806569</v>
      </c>
      <c r="S54" s="35">
        <f t="shared" si="5"/>
        <v>302.49439828121479</v>
      </c>
      <c r="T54" s="35">
        <f t="shared" si="6"/>
        <v>17.532734740834719</v>
      </c>
      <c r="U54" s="35">
        <f t="shared" si="7"/>
        <v>517.900991402626</v>
      </c>
      <c r="V54" s="35">
        <f t="shared" si="8"/>
        <v>267.94171131054708</v>
      </c>
      <c r="W54" s="35">
        <f t="shared" si="9"/>
        <v>0</v>
      </c>
      <c r="X54" s="35">
        <f t="shared" si="10"/>
        <v>3294.0506523028266</v>
      </c>
      <c r="Y54" s="51">
        <v>9900</v>
      </c>
      <c r="Z54" s="51">
        <v>4150</v>
      </c>
      <c r="AA54" s="35">
        <f t="shared" si="11"/>
        <v>583</v>
      </c>
      <c r="AB54" s="35">
        <f t="shared" si="12"/>
        <v>430</v>
      </c>
      <c r="AC54" s="35">
        <f t="shared" si="13"/>
        <v>584.42449136115727</v>
      </c>
      <c r="AD54" s="35">
        <f t="shared" si="14"/>
        <v>271.36312570873901</v>
      </c>
      <c r="AE54" s="35">
        <f t="shared" si="15"/>
        <v>140.392664806569</v>
      </c>
      <c r="AF54" s="35">
        <f t="shared" si="16"/>
        <v>302.49439828121479</v>
      </c>
      <c r="AG54" s="35">
        <f t="shared" si="17"/>
        <v>17.532734740834719</v>
      </c>
      <c r="AH54" s="35">
        <f t="shared" si="18"/>
        <v>517.900991402626</v>
      </c>
      <c r="AI54" s="35">
        <f t="shared" si="19"/>
        <v>267.94171131054708</v>
      </c>
      <c r="AJ54" s="35">
        <f t="shared" si="20"/>
        <v>0</v>
      </c>
      <c r="AK54" s="36">
        <f t="shared" si="21"/>
        <v>3294.0506523028266</v>
      </c>
    </row>
    <row r="55" spans="1:37" x14ac:dyDescent="0.25">
      <c r="A55" s="5">
        <v>5291.8</v>
      </c>
      <c r="B55" s="5">
        <v>1040767.0864906311</v>
      </c>
      <c r="C55" s="5">
        <v>1316240.7572759092</v>
      </c>
      <c r="D55" s="5">
        <v>17489.888372093013</v>
      </c>
      <c r="E55" s="5">
        <v>39.011922743601779</v>
      </c>
      <c r="F55" s="45">
        <v>0.02</v>
      </c>
      <c r="G55" s="45">
        <v>0.02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583</v>
      </c>
      <c r="O55" s="35">
        <f t="shared" si="1"/>
        <v>430</v>
      </c>
      <c r="P55" s="35">
        <f t="shared" si="2"/>
        <v>584.42449136115727</v>
      </c>
      <c r="Q55" s="35">
        <f t="shared" si="3"/>
        <v>271.36312570873901</v>
      </c>
      <c r="R55" s="35">
        <f t="shared" si="4"/>
        <v>140.392664806569</v>
      </c>
      <c r="S55" s="35">
        <f t="shared" si="5"/>
        <v>302.49439828121479</v>
      </c>
      <c r="T55" s="35">
        <f t="shared" si="6"/>
        <v>17.532734740834719</v>
      </c>
      <c r="U55" s="35">
        <f t="shared" si="7"/>
        <v>517.900991402626</v>
      </c>
      <c r="V55" s="35">
        <f t="shared" si="8"/>
        <v>267.94171131054708</v>
      </c>
      <c r="W55" s="35">
        <f t="shared" si="9"/>
        <v>0</v>
      </c>
      <c r="X55" s="35">
        <f t="shared" si="10"/>
        <v>3294.0506523028266</v>
      </c>
      <c r="Y55" s="51">
        <v>9900</v>
      </c>
      <c r="Z55" s="51">
        <v>4150</v>
      </c>
      <c r="AA55" s="35">
        <f t="shared" si="11"/>
        <v>583</v>
      </c>
      <c r="AB55" s="35">
        <f t="shared" si="12"/>
        <v>430</v>
      </c>
      <c r="AC55" s="35">
        <f t="shared" si="13"/>
        <v>584.42449136115727</v>
      </c>
      <c r="AD55" s="35">
        <f t="shared" si="14"/>
        <v>271.36312570873901</v>
      </c>
      <c r="AE55" s="35">
        <f t="shared" si="15"/>
        <v>140.392664806569</v>
      </c>
      <c r="AF55" s="35">
        <f t="shared" si="16"/>
        <v>302.49439828121479</v>
      </c>
      <c r="AG55" s="35">
        <f t="shared" si="17"/>
        <v>17.532734740834719</v>
      </c>
      <c r="AH55" s="35">
        <f t="shared" si="18"/>
        <v>517.900991402626</v>
      </c>
      <c r="AI55" s="35">
        <f t="shared" si="19"/>
        <v>267.94171131054708</v>
      </c>
      <c r="AJ55" s="35">
        <f t="shared" si="20"/>
        <v>0</v>
      </c>
      <c r="AK55" s="36">
        <f t="shared" si="21"/>
        <v>3294.0506523028266</v>
      </c>
    </row>
    <row r="56" spans="1:37" x14ac:dyDescent="0.25">
      <c r="A56" s="5">
        <v>5292</v>
      </c>
      <c r="B56" s="5">
        <v>1040922.4866476059</v>
      </c>
      <c r="C56" s="5">
        <v>1316366.6572011709</v>
      </c>
      <c r="D56" s="5">
        <v>17489.790697674409</v>
      </c>
      <c r="E56" s="5">
        <v>39.014512673040329</v>
      </c>
      <c r="F56" s="45">
        <v>0.02</v>
      </c>
      <c r="G56" s="45">
        <v>0.02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583</v>
      </c>
      <c r="O56" s="35">
        <f t="shared" si="1"/>
        <v>430</v>
      </c>
      <c r="P56" s="35">
        <f t="shared" si="2"/>
        <v>584.42449136115727</v>
      </c>
      <c r="Q56" s="35">
        <f t="shared" si="3"/>
        <v>271.36312570873901</v>
      </c>
      <c r="R56" s="35">
        <f t="shared" si="4"/>
        <v>140.392664806569</v>
      </c>
      <c r="S56" s="35">
        <f t="shared" si="5"/>
        <v>302.49439828121479</v>
      </c>
      <c r="T56" s="35">
        <f t="shared" si="6"/>
        <v>17.532734740834719</v>
      </c>
      <c r="U56" s="35">
        <f t="shared" si="7"/>
        <v>517.900991402626</v>
      </c>
      <c r="V56" s="35">
        <f t="shared" si="8"/>
        <v>267.94171131054708</v>
      </c>
      <c r="W56" s="35">
        <f t="shared" si="9"/>
        <v>0</v>
      </c>
      <c r="X56" s="35">
        <f t="shared" si="10"/>
        <v>3294.0506523028266</v>
      </c>
      <c r="Y56" s="51">
        <v>9900</v>
      </c>
      <c r="Z56" s="51">
        <v>4150</v>
      </c>
      <c r="AA56" s="35">
        <f t="shared" si="11"/>
        <v>583</v>
      </c>
      <c r="AB56" s="35">
        <f t="shared" si="12"/>
        <v>430</v>
      </c>
      <c r="AC56" s="35">
        <f t="shared" si="13"/>
        <v>584.42449136115727</v>
      </c>
      <c r="AD56" s="35">
        <f t="shared" si="14"/>
        <v>271.36312570873901</v>
      </c>
      <c r="AE56" s="35">
        <f t="shared" si="15"/>
        <v>140.392664806569</v>
      </c>
      <c r="AF56" s="35">
        <f t="shared" si="16"/>
        <v>302.49439828121479</v>
      </c>
      <c r="AG56" s="35">
        <f t="shared" si="17"/>
        <v>17.532734740834719</v>
      </c>
      <c r="AH56" s="35">
        <f t="shared" si="18"/>
        <v>517.900991402626</v>
      </c>
      <c r="AI56" s="35">
        <f t="shared" si="19"/>
        <v>267.94171131054708</v>
      </c>
      <c r="AJ56" s="35">
        <f t="shared" si="20"/>
        <v>0</v>
      </c>
      <c r="AK56" s="36">
        <f t="shared" si="21"/>
        <v>3294.0506523028266</v>
      </c>
    </row>
    <row r="57" spans="1:37" x14ac:dyDescent="0.25">
      <c r="A57" s="5">
        <v>5293</v>
      </c>
      <c r="B57" s="5">
        <v>1041699.4004669189</v>
      </c>
      <c r="C57" s="5">
        <v>1316996.2641521394</v>
      </c>
      <c r="D57" s="5">
        <v>17489.302325581386</v>
      </c>
      <c r="E57" s="5">
        <v>39.027857347347627</v>
      </c>
      <c r="F57" s="45">
        <v>0.02</v>
      </c>
      <c r="G57" s="45">
        <v>0.02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583</v>
      </c>
      <c r="O57" s="35">
        <f t="shared" si="1"/>
        <v>430</v>
      </c>
      <c r="P57" s="35">
        <f t="shared" si="2"/>
        <v>584.42449136115727</v>
      </c>
      <c r="Q57" s="35">
        <f t="shared" si="3"/>
        <v>271.36312570873901</v>
      </c>
      <c r="R57" s="35">
        <f t="shared" si="4"/>
        <v>140.392664806569</v>
      </c>
      <c r="S57" s="35">
        <f t="shared" si="5"/>
        <v>302.49439828121479</v>
      </c>
      <c r="T57" s="35">
        <f t="shared" si="6"/>
        <v>17.532734740834719</v>
      </c>
      <c r="U57" s="35">
        <f t="shared" si="7"/>
        <v>517.900991402626</v>
      </c>
      <c r="V57" s="35">
        <f t="shared" si="8"/>
        <v>267.94171131054708</v>
      </c>
      <c r="W57" s="35">
        <f t="shared" si="9"/>
        <v>0</v>
      </c>
      <c r="X57" s="35">
        <f t="shared" si="10"/>
        <v>3294.0506523028266</v>
      </c>
      <c r="Y57" s="51">
        <v>9900</v>
      </c>
      <c r="Z57" s="51">
        <v>4150</v>
      </c>
      <c r="AA57" s="35">
        <f t="shared" si="11"/>
        <v>583</v>
      </c>
      <c r="AB57" s="35">
        <f t="shared" si="12"/>
        <v>430</v>
      </c>
      <c r="AC57" s="35">
        <f t="shared" si="13"/>
        <v>584.42449136115727</v>
      </c>
      <c r="AD57" s="35">
        <f t="shared" si="14"/>
        <v>271.36312570873901</v>
      </c>
      <c r="AE57" s="35">
        <f t="shared" si="15"/>
        <v>140.392664806569</v>
      </c>
      <c r="AF57" s="35">
        <f t="shared" si="16"/>
        <v>302.49439828121479</v>
      </c>
      <c r="AG57" s="35">
        <f t="shared" si="17"/>
        <v>17.532734740834719</v>
      </c>
      <c r="AH57" s="35">
        <f t="shared" si="18"/>
        <v>517.900991402626</v>
      </c>
      <c r="AI57" s="35">
        <f t="shared" si="19"/>
        <v>267.94171131054708</v>
      </c>
      <c r="AJ57" s="35">
        <f t="shared" si="20"/>
        <v>0</v>
      </c>
      <c r="AK57" s="36">
        <f t="shared" si="21"/>
        <v>3294.0506523028266</v>
      </c>
    </row>
    <row r="58" spans="1:37" x14ac:dyDescent="0.25">
      <c r="A58" s="5">
        <v>5294</v>
      </c>
      <c r="B58" s="5">
        <v>1042476.1640057564</v>
      </c>
      <c r="C58" s="5">
        <v>1317626.0564985573</v>
      </c>
      <c r="D58" s="5">
        <v>17488.813953488359</v>
      </c>
      <c r="E58" s="5">
        <v>39.041860400179146</v>
      </c>
      <c r="F58" s="45">
        <v>0.02</v>
      </c>
      <c r="G58" s="45">
        <v>0.02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583</v>
      </c>
      <c r="O58" s="35">
        <f t="shared" si="1"/>
        <v>430</v>
      </c>
      <c r="P58" s="35">
        <f t="shared" si="2"/>
        <v>584.42449136115727</v>
      </c>
      <c r="Q58" s="35">
        <f t="shared" si="3"/>
        <v>271.36312570873901</v>
      </c>
      <c r="R58" s="35">
        <f t="shared" si="4"/>
        <v>140.392664806569</v>
      </c>
      <c r="S58" s="35">
        <f t="shared" si="5"/>
        <v>302.49439828121479</v>
      </c>
      <c r="T58" s="35">
        <f t="shared" si="6"/>
        <v>17.532734740834719</v>
      </c>
      <c r="U58" s="35">
        <f t="shared" si="7"/>
        <v>517.900991402626</v>
      </c>
      <c r="V58" s="35">
        <f t="shared" si="8"/>
        <v>267.94171131054708</v>
      </c>
      <c r="W58" s="35">
        <f t="shared" si="9"/>
        <v>0</v>
      </c>
      <c r="X58" s="35">
        <f t="shared" si="10"/>
        <v>3294.0506523028266</v>
      </c>
      <c r="Y58" s="51">
        <v>9900</v>
      </c>
      <c r="Z58" s="51">
        <v>4150</v>
      </c>
      <c r="AA58" s="35">
        <f t="shared" si="11"/>
        <v>583</v>
      </c>
      <c r="AB58" s="35">
        <f t="shared" si="12"/>
        <v>430</v>
      </c>
      <c r="AC58" s="35">
        <f t="shared" si="13"/>
        <v>584.42449136115727</v>
      </c>
      <c r="AD58" s="35">
        <f t="shared" si="14"/>
        <v>271.36312570873901</v>
      </c>
      <c r="AE58" s="35">
        <f t="shared" si="15"/>
        <v>140.392664806569</v>
      </c>
      <c r="AF58" s="35">
        <f t="shared" si="16"/>
        <v>302.49439828121479</v>
      </c>
      <c r="AG58" s="35">
        <f t="shared" si="17"/>
        <v>17.532734740834719</v>
      </c>
      <c r="AH58" s="35">
        <f t="shared" si="18"/>
        <v>517.900991402626</v>
      </c>
      <c r="AI58" s="35">
        <f t="shared" si="19"/>
        <v>267.94171131054708</v>
      </c>
      <c r="AJ58" s="35">
        <f t="shared" si="20"/>
        <v>0</v>
      </c>
      <c r="AK58" s="36">
        <f t="shared" si="21"/>
        <v>3294.0506523028266</v>
      </c>
    </row>
    <row r="59" spans="1:37" x14ac:dyDescent="0.25">
      <c r="A59" s="5">
        <v>5295</v>
      </c>
      <c r="B59" s="5">
        <v>1043252.7699813843</v>
      </c>
      <c r="C59" s="5">
        <v>1318256.0431284904</v>
      </c>
      <c r="D59" s="5">
        <v>17488.325581395336</v>
      </c>
      <c r="E59" s="5">
        <v>39.056521831534873</v>
      </c>
      <c r="F59" s="45">
        <v>0.02</v>
      </c>
      <c r="G59" s="45">
        <v>0.02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583</v>
      </c>
      <c r="O59" s="35">
        <f t="shared" si="1"/>
        <v>430</v>
      </c>
      <c r="P59" s="35">
        <f t="shared" si="2"/>
        <v>584.42449136115727</v>
      </c>
      <c r="Q59" s="35">
        <f t="shared" si="3"/>
        <v>271.36312570873901</v>
      </c>
      <c r="R59" s="35">
        <f t="shared" si="4"/>
        <v>140.392664806569</v>
      </c>
      <c r="S59" s="35">
        <f t="shared" si="5"/>
        <v>302.49439828121479</v>
      </c>
      <c r="T59" s="35">
        <f t="shared" si="6"/>
        <v>17.532734740834719</v>
      </c>
      <c r="U59" s="35">
        <f t="shared" si="7"/>
        <v>517.900991402626</v>
      </c>
      <c r="V59" s="35">
        <f t="shared" si="8"/>
        <v>267.94171131054708</v>
      </c>
      <c r="W59" s="35">
        <f t="shared" si="9"/>
        <v>0</v>
      </c>
      <c r="X59" s="35">
        <f t="shared" si="10"/>
        <v>3294.0506523028266</v>
      </c>
      <c r="Y59" s="51">
        <v>9900</v>
      </c>
      <c r="Z59" s="51">
        <v>4150</v>
      </c>
      <c r="AA59" s="35">
        <f t="shared" si="11"/>
        <v>583</v>
      </c>
      <c r="AB59" s="35">
        <f t="shared" si="12"/>
        <v>430</v>
      </c>
      <c r="AC59" s="35">
        <f t="shared" si="13"/>
        <v>584.42449136115727</v>
      </c>
      <c r="AD59" s="35">
        <f t="shared" si="14"/>
        <v>271.36312570873901</v>
      </c>
      <c r="AE59" s="35">
        <f t="shared" si="15"/>
        <v>140.392664806569</v>
      </c>
      <c r="AF59" s="35">
        <f t="shared" si="16"/>
        <v>302.49439828121479</v>
      </c>
      <c r="AG59" s="35">
        <f t="shared" si="17"/>
        <v>17.532734740834719</v>
      </c>
      <c r="AH59" s="35">
        <f t="shared" si="18"/>
        <v>517.900991402626</v>
      </c>
      <c r="AI59" s="35">
        <f t="shared" si="19"/>
        <v>267.94171131054708</v>
      </c>
      <c r="AJ59" s="35">
        <f t="shared" si="20"/>
        <v>0</v>
      </c>
      <c r="AK59" s="36">
        <f t="shared" si="21"/>
        <v>3294.0506523028266</v>
      </c>
    </row>
    <row r="60" spans="1:37" x14ac:dyDescent="0.25">
      <c r="A60" s="5">
        <v>5295.7</v>
      </c>
      <c r="B60" s="5">
        <v>1043796.2965097427</v>
      </c>
      <c r="C60" s="5">
        <v>1318697.1541249752</v>
      </c>
      <c r="D60" s="5">
        <v>17487.98372093022</v>
      </c>
      <c r="E60" s="5">
        <v>39.06717656870579</v>
      </c>
      <c r="F60" s="45">
        <v>0.02</v>
      </c>
      <c r="G60" s="45">
        <v>0.02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583</v>
      </c>
      <c r="O60" s="35">
        <f t="shared" si="1"/>
        <v>430</v>
      </c>
      <c r="P60" s="35">
        <f t="shared" si="2"/>
        <v>584.42449136115727</v>
      </c>
      <c r="Q60" s="35">
        <f t="shared" si="3"/>
        <v>271.36312570873901</v>
      </c>
      <c r="R60" s="35">
        <f t="shared" si="4"/>
        <v>140.392664806569</v>
      </c>
      <c r="S60" s="35">
        <f t="shared" si="5"/>
        <v>302.49439828121479</v>
      </c>
      <c r="T60" s="35">
        <f t="shared" si="6"/>
        <v>17.532734740834719</v>
      </c>
      <c r="U60" s="35">
        <f t="shared" si="7"/>
        <v>517.900991402626</v>
      </c>
      <c r="V60" s="35">
        <f t="shared" si="8"/>
        <v>267.94171131054708</v>
      </c>
      <c r="W60" s="35">
        <f t="shared" si="9"/>
        <v>0</v>
      </c>
      <c r="X60" s="35">
        <f t="shared" si="10"/>
        <v>3294.0506523028266</v>
      </c>
      <c r="Y60" s="51">
        <v>9900</v>
      </c>
      <c r="Z60" s="51">
        <v>4150</v>
      </c>
      <c r="AA60" s="35">
        <f t="shared" si="11"/>
        <v>583</v>
      </c>
      <c r="AB60" s="35">
        <f t="shared" si="12"/>
        <v>430</v>
      </c>
      <c r="AC60" s="35">
        <f t="shared" si="13"/>
        <v>584.42449136115727</v>
      </c>
      <c r="AD60" s="35">
        <f t="shared" si="14"/>
        <v>271.36312570873901</v>
      </c>
      <c r="AE60" s="35">
        <f t="shared" si="15"/>
        <v>140.392664806569</v>
      </c>
      <c r="AF60" s="35">
        <f t="shared" si="16"/>
        <v>302.49439828121479</v>
      </c>
      <c r="AG60" s="35">
        <f t="shared" si="17"/>
        <v>17.532734740834719</v>
      </c>
      <c r="AH60" s="35">
        <f t="shared" si="18"/>
        <v>517.900991402626</v>
      </c>
      <c r="AI60" s="35">
        <f t="shared" si="19"/>
        <v>267.94171131054708</v>
      </c>
      <c r="AJ60" s="35">
        <f t="shared" si="20"/>
        <v>0</v>
      </c>
      <c r="AK60" s="36">
        <f t="shared" si="21"/>
        <v>3294.0506523028266</v>
      </c>
    </row>
    <row r="61" spans="1:37" x14ac:dyDescent="0.25">
      <c r="A61" s="5">
        <v>5296</v>
      </c>
      <c r="B61" s="5">
        <v>1044029.2111029625</v>
      </c>
      <c r="C61" s="5">
        <v>1318886.2329245508</v>
      </c>
      <c r="D61" s="5">
        <v>17487.837209302314</v>
      </c>
      <c r="E61" s="5">
        <v>39.071841641414814</v>
      </c>
      <c r="F61" s="45">
        <v>0.02</v>
      </c>
      <c r="G61" s="45">
        <v>0.02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583</v>
      </c>
      <c r="O61" s="35">
        <f t="shared" si="1"/>
        <v>430</v>
      </c>
      <c r="P61" s="35">
        <f t="shared" si="2"/>
        <v>584.42449136115727</v>
      </c>
      <c r="Q61" s="35">
        <f t="shared" si="3"/>
        <v>271.36312570873901</v>
      </c>
      <c r="R61" s="35">
        <f t="shared" si="4"/>
        <v>140.392664806569</v>
      </c>
      <c r="S61" s="35">
        <f t="shared" si="5"/>
        <v>302.49439828121479</v>
      </c>
      <c r="T61" s="35">
        <f t="shared" si="6"/>
        <v>17.532734740834719</v>
      </c>
      <c r="U61" s="35">
        <f t="shared" si="7"/>
        <v>517.900991402626</v>
      </c>
      <c r="V61" s="35">
        <f t="shared" si="8"/>
        <v>267.94171131054708</v>
      </c>
      <c r="W61" s="35">
        <f t="shared" si="9"/>
        <v>0</v>
      </c>
      <c r="X61" s="35">
        <f t="shared" si="10"/>
        <v>3294.0506523028266</v>
      </c>
      <c r="Y61" s="51">
        <v>9900</v>
      </c>
      <c r="Z61" s="51">
        <v>4150</v>
      </c>
      <c r="AA61" s="35">
        <f t="shared" si="11"/>
        <v>583</v>
      </c>
      <c r="AB61" s="35">
        <f t="shared" si="12"/>
        <v>430</v>
      </c>
      <c r="AC61" s="35">
        <f t="shared" si="13"/>
        <v>584.42449136115727</v>
      </c>
      <c r="AD61" s="35">
        <f t="shared" si="14"/>
        <v>271.36312570873901</v>
      </c>
      <c r="AE61" s="35">
        <f t="shared" si="15"/>
        <v>140.392664806569</v>
      </c>
      <c r="AF61" s="35">
        <f t="shared" si="16"/>
        <v>302.49439828121479</v>
      </c>
      <c r="AG61" s="35">
        <f t="shared" si="17"/>
        <v>17.532734740834719</v>
      </c>
      <c r="AH61" s="35">
        <f t="shared" si="18"/>
        <v>517.900991402626</v>
      </c>
      <c r="AI61" s="35">
        <f t="shared" si="19"/>
        <v>267.94171131054708</v>
      </c>
      <c r="AJ61" s="35">
        <f t="shared" si="20"/>
        <v>0</v>
      </c>
      <c r="AK61" s="36">
        <f t="shared" si="21"/>
        <v>3294.0506523028266</v>
      </c>
    </row>
    <row r="62" spans="1:37" x14ac:dyDescent="0.25">
      <c r="A62" s="5">
        <v>5296.3</v>
      </c>
      <c r="B62" s="5">
        <v>1044262.1102018356</v>
      </c>
      <c r="C62" s="5">
        <v>1319075.3308079839</v>
      </c>
      <c r="D62" s="5">
        <v>17487.690697674407</v>
      </c>
      <c r="E62" s="5">
        <v>39.076565968191026</v>
      </c>
      <c r="F62" s="45">
        <v>0.02</v>
      </c>
      <c r="G62" s="45">
        <v>0.02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583</v>
      </c>
      <c r="O62" s="35">
        <f t="shared" si="1"/>
        <v>430</v>
      </c>
      <c r="P62" s="35">
        <f t="shared" si="2"/>
        <v>584.42449136115727</v>
      </c>
      <c r="Q62" s="35">
        <f t="shared" si="3"/>
        <v>271.36312570873901</v>
      </c>
      <c r="R62" s="35">
        <f t="shared" si="4"/>
        <v>140.392664806569</v>
      </c>
      <c r="S62" s="35">
        <f t="shared" si="5"/>
        <v>302.49439828121479</v>
      </c>
      <c r="T62" s="35">
        <f t="shared" si="6"/>
        <v>17.532734740834719</v>
      </c>
      <c r="U62" s="35">
        <f t="shared" si="7"/>
        <v>517.900991402626</v>
      </c>
      <c r="V62" s="35">
        <f t="shared" si="8"/>
        <v>267.94171131054708</v>
      </c>
      <c r="W62" s="35">
        <f t="shared" si="9"/>
        <v>0</v>
      </c>
      <c r="X62" s="35">
        <f t="shared" si="10"/>
        <v>3294.0506523028266</v>
      </c>
      <c r="Y62" s="51">
        <v>9900</v>
      </c>
      <c r="Z62" s="51">
        <v>4150</v>
      </c>
      <c r="AA62" s="35">
        <f t="shared" si="11"/>
        <v>583</v>
      </c>
      <c r="AB62" s="35">
        <f t="shared" si="12"/>
        <v>430</v>
      </c>
      <c r="AC62" s="35">
        <f t="shared" si="13"/>
        <v>584.42449136115727</v>
      </c>
      <c r="AD62" s="35">
        <f t="shared" si="14"/>
        <v>271.36312570873901</v>
      </c>
      <c r="AE62" s="35">
        <f t="shared" si="15"/>
        <v>140.392664806569</v>
      </c>
      <c r="AF62" s="35">
        <f t="shared" si="16"/>
        <v>302.49439828121479</v>
      </c>
      <c r="AG62" s="35">
        <f t="shared" si="17"/>
        <v>17.532734740834719</v>
      </c>
      <c r="AH62" s="35">
        <f t="shared" si="18"/>
        <v>517.900991402626</v>
      </c>
      <c r="AI62" s="35">
        <f t="shared" si="19"/>
        <v>267.94171131054708</v>
      </c>
      <c r="AJ62" s="35">
        <f t="shared" si="20"/>
        <v>0</v>
      </c>
      <c r="AK62" s="36">
        <f t="shared" si="21"/>
        <v>3294.0506523028266</v>
      </c>
    </row>
    <row r="63" spans="1:37" x14ac:dyDescent="0.25">
      <c r="A63" s="5">
        <v>5297</v>
      </c>
      <c r="B63" s="5">
        <v>1044805.480073452</v>
      </c>
      <c r="C63" s="5">
        <v>1319516.6347636282</v>
      </c>
      <c r="D63" s="5">
        <v>17487.348837209291</v>
      </c>
      <c r="E63" s="5">
        <v>39.087819829818976</v>
      </c>
      <c r="F63" s="45">
        <v>0.02</v>
      </c>
      <c r="G63" s="45">
        <v>0.02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583</v>
      </c>
      <c r="O63" s="35">
        <f t="shared" si="1"/>
        <v>430</v>
      </c>
      <c r="P63" s="35">
        <f t="shared" si="2"/>
        <v>584.42449136115727</v>
      </c>
      <c r="Q63" s="35">
        <f t="shared" si="3"/>
        <v>271.36312570873901</v>
      </c>
      <c r="R63" s="35">
        <f t="shared" si="4"/>
        <v>140.392664806569</v>
      </c>
      <c r="S63" s="35">
        <f t="shared" si="5"/>
        <v>302.49439828121479</v>
      </c>
      <c r="T63" s="35">
        <f t="shared" si="6"/>
        <v>17.532734740834719</v>
      </c>
      <c r="U63" s="35">
        <f t="shared" si="7"/>
        <v>517.900991402626</v>
      </c>
      <c r="V63" s="35">
        <f t="shared" si="8"/>
        <v>267.94171131054708</v>
      </c>
      <c r="W63" s="35">
        <f t="shared" si="9"/>
        <v>0</v>
      </c>
      <c r="X63" s="35">
        <f t="shared" si="10"/>
        <v>3294.0506523028266</v>
      </c>
      <c r="Y63" s="51">
        <v>9900</v>
      </c>
      <c r="Z63" s="51">
        <v>4150</v>
      </c>
      <c r="AA63" s="35">
        <f t="shared" si="11"/>
        <v>583</v>
      </c>
      <c r="AB63" s="35">
        <f t="shared" si="12"/>
        <v>430</v>
      </c>
      <c r="AC63" s="35">
        <f t="shared" si="13"/>
        <v>584.42449136115727</v>
      </c>
      <c r="AD63" s="35">
        <f t="shared" si="14"/>
        <v>271.36312570873901</v>
      </c>
      <c r="AE63" s="35">
        <f t="shared" si="15"/>
        <v>140.392664806569</v>
      </c>
      <c r="AF63" s="35">
        <f t="shared" si="16"/>
        <v>302.49439828121479</v>
      </c>
      <c r="AG63" s="35">
        <f t="shared" si="17"/>
        <v>17.532734740834719</v>
      </c>
      <c r="AH63" s="35">
        <f t="shared" si="18"/>
        <v>517.900991402626</v>
      </c>
      <c r="AI63" s="35">
        <f t="shared" si="19"/>
        <v>267.94171131054708</v>
      </c>
      <c r="AJ63" s="35">
        <f t="shared" si="20"/>
        <v>0</v>
      </c>
      <c r="AK63" s="36">
        <f t="shared" si="21"/>
        <v>3294.0506523028266</v>
      </c>
    </row>
    <row r="64" spans="1:37" x14ac:dyDescent="0.25">
      <c r="A64" s="5">
        <v>5298</v>
      </c>
      <c r="B64" s="5">
        <v>1045581.569589138</v>
      </c>
      <c r="C64" s="5">
        <v>1320147.2575166523</v>
      </c>
      <c r="D64" s="5">
        <v>17486.860465116264</v>
      </c>
      <c r="E64" s="5">
        <v>39.104456396747345</v>
      </c>
      <c r="F64" s="45">
        <v>0.02</v>
      </c>
      <c r="G64" s="45">
        <v>0.02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583</v>
      </c>
      <c r="O64" s="35">
        <f t="shared" si="1"/>
        <v>430</v>
      </c>
      <c r="P64" s="35">
        <f t="shared" si="2"/>
        <v>584.42449136115727</v>
      </c>
      <c r="Q64" s="35">
        <f t="shared" si="3"/>
        <v>271.36312570873901</v>
      </c>
      <c r="R64" s="35">
        <f t="shared" si="4"/>
        <v>140.392664806569</v>
      </c>
      <c r="S64" s="35">
        <f t="shared" si="5"/>
        <v>302.49439828121479</v>
      </c>
      <c r="T64" s="35">
        <f t="shared" si="6"/>
        <v>17.532734740834719</v>
      </c>
      <c r="U64" s="35">
        <f t="shared" si="7"/>
        <v>517.900991402626</v>
      </c>
      <c r="V64" s="35">
        <f t="shared" si="8"/>
        <v>267.94171131054708</v>
      </c>
      <c r="W64" s="35">
        <f t="shared" si="9"/>
        <v>0</v>
      </c>
      <c r="X64" s="35">
        <f t="shared" si="10"/>
        <v>3294.0506523028266</v>
      </c>
      <c r="Y64" s="51">
        <v>9900</v>
      </c>
      <c r="Z64" s="51">
        <v>4150</v>
      </c>
      <c r="AA64" s="35">
        <f t="shared" si="11"/>
        <v>583</v>
      </c>
      <c r="AB64" s="35">
        <f t="shared" si="12"/>
        <v>430</v>
      </c>
      <c r="AC64" s="35">
        <f t="shared" si="13"/>
        <v>584.42449136115727</v>
      </c>
      <c r="AD64" s="35">
        <f t="shared" si="14"/>
        <v>271.36312570873901</v>
      </c>
      <c r="AE64" s="35">
        <f t="shared" si="15"/>
        <v>140.392664806569</v>
      </c>
      <c r="AF64" s="35">
        <f t="shared" si="16"/>
        <v>302.49439828121479</v>
      </c>
      <c r="AG64" s="35">
        <f t="shared" si="17"/>
        <v>17.532734740834719</v>
      </c>
      <c r="AH64" s="35">
        <f t="shared" si="18"/>
        <v>517.900991402626</v>
      </c>
      <c r="AI64" s="35">
        <f t="shared" si="19"/>
        <v>267.94171131054708</v>
      </c>
      <c r="AJ64" s="35">
        <f t="shared" si="20"/>
        <v>0</v>
      </c>
      <c r="AK64" s="36">
        <f t="shared" si="21"/>
        <v>3294.0506523028266</v>
      </c>
    </row>
    <row r="65" spans="1:37" x14ac:dyDescent="0.25">
      <c r="A65" s="5">
        <v>5299</v>
      </c>
      <c r="B65" s="5">
        <v>1046357.4723377228</v>
      </c>
      <c r="C65" s="5">
        <v>1320778.1100484431</v>
      </c>
      <c r="D65" s="5">
        <v>17486.372093023245</v>
      </c>
      <c r="E65" s="5">
        <v>39.121751342199936</v>
      </c>
      <c r="F65" s="45">
        <v>0.02</v>
      </c>
      <c r="G65" s="45">
        <v>0.02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583</v>
      </c>
      <c r="O65" s="35">
        <f t="shared" si="1"/>
        <v>430</v>
      </c>
      <c r="P65" s="35">
        <f t="shared" si="2"/>
        <v>584.42449136115727</v>
      </c>
      <c r="Q65" s="35">
        <f t="shared" si="3"/>
        <v>271.36312570873901</v>
      </c>
      <c r="R65" s="35">
        <f t="shared" si="4"/>
        <v>140.392664806569</v>
      </c>
      <c r="S65" s="35">
        <f t="shared" si="5"/>
        <v>302.49439828121479</v>
      </c>
      <c r="T65" s="35">
        <f t="shared" si="6"/>
        <v>17.532734740834719</v>
      </c>
      <c r="U65" s="35">
        <f t="shared" si="7"/>
        <v>517.900991402626</v>
      </c>
      <c r="V65" s="35">
        <f t="shared" si="8"/>
        <v>267.94171131054708</v>
      </c>
      <c r="W65" s="35">
        <f t="shared" si="9"/>
        <v>0</v>
      </c>
      <c r="X65" s="35">
        <f t="shared" si="10"/>
        <v>3294.0506523028266</v>
      </c>
      <c r="Y65" s="51">
        <v>9900</v>
      </c>
      <c r="Z65" s="51">
        <v>4150</v>
      </c>
      <c r="AA65" s="35">
        <f t="shared" si="11"/>
        <v>583</v>
      </c>
      <c r="AB65" s="35">
        <f t="shared" si="12"/>
        <v>430</v>
      </c>
      <c r="AC65" s="35">
        <f t="shared" si="13"/>
        <v>584.42449136115727</v>
      </c>
      <c r="AD65" s="35">
        <f t="shared" si="14"/>
        <v>271.36312570873901</v>
      </c>
      <c r="AE65" s="35">
        <f t="shared" si="15"/>
        <v>140.392664806569</v>
      </c>
      <c r="AF65" s="35">
        <f t="shared" si="16"/>
        <v>302.49439828121479</v>
      </c>
      <c r="AG65" s="35">
        <f t="shared" si="17"/>
        <v>17.532734740834719</v>
      </c>
      <c r="AH65" s="35">
        <f t="shared" si="18"/>
        <v>517.900991402626</v>
      </c>
      <c r="AI65" s="35">
        <f t="shared" si="19"/>
        <v>267.94171131054708</v>
      </c>
      <c r="AJ65" s="35">
        <f t="shared" si="20"/>
        <v>0</v>
      </c>
      <c r="AK65" s="36">
        <f t="shared" si="21"/>
        <v>3294.0506523028266</v>
      </c>
    </row>
    <row r="66" spans="1:37" x14ac:dyDescent="0.25">
      <c r="A66" s="5">
        <v>5300</v>
      </c>
      <c r="B66" s="5">
        <v>1047133.1809997559</v>
      </c>
      <c r="C66" s="5">
        <v>1321409.2012172043</v>
      </c>
      <c r="D66" s="5">
        <v>17485.883720930222</v>
      </c>
      <c r="E66" s="5">
        <v>39.139704666176733</v>
      </c>
      <c r="F66" s="45">
        <v>0.02</v>
      </c>
      <c r="G66" s="45">
        <v>0.02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583</v>
      </c>
      <c r="O66" s="35">
        <f t="shared" si="1"/>
        <v>430</v>
      </c>
      <c r="P66" s="35">
        <f t="shared" si="2"/>
        <v>584.42449136115727</v>
      </c>
      <c r="Q66" s="35">
        <f t="shared" si="3"/>
        <v>271.36312570873901</v>
      </c>
      <c r="R66" s="35">
        <f t="shared" si="4"/>
        <v>140.392664806569</v>
      </c>
      <c r="S66" s="35">
        <f t="shared" si="5"/>
        <v>302.49439828121479</v>
      </c>
      <c r="T66" s="35">
        <f t="shared" si="6"/>
        <v>17.532734740834719</v>
      </c>
      <c r="U66" s="35">
        <f t="shared" si="7"/>
        <v>517.900991402626</v>
      </c>
      <c r="V66" s="35">
        <f t="shared" si="8"/>
        <v>267.94171131054708</v>
      </c>
      <c r="W66" s="35">
        <f t="shared" si="9"/>
        <v>0</v>
      </c>
      <c r="X66" s="35">
        <f t="shared" si="10"/>
        <v>3294.0506523028266</v>
      </c>
      <c r="Y66" s="51">
        <v>9900</v>
      </c>
      <c r="Z66" s="51">
        <v>4150</v>
      </c>
      <c r="AA66" s="35">
        <f t="shared" si="11"/>
        <v>583</v>
      </c>
      <c r="AB66" s="35">
        <f t="shared" si="12"/>
        <v>430</v>
      </c>
      <c r="AC66" s="35">
        <f t="shared" si="13"/>
        <v>584.42449136115727</v>
      </c>
      <c r="AD66" s="35">
        <f t="shared" si="14"/>
        <v>271.36312570873901</v>
      </c>
      <c r="AE66" s="35">
        <f t="shared" si="15"/>
        <v>140.392664806569</v>
      </c>
      <c r="AF66" s="35">
        <f t="shared" si="16"/>
        <v>302.49439828121479</v>
      </c>
      <c r="AG66" s="35">
        <f t="shared" si="17"/>
        <v>17.532734740834719</v>
      </c>
      <c r="AH66" s="35">
        <f t="shared" si="18"/>
        <v>517.900991402626</v>
      </c>
      <c r="AI66" s="35">
        <f t="shared" si="19"/>
        <v>267.94171131054708</v>
      </c>
      <c r="AJ66" s="35">
        <f t="shared" si="20"/>
        <v>0</v>
      </c>
      <c r="AK66" s="36">
        <f t="shared" si="21"/>
        <v>3294.0506523028266</v>
      </c>
    </row>
    <row r="67" spans="1:37" x14ac:dyDescent="0.25">
      <c r="A67" s="5">
        <v>5300.2</v>
      </c>
      <c r="B67" s="5">
        <v>1047288.2987971306</v>
      </c>
      <c r="C67" s="5">
        <v>1321535.4488664865</v>
      </c>
      <c r="D67" s="5">
        <v>17485.786046511617</v>
      </c>
      <c r="E67" s="5">
        <v>39.143374336394999</v>
      </c>
      <c r="F67" s="45">
        <v>0.02</v>
      </c>
      <c r="G67" s="45">
        <v>0.02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0"/>
        <v>583</v>
      </c>
      <c r="O67" s="35">
        <f t="shared" si="1"/>
        <v>430</v>
      </c>
      <c r="P67" s="35">
        <f t="shared" si="2"/>
        <v>584.42449136115727</v>
      </c>
      <c r="Q67" s="35">
        <f t="shared" si="3"/>
        <v>271.36312570873901</v>
      </c>
      <c r="R67" s="35">
        <f t="shared" si="4"/>
        <v>140.392664806569</v>
      </c>
      <c r="S67" s="35">
        <f t="shared" si="5"/>
        <v>302.49439828121479</v>
      </c>
      <c r="T67" s="35">
        <f t="shared" si="6"/>
        <v>17.532734740834719</v>
      </c>
      <c r="U67" s="35">
        <f t="shared" si="7"/>
        <v>517.900991402626</v>
      </c>
      <c r="V67" s="35">
        <f t="shared" si="8"/>
        <v>267.94171131054708</v>
      </c>
      <c r="W67" s="35">
        <f t="shared" si="9"/>
        <v>0</v>
      </c>
      <c r="X67" s="35">
        <f t="shared" si="10"/>
        <v>3294.0506523028266</v>
      </c>
      <c r="Y67" s="51">
        <v>9900</v>
      </c>
      <c r="Z67" s="51">
        <v>4150</v>
      </c>
      <c r="AA67" s="35">
        <f t="shared" si="11"/>
        <v>583</v>
      </c>
      <c r="AB67" s="35">
        <f t="shared" si="12"/>
        <v>430</v>
      </c>
      <c r="AC67" s="35">
        <f t="shared" si="13"/>
        <v>584.42449136115727</v>
      </c>
      <c r="AD67" s="35">
        <f t="shared" si="14"/>
        <v>271.36312570873901</v>
      </c>
      <c r="AE67" s="35">
        <f t="shared" si="15"/>
        <v>140.392664806569</v>
      </c>
      <c r="AF67" s="35">
        <f t="shared" si="16"/>
        <v>302.49439828121479</v>
      </c>
      <c r="AG67" s="35">
        <f t="shared" si="17"/>
        <v>17.532734740834719</v>
      </c>
      <c r="AH67" s="35">
        <f t="shared" si="18"/>
        <v>517.900991402626</v>
      </c>
      <c r="AI67" s="35">
        <f t="shared" si="19"/>
        <v>267.94171131054708</v>
      </c>
      <c r="AJ67" s="35">
        <f t="shared" si="20"/>
        <v>0</v>
      </c>
      <c r="AK67" s="36">
        <f t="shared" si="21"/>
        <v>3294.0506523028266</v>
      </c>
    </row>
    <row r="68" spans="1:37" x14ac:dyDescent="0.25">
      <c r="A68" s="44">
        <v>5300.5649999999996</v>
      </c>
      <c r="B68" s="5">
        <v>1047571.3678164482</v>
      </c>
      <c r="C68" s="5">
        <v>1321765.8765782118</v>
      </c>
      <c r="D68" s="5">
        <v>17485.607790697664</v>
      </c>
      <c r="E68" s="5">
        <v>39.150139371598904</v>
      </c>
      <c r="F68" s="45">
        <v>0.02</v>
      </c>
      <c r="G68" s="45">
        <v>0.02</v>
      </c>
      <c r="H68" s="45">
        <v>0.5</v>
      </c>
      <c r="I68" s="45">
        <v>0.5</v>
      </c>
      <c r="J68" s="45">
        <v>500</v>
      </c>
      <c r="K68" s="50">
        <v>2800</v>
      </c>
      <c r="L68" s="51">
        <v>9900</v>
      </c>
      <c r="M68" s="51">
        <v>4150</v>
      </c>
      <c r="N68" s="35">
        <f t="shared" ref="N68:N75" si="22">M68*F68+J68</f>
        <v>583</v>
      </c>
      <c r="O68" s="35">
        <f t="shared" ref="O68:O75" si="23">(L68-400-500)*F68+250</f>
        <v>430</v>
      </c>
      <c r="P68" s="35">
        <f t="shared" ref="P68:P75" si="24">(1000*SIN(PI()/2-(PI()/2+ATAN(H68)+ATAN(250/(L68-M68-400-250)))/2)/SIN((PI()/2+ATAN(H68)+ATAN(250/(L68-M68-400-250)))/2))*COS(ATAN((N68-O68)/(L68-M68-400-250)))</f>
        <v>584.42449136115727</v>
      </c>
      <c r="Q68" s="35">
        <f t="shared" ref="Q68:Q75" si="25">(1000*SIN(PI()/2-(PI()/2+ATAN(H68)+ATAN(250/(L68-M68-400-250)))/2)/SIN((PI()/2+ATAN(H68)+ATAN(250/(L68-M68-400-250)))/2))*SIN(ATAN(H68)+ATAN(250/(L68-M68-400-250))-ATAN((N68-O68)/(L68-M68-400-250)))</f>
        <v>271.36312570873901</v>
      </c>
      <c r="R68" s="35">
        <f t="shared" ref="R68:R75" si="26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140.392664806569</v>
      </c>
      <c r="S68" s="35">
        <f t="shared" ref="S68:S75" si="27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302.49439828121479</v>
      </c>
      <c r="T68" s="35">
        <f t="shared" ref="T68:T75" si="28">(1000*SIN(PI()/2-(PI()/2+ATAN(H68)+ATAN(250/(L68-M68-400-250)))/2)/SIN((PI()/2+ATAN(H68)+ATAN(250/(L68-M68-400-250)))/2))*SIN(ATAN((N68-O68)/(L68-M68-400-250)))</f>
        <v>17.532734740834719</v>
      </c>
      <c r="U68" s="35">
        <f t="shared" ref="U68:U75" si="29">(1000*SIN(PI()/2-(PI()/2+ATAN(H68)+ATAN(250/(L68-M68-400-250)))/2)/SIN((PI()/2+ATAN(H68)+ATAN(250/(L68-M68-400-250)))/2))*COS(ATAN(H68)+ATAN(250/(L68-M68-400-250))-ATAN((N68-O68)/(L68-M68-400-250)))</f>
        <v>517.900991402626</v>
      </c>
      <c r="V68" s="35">
        <f t="shared" ref="V68:V75" si="30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267.94171131054708</v>
      </c>
      <c r="W68" s="35">
        <f t="shared" ref="W68:W75" si="31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0</v>
      </c>
      <c r="X68" s="35">
        <f t="shared" ref="X68:X75" si="32">M68+400-((K68-250-(N68-O68))/TAN(PI()/2-(ATAN(H68)+ATAN(250/(L68-M68-400-250))-ATAN((N68-O68)/(L68-M68-400-250)))))</f>
        <v>3294.0506523028266</v>
      </c>
      <c r="Y68" s="51">
        <v>9900</v>
      </c>
      <c r="Z68" s="51">
        <v>4150</v>
      </c>
      <c r="AA68" s="35">
        <f t="shared" ref="AA68:AA75" si="33">Z68*G68+J68</f>
        <v>583</v>
      </c>
      <c r="AB68" s="35">
        <f t="shared" ref="AB68:AB75" si="34">(Y68-400-500)*G68+250</f>
        <v>430</v>
      </c>
      <c r="AC68" s="35">
        <f t="shared" ref="AC68:AC75" si="35">(1000*SIN(PI()/2-(PI()/2+ATAN(I68)+ATAN(250/(Y68-Z68-400-250)))/2)/SIN((PI()/2+ATAN(I68)+ATAN(250/(Y68-Z68-400-250)))/2))*COS(ATAN((AA68-AB68)/(Y68-Z68-400-250)))</f>
        <v>584.42449136115727</v>
      </c>
      <c r="AD68" s="35">
        <f t="shared" ref="AD68:AD75" si="36">(1000*SIN(PI()/2-(PI()/2+ATAN(I68)+ATAN(250/(Y68-Z68-400-250)))/2)/SIN((PI()/2+ATAN(I68)+ATAN(250/(Y68-Z68-400-250)))/2))*SIN(ATAN(I68)+ATAN(250/(Y68-Z68-400-250))-(ATAN((AA68-AB68)/(Y68-Z68-400-250))))</f>
        <v>271.36312570873901</v>
      </c>
      <c r="AE68" s="35">
        <f t="shared" ref="AE68:AE75" si="37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140.392664806569</v>
      </c>
      <c r="AF68" s="35">
        <f t="shared" ref="AF68:AF75" si="38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302.49439828121479</v>
      </c>
      <c r="AG68" s="35">
        <f t="shared" ref="AG68:AG75" si="39">(1000*SIN(PI()/2-(PI()/2+ATAN(I68)+ATAN(250/(Y68-Z68-400-250)))/2)/SIN((PI()/2+ATAN(I68)+ATAN(250/(Y68-Z68-400-250)))/2))*SIN(ATAN((AA68-AB68)/(Y68-Z68-400-250)))</f>
        <v>17.532734740834719</v>
      </c>
      <c r="AH68" s="35">
        <f t="shared" ref="AH68:AH75" si="40">(1000*SIN(PI()/2-(PI()/2+ATAN(I68)+ATAN(250/(Y68-Z68-400-250)))/2)/SIN((PI()/2+ATAN(I68)+ATAN(250/(Y68-Z68-400-250)))/2))*COS(ATAN(I68)+ATAN(250/(Y68-Z68-400-250))-(ATAN((AA68-AB68)/(Y68-Z68-400-250))))</f>
        <v>517.900991402626</v>
      </c>
      <c r="AI68" s="35">
        <f t="shared" ref="AI68:AI75" si="41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267.94171131054708</v>
      </c>
      <c r="AJ68" s="35">
        <f t="shared" ref="AJ68:AJ75" si="42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0</v>
      </c>
      <c r="AK68" s="36">
        <f t="shared" ref="AK68:AK75" si="43">Z68+400-((K68-250-(AA68-AB68))/TAN(PI()/2-(ATAN(I68)+ATAN(250/(Y68-Z68-400-250))-(ATAN((AA68-AB68)/(Y68-Z68-400-250))))))</f>
        <v>3294.0506523028266</v>
      </c>
    </row>
    <row r="69" spans="1:37" x14ac:dyDescent="0.25">
      <c r="A69" s="5">
        <v>5300.8</v>
      </c>
      <c r="B69" s="5">
        <v>1047753.6032629013</v>
      </c>
      <c r="C69" s="5">
        <v>1321914.2519193888</v>
      </c>
      <c r="D69" s="5">
        <v>17485.493023255804</v>
      </c>
      <c r="E69" s="5">
        <v>39.15454135789561</v>
      </c>
      <c r="F69" s="47">
        <f>0.02-(0.045/70)*(A69-5300.565)</f>
        <v>1.9848928571428198E-2</v>
      </c>
      <c r="G69" s="47">
        <f>0.02+(0.005/70)*(A69-5300.565)</f>
        <v>2.0016785714285758E-2</v>
      </c>
      <c r="H69" s="45">
        <v>0.5</v>
      </c>
      <c r="I69" s="45">
        <v>0.5</v>
      </c>
      <c r="J69" s="45">
        <v>500</v>
      </c>
      <c r="K69" s="50">
        <v>2800</v>
      </c>
      <c r="L69" s="51">
        <v>9900</v>
      </c>
      <c r="M69" s="51">
        <v>4150</v>
      </c>
      <c r="N69" s="35">
        <f t="shared" si="22"/>
        <v>582.37305357142702</v>
      </c>
      <c r="O69" s="35">
        <f t="shared" si="23"/>
        <v>428.64035714285376</v>
      </c>
      <c r="P69" s="35">
        <f t="shared" si="24"/>
        <v>584.42196875933212</v>
      </c>
      <c r="Q69" s="35">
        <f t="shared" si="25"/>
        <v>271.28878539184831</v>
      </c>
      <c r="R69" s="35">
        <f t="shared" si="26"/>
        <v>140.34061731285712</v>
      </c>
      <c r="S69" s="35">
        <f t="shared" si="27"/>
        <v>302.46510793505638</v>
      </c>
      <c r="T69" s="35">
        <f t="shared" si="28"/>
        <v>17.616620609699517</v>
      </c>
      <c r="U69" s="35">
        <f t="shared" si="29"/>
        <v>517.93993648960452</v>
      </c>
      <c r="V69" s="35">
        <f t="shared" si="30"/>
        <v>267.93592043601382</v>
      </c>
      <c r="W69" s="35">
        <f t="shared" si="31"/>
        <v>6.935043224017963E-2</v>
      </c>
      <c r="X69" s="35">
        <f t="shared" si="32"/>
        <v>3294.8729081096071</v>
      </c>
      <c r="Y69" s="51">
        <v>9900</v>
      </c>
      <c r="Z69" s="51">
        <v>4150</v>
      </c>
      <c r="AA69" s="35">
        <f t="shared" si="33"/>
        <v>583.06966071428587</v>
      </c>
      <c r="AB69" s="35">
        <f t="shared" si="34"/>
        <v>430.15107142857181</v>
      </c>
      <c r="AC69" s="35">
        <f t="shared" si="35"/>
        <v>584.424770908337</v>
      </c>
      <c r="AD69" s="35">
        <f t="shared" si="36"/>
        <v>271.37138543844122</v>
      </c>
      <c r="AE69" s="35">
        <f t="shared" si="37"/>
        <v>140.43075435048115</v>
      </c>
      <c r="AF69" s="35">
        <f t="shared" si="38"/>
        <v>302.56724972435467</v>
      </c>
      <c r="AG69" s="35">
        <f t="shared" si="39"/>
        <v>17.523414021750884</v>
      </c>
      <c r="AH69" s="35">
        <f t="shared" si="40"/>
        <v>517.89666349133859</v>
      </c>
      <c r="AI69" s="35">
        <f t="shared" si="41"/>
        <v>268.0040086473449</v>
      </c>
      <c r="AJ69" s="35">
        <f t="shared" si="42"/>
        <v>6.937385172577247E-2</v>
      </c>
      <c r="AK69" s="36">
        <f t="shared" si="43"/>
        <v>3293.9592696948353</v>
      </c>
    </row>
    <row r="70" spans="1:37" x14ac:dyDescent="0.25">
      <c r="A70" s="5">
        <v>5301</v>
      </c>
      <c r="B70" s="5">
        <v>1047908.6882472038</v>
      </c>
      <c r="C70" s="5">
        <v>1322040.5398745835</v>
      </c>
      <c r="D70" s="5">
        <v>17485.395348837199</v>
      </c>
      <c r="E70" s="5">
        <v>39.158316368677752</v>
      </c>
      <c r="F70" s="47">
        <f t="shared" ref="F70:F75" si="44">0.02-(0.045/70)*(A70-5300.565)</f>
        <v>1.9720357142856887E-2</v>
      </c>
      <c r="G70" s="47">
        <f t="shared" ref="G70:G75" si="45">0.02+(0.005/70)*(A70-5300.565)</f>
        <v>2.0031071428571457E-2</v>
      </c>
      <c r="H70" s="45">
        <v>0.5</v>
      </c>
      <c r="I70" s="45">
        <v>0.5</v>
      </c>
      <c r="J70" s="45">
        <v>500</v>
      </c>
      <c r="K70" s="50">
        <v>2800</v>
      </c>
      <c r="L70" s="51">
        <v>9900</v>
      </c>
      <c r="M70" s="51">
        <v>4150</v>
      </c>
      <c r="N70" s="35">
        <f t="shared" si="22"/>
        <v>581.83948214285613</v>
      </c>
      <c r="O70" s="35">
        <f t="shared" si="23"/>
        <v>427.48321428571199</v>
      </c>
      <c r="P70" s="35">
        <f t="shared" si="24"/>
        <v>584.41981239721645</v>
      </c>
      <c r="Q70" s="35">
        <f t="shared" si="25"/>
        <v>271.22551314104447</v>
      </c>
      <c r="R70" s="35">
        <f t="shared" si="26"/>
        <v>140.29633216986019</v>
      </c>
      <c r="S70" s="35">
        <f t="shared" si="27"/>
        <v>302.44018200646775</v>
      </c>
      <c r="T70" s="35">
        <f t="shared" si="28"/>
        <v>17.688011981060132</v>
      </c>
      <c r="U70" s="35">
        <f t="shared" si="29"/>
        <v>517.97307257387138</v>
      </c>
      <c r="V70" s="35">
        <f t="shared" si="30"/>
        <v>267.93099735819015</v>
      </c>
      <c r="W70" s="35">
        <f t="shared" si="31"/>
        <v>0.12834938605290735</v>
      </c>
      <c r="X70" s="35">
        <f t="shared" si="32"/>
        <v>3295.5724342486806</v>
      </c>
      <c r="Y70" s="51">
        <v>9900</v>
      </c>
      <c r="Z70" s="51">
        <v>4150</v>
      </c>
      <c r="AA70" s="35">
        <f t="shared" si="33"/>
        <v>583.12894642857157</v>
      </c>
      <c r="AB70" s="35">
        <f t="shared" si="34"/>
        <v>430.27964285714313</v>
      </c>
      <c r="AC70" s="35">
        <f t="shared" si="35"/>
        <v>584.42500870394974</v>
      </c>
      <c r="AD70" s="35">
        <f t="shared" si="36"/>
        <v>271.37841494748716</v>
      </c>
      <c r="AE70" s="35">
        <f t="shared" si="37"/>
        <v>140.46316966524836</v>
      </c>
      <c r="AF70" s="35">
        <f t="shared" si="38"/>
        <v>302.62923214272797</v>
      </c>
      <c r="AG70" s="35">
        <f t="shared" si="39"/>
        <v>17.515481484338178</v>
      </c>
      <c r="AH70" s="35">
        <f t="shared" si="40"/>
        <v>517.89298005556054</v>
      </c>
      <c r="AI70" s="35">
        <f t="shared" si="41"/>
        <v>268.05702118962455</v>
      </c>
      <c r="AJ70" s="35">
        <f t="shared" si="42"/>
        <v>0.12842961503822686</v>
      </c>
      <c r="AK70" s="36">
        <f t="shared" si="43"/>
        <v>3293.8814939772692</v>
      </c>
    </row>
    <row r="71" spans="1:37" x14ac:dyDescent="0.25">
      <c r="A71" s="5">
        <v>5302</v>
      </c>
      <c r="B71" s="5">
        <v>1048683.9867434502</v>
      </c>
      <c r="C71" s="5">
        <v>1322672.1348651648</v>
      </c>
      <c r="D71" s="5">
        <v>17484.906976744172</v>
      </c>
      <c r="E71" s="5">
        <v>39.177586449702979</v>
      </c>
      <c r="F71" s="47">
        <f t="shared" si="44"/>
        <v>1.9077499999999744E-2</v>
      </c>
      <c r="G71" s="47">
        <f t="shared" si="45"/>
        <v>2.010250000000003E-2</v>
      </c>
      <c r="H71" s="45">
        <v>0.5</v>
      </c>
      <c r="I71" s="45">
        <v>0.5</v>
      </c>
      <c r="J71" s="45">
        <v>500</v>
      </c>
      <c r="K71" s="50">
        <v>2800</v>
      </c>
      <c r="L71" s="51">
        <v>9900</v>
      </c>
      <c r="M71" s="51">
        <v>4150</v>
      </c>
      <c r="N71" s="35">
        <f t="shared" si="22"/>
        <v>579.17162499999893</v>
      </c>
      <c r="O71" s="35">
        <f t="shared" si="23"/>
        <v>421.69749999999772</v>
      </c>
      <c r="P71" s="35">
        <f t="shared" si="24"/>
        <v>584.40890001850585</v>
      </c>
      <c r="Q71" s="35">
        <f t="shared" si="25"/>
        <v>270.90909825370721</v>
      </c>
      <c r="R71" s="35">
        <f t="shared" si="26"/>
        <v>140.07505237634624</v>
      </c>
      <c r="S71" s="35">
        <f t="shared" si="27"/>
        <v>302.31558031521246</v>
      </c>
      <c r="T71" s="35">
        <f t="shared" si="28"/>
        <v>18.044956896593604</v>
      </c>
      <c r="U71" s="35">
        <f t="shared" si="29"/>
        <v>518.13863335366432</v>
      </c>
      <c r="V71" s="35">
        <f t="shared" si="30"/>
        <v>267.90645523928913</v>
      </c>
      <c r="W71" s="35">
        <f t="shared" si="31"/>
        <v>0.42303166983135126</v>
      </c>
      <c r="X71" s="35">
        <f t="shared" si="32"/>
        <v>3299.066397250288</v>
      </c>
      <c r="Y71" s="51">
        <v>9900</v>
      </c>
      <c r="Z71" s="51">
        <v>4150</v>
      </c>
      <c r="AA71" s="35">
        <f t="shared" si="33"/>
        <v>583.42537500000014</v>
      </c>
      <c r="AB71" s="35">
        <f t="shared" si="34"/>
        <v>430.92250000000024</v>
      </c>
      <c r="AC71" s="35">
        <f t="shared" si="35"/>
        <v>584.42619606985193</v>
      </c>
      <c r="AD71" s="35">
        <f t="shared" si="36"/>
        <v>271.41356182847142</v>
      </c>
      <c r="AE71" s="35">
        <f t="shared" si="37"/>
        <v>140.62522811350865</v>
      </c>
      <c r="AF71" s="35">
        <f t="shared" si="38"/>
        <v>302.93888491230848</v>
      </c>
      <c r="AG71" s="35">
        <f t="shared" si="39"/>
        <v>17.475818652150206</v>
      </c>
      <c r="AH71" s="35">
        <f t="shared" si="40"/>
        <v>517.87456140055997</v>
      </c>
      <c r="AI71" s="35">
        <f t="shared" si="41"/>
        <v>268.32199482044263</v>
      </c>
      <c r="AJ71" s="35">
        <f t="shared" si="42"/>
        <v>0.42390386300197169</v>
      </c>
      <c r="AK71" s="36">
        <f t="shared" si="43"/>
        <v>3293.4925700734243</v>
      </c>
    </row>
    <row r="72" spans="1:37" x14ac:dyDescent="0.25">
      <c r="A72" s="5">
        <v>5303</v>
      </c>
      <c r="B72" s="5">
        <v>1049459.0691437721</v>
      </c>
      <c r="C72" s="5">
        <v>1323303.9950263202</v>
      </c>
      <c r="D72" s="5">
        <v>17484.41860465115</v>
      </c>
      <c r="E72" s="5">
        <v>39.197514909252426</v>
      </c>
      <c r="F72" s="47">
        <f t="shared" si="44"/>
        <v>1.8434642857142601E-2</v>
      </c>
      <c r="G72" s="47">
        <f t="shared" si="45"/>
        <v>2.01739285714286E-2</v>
      </c>
      <c r="H72" s="45">
        <v>0.5</v>
      </c>
      <c r="I72" s="45">
        <v>0.5</v>
      </c>
      <c r="J72" s="45">
        <v>500</v>
      </c>
      <c r="K72" s="50">
        <v>2800</v>
      </c>
      <c r="L72" s="51">
        <v>9900</v>
      </c>
      <c r="M72" s="51">
        <v>4150</v>
      </c>
      <c r="N72" s="35">
        <f t="shared" si="22"/>
        <v>576.50376785714184</v>
      </c>
      <c r="O72" s="35">
        <f t="shared" si="23"/>
        <v>415.91178571428338</v>
      </c>
      <c r="P72" s="35">
        <f t="shared" si="24"/>
        <v>584.39777005319786</v>
      </c>
      <c r="Q72" s="35">
        <f t="shared" si="25"/>
        <v>270.59259424504836</v>
      </c>
      <c r="R72" s="35">
        <f t="shared" si="26"/>
        <v>139.85401518686999</v>
      </c>
      <c r="S72" s="35">
        <f t="shared" si="27"/>
        <v>302.19102524094819</v>
      </c>
      <c r="T72" s="35">
        <f t="shared" si="28"/>
        <v>18.401881618178322</v>
      </c>
      <c r="U72" s="35">
        <f t="shared" si="29"/>
        <v>518.30399461124591</v>
      </c>
      <c r="V72" s="35">
        <f t="shared" si="30"/>
        <v>267.88203474679176</v>
      </c>
      <c r="W72" s="35">
        <f t="shared" si="31"/>
        <v>0.71719439150797892</v>
      </c>
      <c r="X72" s="35">
        <f t="shared" si="32"/>
        <v>3302.5542519755563</v>
      </c>
      <c r="Y72" s="51">
        <v>9900</v>
      </c>
      <c r="Z72" s="51">
        <v>4150</v>
      </c>
      <c r="AA72" s="35">
        <f t="shared" si="33"/>
        <v>583.72180357142872</v>
      </c>
      <c r="AB72" s="35">
        <f t="shared" si="34"/>
        <v>431.56535714285741</v>
      </c>
      <c r="AC72" s="35">
        <f t="shared" si="35"/>
        <v>584.42738074878264</v>
      </c>
      <c r="AD72" s="35">
        <f t="shared" si="36"/>
        <v>271.44870760201331</v>
      </c>
      <c r="AE72" s="35">
        <f t="shared" si="37"/>
        <v>140.78725650192251</v>
      </c>
      <c r="AF72" s="35">
        <f t="shared" si="38"/>
        <v>303.24810579403021</v>
      </c>
      <c r="AG72" s="35">
        <f t="shared" si="39"/>
        <v>17.436155578488705</v>
      </c>
      <c r="AH72" s="35">
        <f t="shared" si="40"/>
        <v>517.8561402855396</v>
      </c>
      <c r="AI72" s="35">
        <f t="shared" si="41"/>
        <v>268.58682031512859</v>
      </c>
      <c r="AJ72" s="35">
        <f t="shared" si="42"/>
        <v>0.71970317628554825</v>
      </c>
      <c r="AK72" s="36">
        <f t="shared" si="43"/>
        <v>3293.1035706366447</v>
      </c>
    </row>
    <row r="73" spans="1:37" x14ac:dyDescent="0.25">
      <c r="A73" s="5">
        <v>5304</v>
      </c>
      <c r="B73" s="5">
        <v>1050233.9280924797</v>
      </c>
      <c r="C73" s="5">
        <v>1323936.1291879714</v>
      </c>
      <c r="D73" s="5">
        <v>17483.930232558127</v>
      </c>
      <c r="E73" s="5">
        <v>39.218101747326081</v>
      </c>
      <c r="F73" s="47">
        <f t="shared" si="44"/>
        <v>1.7791785714285458E-2</v>
      </c>
      <c r="G73" s="47">
        <f t="shared" si="45"/>
        <v>2.0245357142857173E-2</v>
      </c>
      <c r="H73" s="45">
        <v>0.5</v>
      </c>
      <c r="I73" s="45">
        <v>0.5</v>
      </c>
      <c r="J73" s="45">
        <v>500</v>
      </c>
      <c r="K73" s="50">
        <v>2800</v>
      </c>
      <c r="L73" s="51">
        <v>9900</v>
      </c>
      <c r="M73" s="51">
        <v>4150</v>
      </c>
      <c r="N73" s="35">
        <f t="shared" si="22"/>
        <v>573.83591071428464</v>
      </c>
      <c r="O73" s="35">
        <f t="shared" si="23"/>
        <v>410.12607142856916</v>
      </c>
      <c r="P73" s="35">
        <f t="shared" si="24"/>
        <v>584.3864225386335</v>
      </c>
      <c r="Q73" s="35">
        <f t="shared" si="25"/>
        <v>270.27600148010305</v>
      </c>
      <c r="R73" s="35">
        <f t="shared" si="26"/>
        <v>139.63321978831584</v>
      </c>
      <c r="S73" s="35">
        <f t="shared" si="27"/>
        <v>302.06651682361064</v>
      </c>
      <c r="T73" s="35">
        <f t="shared" si="28"/>
        <v>18.758785747951748</v>
      </c>
      <c r="U73" s="35">
        <f t="shared" si="29"/>
        <v>518.46915618401749</v>
      </c>
      <c r="V73" s="35">
        <f t="shared" si="30"/>
        <v>267.85773521307306</v>
      </c>
      <c r="W73" s="35">
        <f t="shared" si="31"/>
        <v>1.0108392454874908</v>
      </c>
      <c r="X73" s="35">
        <f t="shared" si="32"/>
        <v>3306.0360046176825</v>
      </c>
      <c r="Y73" s="51">
        <v>9900</v>
      </c>
      <c r="Z73" s="51">
        <v>4150</v>
      </c>
      <c r="AA73" s="35">
        <f t="shared" si="33"/>
        <v>584.0182321428573</v>
      </c>
      <c r="AB73" s="35">
        <f t="shared" si="34"/>
        <v>432.20821428571458</v>
      </c>
      <c r="AC73" s="35">
        <f t="shared" si="35"/>
        <v>584.42856274069277</v>
      </c>
      <c r="AD73" s="35">
        <f t="shared" si="36"/>
        <v>271.48385226761275</v>
      </c>
      <c r="AE73" s="35">
        <f t="shared" si="37"/>
        <v>140.94925503397974</v>
      </c>
      <c r="AF73" s="35">
        <f t="shared" si="38"/>
        <v>303.55689521872813</v>
      </c>
      <c r="AG73" s="35">
        <f t="shared" si="39"/>
        <v>17.39649226389977</v>
      </c>
      <c r="AH73" s="35">
        <f t="shared" si="40"/>
        <v>517.83771671072475</v>
      </c>
      <c r="AI73" s="35">
        <f t="shared" si="41"/>
        <v>268.85149812492574</v>
      </c>
      <c r="AJ73" s="35">
        <f t="shared" si="42"/>
        <v>1.0158266667622928</v>
      </c>
      <c r="AK73" s="36">
        <f t="shared" si="43"/>
        <v>3292.7144956584111</v>
      </c>
    </row>
    <row r="74" spans="1:37" x14ac:dyDescent="0.25">
      <c r="A74" s="5">
        <v>5304.28</v>
      </c>
      <c r="B74" s="5">
        <v>1050450.8475532532</v>
      </c>
      <c r="C74" s="5">
        <v>1324113.1770558357</v>
      </c>
      <c r="D74" s="5">
        <v>17483.793488372081</v>
      </c>
      <c r="E74" s="5">
        <v>39.223984043418241</v>
      </c>
      <c r="F74" s="47">
        <f t="shared" si="44"/>
        <v>1.7611785714285622E-2</v>
      </c>
      <c r="G74" s="47">
        <f t="shared" si="45"/>
        <v>2.0265357142857154E-2</v>
      </c>
      <c r="H74" s="45">
        <v>0.5</v>
      </c>
      <c r="I74" s="45">
        <v>0.5</v>
      </c>
      <c r="J74" s="45">
        <v>500</v>
      </c>
      <c r="K74" s="50">
        <v>2800</v>
      </c>
      <c r="L74" s="51">
        <v>9900</v>
      </c>
      <c r="M74" s="51">
        <v>4150</v>
      </c>
      <c r="N74" s="35">
        <f t="shared" si="22"/>
        <v>573.08891071428536</v>
      </c>
      <c r="O74" s="35">
        <f t="shared" si="23"/>
        <v>408.50607142857064</v>
      </c>
      <c r="P74" s="35">
        <f t="shared" si="24"/>
        <v>584.3832062548953</v>
      </c>
      <c r="Q74" s="35">
        <f t="shared" si="25"/>
        <v>270.18733965053536</v>
      </c>
      <c r="R74" s="35">
        <f t="shared" si="26"/>
        <v>139.57144029531844</v>
      </c>
      <c r="S74" s="35">
        <f t="shared" si="27"/>
        <v>302.03166283282184</v>
      </c>
      <c r="T74" s="35">
        <f t="shared" si="28"/>
        <v>18.858715160062765</v>
      </c>
      <c r="U74" s="35">
        <f t="shared" si="29"/>
        <v>518.515365618808</v>
      </c>
      <c r="V74" s="35">
        <f t="shared" si="30"/>
        <v>267.85095292871648</v>
      </c>
      <c r="W74" s="35">
        <f t="shared" si="31"/>
        <v>1.0929672326879534</v>
      </c>
      <c r="X74" s="35">
        <f t="shared" si="32"/>
        <v>3307.0098027067061</v>
      </c>
      <c r="Y74" s="51">
        <v>9900</v>
      </c>
      <c r="Z74" s="51">
        <v>4150</v>
      </c>
      <c r="AA74" s="35">
        <f t="shared" si="33"/>
        <v>584.10123214285716</v>
      </c>
      <c r="AB74" s="35">
        <f t="shared" si="34"/>
        <v>432.38821428571441</v>
      </c>
      <c r="AC74" s="35">
        <f t="shared" si="35"/>
        <v>584.42889321690689</v>
      </c>
      <c r="AD74" s="35">
        <f t="shared" si="36"/>
        <v>271.49369257536921</v>
      </c>
      <c r="AE74" s="35">
        <f t="shared" si="37"/>
        <v>140.9946093003683</v>
      </c>
      <c r="AF74" s="35">
        <f t="shared" si="38"/>
        <v>303.64327899921898</v>
      </c>
      <c r="AG74" s="35">
        <f t="shared" si="39"/>
        <v>17.385386492715053</v>
      </c>
      <c r="AH74" s="35">
        <f t="shared" si="40"/>
        <v>517.83255766901209</v>
      </c>
      <c r="AI74" s="35">
        <f t="shared" si="41"/>
        <v>268.92558150788005</v>
      </c>
      <c r="AJ74" s="35">
        <f t="shared" si="42"/>
        <v>1.0987992161463143</v>
      </c>
      <c r="AK74" s="36">
        <f t="shared" si="43"/>
        <v>3292.6055411263164</v>
      </c>
    </row>
    <row r="75" spans="1:37" x14ac:dyDescent="0.25">
      <c r="A75" s="5">
        <v>5304.95</v>
      </c>
      <c r="B75" s="5">
        <v>1050969.8304157257</v>
      </c>
      <c r="C75" s="5">
        <v>1324536.9184699357</v>
      </c>
      <c r="D75" s="5">
        <v>17483.466279069755</v>
      </c>
      <c r="E75" s="5">
        <v>39.238269066604104</v>
      </c>
      <c r="F75" s="47">
        <f t="shared" si="44"/>
        <v>1.7181071428571289E-2</v>
      </c>
      <c r="G75" s="47">
        <f t="shared" si="45"/>
        <v>2.0313214285714302E-2</v>
      </c>
      <c r="H75" s="45">
        <v>0.5</v>
      </c>
      <c r="I75" s="45">
        <v>0.5</v>
      </c>
      <c r="J75" s="45">
        <v>500</v>
      </c>
      <c r="K75" s="50">
        <v>2800</v>
      </c>
      <c r="L75" s="51">
        <v>9900</v>
      </c>
      <c r="M75" s="51">
        <v>4150</v>
      </c>
      <c r="N75" s="35">
        <f t="shared" si="22"/>
        <v>571.3014464285709</v>
      </c>
      <c r="O75" s="35">
        <f t="shared" si="23"/>
        <v>404.62964285714156</v>
      </c>
      <c r="P75" s="35">
        <f t="shared" si="24"/>
        <v>584.37544092946166</v>
      </c>
      <c r="Q75" s="35">
        <f t="shared" si="25"/>
        <v>269.97515647560334</v>
      </c>
      <c r="R75" s="35">
        <f t="shared" si="26"/>
        <v>139.42368738118969</v>
      </c>
      <c r="S75" s="35">
        <f t="shared" si="27"/>
        <v>301.94827707712341</v>
      </c>
      <c r="T75" s="35">
        <f t="shared" si="28"/>
        <v>19.097825235796599</v>
      </c>
      <c r="U75" s="35">
        <f t="shared" si="29"/>
        <v>518.62587457261839</v>
      </c>
      <c r="V75" s="35">
        <f t="shared" si="30"/>
        <v>267.8347620876113</v>
      </c>
      <c r="W75" s="35">
        <f t="shared" si="31"/>
        <v>1.289323718765196</v>
      </c>
      <c r="X75" s="35">
        <f t="shared" si="32"/>
        <v>3309.3380232065033</v>
      </c>
      <c r="Y75" s="51">
        <v>9900</v>
      </c>
      <c r="Z75" s="51">
        <v>4150</v>
      </c>
      <c r="AA75" s="35">
        <f t="shared" si="33"/>
        <v>584.29983928571437</v>
      </c>
      <c r="AB75" s="35">
        <f t="shared" si="34"/>
        <v>432.81892857142873</v>
      </c>
      <c r="AC75" s="35">
        <f t="shared" si="35"/>
        <v>584.42968314411007</v>
      </c>
      <c r="AD75" s="35">
        <f t="shared" si="36"/>
        <v>271.51723867324523</v>
      </c>
      <c r="AE75" s="35">
        <f t="shared" si="37"/>
        <v>141.10312616998681</v>
      </c>
      <c r="AF75" s="35">
        <f t="shared" si="38"/>
        <v>303.84984592751533</v>
      </c>
      <c r="AG75" s="35">
        <f t="shared" si="39"/>
        <v>17.358811892378661</v>
      </c>
      <c r="AH75" s="35">
        <f t="shared" si="40"/>
        <v>517.82021203647105</v>
      </c>
      <c r="AI75" s="35">
        <f t="shared" si="41"/>
        <v>269.10280566119826</v>
      </c>
      <c r="AJ75" s="35">
        <f t="shared" si="42"/>
        <v>1.2974434465722506</v>
      </c>
      <c r="AK75" s="36">
        <f t="shared" si="43"/>
        <v>3292.3448044510551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67"/>
  <sheetViews>
    <sheetView zoomScale="85" zoomScaleNormal="85" workbookViewId="0">
      <selection activeCell="B35" sqref="B35"/>
    </sheetView>
  </sheetViews>
  <sheetFormatPr defaultRowHeight="13.8" x14ac:dyDescent="0.25"/>
  <sheetData>
    <row r="1" spans="1:37" x14ac:dyDescent="0.25">
      <c r="A1" s="73" t="s">
        <v>75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5305.05</v>
      </c>
      <c r="B3" s="5">
        <v>1051047.2814426422</v>
      </c>
      <c r="C3" s="5">
        <v>1324600.1746037006</v>
      </c>
      <c r="D3" s="5">
        <v>17483.417441860453</v>
      </c>
      <c r="E3" s="5">
        <v>39.240426507190115</v>
      </c>
      <c r="F3" s="47">
        <f>0.02-(0.045/70)*(A3-5300.565)</f>
        <v>1.7116785714285342E-2</v>
      </c>
      <c r="G3" s="47">
        <f>0.02+(0.005/70)*(A3-5300.565)</f>
        <v>2.0320357142857185E-2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571.0346607142842</v>
      </c>
      <c r="O3" s="35">
        <f>(L3-400-500)*F3+250</f>
        <v>404.05107142856809</v>
      </c>
      <c r="P3" s="35">
        <f>(1000*SIN(PI()/2-(PI()/2+ATAN(H3)+ATAN(250/(L3-M3-400-250)))/2)/SIN((PI()/2+ATAN(H3)+ATAN(250/(L3-M3-400-250)))/2))*COS(ATAN((N3-O3)/(L3-M3-400-250)))</f>
        <v>584.37427355261548</v>
      </c>
      <c r="Q3" s="35">
        <f>(1000*SIN(PI()/2-(PI()/2+ATAN(H3)+ATAN(250/(L3-M3-400-250)))/2)/SIN((PI()/2+ATAN(H3)+ATAN(250/(L3-M3-400-250)))/2))*SIN(ATAN(H3)+ATAN(250/(L3-M3-400-250))-ATAN((N3-O3)/(L3-M3-400-250)))</f>
        <v>269.94348395265729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139.40164396162135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301.9358332407034</v>
      </c>
      <c r="T3" s="35">
        <f>(1000*SIN(PI()/2-(PI()/2+ATAN(H3)+ATAN(250/(L3-M3-400-250)))/2)/SIN((PI()/2+ATAN(H3)+ATAN(250/(L3-M3-400-250)))/2))*SIN(ATAN((N3-O3)/(L3-M3-400-250)))</f>
        <v>19.133512487068362</v>
      </c>
      <c r="U3" s="35">
        <f>(1000*SIN(PI()/2-(PI()/2+ATAN(H3)+ATAN(250/(L3-M3-400-250)))/2)/SIN((PI()/2+ATAN(H3)+ATAN(250/(L3-M3-400-250)))/2))*COS(ATAN(H3)+ATAN(250/(L3-M3-400-250))-ATAN((N3-O3)/(L3-M3-400-250)))</f>
        <v>518.64236074750136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267.83235015599735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1.3186108332530144</v>
      </c>
      <c r="X3" s="35">
        <f>M3+400-((K3-250-(N3-O3))/TAN(PI()/2-(ATAN(H3)+ATAN(250/(L3-M3-400-250))-ATAN((N3-O3)/(L3-M3-400-250)))))</f>
        <v>3309.6852842921789</v>
      </c>
      <c r="Y3" s="51">
        <v>9900</v>
      </c>
      <c r="Z3" s="51">
        <v>4150</v>
      </c>
      <c r="AA3" s="35">
        <f>Z3*G3+J3</f>
        <v>584.32948214285727</v>
      </c>
      <c r="AB3" s="35">
        <f>(Y3-400-500)*G3+250</f>
        <v>432.88321428571464</v>
      </c>
      <c r="AC3" s="35">
        <f>(1000*SIN(PI()/2-(PI()/2+ATAN(I3)+ATAN(250/(Y3-Z3-400-250)))/2)/SIN((PI()/2+ATAN(I3)+ATAN(250/(Y3-Z3-400-250)))/2))*COS(ATAN((AA3-AB3)/(Y3-Z3-400-250)))</f>
        <v>584.42980094023903</v>
      </c>
      <c r="AD3" s="35">
        <f>(1000*SIN(PI()/2-(PI()/2+ATAN(I3)+ATAN(250/(Y3-Z3-400-250)))/2)/SIN((PI()/2+ATAN(I3)+ATAN(250/(Y3-Z3-400-250)))/2))*SIN(ATAN(I3)+ATAN(250/(Y3-Z3-400-250))-(ATAN((AA3-AB3)/(Y3-Z3-400-250))))</f>
        <v>271.52075297352212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141.1193215819757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303.88066023043177</v>
      </c>
      <c r="AG3" s="35">
        <f>(1000*SIN(PI()/2-(PI()/2+ATAN(I3)+ATAN(250/(Y3-Z3-400-250)))/2)/SIN((PI()/2+ATAN(I3)+ATAN(250/(Y3-Z3-400-250)))/2))*SIN(ATAN((AA3-AB3)/(Y3-Z3-400-250)))</f>
        <v>17.35484552488078</v>
      </c>
      <c r="AH3" s="35">
        <f>(1000*SIN(PI()/2-(PI()/2+ATAN(I3)+ATAN(250/(Y3-Z3-400-250)))/2)/SIN((PI()/2+ATAN(I3)+ATAN(250/(Y3-Z3-400-250)))/2))*COS(ATAN(I3)+ATAN(250/(Y3-Z3-400-250))-(ATAN((AA3-AB3)/(Y3-Z3-400-250))))</f>
        <v>517.81836931006171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269.12925137198192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1.3271042601839422</v>
      </c>
      <c r="AK3" s="36">
        <f>Z3+400-((K3-250-(AA3-AB3))/TAN(PI()/2-(ATAN(I3)+ATAN(250/(Y3-Z3-400-250))-(ATAN((AA3-AB3)/(Y3-Z3-400-250))))))</f>
        <v>3292.3058856204507</v>
      </c>
    </row>
    <row r="4" spans="1:37" x14ac:dyDescent="0.25">
      <c r="A4" s="5">
        <v>5305.72</v>
      </c>
      <c r="B4" s="5">
        <v>1051566.1414241791</v>
      </c>
      <c r="C4" s="5">
        <v>1325024.0664734244</v>
      </c>
      <c r="D4" s="5">
        <v>17483.090232558126</v>
      </c>
      <c r="E4" s="5">
        <v>39.255051187856623</v>
      </c>
      <c r="F4" s="47">
        <f t="shared" ref="F4:F67" si="0">0.02-(0.045/70)*(A4-5300.565)</f>
        <v>1.6686071428571009E-2</v>
      </c>
      <c r="G4" s="47">
        <f t="shared" ref="G4:G67" si="1">0.02+(0.005/70)*(A4-5300.565)</f>
        <v>2.0368214285714333E-2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2">M4*F4+J4</f>
        <v>569.24719642856962</v>
      </c>
      <c r="O4" s="35">
        <f t="shared" ref="O4:O67" si="3">(L4-400-500)*F4+250</f>
        <v>400.17464285713908</v>
      </c>
      <c r="P4" s="35">
        <f t="shared" ref="P4:P67" si="4">(1000*SIN(PI()/2-(PI()/2+ATAN(H4)+ATAN(250/(L4-M4-400-250)))/2)/SIN((PI()/2+ATAN(H4)+ATAN(250/(L4-M4-400-250)))/2))*COS(ATAN((N4-O4)/(L4-M4-400-250)))</f>
        <v>584.366396033157</v>
      </c>
      <c r="Q4" s="35">
        <f t="shared" ref="Q4:Q67" si="5">(1000*SIN(PI()/2-(PI()/2+ATAN(H4)+ATAN(250/(L4-M4-400-250)))/2)/SIN((PI()/2+ATAN(H4)+ATAN(250/(L4-M4-400-250)))/2))*SIN(ATAN(H4)+ATAN(250/(L4-M4-400-250))-ATAN((N4-O4)/(L4-M4-400-250)))</f>
        <v>269.73125536538998</v>
      </c>
      <c r="R4" s="35">
        <f t="shared" ref="R4:R67" si="6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139.25401495397574</v>
      </c>
      <c r="S4" s="35">
        <f t="shared" ref="S4:S67" si="7">(500*SIN(PI()/2-(PI()/2+(ATAN(H4)+ATAN(250/(L4-M4-400-250))-ATAN((N4-O4)/(L4-M4-400-250)))-(ATAN((O4-AB4)/(X4+AK4))))/2)/SIN((PI()/2+(ATAN(H4)+ATAN(250/(L4-M4-400-250))-ATAN((N4-O4)/(L4-M4-400-250)))-(ATAN((O4-AB4)/(X4+AK4))))/2))*COS(ATAN((O4-AB4)/(X4+AK4)))</f>
        <v>301.85247159250912</v>
      </c>
      <c r="T4" s="35">
        <f t="shared" ref="T4:T67" si="8">(1000*SIN(PI()/2-(PI()/2+ATAN(H4)+ATAN(250/(L4-M4-400-250)))/2)/SIN((PI()/2+ATAN(H4)+ATAN(250/(L4-M4-400-250)))/2))*SIN(ATAN((N4-O4)/(L4-M4-400-250)))</f>
        <v>19.372611529148966</v>
      </c>
      <c r="U4" s="35">
        <f t="shared" ref="U4:U67" si="9">(1000*SIN(PI()/2-(PI()/2+ATAN(H4)+ATAN(250/(L4-M4-400-250)))/2)/SIN((PI()/2+ATAN(H4)+ATAN(250/(L4-M4-400-250)))/2))*COS(ATAN(H4)+ATAN(250/(L4-M4-400-250))-ATAN((N4-O4)/(L4-M4-400-250)))</f>
        <v>518.75276651720196</v>
      </c>
      <c r="V4" s="35">
        <f t="shared" ref="V4:V67" si="10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267.8162210313572</v>
      </c>
      <c r="W4" s="35">
        <f t="shared" ref="W4:W67" si="11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1.514701888931862</v>
      </c>
      <c r="X4" s="35">
        <f t="shared" ref="X4:X67" si="12">M4+400-((K4-250-(N4-O4))/TAN(PI()/2-(ATAN(H4)+ATAN(250/(L4-M4-400-250))-ATAN((N4-O4)/(L4-M4-400-250)))))</f>
        <v>3312.0103631046477</v>
      </c>
      <c r="Y4" s="51">
        <v>9900</v>
      </c>
      <c r="Z4" s="51">
        <v>4150</v>
      </c>
      <c r="AA4" s="35">
        <f t="shared" ref="AA4:AA67" si="13">Z4*G4+J4</f>
        <v>584.52808928571449</v>
      </c>
      <c r="AB4" s="35">
        <f t="shared" ref="AB4:AB67" si="14">(Y4-400-500)*G4+250</f>
        <v>433.31392857142896</v>
      </c>
      <c r="AC4" s="35">
        <f t="shared" ref="AC4:AC67" si="15">(1000*SIN(PI()/2-(PI()/2+ATAN(I4)+ATAN(250/(Y4-Z4-400-250)))/2)/SIN((PI()/2+ATAN(I4)+ATAN(250/(Y4-Z4-400-250)))/2))*COS(ATAN((AA4-AB4)/(Y4-Z4-400-250)))</f>
        <v>584.43058948115765</v>
      </c>
      <c r="AD4" s="35">
        <f t="shared" ref="AD4:AD67" si="16">(1000*SIN(PI()/2-(PI()/2+ATAN(I4)+ATAN(250/(Y4-Z4-400-250)))/2)/SIN((PI()/2+ATAN(I4)+ATAN(250/(Y4-Z4-400-250)))/2))*SIN(ATAN(I4)+ATAN(250/(Y4-Z4-400-250))-(ATAN((AA4-AB4)/(Y4-Z4-400-250))))</f>
        <v>271.54429849929488</v>
      </c>
      <c r="AE4" s="35">
        <f t="shared" ref="AE4:AE67" si="17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141.22782325808672</v>
      </c>
      <c r="AF4" s="35">
        <f t="shared" ref="AF4:AF67" si="18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304.08700501455019</v>
      </c>
      <c r="AG4" s="35">
        <f t="shared" ref="AG4:AG67" si="19">(1000*SIN(PI()/2-(PI()/2+ATAN(I4)+ATAN(250/(Y4-Z4-400-250)))/2)/SIN((PI()/2+ATAN(I4)+ATAN(250/(Y4-Z4-400-250)))/2))*SIN(ATAN((AA4-AB4)/(Y4-Z4-400-250)))</f>
        <v>17.328270800813414</v>
      </c>
      <c r="AH4" s="35">
        <f t="shared" ref="AH4:AH67" si="20">(1000*SIN(PI()/2-(PI()/2+ATAN(I4)+ATAN(250/(Y4-Z4-400-250)))/2)/SIN((PI()/2+ATAN(I4)+ATAN(250/(Y4-Z4-400-250)))/2))*COS(ATAN(I4)+ATAN(250/(Y4-Z4-400-250))-(ATAN((AA4-AB4)/(Y4-Z4-400-250))))</f>
        <v>517.80602240874498</v>
      </c>
      <c r="AI4" s="35">
        <f t="shared" ref="AI4:AI67" si="21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269.30639979872387</v>
      </c>
      <c r="AJ4" s="35">
        <f t="shared" ref="AJ4:AJ67" si="22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1.525914823440532</v>
      </c>
      <c r="AK4" s="36">
        <f t="shared" ref="AK4:AK67" si="23">Z4+400-((K4-250-(AA4-AB4))/TAN(PI()/2-(ATAN(I4)+ATAN(250/(Y4-Z4-400-250))-(ATAN((AA4-AB4)/(Y4-Z4-400-250))))))</f>
        <v>3292.0451099645597</v>
      </c>
    </row>
    <row r="5" spans="1:37" x14ac:dyDescent="0.25">
      <c r="A5" s="5">
        <v>5306</v>
      </c>
      <c r="B5" s="5">
        <v>1051782.9461727142</v>
      </c>
      <c r="C5" s="5">
        <v>1325201.2547934055</v>
      </c>
      <c r="D5" s="5">
        <v>17482.953488372081</v>
      </c>
      <c r="E5" s="5">
        <v>39.26125055904604</v>
      </c>
      <c r="F5" s="47">
        <f t="shared" si="0"/>
        <v>1.6506071428571172E-2</v>
      </c>
      <c r="G5" s="47">
        <f t="shared" si="1"/>
        <v>2.0388214285714315E-2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2"/>
        <v>568.50019642857035</v>
      </c>
      <c r="O5" s="35">
        <f t="shared" si="3"/>
        <v>398.55464285714055</v>
      </c>
      <c r="P5" s="35">
        <f t="shared" si="4"/>
        <v>584.3630750147272</v>
      </c>
      <c r="Q5" s="35">
        <f t="shared" si="5"/>
        <v>269.64255114277034</v>
      </c>
      <c r="R5" s="35">
        <f t="shared" si="6"/>
        <v>139.19235112958935</v>
      </c>
      <c r="S5" s="35">
        <f t="shared" si="7"/>
        <v>301.81764010631542</v>
      </c>
      <c r="T5" s="35">
        <f t="shared" si="8"/>
        <v>19.472530641192307</v>
      </c>
      <c r="U5" s="35">
        <f t="shared" si="9"/>
        <v>518.79887962818339</v>
      </c>
      <c r="V5" s="35">
        <f t="shared" si="10"/>
        <v>267.80949636027003</v>
      </c>
      <c r="W5" s="35">
        <f t="shared" si="11"/>
        <v>1.5965820927940702</v>
      </c>
      <c r="X5" s="35">
        <f t="shared" si="12"/>
        <v>3312.9812283834581</v>
      </c>
      <c r="Y5" s="51">
        <v>9900</v>
      </c>
      <c r="Z5" s="51">
        <v>4150</v>
      </c>
      <c r="AA5" s="35">
        <f t="shared" si="13"/>
        <v>584.61108928571446</v>
      </c>
      <c r="AB5" s="35">
        <f t="shared" si="14"/>
        <v>433.4939285714288</v>
      </c>
      <c r="AC5" s="35">
        <f t="shared" si="15"/>
        <v>584.43091866325562</v>
      </c>
      <c r="AD5" s="35">
        <f t="shared" si="16"/>
        <v>271.55413827298474</v>
      </c>
      <c r="AE5" s="35">
        <f t="shared" si="17"/>
        <v>141.27316334110461</v>
      </c>
      <c r="AF5" s="35">
        <f t="shared" si="18"/>
        <v>304.17318142028472</v>
      </c>
      <c r="AG5" s="35">
        <f t="shared" si="19"/>
        <v>17.317164914124081</v>
      </c>
      <c r="AH5" s="35">
        <f t="shared" si="20"/>
        <v>517.80086218261215</v>
      </c>
      <c r="AI5" s="35">
        <f t="shared" si="21"/>
        <v>269.38041248980051</v>
      </c>
      <c r="AJ5" s="35">
        <f t="shared" si="22"/>
        <v>1.6090426470525794</v>
      </c>
      <c r="AK5" s="36">
        <f t="shared" si="23"/>
        <v>3291.9361190434911</v>
      </c>
    </row>
    <row r="6" spans="1:37" x14ac:dyDescent="0.25">
      <c r="A6" s="5">
        <v>5307</v>
      </c>
      <c r="B6" s="5">
        <v>1052557.0905470848</v>
      </c>
      <c r="C6" s="5">
        <v>1325834.263857305</v>
      </c>
      <c r="D6" s="5">
        <v>17482.465116279058</v>
      </c>
      <c r="E6" s="5">
        <v>39.283812532692345</v>
      </c>
      <c r="F6" s="47">
        <f t="shared" si="0"/>
        <v>1.5863214285714029E-2</v>
      </c>
      <c r="G6" s="47">
        <f t="shared" si="1"/>
        <v>2.0459642857142885E-2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2"/>
        <v>565.83233928571326</v>
      </c>
      <c r="O6" s="35">
        <f t="shared" si="3"/>
        <v>392.76892857142627</v>
      </c>
      <c r="P6" s="35">
        <f t="shared" si="4"/>
        <v>584.35107508369504</v>
      </c>
      <c r="Q6" s="35">
        <f t="shared" si="5"/>
        <v>269.32569430172373</v>
      </c>
      <c r="R6" s="35">
        <f t="shared" si="6"/>
        <v>138.97227626122333</v>
      </c>
      <c r="S6" s="35">
        <f t="shared" si="7"/>
        <v>301.69327187315986</v>
      </c>
      <c r="T6" s="35">
        <f t="shared" si="8"/>
        <v>19.829370609518559</v>
      </c>
      <c r="U6" s="35">
        <f t="shared" si="9"/>
        <v>518.96344117782928</v>
      </c>
      <c r="V6" s="35">
        <f t="shared" si="10"/>
        <v>267.78555571472197</v>
      </c>
      <c r="W6" s="35">
        <f t="shared" si="11"/>
        <v>1.8886834398293235</v>
      </c>
      <c r="X6" s="35">
        <f t="shared" si="12"/>
        <v>3316.4447118517091</v>
      </c>
      <c r="Y6" s="51">
        <v>9900</v>
      </c>
      <c r="Z6" s="51">
        <v>4150</v>
      </c>
      <c r="AA6" s="35">
        <f t="shared" si="13"/>
        <v>584.90751785714292</v>
      </c>
      <c r="AB6" s="35">
        <f t="shared" si="14"/>
        <v>434.13678571428596</v>
      </c>
      <c r="AC6" s="35">
        <f t="shared" si="15"/>
        <v>584.43209259381058</v>
      </c>
      <c r="AD6" s="35">
        <f t="shared" si="16"/>
        <v>271.5892796117576</v>
      </c>
      <c r="AE6" s="35">
        <f t="shared" si="17"/>
        <v>141.43507352127341</v>
      </c>
      <c r="AF6" s="35">
        <f t="shared" si="18"/>
        <v>304.48067905867407</v>
      </c>
      <c r="AG6" s="35">
        <f t="shared" si="19"/>
        <v>17.277500880029567</v>
      </c>
      <c r="AH6" s="35">
        <f t="shared" si="20"/>
        <v>517.78243122976505</v>
      </c>
      <c r="AI6" s="35">
        <f t="shared" si="21"/>
        <v>269.64464994234311</v>
      </c>
      <c r="AJ6" s="35">
        <f t="shared" si="22"/>
        <v>1.9061333808195731</v>
      </c>
      <c r="AK6" s="36">
        <f t="shared" si="23"/>
        <v>3291.5468173897589</v>
      </c>
    </row>
    <row r="7" spans="1:37" x14ac:dyDescent="0.25">
      <c r="A7" s="5">
        <v>5308</v>
      </c>
      <c r="B7" s="5">
        <v>1053330.9819555283</v>
      </c>
      <c r="C7" s="5">
        <v>1326467.5821613669</v>
      </c>
      <c r="D7" s="5">
        <v>17481.976744186035</v>
      </c>
      <c r="E7" s="5">
        <v>39.307032884862863</v>
      </c>
      <c r="F7" s="47">
        <f t="shared" si="0"/>
        <v>1.5220357142856886E-2</v>
      </c>
      <c r="G7" s="47">
        <f t="shared" si="1"/>
        <v>2.0531071428571458E-2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2"/>
        <v>563.16448214285606</v>
      </c>
      <c r="O7" s="35">
        <f t="shared" si="3"/>
        <v>386.98321428571194</v>
      </c>
      <c r="P7" s="35">
        <f t="shared" si="4"/>
        <v>584.33885776002512</v>
      </c>
      <c r="Q7" s="35">
        <f t="shared" si="5"/>
        <v>269.00875016706817</v>
      </c>
      <c r="R7" s="35">
        <f t="shared" si="6"/>
        <v>138.75243996736501</v>
      </c>
      <c r="S7" s="35">
        <f t="shared" si="7"/>
        <v>301.56895043058347</v>
      </c>
      <c r="T7" s="35">
        <f t="shared" si="8"/>
        <v>20.186188395756201</v>
      </c>
      <c r="U7" s="35">
        <f t="shared" si="9"/>
        <v>519.12780239917004</v>
      </c>
      <c r="V7" s="35">
        <f t="shared" si="10"/>
        <v>267.76173337501666</v>
      </c>
      <c r="W7" s="35">
        <f t="shared" si="11"/>
        <v>2.1802736266361449</v>
      </c>
      <c r="X7" s="35">
        <f t="shared" si="12"/>
        <v>3319.9021179260476</v>
      </c>
      <c r="Y7" s="51">
        <v>9900</v>
      </c>
      <c r="Z7" s="51">
        <v>4150</v>
      </c>
      <c r="AA7" s="35">
        <f t="shared" si="13"/>
        <v>585.2039464285715</v>
      </c>
      <c r="AB7" s="35">
        <f t="shared" si="14"/>
        <v>434.77964285714313</v>
      </c>
      <c r="AC7" s="35">
        <f t="shared" si="15"/>
        <v>584.43326383714987</v>
      </c>
      <c r="AD7" s="35">
        <f t="shared" si="16"/>
        <v>271.62441984058853</v>
      </c>
      <c r="AE7" s="35">
        <f t="shared" si="17"/>
        <v>141.59695465528822</v>
      </c>
      <c r="AF7" s="35">
        <f t="shared" si="18"/>
        <v>304.78774696307948</v>
      </c>
      <c r="AG7" s="35">
        <f t="shared" si="19"/>
        <v>17.237836607192182</v>
      </c>
      <c r="AH7" s="35">
        <f t="shared" si="20"/>
        <v>517.76399781802479</v>
      </c>
      <c r="AI7" s="35">
        <f t="shared" si="21"/>
        <v>269.90874150492857</v>
      </c>
      <c r="AJ7" s="35">
        <f t="shared" si="22"/>
        <v>2.2035447796487104</v>
      </c>
      <c r="AK7" s="36">
        <f t="shared" si="23"/>
        <v>3291.1574401604776</v>
      </c>
    </row>
    <row r="8" spans="1:37" x14ac:dyDescent="0.25">
      <c r="A8" s="5">
        <v>5309</v>
      </c>
      <c r="B8" s="5">
        <v>1054104.6129937172</v>
      </c>
      <c r="C8" s="5">
        <v>1327101.2184942067</v>
      </c>
      <c r="D8" s="5">
        <v>17481.488372093012</v>
      </c>
      <c r="E8" s="5">
        <v>39.330911615557589</v>
      </c>
      <c r="F8" s="47">
        <f t="shared" si="0"/>
        <v>1.4577499999999743E-2</v>
      </c>
      <c r="G8" s="47">
        <f t="shared" si="1"/>
        <v>2.0602500000000031E-2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2"/>
        <v>560.49662499999897</v>
      </c>
      <c r="O8" s="35">
        <f t="shared" si="3"/>
        <v>381.19749999999772</v>
      </c>
      <c r="P8" s="35">
        <f t="shared" si="4"/>
        <v>584.32642308468428</v>
      </c>
      <c r="Q8" s="35">
        <f t="shared" si="5"/>
        <v>268.69171910509675</v>
      </c>
      <c r="R8" s="35">
        <f t="shared" si="6"/>
        <v>138.53284145285573</v>
      </c>
      <c r="S8" s="35">
        <f t="shared" si="7"/>
        <v>301.44467580559871</v>
      </c>
      <c r="T8" s="35">
        <f t="shared" si="8"/>
        <v>20.542983602640081</v>
      </c>
      <c r="U8" s="35">
        <f t="shared" si="9"/>
        <v>519.29196313306022</v>
      </c>
      <c r="V8" s="35">
        <f t="shared" si="10"/>
        <v>267.73802868229092</v>
      </c>
      <c r="W8" s="35">
        <f t="shared" si="11"/>
        <v>2.4713543126749191</v>
      </c>
      <c r="X8" s="35">
        <f t="shared" si="12"/>
        <v>3323.3534527579641</v>
      </c>
      <c r="Y8" s="51">
        <v>9900</v>
      </c>
      <c r="Z8" s="51">
        <v>4150</v>
      </c>
      <c r="AA8" s="35">
        <f t="shared" si="13"/>
        <v>585.50037500000008</v>
      </c>
      <c r="AB8" s="35">
        <f t="shared" si="14"/>
        <v>435.42250000000024</v>
      </c>
      <c r="AC8" s="35">
        <f t="shared" si="15"/>
        <v>584.43443239322471</v>
      </c>
      <c r="AD8" s="35">
        <f t="shared" si="16"/>
        <v>271.65955895897775</v>
      </c>
      <c r="AE8" s="35">
        <f t="shared" si="17"/>
        <v>141.7588069447616</v>
      </c>
      <c r="AF8" s="35">
        <f t="shared" si="18"/>
        <v>305.09438556413374</v>
      </c>
      <c r="AG8" s="35">
        <f t="shared" si="19"/>
        <v>17.198172096158082</v>
      </c>
      <c r="AH8" s="35">
        <f t="shared" si="20"/>
        <v>517.74556194761681</v>
      </c>
      <c r="AI8" s="35">
        <f t="shared" si="21"/>
        <v>270.17268762378581</v>
      </c>
      <c r="AJ8" s="35">
        <f t="shared" si="22"/>
        <v>2.501275975506291</v>
      </c>
      <c r="AK8" s="36">
        <f t="shared" si="23"/>
        <v>3290.7679873471216</v>
      </c>
    </row>
    <row r="9" spans="1:37" x14ac:dyDescent="0.25">
      <c r="A9" s="5">
        <v>5309.2</v>
      </c>
      <c r="B9" s="5">
        <v>1054259.3073048592</v>
      </c>
      <c r="C9" s="5">
        <v>1327227.9846969843</v>
      </c>
      <c r="D9" s="5">
        <v>17481.390697674407</v>
      </c>
      <c r="E9" s="5">
        <v>39.33576636711944</v>
      </c>
      <c r="F9" s="47">
        <f t="shared" si="0"/>
        <v>1.4448928571428432E-2</v>
      </c>
      <c r="G9" s="47">
        <f t="shared" si="1"/>
        <v>2.061678571428573E-2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2"/>
        <v>559.96305357142796</v>
      </c>
      <c r="O9" s="35">
        <f t="shared" si="3"/>
        <v>380.0403571428559</v>
      </c>
      <c r="P9" s="35">
        <f t="shared" si="4"/>
        <v>584.32391007107174</v>
      </c>
      <c r="Q9" s="35">
        <f t="shared" si="5"/>
        <v>268.62830249367568</v>
      </c>
      <c r="R9" s="35">
        <f t="shared" si="6"/>
        <v>138.48895021375185</v>
      </c>
      <c r="S9" s="35">
        <f t="shared" si="7"/>
        <v>301.41982650091239</v>
      </c>
      <c r="T9" s="35">
        <f t="shared" si="8"/>
        <v>20.614339899543857</v>
      </c>
      <c r="U9" s="35">
        <f t="shared" si="9"/>
        <v>519.32477120738827</v>
      </c>
      <c r="V9" s="35">
        <f t="shared" si="10"/>
        <v>267.73330180352565</v>
      </c>
      <c r="W9" s="35">
        <f t="shared" si="11"/>
        <v>2.5295094553361679</v>
      </c>
      <c r="X9" s="35">
        <f t="shared" si="12"/>
        <v>3324.0429917160031</v>
      </c>
      <c r="Y9" s="51">
        <v>9900</v>
      </c>
      <c r="Z9" s="51">
        <v>4150</v>
      </c>
      <c r="AA9" s="35">
        <f t="shared" si="13"/>
        <v>585.55966071428577</v>
      </c>
      <c r="AB9" s="35">
        <f t="shared" si="14"/>
        <v>435.55107142857156</v>
      </c>
      <c r="AC9" s="35">
        <f t="shared" si="15"/>
        <v>584.43466578196376</v>
      </c>
      <c r="AD9" s="35">
        <f t="shared" si="16"/>
        <v>271.66658664935863</v>
      </c>
      <c r="AE9" s="35">
        <f t="shared" si="17"/>
        <v>141.79117395902691</v>
      </c>
      <c r="AF9" s="35">
        <f t="shared" si="18"/>
        <v>305.15566180583329</v>
      </c>
      <c r="AG9" s="35">
        <f t="shared" si="19"/>
        <v>17.190239165415733</v>
      </c>
      <c r="AH9" s="35">
        <f t="shared" si="20"/>
        <v>517.74187447851489</v>
      </c>
      <c r="AI9" s="35">
        <f t="shared" si="21"/>
        <v>270.22545943350769</v>
      </c>
      <c r="AJ9" s="35">
        <f t="shared" si="22"/>
        <v>2.5608605142133363</v>
      </c>
      <c r="AK9" s="36">
        <f t="shared" si="23"/>
        <v>3290.6900877136113</v>
      </c>
    </row>
    <row r="10" spans="1:37" x14ac:dyDescent="0.25">
      <c r="A10" s="5">
        <v>5309.8</v>
      </c>
      <c r="B10" s="5">
        <v>1054723.3253750801</v>
      </c>
      <c r="C10" s="5">
        <v>1327608.3624414206</v>
      </c>
      <c r="D10" s="5">
        <v>17481.097674418594</v>
      </c>
      <c r="E10" s="5">
        <v>39.350488632650816</v>
      </c>
      <c r="F10" s="47">
        <f t="shared" si="0"/>
        <v>1.4063214285713912E-2</v>
      </c>
      <c r="G10" s="47">
        <f t="shared" si="1"/>
        <v>2.0659642857142901E-2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2"/>
        <v>558.36233928571278</v>
      </c>
      <c r="O10" s="35">
        <f t="shared" si="3"/>
        <v>376.5689285714252</v>
      </c>
      <c r="P10" s="35">
        <f t="shared" si="4"/>
        <v>584.31631887920071</v>
      </c>
      <c r="Q10" s="35">
        <f t="shared" si="5"/>
        <v>268.43803191415765</v>
      </c>
      <c r="R10" s="35">
        <f t="shared" si="6"/>
        <v>138.35733331029991</v>
      </c>
      <c r="S10" s="35">
        <f t="shared" si="7"/>
        <v>301.34528983082379</v>
      </c>
      <c r="T10" s="35">
        <f t="shared" si="8"/>
        <v>20.828403244130815</v>
      </c>
      <c r="U10" s="35">
        <f t="shared" si="9"/>
        <v>519.42314726270479</v>
      </c>
      <c r="V10" s="35">
        <f t="shared" si="10"/>
        <v>267.71914919228988</v>
      </c>
      <c r="W10" s="35">
        <f t="shared" si="11"/>
        <v>2.7038531316979575</v>
      </c>
      <c r="X10" s="35">
        <f t="shared" si="12"/>
        <v>3326.1101534574564</v>
      </c>
      <c r="Y10" s="51">
        <v>9900</v>
      </c>
      <c r="Z10" s="51">
        <v>4150</v>
      </c>
      <c r="AA10" s="35">
        <f t="shared" si="13"/>
        <v>585.73751785714308</v>
      </c>
      <c r="AB10" s="35">
        <f t="shared" si="14"/>
        <v>435.93678571428609</v>
      </c>
      <c r="AC10" s="35">
        <f t="shared" si="15"/>
        <v>584.43536530322172</v>
      </c>
      <c r="AD10" s="35">
        <f t="shared" si="16"/>
        <v>271.68766945383538</v>
      </c>
      <c r="AE10" s="35">
        <f t="shared" si="17"/>
        <v>141.88826814351512</v>
      </c>
      <c r="AF10" s="35">
        <f t="shared" si="18"/>
        <v>305.33938763590447</v>
      </c>
      <c r="AG10" s="35">
        <f t="shared" si="19"/>
        <v>17.166440316196216</v>
      </c>
      <c r="AH10" s="35">
        <f t="shared" si="20"/>
        <v>517.73081148120139</v>
      </c>
      <c r="AI10" s="35">
        <f t="shared" si="21"/>
        <v>270.38374009861548</v>
      </c>
      <c r="AJ10" s="35">
        <f t="shared" si="22"/>
        <v>2.7396906052640393</v>
      </c>
      <c r="AK10" s="36">
        <f t="shared" si="23"/>
        <v>3290.456370670172</v>
      </c>
    </row>
    <row r="11" spans="1:37" x14ac:dyDescent="0.25">
      <c r="A11" s="5">
        <v>5310</v>
      </c>
      <c r="B11" s="5">
        <v>1054877.976246357</v>
      </c>
      <c r="C11" s="5">
        <v>1327735.1816354394</v>
      </c>
      <c r="D11" s="5">
        <v>17481</v>
      </c>
      <c r="E11" s="5">
        <v>39.355448724776537</v>
      </c>
      <c r="F11" s="47">
        <f t="shared" si="0"/>
        <v>1.3934642857142601E-2</v>
      </c>
      <c r="G11" s="47">
        <f t="shared" si="1"/>
        <v>2.06739285714286E-2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2"/>
        <v>557.82876785714177</v>
      </c>
      <c r="O11" s="35">
        <f t="shared" si="3"/>
        <v>375.41178571428338</v>
      </c>
      <c r="P11" s="35">
        <f t="shared" si="4"/>
        <v>584.31377109936363</v>
      </c>
      <c r="Q11" s="35">
        <f t="shared" si="5"/>
        <v>268.37460148234771</v>
      </c>
      <c r="R11" s="35">
        <f t="shared" si="6"/>
        <v>138.31347992608738</v>
      </c>
      <c r="S11" s="35">
        <f t="shared" si="7"/>
        <v>301.32044802270434</v>
      </c>
      <c r="T11" s="35">
        <f t="shared" si="8"/>
        <v>20.899755833031151</v>
      </c>
      <c r="U11" s="35">
        <f t="shared" si="9"/>
        <v>519.45592322104756</v>
      </c>
      <c r="V11" s="35">
        <f t="shared" si="10"/>
        <v>267.71444097942077</v>
      </c>
      <c r="W11" s="35">
        <f t="shared" si="11"/>
        <v>2.7619271504953815</v>
      </c>
      <c r="X11" s="35">
        <f t="shared" si="12"/>
        <v>3326.7987224906492</v>
      </c>
      <c r="Y11" s="51">
        <v>9900</v>
      </c>
      <c r="Z11" s="51">
        <v>4150</v>
      </c>
      <c r="AA11" s="35">
        <f t="shared" si="13"/>
        <v>585.79680357142865</v>
      </c>
      <c r="AB11" s="35">
        <f t="shared" si="14"/>
        <v>436.06535714285741</v>
      </c>
      <c r="AC11" s="35">
        <f t="shared" si="15"/>
        <v>584.43559826198691</v>
      </c>
      <c r="AD11" s="35">
        <f t="shared" si="16"/>
        <v>271.69469696642568</v>
      </c>
      <c r="AE11" s="35">
        <f t="shared" si="17"/>
        <v>141.92063059093164</v>
      </c>
      <c r="AF11" s="35">
        <f t="shared" si="18"/>
        <v>305.40059529239841</v>
      </c>
      <c r="AG11" s="35">
        <f t="shared" si="19"/>
        <v>17.158507347473467</v>
      </c>
      <c r="AH11" s="35">
        <f t="shared" si="20"/>
        <v>517.72712361876688</v>
      </c>
      <c r="AI11" s="35">
        <f t="shared" si="21"/>
        <v>270.43648874414481</v>
      </c>
      <c r="AJ11" s="35">
        <f t="shared" si="22"/>
        <v>2.7993261043205746</v>
      </c>
      <c r="AK11" s="36">
        <f t="shared" si="23"/>
        <v>3290.3784589411625</v>
      </c>
    </row>
    <row r="12" spans="1:37" x14ac:dyDescent="0.25">
      <c r="A12" s="5">
        <v>5311</v>
      </c>
      <c r="B12" s="5">
        <v>1055651.064286232</v>
      </c>
      <c r="C12" s="5">
        <v>1328369.4803554416</v>
      </c>
      <c r="D12" s="5">
        <v>17480.522040799799</v>
      </c>
      <c r="E12" s="5">
        <v>39.380644212519691</v>
      </c>
      <c r="F12" s="47">
        <f t="shared" si="0"/>
        <v>1.3291785714285458E-2</v>
      </c>
      <c r="G12" s="47">
        <f t="shared" si="1"/>
        <v>2.0745357142857173E-2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2"/>
        <v>555.16091071428468</v>
      </c>
      <c r="O12" s="35">
        <f t="shared" si="3"/>
        <v>369.62607142856911</v>
      </c>
      <c r="P12" s="35">
        <f t="shared" si="4"/>
        <v>584.30090184647781</v>
      </c>
      <c r="Q12" s="35">
        <f t="shared" si="5"/>
        <v>268.05739766560282</v>
      </c>
      <c r="R12" s="35">
        <f t="shared" si="6"/>
        <v>138.09435459899012</v>
      </c>
      <c r="S12" s="35">
        <f t="shared" si="7"/>
        <v>301.19626710391128</v>
      </c>
      <c r="T12" s="35">
        <f t="shared" si="8"/>
        <v>21.256504689918614</v>
      </c>
      <c r="U12" s="35">
        <f t="shared" si="9"/>
        <v>519.61968250537302</v>
      </c>
      <c r="V12" s="35">
        <f t="shared" si="10"/>
        <v>267.69096961101877</v>
      </c>
      <c r="W12" s="35">
        <f t="shared" si="11"/>
        <v>3.0519937857624715</v>
      </c>
      <c r="X12" s="35">
        <f t="shared" si="12"/>
        <v>3330.2379332590071</v>
      </c>
      <c r="Y12" s="51">
        <v>9900</v>
      </c>
      <c r="Z12" s="51">
        <v>4150</v>
      </c>
      <c r="AA12" s="35">
        <f t="shared" si="13"/>
        <v>586.09323214285723</v>
      </c>
      <c r="AB12" s="35">
        <f t="shared" si="14"/>
        <v>436.70821428571458</v>
      </c>
      <c r="AC12" s="35">
        <f t="shared" si="15"/>
        <v>584.43676144338804</v>
      </c>
      <c r="AD12" s="35">
        <f t="shared" si="16"/>
        <v>271.72983386243249</v>
      </c>
      <c r="AE12" s="35">
        <f t="shared" si="17"/>
        <v>142.08242579466196</v>
      </c>
      <c r="AF12" s="35">
        <f t="shared" si="18"/>
        <v>305.70637657835408</v>
      </c>
      <c r="AG12" s="35">
        <f t="shared" si="19"/>
        <v>17.118842361684536</v>
      </c>
      <c r="AH12" s="35">
        <f t="shared" si="20"/>
        <v>517.70868283170091</v>
      </c>
      <c r="AI12" s="35">
        <f t="shared" si="21"/>
        <v>270.7001453102381</v>
      </c>
      <c r="AJ12" s="35">
        <f t="shared" si="22"/>
        <v>3.0976943059630062</v>
      </c>
      <c r="AK12" s="36">
        <f t="shared" si="23"/>
        <v>3289.9888549340712</v>
      </c>
    </row>
    <row r="13" spans="1:37" x14ac:dyDescent="0.25">
      <c r="A13" s="5">
        <v>5312</v>
      </c>
      <c r="B13" s="5">
        <v>1056423.8696756363</v>
      </c>
      <c r="C13" s="5">
        <v>1329004.1234149039</v>
      </c>
      <c r="D13" s="5">
        <v>17480.059591820209</v>
      </c>
      <c r="E13" s="5">
        <v>39.406498078787067</v>
      </c>
      <c r="F13" s="47">
        <f t="shared" si="0"/>
        <v>1.2648928571428315E-2</v>
      </c>
      <c r="G13" s="47">
        <f t="shared" si="1"/>
        <v>2.0816785714285743E-2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2"/>
        <v>552.49305357142748</v>
      </c>
      <c r="O13" s="35">
        <f t="shared" si="3"/>
        <v>363.84035714285483</v>
      </c>
      <c r="P13" s="35">
        <f t="shared" si="4"/>
        <v>584.28781536916495</v>
      </c>
      <c r="Q13" s="35">
        <f t="shared" si="5"/>
        <v>267.74010802188457</v>
      </c>
      <c r="R13" s="35">
        <f t="shared" si="6"/>
        <v>137.87546468701851</v>
      </c>
      <c r="S13" s="35">
        <f t="shared" si="7"/>
        <v>301.07213306876451</v>
      </c>
      <c r="T13" s="35">
        <f t="shared" si="8"/>
        <v>21.613229776422148</v>
      </c>
      <c r="U13" s="35">
        <f t="shared" si="9"/>
        <v>519.78324082897223</v>
      </c>
      <c r="V13" s="35">
        <f t="shared" si="10"/>
        <v>267.66761392342909</v>
      </c>
      <c r="W13" s="35">
        <f t="shared" si="11"/>
        <v>3.3415558572821711</v>
      </c>
      <c r="X13" s="35">
        <f t="shared" si="12"/>
        <v>3333.6710911896716</v>
      </c>
      <c r="Y13" s="51">
        <v>9900</v>
      </c>
      <c r="Z13" s="51">
        <v>4150</v>
      </c>
      <c r="AA13" s="35">
        <f t="shared" si="13"/>
        <v>586.38966071428581</v>
      </c>
      <c r="AB13" s="35">
        <f t="shared" si="14"/>
        <v>437.35107142857169</v>
      </c>
      <c r="AC13" s="35">
        <f t="shared" si="15"/>
        <v>584.43792193737988</v>
      </c>
      <c r="AD13" s="35">
        <f t="shared" si="16"/>
        <v>271.76496964649857</v>
      </c>
      <c r="AE13" s="35">
        <f t="shared" si="17"/>
        <v>142.24419275644195</v>
      </c>
      <c r="AF13" s="35">
        <f t="shared" si="18"/>
        <v>306.01172985238964</v>
      </c>
      <c r="AG13" s="35">
        <f t="shared" si="19"/>
        <v>17.079177139337535</v>
      </c>
      <c r="AH13" s="35">
        <f t="shared" si="20"/>
        <v>517.69023958664468</v>
      </c>
      <c r="AI13" s="35">
        <f t="shared" si="21"/>
        <v>270.96365776530115</v>
      </c>
      <c r="AJ13" s="35">
        <f t="shared" si="22"/>
        <v>3.3963797242295803</v>
      </c>
      <c r="AK13" s="36">
        <f t="shared" si="23"/>
        <v>3289.5991753173175</v>
      </c>
    </row>
    <row r="14" spans="1:37" x14ac:dyDescent="0.25">
      <c r="A14" s="5">
        <v>5313</v>
      </c>
      <c r="B14" s="5">
        <v>1057196.3849649429</v>
      </c>
      <c r="C14" s="5">
        <v>1329639.1195648611</v>
      </c>
      <c r="D14" s="5">
        <v>17479.612653044682</v>
      </c>
      <c r="E14" s="5">
        <v>39.433010323578657</v>
      </c>
      <c r="F14" s="47">
        <f t="shared" si="0"/>
        <v>1.2006071428571172E-2</v>
      </c>
      <c r="G14" s="47">
        <f t="shared" si="1"/>
        <v>2.0888214285714315E-2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2"/>
        <v>549.82519642857039</v>
      </c>
      <c r="O14" s="35">
        <f t="shared" si="3"/>
        <v>358.05464285714055</v>
      </c>
      <c r="P14" s="35">
        <f t="shared" si="4"/>
        <v>584.2745117112861</v>
      </c>
      <c r="Q14" s="35">
        <f t="shared" si="5"/>
        <v>267.4227329184547</v>
      </c>
      <c r="R14" s="35">
        <f t="shared" si="6"/>
        <v>137.65680940913859</v>
      </c>
      <c r="S14" s="35">
        <f t="shared" si="7"/>
        <v>300.94804593436754</v>
      </c>
      <c r="T14" s="35">
        <f t="shared" si="8"/>
        <v>21.969930695794162</v>
      </c>
      <c r="U14" s="35">
        <f t="shared" si="9"/>
        <v>519.94659803547586</v>
      </c>
      <c r="V14" s="35">
        <f t="shared" si="10"/>
        <v>267.64437326472404</v>
      </c>
      <c r="W14" s="35">
        <f t="shared" si="11"/>
        <v>3.6306149970272488</v>
      </c>
      <c r="X14" s="35">
        <f t="shared" si="12"/>
        <v>3337.0982024010204</v>
      </c>
      <c r="Y14" s="51">
        <v>9900</v>
      </c>
      <c r="Z14" s="51">
        <v>4150</v>
      </c>
      <c r="AA14" s="35">
        <f t="shared" si="13"/>
        <v>586.68608928571439</v>
      </c>
      <c r="AB14" s="35">
        <f t="shared" si="14"/>
        <v>437.99392857142885</v>
      </c>
      <c r="AC14" s="35">
        <f t="shared" si="15"/>
        <v>584.43907974391448</v>
      </c>
      <c r="AD14" s="35">
        <f t="shared" si="16"/>
        <v>271.80010431812428</v>
      </c>
      <c r="AE14" s="35">
        <f t="shared" si="17"/>
        <v>142.4059316763871</v>
      </c>
      <c r="AF14" s="35">
        <f t="shared" si="18"/>
        <v>306.31665554479298</v>
      </c>
      <c r="AG14" s="35">
        <f t="shared" si="19"/>
        <v>17.039511680978681</v>
      </c>
      <c r="AH14" s="35">
        <f t="shared" si="20"/>
        <v>517.67179388382419</v>
      </c>
      <c r="AI14" s="35">
        <f t="shared" si="21"/>
        <v>271.22702655157445</v>
      </c>
      <c r="AJ14" s="35">
        <f t="shared" si="22"/>
        <v>3.695381506822252</v>
      </c>
      <c r="AK14" s="36">
        <f t="shared" si="23"/>
        <v>3289.2094200823685</v>
      </c>
    </row>
    <row r="15" spans="1:37" x14ac:dyDescent="0.25">
      <c r="A15" s="5">
        <v>5313.2</v>
      </c>
      <c r="B15" s="5">
        <v>1057350.8525538445</v>
      </c>
      <c r="C15" s="5">
        <v>1329766.161935091</v>
      </c>
      <c r="D15" s="5">
        <v>17479.525126514091</v>
      </c>
      <c r="E15" s="5">
        <v>39.438391777959872</v>
      </c>
      <c r="F15" s="47">
        <f t="shared" si="0"/>
        <v>1.187749999999986E-2</v>
      </c>
      <c r="G15" s="47">
        <f t="shared" si="1"/>
        <v>2.0902500000000015E-2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2"/>
        <v>549.29162499999939</v>
      </c>
      <c r="O15" s="35">
        <f t="shared" si="3"/>
        <v>356.89749999999873</v>
      </c>
      <c r="P15" s="35">
        <f t="shared" si="4"/>
        <v>584.27182492195311</v>
      </c>
      <c r="Q15" s="35">
        <f t="shared" si="5"/>
        <v>267.35924767493907</v>
      </c>
      <c r="R15" s="35">
        <f t="shared" si="6"/>
        <v>137.61310644116912</v>
      </c>
      <c r="S15" s="35">
        <f t="shared" si="7"/>
        <v>300.92323413691281</v>
      </c>
      <c r="T15" s="35">
        <f t="shared" si="8"/>
        <v>22.04126794470838</v>
      </c>
      <c r="U15" s="35">
        <f t="shared" si="9"/>
        <v>519.97924532901357</v>
      </c>
      <c r="V15" s="35">
        <f t="shared" si="10"/>
        <v>267.63973887920105</v>
      </c>
      <c r="W15" s="35">
        <f t="shared" si="11"/>
        <v>3.688366616297321</v>
      </c>
      <c r="X15" s="35">
        <f t="shared" si="12"/>
        <v>3337.7828995748082</v>
      </c>
      <c r="Y15" s="51">
        <v>9900</v>
      </c>
      <c r="Z15" s="51">
        <v>4150</v>
      </c>
      <c r="AA15" s="35">
        <f t="shared" si="13"/>
        <v>586.74537500000008</v>
      </c>
      <c r="AB15" s="35">
        <f t="shared" si="14"/>
        <v>438.12250000000017</v>
      </c>
      <c r="AC15" s="35">
        <f t="shared" si="15"/>
        <v>584.4393109827223</v>
      </c>
      <c r="AD15" s="35">
        <f t="shared" si="16"/>
        <v>271.80713111891265</v>
      </c>
      <c r="AE15" s="35">
        <f t="shared" si="17"/>
        <v>142.43827611293975</v>
      </c>
      <c r="AF15" s="35">
        <f t="shared" si="18"/>
        <v>306.37758941133529</v>
      </c>
      <c r="AG15" s="35">
        <f t="shared" si="19"/>
        <v>17.031578561033569</v>
      </c>
      <c r="AH15" s="35">
        <f t="shared" si="20"/>
        <v>517.66810444834834</v>
      </c>
      <c r="AI15" s="35">
        <f t="shared" si="21"/>
        <v>271.27968310742142</v>
      </c>
      <c r="AJ15" s="35">
        <f t="shared" si="22"/>
        <v>3.7552197523315165</v>
      </c>
      <c r="AK15" s="36">
        <f t="shared" si="23"/>
        <v>3289.1314599604457</v>
      </c>
    </row>
    <row r="16" spans="1:37" x14ac:dyDescent="0.25">
      <c r="A16" s="5">
        <v>5313.8</v>
      </c>
      <c r="B16" s="5">
        <v>1057814.1833095551</v>
      </c>
      <c r="C16" s="5">
        <v>1330147.3765841722</v>
      </c>
      <c r="D16" s="5">
        <v>17479.266269371208</v>
      </c>
      <c r="E16" s="5">
        <v>39.454694151949361</v>
      </c>
      <c r="F16" s="47">
        <f t="shared" si="0"/>
        <v>1.149178571428534E-2</v>
      </c>
      <c r="G16" s="47">
        <f t="shared" si="1"/>
        <v>2.0945357142857186E-2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2"/>
        <v>547.6909107142842</v>
      </c>
      <c r="O16" s="35">
        <f t="shared" si="3"/>
        <v>353.42607142856809</v>
      </c>
      <c r="P16" s="35">
        <f t="shared" si="4"/>
        <v>584.26371244491145</v>
      </c>
      <c r="Q16" s="35">
        <f t="shared" si="5"/>
        <v>267.16877155166935</v>
      </c>
      <c r="R16" s="35">
        <f t="shared" si="6"/>
        <v>137.48205360075929</v>
      </c>
      <c r="S16" s="35">
        <f t="shared" si="7"/>
        <v>300.84881000533818</v>
      </c>
      <c r="T16" s="35">
        <f t="shared" si="8"/>
        <v>22.255273764428736</v>
      </c>
      <c r="U16" s="35">
        <f t="shared" si="9"/>
        <v>520.07713889173374</v>
      </c>
      <c r="V16" s="35">
        <f t="shared" si="10"/>
        <v>267.62586312156174</v>
      </c>
      <c r="W16" s="35">
        <f t="shared" si="11"/>
        <v>3.8615012902847248</v>
      </c>
      <c r="X16" s="35">
        <f t="shared" si="12"/>
        <v>3339.8355418384781</v>
      </c>
      <c r="Y16" s="51">
        <v>9900</v>
      </c>
      <c r="Z16" s="51">
        <v>4150</v>
      </c>
      <c r="AA16" s="35">
        <f t="shared" si="13"/>
        <v>586.92323214285727</v>
      </c>
      <c r="AB16" s="35">
        <f t="shared" si="14"/>
        <v>438.50821428571464</v>
      </c>
      <c r="AC16" s="35">
        <f t="shared" si="15"/>
        <v>584.44000405414067</v>
      </c>
      <c r="AD16" s="35">
        <f t="shared" si="16"/>
        <v>271.82821125413221</v>
      </c>
      <c r="AE16" s="35">
        <f t="shared" si="17"/>
        <v>142.53530275646148</v>
      </c>
      <c r="AF16" s="35">
        <f t="shared" si="18"/>
        <v>306.56028852902386</v>
      </c>
      <c r="AG16" s="35">
        <f t="shared" si="19"/>
        <v>17.007779144730154</v>
      </c>
      <c r="AH16" s="35">
        <f t="shared" si="20"/>
        <v>517.65703555212963</v>
      </c>
      <c r="AI16" s="35">
        <f t="shared" si="21"/>
        <v>271.43761843561595</v>
      </c>
      <c r="AJ16" s="35">
        <f t="shared" si="22"/>
        <v>3.9348101449491475</v>
      </c>
      <c r="AK16" s="36">
        <f t="shared" si="23"/>
        <v>3288.8975614435763</v>
      </c>
    </row>
    <row r="17" spans="1:37" x14ac:dyDescent="0.25">
      <c r="A17" s="5">
        <v>5314</v>
      </c>
      <c r="B17" s="5">
        <v>1057968.6026911736</v>
      </c>
      <c r="C17" s="5">
        <v>1330274.4775461555</v>
      </c>
      <c r="D17" s="5">
        <v>17479.181224473279</v>
      </c>
      <c r="E17" s="5">
        <v>39.460180946894454</v>
      </c>
      <c r="F17" s="47">
        <f t="shared" si="0"/>
        <v>1.1363214285714029E-2</v>
      </c>
      <c r="G17" s="47">
        <f t="shared" si="1"/>
        <v>2.0959642857142885E-2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2"/>
        <v>547.15733928571319</v>
      </c>
      <c r="O17" s="35">
        <f t="shared" si="3"/>
        <v>352.26892857142627</v>
      </c>
      <c r="P17" s="35">
        <f t="shared" si="4"/>
        <v>584.26099091742492</v>
      </c>
      <c r="Q17" s="35">
        <f t="shared" si="5"/>
        <v>267.10527272281155</v>
      </c>
      <c r="R17" s="35">
        <f t="shared" si="6"/>
        <v>137.43838798781439</v>
      </c>
      <c r="S17" s="35">
        <f t="shared" si="7"/>
        <v>300.82400571540444</v>
      </c>
      <c r="T17" s="35">
        <f t="shared" si="8"/>
        <v>22.326607051421838</v>
      </c>
      <c r="U17" s="35">
        <f t="shared" si="9"/>
        <v>520.10975396921015</v>
      </c>
      <c r="V17" s="35">
        <f t="shared" si="10"/>
        <v>267.62124698469921</v>
      </c>
      <c r="W17" s="35">
        <f t="shared" si="11"/>
        <v>3.9191728301629003</v>
      </c>
      <c r="X17" s="35">
        <f t="shared" si="12"/>
        <v>3340.5192730031854</v>
      </c>
      <c r="Y17" s="51">
        <v>9900</v>
      </c>
      <c r="Z17" s="51">
        <v>4150</v>
      </c>
      <c r="AA17" s="35">
        <f t="shared" si="13"/>
        <v>586.98251785714297</v>
      </c>
      <c r="AB17" s="35">
        <f t="shared" si="14"/>
        <v>438.63678571428596</v>
      </c>
      <c r="AC17" s="35">
        <f t="shared" si="15"/>
        <v>584.44023486294373</v>
      </c>
      <c r="AD17" s="35">
        <f t="shared" si="16"/>
        <v>271.83523787681014</v>
      </c>
      <c r="AE17" s="35">
        <f t="shared" si="17"/>
        <v>142.56764275423956</v>
      </c>
      <c r="AF17" s="35">
        <f t="shared" si="18"/>
        <v>306.62115408574169</v>
      </c>
      <c r="AG17" s="35">
        <f t="shared" si="19"/>
        <v>16.999845987154252</v>
      </c>
      <c r="AH17" s="35">
        <f t="shared" si="20"/>
        <v>517.65334572346569</v>
      </c>
      <c r="AI17" s="35">
        <f t="shared" si="21"/>
        <v>271.49025211030499</v>
      </c>
      <c r="AJ17" s="35">
        <f t="shared" si="22"/>
        <v>3.9946988053303976</v>
      </c>
      <c r="AK17" s="36">
        <f t="shared" si="23"/>
        <v>3288.8195892206932</v>
      </c>
    </row>
    <row r="18" spans="1:37" x14ac:dyDescent="0.25">
      <c r="A18" s="5">
        <v>5315</v>
      </c>
      <c r="B18" s="5">
        <v>1058740.5153803825</v>
      </c>
      <c r="C18" s="5">
        <v>1330910.2060893178</v>
      </c>
      <c r="D18" s="5">
        <v>17478.765306105943</v>
      </c>
      <c r="E18" s="5">
        <v>39.488009948734472</v>
      </c>
      <c r="F18" s="47">
        <f t="shared" si="0"/>
        <v>1.0720357142856886E-2</v>
      </c>
      <c r="G18" s="47">
        <f t="shared" si="1"/>
        <v>2.1031071428571458E-2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2"/>
        <v>544.4894821428561</v>
      </c>
      <c r="O18" s="35">
        <f t="shared" si="3"/>
        <v>346.48321428571194</v>
      </c>
      <c r="P18" s="35">
        <f t="shared" si="4"/>
        <v>584.24725303288687</v>
      </c>
      <c r="Q18" s="35">
        <f t="shared" si="5"/>
        <v>266.78772780268844</v>
      </c>
      <c r="R18" s="35">
        <f t="shared" si="6"/>
        <v>137.22019964899513</v>
      </c>
      <c r="S18" s="35">
        <f t="shared" si="7"/>
        <v>300.70001242416362</v>
      </c>
      <c r="T18" s="35">
        <f t="shared" si="8"/>
        <v>22.683258446829505</v>
      </c>
      <c r="U18" s="35">
        <f t="shared" si="9"/>
        <v>520.2727084751981</v>
      </c>
      <c r="V18" s="35">
        <f t="shared" si="10"/>
        <v>267.59823443487011</v>
      </c>
      <c r="W18" s="35">
        <f t="shared" si="11"/>
        <v>4.2072309750723633</v>
      </c>
      <c r="X18" s="35">
        <f t="shared" si="12"/>
        <v>3343.934309098071</v>
      </c>
      <c r="Y18" s="51">
        <v>9900</v>
      </c>
      <c r="Z18" s="51">
        <v>4150</v>
      </c>
      <c r="AA18" s="35">
        <f t="shared" si="13"/>
        <v>587.27894642857154</v>
      </c>
      <c r="AB18" s="35">
        <f t="shared" si="14"/>
        <v>439.27964285714313</v>
      </c>
      <c r="AC18" s="35">
        <f t="shared" si="15"/>
        <v>584.44138729441988</v>
      </c>
      <c r="AD18" s="35">
        <f t="shared" si="16"/>
        <v>271.87037032205654</v>
      </c>
      <c r="AE18" s="35">
        <f t="shared" si="17"/>
        <v>142.72932618936807</v>
      </c>
      <c r="AF18" s="35">
        <f t="shared" si="18"/>
        <v>306.92522590529273</v>
      </c>
      <c r="AG18" s="35">
        <f t="shared" si="19"/>
        <v>16.960180058410515</v>
      </c>
      <c r="AH18" s="35">
        <f t="shared" si="20"/>
        <v>517.63489510579529</v>
      </c>
      <c r="AI18" s="35">
        <f t="shared" si="21"/>
        <v>271.75333488174692</v>
      </c>
      <c r="AJ18" s="35">
        <f t="shared" si="22"/>
        <v>4.2943307752123765</v>
      </c>
      <c r="AK18" s="36">
        <f t="shared" si="23"/>
        <v>3288.4296827237554</v>
      </c>
    </row>
    <row r="19" spans="1:37" x14ac:dyDescent="0.25">
      <c r="A19" s="5">
        <v>5316</v>
      </c>
      <c r="B19" s="5">
        <v>1059512.1155452728</v>
      </c>
      <c r="C19" s="5">
        <v>1331546.3139143288</v>
      </c>
      <c r="D19" s="5">
        <v>17478.364897942669</v>
      </c>
      <c r="E19" s="5">
        <v>39.516497329098705</v>
      </c>
      <c r="F19" s="47">
        <f t="shared" si="0"/>
        <v>1.0077499999999743E-2</v>
      </c>
      <c r="G19" s="47">
        <f t="shared" si="1"/>
        <v>2.1102500000000027E-2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2"/>
        <v>541.8216249999989</v>
      </c>
      <c r="O19" s="35">
        <f t="shared" si="3"/>
        <v>340.69749999999772</v>
      </c>
      <c r="P19" s="35">
        <f t="shared" si="4"/>
        <v>584.23329810369955</v>
      </c>
      <c r="Q19" s="35">
        <f t="shared" si="5"/>
        <v>266.470098526051</v>
      </c>
      <c r="R19" s="35">
        <f t="shared" si="6"/>
        <v>137.00224362210213</v>
      </c>
      <c r="S19" s="35">
        <f t="shared" si="7"/>
        <v>300.57606607056084</v>
      </c>
      <c r="T19" s="35">
        <f t="shared" si="8"/>
        <v>23.03988448568067</v>
      </c>
      <c r="U19" s="35">
        <f t="shared" si="9"/>
        <v>520.43546139915998</v>
      </c>
      <c r="V19" s="35">
        <f t="shared" si="10"/>
        <v>267.57533496846827</v>
      </c>
      <c r="W19" s="35">
        <f t="shared" si="11"/>
        <v>4.4947910433824028</v>
      </c>
      <c r="X19" s="35">
        <f t="shared" si="12"/>
        <v>3347.3433167793655</v>
      </c>
      <c r="Y19" s="51">
        <v>9900</v>
      </c>
      <c r="Z19" s="51">
        <v>4150</v>
      </c>
      <c r="AA19" s="35">
        <f t="shared" si="13"/>
        <v>587.57537500000012</v>
      </c>
      <c r="AB19" s="35">
        <f t="shared" si="14"/>
        <v>439.92250000000024</v>
      </c>
      <c r="AC19" s="35">
        <f t="shared" si="15"/>
        <v>584.4425370382952</v>
      </c>
      <c r="AD19" s="35">
        <f t="shared" si="16"/>
        <v>271.90550165336401</v>
      </c>
      <c r="AE19" s="35">
        <f t="shared" si="17"/>
        <v>142.8909821807685</v>
      </c>
      <c r="AF19" s="35">
        <f t="shared" si="18"/>
        <v>307.22887143337363</v>
      </c>
      <c r="AG19" s="35">
        <f t="shared" si="19"/>
        <v>16.920513895293766</v>
      </c>
      <c r="AH19" s="35">
        <f t="shared" si="20"/>
        <v>517.61644203103936</v>
      </c>
      <c r="AI19" s="35">
        <f t="shared" si="21"/>
        <v>272.01627530516339</v>
      </c>
      <c r="AJ19" s="35">
        <f t="shared" si="22"/>
        <v>4.5942765757771129</v>
      </c>
      <c r="AK19" s="36">
        <f t="shared" si="23"/>
        <v>3288.0397005830209</v>
      </c>
    </row>
    <row r="20" spans="1:37" x14ac:dyDescent="0.25">
      <c r="A20" s="5">
        <v>5317</v>
      </c>
      <c r="B20" s="5">
        <v>1060283.3956856728</v>
      </c>
      <c r="C20" s="5">
        <v>1332182.8097302616</v>
      </c>
      <c r="D20" s="5">
        <v>17477.979999983432</v>
      </c>
      <c r="E20" s="5">
        <v>39.545643087987145</v>
      </c>
      <c r="F20" s="47">
        <f t="shared" si="0"/>
        <v>9.4346428571426E-3</v>
      </c>
      <c r="G20" s="47">
        <f t="shared" si="1"/>
        <v>2.11739285714286E-2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2"/>
        <v>539.15376785714182</v>
      </c>
      <c r="O20" s="35">
        <f t="shared" si="3"/>
        <v>334.91178571428338</v>
      </c>
      <c r="P20" s="35">
        <f t="shared" si="4"/>
        <v>584.21912617661167</v>
      </c>
      <c r="Q20" s="35">
        <f t="shared" si="5"/>
        <v>266.15238526109573</v>
      </c>
      <c r="R20" s="35">
        <f t="shared" si="6"/>
        <v>136.78451914001573</v>
      </c>
      <c r="S20" s="35">
        <f t="shared" si="7"/>
        <v>300.45216666216112</v>
      </c>
      <c r="T20" s="35">
        <f t="shared" si="8"/>
        <v>23.396484771780369</v>
      </c>
      <c r="U20" s="35">
        <f t="shared" si="9"/>
        <v>520.59801258751372</v>
      </c>
      <c r="V20" s="35">
        <f t="shared" si="10"/>
        <v>267.55254794043674</v>
      </c>
      <c r="W20" s="35">
        <f t="shared" si="11"/>
        <v>4.7818546399887918</v>
      </c>
      <c r="X20" s="35">
        <f t="shared" si="12"/>
        <v>3350.7463021325557</v>
      </c>
      <c r="Y20" s="51">
        <v>9900</v>
      </c>
      <c r="Z20" s="51">
        <v>4150</v>
      </c>
      <c r="AA20" s="35">
        <f t="shared" si="13"/>
        <v>587.8718035714287</v>
      </c>
      <c r="AB20" s="35">
        <f t="shared" si="14"/>
        <v>440.56535714285741</v>
      </c>
      <c r="AC20" s="35">
        <f t="shared" si="15"/>
        <v>584.44368409452181</v>
      </c>
      <c r="AD20" s="35">
        <f t="shared" si="16"/>
        <v>271.94063187023312</v>
      </c>
      <c r="AE20" s="35">
        <f t="shared" si="17"/>
        <v>143.05261092706397</v>
      </c>
      <c r="AF20" s="35">
        <f t="shared" si="18"/>
        <v>307.53209109977246</v>
      </c>
      <c r="AG20" s="35">
        <f t="shared" si="19"/>
        <v>16.880847498350299</v>
      </c>
      <c r="AH20" s="35">
        <f t="shared" si="20"/>
        <v>517.59798649942434</v>
      </c>
      <c r="AI20" s="35">
        <f t="shared" si="21"/>
        <v>272.27907381882767</v>
      </c>
      <c r="AJ20" s="35">
        <f t="shared" si="22"/>
        <v>4.8945353701658174</v>
      </c>
      <c r="AK20" s="36">
        <f t="shared" si="23"/>
        <v>3287.6496427899515</v>
      </c>
    </row>
    <row r="21" spans="1:37" x14ac:dyDescent="0.25">
      <c r="A21" s="5">
        <v>5318</v>
      </c>
      <c r="B21" s="5">
        <v>1061054.3482880592</v>
      </c>
      <c r="C21" s="5">
        <v>1332819.7022350132</v>
      </c>
      <c r="D21" s="5">
        <v>17477.610612228345</v>
      </c>
      <c r="E21" s="5">
        <v>39.575447225399806</v>
      </c>
      <c r="F21" s="47">
        <f t="shared" si="0"/>
        <v>8.7917857142854588E-3</v>
      </c>
      <c r="G21" s="47">
        <f t="shared" si="1"/>
        <v>2.1245357142857173E-2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2"/>
        <v>536.48591071428461</v>
      </c>
      <c r="O21" s="35">
        <f t="shared" si="3"/>
        <v>329.12607142856916</v>
      </c>
      <c r="P21" s="35">
        <f t="shared" si="4"/>
        <v>584.20473729909259</v>
      </c>
      <c r="Q21" s="35">
        <f t="shared" si="5"/>
        <v>265.83458837624732</v>
      </c>
      <c r="R21" s="35">
        <f t="shared" si="6"/>
        <v>136.56702543906238</v>
      </c>
      <c r="S21" s="35">
        <f t="shared" si="7"/>
        <v>300.32831420420223</v>
      </c>
      <c r="T21" s="35">
        <f t="shared" si="8"/>
        <v>23.753058909077147</v>
      </c>
      <c r="U21" s="35">
        <f t="shared" si="9"/>
        <v>520.76036188737612</v>
      </c>
      <c r="V21" s="35">
        <f t="shared" si="10"/>
        <v>267.5298727074267</v>
      </c>
      <c r="W21" s="35">
        <f t="shared" si="11"/>
        <v>5.0684233630816244</v>
      </c>
      <c r="X21" s="35">
        <f t="shared" si="12"/>
        <v>3354.1432712349374</v>
      </c>
      <c r="Y21" s="51">
        <v>9900</v>
      </c>
      <c r="Z21" s="51">
        <v>4150</v>
      </c>
      <c r="AA21" s="35">
        <f t="shared" si="13"/>
        <v>588.16823214285728</v>
      </c>
      <c r="AB21" s="35">
        <f t="shared" si="14"/>
        <v>441.20821428571458</v>
      </c>
      <c r="AC21" s="35">
        <f t="shared" si="15"/>
        <v>584.44482846305254</v>
      </c>
      <c r="AD21" s="35">
        <f t="shared" si="16"/>
        <v>271.97576097216444</v>
      </c>
      <c r="AE21" s="35">
        <f t="shared" si="17"/>
        <v>143.21421262650514</v>
      </c>
      <c r="AF21" s="35">
        <f t="shared" si="18"/>
        <v>307.83488533412878</v>
      </c>
      <c r="AG21" s="35">
        <f t="shared" si="19"/>
        <v>16.84118086812645</v>
      </c>
      <c r="AH21" s="35">
        <f t="shared" si="20"/>
        <v>517.5795285111767</v>
      </c>
      <c r="AI21" s="35">
        <f t="shared" si="21"/>
        <v>272.5417308600243</v>
      </c>
      <c r="AJ21" s="35">
        <f t="shared" si="22"/>
        <v>5.1951063253336773</v>
      </c>
      <c r="AK21" s="36">
        <f t="shared" si="23"/>
        <v>3287.2595093360096</v>
      </c>
    </row>
    <row r="22" spans="1:37" x14ac:dyDescent="0.25">
      <c r="A22" s="5">
        <v>5318.2</v>
      </c>
      <c r="B22" s="5">
        <v>1061208.4988412857</v>
      </c>
      <c r="C22" s="5">
        <v>1332947.1291032732</v>
      </c>
      <c r="D22" s="5">
        <v>17477.53859590182</v>
      </c>
      <c r="E22" s="5">
        <v>39.581487058305235</v>
      </c>
      <c r="F22" s="47">
        <f t="shared" si="0"/>
        <v>8.6632142857141457E-3</v>
      </c>
      <c r="G22" s="47">
        <f t="shared" si="1"/>
        <v>2.1259642857142873E-2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2"/>
        <v>535.95233928571372</v>
      </c>
      <c r="O22" s="35">
        <f t="shared" si="3"/>
        <v>327.96892857142734</v>
      </c>
      <c r="P22" s="35">
        <f t="shared" si="4"/>
        <v>584.20183349376509</v>
      </c>
      <c r="Q22" s="35">
        <f t="shared" si="5"/>
        <v>265.77101899732781</v>
      </c>
      <c r="R22" s="35">
        <f t="shared" si="6"/>
        <v>136.52355432564624</v>
      </c>
      <c r="S22" s="35">
        <f t="shared" si="7"/>
        <v>300.30354934696169</v>
      </c>
      <c r="T22" s="35">
        <f t="shared" si="8"/>
        <v>23.824370563837821</v>
      </c>
      <c r="U22" s="35">
        <f t="shared" si="9"/>
        <v>520.79280750732516</v>
      </c>
      <c r="V22" s="35">
        <f t="shared" si="10"/>
        <v>267.52535101973257</v>
      </c>
      <c r="W22" s="35">
        <f t="shared" si="11"/>
        <v>5.125677863048657</v>
      </c>
      <c r="X22" s="35">
        <f t="shared" si="12"/>
        <v>3354.821943639543</v>
      </c>
      <c r="Y22" s="51">
        <v>9900</v>
      </c>
      <c r="Z22" s="51">
        <v>4150</v>
      </c>
      <c r="AA22" s="35">
        <f t="shared" si="13"/>
        <v>588.22751785714297</v>
      </c>
      <c r="AB22" s="35">
        <f t="shared" si="14"/>
        <v>441.33678571428584</v>
      </c>
      <c r="AC22" s="35">
        <f t="shared" si="15"/>
        <v>584.44505701423088</v>
      </c>
      <c r="AD22" s="35">
        <f t="shared" si="16"/>
        <v>271.98278665871419</v>
      </c>
      <c r="AE22" s="35">
        <f t="shared" si="17"/>
        <v>143.24652973819073</v>
      </c>
      <c r="AF22" s="35">
        <f t="shared" si="18"/>
        <v>307.89539316695226</v>
      </c>
      <c r="AG22" s="35">
        <f t="shared" si="19"/>
        <v>16.833247514136129</v>
      </c>
      <c r="AH22" s="35">
        <f t="shared" si="20"/>
        <v>517.57583661875117</v>
      </c>
      <c r="AI22" s="35">
        <f t="shared" si="21"/>
        <v>272.594245329979</v>
      </c>
      <c r="AJ22" s="35">
        <f t="shared" si="22"/>
        <v>5.2552579026201807</v>
      </c>
      <c r="AK22" s="36">
        <f t="shared" si="23"/>
        <v>3287.1814735651651</v>
      </c>
    </row>
    <row r="23" spans="1:37" x14ac:dyDescent="0.25">
      <c r="A23" s="5">
        <v>5318.8</v>
      </c>
      <c r="B23" s="5">
        <v>1061670.8694844246</v>
      </c>
      <c r="C23" s="5">
        <v>1333329.5076926053</v>
      </c>
      <c r="D23" s="5">
        <v>17477.326269371217</v>
      </c>
      <c r="E23" s="5">
        <v>39.599764567867375</v>
      </c>
      <c r="F23" s="47">
        <f t="shared" si="0"/>
        <v>8.2774999999996272E-3</v>
      </c>
      <c r="G23" s="47">
        <f t="shared" si="1"/>
        <v>2.1302500000000044E-2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2"/>
        <v>534.35162499999842</v>
      </c>
      <c r="O23" s="35">
        <f t="shared" si="3"/>
        <v>324.49749999999665</v>
      </c>
      <c r="P23" s="35">
        <f t="shared" si="4"/>
        <v>584.1930700251263</v>
      </c>
      <c r="Q23" s="35">
        <f t="shared" si="5"/>
        <v>265.58029090977129</v>
      </c>
      <c r="R23" s="35">
        <f t="shared" si="6"/>
        <v>136.39319612971883</v>
      </c>
      <c r="S23" s="35">
        <f t="shared" si="7"/>
        <v>300.22926604419973</v>
      </c>
      <c r="T23" s="35">
        <f t="shared" si="8"/>
        <v>24.038299125723061</v>
      </c>
      <c r="U23" s="35">
        <f t="shared" si="9"/>
        <v>520.89009586526129</v>
      </c>
      <c r="V23" s="35">
        <f t="shared" si="10"/>
        <v>267.51181258219145</v>
      </c>
      <c r="W23" s="35">
        <f t="shared" si="11"/>
        <v>5.2973231023445466</v>
      </c>
      <c r="X23" s="35">
        <f t="shared" si="12"/>
        <v>3356.8565188949888</v>
      </c>
      <c r="Y23" s="51">
        <v>9900</v>
      </c>
      <c r="Z23" s="51">
        <v>4150</v>
      </c>
      <c r="AA23" s="35">
        <f t="shared" si="13"/>
        <v>588.40537500000016</v>
      </c>
      <c r="AB23" s="35">
        <f t="shared" si="14"/>
        <v>441.72250000000042</v>
      </c>
      <c r="AC23" s="35">
        <f t="shared" si="15"/>
        <v>584.44574202270394</v>
      </c>
      <c r="AD23" s="35">
        <f t="shared" si="16"/>
        <v>272.00386345061867</v>
      </c>
      <c r="AE23" s="35">
        <f t="shared" si="17"/>
        <v>143.34347464531007</v>
      </c>
      <c r="AF23" s="35">
        <f t="shared" si="18"/>
        <v>308.07681469916088</v>
      </c>
      <c r="AG23" s="35">
        <f t="shared" si="19"/>
        <v>16.809447396352624</v>
      </c>
      <c r="AH23" s="35">
        <f t="shared" si="20"/>
        <v>517.56476035195533</v>
      </c>
      <c r="AI23" s="35">
        <f t="shared" si="21"/>
        <v>272.75175492603006</v>
      </c>
      <c r="AJ23" s="35">
        <f t="shared" si="22"/>
        <v>5.4357872878466305</v>
      </c>
      <c r="AK23" s="36">
        <f t="shared" si="23"/>
        <v>3286.9473480912893</v>
      </c>
    </row>
    <row r="24" spans="1:37" x14ac:dyDescent="0.25">
      <c r="A24" s="5">
        <v>5319</v>
      </c>
      <c r="B24" s="5">
        <v>1061824.965824604</v>
      </c>
      <c r="C24" s="5">
        <v>1333457.0001152158</v>
      </c>
      <c r="D24" s="5">
        <v>17477.256734677325</v>
      </c>
      <c r="E24" s="5">
        <v>39.605909741336681</v>
      </c>
      <c r="F24" s="47">
        <f t="shared" si="0"/>
        <v>8.1489285714283159E-3</v>
      </c>
      <c r="G24" s="47">
        <f t="shared" si="1"/>
        <v>2.1316785714285743E-2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2"/>
        <v>533.81805357142753</v>
      </c>
      <c r="O24" s="35">
        <f t="shared" si="3"/>
        <v>323.34035714285483</v>
      </c>
      <c r="P24" s="35">
        <f t="shared" si="4"/>
        <v>584.19013151933223</v>
      </c>
      <c r="Q24" s="35">
        <f t="shared" si="5"/>
        <v>265.51670824015662</v>
      </c>
      <c r="R24" s="35">
        <f t="shared" si="6"/>
        <v>136.34976175900161</v>
      </c>
      <c r="S24" s="35">
        <f t="shared" si="7"/>
        <v>300.20450869961616</v>
      </c>
      <c r="T24" s="35">
        <f t="shared" si="8"/>
        <v>24.109606501665482</v>
      </c>
      <c r="U24" s="35">
        <f t="shared" si="9"/>
        <v>520.92250914656336</v>
      </c>
      <c r="V24" s="35">
        <f t="shared" si="10"/>
        <v>267.50730862779301</v>
      </c>
      <c r="W24" s="35">
        <f t="shared" si="11"/>
        <v>5.3544988041706407</v>
      </c>
      <c r="X24" s="35">
        <f t="shared" si="12"/>
        <v>3357.534230155637</v>
      </c>
      <c r="Y24" s="51">
        <v>9900</v>
      </c>
      <c r="Z24" s="51">
        <v>4150</v>
      </c>
      <c r="AA24" s="35">
        <f t="shared" si="13"/>
        <v>588.46466071428586</v>
      </c>
      <c r="AB24" s="35">
        <f t="shared" si="14"/>
        <v>441.85107142857169</v>
      </c>
      <c r="AC24" s="35">
        <f t="shared" si="15"/>
        <v>584.44597014383976</v>
      </c>
      <c r="AD24" s="35">
        <f t="shared" si="16"/>
        <v>272.01088895865854</v>
      </c>
      <c r="AE24" s="35">
        <f t="shared" si="17"/>
        <v>143.37578747697077</v>
      </c>
      <c r="AF24" s="35">
        <f t="shared" si="18"/>
        <v>308.13725456592476</v>
      </c>
      <c r="AG24" s="35">
        <f t="shared" si="19"/>
        <v>16.801514005168563</v>
      </c>
      <c r="AH24" s="35">
        <f t="shared" si="20"/>
        <v>517.56106806652303</v>
      </c>
      <c r="AI24" s="35">
        <f t="shared" si="21"/>
        <v>272.80424686505086</v>
      </c>
      <c r="AJ24" s="35">
        <f t="shared" si="22"/>
        <v>5.4959886120317218</v>
      </c>
      <c r="AK24" s="36">
        <f t="shared" si="23"/>
        <v>3286.8693002126556</v>
      </c>
    </row>
    <row r="25" spans="1:37" x14ac:dyDescent="0.25">
      <c r="A25" s="5">
        <v>5320</v>
      </c>
      <c r="B25" s="5">
        <v>1062595.240755558</v>
      </c>
      <c r="C25" s="5">
        <v>1334094.7120456994</v>
      </c>
      <c r="D25" s="5">
        <v>17476.9183673304</v>
      </c>
      <c r="E25" s="5">
        <v>39.637030635797771</v>
      </c>
      <c r="F25" s="47">
        <f t="shared" si="0"/>
        <v>7.5060714285711729E-3</v>
      </c>
      <c r="G25" s="47">
        <f t="shared" si="1"/>
        <v>2.1388214285714316E-2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2"/>
        <v>531.15019642857033</v>
      </c>
      <c r="O25" s="35">
        <f t="shared" si="3"/>
        <v>317.55464285714055</v>
      </c>
      <c r="P25" s="35">
        <f t="shared" si="4"/>
        <v>584.17530888624049</v>
      </c>
      <c r="Q25" s="35">
        <f t="shared" si="5"/>
        <v>265.19874522169886</v>
      </c>
      <c r="R25" s="35">
        <f t="shared" si="6"/>
        <v>136.1327273430135</v>
      </c>
      <c r="S25" s="35">
        <f t="shared" si="7"/>
        <v>300.08075014905222</v>
      </c>
      <c r="T25" s="35">
        <f t="shared" si="8"/>
        <v>24.466127153787749</v>
      </c>
      <c r="U25" s="35">
        <f t="shared" si="9"/>
        <v>521.08445421359124</v>
      </c>
      <c r="V25" s="35">
        <f t="shared" si="10"/>
        <v>267.48485506159068</v>
      </c>
      <c r="W25" s="35">
        <f t="shared" si="11"/>
        <v>5.6400825481104295</v>
      </c>
      <c r="X25" s="35">
        <f t="shared" si="12"/>
        <v>3360.9191849556164</v>
      </c>
      <c r="Y25" s="51">
        <v>9900</v>
      </c>
      <c r="Z25" s="51">
        <v>4150</v>
      </c>
      <c r="AA25" s="35">
        <f t="shared" si="13"/>
        <v>588.76108928571443</v>
      </c>
      <c r="AB25" s="35">
        <f t="shared" si="14"/>
        <v>442.49392857142885</v>
      </c>
      <c r="AC25" s="35">
        <f t="shared" si="15"/>
        <v>584.44710913683605</v>
      </c>
      <c r="AD25" s="35">
        <f t="shared" si="16"/>
        <v>272.04601582921623</v>
      </c>
      <c r="AE25" s="35">
        <f t="shared" si="17"/>
        <v>143.53733567596774</v>
      </c>
      <c r="AF25" s="35">
        <f t="shared" si="18"/>
        <v>308.43919922447549</v>
      </c>
      <c r="AG25" s="35">
        <f t="shared" si="19"/>
        <v>16.761846910022982</v>
      </c>
      <c r="AH25" s="35">
        <f t="shared" si="20"/>
        <v>517.54260516569036</v>
      </c>
      <c r="AI25" s="35">
        <f t="shared" si="21"/>
        <v>273.0666222692189</v>
      </c>
      <c r="AJ25" s="35">
        <f t="shared" si="22"/>
        <v>5.7971814047886685</v>
      </c>
      <c r="AK25" s="36">
        <f t="shared" si="23"/>
        <v>3286.4790154113493</v>
      </c>
    </row>
    <row r="26" spans="1:37" x14ac:dyDescent="0.25">
      <c r="A26" s="5">
        <v>5321</v>
      </c>
      <c r="B26" s="5">
        <v>1063365.1655254364</v>
      </c>
      <c r="C26" s="5">
        <v>1334732.8466894925</v>
      </c>
      <c r="D26" s="5">
        <v>17476.595510187537</v>
      </c>
      <c r="E26" s="5">
        <v>39.668809908783068</v>
      </c>
      <c r="F26" s="47">
        <f t="shared" si="0"/>
        <v>6.86321428571403E-3</v>
      </c>
      <c r="G26" s="47">
        <f t="shared" si="1"/>
        <v>2.1459642857142885E-2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2"/>
        <v>528.48233928571324</v>
      </c>
      <c r="O26" s="35">
        <f t="shared" si="3"/>
        <v>311.76892857142627</v>
      </c>
      <c r="P26" s="35">
        <f t="shared" si="4"/>
        <v>584.16026944944679</v>
      </c>
      <c r="Q26" s="35">
        <f t="shared" si="5"/>
        <v>264.8806996899711</v>
      </c>
      <c r="R26" s="35">
        <f t="shared" si="6"/>
        <v>135.91592143768551</v>
      </c>
      <c r="S26" s="35">
        <f t="shared" si="7"/>
        <v>299.95703855089846</v>
      </c>
      <c r="T26" s="35">
        <f t="shared" si="8"/>
        <v>24.822620469836568</v>
      </c>
      <c r="U26" s="35">
        <f t="shared" si="9"/>
        <v>521.24619693767659</v>
      </c>
      <c r="V26" s="35">
        <f t="shared" si="10"/>
        <v>267.46251137057067</v>
      </c>
      <c r="W26" s="35">
        <f t="shared" si="11"/>
        <v>5.9251761731255508</v>
      </c>
      <c r="X26" s="35">
        <f t="shared" si="12"/>
        <v>3364.2981416876928</v>
      </c>
      <c r="Y26" s="51">
        <v>9900</v>
      </c>
      <c r="Z26" s="51">
        <v>4150</v>
      </c>
      <c r="AA26" s="35">
        <f t="shared" si="13"/>
        <v>589.05751785714301</v>
      </c>
      <c r="AB26" s="35">
        <f t="shared" si="14"/>
        <v>443.13678571428596</v>
      </c>
      <c r="AC26" s="35">
        <f t="shared" si="15"/>
        <v>584.44824544199446</v>
      </c>
      <c r="AD26" s="35">
        <f t="shared" si="16"/>
        <v>272.08114158333814</v>
      </c>
      <c r="AE26" s="35">
        <f t="shared" si="17"/>
        <v>143.69885742063147</v>
      </c>
      <c r="AF26" s="35">
        <f t="shared" si="18"/>
        <v>308.74071973892057</v>
      </c>
      <c r="AG26" s="35">
        <f t="shared" si="19"/>
        <v>16.722179583236088</v>
      </c>
      <c r="AH26" s="35">
        <f t="shared" si="20"/>
        <v>517.52413980890526</v>
      </c>
      <c r="AI26" s="35">
        <f t="shared" si="21"/>
        <v>273.32885750685563</v>
      </c>
      <c r="AJ26" s="35">
        <f t="shared" si="22"/>
        <v>6.0986838818928799</v>
      </c>
      <c r="AK26" s="36">
        <f t="shared" si="23"/>
        <v>3286.0886549235479</v>
      </c>
    </row>
    <row r="27" spans="1:37" x14ac:dyDescent="0.25">
      <c r="A27" s="5">
        <v>5322</v>
      </c>
      <c r="B27" s="5">
        <v>1064134.7325639725</v>
      </c>
      <c r="C27" s="5">
        <v>1335371.4126972854</v>
      </c>
      <c r="D27" s="5">
        <v>17476.288163248766</v>
      </c>
      <c r="E27" s="5">
        <v>39.701247560292586</v>
      </c>
      <c r="F27" s="47">
        <f t="shared" si="0"/>
        <v>6.2203571428568871E-3</v>
      </c>
      <c r="G27" s="47">
        <f t="shared" si="1"/>
        <v>2.1531071428571458E-2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2"/>
        <v>525.81448214285604</v>
      </c>
      <c r="O27" s="35">
        <f t="shared" si="3"/>
        <v>305.98321428571199</v>
      </c>
      <c r="P27" s="35">
        <f t="shared" si="4"/>
        <v>584.1450132592995</v>
      </c>
      <c r="Q27" s="35">
        <f t="shared" si="5"/>
        <v>264.56257201429037</v>
      </c>
      <c r="R27" s="35">
        <f t="shared" si="6"/>
        <v>135.6993432929998</v>
      </c>
      <c r="S27" s="35">
        <f t="shared" si="7"/>
        <v>299.83337390130356</v>
      </c>
      <c r="T27" s="35">
        <f t="shared" si="8"/>
        <v>25.179086054356866</v>
      </c>
      <c r="U27" s="35">
        <f t="shared" si="9"/>
        <v>521.40773716873753</v>
      </c>
      <c r="V27" s="35">
        <f t="shared" si="10"/>
        <v>267.4402769181761</v>
      </c>
      <c r="W27" s="35">
        <f t="shared" si="11"/>
        <v>6.2097812508356176</v>
      </c>
      <c r="X27" s="35">
        <f t="shared" si="12"/>
        <v>3367.6711063965495</v>
      </c>
      <c r="Y27" s="51">
        <v>9900</v>
      </c>
      <c r="Z27" s="51">
        <v>4150</v>
      </c>
      <c r="AA27" s="35">
        <f t="shared" si="13"/>
        <v>589.35394642857159</v>
      </c>
      <c r="AB27" s="35">
        <f t="shared" si="14"/>
        <v>443.77964285714313</v>
      </c>
      <c r="AC27" s="35">
        <f t="shared" si="15"/>
        <v>584.44937905926781</v>
      </c>
      <c r="AD27" s="35">
        <f t="shared" si="16"/>
        <v>272.11626622052501</v>
      </c>
      <c r="AE27" s="35">
        <f t="shared" si="17"/>
        <v>143.86035290772642</v>
      </c>
      <c r="AF27" s="35">
        <f t="shared" si="18"/>
        <v>309.04181653821507</v>
      </c>
      <c r="AG27" s="35">
        <f t="shared" si="19"/>
        <v>16.68251202535426</v>
      </c>
      <c r="AH27" s="35">
        <f t="shared" si="20"/>
        <v>517.50567199639488</v>
      </c>
      <c r="AI27" s="35">
        <f t="shared" si="21"/>
        <v>273.5909530113052</v>
      </c>
      <c r="AJ27" s="35">
        <f t="shared" si="22"/>
        <v>6.4004952253743932</v>
      </c>
      <c r="AK27" s="36">
        <f t="shared" si="23"/>
        <v>3285.6982187407089</v>
      </c>
    </row>
    <row r="28" spans="1:37" x14ac:dyDescent="0.25">
      <c r="A28" s="5">
        <v>5323</v>
      </c>
      <c r="B28" s="5">
        <v>1064903.9342870712</v>
      </c>
      <c r="C28" s="5">
        <v>1336010.4187074006</v>
      </c>
      <c r="D28" s="5">
        <v>17475.996326514065</v>
      </c>
      <c r="E28" s="5">
        <v>39.734343590326318</v>
      </c>
      <c r="F28" s="47">
        <f t="shared" si="0"/>
        <v>5.5774999999997441E-3</v>
      </c>
      <c r="G28" s="47">
        <f t="shared" si="1"/>
        <v>2.1602500000000028E-2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2"/>
        <v>523.14662499999895</v>
      </c>
      <c r="O28" s="35">
        <f t="shared" si="3"/>
        <v>300.19749999999772</v>
      </c>
      <c r="P28" s="35">
        <f t="shared" si="4"/>
        <v>584.1295403668654</v>
      </c>
      <c r="Q28" s="35">
        <f t="shared" si="5"/>
        <v>264.24436256419148</v>
      </c>
      <c r="R28" s="35">
        <f t="shared" si="6"/>
        <v>135.48299216232067</v>
      </c>
      <c r="S28" s="35">
        <f t="shared" si="7"/>
        <v>299.70975619419914</v>
      </c>
      <c r="T28" s="35">
        <f t="shared" si="8"/>
        <v>25.535523512048144</v>
      </c>
      <c r="U28" s="35">
        <f t="shared" si="9"/>
        <v>521.56907475739388</v>
      </c>
      <c r="V28" s="35">
        <f t="shared" si="10"/>
        <v>267.4181510695384</v>
      </c>
      <c r="W28" s="35">
        <f t="shared" si="11"/>
        <v>6.4938993462802692</v>
      </c>
      <c r="X28" s="35">
        <f t="shared" si="12"/>
        <v>3371.0380851187501</v>
      </c>
      <c r="Y28" s="51">
        <v>9900</v>
      </c>
      <c r="Z28" s="51">
        <v>4150</v>
      </c>
      <c r="AA28" s="35">
        <f t="shared" si="13"/>
        <v>589.65037500000017</v>
      </c>
      <c r="AB28" s="35">
        <f t="shared" si="14"/>
        <v>444.42250000000024</v>
      </c>
      <c r="AC28" s="35">
        <f t="shared" si="15"/>
        <v>584.45050998860916</v>
      </c>
      <c r="AD28" s="35">
        <f t="shared" si="16"/>
        <v>272.15138974027764</v>
      </c>
      <c r="AE28" s="35">
        <f t="shared" si="17"/>
        <v>144.02182233364587</v>
      </c>
      <c r="AF28" s="35">
        <f t="shared" si="18"/>
        <v>309.34249005112002</v>
      </c>
      <c r="AG28" s="35">
        <f t="shared" si="19"/>
        <v>16.64284423692391</v>
      </c>
      <c r="AH28" s="35">
        <f t="shared" si="20"/>
        <v>517.48720172838614</v>
      </c>
      <c r="AI28" s="35">
        <f t="shared" si="21"/>
        <v>273.85290921492964</v>
      </c>
      <c r="AJ28" s="35">
        <f t="shared" si="22"/>
        <v>6.702614620986969</v>
      </c>
      <c r="AK28" s="36">
        <f t="shared" si="23"/>
        <v>3285.3077068542871</v>
      </c>
    </row>
    <row r="29" spans="1:37" x14ac:dyDescent="0.25">
      <c r="A29" s="5">
        <v>5323.2</v>
      </c>
      <c r="B29" s="5">
        <v>1065057.7301254272</v>
      </c>
      <c r="C29" s="5">
        <v>1336138.2734690011</v>
      </c>
      <c r="D29" s="5">
        <v>17475.939820391657</v>
      </c>
      <c r="E29" s="5">
        <v>39.741041801755962</v>
      </c>
      <c r="F29" s="47">
        <f t="shared" si="0"/>
        <v>5.4489285714284328E-3</v>
      </c>
      <c r="G29" s="47">
        <f t="shared" si="1"/>
        <v>2.1616785714285731E-2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2"/>
        <v>522.61305357142805</v>
      </c>
      <c r="O29" s="35">
        <f t="shared" si="3"/>
        <v>299.0403571428559</v>
      </c>
      <c r="P29" s="35">
        <f t="shared" si="4"/>
        <v>584.12641978864872</v>
      </c>
      <c r="Q29" s="35">
        <f t="shared" si="5"/>
        <v>264.18071089377582</v>
      </c>
      <c r="R29" s="35">
        <f t="shared" si="6"/>
        <v>135.43974911239908</v>
      </c>
      <c r="S29" s="35">
        <f t="shared" si="7"/>
        <v>299.68503828518834</v>
      </c>
      <c r="T29" s="35">
        <f t="shared" si="8"/>
        <v>25.606807593591423</v>
      </c>
      <c r="U29" s="35">
        <f t="shared" si="9"/>
        <v>521.60131794494066</v>
      </c>
      <c r="V29" s="35">
        <f t="shared" si="10"/>
        <v>267.4137388765119</v>
      </c>
      <c r="W29" s="35">
        <f t="shared" si="11"/>
        <v>6.5506646647590347</v>
      </c>
      <c r="X29" s="35">
        <f t="shared" si="12"/>
        <v>3371.7107630754376</v>
      </c>
      <c r="Y29" s="51">
        <v>9900</v>
      </c>
      <c r="Z29" s="51">
        <v>4150</v>
      </c>
      <c r="AA29" s="35">
        <f t="shared" si="13"/>
        <v>589.70966071428575</v>
      </c>
      <c r="AB29" s="35">
        <f t="shared" si="14"/>
        <v>444.55107142857162</v>
      </c>
      <c r="AC29" s="35">
        <f t="shared" si="15"/>
        <v>584.45073585192142</v>
      </c>
      <c r="AD29" s="35">
        <f t="shared" si="16"/>
        <v>272.15841431009216</v>
      </c>
      <c r="AE29" s="35">
        <f t="shared" si="17"/>
        <v>144.05411310874524</v>
      </c>
      <c r="AF29" s="35">
        <f t="shared" si="18"/>
        <v>309.40257399705115</v>
      </c>
      <c r="AG29" s="35">
        <f t="shared" si="19"/>
        <v>16.634910651620093</v>
      </c>
      <c r="AH29" s="35">
        <f t="shared" si="20"/>
        <v>517.48350738014449</v>
      </c>
      <c r="AI29" s="35">
        <f t="shared" si="21"/>
        <v>273.90528377753435</v>
      </c>
      <c r="AJ29" s="35">
        <f t="shared" si="22"/>
        <v>6.7630753949725886</v>
      </c>
      <c r="AK29" s="36">
        <f t="shared" si="23"/>
        <v>3285.2295953918206</v>
      </c>
    </row>
    <row r="30" spans="1:37" x14ac:dyDescent="0.25">
      <c r="A30" s="5">
        <v>5323.8</v>
      </c>
      <c r="B30" s="5">
        <v>1065519.0275321007</v>
      </c>
      <c r="C30" s="5">
        <v>1336521.9461139739</v>
      </c>
      <c r="D30" s="5">
        <v>17475.774024473223</v>
      </c>
      <c r="E30" s="5">
        <v>39.761294446890744</v>
      </c>
      <c r="F30" s="47">
        <f t="shared" si="0"/>
        <v>5.0632142857139125E-3</v>
      </c>
      <c r="G30" s="47">
        <f t="shared" si="1"/>
        <v>2.1659642857142898E-2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2"/>
        <v>521.01233928571276</v>
      </c>
      <c r="O30" s="35">
        <f t="shared" si="3"/>
        <v>295.5689285714252</v>
      </c>
      <c r="P30" s="35">
        <f t="shared" si="4"/>
        <v>584.11700606204727</v>
      </c>
      <c r="Q30" s="35">
        <f t="shared" si="5"/>
        <v>263.98973637499631</v>
      </c>
      <c r="R30" s="35">
        <f t="shared" si="6"/>
        <v>135.31007420827413</v>
      </c>
      <c r="S30" s="35">
        <f t="shared" si="7"/>
        <v>299.61089582162833</v>
      </c>
      <c r="T30" s="35">
        <f t="shared" si="8"/>
        <v>25.820652961342375</v>
      </c>
      <c r="U30" s="35">
        <f t="shared" si="9"/>
        <v>521.69799882585301</v>
      </c>
      <c r="V30" s="35">
        <f t="shared" si="10"/>
        <v>267.40052815977691</v>
      </c>
      <c r="W30" s="35">
        <f t="shared" si="11"/>
        <v>6.7208442429261996</v>
      </c>
      <c r="X30" s="35">
        <f t="shared" si="12"/>
        <v>3373.7273622375151</v>
      </c>
      <c r="Y30" s="51">
        <v>9900</v>
      </c>
      <c r="Z30" s="51">
        <v>4150</v>
      </c>
      <c r="AA30" s="35">
        <f t="shared" si="13"/>
        <v>589.88751785714305</v>
      </c>
      <c r="AB30" s="35">
        <f t="shared" si="14"/>
        <v>444.93678571428609</v>
      </c>
      <c r="AC30" s="35">
        <f t="shared" si="15"/>
        <v>584.45141279673965</v>
      </c>
      <c r="AD30" s="35">
        <f t="shared" si="16"/>
        <v>272.17948775119169</v>
      </c>
      <c r="AE30" s="35">
        <f t="shared" si="17"/>
        <v>144.15097924207518</v>
      </c>
      <c r="AF30" s="35">
        <f t="shared" si="18"/>
        <v>309.58272438324275</v>
      </c>
      <c r="AG30" s="35">
        <f t="shared" si="19"/>
        <v>16.611109840551869</v>
      </c>
      <c r="AH30" s="35">
        <f t="shared" si="20"/>
        <v>517.47242374617292</v>
      </c>
      <c r="AI30" s="35">
        <f t="shared" si="21"/>
        <v>274.06237417115682</v>
      </c>
      <c r="AJ30" s="35">
        <f t="shared" si="22"/>
        <v>6.9445313902042898</v>
      </c>
      <c r="AK30" s="36">
        <f t="shared" si="23"/>
        <v>3284.995242832827</v>
      </c>
    </row>
    <row r="31" spans="1:37" x14ac:dyDescent="0.25">
      <c r="A31" s="5">
        <v>5324</v>
      </c>
      <c r="B31" s="5">
        <v>1065672.7630958557</v>
      </c>
      <c r="C31" s="5">
        <v>1336649.8733454049</v>
      </c>
      <c r="D31" s="5">
        <v>17475.719999983456</v>
      </c>
      <c r="E31" s="5">
        <v>39.768097998884265</v>
      </c>
      <c r="F31" s="47">
        <f t="shared" si="0"/>
        <v>4.9346428571426012E-3</v>
      </c>
      <c r="G31" s="47">
        <f t="shared" si="1"/>
        <v>2.1673928571428601E-2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2"/>
        <v>520.47876785714175</v>
      </c>
      <c r="O31" s="35">
        <f t="shared" si="3"/>
        <v>294.41178571428338</v>
      </c>
      <c r="P31" s="35">
        <f t="shared" si="4"/>
        <v>584.11385082392985</v>
      </c>
      <c r="Q31" s="35">
        <f t="shared" si="5"/>
        <v>263.92607170942483</v>
      </c>
      <c r="R31" s="35">
        <f t="shared" si="6"/>
        <v>135.26686730238174</v>
      </c>
      <c r="S31" s="35">
        <f t="shared" si="7"/>
        <v>299.58618542132098</v>
      </c>
      <c r="T31" s="35">
        <f t="shared" si="8"/>
        <v>25.891932447766582</v>
      </c>
      <c r="U31" s="35">
        <f t="shared" si="9"/>
        <v>521.7302095549685</v>
      </c>
      <c r="V31" s="35">
        <f t="shared" si="10"/>
        <v>267.39613319147344</v>
      </c>
      <c r="W31" s="35">
        <f t="shared" si="11"/>
        <v>6.7775320179440932</v>
      </c>
      <c r="X31" s="35">
        <f t="shared" si="12"/>
        <v>3374.3990838827531</v>
      </c>
      <c r="Y31" s="51">
        <v>9900</v>
      </c>
      <c r="Z31" s="51">
        <v>4150</v>
      </c>
      <c r="AA31" s="35">
        <f t="shared" si="13"/>
        <v>589.94680357142875</v>
      </c>
      <c r="AB31" s="35">
        <f t="shared" si="14"/>
        <v>445.06535714285741</v>
      </c>
      <c r="AC31" s="35">
        <f t="shared" si="15"/>
        <v>584.45163822997154</v>
      </c>
      <c r="AD31" s="35">
        <f t="shared" si="16"/>
        <v>272.18651214209689</v>
      </c>
      <c r="AE31" s="35">
        <f t="shared" si="17"/>
        <v>144.18326589441301</v>
      </c>
      <c r="AF31" s="35">
        <f t="shared" si="18"/>
        <v>309.64274070619507</v>
      </c>
      <c r="AG31" s="35">
        <f t="shared" si="19"/>
        <v>16.603176218491448</v>
      </c>
      <c r="AH31" s="35">
        <f t="shared" si="20"/>
        <v>517.46872900510618</v>
      </c>
      <c r="AI31" s="35">
        <f t="shared" si="21"/>
        <v>274.11472654911097</v>
      </c>
      <c r="AJ31" s="35">
        <f t="shared" si="22"/>
        <v>7.0050412581902837</v>
      </c>
      <c r="AK31" s="36">
        <f t="shared" si="23"/>
        <v>3284.9171192557369</v>
      </c>
    </row>
    <row r="32" spans="1:37" x14ac:dyDescent="0.25">
      <c r="A32" s="5">
        <v>5325</v>
      </c>
      <c r="B32" s="5">
        <v>1066441.2113752365</v>
      </c>
      <c r="C32" s="5">
        <v>1337289.7852238417</v>
      </c>
      <c r="D32" s="5">
        <v>17475.459183656938</v>
      </c>
      <c r="E32" s="5">
        <v>39.802510785966419</v>
      </c>
      <c r="F32" s="47">
        <f t="shared" si="0"/>
        <v>4.2917857142854565E-3</v>
      </c>
      <c r="G32" s="47">
        <f t="shared" si="1"/>
        <v>2.174535714285717E-2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2"/>
        <v>517.81091071428466</v>
      </c>
      <c r="O32" s="35">
        <f t="shared" si="3"/>
        <v>288.62607142856911</v>
      </c>
      <c r="P32" s="35">
        <f t="shared" si="4"/>
        <v>584.09794468299526</v>
      </c>
      <c r="Q32" s="35">
        <f t="shared" si="5"/>
        <v>263.60769981995446</v>
      </c>
      <c r="R32" s="35">
        <f t="shared" si="6"/>
        <v>135.05096797327326</v>
      </c>
      <c r="S32" s="35">
        <f t="shared" si="7"/>
        <v>299.4626615722301</v>
      </c>
      <c r="T32" s="35">
        <f t="shared" si="8"/>
        <v>26.248312466527263</v>
      </c>
      <c r="U32" s="35">
        <f t="shared" si="9"/>
        <v>521.89114141348728</v>
      </c>
      <c r="V32" s="35">
        <f t="shared" si="10"/>
        <v>267.37422265247733</v>
      </c>
      <c r="W32" s="35">
        <f t="shared" si="11"/>
        <v>7.0606808177814306</v>
      </c>
      <c r="X32" s="35">
        <f t="shared" si="12"/>
        <v>3377.7541087089239</v>
      </c>
      <c r="Y32" s="51">
        <v>9900</v>
      </c>
      <c r="Z32" s="51">
        <v>4150</v>
      </c>
      <c r="AA32" s="35">
        <f t="shared" si="13"/>
        <v>590.24323214285721</v>
      </c>
      <c r="AB32" s="35">
        <f t="shared" si="14"/>
        <v>445.70821428571458</v>
      </c>
      <c r="AC32" s="35">
        <f t="shared" si="15"/>
        <v>584.45276378330834</v>
      </c>
      <c r="AD32" s="35">
        <f t="shared" si="16"/>
        <v>272.22163342548362</v>
      </c>
      <c r="AE32" s="35">
        <f t="shared" si="17"/>
        <v>144.3446837856807</v>
      </c>
      <c r="AF32" s="35">
        <f t="shared" si="18"/>
        <v>309.94256893178891</v>
      </c>
      <c r="AG32" s="35">
        <f t="shared" si="19"/>
        <v>16.5635079706033</v>
      </c>
      <c r="AH32" s="35">
        <f t="shared" si="20"/>
        <v>517.45025382678227</v>
      </c>
      <c r="AI32" s="35">
        <f t="shared" si="21"/>
        <v>274.37640544425227</v>
      </c>
      <c r="AJ32" s="35">
        <f t="shared" si="22"/>
        <v>7.3077743301321041</v>
      </c>
      <c r="AK32" s="36">
        <f t="shared" si="23"/>
        <v>3284.5264559365105</v>
      </c>
    </row>
    <row r="33" spans="1:37" x14ac:dyDescent="0.25">
      <c r="A33" s="5">
        <v>5326</v>
      </c>
      <c r="B33" s="5">
        <v>1067209.2714943886</v>
      </c>
      <c r="C33" s="5">
        <v>1337930.1629419625</v>
      </c>
      <c r="D33" s="5">
        <v>17475.213877534487</v>
      </c>
      <c r="E33" s="5">
        <v>39.837581951572794</v>
      </c>
      <c r="F33" s="47">
        <f t="shared" si="0"/>
        <v>3.6489285714283171E-3</v>
      </c>
      <c r="G33" s="47">
        <f t="shared" si="1"/>
        <v>2.1816785714285743E-2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2"/>
        <v>515.14305357142757</v>
      </c>
      <c r="O33" s="35">
        <f t="shared" si="3"/>
        <v>282.84035714285483</v>
      </c>
      <c r="P33" s="35">
        <f t="shared" si="4"/>
        <v>584.08182199728162</v>
      </c>
      <c r="Q33" s="35">
        <f t="shared" si="5"/>
        <v>263.28924726595551</v>
      </c>
      <c r="R33" s="35">
        <f t="shared" si="6"/>
        <v>134.83529343843003</v>
      </c>
      <c r="S33" s="35">
        <f t="shared" si="7"/>
        <v>299.33918463433548</v>
      </c>
      <c r="T33" s="35">
        <f t="shared" si="8"/>
        <v>26.604663173506307</v>
      </c>
      <c r="U33" s="35">
        <f t="shared" si="9"/>
        <v>522.05187018568029</v>
      </c>
      <c r="V33" s="35">
        <f t="shared" si="10"/>
        <v>267.35241882272362</v>
      </c>
      <c r="W33" s="35">
        <f t="shared" si="11"/>
        <v>7.3433472912411899</v>
      </c>
      <c r="X33" s="35">
        <f t="shared" si="12"/>
        <v>3381.1031656095502</v>
      </c>
      <c r="Y33" s="51">
        <v>9900</v>
      </c>
      <c r="Z33" s="51">
        <v>4150</v>
      </c>
      <c r="AA33" s="35">
        <f t="shared" si="13"/>
        <v>590.53966071428579</v>
      </c>
      <c r="AB33" s="35">
        <f t="shared" si="14"/>
        <v>446.35107142857169</v>
      </c>
      <c r="AC33" s="35">
        <f t="shared" si="15"/>
        <v>584.45388664857273</v>
      </c>
      <c r="AD33" s="35">
        <f t="shared" si="16"/>
        <v>272.25675358993874</v>
      </c>
      <c r="AE33" s="35">
        <f t="shared" si="17"/>
        <v>144.5060762027318</v>
      </c>
      <c r="AF33" s="35">
        <f t="shared" si="18"/>
        <v>310.24197515603061</v>
      </c>
      <c r="AG33" s="35">
        <f t="shared" si="19"/>
        <v>16.523839493805951</v>
      </c>
      <c r="AH33" s="35">
        <f t="shared" si="20"/>
        <v>517.43177619364201</v>
      </c>
      <c r="AI33" s="35">
        <f t="shared" si="21"/>
        <v>274.6379463297784</v>
      </c>
      <c r="AJ33" s="35">
        <f t="shared" si="22"/>
        <v>7.6108130336305884</v>
      </c>
      <c r="AK33" s="36">
        <f t="shared" si="23"/>
        <v>3284.1357168880595</v>
      </c>
    </row>
    <row r="34" spans="1:37" x14ac:dyDescent="0.25">
      <c r="A34" s="5">
        <v>5327</v>
      </c>
      <c r="B34" s="5">
        <v>1067976.9358072281</v>
      </c>
      <c r="C34" s="5">
        <v>1338571.0150855184</v>
      </c>
      <c r="D34" s="5">
        <v>17474.984081616072</v>
      </c>
      <c r="E34" s="5">
        <v>39.873311495703383</v>
      </c>
      <c r="F34" s="47">
        <f t="shared" si="0"/>
        <v>3.0060714285711741E-3</v>
      </c>
      <c r="G34" s="47">
        <f t="shared" si="1"/>
        <v>2.1888214285714316E-2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2"/>
        <v>512.47519642857037</v>
      </c>
      <c r="O34" s="35">
        <f t="shared" si="3"/>
        <v>277.05464285714055</v>
      </c>
      <c r="P34" s="35">
        <f t="shared" si="4"/>
        <v>584.06548282072526</v>
      </c>
      <c r="Q34" s="35">
        <f t="shared" si="5"/>
        <v>262.9707144178127</v>
      </c>
      <c r="R34" s="35">
        <f t="shared" si="6"/>
        <v>134.61984296461807</v>
      </c>
      <c r="S34" s="35">
        <f t="shared" si="7"/>
        <v>299.21575459291319</v>
      </c>
      <c r="T34" s="35">
        <f t="shared" si="8"/>
        <v>26.960984174043048</v>
      </c>
      <c r="U34" s="35">
        <f t="shared" si="9"/>
        <v>522.21239572498189</v>
      </c>
      <c r="V34" s="35">
        <f t="shared" si="10"/>
        <v>267.33072107405798</v>
      </c>
      <c r="W34" s="35">
        <f t="shared" si="11"/>
        <v>7.6255329772914768</v>
      </c>
      <c r="X34" s="35">
        <f t="shared" si="12"/>
        <v>3384.4462605888525</v>
      </c>
      <c r="Y34" s="51">
        <v>9900</v>
      </c>
      <c r="Z34" s="51">
        <v>4150</v>
      </c>
      <c r="AA34" s="35">
        <f t="shared" si="13"/>
        <v>590.83608928571437</v>
      </c>
      <c r="AB34" s="35">
        <f t="shared" si="14"/>
        <v>446.99392857142885</v>
      </c>
      <c r="AC34" s="35">
        <f t="shared" si="15"/>
        <v>584.45500682571844</v>
      </c>
      <c r="AD34" s="35">
        <f t="shared" si="16"/>
        <v>272.29187263496323</v>
      </c>
      <c r="AE34" s="35">
        <f t="shared" si="17"/>
        <v>144.66744334048005</v>
      </c>
      <c r="AF34" s="35">
        <f t="shared" si="18"/>
        <v>310.54095980682217</v>
      </c>
      <c r="AG34" s="35">
        <f t="shared" si="19"/>
        <v>16.484170788645848</v>
      </c>
      <c r="AH34" s="35">
        <f t="shared" si="20"/>
        <v>517.41329610591265</v>
      </c>
      <c r="AI34" s="35">
        <f t="shared" si="21"/>
        <v>274.89934963413879</v>
      </c>
      <c r="AJ34" s="35">
        <f t="shared" si="22"/>
        <v>7.9141565691566553</v>
      </c>
      <c r="AK34" s="36">
        <f t="shared" si="23"/>
        <v>3283.7449021018365</v>
      </c>
    </row>
    <row r="35" spans="1:37" x14ac:dyDescent="0.25">
      <c r="A35" s="5">
        <v>5328</v>
      </c>
      <c r="B35" s="5">
        <v>1068744.1966519356</v>
      </c>
      <c r="C35" s="5">
        <v>1339212.3502263725</v>
      </c>
      <c r="D35" s="5">
        <v>17474.769795901808</v>
      </c>
      <c r="E35" s="5">
        <v>39.909699418358187</v>
      </c>
      <c r="F35" s="47">
        <f t="shared" si="0"/>
        <v>2.3632142857140312E-3</v>
      </c>
      <c r="G35" s="47">
        <f t="shared" si="1"/>
        <v>2.1959642857142886E-2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2"/>
        <v>509.80733928571323</v>
      </c>
      <c r="O35" s="35">
        <f t="shared" si="3"/>
        <v>271.26892857142627</v>
      </c>
      <c r="P35" s="35">
        <f t="shared" si="4"/>
        <v>584.04892720797864</v>
      </c>
      <c r="Q35" s="35">
        <f t="shared" si="5"/>
        <v>262.65210164611761</v>
      </c>
      <c r="R35" s="35">
        <f t="shared" si="6"/>
        <v>134.40461582192265</v>
      </c>
      <c r="S35" s="35">
        <f t="shared" si="7"/>
        <v>299.09237143112875</v>
      </c>
      <c r="T35" s="35">
        <f t="shared" si="8"/>
        <v>27.317275073642257</v>
      </c>
      <c r="U35" s="35">
        <f t="shared" si="9"/>
        <v>522.37271788553176</v>
      </c>
      <c r="V35" s="35">
        <f t="shared" si="10"/>
        <v>267.30912877999532</v>
      </c>
      <c r="W35" s="35">
        <f t="shared" si="11"/>
        <v>7.9072394084442319</v>
      </c>
      <c r="X35" s="35">
        <f t="shared" si="12"/>
        <v>3387.7833996430018</v>
      </c>
      <c r="Y35" s="51">
        <v>9900</v>
      </c>
      <c r="Z35" s="51">
        <v>4150</v>
      </c>
      <c r="AA35" s="35">
        <f t="shared" si="13"/>
        <v>591.13251785714294</v>
      </c>
      <c r="AB35" s="35">
        <f t="shared" si="14"/>
        <v>447.63678571428596</v>
      </c>
      <c r="AC35" s="35">
        <f t="shared" si="15"/>
        <v>584.45612431469885</v>
      </c>
      <c r="AD35" s="35">
        <f t="shared" si="16"/>
        <v>272.32699056005805</v>
      </c>
      <c r="AE35" s="35">
        <f t="shared" si="17"/>
        <v>144.82878539346964</v>
      </c>
      <c r="AF35" s="35">
        <f t="shared" si="18"/>
        <v>310.83952331182923</v>
      </c>
      <c r="AG35" s="35">
        <f t="shared" si="19"/>
        <v>16.444501855669479</v>
      </c>
      <c r="AH35" s="35">
        <f t="shared" si="20"/>
        <v>517.39481356382169</v>
      </c>
      <c r="AI35" s="35">
        <f t="shared" si="21"/>
        <v>275.16061578480731</v>
      </c>
      <c r="AJ35" s="35">
        <f t="shared" si="22"/>
        <v>8.2178041408163622</v>
      </c>
      <c r="AK35" s="36">
        <f t="shared" si="23"/>
        <v>3283.3540115692863</v>
      </c>
    </row>
    <row r="36" spans="1:37" x14ac:dyDescent="0.25">
      <c r="A36" s="5">
        <v>5328.2</v>
      </c>
      <c r="B36" s="5">
        <v>1068897.5997290611</v>
      </c>
      <c r="C36" s="5">
        <v>1339340.6759675741</v>
      </c>
      <c r="D36" s="5">
        <v>17474.728799983437</v>
      </c>
      <c r="E36" s="5">
        <v>39.917056008312045</v>
      </c>
      <c r="F36" s="47">
        <f t="shared" si="0"/>
        <v>2.2346428571427199E-3</v>
      </c>
      <c r="G36" s="47">
        <f t="shared" si="1"/>
        <v>2.1973928571428589E-2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2"/>
        <v>509.27376785714227</v>
      </c>
      <c r="O36" s="35">
        <f t="shared" si="3"/>
        <v>270.11178571428445</v>
      </c>
      <c r="P36" s="35">
        <f t="shared" si="4"/>
        <v>584.0455901179464</v>
      </c>
      <c r="Q36" s="35">
        <f t="shared" si="5"/>
        <v>262.58836953357888</v>
      </c>
      <c r="R36" s="35">
        <f t="shared" si="6"/>
        <v>134.36159712911805</v>
      </c>
      <c r="S36" s="35">
        <f t="shared" si="7"/>
        <v>299.06770042269977</v>
      </c>
      <c r="T36" s="35">
        <f t="shared" si="8"/>
        <v>27.388529606745717</v>
      </c>
      <c r="U36" s="35">
        <f t="shared" si="9"/>
        <v>522.40475789940547</v>
      </c>
      <c r="V36" s="35">
        <f t="shared" si="10"/>
        <v>267.30482292072185</v>
      </c>
      <c r="W36" s="35">
        <f t="shared" si="11"/>
        <v>7.9635233184950192</v>
      </c>
      <c r="X36" s="35">
        <f t="shared" si="12"/>
        <v>3388.4501132699106</v>
      </c>
      <c r="Y36" s="51">
        <v>9900</v>
      </c>
      <c r="Z36" s="51">
        <v>4150</v>
      </c>
      <c r="AA36" s="35">
        <f t="shared" si="13"/>
        <v>591.19180357142864</v>
      </c>
      <c r="AB36" s="35">
        <f t="shared" si="14"/>
        <v>447.76535714285728</v>
      </c>
      <c r="AC36" s="35">
        <f t="shared" si="15"/>
        <v>584.45634748991108</v>
      </c>
      <c r="AD36" s="35">
        <f t="shared" si="16"/>
        <v>272.33401401064157</v>
      </c>
      <c r="AE36" s="35">
        <f t="shared" si="17"/>
        <v>144.86105081099041</v>
      </c>
      <c r="AF36" s="35">
        <f t="shared" si="18"/>
        <v>310.89918551295381</v>
      </c>
      <c r="AG36" s="35">
        <f t="shared" si="19"/>
        <v>16.436568041784355</v>
      </c>
      <c r="AH36" s="35">
        <f t="shared" si="20"/>
        <v>517.39111676090022</v>
      </c>
      <c r="AI36" s="35">
        <f t="shared" si="21"/>
        <v>275.21285259404704</v>
      </c>
      <c r="AJ36" s="35">
        <f t="shared" si="22"/>
        <v>8.2785700697004962</v>
      </c>
      <c r="AK36" s="36">
        <f t="shared" si="23"/>
        <v>3283.2758243724656</v>
      </c>
    </row>
    <row r="37" spans="1:37" x14ac:dyDescent="0.25">
      <c r="A37" s="5">
        <v>5328.8</v>
      </c>
      <c r="B37" s="5">
        <v>1069357.7096700668</v>
      </c>
      <c r="C37" s="5">
        <v>1339725.77184847</v>
      </c>
      <c r="D37" s="5">
        <v>17474.60953467734</v>
      </c>
      <c r="E37" s="5">
        <v>39.93928378901947</v>
      </c>
      <c r="F37" s="47">
        <f t="shared" si="0"/>
        <v>1.8489285714281996E-3</v>
      </c>
      <c r="G37" s="47">
        <f t="shared" si="1"/>
        <v>2.2016785714285756E-2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2"/>
        <v>507.67305357142703</v>
      </c>
      <c r="O37" s="35">
        <f t="shared" si="3"/>
        <v>266.64035714285382</v>
      </c>
      <c r="P37" s="35">
        <f t="shared" si="4"/>
        <v>584.03552692090807</v>
      </c>
      <c r="Q37" s="35">
        <f t="shared" si="5"/>
        <v>262.39715413297233</v>
      </c>
      <c r="R37" s="35">
        <f t="shared" si="6"/>
        <v>134.23259441777898</v>
      </c>
      <c r="S37" s="35">
        <f t="shared" si="7"/>
        <v>298.99369864239327</v>
      </c>
      <c r="T37" s="35">
        <f t="shared" si="8"/>
        <v>27.602285855652749</v>
      </c>
      <c r="U37" s="35">
        <f t="shared" si="9"/>
        <v>522.50082908370302</v>
      </c>
      <c r="V37" s="35">
        <f t="shared" si="10"/>
        <v>267.29193045212503</v>
      </c>
      <c r="W37" s="35">
        <f t="shared" si="11"/>
        <v>8.1322605155817165</v>
      </c>
      <c r="X37" s="35">
        <f t="shared" si="12"/>
        <v>3390.4488266445078</v>
      </c>
      <c r="Y37" s="51">
        <v>9900</v>
      </c>
      <c r="Z37" s="51">
        <v>4150</v>
      </c>
      <c r="AA37" s="35">
        <f t="shared" si="13"/>
        <v>591.36966071428583</v>
      </c>
      <c r="AB37" s="35">
        <f t="shared" si="14"/>
        <v>448.15107142857181</v>
      </c>
      <c r="AC37" s="35">
        <f t="shared" si="15"/>
        <v>584.45701637037303</v>
      </c>
      <c r="AD37" s="35">
        <f t="shared" si="16"/>
        <v>272.35508409344931</v>
      </c>
      <c r="AE37" s="35">
        <f t="shared" si="17"/>
        <v>144.95784110533342</v>
      </c>
      <c r="AF37" s="35">
        <f t="shared" si="18"/>
        <v>311.07807117810552</v>
      </c>
      <c r="AG37" s="35">
        <f t="shared" si="19"/>
        <v>16.412766545627903</v>
      </c>
      <c r="AH37" s="35">
        <f t="shared" si="20"/>
        <v>517.38002576316183</v>
      </c>
      <c r="AI37" s="35">
        <f t="shared" si="21"/>
        <v>275.36953024132509</v>
      </c>
      <c r="AJ37" s="35">
        <f t="shared" si="22"/>
        <v>8.4609405716296227</v>
      </c>
      <c r="AK37" s="36">
        <f t="shared" si="23"/>
        <v>3283.0412446001465</v>
      </c>
    </row>
    <row r="38" spans="1:37" x14ac:dyDescent="0.25">
      <c r="A38" s="5">
        <v>5329</v>
      </c>
      <c r="B38" s="5">
        <v>1069511.0463490486</v>
      </c>
      <c r="C38" s="5">
        <v>1339854.1769223511</v>
      </c>
      <c r="D38" s="5">
        <v>17474.571020391606</v>
      </c>
      <c r="E38" s="5">
        <v>39.946745719537205</v>
      </c>
      <c r="F38" s="47">
        <f t="shared" si="0"/>
        <v>1.7203571428568883E-3</v>
      </c>
      <c r="G38" s="47">
        <f t="shared" si="1"/>
        <v>2.2031071428571459E-2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2"/>
        <v>507.13948214285608</v>
      </c>
      <c r="O38" s="35">
        <f t="shared" si="3"/>
        <v>265.48321428571199</v>
      </c>
      <c r="P38" s="35">
        <f t="shared" si="4"/>
        <v>584.0321552144103</v>
      </c>
      <c r="Q38" s="35">
        <f t="shared" si="5"/>
        <v>262.33340932166686</v>
      </c>
      <c r="R38" s="35">
        <f t="shared" si="6"/>
        <v>134.18961128373596</v>
      </c>
      <c r="S38" s="35">
        <f t="shared" si="7"/>
        <v>298.96903513005816</v>
      </c>
      <c r="T38" s="35">
        <f t="shared" si="8"/>
        <v>27.673535477976216</v>
      </c>
      <c r="U38" s="35">
        <f t="shared" si="9"/>
        <v>522.53283652217556</v>
      </c>
      <c r="V38" s="35">
        <f t="shared" si="10"/>
        <v>267.28764131571631</v>
      </c>
      <c r="W38" s="35">
        <f t="shared" si="11"/>
        <v>8.1884681107797714</v>
      </c>
      <c r="X38" s="35">
        <f t="shared" si="12"/>
        <v>3391.1145887601324</v>
      </c>
      <c r="Y38" s="51">
        <v>9900</v>
      </c>
      <c r="Z38" s="51">
        <v>4150</v>
      </c>
      <c r="AA38" s="35">
        <f t="shared" si="13"/>
        <v>591.42894642857152</v>
      </c>
      <c r="AB38" s="35">
        <f t="shared" si="14"/>
        <v>448.27964285714313</v>
      </c>
      <c r="AC38" s="35">
        <f t="shared" si="15"/>
        <v>584.4572391154677</v>
      </c>
      <c r="AD38" s="35">
        <f t="shared" si="16"/>
        <v>272.36210736472424</v>
      </c>
      <c r="AE38" s="35">
        <f t="shared" si="17"/>
        <v>144.99010255587606</v>
      </c>
      <c r="AF38" s="35">
        <f t="shared" si="18"/>
        <v>311.13766609847301</v>
      </c>
      <c r="AG38" s="35">
        <f t="shared" si="19"/>
        <v>16.40483269542333</v>
      </c>
      <c r="AH38" s="35">
        <f t="shared" si="20"/>
        <v>517.37632856759717</v>
      </c>
      <c r="AI38" s="35">
        <f t="shared" si="21"/>
        <v>275.42174520828462</v>
      </c>
      <c r="AJ38" s="35">
        <f t="shared" si="22"/>
        <v>8.5217549563334121</v>
      </c>
      <c r="AK38" s="36">
        <f t="shared" si="23"/>
        <v>3282.9630452818606</v>
      </c>
    </row>
    <row r="39" spans="1:37" x14ac:dyDescent="0.25">
      <c r="A39" s="5">
        <v>5330</v>
      </c>
      <c r="B39" s="5">
        <v>1070277.4772024155</v>
      </c>
      <c r="C39" s="5">
        <v>1340496.5037168264</v>
      </c>
      <c r="D39" s="5">
        <v>17474.387755085474</v>
      </c>
      <c r="E39" s="5">
        <v>39.984450399240437</v>
      </c>
      <c r="F39" s="47">
        <f t="shared" si="0"/>
        <v>1.0774999999997453E-3</v>
      </c>
      <c r="G39" s="47">
        <f t="shared" si="1"/>
        <v>2.2102500000000028E-2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2"/>
        <v>504.47162499999894</v>
      </c>
      <c r="O39" s="35">
        <f t="shared" si="3"/>
        <v>259.69749999999772</v>
      </c>
      <c r="P39" s="35">
        <f t="shared" si="4"/>
        <v>584.01516689610321</v>
      </c>
      <c r="Q39" s="35">
        <f t="shared" si="5"/>
        <v>262.01463781546005</v>
      </c>
      <c r="R39" s="35">
        <f t="shared" si="6"/>
        <v>133.97482862674451</v>
      </c>
      <c r="S39" s="35">
        <f t="shared" si="7"/>
        <v>298.84574566870759</v>
      </c>
      <c r="T39" s="35">
        <f t="shared" si="8"/>
        <v>28.029764992886928</v>
      </c>
      <c r="U39" s="35">
        <f t="shared" si="9"/>
        <v>522.69275149046507</v>
      </c>
      <c r="V39" s="35">
        <f t="shared" si="10"/>
        <v>267.26625805806287</v>
      </c>
      <c r="W39" s="35">
        <f t="shared" si="11"/>
        <v>8.4692206039712197</v>
      </c>
      <c r="X39" s="35">
        <f t="shared" si="12"/>
        <v>3394.439833920349</v>
      </c>
      <c r="Y39" s="51">
        <v>9900</v>
      </c>
      <c r="Z39" s="51">
        <v>4150</v>
      </c>
      <c r="AA39" s="35">
        <f t="shared" si="13"/>
        <v>591.7253750000001</v>
      </c>
      <c r="AB39" s="35">
        <f t="shared" si="14"/>
        <v>448.92250000000024</v>
      </c>
      <c r="AC39" s="35">
        <f t="shared" si="15"/>
        <v>584.45835122797882</v>
      </c>
      <c r="AD39" s="35">
        <f t="shared" si="16"/>
        <v>272.39722304846293</v>
      </c>
      <c r="AE39" s="35">
        <f t="shared" si="17"/>
        <v>145.15139502150646</v>
      </c>
      <c r="AF39" s="35">
        <f t="shared" si="18"/>
        <v>311.43538859392311</v>
      </c>
      <c r="AG39" s="35">
        <f t="shared" si="19"/>
        <v>16.365163308453937</v>
      </c>
      <c r="AH39" s="35">
        <f t="shared" si="20"/>
        <v>517.35784111746659</v>
      </c>
      <c r="AI39" s="35">
        <f t="shared" si="21"/>
        <v>275.68273833009954</v>
      </c>
      <c r="AJ39" s="35">
        <f t="shared" si="22"/>
        <v>8.8260082270317035</v>
      </c>
      <c r="AK39" s="36">
        <f t="shared" si="23"/>
        <v>3282.5720032310028</v>
      </c>
    </row>
    <row r="40" spans="1:37" x14ac:dyDescent="0.25">
      <c r="A40" s="5">
        <v>5331</v>
      </c>
      <c r="B40" s="5">
        <v>1071043.4814991951</v>
      </c>
      <c r="C40" s="5">
        <v>1341139.3391385674</v>
      </c>
      <c r="D40" s="5">
        <v>17474.219999983434</v>
      </c>
      <c r="E40" s="5">
        <v>40.022813457467883</v>
      </c>
      <c r="F40" s="47">
        <f t="shared" si="0"/>
        <v>4.346428571426024E-4</v>
      </c>
      <c r="G40" s="47">
        <f t="shared" si="1"/>
        <v>2.2173928571428601E-2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2"/>
        <v>501.80376785714179</v>
      </c>
      <c r="O40" s="35">
        <f t="shared" si="3"/>
        <v>253.91178571428341</v>
      </c>
      <c r="P40" s="35">
        <f t="shared" si="4"/>
        <v>583.99796230985555</v>
      </c>
      <c r="Q40" s="35">
        <f t="shared" si="5"/>
        <v>261.69578749869731</v>
      </c>
      <c r="R40" s="35">
        <f t="shared" si="6"/>
        <v>133.76026713091659</v>
      </c>
      <c r="S40" s="35">
        <f t="shared" si="7"/>
        <v>298.72250302403461</v>
      </c>
      <c r="T40" s="35">
        <f t="shared" si="8"/>
        <v>28.385963224388316</v>
      </c>
      <c r="U40" s="35">
        <f t="shared" si="9"/>
        <v>522.85246264665955</v>
      </c>
      <c r="V40" s="35">
        <f t="shared" si="10"/>
        <v>267.24497838553435</v>
      </c>
      <c r="W40" s="35">
        <f t="shared" si="11"/>
        <v>8.7494984013089123</v>
      </c>
      <c r="X40" s="35">
        <f t="shared" si="12"/>
        <v>3397.7591410957493</v>
      </c>
      <c r="Y40" s="51">
        <v>9900</v>
      </c>
      <c r="Z40" s="51">
        <v>4150</v>
      </c>
      <c r="AA40" s="35">
        <f t="shared" si="13"/>
        <v>592.02180357142868</v>
      </c>
      <c r="AB40" s="35">
        <f t="shared" si="14"/>
        <v>449.56535714285741</v>
      </c>
      <c r="AC40" s="35">
        <f t="shared" si="15"/>
        <v>584.45946065218607</v>
      </c>
      <c r="AD40" s="35">
        <f t="shared" si="16"/>
        <v>272.43233761077516</v>
      </c>
      <c r="AE40" s="35">
        <f t="shared" si="17"/>
        <v>145.31266298379964</v>
      </c>
      <c r="AF40" s="35">
        <f t="shared" si="18"/>
        <v>311.73269122508805</v>
      </c>
      <c r="AG40" s="35">
        <f t="shared" si="19"/>
        <v>16.325493695307806</v>
      </c>
      <c r="AH40" s="35">
        <f t="shared" si="20"/>
        <v>517.33935121365789</v>
      </c>
      <c r="AI40" s="35">
        <f t="shared" si="21"/>
        <v>275.94359557480999</v>
      </c>
      <c r="AJ40" s="35">
        <f t="shared" si="22"/>
        <v>9.130563167817936</v>
      </c>
      <c r="AK40" s="36">
        <f t="shared" si="23"/>
        <v>3282.1808854081601</v>
      </c>
    </row>
    <row r="41" spans="1:37" x14ac:dyDescent="0.25">
      <c r="A41" s="5">
        <v>5332</v>
      </c>
      <c r="B41" s="5">
        <v>1071809.0515098572</v>
      </c>
      <c r="C41" s="5">
        <v>1341782.691701442</v>
      </c>
      <c r="D41" s="5">
        <v>17474.067755085485</v>
      </c>
      <c r="E41" s="5">
        <v>40.061834894219544</v>
      </c>
      <c r="F41" s="68">
        <f t="shared" si="0"/>
        <v>-2.0821428571454054E-4</v>
      </c>
      <c r="G41" s="47">
        <f t="shared" si="1"/>
        <v>2.2245357142857171E-2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2"/>
        <v>499.13591071428465</v>
      </c>
      <c r="O41" s="35">
        <f t="shared" si="3"/>
        <v>248.12607142856913</v>
      </c>
      <c r="P41" s="35">
        <f t="shared" si="4"/>
        <v>583.98054151317922</v>
      </c>
      <c r="Q41" s="35">
        <f t="shared" si="5"/>
        <v>261.37685874277736</v>
      </c>
      <c r="R41" s="35">
        <f t="shared" si="6"/>
        <v>133.54592607949019</v>
      </c>
      <c r="S41" s="35">
        <f t="shared" si="7"/>
        <v>298.5993071709683</v>
      </c>
      <c r="T41" s="35">
        <f t="shared" si="8"/>
        <v>28.742129778668282</v>
      </c>
      <c r="U41" s="35">
        <f t="shared" si="9"/>
        <v>523.01196984772548</v>
      </c>
      <c r="V41" s="35">
        <f t="shared" si="10"/>
        <v>267.22380167828436</v>
      </c>
      <c r="W41" s="35">
        <f t="shared" si="11"/>
        <v>9.0293030097246945</v>
      </c>
      <c r="X41" s="35">
        <f t="shared" si="12"/>
        <v>3401.0725162504305</v>
      </c>
      <c r="Y41" s="51">
        <v>9900</v>
      </c>
      <c r="Z41" s="51">
        <v>4150</v>
      </c>
      <c r="AA41" s="35">
        <f t="shared" si="13"/>
        <v>592.31823214285725</v>
      </c>
      <c r="AB41" s="35">
        <f t="shared" si="14"/>
        <v>450.20821428571458</v>
      </c>
      <c r="AC41" s="35">
        <f t="shared" si="15"/>
        <v>584.46056738804361</v>
      </c>
      <c r="AD41" s="35">
        <f t="shared" si="16"/>
        <v>272.46745105116219</v>
      </c>
      <c r="AE41" s="35">
        <f t="shared" si="17"/>
        <v>145.47390663582681</v>
      </c>
      <c r="AF41" s="35">
        <f t="shared" si="18"/>
        <v>312.02957441860832</v>
      </c>
      <c r="AG41" s="35">
        <f t="shared" si="19"/>
        <v>16.285823856531493</v>
      </c>
      <c r="AH41" s="35">
        <f t="shared" si="20"/>
        <v>517.32085885639901</v>
      </c>
      <c r="AI41" s="35">
        <f t="shared" si="21"/>
        <v>276.20431736600466</v>
      </c>
      <c r="AJ41" s="35">
        <f t="shared" si="22"/>
        <v>9.4354189971643105</v>
      </c>
      <c r="AK41" s="36">
        <f t="shared" si="23"/>
        <v>3281.7896918047745</v>
      </c>
    </row>
    <row r="42" spans="1:37" x14ac:dyDescent="0.25">
      <c r="A42" s="5">
        <v>5333</v>
      </c>
      <c r="B42" s="5">
        <v>1072574.1794862747</v>
      </c>
      <c r="C42" s="5">
        <v>1342426.569904089</v>
      </c>
      <c r="D42" s="5">
        <v>17473.931020391603</v>
      </c>
      <c r="E42" s="5">
        <v>40.101514709495419</v>
      </c>
      <c r="F42" s="68">
        <f t="shared" si="0"/>
        <v>-8.5107142857168347E-4</v>
      </c>
      <c r="G42" s="47">
        <f t="shared" si="1"/>
        <v>2.2316785714285744E-2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2"/>
        <v>496.4680535714275</v>
      </c>
      <c r="O42" s="35">
        <f t="shared" si="3"/>
        <v>242.34035714285486</v>
      </c>
      <c r="P42" s="35">
        <f t="shared" si="4"/>
        <v>583.96290456429961</v>
      </c>
      <c r="Q42" s="35">
        <f t="shared" si="5"/>
        <v>261.05785191929544</v>
      </c>
      <c r="R42" s="35">
        <f t="shared" si="6"/>
        <v>133.33180475896097</v>
      </c>
      <c r="S42" s="35">
        <f t="shared" si="7"/>
        <v>298.47615808242995</v>
      </c>
      <c r="T42" s="35">
        <f t="shared" si="8"/>
        <v>29.098264262090957</v>
      </c>
      <c r="U42" s="35">
        <f t="shared" si="9"/>
        <v>523.17127295133764</v>
      </c>
      <c r="V42" s="35">
        <f t="shared" si="10"/>
        <v>267.20272731811684</v>
      </c>
      <c r="W42" s="35">
        <f t="shared" si="11"/>
        <v>9.3086359298161518</v>
      </c>
      <c r="X42" s="35">
        <f t="shared" si="12"/>
        <v>3404.3799653405085</v>
      </c>
      <c r="Y42" s="51">
        <v>9900</v>
      </c>
      <c r="Z42" s="51">
        <v>4150</v>
      </c>
      <c r="AA42" s="35">
        <f t="shared" si="13"/>
        <v>592.61466071428583</v>
      </c>
      <c r="AB42" s="35">
        <f t="shared" si="14"/>
        <v>450.85107142857169</v>
      </c>
      <c r="AC42" s="35">
        <f t="shared" si="15"/>
        <v>584.46167143550542</v>
      </c>
      <c r="AD42" s="35">
        <f t="shared" si="16"/>
        <v>272.50256336912508</v>
      </c>
      <c r="AE42" s="35">
        <f t="shared" si="17"/>
        <v>145.63512617029164</v>
      </c>
      <c r="AF42" s="35">
        <f t="shared" si="18"/>
        <v>312.32603860084828</v>
      </c>
      <c r="AG42" s="35">
        <f t="shared" si="19"/>
        <v>16.246153792671567</v>
      </c>
      <c r="AH42" s="35">
        <f t="shared" si="20"/>
        <v>517.30236404591835</v>
      </c>
      <c r="AI42" s="35">
        <f t="shared" si="21"/>
        <v>276.46490412630476</v>
      </c>
      <c r="AJ42" s="35">
        <f t="shared" si="22"/>
        <v>9.7405749370912496</v>
      </c>
      <c r="AK42" s="36">
        <f t="shared" si="23"/>
        <v>3281.3984224122896</v>
      </c>
    </row>
    <row r="43" spans="1:37" x14ac:dyDescent="0.25">
      <c r="A43" s="5">
        <v>5333.2</v>
      </c>
      <c r="B43" s="5">
        <v>1072727.1513543129</v>
      </c>
      <c r="C43" s="5">
        <v>1342555.4093681574</v>
      </c>
      <c r="D43" s="5">
        <v>17473.905534677357</v>
      </c>
      <c r="E43" s="5">
        <v>40.109529677973491</v>
      </c>
      <c r="F43" s="68">
        <f t="shared" si="0"/>
        <v>-9.7964285714299479E-4</v>
      </c>
      <c r="G43" s="47">
        <f t="shared" si="1"/>
        <v>2.2331071428571443E-2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2"/>
        <v>495.93448214285655</v>
      </c>
      <c r="O43" s="35">
        <f t="shared" si="3"/>
        <v>241.18321428571303</v>
      </c>
      <c r="P43" s="35">
        <f t="shared" si="4"/>
        <v>583.95935124143341</v>
      </c>
      <c r="Q43" s="35">
        <f t="shared" si="5"/>
        <v>260.99404121920577</v>
      </c>
      <c r="R43" s="35">
        <f t="shared" si="6"/>
        <v>133.28900680000308</v>
      </c>
      <c r="S43" s="35">
        <f t="shared" si="7"/>
        <v>298.45153387394265</v>
      </c>
      <c r="T43" s="35">
        <f t="shared" si="8"/>
        <v>29.169487275645132</v>
      </c>
      <c r="U43" s="35">
        <f t="shared" si="9"/>
        <v>523.20310906789086</v>
      </c>
      <c r="V43" s="35">
        <f t="shared" si="10"/>
        <v>267.19852467344799</v>
      </c>
      <c r="W43" s="35">
        <f t="shared" si="11"/>
        <v>9.3644460428435625</v>
      </c>
      <c r="X43" s="35">
        <f t="shared" si="12"/>
        <v>3405.0407445543483</v>
      </c>
      <c r="Y43" s="51">
        <v>9900</v>
      </c>
      <c r="Z43" s="51">
        <v>4150</v>
      </c>
      <c r="AA43" s="35">
        <f t="shared" si="13"/>
        <v>592.67394642857153</v>
      </c>
      <c r="AB43" s="35">
        <f t="shared" si="14"/>
        <v>450.97964285714295</v>
      </c>
      <c r="AC43" s="35">
        <f t="shared" si="15"/>
        <v>584.46189192238626</v>
      </c>
      <c r="AD43" s="35">
        <f t="shared" si="16"/>
        <v>272.50958569798286</v>
      </c>
      <c r="AE43" s="35">
        <f t="shared" si="17"/>
        <v>145.66736720000915</v>
      </c>
      <c r="AF43" s="35">
        <f t="shared" si="18"/>
        <v>312.38528119344267</v>
      </c>
      <c r="AG43" s="35">
        <f t="shared" si="19"/>
        <v>16.238219752937663</v>
      </c>
      <c r="AH43" s="35">
        <f t="shared" si="20"/>
        <v>517.29866478945564</v>
      </c>
      <c r="AI43" s="35">
        <f t="shared" si="21"/>
        <v>276.51700531177994</v>
      </c>
      <c r="AJ43" s="35">
        <f t="shared" si="22"/>
        <v>9.8016420701328233</v>
      </c>
      <c r="AK43" s="36">
        <f t="shared" si="23"/>
        <v>3281.3201594383472</v>
      </c>
    </row>
    <row r="44" spans="1:37" x14ac:dyDescent="0.25">
      <c r="A44" s="5">
        <v>5333.8</v>
      </c>
      <c r="B44" s="5">
        <v>1073185.9583849907</v>
      </c>
      <c r="C44" s="5">
        <v>1342942.0566279888</v>
      </c>
      <c r="D44" s="5">
        <v>17473.832799983426</v>
      </c>
      <c r="E44" s="5">
        <v>40.133732594253559</v>
      </c>
      <c r="F44" s="68">
        <f t="shared" si="0"/>
        <v>-1.3653571428575151E-3</v>
      </c>
      <c r="G44" s="47">
        <f t="shared" si="1"/>
        <v>2.2373928571428614E-2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2"/>
        <v>494.33376785714131</v>
      </c>
      <c r="O44" s="35">
        <f t="shared" si="3"/>
        <v>237.71178571428237</v>
      </c>
      <c r="P44" s="35">
        <f t="shared" si="4"/>
        <v>583.94863941519247</v>
      </c>
      <c r="Q44" s="35">
        <f t="shared" si="5"/>
        <v>260.80259050170122</v>
      </c>
      <c r="R44" s="35">
        <f t="shared" si="6"/>
        <v>133.16066543138069</v>
      </c>
      <c r="S44" s="35">
        <f t="shared" si="7"/>
        <v>298.37767246259313</v>
      </c>
      <c r="T44" s="35">
        <f t="shared" si="8"/>
        <v>29.383148493402413</v>
      </c>
      <c r="U44" s="35">
        <f t="shared" si="9"/>
        <v>523.29856838887088</v>
      </c>
      <c r="V44" s="35">
        <f t="shared" si="10"/>
        <v>267.18594110550589</v>
      </c>
      <c r="W44" s="35">
        <f t="shared" si="11"/>
        <v>9.5317636546684721</v>
      </c>
      <c r="X44" s="35">
        <f t="shared" si="12"/>
        <v>3407.021661843477</v>
      </c>
      <c r="Y44" s="51">
        <v>9900</v>
      </c>
      <c r="Z44" s="51">
        <v>4150</v>
      </c>
      <c r="AA44" s="35">
        <f t="shared" si="13"/>
        <v>592.85180357142872</v>
      </c>
      <c r="AB44" s="35">
        <f t="shared" si="14"/>
        <v>451.36535714285753</v>
      </c>
      <c r="AC44" s="35">
        <f t="shared" si="15"/>
        <v>584.46255273779923</v>
      </c>
      <c r="AD44" s="35">
        <f t="shared" si="16"/>
        <v>272.53065241501491</v>
      </c>
      <c r="AE44" s="35">
        <f t="shared" si="17"/>
        <v>145.76408456248109</v>
      </c>
      <c r="AF44" s="35">
        <f t="shared" si="18"/>
        <v>312.56290854485383</v>
      </c>
      <c r="AG44" s="35">
        <f t="shared" si="19"/>
        <v>16.214417579890704</v>
      </c>
      <c r="AH44" s="35">
        <f t="shared" si="20"/>
        <v>517.28756643136717</v>
      </c>
      <c r="AI44" s="35">
        <f t="shared" si="21"/>
        <v>276.67327659568485</v>
      </c>
      <c r="AJ44" s="35">
        <f t="shared" si="22"/>
        <v>9.9849152481032508</v>
      </c>
      <c r="AK44" s="36">
        <f t="shared" si="23"/>
        <v>3281.0853523243986</v>
      </c>
    </row>
    <row r="45" spans="1:37" x14ac:dyDescent="0.25">
      <c r="A45" s="5">
        <v>5334</v>
      </c>
      <c r="B45" s="5">
        <v>1073338.8576626778</v>
      </c>
      <c r="C45" s="5">
        <v>1343070.9822295606</v>
      </c>
      <c r="D45" s="5">
        <v>17473.809795901816</v>
      </c>
      <c r="E45" s="5">
        <v>40.141852903295501</v>
      </c>
      <c r="F45" s="68">
        <f t="shared" si="0"/>
        <v>-1.4939285714288264E-3</v>
      </c>
      <c r="G45" s="47">
        <f t="shared" si="1"/>
        <v>2.2388214285714317E-2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2"/>
        <v>493.80019642857036</v>
      </c>
      <c r="O45" s="35">
        <f t="shared" si="3"/>
        <v>236.55464285714055</v>
      </c>
      <c r="P45" s="35">
        <f t="shared" si="4"/>
        <v>583.9450515221555</v>
      </c>
      <c r="Q45" s="35">
        <f t="shared" si="5"/>
        <v>260.73876740004096</v>
      </c>
      <c r="R45" s="35">
        <f t="shared" si="6"/>
        <v>133.11790245906977</v>
      </c>
      <c r="S45" s="35">
        <f t="shared" si="7"/>
        <v>298.35305572935312</v>
      </c>
      <c r="T45" s="35">
        <f t="shared" si="8"/>
        <v>29.454366281198823</v>
      </c>
      <c r="U45" s="35">
        <f t="shared" si="9"/>
        <v>523.33037181587997</v>
      </c>
      <c r="V45" s="35">
        <f t="shared" si="10"/>
        <v>267.18175468848239</v>
      </c>
      <c r="W45" s="35">
        <f t="shared" si="11"/>
        <v>9.5874986558708013</v>
      </c>
      <c r="X45" s="35">
        <f t="shared" si="12"/>
        <v>3407.6814943141262</v>
      </c>
      <c r="Y45" s="51">
        <v>9900</v>
      </c>
      <c r="Z45" s="51">
        <v>4150</v>
      </c>
      <c r="AA45" s="35">
        <f t="shared" si="13"/>
        <v>592.91108928571441</v>
      </c>
      <c r="AB45" s="35">
        <f t="shared" si="14"/>
        <v>451.49392857142885</v>
      </c>
      <c r="AC45" s="35">
        <f t="shared" si="15"/>
        <v>584.46277279452579</v>
      </c>
      <c r="AD45" s="35">
        <f t="shared" si="16"/>
        <v>272.53767456416517</v>
      </c>
      <c r="AE45" s="35">
        <f t="shared" si="17"/>
        <v>145.79632177953067</v>
      </c>
      <c r="AF45" s="35">
        <f t="shared" si="18"/>
        <v>312.62208419788789</v>
      </c>
      <c r="AG45" s="35">
        <f t="shared" si="19"/>
        <v>16.206483504274594</v>
      </c>
      <c r="AH45" s="35">
        <f t="shared" si="20"/>
        <v>517.28386678244374</v>
      </c>
      <c r="AI45" s="35">
        <f t="shared" si="21"/>
        <v>276.7253562773646</v>
      </c>
      <c r="AJ45" s="35">
        <f t="shared" si="22"/>
        <v>10.046030213150241</v>
      </c>
      <c r="AK45" s="36">
        <f t="shared" si="23"/>
        <v>3281.0070772221466</v>
      </c>
    </row>
    <row r="46" spans="1:37" x14ac:dyDescent="0.25">
      <c r="A46" s="5">
        <v>5335</v>
      </c>
      <c r="B46" s="5">
        <v>1074103.0782551765</v>
      </c>
      <c r="C46" s="5">
        <v>1343715.9371453524</v>
      </c>
      <c r="D46" s="5">
        <v>17473.704081616121</v>
      </c>
      <c r="E46" s="5">
        <v>40.182849475619804</v>
      </c>
      <c r="F46" s="68">
        <f t="shared" si="0"/>
        <v>-2.1367857142859693E-3</v>
      </c>
      <c r="G46" s="47">
        <f t="shared" si="1"/>
        <v>2.2459642857142886E-2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2"/>
        <v>491.13233928571321</v>
      </c>
      <c r="O46" s="35">
        <f t="shared" si="3"/>
        <v>230.76892857142627</v>
      </c>
      <c r="P46" s="35">
        <f t="shared" si="4"/>
        <v>583.92698244639757</v>
      </c>
      <c r="Q46" s="35">
        <f t="shared" si="5"/>
        <v>260.41960555699558</v>
      </c>
      <c r="R46" s="35">
        <f t="shared" si="6"/>
        <v>132.90421847279035</v>
      </c>
      <c r="S46" s="35">
        <f t="shared" si="7"/>
        <v>298.23000008070284</v>
      </c>
      <c r="T46" s="35">
        <f t="shared" si="8"/>
        <v>29.81043544271483</v>
      </c>
      <c r="U46" s="35">
        <f t="shared" si="9"/>
        <v>523.48926630044537</v>
      </c>
      <c r="V46" s="35">
        <f t="shared" si="10"/>
        <v>267.16088317447407</v>
      </c>
      <c r="W46" s="35">
        <f t="shared" si="11"/>
        <v>9.8658926758901089</v>
      </c>
      <c r="X46" s="35">
        <f t="shared" si="12"/>
        <v>3410.9771091114671</v>
      </c>
      <c r="Y46" s="51">
        <v>9900</v>
      </c>
      <c r="Z46" s="51">
        <v>4150</v>
      </c>
      <c r="AA46" s="35">
        <f t="shared" si="13"/>
        <v>593.20751785714299</v>
      </c>
      <c r="AB46" s="35">
        <f t="shared" si="14"/>
        <v>452.13678571428596</v>
      </c>
      <c r="AC46" s="35">
        <f t="shared" si="15"/>
        <v>584.46387146505913</v>
      </c>
      <c r="AD46" s="35">
        <f t="shared" si="16"/>
        <v>272.57278463578376</v>
      </c>
      <c r="AE46" s="35">
        <f t="shared" si="17"/>
        <v>145.9574936555139</v>
      </c>
      <c r="AF46" s="35">
        <f t="shared" si="18"/>
        <v>312.91771163551584</v>
      </c>
      <c r="AG46" s="35">
        <f t="shared" si="19"/>
        <v>16.166812991887173</v>
      </c>
      <c r="AH46" s="35">
        <f t="shared" si="20"/>
        <v>517.26536706620368</v>
      </c>
      <c r="AI46" s="35">
        <f t="shared" si="21"/>
        <v>276.98567423987384</v>
      </c>
      <c r="AJ46" s="35">
        <f t="shared" si="22"/>
        <v>10.351784054406702</v>
      </c>
      <c r="AK46" s="36">
        <f t="shared" si="23"/>
        <v>3280.6156562257856</v>
      </c>
    </row>
    <row r="47" spans="1:37" x14ac:dyDescent="0.25">
      <c r="A47" s="5">
        <v>5336</v>
      </c>
      <c r="B47" s="5">
        <v>1074866.8334612846</v>
      </c>
      <c r="C47" s="5">
        <v>1344361.4431026876</v>
      </c>
      <c r="D47" s="5">
        <v>17473.613877534488</v>
      </c>
      <c r="E47" s="5">
        <v>40.224504426468322</v>
      </c>
      <c r="F47" s="68">
        <f t="shared" si="0"/>
        <v>-2.7796428571431123E-3</v>
      </c>
      <c r="G47" s="47">
        <f t="shared" si="1"/>
        <v>2.2531071428571456E-2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2"/>
        <v>488.46448214285607</v>
      </c>
      <c r="O47" s="35">
        <f t="shared" si="3"/>
        <v>224.98321428571199</v>
      </c>
      <c r="P47" s="35">
        <f t="shared" si="4"/>
        <v>583.90869739738901</v>
      </c>
      <c r="Q47" s="35">
        <f t="shared" si="5"/>
        <v>260.10036676233085</v>
      </c>
      <c r="R47" s="35">
        <f t="shared" si="6"/>
        <v>132.69075209631748</v>
      </c>
      <c r="S47" s="35">
        <f t="shared" si="7"/>
        <v>298.10699110349634</v>
      </c>
      <c r="T47" s="35">
        <f t="shared" si="8"/>
        <v>30.166471353544612</v>
      </c>
      <c r="U47" s="35">
        <f t="shared" si="9"/>
        <v>523.64795626483715</v>
      </c>
      <c r="V47" s="35">
        <f t="shared" si="10"/>
        <v>267.14011216282432</v>
      </c>
      <c r="W47" s="35">
        <f t="shared" si="11"/>
        <v>10.143819471613563</v>
      </c>
      <c r="X47" s="35">
        <f t="shared" si="12"/>
        <v>3414.2668156647742</v>
      </c>
      <c r="Y47" s="51">
        <v>9900</v>
      </c>
      <c r="Z47" s="51">
        <v>4150</v>
      </c>
      <c r="AA47" s="35">
        <f t="shared" si="13"/>
        <v>593.50394642857157</v>
      </c>
      <c r="AB47" s="35">
        <f t="shared" si="14"/>
        <v>452.77964285714313</v>
      </c>
      <c r="AC47" s="35">
        <f t="shared" si="15"/>
        <v>584.46496744705985</v>
      </c>
      <c r="AD47" s="35">
        <f t="shared" si="16"/>
        <v>272.60789358348211</v>
      </c>
      <c r="AE47" s="35">
        <f t="shared" si="17"/>
        <v>146.11864198984475</v>
      </c>
      <c r="AF47" s="35">
        <f t="shared" si="18"/>
        <v>313.21292133922128</v>
      </c>
      <c r="AG47" s="35">
        <f t="shared" si="19"/>
        <v>16.127142256055901</v>
      </c>
      <c r="AH47" s="35">
        <f t="shared" si="20"/>
        <v>517.24686489742669</v>
      </c>
      <c r="AI47" s="35">
        <f t="shared" si="21"/>
        <v>277.24585843355857</v>
      </c>
      <c r="AJ47" s="35">
        <f t="shared" si="22"/>
        <v>10.657835693422944</v>
      </c>
      <c r="AK47" s="36">
        <f t="shared" si="23"/>
        <v>3280.2241594146444</v>
      </c>
    </row>
    <row r="48" spans="1:37" x14ac:dyDescent="0.25">
      <c r="A48" s="5">
        <v>5337</v>
      </c>
      <c r="B48" s="5">
        <v>1075630.115459919</v>
      </c>
      <c r="C48" s="5">
        <v>1345007.5085366666</v>
      </c>
      <c r="D48" s="5">
        <v>17473.539183656896</v>
      </c>
      <c r="E48" s="5">
        <v>40.266817755841053</v>
      </c>
      <c r="F48" s="68">
        <f t="shared" si="0"/>
        <v>-3.4225000000002552E-3</v>
      </c>
      <c r="G48" s="47">
        <f t="shared" si="1"/>
        <v>2.2602500000000029E-2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2"/>
        <v>485.79662499999893</v>
      </c>
      <c r="O48" s="35">
        <f t="shared" si="3"/>
        <v>219.19749999999772</v>
      </c>
      <c r="P48" s="35">
        <f t="shared" si="4"/>
        <v>583.89019643620384</v>
      </c>
      <c r="Q48" s="35">
        <f t="shared" si="5"/>
        <v>259.78105138840624</v>
      </c>
      <c r="R48" s="35">
        <f t="shared" si="6"/>
        <v>132.47750262905487</v>
      </c>
      <c r="S48" s="35">
        <f t="shared" si="7"/>
        <v>297.98402876282262</v>
      </c>
      <c r="T48" s="35">
        <f t="shared" si="8"/>
        <v>30.52247362077858</v>
      </c>
      <c r="U48" s="35">
        <f t="shared" si="9"/>
        <v>523.80644156956885</v>
      </c>
      <c r="V48" s="35">
        <f t="shared" si="10"/>
        <v>267.11944104190098</v>
      </c>
      <c r="W48" s="35">
        <f t="shared" si="11"/>
        <v>10.421280518542554</v>
      </c>
      <c r="X48" s="35">
        <f t="shared" si="12"/>
        <v>3417.5506198983553</v>
      </c>
      <c r="Y48" s="51">
        <v>9900</v>
      </c>
      <c r="Z48" s="51">
        <v>4150</v>
      </c>
      <c r="AA48" s="35">
        <f t="shared" si="13"/>
        <v>593.80037500000014</v>
      </c>
      <c r="AB48" s="35">
        <f t="shared" si="14"/>
        <v>453.42250000000024</v>
      </c>
      <c r="AC48" s="35">
        <f t="shared" si="15"/>
        <v>584.46606074048259</v>
      </c>
      <c r="AD48" s="35">
        <f t="shared" si="16"/>
        <v>272.64300140676158</v>
      </c>
      <c r="AE48" s="35">
        <f t="shared" si="17"/>
        <v>146.27976697376079</v>
      </c>
      <c r="AF48" s="35">
        <f t="shared" si="18"/>
        <v>313.50771373418672</v>
      </c>
      <c r="AG48" s="35">
        <f t="shared" si="19"/>
        <v>16.087471297327415</v>
      </c>
      <c r="AH48" s="35">
        <f t="shared" si="20"/>
        <v>517.22836027634105</v>
      </c>
      <c r="AI48" s="35">
        <f t="shared" si="21"/>
        <v>277.50590927718264</v>
      </c>
      <c r="AJ48" s="35">
        <f t="shared" si="22"/>
        <v>10.96418436624116</v>
      </c>
      <c r="AK48" s="36">
        <f t="shared" si="23"/>
        <v>3279.8325867801614</v>
      </c>
    </row>
    <row r="49" spans="1:37" x14ac:dyDescent="0.25">
      <c r="A49" s="5">
        <v>5338</v>
      </c>
      <c r="B49" s="5">
        <v>1076392.9164113998</v>
      </c>
      <c r="C49" s="5">
        <v>1345654.1418656111</v>
      </c>
      <c r="D49" s="5">
        <v>17473.479999983425</v>
      </c>
      <c r="E49" s="5">
        <v>40.309789463737999</v>
      </c>
      <c r="F49" s="68">
        <f t="shared" si="0"/>
        <v>-4.0653571428573981E-3</v>
      </c>
      <c r="G49" s="47">
        <f t="shared" si="1"/>
        <v>2.2673928571428602E-2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2"/>
        <v>483.12876785714178</v>
      </c>
      <c r="O49" s="35">
        <f t="shared" si="3"/>
        <v>213.41178571428341</v>
      </c>
      <c r="P49" s="35">
        <f t="shared" si="4"/>
        <v>583.87147962462711</v>
      </c>
      <c r="Q49" s="35">
        <f t="shared" si="5"/>
        <v>259.46165980776686</v>
      </c>
      <c r="R49" s="35">
        <f t="shared" si="6"/>
        <v>132.26446937360305</v>
      </c>
      <c r="S49" s="35">
        <f t="shared" si="7"/>
        <v>297.86111302186168</v>
      </c>
      <c r="T49" s="35">
        <f t="shared" si="8"/>
        <v>30.878441851694085</v>
      </c>
      <c r="U49" s="35">
        <f t="shared" si="9"/>
        <v>523.9647220758651</v>
      </c>
      <c r="V49" s="35">
        <f t="shared" si="10"/>
        <v>267.09886920170379</v>
      </c>
      <c r="W49" s="35">
        <f t="shared" si="11"/>
        <v>10.698277285964279</v>
      </c>
      <c r="X49" s="35">
        <f t="shared" si="12"/>
        <v>3420.8285277286031</v>
      </c>
      <c r="Y49" s="51">
        <v>9900</v>
      </c>
      <c r="Z49" s="51">
        <v>4150</v>
      </c>
      <c r="AA49" s="35">
        <f t="shared" si="13"/>
        <v>594.09680357142872</v>
      </c>
      <c r="AB49" s="35">
        <f t="shared" si="14"/>
        <v>454.06535714285741</v>
      </c>
      <c r="AC49" s="35">
        <f t="shared" si="15"/>
        <v>584.46715134528199</v>
      </c>
      <c r="AD49" s="35">
        <f t="shared" si="16"/>
        <v>272.67810810512361</v>
      </c>
      <c r="AE49" s="35">
        <f t="shared" si="17"/>
        <v>146.44086879813409</v>
      </c>
      <c r="AF49" s="35">
        <f t="shared" si="18"/>
        <v>313.80208924528057</v>
      </c>
      <c r="AG49" s="35">
        <f t="shared" si="19"/>
        <v>16.047800116248339</v>
      </c>
      <c r="AH49" s="35">
        <f t="shared" si="20"/>
        <v>517.2098532031755</v>
      </c>
      <c r="AI49" s="35">
        <f t="shared" si="21"/>
        <v>277.76582718854962</v>
      </c>
      <c r="AJ49" s="35">
        <f t="shared" si="22"/>
        <v>11.270829312366537</v>
      </c>
      <c r="AK49" s="36">
        <f t="shared" si="23"/>
        <v>3279.4409383137718</v>
      </c>
    </row>
    <row r="50" spans="1:37" x14ac:dyDescent="0.25">
      <c r="A50" s="5">
        <v>5338.2</v>
      </c>
      <c r="B50" s="5">
        <v>1076545.4181842804</v>
      </c>
      <c r="C50" s="5">
        <v>1345783.5374184251</v>
      </c>
      <c r="D50" s="5">
        <v>17473.470024473245</v>
      </c>
      <c r="E50" s="5">
        <v>40.318462810740293</v>
      </c>
      <c r="F50" s="68">
        <f t="shared" si="0"/>
        <v>-4.1939285714287095E-3</v>
      </c>
      <c r="G50" s="47">
        <f t="shared" si="1"/>
        <v>2.2688214285714301E-2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2"/>
        <v>482.59519642857083</v>
      </c>
      <c r="O50" s="35">
        <f t="shared" si="3"/>
        <v>212.25464285714162</v>
      </c>
      <c r="P50" s="35">
        <f t="shared" si="4"/>
        <v>583.86771036575192</v>
      </c>
      <c r="Q50" s="35">
        <f t="shared" si="5"/>
        <v>259.39777237963023</v>
      </c>
      <c r="R50" s="35">
        <f t="shared" si="6"/>
        <v>132.22188860678327</v>
      </c>
      <c r="S50" s="35">
        <f t="shared" si="7"/>
        <v>297.83653546226179</v>
      </c>
      <c r="T50" s="35">
        <f t="shared" si="8"/>
        <v>30.949631378972597</v>
      </c>
      <c r="U50" s="35">
        <f t="shared" si="9"/>
        <v>523.99635358914986</v>
      </c>
      <c r="V50" s="35">
        <f t="shared" si="10"/>
        <v>267.0947666937862</v>
      </c>
      <c r="W50" s="35">
        <f t="shared" si="11"/>
        <v>10.753621054768903</v>
      </c>
      <c r="X50" s="35">
        <f t="shared" si="12"/>
        <v>3421.4834022463378</v>
      </c>
      <c r="Y50" s="51">
        <v>9900</v>
      </c>
      <c r="Z50" s="51">
        <v>4150</v>
      </c>
      <c r="AA50" s="35">
        <f t="shared" si="13"/>
        <v>594.1560892857143</v>
      </c>
      <c r="AB50" s="35">
        <f t="shared" si="14"/>
        <v>454.19392857142873</v>
      </c>
      <c r="AC50" s="35">
        <f t="shared" si="15"/>
        <v>584.46736914360315</v>
      </c>
      <c r="AD50" s="35">
        <f t="shared" si="16"/>
        <v>272.68512930976203</v>
      </c>
      <c r="AE50" s="35">
        <f t="shared" si="17"/>
        <v>146.4730864006346</v>
      </c>
      <c r="AF50" s="35">
        <f t="shared" si="18"/>
        <v>313.86091435880058</v>
      </c>
      <c r="AG50" s="35">
        <f t="shared" si="19"/>
        <v>16.03986585339856</v>
      </c>
      <c r="AH50" s="35">
        <f t="shared" si="20"/>
        <v>517.20615149431296</v>
      </c>
      <c r="AI50" s="35">
        <f t="shared" si="21"/>
        <v>277.8177948556513</v>
      </c>
      <c r="AJ50" s="35">
        <f t="shared" si="22"/>
        <v>11.332193787707668</v>
      </c>
      <c r="AK50" s="36">
        <f t="shared" si="23"/>
        <v>3279.3625995199113</v>
      </c>
    </row>
    <row r="51" spans="1:37" x14ac:dyDescent="0.25">
      <c r="A51" s="5">
        <v>5338.8</v>
      </c>
      <c r="B51" s="5">
        <v>1077002.805536747</v>
      </c>
      <c r="C51" s="5">
        <v>1346171.8630595207</v>
      </c>
      <c r="D51" s="5">
        <v>17473.443820391622</v>
      </c>
      <c r="E51" s="5">
        <v>40.344640862593003</v>
      </c>
      <c r="F51" s="68">
        <f t="shared" si="0"/>
        <v>-4.5796428571432297E-3</v>
      </c>
      <c r="G51" s="47">
        <f t="shared" si="1"/>
        <v>2.2731071428571472E-2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2"/>
        <v>480.99448214285559</v>
      </c>
      <c r="O51" s="35">
        <f t="shared" si="3"/>
        <v>208.78321428571093</v>
      </c>
      <c r="P51" s="35">
        <f t="shared" si="4"/>
        <v>583.85635080505676</v>
      </c>
      <c r="Q51" s="35">
        <f t="shared" si="5"/>
        <v>259.20609192488826</v>
      </c>
      <c r="R51" s="35">
        <f t="shared" si="6"/>
        <v>132.09419797512638</v>
      </c>
      <c r="S51" s="35">
        <f t="shared" si="7"/>
        <v>297.76281395493646</v>
      </c>
      <c r="T51" s="35">
        <f t="shared" si="8"/>
        <v>31.163191666488302</v>
      </c>
      <c r="U51" s="35">
        <f t="shared" si="9"/>
        <v>524.09119893322588</v>
      </c>
      <c r="V51" s="35">
        <f t="shared" si="10"/>
        <v>267.08248280278809</v>
      </c>
      <c r="W51" s="35">
        <f t="shared" si="11"/>
        <v>10.919541402064878</v>
      </c>
      <c r="X51" s="35">
        <f t="shared" si="12"/>
        <v>3423.4466125531708</v>
      </c>
      <c r="Y51" s="51">
        <v>9900</v>
      </c>
      <c r="Z51" s="51">
        <v>4150</v>
      </c>
      <c r="AA51" s="35">
        <f t="shared" si="13"/>
        <v>594.33394642857161</v>
      </c>
      <c r="AB51" s="35">
        <f t="shared" si="14"/>
        <v>454.57964285714326</v>
      </c>
      <c r="AC51" s="35">
        <f t="shared" si="15"/>
        <v>584.46802189328241</v>
      </c>
      <c r="AD51" s="35">
        <f t="shared" si="16"/>
        <v>272.70619265353764</v>
      </c>
      <c r="AE51" s="35">
        <f t="shared" si="17"/>
        <v>146.56973371079468</v>
      </c>
      <c r="AF51" s="35">
        <f t="shared" si="18"/>
        <v>314.03728978307447</v>
      </c>
      <c r="AG51" s="35">
        <f t="shared" si="19"/>
        <v>16.016063011660002</v>
      </c>
      <c r="AH51" s="35">
        <f t="shared" si="20"/>
        <v>517.19504577929933</v>
      </c>
      <c r="AI51" s="35">
        <f t="shared" si="21"/>
        <v>277.97366608656949</v>
      </c>
      <c r="AJ51" s="35">
        <f t="shared" si="22"/>
        <v>11.516358077195951</v>
      </c>
      <c r="AK51" s="36">
        <f t="shared" si="23"/>
        <v>3279.1275649359322</v>
      </c>
    </row>
    <row r="52" spans="1:37" x14ac:dyDescent="0.25">
      <c r="A52" s="5">
        <v>5339</v>
      </c>
      <c r="B52" s="5">
        <v>1077155.2284555435</v>
      </c>
      <c r="C52" s="5">
        <v>1346301.3514910042</v>
      </c>
      <c r="D52" s="5">
        <v>17473.436326514049</v>
      </c>
      <c r="E52" s="5">
        <v>40.35341955015916</v>
      </c>
      <c r="F52" s="68">
        <f t="shared" si="0"/>
        <v>-4.7082142857145411E-3</v>
      </c>
      <c r="G52" s="47">
        <f t="shared" si="1"/>
        <v>2.2745357142857171E-2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2"/>
        <v>480.46091071428464</v>
      </c>
      <c r="O52" s="35">
        <f t="shared" si="3"/>
        <v>207.62607142856913</v>
      </c>
      <c r="P52" s="35">
        <f t="shared" si="4"/>
        <v>583.85254702515408</v>
      </c>
      <c r="Q52" s="35">
        <f t="shared" si="5"/>
        <v>259.1421923931415</v>
      </c>
      <c r="R52" s="35">
        <f t="shared" si="6"/>
        <v>132.05165163574742</v>
      </c>
      <c r="S52" s="35">
        <f t="shared" si="7"/>
        <v>297.73824384190419</v>
      </c>
      <c r="T52" s="35">
        <f t="shared" si="8"/>
        <v>31.234375653757557</v>
      </c>
      <c r="U52" s="35">
        <f t="shared" si="9"/>
        <v>524.12279764566222</v>
      </c>
      <c r="V52" s="35">
        <f t="shared" si="10"/>
        <v>267.07839603386054</v>
      </c>
      <c r="W52" s="35">
        <f t="shared" si="11"/>
        <v>10.974811236975482</v>
      </c>
      <c r="X52" s="35">
        <f t="shared" si="12"/>
        <v>3424.1005450640046</v>
      </c>
      <c r="Y52" s="51">
        <v>9900</v>
      </c>
      <c r="Z52" s="51">
        <v>4150</v>
      </c>
      <c r="AA52" s="35">
        <f t="shared" si="13"/>
        <v>594.3932321428573</v>
      </c>
      <c r="AB52" s="35">
        <f t="shared" si="14"/>
        <v>454.70821428571458</v>
      </c>
      <c r="AC52" s="35">
        <f t="shared" si="15"/>
        <v>584.4682392614128</v>
      </c>
      <c r="AD52" s="35">
        <f t="shared" si="16"/>
        <v>272.71321367806962</v>
      </c>
      <c r="AE52" s="35">
        <f t="shared" si="17"/>
        <v>146.60194765347126</v>
      </c>
      <c r="AF52" s="35">
        <f t="shared" si="18"/>
        <v>314.09604829704949</v>
      </c>
      <c r="AG52" s="35">
        <f t="shared" si="19"/>
        <v>16.008128713365338</v>
      </c>
      <c r="AH52" s="35">
        <f t="shared" si="20"/>
        <v>517.19134367815877</v>
      </c>
      <c r="AI52" s="35">
        <f t="shared" si="21"/>
        <v>278.02561258450351</v>
      </c>
      <c r="AJ52" s="35">
        <f t="shared" si="22"/>
        <v>11.577769774750365</v>
      </c>
      <c r="AK52" s="36">
        <f t="shared" si="23"/>
        <v>3279.0492140069114</v>
      </c>
    </row>
    <row r="53" spans="1:37" x14ac:dyDescent="0.25">
      <c r="A53" s="5">
        <v>5340</v>
      </c>
      <c r="B53" s="5">
        <v>1077917.0437130928</v>
      </c>
      <c r="C53" s="5">
        <v>1346949.1457971632</v>
      </c>
      <c r="D53" s="5">
        <v>17473.408163248736</v>
      </c>
      <c r="E53" s="5">
        <v>40.397708015104541</v>
      </c>
      <c r="F53" s="68">
        <f t="shared" si="0"/>
        <v>-5.351071428571684E-3</v>
      </c>
      <c r="G53" s="47">
        <f t="shared" si="1"/>
        <v>2.2816785714285744E-2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2"/>
        <v>477.79305357142749</v>
      </c>
      <c r="O53" s="35">
        <f t="shared" si="3"/>
        <v>201.84035714285483</v>
      </c>
      <c r="P53" s="35">
        <f t="shared" si="4"/>
        <v>583.83339870098962</v>
      </c>
      <c r="Q53" s="35">
        <f t="shared" si="5"/>
        <v>258.8226495174402</v>
      </c>
      <c r="R53" s="35">
        <f t="shared" si="6"/>
        <v>131.83904872444614</v>
      </c>
      <c r="S53" s="35">
        <f t="shared" si="7"/>
        <v>297.61542118237054</v>
      </c>
      <c r="T53" s="35">
        <f t="shared" si="8"/>
        <v>31.59027463462667</v>
      </c>
      <c r="U53" s="35">
        <f t="shared" si="9"/>
        <v>524.28066814160923</v>
      </c>
      <c r="V53" s="35">
        <f t="shared" si="10"/>
        <v>267.05802093162356</v>
      </c>
      <c r="W53" s="35">
        <f t="shared" si="11"/>
        <v>11.250883828506179</v>
      </c>
      <c r="X53" s="35">
        <f t="shared" si="12"/>
        <v>3427.3666778051556</v>
      </c>
      <c r="Y53" s="51">
        <v>9900</v>
      </c>
      <c r="Z53" s="51">
        <v>4150</v>
      </c>
      <c r="AA53" s="35">
        <f t="shared" si="13"/>
        <v>594.68966071428588</v>
      </c>
      <c r="AB53" s="35">
        <f t="shared" si="14"/>
        <v>455.35107142857169</v>
      </c>
      <c r="AC53" s="35">
        <f t="shared" si="15"/>
        <v>584.46932448883013</v>
      </c>
      <c r="AD53" s="35">
        <f t="shared" si="16"/>
        <v>272.74831812510115</v>
      </c>
      <c r="AE53" s="35">
        <f t="shared" si="17"/>
        <v>146.76300372991417</v>
      </c>
      <c r="AF53" s="35">
        <f t="shared" si="18"/>
        <v>314.38959131371126</v>
      </c>
      <c r="AG53" s="35">
        <f t="shared" si="19"/>
        <v>15.968457089225083</v>
      </c>
      <c r="AH53" s="35">
        <f t="shared" si="20"/>
        <v>517.17283170151973</v>
      </c>
      <c r="AI53" s="35">
        <f t="shared" si="21"/>
        <v>278.28526588093058</v>
      </c>
      <c r="AJ53" s="35">
        <f t="shared" si="22"/>
        <v>11.885004999773267</v>
      </c>
      <c r="AK53" s="36">
        <f t="shared" si="23"/>
        <v>3278.6574138510127</v>
      </c>
    </row>
    <row r="54" spans="1:37" x14ac:dyDescent="0.25">
      <c r="A54" s="5">
        <v>5341</v>
      </c>
      <c r="B54" s="5">
        <v>1078678.354285717</v>
      </c>
      <c r="C54" s="5">
        <v>1347597.5331509411</v>
      </c>
      <c r="D54" s="5">
        <v>17473.395510187514</v>
      </c>
      <c r="E54" s="5">
        <v>40.44265485857413</v>
      </c>
      <c r="F54" s="68">
        <f t="shared" si="0"/>
        <v>-5.9939285714288269E-3</v>
      </c>
      <c r="G54" s="47">
        <f t="shared" si="1"/>
        <v>2.2888214285714314E-2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2"/>
        <v>475.12519642857035</v>
      </c>
      <c r="O54" s="35">
        <f t="shared" si="3"/>
        <v>196.05464285714055</v>
      </c>
      <c r="P54" s="35">
        <f t="shared" si="4"/>
        <v>583.81403471604756</v>
      </c>
      <c r="Q54" s="35">
        <f t="shared" si="5"/>
        <v>258.50303155375235</v>
      </c>
      <c r="R54" s="35">
        <f t="shared" si="6"/>
        <v>131.62665995181888</v>
      </c>
      <c r="S54" s="35">
        <f t="shared" si="7"/>
        <v>297.49264500083081</v>
      </c>
      <c r="T54" s="35">
        <f t="shared" si="8"/>
        <v>31.946138402152414</v>
      </c>
      <c r="U54" s="35">
        <f t="shared" si="9"/>
        <v>524.43833342706705</v>
      </c>
      <c r="V54" s="35">
        <f t="shared" si="10"/>
        <v>267.0377432898664</v>
      </c>
      <c r="W54" s="35">
        <f t="shared" si="11"/>
        <v>11.526496511343318</v>
      </c>
      <c r="X54" s="35">
        <f t="shared" si="12"/>
        <v>3430.6269318447726</v>
      </c>
      <c r="Y54" s="51">
        <v>9900</v>
      </c>
      <c r="Z54" s="51">
        <v>4150</v>
      </c>
      <c r="AA54" s="35">
        <f t="shared" si="13"/>
        <v>594.98608928571434</v>
      </c>
      <c r="AB54" s="35">
        <f t="shared" si="14"/>
        <v>455.9939285714288</v>
      </c>
      <c r="AC54" s="35">
        <f t="shared" si="15"/>
        <v>584.47040702748882</v>
      </c>
      <c r="AD54" s="35">
        <f t="shared" si="16"/>
        <v>272.78342144571963</v>
      </c>
      <c r="AE54" s="35">
        <f t="shared" si="17"/>
        <v>146.92403721723994</v>
      </c>
      <c r="AF54" s="35">
        <f t="shared" si="18"/>
        <v>314.6827187191476</v>
      </c>
      <c r="AG54" s="35">
        <f t="shared" si="19"/>
        <v>15.928785244374238</v>
      </c>
      <c r="AH54" s="35">
        <f t="shared" si="20"/>
        <v>517.15431727348732</v>
      </c>
      <c r="AI54" s="35">
        <f t="shared" si="21"/>
        <v>278.54478749276069</v>
      </c>
      <c r="AJ54" s="35">
        <f t="shared" si="22"/>
        <v>12.192534237228472</v>
      </c>
      <c r="AK54" s="36">
        <f t="shared" si="23"/>
        <v>3278.2655378375084</v>
      </c>
    </row>
    <row r="55" spans="1:37" x14ac:dyDescent="0.25">
      <c r="A55" s="5">
        <v>5342</v>
      </c>
      <c r="B55" s="5">
        <v>1079439.1522545815</v>
      </c>
      <c r="C55" s="5">
        <v>1348246.5219013989</v>
      </c>
      <c r="D55" s="5">
        <v>17473.398367330388</v>
      </c>
      <c r="E55" s="5">
        <v>40.488260080567933</v>
      </c>
      <c r="F55" s="68">
        <f t="shared" si="0"/>
        <v>-6.6367857142859699E-3</v>
      </c>
      <c r="G55" s="47">
        <f t="shared" si="1"/>
        <v>2.2959642857142887E-2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2"/>
        <v>472.4573392857132</v>
      </c>
      <c r="O55" s="35">
        <f t="shared" si="3"/>
        <v>190.26892857142627</v>
      </c>
      <c r="P55" s="35">
        <f t="shared" si="4"/>
        <v>583.79445513495023</v>
      </c>
      <c r="Q55" s="35">
        <f t="shared" si="5"/>
        <v>258.18333887534448</v>
      </c>
      <c r="R55" s="35">
        <f t="shared" si="6"/>
        <v>131.41448463313384</v>
      </c>
      <c r="S55" s="35">
        <f t="shared" si="7"/>
        <v>297.3699152530221</v>
      </c>
      <c r="T55" s="35">
        <f t="shared" si="8"/>
        <v>32.30196656438131</v>
      </c>
      <c r="U55" s="35">
        <f t="shared" si="9"/>
        <v>524.59579336611046</v>
      </c>
      <c r="V55" s="35">
        <f t="shared" si="10"/>
        <v>267.0175625050793</v>
      </c>
      <c r="W55" s="35">
        <f t="shared" si="11"/>
        <v>11.801650730154279</v>
      </c>
      <c r="X55" s="35">
        <f t="shared" si="12"/>
        <v>3433.881313067709</v>
      </c>
      <c r="Y55" s="51">
        <v>9900</v>
      </c>
      <c r="Z55" s="51">
        <v>4150</v>
      </c>
      <c r="AA55" s="35">
        <f t="shared" si="13"/>
        <v>595.28251785714292</v>
      </c>
      <c r="AB55" s="35">
        <f t="shared" si="14"/>
        <v>456.63678571428602</v>
      </c>
      <c r="AC55" s="35">
        <f t="shared" si="15"/>
        <v>584.47148687734398</v>
      </c>
      <c r="AD55" s="35">
        <f t="shared" si="16"/>
        <v>272.81852363942676</v>
      </c>
      <c r="AE55" s="35">
        <f t="shared" si="17"/>
        <v>147.08504830486214</v>
      </c>
      <c r="AF55" s="35">
        <f t="shared" si="18"/>
        <v>314.97543093689774</v>
      </c>
      <c r="AG55" s="35">
        <f t="shared" si="19"/>
        <v>15.889113179359516</v>
      </c>
      <c r="AH55" s="35">
        <f t="shared" si="20"/>
        <v>517.13580039429041</v>
      </c>
      <c r="AI55" s="35">
        <f t="shared" si="21"/>
        <v>278.8041778339695</v>
      </c>
      <c r="AJ55" s="35">
        <f t="shared" si="22"/>
        <v>12.500356740305188</v>
      </c>
      <c r="AK55" s="36">
        <f t="shared" si="23"/>
        <v>3277.8735859578287</v>
      </c>
    </row>
    <row r="56" spans="1:37" x14ac:dyDescent="0.25">
      <c r="A56" s="5">
        <v>5343</v>
      </c>
      <c r="B56" s="5">
        <v>1080199.4296793938</v>
      </c>
      <c r="C56" s="5">
        <v>1348896.1203795671</v>
      </c>
      <c r="D56" s="5">
        <v>17473.416734677328</v>
      </c>
      <c r="E56" s="5">
        <v>40.53452368108595</v>
      </c>
      <c r="F56" s="68">
        <f t="shared" si="0"/>
        <v>-7.2796428571431128E-3</v>
      </c>
      <c r="G56" s="47">
        <f t="shared" si="1"/>
        <v>2.3031071428571456E-2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2"/>
        <v>469.78948214285606</v>
      </c>
      <c r="O56" s="35">
        <f t="shared" si="3"/>
        <v>184.48321428571199</v>
      </c>
      <c r="P56" s="35">
        <f t="shared" si="4"/>
        <v>583.77466002302788</v>
      </c>
      <c r="Q56" s="35">
        <f t="shared" si="5"/>
        <v>257.86357185565805</v>
      </c>
      <c r="R56" s="35">
        <f t="shared" si="6"/>
        <v>131.2025220867971</v>
      </c>
      <c r="S56" s="35">
        <f t="shared" si="7"/>
        <v>297.24723189286954</v>
      </c>
      <c r="T56" s="35">
        <f t="shared" si="8"/>
        <v>32.657758729557493</v>
      </c>
      <c r="U56" s="35">
        <f t="shared" si="9"/>
        <v>524.75304782352782</v>
      </c>
      <c r="V56" s="35">
        <f t="shared" si="10"/>
        <v>266.99747797536691</v>
      </c>
      <c r="W56" s="35">
        <f t="shared" si="11"/>
        <v>12.076347923510404</v>
      </c>
      <c r="X56" s="35">
        <f t="shared" si="12"/>
        <v>3437.1298273509628</v>
      </c>
      <c r="Y56" s="51">
        <v>9900</v>
      </c>
      <c r="Z56" s="51">
        <v>4150</v>
      </c>
      <c r="AA56" s="35">
        <f t="shared" si="13"/>
        <v>595.5789464285715</v>
      </c>
      <c r="AB56" s="35">
        <f t="shared" si="14"/>
        <v>457.27964285714313</v>
      </c>
      <c r="AC56" s="35">
        <f t="shared" si="15"/>
        <v>584.47256403835104</v>
      </c>
      <c r="AD56" s="35">
        <f t="shared" si="16"/>
        <v>272.85362470572403</v>
      </c>
      <c r="AE56" s="35">
        <f t="shared" si="17"/>
        <v>147.24603718182988</v>
      </c>
      <c r="AF56" s="35">
        <f t="shared" si="18"/>
        <v>315.26772839014978</v>
      </c>
      <c r="AG56" s="35">
        <f t="shared" si="19"/>
        <v>15.849440894727648</v>
      </c>
      <c r="AH56" s="35">
        <f t="shared" si="20"/>
        <v>517.11728106415831</v>
      </c>
      <c r="AI56" s="35">
        <f t="shared" si="21"/>
        <v>279.06343731757818</v>
      </c>
      <c r="AJ56" s="35">
        <f t="shared" si="22"/>
        <v>12.808471765571918</v>
      </c>
      <c r="AK56" s="36">
        <f t="shared" si="23"/>
        <v>3277.4815582034048</v>
      </c>
    </row>
    <row r="57" spans="1:37" x14ac:dyDescent="0.25">
      <c r="A57" s="5">
        <v>5343.2</v>
      </c>
      <c r="B57" s="5">
        <v>1080351.4219989777</v>
      </c>
      <c r="C57" s="5">
        <v>1349026.1139743626</v>
      </c>
      <c r="D57" s="5">
        <v>17473.422269371214</v>
      </c>
      <c r="E57" s="5">
        <v>40.543855406612451</v>
      </c>
      <c r="F57" s="68">
        <f t="shared" si="0"/>
        <v>-7.4082142857144241E-3</v>
      </c>
      <c r="G57" s="47">
        <f t="shared" si="1"/>
        <v>2.3045357142857159E-2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2"/>
        <v>469.25591071428516</v>
      </c>
      <c r="O57" s="35">
        <f t="shared" si="3"/>
        <v>183.32607142857017</v>
      </c>
      <c r="P57" s="35">
        <f t="shared" si="4"/>
        <v>583.77067514274336</v>
      </c>
      <c r="Q57" s="35">
        <f t="shared" si="5"/>
        <v>257.79960956364243</v>
      </c>
      <c r="R57" s="35">
        <f t="shared" si="6"/>
        <v>131.16015505045146</v>
      </c>
      <c r="S57" s="35">
        <f t="shared" si="7"/>
        <v>297.22270078317661</v>
      </c>
      <c r="T57" s="35">
        <f t="shared" si="8"/>
        <v>32.728912808485866</v>
      </c>
      <c r="U57" s="35">
        <f t="shared" si="9"/>
        <v>524.7844740453678</v>
      </c>
      <c r="V57" s="35">
        <f t="shared" si="10"/>
        <v>266.99347256717999</v>
      </c>
      <c r="W57" s="35">
        <f t="shared" si="11"/>
        <v>12.131232645293501</v>
      </c>
      <c r="X57" s="35">
        <f t="shared" si="12"/>
        <v>3437.7788266914754</v>
      </c>
      <c r="Y57" s="51">
        <v>9900</v>
      </c>
      <c r="Z57" s="51">
        <v>4150</v>
      </c>
      <c r="AA57" s="35">
        <f t="shared" si="13"/>
        <v>595.63823214285719</v>
      </c>
      <c r="AB57" s="35">
        <f t="shared" si="14"/>
        <v>457.40821428571439</v>
      </c>
      <c r="AC57" s="35">
        <f t="shared" si="15"/>
        <v>584.47277914788674</v>
      </c>
      <c r="AD57" s="35">
        <f t="shared" si="16"/>
        <v>272.86064478365046</v>
      </c>
      <c r="AE57" s="35">
        <f t="shared" si="17"/>
        <v>147.27823230855563</v>
      </c>
      <c r="AF57" s="35">
        <f t="shared" si="18"/>
        <v>315.32613814627592</v>
      </c>
      <c r="AG57" s="35">
        <f t="shared" si="19"/>
        <v>15.841506411495343</v>
      </c>
      <c r="AH57" s="35">
        <f t="shared" si="20"/>
        <v>517.11357690403986</v>
      </c>
      <c r="AI57" s="35">
        <f t="shared" si="21"/>
        <v>279.11527354766679</v>
      </c>
      <c r="AJ57" s="35">
        <f t="shared" si="22"/>
        <v>12.87012980810297</v>
      </c>
      <c r="AK57" s="36">
        <f t="shared" si="23"/>
        <v>3277.4031435467959</v>
      </c>
    </row>
    <row r="58" spans="1:37" x14ac:dyDescent="0.25">
      <c r="A58" s="5">
        <v>5343.8</v>
      </c>
      <c r="B58" s="5">
        <v>1080807.2714796066</v>
      </c>
      <c r="C58" s="5">
        <v>1349416.2437528074</v>
      </c>
      <c r="D58" s="5">
        <v>17473.442595901786</v>
      </c>
      <c r="E58" s="5">
        <v>40.572008594037804</v>
      </c>
      <c r="F58" s="68">
        <f t="shared" si="0"/>
        <v>-7.7939285714289444E-3</v>
      </c>
      <c r="G58" s="47">
        <f t="shared" si="1"/>
        <v>2.3088214285714326E-2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2"/>
        <v>467.65519642856987</v>
      </c>
      <c r="O58" s="35">
        <f t="shared" si="3"/>
        <v>179.85464285713948</v>
      </c>
      <c r="P58" s="35">
        <f t="shared" si="4"/>
        <v>583.75866879564944</v>
      </c>
      <c r="Q58" s="35">
        <f t="shared" si="5"/>
        <v>257.60770496525134</v>
      </c>
      <c r="R58" s="35">
        <f t="shared" si="6"/>
        <v>131.03310478978298</v>
      </c>
      <c r="S58" s="35">
        <f t="shared" si="7"/>
        <v>297.14911857175133</v>
      </c>
      <c r="T58" s="35">
        <f t="shared" si="8"/>
        <v>32.942366280688084</v>
      </c>
      <c r="U58" s="35">
        <f t="shared" si="9"/>
        <v>524.8787033522849</v>
      </c>
      <c r="V58" s="35">
        <f t="shared" si="10"/>
        <v>266.98147925180501</v>
      </c>
      <c r="W58" s="35">
        <f t="shared" si="11"/>
        <v>12.29577758271045</v>
      </c>
      <c r="X58" s="35">
        <f t="shared" si="12"/>
        <v>3439.7244185253358</v>
      </c>
      <c r="Y58" s="51">
        <v>9900</v>
      </c>
      <c r="Z58" s="51">
        <v>4150</v>
      </c>
      <c r="AA58" s="35">
        <f t="shared" si="13"/>
        <v>595.8160892857145</v>
      </c>
      <c r="AB58" s="35">
        <f t="shared" si="14"/>
        <v>457.79392857142898</v>
      </c>
      <c r="AC58" s="35">
        <f t="shared" si="15"/>
        <v>584.47342383115597</v>
      </c>
      <c r="AD58" s="35">
        <f t="shared" si="16"/>
        <v>272.88170474669192</v>
      </c>
      <c r="AE58" s="35">
        <f t="shared" si="17"/>
        <v>147.37481241854223</v>
      </c>
      <c r="AF58" s="35">
        <f t="shared" si="18"/>
        <v>315.50126800646814</v>
      </c>
      <c r="AG58" s="35">
        <f t="shared" si="19"/>
        <v>15.817702909265199</v>
      </c>
      <c r="AH58" s="35">
        <f t="shared" si="20"/>
        <v>517.1024638355334</v>
      </c>
      <c r="AI58" s="35">
        <f t="shared" si="21"/>
        <v>279.27075096393617</v>
      </c>
      <c r="AJ58" s="35">
        <f t="shared" si="22"/>
        <v>13.055173904323484</v>
      </c>
      <c r="AK58" s="36">
        <f t="shared" si="23"/>
        <v>3277.1678813642884</v>
      </c>
    </row>
    <row r="59" spans="1:37" x14ac:dyDescent="0.25">
      <c r="A59" s="5">
        <v>5344</v>
      </c>
      <c r="B59" s="5">
        <v>1080959.1786003113</v>
      </c>
      <c r="C59" s="5">
        <v>1349546.3368981481</v>
      </c>
      <c r="D59" s="5">
        <v>17473.450612228335</v>
      </c>
      <c r="E59" s="5">
        <v>40.581445660128182</v>
      </c>
      <c r="F59" s="68">
        <f t="shared" si="0"/>
        <v>-7.9225000000002557E-3</v>
      </c>
      <c r="G59" s="47">
        <f t="shared" si="1"/>
        <v>2.3102500000000029E-2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2"/>
        <v>467.12162499999891</v>
      </c>
      <c r="O59" s="35">
        <f t="shared" si="3"/>
        <v>178.69749999999772</v>
      </c>
      <c r="P59" s="35">
        <f t="shared" si="4"/>
        <v>583.75464944631813</v>
      </c>
      <c r="Q59" s="35">
        <f t="shared" si="5"/>
        <v>257.54373086830731</v>
      </c>
      <c r="R59" s="35">
        <f t="shared" si="6"/>
        <v>130.99077163434018</v>
      </c>
      <c r="S59" s="35">
        <f t="shared" si="7"/>
        <v>297.12459487250339</v>
      </c>
      <c r="T59" s="35">
        <f t="shared" si="8"/>
        <v>33.013514506124849</v>
      </c>
      <c r="U59" s="35">
        <f t="shared" si="9"/>
        <v>524.91009666482194</v>
      </c>
      <c r="V59" s="35">
        <f t="shared" si="10"/>
        <v>266.97748910044368</v>
      </c>
      <c r="W59" s="35">
        <f t="shared" si="11"/>
        <v>12.350589523910392</v>
      </c>
      <c r="X59" s="35">
        <f t="shared" si="12"/>
        <v>3440.3724805636966</v>
      </c>
      <c r="Y59" s="51">
        <v>9900</v>
      </c>
      <c r="Z59" s="51">
        <v>4150</v>
      </c>
      <c r="AA59" s="35">
        <f t="shared" si="13"/>
        <v>595.87537500000008</v>
      </c>
      <c r="AB59" s="35">
        <f t="shared" si="14"/>
        <v>457.92250000000024</v>
      </c>
      <c r="AC59" s="35">
        <f t="shared" si="15"/>
        <v>584.47363851046521</v>
      </c>
      <c r="AD59" s="35">
        <f t="shared" si="16"/>
        <v>272.88872464411315</v>
      </c>
      <c r="AE59" s="35">
        <f t="shared" si="17"/>
        <v>147.40700403682948</v>
      </c>
      <c r="AF59" s="35">
        <f t="shared" si="18"/>
        <v>315.5596115017359</v>
      </c>
      <c r="AG59" s="35">
        <f t="shared" si="19"/>
        <v>15.809768391025353</v>
      </c>
      <c r="AH59" s="35">
        <f t="shared" si="20"/>
        <v>517.09875928332031</v>
      </c>
      <c r="AI59" s="35">
        <f t="shared" si="21"/>
        <v>279.32256635565699</v>
      </c>
      <c r="AJ59" s="35">
        <f t="shared" si="22"/>
        <v>13.11687857296004</v>
      </c>
      <c r="AK59" s="36">
        <f t="shared" si="23"/>
        <v>3277.0894545656633</v>
      </c>
    </row>
    <row r="60" spans="1:37" x14ac:dyDescent="0.25">
      <c r="A60" s="5">
        <v>5345</v>
      </c>
      <c r="B60" s="5">
        <v>1081718.3910365105</v>
      </c>
      <c r="C60" s="5">
        <v>1350197.1797511876</v>
      </c>
      <c r="D60" s="5">
        <v>17473.499999983462</v>
      </c>
      <c r="E60" s="5">
        <v>40.629026017694628</v>
      </c>
      <c r="F60" s="68">
        <f t="shared" si="0"/>
        <v>-8.5653571428573987E-3</v>
      </c>
      <c r="G60" s="47">
        <f t="shared" si="1"/>
        <v>2.3173928571428602E-2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2"/>
        <v>464.45376785714177</v>
      </c>
      <c r="O60" s="35">
        <f t="shared" si="3"/>
        <v>172.91178571428341</v>
      </c>
      <c r="P60" s="35">
        <f t="shared" si="4"/>
        <v>583.73442347156481</v>
      </c>
      <c r="Q60" s="35">
        <f t="shared" si="5"/>
        <v>257.22381628707723</v>
      </c>
      <c r="R60" s="35">
        <f t="shared" si="6"/>
        <v>130.77923260040828</v>
      </c>
      <c r="S60" s="35">
        <f t="shared" si="7"/>
        <v>297.00200414227794</v>
      </c>
      <c r="T60" s="35">
        <f t="shared" si="8"/>
        <v>33.369233502729152</v>
      </c>
      <c r="U60" s="35">
        <f t="shared" si="9"/>
        <v>525.06693975621033</v>
      </c>
      <c r="V60" s="35">
        <f t="shared" si="10"/>
        <v>266.95759528163029</v>
      </c>
      <c r="W60" s="35">
        <f t="shared" si="11"/>
        <v>12.624376957803609</v>
      </c>
      <c r="X60" s="35">
        <f t="shared" si="12"/>
        <v>3443.6092785672458</v>
      </c>
      <c r="Y60" s="51">
        <v>9900</v>
      </c>
      <c r="Z60" s="51">
        <v>4150</v>
      </c>
      <c r="AA60" s="35">
        <f t="shared" si="13"/>
        <v>596.17180357142865</v>
      </c>
      <c r="AB60" s="35">
        <f t="shared" si="14"/>
        <v>458.56535714285741</v>
      </c>
      <c r="AC60" s="35">
        <f t="shared" si="15"/>
        <v>584.47471029364203</v>
      </c>
      <c r="AD60" s="35">
        <f t="shared" si="16"/>
        <v>272.92382345409584</v>
      </c>
      <c r="AE60" s="35">
        <f t="shared" si="17"/>
        <v>147.56794905818407</v>
      </c>
      <c r="AF60" s="35">
        <f t="shared" si="18"/>
        <v>315.85108069412365</v>
      </c>
      <c r="AG60" s="35">
        <f t="shared" si="19"/>
        <v>15.770095668799362</v>
      </c>
      <c r="AH60" s="35">
        <f t="shared" si="20"/>
        <v>517.08023505200561</v>
      </c>
      <c r="AI60" s="35">
        <f t="shared" si="21"/>
        <v>279.58156535932511</v>
      </c>
      <c r="AJ60" s="35">
        <f t="shared" si="22"/>
        <v>13.42557642574728</v>
      </c>
      <c r="AK60" s="36">
        <f t="shared" si="23"/>
        <v>3276.6972750360328</v>
      </c>
    </row>
    <row r="61" spans="1:37" x14ac:dyDescent="0.25">
      <c r="A61" s="5">
        <v>5346</v>
      </c>
      <c r="B61" s="5">
        <v>1082477.0589857101</v>
      </c>
      <c r="C61" s="5">
        <v>1350848.6572138667</v>
      </c>
      <c r="D61" s="5">
        <v>17473.564897942651</v>
      </c>
      <c r="E61" s="5">
        <v>40.677264753785288</v>
      </c>
      <c r="F61" s="68">
        <f t="shared" si="0"/>
        <v>-9.2082142857145416E-3</v>
      </c>
      <c r="G61" s="47">
        <f t="shared" si="1"/>
        <v>2.3245357142857172E-2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2"/>
        <v>461.78591071428468</v>
      </c>
      <c r="O61" s="35">
        <f t="shared" si="3"/>
        <v>167.12607142856911</v>
      </c>
      <c r="P61" s="35">
        <f t="shared" si="4"/>
        <v>583.71398216621833</v>
      </c>
      <c r="Q61" s="35">
        <f t="shared" si="5"/>
        <v>256.90382848592117</v>
      </c>
      <c r="R61" s="35">
        <f t="shared" si="6"/>
        <v>130.56790431274911</v>
      </c>
      <c r="S61" s="35">
        <f t="shared" si="7"/>
        <v>296.87945965079109</v>
      </c>
      <c r="T61" s="35">
        <f t="shared" si="8"/>
        <v>33.724915328220185</v>
      </c>
      <c r="U61" s="35">
        <f t="shared" si="9"/>
        <v>525.22357696462586</v>
      </c>
      <c r="V61" s="35">
        <f t="shared" si="10"/>
        <v>266.9377959218512</v>
      </c>
      <c r="W61" s="35">
        <f t="shared" si="11"/>
        <v>12.897711645613404</v>
      </c>
      <c r="X61" s="35">
        <f t="shared" si="12"/>
        <v>3446.8402272151316</v>
      </c>
      <c r="Y61" s="51">
        <v>9900</v>
      </c>
      <c r="Z61" s="51">
        <v>4150</v>
      </c>
      <c r="AA61" s="35">
        <f t="shared" si="13"/>
        <v>596.46823214285723</v>
      </c>
      <c r="AB61" s="35">
        <f t="shared" si="14"/>
        <v>459.20821428571458</v>
      </c>
      <c r="AC61" s="35">
        <f t="shared" si="15"/>
        <v>584.47577938783695</v>
      </c>
      <c r="AD61" s="35">
        <f t="shared" si="16"/>
        <v>272.95892113517374</v>
      </c>
      <c r="AE61" s="35">
        <f t="shared" si="17"/>
        <v>147.72887243385421</v>
      </c>
      <c r="AF61" s="35">
        <f t="shared" si="18"/>
        <v>316.14213638941027</v>
      </c>
      <c r="AG61" s="35">
        <f t="shared" si="19"/>
        <v>15.730422728596444</v>
      </c>
      <c r="AH61" s="35">
        <f t="shared" si="20"/>
        <v>517.06170837044374</v>
      </c>
      <c r="AI61" s="35">
        <f t="shared" si="21"/>
        <v>279.840434738753</v>
      </c>
      <c r="AJ61" s="35">
        <f t="shared" si="22"/>
        <v>13.734564590541327</v>
      </c>
      <c r="AK61" s="36">
        <f t="shared" si="23"/>
        <v>3276.3050196059376</v>
      </c>
    </row>
    <row r="62" spans="1:37" x14ac:dyDescent="0.25">
      <c r="A62" s="5">
        <v>5347</v>
      </c>
      <c r="B62" s="5">
        <v>1083235.1744227409</v>
      </c>
      <c r="C62" s="5">
        <v>1351500.7775421143</v>
      </c>
      <c r="D62" s="5">
        <v>17473.645306105853</v>
      </c>
      <c r="E62" s="5">
        <v>40.726161868400162</v>
      </c>
      <c r="F62" s="68">
        <f t="shared" si="0"/>
        <v>-9.8510714285716845E-3</v>
      </c>
      <c r="G62" s="47">
        <f t="shared" si="1"/>
        <v>2.3316785714285745E-2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2"/>
        <v>459.11805357142748</v>
      </c>
      <c r="O62" s="35">
        <f t="shared" si="3"/>
        <v>161.34035714285483</v>
      </c>
      <c r="P62" s="35">
        <f t="shared" si="4"/>
        <v>583.69332559843406</v>
      </c>
      <c r="Q62" s="35">
        <f t="shared" si="5"/>
        <v>256.58376783895898</v>
      </c>
      <c r="R62" s="35">
        <f t="shared" si="6"/>
        <v>130.35678610220089</v>
      </c>
      <c r="S62" s="35">
        <f t="shared" si="7"/>
        <v>296.75696134490147</v>
      </c>
      <c r="T62" s="35">
        <f t="shared" si="8"/>
        <v>34.080559591653831</v>
      </c>
      <c r="U62" s="35">
        <f t="shared" si="9"/>
        <v>525.38000815771727</v>
      </c>
      <c r="V62" s="35">
        <f t="shared" si="10"/>
        <v>266.91809042563</v>
      </c>
      <c r="W62" s="35">
        <f t="shared" si="11"/>
        <v>13.170595001760237</v>
      </c>
      <c r="X62" s="35">
        <f t="shared" si="12"/>
        <v>3450.0653323530769</v>
      </c>
      <c r="Y62" s="51">
        <v>9900</v>
      </c>
      <c r="Z62" s="51">
        <v>4150</v>
      </c>
      <c r="AA62" s="35">
        <f t="shared" si="13"/>
        <v>596.76466071428581</v>
      </c>
      <c r="AB62" s="35">
        <f t="shared" si="14"/>
        <v>459.85107142857169</v>
      </c>
      <c r="AC62" s="35">
        <f t="shared" si="15"/>
        <v>584.47684579300585</v>
      </c>
      <c r="AD62" s="35">
        <f t="shared" si="16"/>
        <v>272.99401768684874</v>
      </c>
      <c r="AE62" s="35">
        <f t="shared" si="17"/>
        <v>147.88977435143838</v>
      </c>
      <c r="AF62" s="35">
        <f t="shared" si="18"/>
        <v>316.43277900931571</v>
      </c>
      <c r="AG62" s="35">
        <f t="shared" si="19"/>
        <v>15.690749570963385</v>
      </c>
      <c r="AH62" s="35">
        <f t="shared" si="20"/>
        <v>517.04317923886424</v>
      </c>
      <c r="AI62" s="35">
        <f t="shared" si="21"/>
        <v>280.09917490316349</v>
      </c>
      <c r="AJ62" s="35">
        <f t="shared" si="22"/>
        <v>14.0438423372635</v>
      </c>
      <c r="AK62" s="36">
        <f t="shared" si="23"/>
        <v>3275.9126882668029</v>
      </c>
    </row>
    <row r="63" spans="1:37" x14ac:dyDescent="0.25">
      <c r="A63" s="5">
        <v>5347.2</v>
      </c>
      <c r="B63" s="5">
        <v>1083386.7305016518</v>
      </c>
      <c r="C63" s="5">
        <v>1351631.2794767618</v>
      </c>
      <c r="D63" s="5">
        <v>17473.663248963021</v>
      </c>
      <c r="E63" s="5">
        <v>40.736020296746034</v>
      </c>
      <c r="F63" s="68">
        <f t="shared" si="0"/>
        <v>-9.9796428571429958E-3</v>
      </c>
      <c r="G63" s="47">
        <f t="shared" si="1"/>
        <v>2.3331071428571444E-2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2"/>
        <v>458.58448214285659</v>
      </c>
      <c r="O63" s="35">
        <f t="shared" si="3"/>
        <v>160.18321428571303</v>
      </c>
      <c r="P63" s="35">
        <f t="shared" si="4"/>
        <v>583.68916845943193</v>
      </c>
      <c r="Q63" s="35">
        <f t="shared" si="5"/>
        <v>256.51974700100396</v>
      </c>
      <c r="R63" s="35">
        <f t="shared" si="6"/>
        <v>130.3145876106752</v>
      </c>
      <c r="S63" s="35">
        <f t="shared" si="7"/>
        <v>296.73246722119745</v>
      </c>
      <c r="T63" s="35">
        <f t="shared" si="8"/>
        <v>34.151683902505169</v>
      </c>
      <c r="U63" s="35">
        <f t="shared" si="9"/>
        <v>525.41126966290017</v>
      </c>
      <c r="V63" s="35">
        <f t="shared" si="10"/>
        <v>266.91416053772315</v>
      </c>
      <c r="W63" s="35">
        <f t="shared" si="11"/>
        <v>13.225117637237764</v>
      </c>
      <c r="X63" s="35">
        <f t="shared" si="12"/>
        <v>3450.7096526733476</v>
      </c>
      <c r="Y63" s="51">
        <v>9900</v>
      </c>
      <c r="Z63" s="51">
        <v>4150</v>
      </c>
      <c r="AA63" s="35">
        <f t="shared" si="13"/>
        <v>596.8239464285715</v>
      </c>
      <c r="AB63" s="35">
        <f t="shared" si="14"/>
        <v>459.97964285714301</v>
      </c>
      <c r="AC63" s="35">
        <f t="shared" si="15"/>
        <v>584.47705875135262</v>
      </c>
      <c r="AD63" s="35">
        <f t="shared" si="16"/>
        <v>273.00103686161151</v>
      </c>
      <c r="AE63" s="35">
        <f t="shared" si="17"/>
        <v>147.92195217646801</v>
      </c>
      <c r="AF63" s="35">
        <f t="shared" si="18"/>
        <v>316.49085800133531</v>
      </c>
      <c r="AG63" s="35">
        <f t="shared" si="19"/>
        <v>15.682814913393281</v>
      </c>
      <c r="AH63" s="35">
        <f t="shared" si="20"/>
        <v>517.03947311856655</v>
      </c>
      <c r="AI63" s="35">
        <f t="shared" si="21"/>
        <v>280.15090746618841</v>
      </c>
      <c r="AJ63" s="35">
        <f t="shared" si="22"/>
        <v>14.105732572424641</v>
      </c>
      <c r="AK63" s="36">
        <f t="shared" si="23"/>
        <v>3275.8342128891372</v>
      </c>
    </row>
    <row r="64" spans="1:37" x14ac:dyDescent="0.25">
      <c r="A64" s="5">
        <v>5347.8</v>
      </c>
      <c r="B64" s="5">
        <v>1083841.2635588646</v>
      </c>
      <c r="C64" s="5">
        <v>1352022.9422034323</v>
      </c>
      <c r="D64" s="5">
        <v>17473.720799983454</v>
      </c>
      <c r="E64" s="5">
        <v>40.765753592629508</v>
      </c>
      <c r="F64" s="68">
        <f t="shared" si="0"/>
        <v>-1.0365357142857516E-2</v>
      </c>
      <c r="G64" s="47">
        <f t="shared" si="1"/>
        <v>2.3373928571428615E-2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2"/>
        <v>456.98376785714129</v>
      </c>
      <c r="O64" s="35">
        <f t="shared" si="3"/>
        <v>156.71178571428237</v>
      </c>
      <c r="P64" s="35">
        <f t="shared" si="4"/>
        <v>583.67664540150201</v>
      </c>
      <c r="Q64" s="35">
        <f t="shared" si="5"/>
        <v>256.32766712392203</v>
      </c>
      <c r="R64" s="35">
        <f t="shared" si="6"/>
        <v>130.1880423415711</v>
      </c>
      <c r="S64" s="35">
        <f t="shared" si="7"/>
        <v>296.65899591700963</v>
      </c>
      <c r="T64" s="35">
        <f t="shared" si="8"/>
        <v>34.36504769513796</v>
      </c>
      <c r="U64" s="35">
        <f t="shared" si="9"/>
        <v>525.50500469267433</v>
      </c>
      <c r="V64" s="35">
        <f t="shared" si="10"/>
        <v>266.90239321127331</v>
      </c>
      <c r="W64" s="35">
        <f t="shared" si="11"/>
        <v>13.388577674552897</v>
      </c>
      <c r="X64" s="35">
        <f t="shared" si="12"/>
        <v>3452.6412130596304</v>
      </c>
      <c r="Y64" s="51">
        <v>9900</v>
      </c>
      <c r="Z64" s="51">
        <v>4150</v>
      </c>
      <c r="AA64" s="35">
        <f t="shared" si="13"/>
        <v>597.00180357142881</v>
      </c>
      <c r="AB64" s="35">
        <f t="shared" si="14"/>
        <v>460.36535714285753</v>
      </c>
      <c r="AC64" s="35">
        <f t="shared" si="15"/>
        <v>584.4776969810124</v>
      </c>
      <c r="AD64" s="35">
        <f t="shared" si="16"/>
        <v>273.0220941146838</v>
      </c>
      <c r="AE64" s="35">
        <f t="shared" si="17"/>
        <v>148.018480561519</v>
      </c>
      <c r="AF64" s="35">
        <f t="shared" si="18"/>
        <v>316.66499597411649</v>
      </c>
      <c r="AG64" s="35">
        <f t="shared" si="19"/>
        <v>15.65901088867467</v>
      </c>
      <c r="AH64" s="35">
        <f t="shared" si="20"/>
        <v>517.02835416974233</v>
      </c>
      <c r="AI64" s="35">
        <f t="shared" si="21"/>
        <v>280.30607427427327</v>
      </c>
      <c r="AJ64" s="35">
        <f t="shared" si="22"/>
        <v>14.291472545122124</v>
      </c>
      <c r="AK64" s="36">
        <f t="shared" si="23"/>
        <v>3275.5987685352229</v>
      </c>
    </row>
    <row r="65" spans="1:37" x14ac:dyDescent="0.25">
      <c r="A65" s="5">
        <v>5348</v>
      </c>
      <c r="B65" s="5">
        <v>1083992.7293038368</v>
      </c>
      <c r="C65" s="5">
        <v>1352153.5489723384</v>
      </c>
      <c r="D65" s="5">
        <v>17473.7412244732</v>
      </c>
      <c r="E65" s="5">
        <v>40.77571736153925</v>
      </c>
      <c r="F65" s="68">
        <f t="shared" si="0"/>
        <v>-1.0493928571428827E-2</v>
      </c>
      <c r="G65" s="47">
        <f t="shared" si="1"/>
        <v>2.3388214285714314E-2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2"/>
        <v>456.45019642857039</v>
      </c>
      <c r="O65" s="35">
        <f t="shared" si="3"/>
        <v>155.55464285714055</v>
      </c>
      <c r="P65" s="35">
        <f t="shared" si="4"/>
        <v>583.67245383707245</v>
      </c>
      <c r="Q65" s="35">
        <f t="shared" si="5"/>
        <v>256.2636347204745</v>
      </c>
      <c r="R65" s="35">
        <f t="shared" si="6"/>
        <v>130.14587730268053</v>
      </c>
      <c r="S65" s="35">
        <f t="shared" si="7"/>
        <v>296.63450916974688</v>
      </c>
      <c r="T65" s="35">
        <f t="shared" si="8"/>
        <v>34.436165902294263</v>
      </c>
      <c r="U65" s="35">
        <f t="shared" si="9"/>
        <v>525.53623320384963</v>
      </c>
      <c r="V65" s="35">
        <f t="shared" si="10"/>
        <v>266.89847819908607</v>
      </c>
      <c r="W65" s="35">
        <f t="shared" si="11"/>
        <v>13.443028434684809</v>
      </c>
      <c r="X65" s="35">
        <f t="shared" si="12"/>
        <v>3453.2845998190169</v>
      </c>
      <c r="Y65" s="51">
        <v>9900</v>
      </c>
      <c r="Z65" s="51">
        <v>4150</v>
      </c>
      <c r="AA65" s="35">
        <f t="shared" si="13"/>
        <v>597.06108928571439</v>
      </c>
      <c r="AB65" s="35">
        <f t="shared" si="14"/>
        <v>460.4939285714288</v>
      </c>
      <c r="AC65" s="35">
        <f t="shared" si="15"/>
        <v>584.47790950910439</v>
      </c>
      <c r="AD65" s="35">
        <f t="shared" si="16"/>
        <v>273.02911310862254</v>
      </c>
      <c r="AE65" s="35">
        <f t="shared" si="17"/>
        <v>148.0506549981732</v>
      </c>
      <c r="AF65" s="35">
        <f t="shared" si="18"/>
        <v>316.7230089751759</v>
      </c>
      <c r="AG65" s="35">
        <f t="shared" si="19"/>
        <v>15.651076196446967</v>
      </c>
      <c r="AH65" s="35">
        <f t="shared" si="20"/>
        <v>517.02464765749687</v>
      </c>
      <c r="AI65" s="35">
        <f t="shared" si="21"/>
        <v>280.35778626083351</v>
      </c>
      <c r="AJ65" s="35">
        <f t="shared" si="22"/>
        <v>14.353408939132482</v>
      </c>
      <c r="AK65" s="36">
        <f t="shared" si="23"/>
        <v>3275.5202810100523</v>
      </c>
    </row>
    <row r="66" spans="1:37" x14ac:dyDescent="0.25">
      <c r="A66" s="5">
        <v>5349</v>
      </c>
      <c r="B66" s="5">
        <v>1084749.7155604362</v>
      </c>
      <c r="C66" s="5">
        <v>1352806.9797211289</v>
      </c>
      <c r="D66" s="5">
        <v>17473.852653044643</v>
      </c>
      <c r="E66" s="5">
        <v>40.825931233202553</v>
      </c>
      <c r="F66" s="68">
        <f t="shared" si="0"/>
        <v>-1.113678571428597E-2</v>
      </c>
      <c r="G66" s="47">
        <f t="shared" si="1"/>
        <v>2.3459642857142887E-2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2"/>
        <v>453.78233928571319</v>
      </c>
      <c r="O66" s="35">
        <f t="shared" si="3"/>
        <v>149.76892857142627</v>
      </c>
      <c r="P66" s="35">
        <f t="shared" si="4"/>
        <v>583.65136695169804</v>
      </c>
      <c r="Q66" s="35">
        <f t="shared" si="5"/>
        <v>255.94342950491389</v>
      </c>
      <c r="R66" s="35">
        <f t="shared" si="6"/>
        <v>129.93517725117263</v>
      </c>
      <c r="S66" s="35">
        <f t="shared" si="7"/>
        <v>296.51210306876277</v>
      </c>
      <c r="T66" s="35">
        <f t="shared" si="8"/>
        <v>34.791733869615989</v>
      </c>
      <c r="U66" s="35">
        <f t="shared" si="9"/>
        <v>525.69225197210483</v>
      </c>
      <c r="V66" s="35">
        <f t="shared" si="10"/>
        <v>266.87895864993141</v>
      </c>
      <c r="W66" s="35">
        <f t="shared" si="11"/>
        <v>13.715013346871109</v>
      </c>
      <c r="X66" s="35">
        <f t="shared" si="12"/>
        <v>3456.4980354431141</v>
      </c>
      <c r="Y66" s="51">
        <v>9900</v>
      </c>
      <c r="Z66" s="51">
        <v>4150</v>
      </c>
      <c r="AA66" s="35">
        <f t="shared" si="13"/>
        <v>597.35751785714297</v>
      </c>
      <c r="AB66" s="35">
        <f t="shared" si="14"/>
        <v>461.13678571428602</v>
      </c>
      <c r="AC66" s="35">
        <f t="shared" si="15"/>
        <v>584.47897053608858</v>
      </c>
      <c r="AD66" s="35">
        <f t="shared" si="16"/>
        <v>273.06420739999709</v>
      </c>
      <c r="AE66" s="35">
        <f t="shared" si="17"/>
        <v>148.21151456093401</v>
      </c>
      <c r="AF66" s="35">
        <f t="shared" si="18"/>
        <v>317.01282670793654</v>
      </c>
      <c r="AG66" s="35">
        <f t="shared" si="19"/>
        <v>15.61140260559398</v>
      </c>
      <c r="AH66" s="35">
        <f t="shared" si="20"/>
        <v>517.00611362657139</v>
      </c>
      <c r="AI66" s="35">
        <f t="shared" si="21"/>
        <v>280.61626921909539</v>
      </c>
      <c r="AJ66" s="35">
        <f t="shared" si="22"/>
        <v>14.66326367264813</v>
      </c>
      <c r="AK66" s="36">
        <f t="shared" si="23"/>
        <v>3275.1277978271069</v>
      </c>
    </row>
    <row r="67" spans="1:37" x14ac:dyDescent="0.25">
      <c r="A67" s="5">
        <v>5350</v>
      </c>
      <c r="B67" s="5">
        <v>1085506.12510252</v>
      </c>
      <c r="C67" s="5">
        <v>1353461.0779850185</v>
      </c>
      <c r="D67" s="5">
        <v>17473.979591820153</v>
      </c>
      <c r="E67" s="5">
        <v>40.876803483390077</v>
      </c>
      <c r="F67" s="68">
        <f t="shared" si="0"/>
        <v>-1.177964285714311E-2</v>
      </c>
      <c r="G67" s="47">
        <f t="shared" si="1"/>
        <v>2.3531071428571457E-2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2"/>
        <v>451.1144821428561</v>
      </c>
      <c r="O67" s="35">
        <f t="shared" si="3"/>
        <v>143.98321428571199</v>
      </c>
      <c r="P67" s="35">
        <f t="shared" si="4"/>
        <v>583.63006501257871</v>
      </c>
      <c r="Q67" s="35">
        <f t="shared" si="5"/>
        <v>255.62315256688296</v>
      </c>
      <c r="R67" s="35">
        <f t="shared" si="6"/>
        <v>129.72468528771776</v>
      </c>
      <c r="S67" s="35">
        <f t="shared" si="7"/>
        <v>296.38974298370044</v>
      </c>
      <c r="T67" s="35">
        <f t="shared" si="8"/>
        <v>35.147263103306031</v>
      </c>
      <c r="U67" s="35">
        <f t="shared" si="9"/>
        <v>525.84806433228209</v>
      </c>
      <c r="V67" s="35">
        <f t="shared" si="10"/>
        <v>266.85953118746744</v>
      </c>
      <c r="W67" s="35">
        <f t="shared" si="11"/>
        <v>13.98655113486938</v>
      </c>
      <c r="X67" s="35">
        <f t="shared" si="12"/>
        <v>3459.7056450477689</v>
      </c>
      <c r="Y67" s="51">
        <v>9900</v>
      </c>
      <c r="Z67" s="51">
        <v>4150</v>
      </c>
      <c r="AA67" s="35">
        <f t="shared" si="13"/>
        <v>597.65394642857154</v>
      </c>
      <c r="AB67" s="35">
        <f t="shared" si="14"/>
        <v>461.77964285714313</v>
      </c>
      <c r="AC67" s="35">
        <f t="shared" si="15"/>
        <v>584.48002887391431</v>
      </c>
      <c r="AD67" s="35">
        <f t="shared" si="16"/>
        <v>273.09930056047421</v>
      </c>
      <c r="AE67" s="35">
        <f t="shared" si="17"/>
        <v>148.37235322623499</v>
      </c>
      <c r="AF67" s="35">
        <f t="shared" si="18"/>
        <v>317.30223262814599</v>
      </c>
      <c r="AG67" s="35">
        <f t="shared" si="19"/>
        <v>15.571728798951268</v>
      </c>
      <c r="AH67" s="35">
        <f t="shared" si="20"/>
        <v>516.98757714631745</v>
      </c>
      <c r="AI67" s="35">
        <f t="shared" si="21"/>
        <v>280.87462418433819</v>
      </c>
      <c r="AJ67" s="35">
        <f t="shared" si="22"/>
        <v>14.973405817575284</v>
      </c>
      <c r="AK67" s="36">
        <f t="shared" si="23"/>
        <v>3274.735238709387</v>
      </c>
    </row>
  </sheetData>
  <sortState ref="G1:G359">
    <sortCondition ref="G280"/>
  </sortState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74"/>
  <sheetViews>
    <sheetView zoomScale="85" zoomScaleNormal="85" workbookViewId="0">
      <selection activeCell="A2" sqref="A2:AK74"/>
    </sheetView>
  </sheetViews>
  <sheetFormatPr defaultRowHeight="13.8" x14ac:dyDescent="0.25"/>
  <cols>
    <col min="7" max="7" width="9.375" bestFit="1" customWidth="1"/>
  </cols>
  <sheetData>
    <row r="1" spans="1:37" x14ac:dyDescent="0.25">
      <c r="A1" s="73" t="s">
        <v>76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5350</v>
      </c>
      <c r="B3" s="5">
        <v>1085506.12510252</v>
      </c>
      <c r="C3" s="5">
        <v>1353461.0779850185</v>
      </c>
      <c r="D3" s="5">
        <v>17473.979591820153</v>
      </c>
      <c r="E3" s="5">
        <v>40.876803483390077</v>
      </c>
      <c r="F3" s="71">
        <f>(0.02-(0.045/70)*(A3-5300.565))</f>
        <v>-1.177964285714311E-2</v>
      </c>
      <c r="G3" s="47">
        <f>0.02+(0.005/70)*(A3-5300.565)</f>
        <v>2.3531071428571457E-2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451.1144821428561</v>
      </c>
      <c r="O3" s="35">
        <f>(L3-400-500)*F3+250</f>
        <v>143.98321428571199</v>
      </c>
      <c r="P3" s="35">
        <f>(1000*SIN(PI()/2-(PI()/2+ATAN(H3)+ATAN(250/(L3-M3-400-250)))/2)/SIN((PI()/2+ATAN(H3)+ATAN(250/(L3-M3-400-250)))/2))*COS(ATAN((N3-O3)/(L3-M3-400-250)))</f>
        <v>583.63006501257871</v>
      </c>
      <c r="Q3" s="35">
        <f>(1000*SIN(PI()/2-(PI()/2+ATAN(H3)+ATAN(250/(L3-M3-400-250)))/2)/SIN((PI()/2+ATAN(H3)+ATAN(250/(L3-M3-400-250)))/2))*SIN(ATAN(H3)+ATAN(250/(L3-M3-400-250))-ATAN((N3-O3)/(L3-M3-400-250)))</f>
        <v>255.62315256688296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129.72468528771776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296.38974298370044</v>
      </c>
      <c r="T3" s="35">
        <f>(1000*SIN(PI()/2-(PI()/2+ATAN(H3)+ATAN(250/(L3-M3-400-250)))/2)/SIN((PI()/2+ATAN(H3)+ATAN(250/(L3-M3-400-250)))/2))*SIN(ATAN((N3-O3)/(L3-M3-400-250)))</f>
        <v>35.147263103306031</v>
      </c>
      <c r="U3" s="35">
        <f>(1000*SIN(PI()/2-(PI()/2+ATAN(H3)+ATAN(250/(L3-M3-400-250)))/2)/SIN((PI()/2+ATAN(H3)+ATAN(250/(L3-M3-400-250)))/2))*COS(ATAN(H3)+ATAN(250/(L3-M3-400-250))-ATAN((N3-O3)/(L3-M3-400-250)))</f>
        <v>525.84806433228209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266.85953118746744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13.98655113486938</v>
      </c>
      <c r="X3" s="35">
        <f>M3+400-((K3-250-(N3-O3))/TAN(PI()/2-(ATAN(H3)+ATAN(250/(L3-M3-400-250))-ATAN((N3-O3)/(L3-M3-400-250)))))</f>
        <v>3459.7056450477689</v>
      </c>
      <c r="Y3" s="51">
        <v>9900</v>
      </c>
      <c r="Z3" s="51">
        <v>4150</v>
      </c>
      <c r="AA3" s="35">
        <f>Z3*G3+J3</f>
        <v>597.65394642857154</v>
      </c>
      <c r="AB3" s="35">
        <f>(Y3-400-500)*G3+250</f>
        <v>461.77964285714313</v>
      </c>
      <c r="AC3" s="35">
        <f>(1000*SIN(PI()/2-(PI()/2+ATAN(I3)+ATAN(250/(Y3-Z3-400-250)))/2)/SIN((PI()/2+ATAN(I3)+ATAN(250/(Y3-Z3-400-250)))/2))*COS(ATAN((AA3-AB3)/(Y3-Z3-400-250)))</f>
        <v>584.48002887391431</v>
      </c>
      <c r="AD3" s="35">
        <f>(1000*SIN(PI()/2-(PI()/2+ATAN(I3)+ATAN(250/(Y3-Z3-400-250)))/2)/SIN((PI()/2+ATAN(I3)+ATAN(250/(Y3-Z3-400-250)))/2))*SIN(ATAN(I3)+ATAN(250/(Y3-Z3-400-250))-(ATAN((AA3-AB3)/(Y3-Z3-400-250))))</f>
        <v>273.09930056047421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148.37235322623499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317.30223262814599</v>
      </c>
      <c r="AG3" s="35">
        <f>(1000*SIN(PI()/2-(PI()/2+ATAN(I3)+ATAN(250/(Y3-Z3-400-250)))/2)/SIN((PI()/2+ATAN(I3)+ATAN(250/(Y3-Z3-400-250)))/2))*SIN(ATAN((AA3-AB3)/(Y3-Z3-400-250)))</f>
        <v>15.571728798951268</v>
      </c>
      <c r="AH3" s="35">
        <f>(1000*SIN(PI()/2-(PI()/2+ATAN(I3)+ATAN(250/(Y3-Z3-400-250)))/2)/SIN((PI()/2+ATAN(I3)+ATAN(250/(Y3-Z3-400-250)))/2))*COS(ATAN(I3)+ATAN(250/(Y3-Z3-400-250))-(ATAN((AA3-AB3)/(Y3-Z3-400-250))))</f>
        <v>516.98757714631745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280.87462418433819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14.973405817575284</v>
      </c>
      <c r="AK3" s="36">
        <f>Z3+400-((K3-250-(AA3-AB3))/TAN(PI()/2-(ATAN(I3)+ATAN(250/(Y3-Z3-400-250))-(ATAN((AA3-AB3)/(Y3-Z3-400-250))))))</f>
        <v>3274.735238709387</v>
      </c>
    </row>
    <row r="4" spans="1:37" x14ac:dyDescent="0.25">
      <c r="A4" s="5">
        <v>5351</v>
      </c>
      <c r="B4" s="5">
        <v>1086261.9498176575</v>
      </c>
      <c r="C4" s="5">
        <v>1354115.8519402146</v>
      </c>
      <c r="D4" s="5">
        <v>17474.122040799757</v>
      </c>
      <c r="E4" s="5">
        <v>40.928334112101808</v>
      </c>
      <c r="F4" s="71">
        <f t="shared" ref="F4:F32" si="0">(0.02-(0.045/70)*(A4-5300.565))</f>
        <v>-1.2422500000000256E-2</v>
      </c>
      <c r="G4" s="47">
        <f t="shared" ref="G4:G32" si="1">0.02+(0.005/70)*(A4-5300.565)</f>
        <v>2.360250000000003E-2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2">M4*F4+J4</f>
        <v>448.44662499999896</v>
      </c>
      <c r="O4" s="35">
        <f t="shared" ref="O4:O67" si="3">(L4-400-500)*F4+250</f>
        <v>138.19749999999769</v>
      </c>
      <c r="P4" s="35">
        <f t="shared" ref="P4:P67" si="4">(1000*SIN(PI()/2-(PI()/2+ATAN(H4)+ATAN(250/(L4-M4-400-250)))/2)/SIN((PI()/2+ATAN(H4)+ATAN(250/(L4-M4-400-250)))/2))*COS(ATAN((N4-O4)/(L4-M4-400-250)))</f>
        <v>583.6085480906853</v>
      </c>
      <c r="Q4" s="35">
        <f t="shared" ref="Q4:Q67" si="5">(1000*SIN(PI()/2-(PI()/2+ATAN(H4)+ATAN(250/(L4-M4-400-250)))/2)/SIN((PI()/2+ATAN(H4)+ATAN(250/(L4-M4-400-250)))/2))*SIN(ATAN(H4)+ATAN(250/(L4-M4-400-250))-ATAN((N4-O4)/(L4-M4-400-250)))</f>
        <v>255.30280428114534</v>
      </c>
      <c r="R4" s="35">
        <f t="shared" ref="R4:R67" si="6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129.51440075540069</v>
      </c>
      <c r="S4" s="35">
        <f t="shared" ref="S4:S67" si="7">(500*SIN(PI()/2-(PI()/2+(ATAN(H4)+ATAN(250/(L4-M4-400-250))-ATAN((N4-O4)/(L4-M4-400-250)))-(ATAN((O4-AB4)/(X4+AK4))))/2)/SIN((PI()/2+(ATAN(H4)+ATAN(250/(L4-M4-400-250))-ATAN((N4-O4)/(L4-M4-400-250)))-(ATAN((O4-AB4)/(X4+AK4))))/2))*COS(ATAN((O4-AB4)/(X4+AK4)))</f>
        <v>296.26742885464387</v>
      </c>
      <c r="T4" s="35">
        <f t="shared" ref="T4:T67" si="8">(1000*SIN(PI()/2-(PI()/2+ATAN(H4)+ATAN(250/(L4-M4-400-250)))/2)/SIN((PI()/2+ATAN(H4)+ATAN(250/(L4-M4-400-250)))/2))*SIN(ATAN((N4-O4)/(L4-M4-400-250)))</f>
        <v>35.50275321326594</v>
      </c>
      <c r="U4" s="35">
        <f t="shared" ref="U4:U67" si="9">(1000*SIN(PI()/2-(PI()/2+ATAN(H4)+ATAN(250/(L4-M4-400-250)))/2)/SIN((PI()/2+ATAN(H4)+ATAN(250/(L4-M4-400-250)))/2))*COS(ATAN(H4)+ATAN(250/(L4-M4-400-250))-ATAN((N4-O4)/(L4-M4-400-250)))</f>
        <v>526.00367015489826</v>
      </c>
      <c r="V4" s="35">
        <f t="shared" ref="V4:V67" si="10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266.84019522258052</v>
      </c>
      <c r="W4" s="35">
        <f t="shared" ref="W4:W67" si="11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14.257643189318971</v>
      </c>
      <c r="X4" s="35">
        <f t="shared" ref="X4:X67" si="12">M4+400-((K4-250-(N4-O4))/TAN(PI()/2-(ATAN(H4)+ATAN(250/(L4-M4-400-250))-ATAN((N4-O4)/(L4-M4-400-250)))))</f>
        <v>3462.9074344476339</v>
      </c>
      <c r="Y4" s="51">
        <v>9900</v>
      </c>
      <c r="Z4" s="51">
        <v>4150</v>
      </c>
      <c r="AA4" s="35">
        <f t="shared" ref="AA4:AA67" si="13">Z4*G4+J4</f>
        <v>597.95037500000012</v>
      </c>
      <c r="AB4" s="35">
        <f t="shared" ref="AB4:AB67" si="14">(Y4-400-500)*G4+250</f>
        <v>462.42250000000024</v>
      </c>
      <c r="AC4" s="35">
        <f t="shared" ref="AC4:AC67" si="15">(1000*SIN(PI()/2-(PI()/2+ATAN(I4)+ATAN(250/(Y4-Z4-400-250)))/2)/SIN((PI()/2+ATAN(I4)+ATAN(250/(Y4-Z4-400-250)))/2))*COS(ATAN((AA4-AB4)/(Y4-Z4-400-250)))</f>
        <v>584.4810845225378</v>
      </c>
      <c r="AD4" s="35">
        <f t="shared" ref="AD4:AD67" si="16">(1000*SIN(PI()/2-(PI()/2+ATAN(I4)+ATAN(250/(Y4-Z4-400-250)))/2)/SIN((PI()/2+ATAN(I4)+ATAN(250/(Y4-Z4-400-250)))/2))*SIN(ATAN(I4)+ATAN(250/(Y4-Z4-400-250))-(ATAN((AA4-AB4)/(Y4-Z4-400-250))))</f>
        <v>273.13439258955594</v>
      </c>
      <c r="AE4" s="35">
        <f t="shared" ref="AE4:AE67" si="17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148.53317118022989</v>
      </c>
      <c r="AF4" s="35">
        <f t="shared" ref="AF4:AF67" si="18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317.59122715594992</v>
      </c>
      <c r="AG4" s="35">
        <f t="shared" ref="AG4:AG67" si="19">(1000*SIN(PI()/2-(PI()/2+ATAN(I4)+ATAN(250/(Y4-Z4-400-250)))/2)/SIN((PI()/2+ATAN(I4)+ATAN(250/(Y4-Z4-400-250)))/2))*SIN(ATAN((AA4-AB4)/(Y4-Z4-400-250)))</f>
        <v>15.532054777065662</v>
      </c>
      <c r="AH4" s="35">
        <f t="shared" ref="AH4:AH67" si="20">(1000*SIN(PI()/2-(PI()/2+ATAN(I4)+ATAN(250/(Y4-Z4-400-250)))/2)/SIN((PI()/2+ATAN(I4)+ATAN(250/(Y4-Z4-400-250)))/2))*COS(ATAN(I4)+ATAN(250/(Y4-Z4-400-250))-(ATAN((AA4-AB4)/(Y4-Z4-400-250))))</f>
        <v>516.96903821696526</v>
      </c>
      <c r="AI4" s="35">
        <f t="shared" ref="AI4:AI67" si="21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281.13285156200971</v>
      </c>
      <c r="AJ4" s="35">
        <f t="shared" ref="AJ4:AJ67" si="22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15.283834656927752</v>
      </c>
      <c r="AK4" s="36">
        <f t="shared" ref="AK4:AK67" si="23">Z4+400-((K4-250-(AA4-AB4))/TAN(PI()/2-(ATAN(I4)+ATAN(250/(Y4-Z4-400-250))-(ATAN((AA4-AB4)/(Y4-Z4-400-250))))))</f>
        <v>3274.3426036483133</v>
      </c>
    </row>
    <row r="5" spans="1:37" x14ac:dyDescent="0.25">
      <c r="A5" s="5">
        <v>5352</v>
      </c>
      <c r="B5" s="5">
        <v>1087017.1815710068</v>
      </c>
      <c r="C5" s="5">
        <v>1354771.3097420037</v>
      </c>
      <c r="D5" s="5">
        <v>17474.279999983424</v>
      </c>
      <c r="E5" s="5">
        <v>40.980523119337754</v>
      </c>
      <c r="F5" s="71">
        <f t="shared" si="0"/>
        <v>-1.3065357142857396E-2</v>
      </c>
      <c r="G5" s="47">
        <f t="shared" si="1"/>
        <v>2.3673928571428599E-2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2"/>
        <v>445.77876785714182</v>
      </c>
      <c r="O5" s="35">
        <f t="shared" si="3"/>
        <v>132.41178571428344</v>
      </c>
      <c r="P5" s="35">
        <f t="shared" si="4"/>
        <v>583.586816257691</v>
      </c>
      <c r="Q5" s="35">
        <f t="shared" si="5"/>
        <v>254.98238502262029</v>
      </c>
      <c r="R5" s="35">
        <f t="shared" si="6"/>
        <v>129.30432300033928</v>
      </c>
      <c r="S5" s="35">
        <f t="shared" si="7"/>
        <v>296.14516062002809</v>
      </c>
      <c r="T5" s="35">
        <f t="shared" si="8"/>
        <v>35.858203809614004</v>
      </c>
      <c r="U5" s="35">
        <f t="shared" si="9"/>
        <v>526.15906931118843</v>
      </c>
      <c r="V5" s="35">
        <f t="shared" si="10"/>
        <v>266.820950167739</v>
      </c>
      <c r="W5" s="35">
        <f t="shared" si="11"/>
        <v>14.528290894971185</v>
      </c>
      <c r="X5" s="35">
        <f t="shared" si="12"/>
        <v>3466.1034094496263</v>
      </c>
      <c r="Y5" s="51">
        <v>9900</v>
      </c>
      <c r="Z5" s="51">
        <v>4150</v>
      </c>
      <c r="AA5" s="35">
        <f t="shared" si="13"/>
        <v>598.2468035714287</v>
      </c>
      <c r="AB5" s="35">
        <f t="shared" si="14"/>
        <v>463.06535714285735</v>
      </c>
      <c r="AC5" s="35">
        <f t="shared" si="15"/>
        <v>584.4821374819154</v>
      </c>
      <c r="AD5" s="35">
        <f t="shared" si="16"/>
        <v>273.16948348674418</v>
      </c>
      <c r="AE5" s="35">
        <f t="shared" si="17"/>
        <v>148.69396860871231</v>
      </c>
      <c r="AF5" s="35">
        <f t="shared" si="18"/>
        <v>317.87981071108419</v>
      </c>
      <c r="AG5" s="35">
        <f t="shared" si="19"/>
        <v>15.492380540484005</v>
      </c>
      <c r="AH5" s="35">
        <f t="shared" si="20"/>
        <v>516.95049683874493</v>
      </c>
      <c r="AI5" s="35">
        <f t="shared" si="21"/>
        <v>281.3909517566176</v>
      </c>
      <c r="AJ5" s="35">
        <f t="shared" si="22"/>
        <v>15.594549476952279</v>
      </c>
      <c r="AK5" s="36">
        <f t="shared" si="23"/>
        <v>3273.9498926353026</v>
      </c>
    </row>
    <row r="6" spans="1:37" x14ac:dyDescent="0.25">
      <c r="A6" s="5">
        <v>5352.2</v>
      </c>
      <c r="B6" s="5">
        <v>1087168.1560482979</v>
      </c>
      <c r="C6" s="5">
        <v>1354902.4840801656</v>
      </c>
      <c r="D6" s="5">
        <v>17474.313453044688</v>
      </c>
      <c r="E6" s="5">
        <v>40.99103992620784</v>
      </c>
      <c r="F6" s="71">
        <f t="shared" si="0"/>
        <v>-1.3193928571428707E-2</v>
      </c>
      <c r="G6" s="47">
        <f t="shared" si="1"/>
        <v>2.3688214285714302E-2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2"/>
        <v>445.24519642857086</v>
      </c>
      <c r="O6" s="35">
        <f t="shared" si="3"/>
        <v>131.25464285714162</v>
      </c>
      <c r="P6" s="35">
        <f t="shared" si="4"/>
        <v>583.58244410811665</v>
      </c>
      <c r="Q6" s="35">
        <f t="shared" si="5"/>
        <v>254.91829268718456</v>
      </c>
      <c r="R6" s="35">
        <f t="shared" si="6"/>
        <v>129.26233220526893</v>
      </c>
      <c r="S6" s="35">
        <f t="shared" si="7"/>
        <v>296.12071247490513</v>
      </c>
      <c r="T6" s="35">
        <f t="shared" si="8"/>
        <v>35.929289152955924</v>
      </c>
      <c r="U6" s="35">
        <f t="shared" si="9"/>
        <v>526.19012433120668</v>
      </c>
      <c r="V6" s="35">
        <f t="shared" si="10"/>
        <v>266.81711201438463</v>
      </c>
      <c r="W6" s="35">
        <f t="shared" si="11"/>
        <v>14.582367235690839</v>
      </c>
      <c r="X6" s="35">
        <f t="shared" si="12"/>
        <v>3466.7419072327448</v>
      </c>
      <c r="Y6" s="51">
        <v>9900</v>
      </c>
      <c r="Z6" s="51">
        <v>4150</v>
      </c>
      <c r="AA6" s="35">
        <f t="shared" si="13"/>
        <v>598.30608928571439</v>
      </c>
      <c r="AB6" s="35">
        <f t="shared" si="14"/>
        <v>463.19392857142873</v>
      </c>
      <c r="AC6" s="35">
        <f t="shared" si="15"/>
        <v>584.48234775107755</v>
      </c>
      <c r="AD6" s="35">
        <f t="shared" si="16"/>
        <v>273.17650153031076</v>
      </c>
      <c r="AE6" s="35">
        <f t="shared" si="17"/>
        <v>148.72612564767175</v>
      </c>
      <c r="AF6" s="35">
        <f t="shared" si="18"/>
        <v>317.93747814229812</v>
      </c>
      <c r="AG6" s="35">
        <f t="shared" si="19"/>
        <v>15.484445667452274</v>
      </c>
      <c r="AH6" s="35">
        <f t="shared" si="20"/>
        <v>516.9467882692569</v>
      </c>
      <c r="AI6" s="35">
        <f t="shared" si="21"/>
        <v>281.44255656910201</v>
      </c>
      <c r="AJ6" s="35">
        <f t="shared" si="22"/>
        <v>15.656726696054143</v>
      </c>
      <c r="AK6" s="36">
        <f t="shared" si="23"/>
        <v>3273.8713413177134</v>
      </c>
    </row>
    <row r="7" spans="1:37" x14ac:dyDescent="0.25">
      <c r="A7" s="5">
        <v>5352.8</v>
      </c>
      <c r="B7" s="5">
        <v>1087620.9345588684</v>
      </c>
      <c r="C7" s="5">
        <v>1355296.1738200486</v>
      </c>
      <c r="D7" s="5">
        <v>17474.417534677315</v>
      </c>
      <c r="E7" s="5">
        <v>41.022748357663957</v>
      </c>
      <c r="F7" s="71">
        <f t="shared" si="0"/>
        <v>-1.3579642857143231E-2</v>
      </c>
      <c r="G7" s="47">
        <f t="shared" si="1"/>
        <v>2.3731071428571469E-2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2"/>
        <v>443.64448214285562</v>
      </c>
      <c r="O7" s="35">
        <f t="shared" si="3"/>
        <v>127.78321428571093</v>
      </c>
      <c r="P7" s="35">
        <f t="shared" si="4"/>
        <v>583.56927610391506</v>
      </c>
      <c r="Q7" s="35">
        <f t="shared" si="5"/>
        <v>254.72599876743681</v>
      </c>
      <c r="R7" s="35">
        <f t="shared" si="6"/>
        <v>129.13640923843474</v>
      </c>
      <c r="S7" s="35">
        <f t="shared" si="7"/>
        <v>296.04737903391947</v>
      </c>
      <c r="T7" s="35">
        <f t="shared" si="8"/>
        <v>36.142535575031125</v>
      </c>
      <c r="U7" s="35">
        <f t="shared" si="9"/>
        <v>526.28323975039484</v>
      </c>
      <c r="V7" s="35">
        <f t="shared" si="10"/>
        <v>266.80561918528554</v>
      </c>
      <c r="W7" s="35">
        <f t="shared" si="11"/>
        <v>14.744490055166787</v>
      </c>
      <c r="X7" s="35">
        <f t="shared" si="12"/>
        <v>3468.6560069820716</v>
      </c>
      <c r="Y7" s="51">
        <v>9900</v>
      </c>
      <c r="Z7" s="51">
        <v>4150</v>
      </c>
      <c r="AA7" s="35">
        <f t="shared" si="13"/>
        <v>598.48394642857158</v>
      </c>
      <c r="AB7" s="35">
        <f t="shared" si="14"/>
        <v>463.5796428571432</v>
      </c>
      <c r="AC7" s="35">
        <f t="shared" si="15"/>
        <v>584.48297791313098</v>
      </c>
      <c r="AD7" s="35">
        <f t="shared" si="16"/>
        <v>273.19755538919685</v>
      </c>
      <c r="AE7" s="35">
        <f t="shared" si="17"/>
        <v>148.8225918977528</v>
      </c>
      <c r="AF7" s="35">
        <f t="shared" si="18"/>
        <v>318.1103819366665</v>
      </c>
      <c r="AG7" s="35">
        <f t="shared" si="19"/>
        <v>15.460640997004999</v>
      </c>
      <c r="AH7" s="35">
        <f t="shared" si="20"/>
        <v>516.93566197313817</v>
      </c>
      <c r="AI7" s="35">
        <f t="shared" si="21"/>
        <v>281.59734061172776</v>
      </c>
      <c r="AJ7" s="35">
        <f t="shared" si="22"/>
        <v>15.843326761467766</v>
      </c>
      <c r="AK7" s="36">
        <f t="shared" si="23"/>
        <v>3273.6356691337323</v>
      </c>
    </row>
    <row r="8" spans="1:37" x14ac:dyDescent="0.25">
      <c r="A8" s="5">
        <v>5353</v>
      </c>
      <c r="B8" s="5">
        <v>1087771.8122034073</v>
      </c>
      <c r="C8" s="5">
        <v>1355427.4595248401</v>
      </c>
      <c r="D8" s="5">
        <v>17474.453469371183</v>
      </c>
      <c r="E8" s="5">
        <v>41.033370505097913</v>
      </c>
      <c r="F8" s="71">
        <f t="shared" si="0"/>
        <v>-1.3708214285714542E-2</v>
      </c>
      <c r="G8" s="47">
        <f t="shared" si="1"/>
        <v>2.3745357142857172E-2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2"/>
        <v>443.11091071428467</v>
      </c>
      <c r="O8" s="35">
        <f t="shared" si="3"/>
        <v>126.62607142856912</v>
      </c>
      <c r="P8" s="35">
        <f t="shared" si="4"/>
        <v>583.56486958597031</v>
      </c>
      <c r="Q8" s="35">
        <f t="shared" si="5"/>
        <v>254.66189516638028</v>
      </c>
      <c r="R8" s="35">
        <f t="shared" si="6"/>
        <v>129.09445137167313</v>
      </c>
      <c r="S8" s="35">
        <f t="shared" si="7"/>
        <v>296.02293821665711</v>
      </c>
      <c r="T8" s="35">
        <f t="shared" si="8"/>
        <v>36.213614502687335</v>
      </c>
      <c r="U8" s="35">
        <f t="shared" si="9"/>
        <v>526.31426167310667</v>
      </c>
      <c r="V8" s="35">
        <f t="shared" si="10"/>
        <v>266.80179543699046</v>
      </c>
      <c r="W8" s="35">
        <f t="shared" si="11"/>
        <v>14.798495630712033</v>
      </c>
      <c r="X8" s="35">
        <f t="shared" si="12"/>
        <v>3469.293575852942</v>
      </c>
      <c r="Y8" s="51">
        <v>9900</v>
      </c>
      <c r="Z8" s="51">
        <v>4150</v>
      </c>
      <c r="AA8" s="35">
        <f t="shared" si="13"/>
        <v>598.54323214285728</v>
      </c>
      <c r="AB8" s="35">
        <f t="shared" si="14"/>
        <v>463.70821428571458</v>
      </c>
      <c r="AC8" s="35">
        <f t="shared" si="15"/>
        <v>584.48318775200335</v>
      </c>
      <c r="AD8" s="35">
        <f t="shared" si="16"/>
        <v>273.20457325154104</v>
      </c>
      <c r="AE8" s="35">
        <f t="shared" si="17"/>
        <v>148.85474569711607</v>
      </c>
      <c r="AF8" s="35">
        <f t="shared" si="18"/>
        <v>318.16798371286893</v>
      </c>
      <c r="AG8" s="35">
        <f t="shared" si="19"/>
        <v>15.452706089753148</v>
      </c>
      <c r="AH8" s="35">
        <f t="shared" si="20"/>
        <v>516.93195301188643</v>
      </c>
      <c r="AI8" s="35">
        <f t="shared" si="21"/>
        <v>281.64892517173081</v>
      </c>
      <c r="AJ8" s="35">
        <f t="shared" si="22"/>
        <v>15.905549567112594</v>
      </c>
      <c r="AK8" s="36">
        <f t="shared" si="23"/>
        <v>3273.5571056617723</v>
      </c>
    </row>
    <row r="9" spans="1:37" x14ac:dyDescent="0.25">
      <c r="A9" s="5">
        <v>5354</v>
      </c>
      <c r="B9" s="5">
        <v>1088525.833533287</v>
      </c>
      <c r="C9" s="5">
        <v>1356084.3094019294</v>
      </c>
      <c r="D9" s="5">
        <v>17474.642448963037</v>
      </c>
      <c r="E9" s="5">
        <v>41.086876269382287</v>
      </c>
      <c r="F9" s="71">
        <f t="shared" si="0"/>
        <v>-1.4351071428571682E-2</v>
      </c>
      <c r="G9" s="47">
        <f t="shared" si="1"/>
        <v>2.3816785714285742E-2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2"/>
        <v>440.44305357142753</v>
      </c>
      <c r="O9" s="35">
        <f t="shared" si="3"/>
        <v>120.84035714285486</v>
      </c>
      <c r="P9" s="35">
        <f t="shared" si="4"/>
        <v>583.54270814859888</v>
      </c>
      <c r="Q9" s="35">
        <f t="shared" si="5"/>
        <v>254.34133508764921</v>
      </c>
      <c r="R9" s="35">
        <f t="shared" si="6"/>
        <v>128.88478522155199</v>
      </c>
      <c r="S9" s="35">
        <f t="shared" si="7"/>
        <v>295.90076157972049</v>
      </c>
      <c r="T9" s="35">
        <f t="shared" si="8"/>
        <v>36.568984903043884</v>
      </c>
      <c r="U9" s="35">
        <f t="shared" si="9"/>
        <v>526.46924711332565</v>
      </c>
      <c r="V9" s="35">
        <f t="shared" si="10"/>
        <v>266.78273044595704</v>
      </c>
      <c r="W9" s="35">
        <f t="shared" si="11"/>
        <v>15.068258769584833</v>
      </c>
      <c r="X9" s="35">
        <f t="shared" si="12"/>
        <v>3472.4779394490661</v>
      </c>
      <c r="Y9" s="51">
        <v>9900</v>
      </c>
      <c r="Z9" s="51">
        <v>4150</v>
      </c>
      <c r="AA9" s="35">
        <f t="shared" si="13"/>
        <v>598.83966071428586</v>
      </c>
      <c r="AB9" s="35">
        <f t="shared" si="14"/>
        <v>464.35107142857169</v>
      </c>
      <c r="AC9" s="35">
        <f t="shared" si="15"/>
        <v>584.48423533275798</v>
      </c>
      <c r="AD9" s="35">
        <f t="shared" si="16"/>
        <v>273.23966188344843</v>
      </c>
      <c r="AE9" s="35">
        <f t="shared" si="17"/>
        <v>149.01550263051536</v>
      </c>
      <c r="AF9" s="35">
        <f t="shared" si="18"/>
        <v>318.45574658020195</v>
      </c>
      <c r="AG9" s="35">
        <f t="shared" si="19"/>
        <v>15.413031425419998</v>
      </c>
      <c r="AH9" s="35">
        <f t="shared" si="20"/>
        <v>516.91340673662023</v>
      </c>
      <c r="AI9" s="35">
        <f t="shared" si="21"/>
        <v>281.90677220998083</v>
      </c>
      <c r="AJ9" s="35">
        <f t="shared" si="22"/>
        <v>16.216834220073473</v>
      </c>
      <c r="AK9" s="36">
        <f t="shared" si="23"/>
        <v>3273.1642427191373</v>
      </c>
    </row>
    <row r="10" spans="1:37" x14ac:dyDescent="0.25">
      <c r="A10" s="5">
        <v>5355</v>
      </c>
      <c r="B10" s="5">
        <v>1089279.2373557091</v>
      </c>
      <c r="C10" s="5">
        <v>1356741.8674646318</v>
      </c>
      <c r="D10" s="5">
        <v>17474.846938758958</v>
      </c>
      <c r="E10" s="5">
        <v>41.141040412190883</v>
      </c>
      <c r="F10" s="71">
        <f t="shared" si="0"/>
        <v>-1.4993928571428828E-2</v>
      </c>
      <c r="G10" s="47">
        <f t="shared" si="1"/>
        <v>2.3888214285714315E-2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2"/>
        <v>437.77519642857038</v>
      </c>
      <c r="O10" s="35">
        <f t="shared" si="3"/>
        <v>115.05464285714055</v>
      </c>
      <c r="P10" s="35">
        <f t="shared" si="4"/>
        <v>583.52033201935205</v>
      </c>
      <c r="Q10" s="35">
        <f t="shared" si="5"/>
        <v>254.02070516179998</v>
      </c>
      <c r="R10" s="35">
        <f t="shared" si="6"/>
        <v>128.67532390512469</v>
      </c>
      <c r="S10" s="35">
        <f t="shared" si="7"/>
        <v>295.77863064281144</v>
      </c>
      <c r="T10" s="35">
        <f t="shared" si="8"/>
        <v>36.924314621464674</v>
      </c>
      <c r="U10" s="35">
        <f t="shared" si="9"/>
        <v>526.62402550523814</v>
      </c>
      <c r="V10" s="35">
        <f t="shared" si="10"/>
        <v>266.76375461183284</v>
      </c>
      <c r="W10" s="35">
        <f t="shared" si="11"/>
        <v>15.337581678812873</v>
      </c>
      <c r="X10" s="35">
        <f t="shared" si="12"/>
        <v>3475.6565060217872</v>
      </c>
      <c r="Y10" s="51">
        <v>9900</v>
      </c>
      <c r="Z10" s="51">
        <v>4150</v>
      </c>
      <c r="AA10" s="35">
        <f t="shared" si="13"/>
        <v>599.13608928571443</v>
      </c>
      <c r="AB10" s="35">
        <f t="shared" si="14"/>
        <v>464.9939285714288</v>
      </c>
      <c r="AC10" s="35">
        <f t="shared" si="15"/>
        <v>584.48528022413609</v>
      </c>
      <c r="AD10" s="35">
        <f t="shared" si="16"/>
        <v>273.2747493819686</v>
      </c>
      <c r="AE10" s="35">
        <f t="shared" si="17"/>
        <v>149.17623959362595</v>
      </c>
      <c r="AF10" s="35">
        <f t="shared" si="18"/>
        <v>318.74309973155414</v>
      </c>
      <c r="AG10" s="35">
        <f t="shared" si="19"/>
        <v>15.37335654803144</v>
      </c>
      <c r="AH10" s="35">
        <f t="shared" si="20"/>
        <v>516.89485801317664</v>
      </c>
      <c r="AI10" s="35">
        <f t="shared" si="21"/>
        <v>282.16449327306464</v>
      </c>
      <c r="AJ10" s="35">
        <f t="shared" si="22"/>
        <v>16.528402731685055</v>
      </c>
      <c r="AK10" s="36">
        <f t="shared" si="23"/>
        <v>3272.7713037988119</v>
      </c>
    </row>
    <row r="11" spans="1:37" x14ac:dyDescent="0.25">
      <c r="A11" s="5">
        <v>5356</v>
      </c>
      <c r="B11" s="5">
        <v>1090032.0154418945</v>
      </c>
      <c r="C11" s="5">
        <v>1357400.1417826116</v>
      </c>
      <c r="D11" s="5">
        <v>17475.06693875897</v>
      </c>
      <c r="E11" s="5">
        <v>41.195862933523685</v>
      </c>
      <c r="F11" s="71">
        <f t="shared" si="0"/>
        <v>-1.5636785714285967E-2</v>
      </c>
      <c r="G11" s="47">
        <f t="shared" si="1"/>
        <v>2.3959642857142888E-2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2"/>
        <v>435.10733928571324</v>
      </c>
      <c r="O11" s="35">
        <f t="shared" si="3"/>
        <v>109.2689285714263</v>
      </c>
      <c r="P11" s="35">
        <f t="shared" si="4"/>
        <v>583.49774127270541</v>
      </c>
      <c r="Q11" s="35">
        <f t="shared" si="5"/>
        <v>253.70000576435254</v>
      </c>
      <c r="R11" s="35">
        <f t="shared" si="6"/>
        <v>128.46606678052777</v>
      </c>
      <c r="S11" s="35">
        <f t="shared" si="7"/>
        <v>295.65654533794361</v>
      </c>
      <c r="T11" s="35">
        <f t="shared" si="8"/>
        <v>37.279603268955796</v>
      </c>
      <c r="U11" s="35">
        <f t="shared" si="9"/>
        <v>526.77859672295654</v>
      </c>
      <c r="V11" s="35">
        <f t="shared" si="10"/>
        <v>266.74486735338036</v>
      </c>
      <c r="W11" s="35">
        <f t="shared" si="11"/>
        <v>15.606465719821918</v>
      </c>
      <c r="X11" s="35">
        <f t="shared" si="12"/>
        <v>3478.8292813472108</v>
      </c>
      <c r="Y11" s="51">
        <v>9900</v>
      </c>
      <c r="Z11" s="51">
        <v>4150</v>
      </c>
      <c r="AA11" s="35">
        <f t="shared" si="13"/>
        <v>599.43251785714301</v>
      </c>
      <c r="AB11" s="35">
        <f t="shared" si="14"/>
        <v>465.63678571428602</v>
      </c>
      <c r="AC11" s="35">
        <f t="shared" si="15"/>
        <v>584.48632242609438</v>
      </c>
      <c r="AD11" s="35">
        <f t="shared" si="16"/>
        <v>273.30983574660365</v>
      </c>
      <c r="AE11" s="35">
        <f t="shared" si="17"/>
        <v>149.33695677080468</v>
      </c>
      <c r="AF11" s="35">
        <f t="shared" si="18"/>
        <v>319.03004358496139</v>
      </c>
      <c r="AG11" s="35">
        <f t="shared" si="19"/>
        <v>15.333681458134366</v>
      </c>
      <c r="AH11" s="35">
        <f t="shared" si="20"/>
        <v>516.87630684178623</v>
      </c>
      <c r="AI11" s="35">
        <f t="shared" si="21"/>
        <v>282.42208876174413</v>
      </c>
      <c r="AJ11" s="35">
        <f t="shared" si="22"/>
        <v>16.840254400966959</v>
      </c>
      <c r="AK11" s="36">
        <f t="shared" si="23"/>
        <v>3272.3782888922092</v>
      </c>
    </row>
    <row r="12" spans="1:37" x14ac:dyDescent="0.25">
      <c r="A12" s="5">
        <v>5357</v>
      </c>
      <c r="B12" s="5">
        <v>1090784.1595368385</v>
      </c>
      <c r="C12" s="5">
        <v>1358059.1404032409</v>
      </c>
      <c r="D12" s="5">
        <v>17475.302448962993</v>
      </c>
      <c r="E12" s="5">
        <v>41.251343833380702</v>
      </c>
      <c r="F12" s="71">
        <f t="shared" si="0"/>
        <v>-1.6279642857143114E-2</v>
      </c>
      <c r="G12" s="47">
        <f t="shared" si="1"/>
        <v>2.4031071428571457E-2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2"/>
        <v>432.43948214285609</v>
      </c>
      <c r="O12" s="35">
        <f t="shared" si="3"/>
        <v>103.48321428571197</v>
      </c>
      <c r="P12" s="35">
        <f t="shared" si="4"/>
        <v>583.47493598383289</v>
      </c>
      <c r="Q12" s="35">
        <f t="shared" si="5"/>
        <v>253.37923727097146</v>
      </c>
      <c r="R12" s="35">
        <f t="shared" si="6"/>
        <v>128.25701320887416</v>
      </c>
      <c r="S12" s="35">
        <f t="shared" si="7"/>
        <v>295.53450559556808</v>
      </c>
      <c r="T12" s="35">
        <f t="shared" si="8"/>
        <v>37.634850456750527</v>
      </c>
      <c r="U12" s="35">
        <f t="shared" si="9"/>
        <v>526.93296064131403</v>
      </c>
      <c r="V12" s="35">
        <f t="shared" si="10"/>
        <v>266.72606809092656</v>
      </c>
      <c r="W12" s="35">
        <f t="shared" si="11"/>
        <v>15.874912248262588</v>
      </c>
      <c r="X12" s="35">
        <f t="shared" si="12"/>
        <v>3481.9962711937715</v>
      </c>
      <c r="Y12" s="51">
        <v>9900</v>
      </c>
      <c r="Z12" s="51">
        <v>4150</v>
      </c>
      <c r="AA12" s="35">
        <f t="shared" si="13"/>
        <v>599.72894642857159</v>
      </c>
      <c r="AB12" s="35">
        <f t="shared" si="14"/>
        <v>466.27964285714313</v>
      </c>
      <c r="AC12" s="35">
        <f t="shared" si="15"/>
        <v>584.4873619385894</v>
      </c>
      <c r="AD12" s="35">
        <f t="shared" si="16"/>
        <v>273.3449209768558</v>
      </c>
      <c r="AE12" s="35">
        <f t="shared" si="17"/>
        <v>149.49765434605052</v>
      </c>
      <c r="AF12" s="35">
        <f t="shared" si="18"/>
        <v>319.31657855802041</v>
      </c>
      <c r="AG12" s="35">
        <f t="shared" si="19"/>
        <v>15.294006156275728</v>
      </c>
      <c r="AH12" s="35">
        <f t="shared" si="20"/>
        <v>516.85775322267955</v>
      </c>
      <c r="AI12" s="35">
        <f t="shared" si="21"/>
        <v>282.67955907584911</v>
      </c>
      <c r="AJ12" s="35">
        <f t="shared" si="22"/>
        <v>17.15238853009264</v>
      </c>
      <c r="AK12" s="36">
        <f t="shared" si="23"/>
        <v>3271.9851979907403</v>
      </c>
    </row>
    <row r="13" spans="1:37" x14ac:dyDescent="0.25">
      <c r="A13" s="5">
        <v>5357.2</v>
      </c>
      <c r="B13" s="5">
        <v>1090934.5115485191</v>
      </c>
      <c r="C13" s="5">
        <v>1358191.0277503133</v>
      </c>
      <c r="D13" s="5">
        <v>17475.35141222832</v>
      </c>
      <c r="E13" s="5">
        <v>41.262519018775002</v>
      </c>
      <c r="F13" s="71">
        <f t="shared" si="0"/>
        <v>-1.6408214285714425E-2</v>
      </c>
      <c r="G13" s="47">
        <f t="shared" si="1"/>
        <v>2.404535714285716E-2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2"/>
        <v>431.90591071428514</v>
      </c>
      <c r="O13" s="35">
        <f t="shared" si="3"/>
        <v>102.32607142857017</v>
      </c>
      <c r="P13" s="35">
        <f t="shared" si="4"/>
        <v>583.47034918765576</v>
      </c>
      <c r="Q13" s="35">
        <f t="shared" si="5"/>
        <v>253.31507531385179</v>
      </c>
      <c r="R13" s="35">
        <f t="shared" si="6"/>
        <v>128.21522686488356</v>
      </c>
      <c r="S13" s="35">
        <f t="shared" si="7"/>
        <v>295.51010310836301</v>
      </c>
      <c r="T13" s="35">
        <f t="shared" si="8"/>
        <v>37.705894884950503</v>
      </c>
      <c r="U13" s="35">
        <f t="shared" si="9"/>
        <v>526.96380853809819</v>
      </c>
      <c r="V13" s="35">
        <f t="shared" si="10"/>
        <v>266.72231874705466</v>
      </c>
      <c r="W13" s="35">
        <f t="shared" si="11"/>
        <v>15.928549171334492</v>
      </c>
      <c r="X13" s="35">
        <f t="shared" si="12"/>
        <v>3482.6289754127029</v>
      </c>
      <c r="Y13" s="51">
        <v>9900</v>
      </c>
      <c r="Z13" s="51">
        <v>4150</v>
      </c>
      <c r="AA13" s="35">
        <f t="shared" si="13"/>
        <v>599.78823214285717</v>
      </c>
      <c r="AB13" s="35">
        <f t="shared" si="14"/>
        <v>466.40821428571445</v>
      </c>
      <c r="AC13" s="35">
        <f t="shared" si="15"/>
        <v>584.48756951834912</v>
      </c>
      <c r="AD13" s="35">
        <f t="shared" si="16"/>
        <v>273.35193788673644</v>
      </c>
      <c r="AE13" s="35">
        <f t="shared" si="17"/>
        <v>149.52979152503431</v>
      </c>
      <c r="AF13" s="35">
        <f t="shared" si="18"/>
        <v>319.37383652370733</v>
      </c>
      <c r="AG13" s="35">
        <f t="shared" si="19"/>
        <v>15.286071070516734</v>
      </c>
      <c r="AH13" s="35">
        <f t="shared" si="20"/>
        <v>516.8540422051525</v>
      </c>
      <c r="AI13" s="35">
        <f t="shared" si="21"/>
        <v>282.73103815284037</v>
      </c>
      <c r="AJ13" s="35">
        <f t="shared" si="22"/>
        <v>17.214849189911327</v>
      </c>
      <c r="AK13" s="36">
        <f t="shared" si="23"/>
        <v>3271.9065706903066</v>
      </c>
    </row>
    <row r="14" spans="1:37" x14ac:dyDescent="0.25">
      <c r="A14" s="5">
        <v>5357.8</v>
      </c>
      <c r="B14" s="5">
        <v>1091385.4127779007</v>
      </c>
      <c r="C14" s="5">
        <v>1358586.8661911488</v>
      </c>
      <c r="D14" s="5">
        <v>17475.502024473259</v>
      </c>
      <c r="E14" s="5">
        <v>41.296202585803762</v>
      </c>
      <c r="F14" s="71">
        <f t="shared" si="0"/>
        <v>-1.6793928571428942E-2</v>
      </c>
      <c r="G14" s="47">
        <f t="shared" si="1"/>
        <v>2.4088214285714327E-2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2"/>
        <v>430.3051964285699</v>
      </c>
      <c r="O14" s="35">
        <f t="shared" si="3"/>
        <v>98.85464285713951</v>
      </c>
      <c r="P14" s="35">
        <f t="shared" si="4"/>
        <v>583.45653733329482</v>
      </c>
      <c r="Q14" s="35">
        <f t="shared" si="5"/>
        <v>253.12257297973204</v>
      </c>
      <c r="R14" s="35">
        <f t="shared" si="6"/>
        <v>128.08991648223196</v>
      </c>
      <c r="S14" s="35">
        <f t="shared" si="7"/>
        <v>295.43690655893903</v>
      </c>
      <c r="T14" s="35">
        <f t="shared" si="8"/>
        <v>37.919018094900103</v>
      </c>
      <c r="U14" s="35">
        <f t="shared" si="9"/>
        <v>527.05630243680798</v>
      </c>
      <c r="V14" s="35">
        <f t="shared" si="10"/>
        <v>266.71109164954015</v>
      </c>
      <c r="W14" s="35">
        <f t="shared" si="11"/>
        <v>16.089355369290111</v>
      </c>
      <c r="X14" s="35">
        <f t="shared" si="12"/>
        <v>3484.525701397738</v>
      </c>
      <c r="Y14" s="51">
        <v>9900</v>
      </c>
      <c r="Z14" s="51">
        <v>4150</v>
      </c>
      <c r="AA14" s="35">
        <f t="shared" si="13"/>
        <v>599.96608928571447</v>
      </c>
      <c r="AB14" s="35">
        <f t="shared" si="14"/>
        <v>466.79392857142898</v>
      </c>
      <c r="AC14" s="35">
        <f t="shared" si="15"/>
        <v>584.48819161214317</v>
      </c>
      <c r="AD14" s="35">
        <f t="shared" si="16"/>
        <v>273.37298834396728</v>
      </c>
      <c r="AE14" s="35">
        <f t="shared" si="17"/>
        <v>149.62619841627432</v>
      </c>
      <c r="AF14" s="35">
        <f t="shared" si="18"/>
        <v>319.54551242295713</v>
      </c>
      <c r="AG14" s="35">
        <f t="shared" si="19"/>
        <v>15.262265762544004</v>
      </c>
      <c r="AH14" s="35">
        <f t="shared" si="20"/>
        <v>516.84290856519351</v>
      </c>
      <c r="AI14" s="35">
        <f t="shared" si="21"/>
        <v>282.88544546953051</v>
      </c>
      <c r="AJ14" s="35">
        <f t="shared" si="22"/>
        <v>17.402298737545134</v>
      </c>
      <c r="AK14" s="36">
        <f t="shared" si="23"/>
        <v>3271.670670547489</v>
      </c>
    </row>
    <row r="15" spans="1:37" x14ac:dyDescent="0.25">
      <c r="A15" s="5">
        <v>5358</v>
      </c>
      <c r="B15" s="5">
        <v>1091535.6613636017</v>
      </c>
      <c r="C15" s="5">
        <v>1358718.8713514209</v>
      </c>
      <c r="D15" s="5">
        <v>17475.553469371163</v>
      </c>
      <c r="E15" s="5">
        <v>41.307483111761933</v>
      </c>
      <c r="F15" s="71">
        <f t="shared" si="0"/>
        <v>-1.6922500000000253E-2</v>
      </c>
      <c r="G15" s="47">
        <f t="shared" si="1"/>
        <v>2.410250000000003E-2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2"/>
        <v>429.77162499999895</v>
      </c>
      <c r="O15" s="35">
        <f t="shared" si="3"/>
        <v>97.697499999997717</v>
      </c>
      <c r="P15" s="35">
        <f t="shared" si="4"/>
        <v>583.45191622860659</v>
      </c>
      <c r="Q15" s="35">
        <f t="shared" si="5"/>
        <v>253.05840005746401</v>
      </c>
      <c r="R15" s="35">
        <f t="shared" si="6"/>
        <v>128.04816255424251</v>
      </c>
      <c r="S15" s="35">
        <f t="shared" si="7"/>
        <v>295.41251134459151</v>
      </c>
      <c r="T15" s="35">
        <f t="shared" si="8"/>
        <v>37.990055796311488</v>
      </c>
      <c r="U15" s="35">
        <f t="shared" si="9"/>
        <v>527.08711713586433</v>
      </c>
      <c r="V15" s="35">
        <f t="shared" si="10"/>
        <v>266.70735624636109</v>
      </c>
      <c r="W15" s="35">
        <f t="shared" si="11"/>
        <v>16.142922614032859</v>
      </c>
      <c r="X15" s="35">
        <f t="shared" si="12"/>
        <v>3485.1574813222451</v>
      </c>
      <c r="Y15" s="51">
        <v>9900</v>
      </c>
      <c r="Z15" s="51">
        <v>4150</v>
      </c>
      <c r="AA15" s="35">
        <f t="shared" si="13"/>
        <v>600.02537500000017</v>
      </c>
      <c r="AB15" s="35">
        <f t="shared" si="14"/>
        <v>466.92250000000024</v>
      </c>
      <c r="AC15" s="35">
        <f t="shared" si="15"/>
        <v>584.48839876157831</v>
      </c>
      <c r="AD15" s="35">
        <f t="shared" si="16"/>
        <v>273.38000507222722</v>
      </c>
      <c r="AE15" s="35">
        <f t="shared" si="17"/>
        <v>149.65833250300449</v>
      </c>
      <c r="AF15" s="35">
        <f t="shared" si="18"/>
        <v>319.60270506788157</v>
      </c>
      <c r="AG15" s="35">
        <f t="shared" si="19"/>
        <v>15.254330643002445</v>
      </c>
      <c r="AH15" s="35">
        <f t="shared" si="20"/>
        <v>516.83919715608727</v>
      </c>
      <c r="AI15" s="35">
        <f t="shared" si="21"/>
        <v>282.93690461427803</v>
      </c>
      <c r="AJ15" s="35">
        <f t="shared" si="22"/>
        <v>17.464804424373739</v>
      </c>
      <c r="AK15" s="36">
        <f t="shared" si="23"/>
        <v>3271.5920310858146</v>
      </c>
    </row>
    <row r="16" spans="1:37" x14ac:dyDescent="0.25">
      <c r="A16" s="5">
        <v>5359</v>
      </c>
      <c r="B16" s="5">
        <v>1092286.5126204491</v>
      </c>
      <c r="C16" s="5">
        <v>1359379.3426290452</v>
      </c>
      <c r="D16" s="5">
        <v>17475.8199999834</v>
      </c>
      <c r="E16" s="5">
        <v>41.364280768667385</v>
      </c>
      <c r="F16" s="71">
        <f t="shared" si="0"/>
        <v>-1.75653571428574E-2</v>
      </c>
      <c r="G16" s="47">
        <f t="shared" si="1"/>
        <v>2.41739285714286E-2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2"/>
        <v>427.1037678571418</v>
      </c>
      <c r="O16" s="35">
        <f t="shared" si="3"/>
        <v>91.911785714283411</v>
      </c>
      <c r="P16" s="35">
        <f t="shared" si="4"/>
        <v>583.4286820835963</v>
      </c>
      <c r="Q16" s="35">
        <f t="shared" si="5"/>
        <v>252.73749449977777</v>
      </c>
      <c r="R16" s="35">
        <f t="shared" si="6"/>
        <v>127.83951418366502</v>
      </c>
      <c r="S16" s="35">
        <f t="shared" si="7"/>
        <v>295.29056251239052</v>
      </c>
      <c r="T16" s="35">
        <f t="shared" si="8"/>
        <v>38.345218899332593</v>
      </c>
      <c r="U16" s="35">
        <f t="shared" si="9"/>
        <v>527.24106608288264</v>
      </c>
      <c r="V16" s="35">
        <f t="shared" si="10"/>
        <v>266.68873124313023</v>
      </c>
      <c r="W16" s="35">
        <f t="shared" si="11"/>
        <v>16.410498161300204</v>
      </c>
      <c r="X16" s="35">
        <f t="shared" si="12"/>
        <v>3488.31291748576</v>
      </c>
      <c r="Y16" s="51">
        <v>9900</v>
      </c>
      <c r="Z16" s="51">
        <v>4150</v>
      </c>
      <c r="AA16" s="35">
        <f t="shared" si="13"/>
        <v>600.32180357142875</v>
      </c>
      <c r="AB16" s="35">
        <f t="shared" si="14"/>
        <v>467.56535714285741</v>
      </c>
      <c r="AC16" s="35">
        <f t="shared" si="15"/>
        <v>584.48943289501801</v>
      </c>
      <c r="AD16" s="35">
        <f t="shared" si="16"/>
        <v>273.41508803222024</v>
      </c>
      <c r="AE16" s="35">
        <f t="shared" si="17"/>
        <v>149.81899142495072</v>
      </c>
      <c r="AF16" s="35">
        <f t="shared" si="18"/>
        <v>319.88842353124448</v>
      </c>
      <c r="AG16" s="35">
        <f t="shared" si="19"/>
        <v>15.21465491886147</v>
      </c>
      <c r="AH16" s="35">
        <f t="shared" si="20"/>
        <v>516.82063864224028</v>
      </c>
      <c r="AI16" s="35">
        <f t="shared" si="21"/>
        <v>283.19412577500026</v>
      </c>
      <c r="AJ16" s="35">
        <f t="shared" si="22"/>
        <v>17.777501392244584</v>
      </c>
      <c r="AK16" s="36">
        <f t="shared" si="23"/>
        <v>3271.1987881688437</v>
      </c>
    </row>
    <row r="17" spans="1:37" x14ac:dyDescent="0.25">
      <c r="A17" s="5">
        <v>5360</v>
      </c>
      <c r="B17" s="5">
        <v>1093036.7049789429</v>
      </c>
      <c r="C17" s="5">
        <v>1360040.56221506</v>
      </c>
      <c r="D17" s="5">
        <v>17476.102040799731</v>
      </c>
      <c r="E17" s="5">
        <v>41.421736804097044</v>
      </c>
      <c r="F17" s="71">
        <f t="shared" si="0"/>
        <v>-1.8208214285714539E-2</v>
      </c>
      <c r="G17" s="47">
        <f t="shared" si="1"/>
        <v>2.4245357142857173E-2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2"/>
        <v>424.43591071428466</v>
      </c>
      <c r="O17" s="35">
        <f t="shared" si="3"/>
        <v>86.126071428569134</v>
      </c>
      <c r="P17" s="35">
        <f t="shared" si="4"/>
        <v>583.40523362606848</v>
      </c>
      <c r="Q17" s="35">
        <f t="shared" si="5"/>
        <v>252.41652097399887</v>
      </c>
      <c r="R17" s="35">
        <f t="shared" si="6"/>
        <v>127.63106746711756</v>
      </c>
      <c r="S17" s="35">
        <f t="shared" si="7"/>
        <v>295.16865902483096</v>
      </c>
      <c r="T17" s="35">
        <f t="shared" si="8"/>
        <v>38.700339377741287</v>
      </c>
      <c r="U17" s="35">
        <f t="shared" si="9"/>
        <v>527.39480735936581</v>
      </c>
      <c r="V17" s="35">
        <f t="shared" si="10"/>
        <v>266.67019250623622</v>
      </c>
      <c r="W17" s="35">
        <f t="shared" si="11"/>
        <v>16.677640228523956</v>
      </c>
      <c r="X17" s="35">
        <f t="shared" si="12"/>
        <v>3491.4625854298147</v>
      </c>
      <c r="Y17" s="51">
        <v>9900</v>
      </c>
      <c r="Z17" s="51">
        <v>4150</v>
      </c>
      <c r="AA17" s="35">
        <f t="shared" si="13"/>
        <v>600.61823214285732</v>
      </c>
      <c r="AB17" s="35">
        <f t="shared" si="14"/>
        <v>468.20821428571458</v>
      </c>
      <c r="AC17" s="35">
        <f t="shared" si="15"/>
        <v>584.49046433886565</v>
      </c>
      <c r="AD17" s="35">
        <f t="shared" si="16"/>
        <v>273.4501698563372</v>
      </c>
      <c r="AE17" s="35">
        <f t="shared" si="17"/>
        <v>149.97963129481627</v>
      </c>
      <c r="AF17" s="35">
        <f t="shared" si="18"/>
        <v>320.17373436435116</v>
      </c>
      <c r="AG17" s="35">
        <f t="shared" si="19"/>
        <v>15.174978984399779</v>
      </c>
      <c r="AH17" s="35">
        <f t="shared" si="20"/>
        <v>516.80207768136938</v>
      </c>
      <c r="AI17" s="35">
        <f t="shared" si="21"/>
        <v>283.45122295505678</v>
      </c>
      <c r="AJ17" s="35">
        <f t="shared" si="22"/>
        <v>18.090478745246603</v>
      </c>
      <c r="AK17" s="36">
        <f t="shared" si="23"/>
        <v>3270.8054692312317</v>
      </c>
    </row>
    <row r="18" spans="1:37" x14ac:dyDescent="0.25">
      <c r="A18" s="5">
        <v>5361</v>
      </c>
      <c r="B18" s="5">
        <v>1093786.2300877571</v>
      </c>
      <c r="C18" s="5">
        <v>1360702.5380648077</v>
      </c>
      <c r="D18" s="5">
        <v>17476.399591820154</v>
      </c>
      <c r="E18" s="5">
        <v>41.479851218050918</v>
      </c>
      <c r="F18" s="71">
        <f t="shared" si="0"/>
        <v>-1.8851071428571686E-2</v>
      </c>
      <c r="G18" s="47">
        <f t="shared" si="1"/>
        <v>2.4316785714285742E-2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2"/>
        <v>421.76805357142752</v>
      </c>
      <c r="O18" s="35">
        <f t="shared" si="3"/>
        <v>80.340357142854828</v>
      </c>
      <c r="P18" s="35">
        <f t="shared" si="4"/>
        <v>583.38157093398536</v>
      </c>
      <c r="Q18" s="35">
        <f t="shared" si="5"/>
        <v>252.09547985634924</v>
      </c>
      <c r="R18" s="35">
        <f t="shared" si="6"/>
        <v>127.42282177750776</v>
      </c>
      <c r="S18" s="35">
        <f t="shared" si="7"/>
        <v>295.04680080628327</v>
      </c>
      <c r="T18" s="35">
        <f t="shared" si="8"/>
        <v>39.055416843700506</v>
      </c>
      <c r="U18" s="35">
        <f t="shared" si="9"/>
        <v>527.54834084303297</v>
      </c>
      <c r="V18" s="35">
        <f t="shared" si="10"/>
        <v>266.65173946223246</v>
      </c>
      <c r="W18" s="35">
        <f t="shared" si="11"/>
        <v>16.944350148477383</v>
      </c>
      <c r="X18" s="35">
        <f t="shared" si="12"/>
        <v>3494.6064908922845</v>
      </c>
      <c r="Y18" s="51">
        <v>9900</v>
      </c>
      <c r="Z18" s="51">
        <v>4150</v>
      </c>
      <c r="AA18" s="35">
        <f t="shared" si="13"/>
        <v>600.91466071428579</v>
      </c>
      <c r="AB18" s="35">
        <f t="shared" si="14"/>
        <v>468.85107142857169</v>
      </c>
      <c r="AC18" s="35">
        <f t="shared" si="15"/>
        <v>584.49149309307859</v>
      </c>
      <c r="AD18" s="35">
        <f t="shared" si="16"/>
        <v>273.48525054408037</v>
      </c>
      <c r="AE18" s="35">
        <f t="shared" si="17"/>
        <v>150.14025229517159</v>
      </c>
      <c r="AF18" s="35">
        <f t="shared" si="18"/>
        <v>320.45863798298052</v>
      </c>
      <c r="AG18" s="35">
        <f t="shared" si="19"/>
        <v>15.135302840164339</v>
      </c>
      <c r="AH18" s="35">
        <f t="shared" si="20"/>
        <v>516.7835142737058</v>
      </c>
      <c r="AI18" s="35">
        <f t="shared" si="21"/>
        <v>283.70819655056187</v>
      </c>
      <c r="AJ18" s="35">
        <f t="shared" si="22"/>
        <v>18.403735798012896</v>
      </c>
      <c r="AK18" s="36">
        <f t="shared" si="23"/>
        <v>3270.4120742643881</v>
      </c>
    </row>
    <row r="19" spans="1:37" x14ac:dyDescent="0.25">
      <c r="A19" s="5">
        <v>5362</v>
      </c>
      <c r="B19" s="5">
        <v>1094535.0795683861</v>
      </c>
      <c r="C19" s="5">
        <v>1361365.2781100273</v>
      </c>
      <c r="D19" s="5">
        <v>17476.712653044644</v>
      </c>
      <c r="E19" s="5">
        <v>41.538624010529013</v>
      </c>
      <c r="F19" s="71">
        <f t="shared" si="0"/>
        <v>-1.9493928571428825E-2</v>
      </c>
      <c r="G19" s="47">
        <f t="shared" si="1"/>
        <v>2.4388214285714315E-2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2"/>
        <v>419.10019642857037</v>
      </c>
      <c r="O19" s="35">
        <f t="shared" si="3"/>
        <v>74.554642857140578</v>
      </c>
      <c r="P19" s="35">
        <f t="shared" si="4"/>
        <v>583.35769408600504</v>
      </c>
      <c r="Q19" s="35">
        <f t="shared" si="5"/>
        <v>251.77437152318507</v>
      </c>
      <c r="R19" s="35">
        <f t="shared" si="6"/>
        <v>127.21477649066438</v>
      </c>
      <c r="S19" s="35">
        <f t="shared" si="7"/>
        <v>294.92498777963897</v>
      </c>
      <c r="T19" s="35">
        <f t="shared" si="8"/>
        <v>39.410450909610859</v>
      </c>
      <c r="U19" s="35">
        <f t="shared" si="9"/>
        <v>527.70166641232527</v>
      </c>
      <c r="V19" s="35">
        <f t="shared" si="10"/>
        <v>266.63337153922032</v>
      </c>
      <c r="W19" s="35">
        <f t="shared" si="11"/>
        <v>17.210629248269782</v>
      </c>
      <c r="X19" s="35">
        <f t="shared" si="12"/>
        <v>3497.7446396034384</v>
      </c>
      <c r="Y19" s="51">
        <v>9900</v>
      </c>
      <c r="Z19" s="51">
        <v>4150</v>
      </c>
      <c r="AA19" s="35">
        <f t="shared" si="13"/>
        <v>601.21108928571437</v>
      </c>
      <c r="AB19" s="35">
        <f t="shared" si="14"/>
        <v>469.4939285714288</v>
      </c>
      <c r="AC19" s="35">
        <f t="shared" si="15"/>
        <v>584.49251915761397</v>
      </c>
      <c r="AD19" s="35">
        <f t="shared" si="16"/>
        <v>273.52033009495216</v>
      </c>
      <c r="AE19" s="35">
        <f t="shared" si="17"/>
        <v>150.30085460823165</v>
      </c>
      <c r="AF19" s="35">
        <f t="shared" si="18"/>
        <v>320.74313480244371</v>
      </c>
      <c r="AG19" s="35">
        <f t="shared" si="19"/>
        <v>15.095626486702175</v>
      </c>
      <c r="AH19" s="35">
        <f t="shared" si="20"/>
        <v>516.76494841948033</v>
      </c>
      <c r="AI19" s="35">
        <f t="shared" si="21"/>
        <v>283.96504695670535</v>
      </c>
      <c r="AJ19" s="35">
        <f t="shared" si="22"/>
        <v>18.717271868252933</v>
      </c>
      <c r="AK19" s="36">
        <f t="shared" si="23"/>
        <v>3270.0186032597171</v>
      </c>
    </row>
    <row r="20" spans="1:37" x14ac:dyDescent="0.25">
      <c r="A20" s="5">
        <v>5362.2</v>
      </c>
      <c r="B20" s="5">
        <v>1094684.7676501274</v>
      </c>
      <c r="C20" s="5">
        <v>1361497.9185188115</v>
      </c>
      <c r="D20" s="5">
        <v>17476.777126514065</v>
      </c>
      <c r="E20" s="5">
        <v>41.55045757444752</v>
      </c>
      <c r="F20" s="71">
        <f t="shared" si="0"/>
        <v>-1.9622500000000136E-2</v>
      </c>
      <c r="G20" s="47">
        <f t="shared" si="1"/>
        <v>2.4402500000000014E-2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2"/>
        <v>418.56662499999942</v>
      </c>
      <c r="O20" s="35">
        <f t="shared" si="3"/>
        <v>73.397499999998786</v>
      </c>
      <c r="P20" s="35">
        <f t="shared" si="4"/>
        <v>583.35289302467197</v>
      </c>
      <c r="Q20" s="35">
        <f t="shared" si="5"/>
        <v>251.71014182381916</v>
      </c>
      <c r="R20" s="35">
        <f t="shared" si="6"/>
        <v>127.17319142690563</v>
      </c>
      <c r="S20" s="35">
        <f t="shared" si="7"/>
        <v>294.90063059044991</v>
      </c>
      <c r="T20" s="35">
        <f t="shared" si="8"/>
        <v>39.481452480695104</v>
      </c>
      <c r="U20" s="35">
        <f t="shared" si="9"/>
        <v>527.73230656581245</v>
      </c>
      <c r="V20" s="35">
        <f t="shared" si="10"/>
        <v>266.62970811891864</v>
      </c>
      <c r="W20" s="35">
        <f t="shared" si="11"/>
        <v>17.263833486197072</v>
      </c>
      <c r="X20" s="35">
        <f t="shared" si="12"/>
        <v>3498.3715790392398</v>
      </c>
      <c r="Y20" s="51">
        <v>9900</v>
      </c>
      <c r="Z20" s="51">
        <v>4150</v>
      </c>
      <c r="AA20" s="35">
        <f t="shared" si="13"/>
        <v>601.27037500000006</v>
      </c>
      <c r="AB20" s="35">
        <f t="shared" si="14"/>
        <v>469.62250000000012</v>
      </c>
      <c r="AC20" s="35">
        <f t="shared" si="15"/>
        <v>584.49272404775616</v>
      </c>
      <c r="AD20" s="35">
        <f t="shared" si="16"/>
        <v>273.52734586865819</v>
      </c>
      <c r="AE20" s="35">
        <f t="shared" si="17"/>
        <v>150.33297284437805</v>
      </c>
      <c r="AF20" s="35">
        <f t="shared" si="18"/>
        <v>320.79998538695048</v>
      </c>
      <c r="AG20" s="35">
        <f t="shared" si="19"/>
        <v>15.087691190950677</v>
      </c>
      <c r="AH20" s="35">
        <f t="shared" si="20"/>
        <v>516.76123495506829</v>
      </c>
      <c r="AI20" s="35">
        <f t="shared" si="21"/>
        <v>284.01640228992233</v>
      </c>
      <c r="AJ20" s="35">
        <f t="shared" si="22"/>
        <v>18.780012504571832</v>
      </c>
      <c r="AK20" s="36">
        <f t="shared" si="23"/>
        <v>3269.9398999334871</v>
      </c>
    </row>
    <row r="21" spans="1:37" x14ac:dyDescent="0.25">
      <c r="A21" s="5">
        <v>5362.8</v>
      </c>
      <c r="B21" s="5">
        <v>1095133.6670546532</v>
      </c>
      <c r="C21" s="5">
        <v>1361896.0256815851</v>
      </c>
      <c r="D21" s="5">
        <v>17476.974269371171</v>
      </c>
      <c r="E21" s="5">
        <v>41.58611627704893</v>
      </c>
      <c r="F21" s="71">
        <f t="shared" si="0"/>
        <v>-2.000821428571466E-2</v>
      </c>
      <c r="G21" s="47">
        <f t="shared" si="1"/>
        <v>2.4445357142857185E-2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2"/>
        <v>416.96591071428418</v>
      </c>
      <c r="O21" s="35">
        <f t="shared" si="3"/>
        <v>69.926071428568065</v>
      </c>
      <c r="P21" s="35">
        <f t="shared" si="4"/>
        <v>583.33843846867603</v>
      </c>
      <c r="Q21" s="35">
        <f t="shared" si="5"/>
        <v>251.51743671447852</v>
      </c>
      <c r="R21" s="35">
        <f t="shared" si="6"/>
        <v>127.04848413359633</v>
      </c>
      <c r="S21" s="35">
        <f t="shared" si="7"/>
        <v>294.82756984374316</v>
      </c>
      <c r="T21" s="35">
        <f t="shared" si="8"/>
        <v>39.694446653990184</v>
      </c>
      <c r="U21" s="35">
        <f t="shared" si="9"/>
        <v>527.82417708818355</v>
      </c>
      <c r="V21" s="35">
        <f t="shared" si="10"/>
        <v>266.61873810459514</v>
      </c>
      <c r="W21" s="35">
        <f t="shared" si="11"/>
        <v>17.423343225802885</v>
      </c>
      <c r="X21" s="35">
        <f t="shared" si="12"/>
        <v>3500.251017557307</v>
      </c>
      <c r="Y21" s="51">
        <v>9900</v>
      </c>
      <c r="Z21" s="51">
        <v>4150</v>
      </c>
      <c r="AA21" s="35">
        <f t="shared" si="13"/>
        <v>601.44823214285736</v>
      </c>
      <c r="AB21" s="35">
        <f t="shared" si="14"/>
        <v>470.00821428571464</v>
      </c>
      <c r="AC21" s="35">
        <f t="shared" si="15"/>
        <v>584.493338072646</v>
      </c>
      <c r="AD21" s="35">
        <f t="shared" si="16"/>
        <v>273.54839291676791</v>
      </c>
      <c r="AE21" s="35">
        <f t="shared" si="17"/>
        <v>150.42932312604827</v>
      </c>
      <c r="AF21" s="35">
        <f t="shared" si="18"/>
        <v>320.97043964140113</v>
      </c>
      <c r="AG21" s="35">
        <f t="shared" si="19"/>
        <v>15.063885253656775</v>
      </c>
      <c r="AH21" s="35">
        <f t="shared" si="20"/>
        <v>516.75009397473104</v>
      </c>
      <c r="AI21" s="35">
        <f t="shared" si="21"/>
        <v>284.1704388502576</v>
      </c>
      <c r="AJ21" s="35">
        <f t="shared" si="22"/>
        <v>18.968301160481388</v>
      </c>
      <c r="AK21" s="36">
        <f t="shared" si="23"/>
        <v>3269.7037717029671</v>
      </c>
    </row>
    <row r="22" spans="1:37" x14ac:dyDescent="0.25">
      <c r="A22" s="5">
        <v>5363</v>
      </c>
      <c r="B22" s="5">
        <v>1095283.2450180054</v>
      </c>
      <c r="C22" s="5">
        <v>1362028.790258199</v>
      </c>
      <c r="D22" s="5">
        <v>17477.041224473225</v>
      </c>
      <c r="E22" s="5">
        <v>41.598055181531315</v>
      </c>
      <c r="F22" s="71">
        <f t="shared" si="0"/>
        <v>-2.0136785714285971E-2</v>
      </c>
      <c r="G22" s="47">
        <f t="shared" si="1"/>
        <v>2.4459642857142888E-2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2"/>
        <v>416.43233928571323</v>
      </c>
      <c r="O22" s="35">
        <f t="shared" si="3"/>
        <v>68.768928571426244</v>
      </c>
      <c r="P22" s="35">
        <f t="shared" si="4"/>
        <v>583.33360316147957</v>
      </c>
      <c r="Q22" s="35">
        <f t="shared" si="5"/>
        <v>251.45319635099406</v>
      </c>
      <c r="R22" s="35">
        <f t="shared" si="6"/>
        <v>127.00693098532602</v>
      </c>
      <c r="S22" s="35">
        <f t="shared" si="7"/>
        <v>294.80321986632714</v>
      </c>
      <c r="T22" s="35">
        <f t="shared" si="8"/>
        <v>39.765441188112625</v>
      </c>
      <c r="U22" s="35">
        <f t="shared" si="9"/>
        <v>527.85478394640722</v>
      </c>
      <c r="V22" s="35">
        <f t="shared" si="10"/>
        <v>266.61508816684602</v>
      </c>
      <c r="W22" s="35">
        <f t="shared" si="11"/>
        <v>17.476478849368501</v>
      </c>
      <c r="X22" s="35">
        <f t="shared" si="12"/>
        <v>3500.8770372859508</v>
      </c>
      <c r="Y22" s="51">
        <v>9900</v>
      </c>
      <c r="Z22" s="51">
        <v>4150</v>
      </c>
      <c r="AA22" s="35">
        <f t="shared" si="13"/>
        <v>601.50751785714294</v>
      </c>
      <c r="AB22" s="35">
        <f t="shared" si="14"/>
        <v>470.13678571428602</v>
      </c>
      <c r="AC22" s="35">
        <f t="shared" si="15"/>
        <v>584.4935425324295</v>
      </c>
      <c r="AD22" s="35">
        <f t="shared" si="16"/>
        <v>273.55540850845512</v>
      </c>
      <c r="AE22" s="35">
        <f t="shared" si="17"/>
        <v>150.46143841585547</v>
      </c>
      <c r="AF22" s="35">
        <f t="shared" si="18"/>
        <v>321.02722523757774</v>
      </c>
      <c r="AG22" s="35">
        <f t="shared" si="19"/>
        <v>15.055949924560263</v>
      </c>
      <c r="AH22" s="35">
        <f t="shared" si="20"/>
        <v>516.74638011892455</v>
      </c>
      <c r="AI22" s="35">
        <f t="shared" si="21"/>
        <v>284.22177456775336</v>
      </c>
      <c r="AJ22" s="35">
        <f t="shared" si="22"/>
        <v>19.03108627673716</v>
      </c>
      <c r="AK22" s="36">
        <f t="shared" si="23"/>
        <v>3269.6250562086211</v>
      </c>
    </row>
    <row r="23" spans="1:37" x14ac:dyDescent="0.25">
      <c r="A23" s="5">
        <v>5364</v>
      </c>
      <c r="B23" s="5">
        <v>1096030.7180066109</v>
      </c>
      <c r="C23" s="5">
        <v>1362693.0823924541</v>
      </c>
      <c r="D23" s="5">
        <v>17477.385306105873</v>
      </c>
      <c r="E23" s="5">
        <v>41.658144731057831</v>
      </c>
      <c r="F23" s="71">
        <f t="shared" si="0"/>
        <v>-2.0779642857143111E-2</v>
      </c>
      <c r="G23" s="47">
        <f t="shared" si="1"/>
        <v>2.4531071428571458E-2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2"/>
        <v>413.76448214285608</v>
      </c>
      <c r="O23" s="35">
        <f t="shared" si="3"/>
        <v>62.983214285711995</v>
      </c>
      <c r="P23" s="35">
        <f t="shared" si="4"/>
        <v>583.30929824045552</v>
      </c>
      <c r="Q23" s="35">
        <f t="shared" si="5"/>
        <v>251.13195471639381</v>
      </c>
      <c r="R23" s="35">
        <f t="shared" si="6"/>
        <v>126.79928464313076</v>
      </c>
      <c r="S23" s="35">
        <f t="shared" si="7"/>
        <v>294.68149698633124</v>
      </c>
      <c r="T23" s="35">
        <f t="shared" si="8"/>
        <v>40.120387292087834</v>
      </c>
      <c r="U23" s="35">
        <f t="shared" si="9"/>
        <v>528.00769332516643</v>
      </c>
      <c r="V23" s="35">
        <f t="shared" si="10"/>
        <v>266.5968887762977</v>
      </c>
      <c r="W23" s="35">
        <f t="shared" si="11"/>
        <v>17.741900267620863</v>
      </c>
      <c r="X23" s="35">
        <f t="shared" si="12"/>
        <v>3504.0036896549118</v>
      </c>
      <c r="Y23" s="51">
        <v>9900</v>
      </c>
      <c r="Z23" s="51">
        <v>4150</v>
      </c>
      <c r="AA23" s="35">
        <f t="shared" si="13"/>
        <v>601.80394642857152</v>
      </c>
      <c r="AB23" s="35">
        <f t="shared" si="14"/>
        <v>470.77964285714313</v>
      </c>
      <c r="AC23" s="35">
        <f t="shared" si="15"/>
        <v>584.49456321748255</v>
      </c>
      <c r="AD23" s="35">
        <f t="shared" si="16"/>
        <v>273.59048578409158</v>
      </c>
      <c r="AE23" s="35">
        <f t="shared" si="17"/>
        <v>150.62200389954714</v>
      </c>
      <c r="AF23" s="35">
        <f t="shared" si="18"/>
        <v>321.31090970274045</v>
      </c>
      <c r="AG23" s="35">
        <f t="shared" si="19"/>
        <v>15.016273154285662</v>
      </c>
      <c r="AH23" s="35">
        <f t="shared" si="20"/>
        <v>516.72780937226958</v>
      </c>
      <c r="AI23" s="35">
        <f t="shared" si="21"/>
        <v>284.47837977705012</v>
      </c>
      <c r="AJ23" s="35">
        <f t="shared" si="22"/>
        <v>19.345178347281774</v>
      </c>
      <c r="AK23" s="36">
        <f t="shared" si="23"/>
        <v>3269.2314331025036</v>
      </c>
    </row>
    <row r="24" spans="1:37" x14ac:dyDescent="0.25">
      <c r="A24" s="5">
        <v>5365</v>
      </c>
      <c r="B24" s="5">
        <v>1096777.4900794029</v>
      </c>
      <c r="C24" s="5">
        <v>1363358.1623712182</v>
      </c>
      <c r="D24" s="5">
        <v>17477.744897942615</v>
      </c>
      <c r="E24" s="5">
        <v>41.718892659108569</v>
      </c>
      <c r="F24" s="71">
        <f t="shared" si="0"/>
        <v>-2.1422500000000257E-2</v>
      </c>
      <c r="G24" s="47">
        <f t="shared" si="1"/>
        <v>2.4602500000000031E-2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2"/>
        <v>411.09662499999894</v>
      </c>
      <c r="O24" s="35">
        <f t="shared" si="3"/>
        <v>57.197499999997689</v>
      </c>
      <c r="P24" s="35">
        <f t="shared" si="4"/>
        <v>583.28477940367213</v>
      </c>
      <c r="Q24" s="35">
        <f t="shared" si="5"/>
        <v>250.81064699612915</v>
      </c>
      <c r="R24" s="35">
        <f t="shared" si="6"/>
        <v>126.5918368486046</v>
      </c>
      <c r="S24" s="35">
        <f t="shared" si="7"/>
        <v>294.55981905820431</v>
      </c>
      <c r="T24" s="35">
        <f t="shared" si="8"/>
        <v>40.475288834662422</v>
      </c>
      <c r="U24" s="35">
        <f t="shared" si="9"/>
        <v>528.16039442921397</v>
      </c>
      <c r="V24" s="35">
        <f t="shared" si="10"/>
        <v>266.57877280030141</v>
      </c>
      <c r="W24" s="35">
        <f t="shared" si="11"/>
        <v>18.006894813276013</v>
      </c>
      <c r="X24" s="35">
        <f t="shared" si="12"/>
        <v>3507.1246024178436</v>
      </c>
      <c r="Y24" s="51">
        <v>9900</v>
      </c>
      <c r="Z24" s="51">
        <v>4150</v>
      </c>
      <c r="AA24" s="35">
        <f t="shared" si="13"/>
        <v>602.1003750000001</v>
      </c>
      <c r="AB24" s="35">
        <f t="shared" si="14"/>
        <v>471.42250000000024</v>
      </c>
      <c r="AC24" s="35">
        <f t="shared" si="15"/>
        <v>584.49558121273094</v>
      </c>
      <c r="AD24" s="35">
        <f t="shared" si="16"/>
        <v>273.62556192136418</v>
      </c>
      <c r="AE24" s="35">
        <f t="shared" si="17"/>
        <v>150.78255124045594</v>
      </c>
      <c r="AF24" s="35">
        <f t="shared" si="18"/>
        <v>321.59418861180478</v>
      </c>
      <c r="AG24" s="35">
        <f t="shared" si="19"/>
        <v>14.976596176425394</v>
      </c>
      <c r="AH24" s="35">
        <f t="shared" si="20"/>
        <v>516.70923617974688</v>
      </c>
      <c r="AI24" s="35">
        <f t="shared" si="21"/>
        <v>284.7348629770193</v>
      </c>
      <c r="AJ24" s="35">
        <f t="shared" si="22"/>
        <v>19.65954740673352</v>
      </c>
      <c r="AK24" s="36">
        <f t="shared" si="23"/>
        <v>3268.8377339327667</v>
      </c>
    </row>
    <row r="25" spans="1:37" x14ac:dyDescent="0.25">
      <c r="A25" s="5">
        <v>5366</v>
      </c>
      <c r="B25" s="5">
        <v>1097523.5527534485</v>
      </c>
      <c r="C25" s="5">
        <v>1364024.0380279422</v>
      </c>
      <c r="D25" s="5">
        <v>17478.11999998345</v>
      </c>
      <c r="E25" s="5">
        <v>41.780298965683514</v>
      </c>
      <c r="F25" s="71">
        <f t="shared" si="0"/>
        <v>-2.2065357142857397E-2</v>
      </c>
      <c r="G25" s="47">
        <f t="shared" si="1"/>
        <v>2.46739285714286E-2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2"/>
        <v>408.42876785714179</v>
      </c>
      <c r="O25" s="35">
        <f t="shared" si="3"/>
        <v>51.41178571428344</v>
      </c>
      <c r="P25" s="35">
        <f t="shared" si="4"/>
        <v>583.26004673256125</v>
      </c>
      <c r="Q25" s="35">
        <f t="shared" si="5"/>
        <v>250.48927356707037</v>
      </c>
      <c r="R25" s="35">
        <f t="shared" si="6"/>
        <v>126.3845869891509</v>
      </c>
      <c r="S25" s="35">
        <f t="shared" si="7"/>
        <v>294.43818599908536</v>
      </c>
      <c r="T25" s="35">
        <f t="shared" si="8"/>
        <v>40.830145429208152</v>
      </c>
      <c r="U25" s="35">
        <f t="shared" si="9"/>
        <v>528.31288713988533</v>
      </c>
      <c r="V25" s="35">
        <f t="shared" si="10"/>
        <v>266.56073967311806</v>
      </c>
      <c r="W25" s="35">
        <f t="shared" si="11"/>
        <v>18.271463791006727</v>
      </c>
      <c r="X25" s="35">
        <f t="shared" si="12"/>
        <v>3510.2397812747095</v>
      </c>
      <c r="Y25" s="51">
        <v>9900</v>
      </c>
      <c r="Z25" s="51">
        <v>4150</v>
      </c>
      <c r="AA25" s="35">
        <f t="shared" si="13"/>
        <v>602.39680357142868</v>
      </c>
      <c r="AB25" s="35">
        <f t="shared" si="14"/>
        <v>472.06535714285741</v>
      </c>
      <c r="AC25" s="35">
        <f t="shared" si="15"/>
        <v>584.49659651813238</v>
      </c>
      <c r="AD25" s="35">
        <f t="shared" si="16"/>
        <v>273.66063691977547</v>
      </c>
      <c r="AE25" s="35">
        <f t="shared" si="17"/>
        <v>150.94308061937701</v>
      </c>
      <c r="AF25" s="35">
        <f t="shared" si="18"/>
        <v>321.87706237815416</v>
      </c>
      <c r="AG25" s="35">
        <f t="shared" si="19"/>
        <v>14.936918991526509</v>
      </c>
      <c r="AH25" s="35">
        <f t="shared" si="20"/>
        <v>516.69066054158816</v>
      </c>
      <c r="AI25" s="35">
        <f t="shared" si="21"/>
        <v>284.99122455916591</v>
      </c>
      <c r="AJ25" s="35">
        <f t="shared" si="22"/>
        <v>19.974192784954621</v>
      </c>
      <c r="AK25" s="36">
        <f t="shared" si="23"/>
        <v>3268.4439586908084</v>
      </c>
    </row>
    <row r="26" spans="1:37" x14ac:dyDescent="0.25">
      <c r="A26" s="5">
        <v>5367</v>
      </c>
      <c r="B26" s="5">
        <v>1098268.897521019</v>
      </c>
      <c r="C26" s="5">
        <v>1364690.7171706259</v>
      </c>
      <c r="D26" s="5">
        <v>17478.510612228292</v>
      </c>
      <c r="E26" s="5">
        <v>41.84236365078268</v>
      </c>
      <c r="F26" s="71">
        <f t="shared" si="0"/>
        <v>-2.2708214285714543E-2</v>
      </c>
      <c r="G26" s="47">
        <f t="shared" si="1"/>
        <v>2.4745357142857173E-2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2"/>
        <v>405.76091071428465</v>
      </c>
      <c r="O26" s="35">
        <f t="shared" si="3"/>
        <v>45.626071428569105</v>
      </c>
      <c r="P26" s="35">
        <f t="shared" si="4"/>
        <v>583.23510030924626</v>
      </c>
      <c r="Q26" s="35">
        <f t="shared" si="5"/>
        <v>250.16783480621086</v>
      </c>
      <c r="R26" s="35">
        <f t="shared" si="6"/>
        <v>126.17753445503959</v>
      </c>
      <c r="S26" s="35">
        <f t="shared" si="7"/>
        <v>294.31659772471545</v>
      </c>
      <c r="T26" s="35">
        <f t="shared" si="8"/>
        <v>41.18495668934483</v>
      </c>
      <c r="U26" s="35">
        <f t="shared" si="9"/>
        <v>528.46517133923999</v>
      </c>
      <c r="V26" s="35">
        <f t="shared" si="10"/>
        <v>266.5427888305403</v>
      </c>
      <c r="W26" s="35">
        <f t="shared" si="11"/>
        <v>18.535608499931111</v>
      </c>
      <c r="X26" s="35">
        <f t="shared" si="12"/>
        <v>3513.3492319179263</v>
      </c>
      <c r="Y26" s="51">
        <v>9900</v>
      </c>
      <c r="Z26" s="51">
        <v>4150</v>
      </c>
      <c r="AA26" s="35">
        <f t="shared" si="13"/>
        <v>602.69323214285725</v>
      </c>
      <c r="AB26" s="35">
        <f t="shared" si="14"/>
        <v>472.70821428571458</v>
      </c>
      <c r="AC26" s="35">
        <f t="shared" si="15"/>
        <v>584.4976091336448</v>
      </c>
      <c r="AD26" s="35">
        <f t="shared" si="16"/>
        <v>273.69571077882802</v>
      </c>
      <c r="AE26" s="35">
        <f t="shared" si="17"/>
        <v>151.10359221675157</v>
      </c>
      <c r="AF26" s="35">
        <f t="shared" si="18"/>
        <v>322.15953141467645</v>
      </c>
      <c r="AG26" s="35">
        <f t="shared" si="19"/>
        <v>14.897241600136081</v>
      </c>
      <c r="AH26" s="35">
        <f t="shared" si="20"/>
        <v>516.67208245802476</v>
      </c>
      <c r="AI26" s="35">
        <f t="shared" si="21"/>
        <v>285.24746491407734</v>
      </c>
      <c r="AJ26" s="35">
        <f t="shared" si="22"/>
        <v>20.289113814807617</v>
      </c>
      <c r="AK26" s="36">
        <f t="shared" si="23"/>
        <v>3268.050107368028</v>
      </c>
    </row>
    <row r="27" spans="1:37" x14ac:dyDescent="0.25">
      <c r="A27" s="5">
        <v>5367.2</v>
      </c>
      <c r="B27" s="5">
        <v>1098417.8795752525</v>
      </c>
      <c r="C27" s="5">
        <v>1364824.1501027644</v>
      </c>
      <c r="D27" s="5">
        <v>17478.590595901776</v>
      </c>
      <c r="E27" s="5">
        <v>41.854855593225402</v>
      </c>
      <c r="F27" s="71">
        <f t="shared" si="0"/>
        <v>-2.2836785714285854E-2</v>
      </c>
      <c r="G27" s="47">
        <f t="shared" si="1"/>
        <v>2.4759642857142872E-2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2"/>
        <v>405.2273392857137</v>
      </c>
      <c r="O27" s="35">
        <f t="shared" si="3"/>
        <v>44.468928571427313</v>
      </c>
      <c r="P27" s="35">
        <f t="shared" si="4"/>
        <v>583.23008538159445</v>
      </c>
      <c r="Q27" s="35">
        <f t="shared" si="5"/>
        <v>250.10353924740687</v>
      </c>
      <c r="R27" s="35">
        <f t="shared" si="6"/>
        <v>126.13614757380343</v>
      </c>
      <c r="S27" s="35">
        <f t="shared" si="7"/>
        <v>294.29228543649918</v>
      </c>
      <c r="T27" s="35">
        <f t="shared" si="8"/>
        <v>41.25591346725912</v>
      </c>
      <c r="U27" s="35">
        <f t="shared" si="9"/>
        <v>528.49560314742507</v>
      </c>
      <c r="V27" s="35">
        <f t="shared" si="10"/>
        <v>266.53920848663489</v>
      </c>
      <c r="W27" s="35">
        <f t="shared" si="11"/>
        <v>18.5883866433918</v>
      </c>
      <c r="X27" s="35">
        <f t="shared" si="12"/>
        <v>3513.9704351613345</v>
      </c>
      <c r="Y27" s="51">
        <v>9900</v>
      </c>
      <c r="Z27" s="51">
        <v>4150</v>
      </c>
      <c r="AA27" s="35">
        <f t="shared" si="13"/>
        <v>602.75251785714295</v>
      </c>
      <c r="AB27" s="35">
        <f t="shared" si="14"/>
        <v>472.83678571428584</v>
      </c>
      <c r="AC27" s="35">
        <f t="shared" si="15"/>
        <v>584.49781133395686</v>
      </c>
      <c r="AD27" s="35">
        <f t="shared" si="16"/>
        <v>273.70272541387169</v>
      </c>
      <c r="AE27" s="35">
        <f t="shared" si="17"/>
        <v>151.13569241829475</v>
      </c>
      <c r="AF27" s="35">
        <f t="shared" si="18"/>
        <v>322.21597669070053</v>
      </c>
      <c r="AG27" s="35">
        <f t="shared" si="19"/>
        <v>14.88930609712717</v>
      </c>
      <c r="AH27" s="35">
        <f t="shared" si="20"/>
        <v>516.66836654788392</v>
      </c>
      <c r="AI27" s="35">
        <f t="shared" si="21"/>
        <v>285.29869847209852</v>
      </c>
      <c r="AJ27" s="35">
        <f t="shared" si="22"/>
        <v>20.352131040476216</v>
      </c>
      <c r="AK27" s="36">
        <f t="shared" si="23"/>
        <v>3267.9713279730167</v>
      </c>
    </row>
    <row r="28" spans="1:37" x14ac:dyDescent="0.25">
      <c r="A28" s="5">
        <v>5367.8</v>
      </c>
      <c r="B28" s="5">
        <v>1098864.6507077217</v>
      </c>
      <c r="C28" s="5">
        <v>1365224.6442252398</v>
      </c>
      <c r="D28" s="5">
        <v>17478.834269371189</v>
      </c>
      <c r="E28" s="5">
        <v>41.892489431399454</v>
      </c>
      <c r="F28" s="71">
        <f t="shared" si="0"/>
        <v>-2.3222500000000371E-2</v>
      </c>
      <c r="G28" s="47">
        <f t="shared" si="1"/>
        <v>2.4802500000000043E-2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2"/>
        <v>403.62662499999846</v>
      </c>
      <c r="O28" s="35">
        <f t="shared" si="3"/>
        <v>40.997499999996649</v>
      </c>
      <c r="P28" s="35">
        <f t="shared" si="4"/>
        <v>583.21498932463544</v>
      </c>
      <c r="Q28" s="35">
        <f t="shared" si="5"/>
        <v>249.91063701204348</v>
      </c>
      <c r="R28" s="35">
        <f t="shared" si="6"/>
        <v>126.01203409408194</v>
      </c>
      <c r="S28" s="35">
        <f t="shared" si="7"/>
        <v>294.21935929273423</v>
      </c>
      <c r="T28" s="35">
        <f t="shared" si="8"/>
        <v>41.468772797191761</v>
      </c>
      <c r="U28" s="35">
        <f t="shared" si="9"/>
        <v>528.58684849178235</v>
      </c>
      <c r="V28" s="35">
        <f t="shared" si="10"/>
        <v>266.52848702322291</v>
      </c>
      <c r="W28" s="35">
        <f t="shared" si="11"/>
        <v>18.746619663004651</v>
      </c>
      <c r="X28" s="35">
        <f t="shared" si="12"/>
        <v>3515.8326719391716</v>
      </c>
      <c r="Y28" s="51">
        <v>9900</v>
      </c>
      <c r="Z28" s="51">
        <v>4150</v>
      </c>
      <c r="AA28" s="35">
        <f t="shared" si="13"/>
        <v>602.93037500000014</v>
      </c>
      <c r="AB28" s="35">
        <f t="shared" si="14"/>
        <v>473.22250000000042</v>
      </c>
      <c r="AC28" s="35">
        <f t="shared" si="15"/>
        <v>584.49841728930642</v>
      </c>
      <c r="AD28" s="35">
        <f t="shared" si="16"/>
        <v>273.72376904539755</v>
      </c>
      <c r="AE28" s="35">
        <f t="shared" si="17"/>
        <v>151.23198881296872</v>
      </c>
      <c r="AF28" s="35">
        <f t="shared" si="18"/>
        <v>322.38521551556062</v>
      </c>
      <c r="AG28" s="35">
        <f t="shared" si="19"/>
        <v>14.865499538717456</v>
      </c>
      <c r="AH28" s="35">
        <f t="shared" si="20"/>
        <v>516.65721823063859</v>
      </c>
      <c r="AI28" s="35">
        <f t="shared" si="21"/>
        <v>285.45237017628756</v>
      </c>
      <c r="AJ28" s="35">
        <f t="shared" si="22"/>
        <v>20.541248661454919</v>
      </c>
      <c r="AK28" s="36">
        <f t="shared" si="23"/>
        <v>3267.7349715258315</v>
      </c>
    </row>
    <row r="29" spans="1:37" x14ac:dyDescent="0.25">
      <c r="A29" s="5">
        <v>5368</v>
      </c>
      <c r="B29" s="5">
        <v>1099013.5158472061</v>
      </c>
      <c r="C29" s="5">
        <v>1365358.2075815797</v>
      </c>
      <c r="D29" s="5">
        <v>17478.916734677256</v>
      </c>
      <c r="E29" s="5">
        <v>41.905086714406053</v>
      </c>
      <c r="F29" s="71">
        <f t="shared" si="0"/>
        <v>-2.3351071428571683E-2</v>
      </c>
      <c r="G29" s="47">
        <f t="shared" si="1"/>
        <v>2.4816785714285743E-2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2"/>
        <v>403.0930535714275</v>
      </c>
      <c r="O29" s="35">
        <f t="shared" si="3"/>
        <v>39.840357142854856</v>
      </c>
      <c r="P29" s="35">
        <f t="shared" si="4"/>
        <v>583.20994021654178</v>
      </c>
      <c r="Q29" s="35">
        <f t="shared" si="5"/>
        <v>249.84633109066493</v>
      </c>
      <c r="R29" s="35">
        <f t="shared" si="6"/>
        <v>125.97067863939648</v>
      </c>
      <c r="S29" s="35">
        <f t="shared" si="7"/>
        <v>294.1950541494536</v>
      </c>
      <c r="T29" s="35">
        <f t="shared" si="8"/>
        <v>41.539722228942246</v>
      </c>
      <c r="U29" s="35">
        <f t="shared" si="9"/>
        <v>528.61724691006225</v>
      </c>
      <c r="V29" s="35">
        <f t="shared" si="10"/>
        <v>266.52491970988956</v>
      </c>
      <c r="W29" s="35">
        <f t="shared" si="11"/>
        <v>18.799330233634254</v>
      </c>
      <c r="X29" s="35">
        <f t="shared" si="12"/>
        <v>3516.4529600323831</v>
      </c>
      <c r="Y29" s="51">
        <v>9900</v>
      </c>
      <c r="Z29" s="51">
        <v>4150</v>
      </c>
      <c r="AA29" s="35">
        <f t="shared" si="13"/>
        <v>602.98966071428583</v>
      </c>
      <c r="AB29" s="35">
        <f t="shared" si="14"/>
        <v>473.35107142857169</v>
      </c>
      <c r="AC29" s="35">
        <f t="shared" si="15"/>
        <v>584.49861905922626</v>
      </c>
      <c r="AD29" s="35">
        <f t="shared" si="16"/>
        <v>273.73078349802449</v>
      </c>
      <c r="AE29" s="35">
        <f t="shared" si="17"/>
        <v>151.26408621266754</v>
      </c>
      <c r="AF29" s="35">
        <f t="shared" si="18"/>
        <v>322.44159613375967</v>
      </c>
      <c r="AG29" s="35">
        <f t="shared" si="19"/>
        <v>14.857564002801199</v>
      </c>
      <c r="AH29" s="35">
        <f t="shared" si="20"/>
        <v>516.65350192928872</v>
      </c>
      <c r="AI29" s="35">
        <f t="shared" si="21"/>
        <v>285.50358443142557</v>
      </c>
      <c r="AJ29" s="35">
        <f t="shared" si="22"/>
        <v>20.604309832140437</v>
      </c>
      <c r="AK29" s="36">
        <f t="shared" si="23"/>
        <v>3267.6561799558235</v>
      </c>
    </row>
    <row r="30" spans="1:37" x14ac:dyDescent="0.25">
      <c r="A30" s="5">
        <v>5369</v>
      </c>
      <c r="B30" s="5">
        <v>1099757.3991689682</v>
      </c>
      <c r="C30" s="5">
        <v>1366026.5170172155</v>
      </c>
      <c r="D30" s="5">
        <v>17479.338367330343</v>
      </c>
      <c r="E30" s="5">
        <v>41.968468156553641</v>
      </c>
      <c r="F30" s="71">
        <f t="shared" si="0"/>
        <v>-2.3993928571428829E-2</v>
      </c>
      <c r="G30" s="47">
        <f t="shared" si="1"/>
        <v>2.4888214285714316E-2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2"/>
        <v>400.42519642857036</v>
      </c>
      <c r="O30" s="35">
        <f t="shared" si="3"/>
        <v>34.05464285714055</v>
      </c>
      <c r="P30" s="35">
        <f t="shared" si="4"/>
        <v>583.18456653795192</v>
      </c>
      <c r="Q30" s="35">
        <f t="shared" si="5"/>
        <v>249.52476279766577</v>
      </c>
      <c r="R30" s="35">
        <f t="shared" si="6"/>
        <v>125.76401893819227</v>
      </c>
      <c r="S30" s="35">
        <f t="shared" si="7"/>
        <v>294.07355518629191</v>
      </c>
      <c r="T30" s="35">
        <f t="shared" si="8"/>
        <v>41.894441662122304</v>
      </c>
      <c r="U30" s="35">
        <f t="shared" si="9"/>
        <v>528.76911373586154</v>
      </c>
      <c r="V30" s="35">
        <f t="shared" si="10"/>
        <v>266.50713175001209</v>
      </c>
      <c r="W30" s="35">
        <f t="shared" si="11"/>
        <v>19.062630280189818</v>
      </c>
      <c r="X30" s="35">
        <f t="shared" si="12"/>
        <v>3519.5509712954445</v>
      </c>
      <c r="Y30" s="51">
        <v>9900</v>
      </c>
      <c r="Z30" s="51">
        <v>4150</v>
      </c>
      <c r="AA30" s="35">
        <f t="shared" si="13"/>
        <v>603.28608928571441</v>
      </c>
      <c r="AB30" s="35">
        <f t="shared" si="14"/>
        <v>473.99392857142885</v>
      </c>
      <c r="AC30" s="35">
        <f t="shared" si="15"/>
        <v>584.4996262948348</v>
      </c>
      <c r="AD30" s="35">
        <f t="shared" si="16"/>
        <v>273.76585507686758</v>
      </c>
      <c r="AE30" s="35">
        <f t="shared" si="17"/>
        <v>151.42456278685998</v>
      </c>
      <c r="AF30" s="35">
        <f t="shared" si="18"/>
        <v>322.72325694728659</v>
      </c>
      <c r="AG30" s="35">
        <f t="shared" si="19"/>
        <v>14.817886200068948</v>
      </c>
      <c r="AH30" s="35">
        <f t="shared" si="20"/>
        <v>516.63491895561162</v>
      </c>
      <c r="AI30" s="35">
        <f t="shared" si="21"/>
        <v>285.75958349996813</v>
      </c>
      <c r="AJ30" s="35">
        <f t="shared" si="22"/>
        <v>20.919780175771461</v>
      </c>
      <c r="AK30" s="36">
        <f t="shared" si="23"/>
        <v>3267.2621764455898</v>
      </c>
    </row>
    <row r="31" spans="1:37" x14ac:dyDescent="0.25">
      <c r="A31" s="5">
        <v>5370</v>
      </c>
      <c r="B31" s="5">
        <v>1100500.5388965607</v>
      </c>
      <c r="C31" s="5">
        <v>1366695.6532074809</v>
      </c>
      <c r="D31" s="5">
        <v>17479.775510187494</v>
      </c>
      <c r="E31" s="5">
        <v>42.03250797722545</v>
      </c>
      <c r="F31" s="71">
        <f t="shared" si="0"/>
        <v>-2.4636785714285969E-2</v>
      </c>
      <c r="G31" s="47">
        <f t="shared" si="1"/>
        <v>2.4959642857142889E-2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2"/>
        <v>397.75733928571321</v>
      </c>
      <c r="O31" s="35">
        <f t="shared" si="3"/>
        <v>28.268928571426272</v>
      </c>
      <c r="P31" s="35">
        <f t="shared" si="4"/>
        <v>583.15897935767077</v>
      </c>
      <c r="Q31" s="35">
        <f t="shared" si="5"/>
        <v>249.20313030456313</v>
      </c>
      <c r="R31" s="35">
        <f t="shared" si="6"/>
        <v>125.5575547502319</v>
      </c>
      <c r="S31" s="35">
        <f t="shared" si="7"/>
        <v>293.95210074687151</v>
      </c>
      <c r="T31" s="35">
        <f t="shared" si="8"/>
        <v>42.24911460326107</v>
      </c>
      <c r="U31" s="35">
        <f t="shared" si="9"/>
        <v>528.92077170087271</v>
      </c>
      <c r="V31" s="35">
        <f t="shared" si="10"/>
        <v>266.48942439127626</v>
      </c>
      <c r="W31" s="35">
        <f t="shared" si="11"/>
        <v>19.325509922181485</v>
      </c>
      <c r="X31" s="35">
        <f t="shared" si="12"/>
        <v>3522.6432713769691</v>
      </c>
      <c r="Y31" s="51">
        <v>9900</v>
      </c>
      <c r="Z31" s="51">
        <v>4150</v>
      </c>
      <c r="AA31" s="35">
        <f t="shared" si="13"/>
        <v>603.58251785714299</v>
      </c>
      <c r="AB31" s="35">
        <f t="shared" si="14"/>
        <v>474.63678571428602</v>
      </c>
      <c r="AC31" s="35">
        <f t="shared" si="15"/>
        <v>584.50063084042893</v>
      </c>
      <c r="AD31" s="35">
        <f t="shared" si="16"/>
        <v>273.80092551486007</v>
      </c>
      <c r="AE31" s="35">
        <f t="shared" si="17"/>
        <v>151.58502211871132</v>
      </c>
      <c r="AF31" s="35">
        <f t="shared" si="18"/>
        <v>323.00451426662903</v>
      </c>
      <c r="AG31" s="35">
        <f t="shared" si="19"/>
        <v>14.778208192486446</v>
      </c>
      <c r="AH31" s="35">
        <f t="shared" si="20"/>
        <v>516.6163335372255</v>
      </c>
      <c r="AI31" s="35">
        <f t="shared" si="21"/>
        <v>286.01546250754967</v>
      </c>
      <c r="AJ31" s="35">
        <f t="shared" si="22"/>
        <v>21.235524187474564</v>
      </c>
      <c r="AK31" s="36">
        <f t="shared" si="23"/>
        <v>3266.8680968287222</v>
      </c>
    </row>
    <row r="32" spans="1:37" x14ac:dyDescent="0.25">
      <c r="A32" s="44">
        <v>5370.5649999999996</v>
      </c>
      <c r="B32" s="5">
        <v>1100919.5928401947</v>
      </c>
      <c r="C32" s="5">
        <v>1367073.6761199832</v>
      </c>
      <c r="D32" s="5">
        <v>17480.029353156853</v>
      </c>
      <c r="E32" s="5">
        <v>42.068972222222229</v>
      </c>
      <c r="F32" s="71">
        <f t="shared" si="0"/>
        <v>-2.4999999999999998E-2</v>
      </c>
      <c r="G32" s="47">
        <f t="shared" si="1"/>
        <v>2.5000000000000001E-2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2"/>
        <v>396.25</v>
      </c>
      <c r="O32" s="35">
        <f t="shared" si="3"/>
        <v>25.000000000000028</v>
      </c>
      <c r="P32" s="35">
        <f t="shared" si="4"/>
        <v>583.14442824110336</v>
      </c>
      <c r="Q32" s="35">
        <f t="shared" si="5"/>
        <v>249.0213797049712</v>
      </c>
      <c r="R32" s="35">
        <f t="shared" si="6"/>
        <v>125.44098869657967</v>
      </c>
      <c r="S32" s="35">
        <f t="shared" si="7"/>
        <v>293.88349863925117</v>
      </c>
      <c r="T32" s="35">
        <f t="shared" si="8"/>
        <v>42.449484114609724</v>
      </c>
      <c r="U32" s="35">
        <f t="shared" si="9"/>
        <v>529.00636606762339</v>
      </c>
      <c r="V32" s="35">
        <f t="shared" si="10"/>
        <v>266.47945515733045</v>
      </c>
      <c r="W32" s="35">
        <f t="shared" si="11"/>
        <v>19.473851536775534</v>
      </c>
      <c r="X32" s="35">
        <f t="shared" si="12"/>
        <v>3524.3878980789987</v>
      </c>
      <c r="Y32" s="51">
        <v>9900</v>
      </c>
      <c r="Z32" s="51">
        <v>4150</v>
      </c>
      <c r="AA32" s="35">
        <f t="shared" si="13"/>
        <v>603.75</v>
      </c>
      <c r="AB32" s="35">
        <f t="shared" si="14"/>
        <v>475</v>
      </c>
      <c r="AC32" s="35">
        <f t="shared" si="15"/>
        <v>584.50119721938472</v>
      </c>
      <c r="AD32" s="35">
        <f t="shared" si="16"/>
        <v>273.82073980775351</v>
      </c>
      <c r="AE32" s="35">
        <f t="shared" si="17"/>
        <v>151.67567408584176</v>
      </c>
      <c r="AF32" s="35">
        <f t="shared" si="18"/>
        <v>323.1632464175625</v>
      </c>
      <c r="AG32" s="35">
        <f t="shared" si="19"/>
        <v>14.755790027842313</v>
      </c>
      <c r="AH32" s="35">
        <f t="shared" si="20"/>
        <v>516.6058316950888</v>
      </c>
      <c r="AI32" s="35">
        <f t="shared" si="21"/>
        <v>286.15998121268223</v>
      </c>
      <c r="AJ32" s="35">
        <f t="shared" si="22"/>
        <v>21.41404029833982</v>
      </c>
      <c r="AK32" s="36">
        <f t="shared" si="23"/>
        <v>3266.6454081942447</v>
      </c>
    </row>
    <row r="33" spans="1:37" x14ac:dyDescent="0.25">
      <c r="A33" s="5">
        <v>5371</v>
      </c>
      <c r="B33" s="5">
        <v>1101242.4385724068</v>
      </c>
      <c r="C33" s="5">
        <v>1367365.216219604</v>
      </c>
      <c r="D33" s="5">
        <v>17480.22816324871</v>
      </c>
      <c r="E33" s="5">
        <v>42.09713455452529</v>
      </c>
      <c r="F33" s="5">
        <v>-2.5000000000000001E-2</v>
      </c>
      <c r="G33" s="5">
        <v>2.5000000000000001E-2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2"/>
        <v>396.25</v>
      </c>
      <c r="O33" s="35">
        <f t="shared" si="3"/>
        <v>25</v>
      </c>
      <c r="P33" s="35">
        <f t="shared" si="4"/>
        <v>583.14442824110336</v>
      </c>
      <c r="Q33" s="35">
        <f t="shared" si="5"/>
        <v>249.0213797049712</v>
      </c>
      <c r="R33" s="35">
        <f t="shared" si="6"/>
        <v>125.44098869657967</v>
      </c>
      <c r="S33" s="35">
        <f t="shared" si="7"/>
        <v>293.88349863925117</v>
      </c>
      <c r="T33" s="35">
        <f t="shared" si="8"/>
        <v>42.449484114609724</v>
      </c>
      <c r="U33" s="35">
        <f t="shared" si="9"/>
        <v>529.00636606762339</v>
      </c>
      <c r="V33" s="35">
        <f t="shared" si="10"/>
        <v>266.47945515733045</v>
      </c>
      <c r="W33" s="35">
        <f t="shared" si="11"/>
        <v>19.473851536775534</v>
      </c>
      <c r="X33" s="35">
        <f t="shared" si="12"/>
        <v>3524.3878980789987</v>
      </c>
      <c r="Y33" s="51">
        <v>9900</v>
      </c>
      <c r="Z33" s="51">
        <v>4150</v>
      </c>
      <c r="AA33" s="35">
        <f t="shared" si="13"/>
        <v>603.75</v>
      </c>
      <c r="AB33" s="35">
        <f t="shared" si="14"/>
        <v>475</v>
      </c>
      <c r="AC33" s="35">
        <f t="shared" si="15"/>
        <v>584.50119721938472</v>
      </c>
      <c r="AD33" s="35">
        <f t="shared" si="16"/>
        <v>273.82073980775351</v>
      </c>
      <c r="AE33" s="35">
        <f t="shared" si="17"/>
        <v>151.67567408584176</v>
      </c>
      <c r="AF33" s="35">
        <f t="shared" si="18"/>
        <v>323.1632464175625</v>
      </c>
      <c r="AG33" s="35">
        <f t="shared" si="19"/>
        <v>14.755790027842313</v>
      </c>
      <c r="AH33" s="35">
        <f t="shared" si="20"/>
        <v>516.6058316950888</v>
      </c>
      <c r="AI33" s="35">
        <f t="shared" si="21"/>
        <v>286.15998121268223</v>
      </c>
      <c r="AJ33" s="35">
        <f t="shared" si="22"/>
        <v>21.41404029833982</v>
      </c>
      <c r="AK33" s="36">
        <f t="shared" si="23"/>
        <v>3266.6454081942447</v>
      </c>
    </row>
    <row r="34" spans="1:37" x14ac:dyDescent="0.25">
      <c r="A34" s="5">
        <v>5372</v>
      </c>
      <c r="B34" s="5">
        <v>1101984.0690321922</v>
      </c>
      <c r="C34" s="5">
        <v>1368036.0248020589</v>
      </c>
      <c r="D34" s="5">
        <v>17480.696326514022</v>
      </c>
      <c r="E34" s="5">
        <v>42.161875548325384</v>
      </c>
      <c r="F34" s="5">
        <v>-2.5000000000000001E-2</v>
      </c>
      <c r="G34" s="5">
        <v>2.5000000000000001E-2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2"/>
        <v>396.25</v>
      </c>
      <c r="O34" s="35">
        <f t="shared" si="3"/>
        <v>25</v>
      </c>
      <c r="P34" s="35">
        <f t="shared" si="4"/>
        <v>583.14442824110336</v>
      </c>
      <c r="Q34" s="35">
        <f t="shared" si="5"/>
        <v>249.0213797049712</v>
      </c>
      <c r="R34" s="35">
        <f t="shared" si="6"/>
        <v>125.44098869657967</v>
      </c>
      <c r="S34" s="35">
        <f t="shared" si="7"/>
        <v>293.88349863925117</v>
      </c>
      <c r="T34" s="35">
        <f t="shared" si="8"/>
        <v>42.449484114609724</v>
      </c>
      <c r="U34" s="35">
        <f t="shared" si="9"/>
        <v>529.00636606762339</v>
      </c>
      <c r="V34" s="35">
        <f t="shared" si="10"/>
        <v>266.47945515733045</v>
      </c>
      <c r="W34" s="35">
        <f t="shared" si="11"/>
        <v>19.473851536775534</v>
      </c>
      <c r="X34" s="35">
        <f t="shared" si="12"/>
        <v>3524.3878980789987</v>
      </c>
      <c r="Y34" s="51">
        <v>9900</v>
      </c>
      <c r="Z34" s="51">
        <v>4150</v>
      </c>
      <c r="AA34" s="35">
        <f t="shared" si="13"/>
        <v>603.75</v>
      </c>
      <c r="AB34" s="35">
        <f t="shared" si="14"/>
        <v>475</v>
      </c>
      <c r="AC34" s="35">
        <f t="shared" si="15"/>
        <v>584.50119721938472</v>
      </c>
      <c r="AD34" s="35">
        <f t="shared" si="16"/>
        <v>273.82073980775351</v>
      </c>
      <c r="AE34" s="35">
        <f t="shared" si="17"/>
        <v>151.67567408584176</v>
      </c>
      <c r="AF34" s="35">
        <f t="shared" si="18"/>
        <v>323.1632464175625</v>
      </c>
      <c r="AG34" s="35">
        <f t="shared" si="19"/>
        <v>14.755790027842313</v>
      </c>
      <c r="AH34" s="35">
        <f t="shared" si="20"/>
        <v>516.6058316950888</v>
      </c>
      <c r="AI34" s="35">
        <f t="shared" si="21"/>
        <v>286.15998121268223</v>
      </c>
      <c r="AJ34" s="35">
        <f t="shared" si="22"/>
        <v>21.41404029833982</v>
      </c>
      <c r="AK34" s="36">
        <f t="shared" si="23"/>
        <v>3266.6454081942447</v>
      </c>
    </row>
    <row r="35" spans="1:37" x14ac:dyDescent="0.25">
      <c r="A35" s="5">
        <v>5372.2</v>
      </c>
      <c r="B35" s="5">
        <v>1102132.3041405678</v>
      </c>
      <c r="C35" s="5">
        <v>1368170.2870546579</v>
      </c>
      <c r="D35" s="5">
        <v>17480.791820391602</v>
      </c>
      <c r="E35" s="5">
        <v>42.174823747085398</v>
      </c>
      <c r="F35" s="5">
        <v>-2.5000000000000001E-2</v>
      </c>
      <c r="G35" s="5">
        <v>2.5000000000000001E-2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2"/>
        <v>396.25</v>
      </c>
      <c r="O35" s="35">
        <f t="shared" si="3"/>
        <v>25</v>
      </c>
      <c r="P35" s="35">
        <f t="shared" si="4"/>
        <v>583.14442824110336</v>
      </c>
      <c r="Q35" s="35">
        <f t="shared" si="5"/>
        <v>249.0213797049712</v>
      </c>
      <c r="R35" s="35">
        <f t="shared" si="6"/>
        <v>125.44098869657967</v>
      </c>
      <c r="S35" s="35">
        <f t="shared" si="7"/>
        <v>293.88349863925117</v>
      </c>
      <c r="T35" s="35">
        <f t="shared" si="8"/>
        <v>42.449484114609724</v>
      </c>
      <c r="U35" s="35">
        <f t="shared" si="9"/>
        <v>529.00636606762339</v>
      </c>
      <c r="V35" s="35">
        <f t="shared" si="10"/>
        <v>266.47945515733045</v>
      </c>
      <c r="W35" s="35">
        <f t="shared" si="11"/>
        <v>19.473851536775534</v>
      </c>
      <c r="X35" s="35">
        <f t="shared" si="12"/>
        <v>3524.3878980789987</v>
      </c>
      <c r="Y35" s="51">
        <v>9900</v>
      </c>
      <c r="Z35" s="51">
        <v>4150</v>
      </c>
      <c r="AA35" s="35">
        <f t="shared" si="13"/>
        <v>603.75</v>
      </c>
      <c r="AB35" s="35">
        <f t="shared" si="14"/>
        <v>475</v>
      </c>
      <c r="AC35" s="35">
        <f t="shared" si="15"/>
        <v>584.50119721938472</v>
      </c>
      <c r="AD35" s="35">
        <f t="shared" si="16"/>
        <v>273.82073980775351</v>
      </c>
      <c r="AE35" s="35">
        <f t="shared" si="17"/>
        <v>151.67567408584176</v>
      </c>
      <c r="AF35" s="35">
        <f t="shared" si="18"/>
        <v>323.1632464175625</v>
      </c>
      <c r="AG35" s="35">
        <f t="shared" si="19"/>
        <v>14.755790027842313</v>
      </c>
      <c r="AH35" s="35">
        <f t="shared" si="20"/>
        <v>516.6058316950888</v>
      </c>
      <c r="AI35" s="35">
        <f t="shared" si="21"/>
        <v>286.15998121268223</v>
      </c>
      <c r="AJ35" s="35">
        <f t="shared" si="22"/>
        <v>21.41404029833982</v>
      </c>
      <c r="AK35" s="36">
        <f t="shared" si="23"/>
        <v>3266.6454081942447</v>
      </c>
    </row>
    <row r="36" spans="1:37" x14ac:dyDescent="0.25">
      <c r="A36" s="5">
        <v>5372.8</v>
      </c>
      <c r="B36" s="5">
        <v>1102576.8273625374</v>
      </c>
      <c r="C36" s="5">
        <v>1368573.2747611105</v>
      </c>
      <c r="D36" s="5">
        <v>17481.082024473209</v>
      </c>
      <c r="E36" s="5">
        <v>42.213668343365477</v>
      </c>
      <c r="F36" s="5">
        <v>-2.5000000000000001E-2</v>
      </c>
      <c r="G36" s="5">
        <v>2.5000000000000001E-2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2"/>
        <v>396.25</v>
      </c>
      <c r="O36" s="35">
        <f t="shared" si="3"/>
        <v>25</v>
      </c>
      <c r="P36" s="35">
        <f t="shared" si="4"/>
        <v>583.14442824110336</v>
      </c>
      <c r="Q36" s="35">
        <f t="shared" si="5"/>
        <v>249.0213797049712</v>
      </c>
      <c r="R36" s="35">
        <f t="shared" si="6"/>
        <v>125.44098869657967</v>
      </c>
      <c r="S36" s="35">
        <f t="shared" si="7"/>
        <v>293.88349863925117</v>
      </c>
      <c r="T36" s="35">
        <f t="shared" si="8"/>
        <v>42.449484114609724</v>
      </c>
      <c r="U36" s="35">
        <f t="shared" si="9"/>
        <v>529.00636606762339</v>
      </c>
      <c r="V36" s="35">
        <f t="shared" si="10"/>
        <v>266.47945515733045</v>
      </c>
      <c r="W36" s="35">
        <f t="shared" si="11"/>
        <v>19.473851536775534</v>
      </c>
      <c r="X36" s="35">
        <f t="shared" si="12"/>
        <v>3524.3878980789987</v>
      </c>
      <c r="Y36" s="51">
        <v>9900</v>
      </c>
      <c r="Z36" s="51">
        <v>4150</v>
      </c>
      <c r="AA36" s="35">
        <f t="shared" si="13"/>
        <v>603.75</v>
      </c>
      <c r="AB36" s="35">
        <f t="shared" si="14"/>
        <v>475</v>
      </c>
      <c r="AC36" s="35">
        <f t="shared" si="15"/>
        <v>584.50119721938472</v>
      </c>
      <c r="AD36" s="35">
        <f t="shared" si="16"/>
        <v>273.82073980775351</v>
      </c>
      <c r="AE36" s="35">
        <f t="shared" si="17"/>
        <v>151.67567408584176</v>
      </c>
      <c r="AF36" s="35">
        <f t="shared" si="18"/>
        <v>323.1632464175625</v>
      </c>
      <c r="AG36" s="35">
        <f t="shared" si="19"/>
        <v>14.755790027842313</v>
      </c>
      <c r="AH36" s="35">
        <f t="shared" si="20"/>
        <v>516.6058316950888</v>
      </c>
      <c r="AI36" s="35">
        <f t="shared" si="21"/>
        <v>286.15998121268223</v>
      </c>
      <c r="AJ36" s="35">
        <f t="shared" si="22"/>
        <v>21.41404029833982</v>
      </c>
      <c r="AK36" s="36">
        <f t="shared" si="23"/>
        <v>3266.6454081942447</v>
      </c>
    </row>
    <row r="37" spans="1:37" x14ac:dyDescent="0.25">
      <c r="A37" s="5">
        <v>5373</v>
      </c>
      <c r="B37" s="5">
        <v>1102724.9410429001</v>
      </c>
      <c r="C37" s="5">
        <v>1368707.6709566414</v>
      </c>
      <c r="D37" s="5">
        <v>17481.179999983426</v>
      </c>
      <c r="E37" s="5">
        <v>42.226616542125484</v>
      </c>
      <c r="F37" s="5">
        <v>-2.5000000000000001E-2</v>
      </c>
      <c r="G37" s="5">
        <v>2.5000000000000001E-2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2"/>
        <v>396.25</v>
      </c>
      <c r="O37" s="35">
        <f t="shared" si="3"/>
        <v>25</v>
      </c>
      <c r="P37" s="35">
        <f t="shared" si="4"/>
        <v>583.14442824110336</v>
      </c>
      <c r="Q37" s="35">
        <f t="shared" si="5"/>
        <v>249.0213797049712</v>
      </c>
      <c r="R37" s="35">
        <f t="shared" si="6"/>
        <v>125.44098869657967</v>
      </c>
      <c r="S37" s="35">
        <f t="shared" si="7"/>
        <v>293.88349863925117</v>
      </c>
      <c r="T37" s="35">
        <f t="shared" si="8"/>
        <v>42.449484114609724</v>
      </c>
      <c r="U37" s="35">
        <f t="shared" si="9"/>
        <v>529.00636606762339</v>
      </c>
      <c r="V37" s="35">
        <f t="shared" si="10"/>
        <v>266.47945515733045</v>
      </c>
      <c r="W37" s="35">
        <f t="shared" si="11"/>
        <v>19.473851536775534</v>
      </c>
      <c r="X37" s="35">
        <f t="shared" si="12"/>
        <v>3524.3878980789987</v>
      </c>
      <c r="Y37" s="51">
        <v>9900</v>
      </c>
      <c r="Z37" s="51">
        <v>4150</v>
      </c>
      <c r="AA37" s="35">
        <f t="shared" si="13"/>
        <v>603.75</v>
      </c>
      <c r="AB37" s="35">
        <f t="shared" si="14"/>
        <v>475</v>
      </c>
      <c r="AC37" s="35">
        <f t="shared" si="15"/>
        <v>584.50119721938472</v>
      </c>
      <c r="AD37" s="35">
        <f t="shared" si="16"/>
        <v>273.82073980775351</v>
      </c>
      <c r="AE37" s="35">
        <f t="shared" si="17"/>
        <v>151.67567408584176</v>
      </c>
      <c r="AF37" s="35">
        <f t="shared" si="18"/>
        <v>323.1632464175625</v>
      </c>
      <c r="AG37" s="35">
        <f t="shared" si="19"/>
        <v>14.755790027842313</v>
      </c>
      <c r="AH37" s="35">
        <f t="shared" si="20"/>
        <v>516.6058316950888</v>
      </c>
      <c r="AI37" s="35">
        <f t="shared" si="21"/>
        <v>286.15998121268223</v>
      </c>
      <c r="AJ37" s="35">
        <f t="shared" si="22"/>
        <v>21.41404029833982</v>
      </c>
      <c r="AK37" s="36">
        <f t="shared" si="23"/>
        <v>3266.6454081942447</v>
      </c>
    </row>
    <row r="38" spans="1:37" x14ac:dyDescent="0.25">
      <c r="A38" s="5">
        <v>5374</v>
      </c>
      <c r="B38" s="5">
        <v>1103465.0536589622</v>
      </c>
      <c r="C38" s="5">
        <v>1369380.1538257897</v>
      </c>
      <c r="D38" s="5">
        <v>17481.679183656895</v>
      </c>
      <c r="E38" s="5">
        <v>42.291357535925577</v>
      </c>
      <c r="F38" s="5">
        <v>-2.5000000000000001E-2</v>
      </c>
      <c r="G38" s="5">
        <v>2.5000000000000001E-2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2"/>
        <v>396.25</v>
      </c>
      <c r="O38" s="35">
        <f t="shared" si="3"/>
        <v>25</v>
      </c>
      <c r="P38" s="35">
        <f t="shared" si="4"/>
        <v>583.14442824110336</v>
      </c>
      <c r="Q38" s="35">
        <f t="shared" si="5"/>
        <v>249.0213797049712</v>
      </c>
      <c r="R38" s="35">
        <f t="shared" si="6"/>
        <v>125.44098869657967</v>
      </c>
      <c r="S38" s="35">
        <f t="shared" si="7"/>
        <v>293.88349863925117</v>
      </c>
      <c r="T38" s="35">
        <f t="shared" si="8"/>
        <v>42.449484114609724</v>
      </c>
      <c r="U38" s="35">
        <f t="shared" si="9"/>
        <v>529.00636606762339</v>
      </c>
      <c r="V38" s="35">
        <f t="shared" si="10"/>
        <v>266.47945515733045</v>
      </c>
      <c r="W38" s="35">
        <f t="shared" si="11"/>
        <v>19.473851536775534</v>
      </c>
      <c r="X38" s="35">
        <f t="shared" si="12"/>
        <v>3524.3878980789987</v>
      </c>
      <c r="Y38" s="51">
        <v>9900</v>
      </c>
      <c r="Z38" s="51">
        <v>4150</v>
      </c>
      <c r="AA38" s="35">
        <f t="shared" si="13"/>
        <v>603.75</v>
      </c>
      <c r="AB38" s="35">
        <f t="shared" si="14"/>
        <v>475</v>
      </c>
      <c r="AC38" s="35">
        <f t="shared" si="15"/>
        <v>584.50119721938472</v>
      </c>
      <c r="AD38" s="35">
        <f t="shared" si="16"/>
        <v>273.82073980775351</v>
      </c>
      <c r="AE38" s="35">
        <f t="shared" si="17"/>
        <v>151.67567408584176</v>
      </c>
      <c r="AF38" s="35">
        <f t="shared" si="18"/>
        <v>323.1632464175625</v>
      </c>
      <c r="AG38" s="35">
        <f t="shared" si="19"/>
        <v>14.755790027842313</v>
      </c>
      <c r="AH38" s="35">
        <f t="shared" si="20"/>
        <v>516.6058316950888</v>
      </c>
      <c r="AI38" s="35">
        <f t="shared" si="21"/>
        <v>286.15998121268223</v>
      </c>
      <c r="AJ38" s="35">
        <f t="shared" si="22"/>
        <v>21.41404029833982</v>
      </c>
      <c r="AK38" s="36">
        <f t="shared" si="23"/>
        <v>3266.6454081942447</v>
      </c>
    </row>
    <row r="39" spans="1:37" x14ac:dyDescent="0.25">
      <c r="A39" s="5">
        <v>5375</v>
      </c>
      <c r="B39" s="5">
        <v>1104204.4059352875</v>
      </c>
      <c r="C39" s="5">
        <v>1370053.472550869</v>
      </c>
      <c r="D39" s="5">
        <v>17482.193877534457</v>
      </c>
      <c r="E39" s="5">
        <v>42.356098529725664</v>
      </c>
      <c r="F39" s="5">
        <v>-2.5000000000000001E-2</v>
      </c>
      <c r="G39" s="5">
        <v>2.5000000000000001E-2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2"/>
        <v>396.25</v>
      </c>
      <c r="O39" s="35">
        <f t="shared" si="3"/>
        <v>25</v>
      </c>
      <c r="P39" s="35">
        <f t="shared" si="4"/>
        <v>583.14442824110336</v>
      </c>
      <c r="Q39" s="35">
        <f t="shared" si="5"/>
        <v>249.0213797049712</v>
      </c>
      <c r="R39" s="35">
        <f t="shared" si="6"/>
        <v>125.44098869657967</v>
      </c>
      <c r="S39" s="35">
        <f t="shared" si="7"/>
        <v>293.88349863925117</v>
      </c>
      <c r="T39" s="35">
        <f t="shared" si="8"/>
        <v>42.449484114609724</v>
      </c>
      <c r="U39" s="35">
        <f t="shared" si="9"/>
        <v>529.00636606762339</v>
      </c>
      <c r="V39" s="35">
        <f t="shared" si="10"/>
        <v>266.47945515733045</v>
      </c>
      <c r="W39" s="35">
        <f t="shared" si="11"/>
        <v>19.473851536775534</v>
      </c>
      <c r="X39" s="35">
        <f t="shared" si="12"/>
        <v>3524.3878980789987</v>
      </c>
      <c r="Y39" s="51">
        <v>9900</v>
      </c>
      <c r="Z39" s="51">
        <v>4150</v>
      </c>
      <c r="AA39" s="35">
        <f t="shared" si="13"/>
        <v>603.75</v>
      </c>
      <c r="AB39" s="35">
        <f t="shared" si="14"/>
        <v>475</v>
      </c>
      <c r="AC39" s="35">
        <f t="shared" si="15"/>
        <v>584.50119721938472</v>
      </c>
      <c r="AD39" s="35">
        <f t="shared" si="16"/>
        <v>273.82073980775351</v>
      </c>
      <c r="AE39" s="35">
        <f t="shared" si="17"/>
        <v>151.67567408584176</v>
      </c>
      <c r="AF39" s="35">
        <f t="shared" si="18"/>
        <v>323.1632464175625</v>
      </c>
      <c r="AG39" s="35">
        <f t="shared" si="19"/>
        <v>14.755790027842313</v>
      </c>
      <c r="AH39" s="35">
        <f t="shared" si="20"/>
        <v>516.6058316950888</v>
      </c>
      <c r="AI39" s="35">
        <f t="shared" si="21"/>
        <v>286.15998121268223</v>
      </c>
      <c r="AJ39" s="35">
        <f t="shared" si="22"/>
        <v>21.41404029833982</v>
      </c>
      <c r="AK39" s="36">
        <f t="shared" si="23"/>
        <v>3266.6454081942447</v>
      </c>
    </row>
    <row r="40" spans="1:37" x14ac:dyDescent="0.25">
      <c r="A40" s="5">
        <v>5376</v>
      </c>
      <c r="B40" s="5">
        <v>1104942.9969272614</v>
      </c>
      <c r="C40" s="5">
        <v>1370727.6262722611</v>
      </c>
      <c r="D40" s="5">
        <v>17482.724081616085</v>
      </c>
      <c r="E40" s="5">
        <v>42.420839523525764</v>
      </c>
      <c r="F40" s="5">
        <v>-2.5000000000000001E-2</v>
      </c>
      <c r="G40" s="5">
        <v>2.5000000000000001E-2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2"/>
        <v>396.25</v>
      </c>
      <c r="O40" s="35">
        <f t="shared" si="3"/>
        <v>25</v>
      </c>
      <c r="P40" s="35">
        <f t="shared" si="4"/>
        <v>583.14442824110336</v>
      </c>
      <c r="Q40" s="35">
        <f t="shared" si="5"/>
        <v>249.0213797049712</v>
      </c>
      <c r="R40" s="35">
        <f t="shared" si="6"/>
        <v>125.44098869657967</v>
      </c>
      <c r="S40" s="35">
        <f t="shared" si="7"/>
        <v>293.88349863925117</v>
      </c>
      <c r="T40" s="35">
        <f t="shared" si="8"/>
        <v>42.449484114609724</v>
      </c>
      <c r="U40" s="35">
        <f t="shared" si="9"/>
        <v>529.00636606762339</v>
      </c>
      <c r="V40" s="35">
        <f t="shared" si="10"/>
        <v>266.47945515733045</v>
      </c>
      <c r="W40" s="35">
        <f t="shared" si="11"/>
        <v>19.473851536775534</v>
      </c>
      <c r="X40" s="35">
        <f t="shared" si="12"/>
        <v>3524.3878980789987</v>
      </c>
      <c r="Y40" s="51">
        <v>9900</v>
      </c>
      <c r="Z40" s="51">
        <v>4150</v>
      </c>
      <c r="AA40" s="35">
        <f t="shared" si="13"/>
        <v>603.75</v>
      </c>
      <c r="AB40" s="35">
        <f t="shared" si="14"/>
        <v>475</v>
      </c>
      <c r="AC40" s="35">
        <f t="shared" si="15"/>
        <v>584.50119721938472</v>
      </c>
      <c r="AD40" s="35">
        <f t="shared" si="16"/>
        <v>273.82073980775351</v>
      </c>
      <c r="AE40" s="35">
        <f t="shared" si="17"/>
        <v>151.67567408584176</v>
      </c>
      <c r="AF40" s="35">
        <f t="shared" si="18"/>
        <v>323.1632464175625</v>
      </c>
      <c r="AG40" s="35">
        <f t="shared" si="19"/>
        <v>14.755790027842313</v>
      </c>
      <c r="AH40" s="35">
        <f t="shared" si="20"/>
        <v>516.6058316950888</v>
      </c>
      <c r="AI40" s="35">
        <f t="shared" si="21"/>
        <v>286.15998121268223</v>
      </c>
      <c r="AJ40" s="35">
        <f t="shared" si="22"/>
        <v>21.41404029833982</v>
      </c>
      <c r="AK40" s="36">
        <f t="shared" si="23"/>
        <v>3266.6454081942447</v>
      </c>
    </row>
    <row r="41" spans="1:37" x14ac:dyDescent="0.25">
      <c r="A41" s="5">
        <v>5377</v>
      </c>
      <c r="B41" s="5">
        <v>1105680.8256921768</v>
      </c>
      <c r="C41" s="5">
        <v>1371402.6141291857</v>
      </c>
      <c r="D41" s="5">
        <v>17483.26979590175</v>
      </c>
      <c r="E41" s="5">
        <v>42.48558051732585</v>
      </c>
      <c r="F41" s="5">
        <v>-2.5000000000000001E-2</v>
      </c>
      <c r="G41" s="5">
        <v>2.5000000000000001E-2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2"/>
        <v>396.25</v>
      </c>
      <c r="O41" s="35">
        <f t="shared" si="3"/>
        <v>25</v>
      </c>
      <c r="P41" s="35">
        <f t="shared" si="4"/>
        <v>583.14442824110336</v>
      </c>
      <c r="Q41" s="35">
        <f t="shared" si="5"/>
        <v>249.0213797049712</v>
      </c>
      <c r="R41" s="35">
        <f t="shared" si="6"/>
        <v>125.44098869657967</v>
      </c>
      <c r="S41" s="35">
        <f t="shared" si="7"/>
        <v>293.88349863925117</v>
      </c>
      <c r="T41" s="35">
        <f t="shared" si="8"/>
        <v>42.449484114609724</v>
      </c>
      <c r="U41" s="35">
        <f t="shared" si="9"/>
        <v>529.00636606762339</v>
      </c>
      <c r="V41" s="35">
        <f t="shared" si="10"/>
        <v>266.47945515733045</v>
      </c>
      <c r="W41" s="35">
        <f t="shared" si="11"/>
        <v>19.473851536775534</v>
      </c>
      <c r="X41" s="35">
        <f t="shared" si="12"/>
        <v>3524.3878980789987</v>
      </c>
      <c r="Y41" s="51">
        <v>9900</v>
      </c>
      <c r="Z41" s="51">
        <v>4150</v>
      </c>
      <c r="AA41" s="35">
        <f t="shared" si="13"/>
        <v>603.75</v>
      </c>
      <c r="AB41" s="35">
        <f t="shared" si="14"/>
        <v>475</v>
      </c>
      <c r="AC41" s="35">
        <f t="shared" si="15"/>
        <v>584.50119721938472</v>
      </c>
      <c r="AD41" s="35">
        <f t="shared" si="16"/>
        <v>273.82073980775351</v>
      </c>
      <c r="AE41" s="35">
        <f t="shared" si="17"/>
        <v>151.67567408584176</v>
      </c>
      <c r="AF41" s="35">
        <f t="shared" si="18"/>
        <v>323.1632464175625</v>
      </c>
      <c r="AG41" s="35">
        <f t="shared" si="19"/>
        <v>14.755790027842313</v>
      </c>
      <c r="AH41" s="35">
        <f t="shared" si="20"/>
        <v>516.6058316950888</v>
      </c>
      <c r="AI41" s="35">
        <f t="shared" si="21"/>
        <v>286.15998121268223</v>
      </c>
      <c r="AJ41" s="35">
        <f t="shared" si="22"/>
        <v>21.41404029833982</v>
      </c>
      <c r="AK41" s="36">
        <f t="shared" si="23"/>
        <v>3266.6454081942447</v>
      </c>
    </row>
    <row r="42" spans="1:37" x14ac:dyDescent="0.25">
      <c r="A42" s="5">
        <v>5377.2</v>
      </c>
      <c r="B42" s="5">
        <v>1105828.2998952866</v>
      </c>
      <c r="C42" s="5">
        <v>1371537.7117210031</v>
      </c>
      <c r="D42" s="5">
        <v>17483.380799983421</v>
      </c>
      <c r="E42" s="5">
        <v>42.498528716085858</v>
      </c>
      <c r="F42" s="5">
        <v>-2.5000000000000001E-2</v>
      </c>
      <c r="G42" s="5">
        <v>2.5000000000000001E-2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2"/>
        <v>396.25</v>
      </c>
      <c r="O42" s="35">
        <f t="shared" si="3"/>
        <v>25</v>
      </c>
      <c r="P42" s="35">
        <f t="shared" si="4"/>
        <v>583.14442824110336</v>
      </c>
      <c r="Q42" s="35">
        <f t="shared" si="5"/>
        <v>249.0213797049712</v>
      </c>
      <c r="R42" s="35">
        <f t="shared" si="6"/>
        <v>125.44098869657967</v>
      </c>
      <c r="S42" s="35">
        <f t="shared" si="7"/>
        <v>293.88349863925117</v>
      </c>
      <c r="T42" s="35">
        <f t="shared" si="8"/>
        <v>42.449484114609724</v>
      </c>
      <c r="U42" s="35">
        <f t="shared" si="9"/>
        <v>529.00636606762339</v>
      </c>
      <c r="V42" s="35">
        <f t="shared" si="10"/>
        <v>266.47945515733045</v>
      </c>
      <c r="W42" s="35">
        <f t="shared" si="11"/>
        <v>19.473851536775534</v>
      </c>
      <c r="X42" s="35">
        <f t="shared" si="12"/>
        <v>3524.3878980789987</v>
      </c>
      <c r="Y42" s="51">
        <v>9900</v>
      </c>
      <c r="Z42" s="51">
        <v>4150</v>
      </c>
      <c r="AA42" s="35">
        <f t="shared" si="13"/>
        <v>603.75</v>
      </c>
      <c r="AB42" s="35">
        <f t="shared" si="14"/>
        <v>475</v>
      </c>
      <c r="AC42" s="35">
        <f t="shared" si="15"/>
        <v>584.50119721938472</v>
      </c>
      <c r="AD42" s="35">
        <f t="shared" si="16"/>
        <v>273.82073980775351</v>
      </c>
      <c r="AE42" s="35">
        <f t="shared" si="17"/>
        <v>151.67567408584176</v>
      </c>
      <c r="AF42" s="35">
        <f t="shared" si="18"/>
        <v>323.1632464175625</v>
      </c>
      <c r="AG42" s="35">
        <f t="shared" si="19"/>
        <v>14.755790027842313</v>
      </c>
      <c r="AH42" s="35">
        <f t="shared" si="20"/>
        <v>516.6058316950888</v>
      </c>
      <c r="AI42" s="35">
        <f t="shared" si="21"/>
        <v>286.15998121268223</v>
      </c>
      <c r="AJ42" s="35">
        <f t="shared" si="22"/>
        <v>21.41404029833982</v>
      </c>
      <c r="AK42" s="36">
        <f t="shared" si="23"/>
        <v>3266.6454081942447</v>
      </c>
    </row>
    <row r="43" spans="1:37" x14ac:dyDescent="0.25">
      <c r="A43" s="5">
        <v>5377.8</v>
      </c>
      <c r="B43" s="5">
        <v>1106270.53926754</v>
      </c>
      <c r="C43" s="5">
        <v>1371943.2044132054</v>
      </c>
      <c r="D43" s="5">
        <v>17483.717534677311</v>
      </c>
      <c r="E43" s="5">
        <v>42.537373312365943</v>
      </c>
      <c r="F43" s="5">
        <v>-2.5000000000000001E-2</v>
      </c>
      <c r="G43" s="5">
        <v>2.5000000000000001E-2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2"/>
        <v>396.25</v>
      </c>
      <c r="O43" s="35">
        <f t="shared" si="3"/>
        <v>25</v>
      </c>
      <c r="P43" s="35">
        <f t="shared" si="4"/>
        <v>583.14442824110336</v>
      </c>
      <c r="Q43" s="35">
        <f t="shared" si="5"/>
        <v>249.0213797049712</v>
      </c>
      <c r="R43" s="35">
        <f t="shared" si="6"/>
        <v>125.44098869657967</v>
      </c>
      <c r="S43" s="35">
        <f t="shared" si="7"/>
        <v>293.88349863925117</v>
      </c>
      <c r="T43" s="35">
        <f t="shared" si="8"/>
        <v>42.449484114609724</v>
      </c>
      <c r="U43" s="35">
        <f t="shared" si="9"/>
        <v>529.00636606762339</v>
      </c>
      <c r="V43" s="35">
        <f t="shared" si="10"/>
        <v>266.47945515733045</v>
      </c>
      <c r="W43" s="35">
        <f t="shared" si="11"/>
        <v>19.473851536775534</v>
      </c>
      <c r="X43" s="35">
        <f t="shared" si="12"/>
        <v>3524.3878980789987</v>
      </c>
      <c r="Y43" s="51">
        <v>9900</v>
      </c>
      <c r="Z43" s="51">
        <v>4150</v>
      </c>
      <c r="AA43" s="35">
        <f t="shared" si="13"/>
        <v>603.75</v>
      </c>
      <c r="AB43" s="35">
        <f t="shared" si="14"/>
        <v>475</v>
      </c>
      <c r="AC43" s="35">
        <f t="shared" si="15"/>
        <v>584.50119721938472</v>
      </c>
      <c r="AD43" s="35">
        <f t="shared" si="16"/>
        <v>273.82073980775351</v>
      </c>
      <c r="AE43" s="35">
        <f t="shared" si="17"/>
        <v>151.67567408584176</v>
      </c>
      <c r="AF43" s="35">
        <f t="shared" si="18"/>
        <v>323.1632464175625</v>
      </c>
      <c r="AG43" s="35">
        <f t="shared" si="19"/>
        <v>14.755790027842313</v>
      </c>
      <c r="AH43" s="35">
        <f t="shared" si="20"/>
        <v>516.6058316950888</v>
      </c>
      <c r="AI43" s="35">
        <f t="shared" si="21"/>
        <v>286.15998121268223</v>
      </c>
      <c r="AJ43" s="35">
        <f t="shared" si="22"/>
        <v>21.41404029833982</v>
      </c>
      <c r="AK43" s="36">
        <f t="shared" si="23"/>
        <v>3266.6454081942447</v>
      </c>
    </row>
    <row r="44" spans="1:37" x14ac:dyDescent="0.25">
      <c r="A44" s="5">
        <v>5378</v>
      </c>
      <c r="B44" s="5">
        <v>1106417.8912882805</v>
      </c>
      <c r="C44" s="5">
        <v>1372078.4352598488</v>
      </c>
      <c r="D44" s="5">
        <v>17483.831020391535</v>
      </c>
      <c r="E44" s="5">
        <v>42.550321511125951</v>
      </c>
      <c r="F44" s="5">
        <v>-2.5000000000000001E-2</v>
      </c>
      <c r="G44" s="5">
        <v>2.5000000000000001E-2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2"/>
        <v>396.25</v>
      </c>
      <c r="O44" s="35">
        <f t="shared" si="3"/>
        <v>25</v>
      </c>
      <c r="P44" s="35">
        <f t="shared" si="4"/>
        <v>583.14442824110336</v>
      </c>
      <c r="Q44" s="35">
        <f t="shared" si="5"/>
        <v>249.0213797049712</v>
      </c>
      <c r="R44" s="35">
        <f t="shared" si="6"/>
        <v>125.44098869657967</v>
      </c>
      <c r="S44" s="35">
        <f t="shared" si="7"/>
        <v>293.88349863925117</v>
      </c>
      <c r="T44" s="35">
        <f t="shared" si="8"/>
        <v>42.449484114609724</v>
      </c>
      <c r="U44" s="35">
        <f t="shared" si="9"/>
        <v>529.00636606762339</v>
      </c>
      <c r="V44" s="35">
        <f t="shared" si="10"/>
        <v>266.47945515733045</v>
      </c>
      <c r="W44" s="35">
        <f t="shared" si="11"/>
        <v>19.473851536775534</v>
      </c>
      <c r="X44" s="35">
        <f t="shared" si="12"/>
        <v>3524.3878980789987</v>
      </c>
      <c r="Y44" s="51">
        <v>9900</v>
      </c>
      <c r="Z44" s="51">
        <v>4150</v>
      </c>
      <c r="AA44" s="35">
        <f t="shared" si="13"/>
        <v>603.75</v>
      </c>
      <c r="AB44" s="35">
        <f t="shared" si="14"/>
        <v>475</v>
      </c>
      <c r="AC44" s="35">
        <f t="shared" si="15"/>
        <v>584.50119721938472</v>
      </c>
      <c r="AD44" s="35">
        <f t="shared" si="16"/>
        <v>273.82073980775351</v>
      </c>
      <c r="AE44" s="35">
        <f t="shared" si="17"/>
        <v>151.67567408584176</v>
      </c>
      <c r="AF44" s="35">
        <f t="shared" si="18"/>
        <v>323.1632464175625</v>
      </c>
      <c r="AG44" s="35">
        <f t="shared" si="19"/>
        <v>14.755790027842313</v>
      </c>
      <c r="AH44" s="35">
        <f t="shared" si="20"/>
        <v>516.6058316950888</v>
      </c>
      <c r="AI44" s="35">
        <f t="shared" si="21"/>
        <v>286.15998121268223</v>
      </c>
      <c r="AJ44" s="35">
        <f t="shared" si="22"/>
        <v>21.41404029833982</v>
      </c>
      <c r="AK44" s="36">
        <f t="shared" si="23"/>
        <v>3266.6454081942447</v>
      </c>
    </row>
    <row r="45" spans="1:37" x14ac:dyDescent="0.25">
      <c r="A45" s="5">
        <v>5379</v>
      </c>
      <c r="B45" s="5">
        <v>1107154.1927742958</v>
      </c>
      <c r="C45" s="5">
        <v>1372755.088801384</v>
      </c>
      <c r="D45" s="5">
        <v>17484.407755085413</v>
      </c>
      <c r="E45" s="5">
        <v>42.615062504926037</v>
      </c>
      <c r="F45" s="5">
        <v>-2.5000000000000001E-2</v>
      </c>
      <c r="G45" s="5">
        <v>2.5000000000000001E-2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2"/>
        <v>396.25</v>
      </c>
      <c r="O45" s="35">
        <f t="shared" si="3"/>
        <v>25</v>
      </c>
      <c r="P45" s="35">
        <f t="shared" si="4"/>
        <v>583.14442824110336</v>
      </c>
      <c r="Q45" s="35">
        <f t="shared" si="5"/>
        <v>249.0213797049712</v>
      </c>
      <c r="R45" s="35">
        <f t="shared" si="6"/>
        <v>125.44098869657967</v>
      </c>
      <c r="S45" s="35">
        <f t="shared" si="7"/>
        <v>293.88349863925117</v>
      </c>
      <c r="T45" s="35">
        <f t="shared" si="8"/>
        <v>42.449484114609724</v>
      </c>
      <c r="U45" s="35">
        <f t="shared" si="9"/>
        <v>529.00636606762339</v>
      </c>
      <c r="V45" s="35">
        <f t="shared" si="10"/>
        <v>266.47945515733045</v>
      </c>
      <c r="W45" s="35">
        <f t="shared" si="11"/>
        <v>19.473851536775534</v>
      </c>
      <c r="X45" s="35">
        <f t="shared" si="12"/>
        <v>3524.3878980789987</v>
      </c>
      <c r="Y45" s="51">
        <v>9900</v>
      </c>
      <c r="Z45" s="51">
        <v>4150</v>
      </c>
      <c r="AA45" s="35">
        <f t="shared" si="13"/>
        <v>603.75</v>
      </c>
      <c r="AB45" s="35">
        <f t="shared" si="14"/>
        <v>475</v>
      </c>
      <c r="AC45" s="35">
        <f t="shared" si="15"/>
        <v>584.50119721938472</v>
      </c>
      <c r="AD45" s="35">
        <f t="shared" si="16"/>
        <v>273.82073980775351</v>
      </c>
      <c r="AE45" s="35">
        <f t="shared" si="17"/>
        <v>151.67567408584176</v>
      </c>
      <c r="AF45" s="35">
        <f t="shared" si="18"/>
        <v>323.1632464175625</v>
      </c>
      <c r="AG45" s="35">
        <f t="shared" si="19"/>
        <v>14.755790027842313</v>
      </c>
      <c r="AH45" s="35">
        <f t="shared" si="20"/>
        <v>516.6058316950888</v>
      </c>
      <c r="AI45" s="35">
        <f t="shared" si="21"/>
        <v>286.15998121268223</v>
      </c>
      <c r="AJ45" s="35">
        <f t="shared" si="22"/>
        <v>21.41404029833982</v>
      </c>
      <c r="AK45" s="36">
        <f t="shared" si="23"/>
        <v>3266.6454081942447</v>
      </c>
    </row>
    <row r="46" spans="1:37" x14ac:dyDescent="0.25">
      <c r="A46" s="5">
        <v>5380</v>
      </c>
      <c r="B46" s="5">
        <v>1107889.7292103767</v>
      </c>
      <c r="C46" s="5">
        <v>1373432.5738898516</v>
      </c>
      <c r="D46" s="5">
        <v>17485</v>
      </c>
      <c r="E46" s="5">
        <v>42.67980349872613</v>
      </c>
      <c r="F46" s="5">
        <v>-2.5000000000000001E-2</v>
      </c>
      <c r="G46" s="5">
        <v>2.5000000000000001E-2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2"/>
        <v>396.25</v>
      </c>
      <c r="O46" s="35">
        <f t="shared" si="3"/>
        <v>25</v>
      </c>
      <c r="P46" s="35">
        <f t="shared" si="4"/>
        <v>583.14442824110336</v>
      </c>
      <c r="Q46" s="35">
        <f t="shared" si="5"/>
        <v>249.0213797049712</v>
      </c>
      <c r="R46" s="35">
        <f t="shared" si="6"/>
        <v>125.44098869657967</v>
      </c>
      <c r="S46" s="35">
        <f t="shared" si="7"/>
        <v>293.88349863925117</v>
      </c>
      <c r="T46" s="35">
        <f t="shared" si="8"/>
        <v>42.449484114609724</v>
      </c>
      <c r="U46" s="35">
        <f t="shared" si="9"/>
        <v>529.00636606762339</v>
      </c>
      <c r="V46" s="35">
        <f t="shared" si="10"/>
        <v>266.47945515733045</v>
      </c>
      <c r="W46" s="35">
        <f t="shared" si="11"/>
        <v>19.473851536775534</v>
      </c>
      <c r="X46" s="35">
        <f t="shared" si="12"/>
        <v>3524.3878980789987</v>
      </c>
      <c r="Y46" s="51">
        <v>9900</v>
      </c>
      <c r="Z46" s="51">
        <v>4150</v>
      </c>
      <c r="AA46" s="35">
        <f t="shared" si="13"/>
        <v>603.75</v>
      </c>
      <c r="AB46" s="35">
        <f t="shared" si="14"/>
        <v>475</v>
      </c>
      <c r="AC46" s="35">
        <f t="shared" si="15"/>
        <v>584.50119721938472</v>
      </c>
      <c r="AD46" s="35">
        <f t="shared" si="16"/>
        <v>273.82073980775351</v>
      </c>
      <c r="AE46" s="35">
        <f t="shared" si="17"/>
        <v>151.67567408584176</v>
      </c>
      <c r="AF46" s="35">
        <f t="shared" si="18"/>
        <v>323.1632464175625</v>
      </c>
      <c r="AG46" s="35">
        <f t="shared" si="19"/>
        <v>14.755790027842313</v>
      </c>
      <c r="AH46" s="35">
        <f t="shared" si="20"/>
        <v>516.6058316950888</v>
      </c>
      <c r="AI46" s="35">
        <f t="shared" si="21"/>
        <v>286.15998121268223</v>
      </c>
      <c r="AJ46" s="35">
        <f t="shared" si="22"/>
        <v>21.41404029833982</v>
      </c>
      <c r="AK46" s="36">
        <f t="shared" si="23"/>
        <v>3266.6454081942447</v>
      </c>
    </row>
    <row r="47" spans="1:37" x14ac:dyDescent="0.25">
      <c r="A47" s="5">
        <v>5381</v>
      </c>
      <c r="B47" s="5">
        <v>1108624.4996571541</v>
      </c>
      <c r="C47" s="5">
        <v>1374110.8896602392</v>
      </c>
      <c r="D47" s="5">
        <v>17485.607755085424</v>
      </c>
      <c r="E47" s="5">
        <v>42.744544492526224</v>
      </c>
      <c r="F47" s="5">
        <v>-2.5000000000000001E-2</v>
      </c>
      <c r="G47" s="5">
        <v>2.5000000000000001E-2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2"/>
        <v>396.25</v>
      </c>
      <c r="O47" s="35">
        <f t="shared" si="3"/>
        <v>25</v>
      </c>
      <c r="P47" s="35">
        <f t="shared" si="4"/>
        <v>583.14442824110336</v>
      </c>
      <c r="Q47" s="35">
        <f t="shared" si="5"/>
        <v>249.0213797049712</v>
      </c>
      <c r="R47" s="35">
        <f t="shared" si="6"/>
        <v>125.44098869657967</v>
      </c>
      <c r="S47" s="35">
        <f t="shared" si="7"/>
        <v>293.88349863925117</v>
      </c>
      <c r="T47" s="35">
        <f t="shared" si="8"/>
        <v>42.449484114609724</v>
      </c>
      <c r="U47" s="35">
        <f t="shared" si="9"/>
        <v>529.00636606762339</v>
      </c>
      <c r="V47" s="35">
        <f t="shared" si="10"/>
        <v>266.47945515733045</v>
      </c>
      <c r="W47" s="35">
        <f t="shared" si="11"/>
        <v>19.473851536775534</v>
      </c>
      <c r="X47" s="35">
        <f t="shared" si="12"/>
        <v>3524.3878980789987</v>
      </c>
      <c r="Y47" s="51">
        <v>9900</v>
      </c>
      <c r="Z47" s="51">
        <v>4150</v>
      </c>
      <c r="AA47" s="35">
        <f t="shared" si="13"/>
        <v>603.75</v>
      </c>
      <c r="AB47" s="35">
        <f t="shared" si="14"/>
        <v>475</v>
      </c>
      <c r="AC47" s="35">
        <f t="shared" si="15"/>
        <v>584.50119721938472</v>
      </c>
      <c r="AD47" s="35">
        <f t="shared" si="16"/>
        <v>273.82073980775351</v>
      </c>
      <c r="AE47" s="35">
        <f t="shared" si="17"/>
        <v>151.67567408584176</v>
      </c>
      <c r="AF47" s="35">
        <f t="shared" si="18"/>
        <v>323.1632464175625</v>
      </c>
      <c r="AG47" s="35">
        <f t="shared" si="19"/>
        <v>14.755790027842313</v>
      </c>
      <c r="AH47" s="35">
        <f t="shared" si="20"/>
        <v>516.6058316950888</v>
      </c>
      <c r="AI47" s="35">
        <f t="shared" si="21"/>
        <v>286.15998121268223</v>
      </c>
      <c r="AJ47" s="35">
        <f t="shared" si="22"/>
        <v>21.41404029833982</v>
      </c>
      <c r="AK47" s="36">
        <f t="shared" si="23"/>
        <v>3266.6454081942447</v>
      </c>
    </row>
    <row r="48" spans="1:37" x14ac:dyDescent="0.25">
      <c r="A48" s="5">
        <v>5382</v>
      </c>
      <c r="B48" s="5">
        <v>1109358.5031762123</v>
      </c>
      <c r="C48" s="5">
        <v>1374790.035246551</v>
      </c>
      <c r="D48" s="5">
        <v>17486.231020391559</v>
      </c>
      <c r="E48" s="5">
        <v>42.809285486326317</v>
      </c>
      <c r="F48" s="5">
        <v>-2.5000000000000001E-2</v>
      </c>
      <c r="G48" s="5">
        <v>2.5000000000000001E-2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2"/>
        <v>396.25</v>
      </c>
      <c r="O48" s="35">
        <f t="shared" si="3"/>
        <v>25</v>
      </c>
      <c r="P48" s="35">
        <f t="shared" si="4"/>
        <v>583.14442824110336</v>
      </c>
      <c r="Q48" s="35">
        <f t="shared" si="5"/>
        <v>249.0213797049712</v>
      </c>
      <c r="R48" s="35">
        <f t="shared" si="6"/>
        <v>125.44098869657967</v>
      </c>
      <c r="S48" s="35">
        <f t="shared" si="7"/>
        <v>293.88349863925117</v>
      </c>
      <c r="T48" s="35">
        <f t="shared" si="8"/>
        <v>42.449484114609724</v>
      </c>
      <c r="U48" s="35">
        <f t="shared" si="9"/>
        <v>529.00636606762339</v>
      </c>
      <c r="V48" s="35">
        <f t="shared" si="10"/>
        <v>266.47945515733045</v>
      </c>
      <c r="W48" s="35">
        <f t="shared" si="11"/>
        <v>19.473851536775534</v>
      </c>
      <c r="X48" s="35">
        <f t="shared" si="12"/>
        <v>3524.3878980789987</v>
      </c>
      <c r="Y48" s="51">
        <v>9900</v>
      </c>
      <c r="Z48" s="51">
        <v>4150</v>
      </c>
      <c r="AA48" s="35">
        <f t="shared" si="13"/>
        <v>603.75</v>
      </c>
      <c r="AB48" s="35">
        <f t="shared" si="14"/>
        <v>475</v>
      </c>
      <c r="AC48" s="35">
        <f t="shared" si="15"/>
        <v>584.50119721938472</v>
      </c>
      <c r="AD48" s="35">
        <f t="shared" si="16"/>
        <v>273.82073980775351</v>
      </c>
      <c r="AE48" s="35">
        <f t="shared" si="17"/>
        <v>151.67567408584176</v>
      </c>
      <c r="AF48" s="35">
        <f t="shared" si="18"/>
        <v>323.1632464175625</v>
      </c>
      <c r="AG48" s="35">
        <f t="shared" si="19"/>
        <v>14.755790027842313</v>
      </c>
      <c r="AH48" s="35">
        <f t="shared" si="20"/>
        <v>516.6058316950888</v>
      </c>
      <c r="AI48" s="35">
        <f t="shared" si="21"/>
        <v>286.15998121268223</v>
      </c>
      <c r="AJ48" s="35">
        <f t="shared" si="22"/>
        <v>21.41404029833982</v>
      </c>
      <c r="AK48" s="36">
        <f t="shared" si="23"/>
        <v>3266.6454081942447</v>
      </c>
    </row>
    <row r="49" spans="1:37" x14ac:dyDescent="0.25">
      <c r="A49" s="5">
        <v>5382.2</v>
      </c>
      <c r="B49" s="5">
        <v>1109505.211766243</v>
      </c>
      <c r="C49" s="5">
        <v>1374925.9638654292</v>
      </c>
      <c r="D49" s="5">
        <v>17486.357534677296</v>
      </c>
      <c r="E49" s="5">
        <v>42.822233685086324</v>
      </c>
      <c r="F49" s="5">
        <v>-2.5000000000000001E-2</v>
      </c>
      <c r="G49" s="5">
        <v>2.5000000000000001E-2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2"/>
        <v>396.25</v>
      </c>
      <c r="O49" s="35">
        <f t="shared" si="3"/>
        <v>25</v>
      </c>
      <c r="P49" s="35">
        <f t="shared" si="4"/>
        <v>583.14442824110336</v>
      </c>
      <c r="Q49" s="35">
        <f t="shared" si="5"/>
        <v>249.0213797049712</v>
      </c>
      <c r="R49" s="35">
        <f t="shared" si="6"/>
        <v>125.44098869657967</v>
      </c>
      <c r="S49" s="35">
        <f t="shared" si="7"/>
        <v>293.88349863925117</v>
      </c>
      <c r="T49" s="35">
        <f t="shared" si="8"/>
        <v>42.449484114609724</v>
      </c>
      <c r="U49" s="35">
        <f t="shared" si="9"/>
        <v>529.00636606762339</v>
      </c>
      <c r="V49" s="35">
        <f t="shared" si="10"/>
        <v>266.47945515733045</v>
      </c>
      <c r="W49" s="35">
        <f t="shared" si="11"/>
        <v>19.473851536775534</v>
      </c>
      <c r="X49" s="35">
        <f t="shared" si="12"/>
        <v>3524.3878980789987</v>
      </c>
      <c r="Y49" s="51">
        <v>9900</v>
      </c>
      <c r="Z49" s="51">
        <v>4150</v>
      </c>
      <c r="AA49" s="35">
        <f t="shared" si="13"/>
        <v>603.75</v>
      </c>
      <c r="AB49" s="35">
        <f t="shared" si="14"/>
        <v>475</v>
      </c>
      <c r="AC49" s="35">
        <f t="shared" si="15"/>
        <v>584.50119721938472</v>
      </c>
      <c r="AD49" s="35">
        <f t="shared" si="16"/>
        <v>273.82073980775351</v>
      </c>
      <c r="AE49" s="35">
        <f t="shared" si="17"/>
        <v>151.67567408584176</v>
      </c>
      <c r="AF49" s="35">
        <f t="shared" si="18"/>
        <v>323.1632464175625</v>
      </c>
      <c r="AG49" s="35">
        <f t="shared" si="19"/>
        <v>14.755790027842313</v>
      </c>
      <c r="AH49" s="35">
        <f t="shared" si="20"/>
        <v>516.6058316950888</v>
      </c>
      <c r="AI49" s="35">
        <f t="shared" si="21"/>
        <v>286.15998121268223</v>
      </c>
      <c r="AJ49" s="35">
        <f t="shared" si="22"/>
        <v>21.41404029833982</v>
      </c>
      <c r="AK49" s="36">
        <f t="shared" si="23"/>
        <v>3266.6454081942447</v>
      </c>
    </row>
    <row r="50" spans="1:37" x14ac:dyDescent="0.25">
      <c r="A50" s="5">
        <v>5382.8</v>
      </c>
      <c r="B50" s="5">
        <v>1109945.1531739235</v>
      </c>
      <c r="C50" s="5">
        <v>1375333.9486003518</v>
      </c>
      <c r="D50" s="5">
        <v>17486.74079998341</v>
      </c>
      <c r="E50" s="5">
        <v>42.86107828136641</v>
      </c>
      <c r="F50" s="5">
        <v>-2.5000000000000001E-2</v>
      </c>
      <c r="G50" s="5">
        <v>2.5000000000000001E-2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2"/>
        <v>396.25</v>
      </c>
      <c r="O50" s="35">
        <f t="shared" si="3"/>
        <v>25</v>
      </c>
      <c r="P50" s="35">
        <f t="shared" si="4"/>
        <v>583.14442824110336</v>
      </c>
      <c r="Q50" s="35">
        <f t="shared" si="5"/>
        <v>249.0213797049712</v>
      </c>
      <c r="R50" s="35">
        <f t="shared" si="6"/>
        <v>125.44098869657967</v>
      </c>
      <c r="S50" s="35">
        <f t="shared" si="7"/>
        <v>293.88349863925117</v>
      </c>
      <c r="T50" s="35">
        <f t="shared" si="8"/>
        <v>42.449484114609724</v>
      </c>
      <c r="U50" s="35">
        <f t="shared" si="9"/>
        <v>529.00636606762339</v>
      </c>
      <c r="V50" s="35">
        <f t="shared" si="10"/>
        <v>266.47945515733045</v>
      </c>
      <c r="W50" s="35">
        <f t="shared" si="11"/>
        <v>19.473851536775534</v>
      </c>
      <c r="X50" s="35">
        <f t="shared" si="12"/>
        <v>3524.3878980789987</v>
      </c>
      <c r="Y50" s="51">
        <v>9900</v>
      </c>
      <c r="Z50" s="51">
        <v>4150</v>
      </c>
      <c r="AA50" s="35">
        <f t="shared" si="13"/>
        <v>603.75</v>
      </c>
      <c r="AB50" s="35">
        <f t="shared" si="14"/>
        <v>475</v>
      </c>
      <c r="AC50" s="35">
        <f t="shared" si="15"/>
        <v>584.50119721938472</v>
      </c>
      <c r="AD50" s="35">
        <f t="shared" si="16"/>
        <v>273.82073980775351</v>
      </c>
      <c r="AE50" s="35">
        <f t="shared" si="17"/>
        <v>151.67567408584176</v>
      </c>
      <c r="AF50" s="35">
        <f t="shared" si="18"/>
        <v>323.1632464175625</v>
      </c>
      <c r="AG50" s="35">
        <f t="shared" si="19"/>
        <v>14.755790027842313</v>
      </c>
      <c r="AH50" s="35">
        <f t="shared" si="20"/>
        <v>516.6058316950888</v>
      </c>
      <c r="AI50" s="35">
        <f t="shared" si="21"/>
        <v>286.15998121268223</v>
      </c>
      <c r="AJ50" s="35">
        <f t="shared" si="22"/>
        <v>21.41404029833982</v>
      </c>
      <c r="AK50" s="36">
        <f t="shared" si="23"/>
        <v>3266.6454081942447</v>
      </c>
    </row>
    <row r="51" spans="1:37" x14ac:dyDescent="0.25">
      <c r="A51" s="5">
        <v>5383</v>
      </c>
      <c r="B51" s="5">
        <v>1110091.7388305664</v>
      </c>
      <c r="C51" s="5">
        <v>1375470.0097816288</v>
      </c>
      <c r="D51" s="5">
        <v>17486.869795901781</v>
      </c>
      <c r="E51" s="5">
        <v>42.87402648012641</v>
      </c>
      <c r="F51" s="5">
        <v>-2.5000000000000001E-2</v>
      </c>
      <c r="G51" s="5">
        <v>2.5000000000000001E-2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2"/>
        <v>396.25</v>
      </c>
      <c r="O51" s="35">
        <f t="shared" si="3"/>
        <v>25</v>
      </c>
      <c r="P51" s="35">
        <f t="shared" si="4"/>
        <v>583.14442824110336</v>
      </c>
      <c r="Q51" s="35">
        <f t="shared" si="5"/>
        <v>249.0213797049712</v>
      </c>
      <c r="R51" s="35">
        <f t="shared" si="6"/>
        <v>125.44098869657967</v>
      </c>
      <c r="S51" s="35">
        <f t="shared" si="7"/>
        <v>293.88349863925117</v>
      </c>
      <c r="T51" s="35">
        <f t="shared" si="8"/>
        <v>42.449484114609724</v>
      </c>
      <c r="U51" s="35">
        <f t="shared" si="9"/>
        <v>529.00636606762339</v>
      </c>
      <c r="V51" s="35">
        <f t="shared" si="10"/>
        <v>266.47945515733045</v>
      </c>
      <c r="W51" s="35">
        <f t="shared" si="11"/>
        <v>19.473851536775534</v>
      </c>
      <c r="X51" s="35">
        <f t="shared" si="12"/>
        <v>3524.3878980789987</v>
      </c>
      <c r="Y51" s="51">
        <v>9900</v>
      </c>
      <c r="Z51" s="51">
        <v>4150</v>
      </c>
      <c r="AA51" s="35">
        <f t="shared" si="13"/>
        <v>603.75</v>
      </c>
      <c r="AB51" s="35">
        <f t="shared" si="14"/>
        <v>475</v>
      </c>
      <c r="AC51" s="35">
        <f t="shared" si="15"/>
        <v>584.50119721938472</v>
      </c>
      <c r="AD51" s="35">
        <f t="shared" si="16"/>
        <v>273.82073980775351</v>
      </c>
      <c r="AE51" s="35">
        <f t="shared" si="17"/>
        <v>151.67567408584176</v>
      </c>
      <c r="AF51" s="35">
        <f t="shared" si="18"/>
        <v>323.1632464175625</v>
      </c>
      <c r="AG51" s="35">
        <f t="shared" si="19"/>
        <v>14.755790027842313</v>
      </c>
      <c r="AH51" s="35">
        <f t="shared" si="20"/>
        <v>516.6058316950888</v>
      </c>
      <c r="AI51" s="35">
        <f t="shared" si="21"/>
        <v>286.15998121268223</v>
      </c>
      <c r="AJ51" s="35">
        <f t="shared" si="22"/>
        <v>21.41404029833982</v>
      </c>
      <c r="AK51" s="36">
        <f t="shared" si="23"/>
        <v>3266.6454081942447</v>
      </c>
    </row>
    <row r="52" spans="1:37" x14ac:dyDescent="0.25">
      <c r="A52" s="5">
        <v>5384</v>
      </c>
      <c r="B52" s="5">
        <v>1110824.2056846619</v>
      </c>
      <c r="C52" s="5">
        <v>1376150.8123973012</v>
      </c>
      <c r="D52" s="5">
        <v>17487.524081616073</v>
      </c>
      <c r="E52" s="5">
        <v>42.938767473926504</v>
      </c>
      <c r="F52" s="5">
        <v>-2.5000000000000001E-2</v>
      </c>
      <c r="G52" s="5">
        <v>2.5000000000000001E-2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2"/>
        <v>396.25</v>
      </c>
      <c r="O52" s="35">
        <f t="shared" si="3"/>
        <v>25</v>
      </c>
      <c r="P52" s="35">
        <f t="shared" si="4"/>
        <v>583.14442824110336</v>
      </c>
      <c r="Q52" s="35">
        <f t="shared" si="5"/>
        <v>249.0213797049712</v>
      </c>
      <c r="R52" s="35">
        <f t="shared" si="6"/>
        <v>125.44098869657967</v>
      </c>
      <c r="S52" s="35">
        <f t="shared" si="7"/>
        <v>293.88349863925117</v>
      </c>
      <c r="T52" s="35">
        <f t="shared" si="8"/>
        <v>42.449484114609724</v>
      </c>
      <c r="U52" s="35">
        <f t="shared" si="9"/>
        <v>529.00636606762339</v>
      </c>
      <c r="V52" s="35">
        <f t="shared" si="10"/>
        <v>266.47945515733045</v>
      </c>
      <c r="W52" s="35">
        <f t="shared" si="11"/>
        <v>19.473851536775534</v>
      </c>
      <c r="X52" s="35">
        <f t="shared" si="12"/>
        <v>3524.3878980789987</v>
      </c>
      <c r="Y52" s="51">
        <v>9900</v>
      </c>
      <c r="Z52" s="51">
        <v>4150</v>
      </c>
      <c r="AA52" s="35">
        <f t="shared" si="13"/>
        <v>603.75</v>
      </c>
      <c r="AB52" s="35">
        <f t="shared" si="14"/>
        <v>475</v>
      </c>
      <c r="AC52" s="35">
        <f t="shared" si="15"/>
        <v>584.50119721938472</v>
      </c>
      <c r="AD52" s="35">
        <f t="shared" si="16"/>
        <v>273.82073980775351</v>
      </c>
      <c r="AE52" s="35">
        <f t="shared" si="17"/>
        <v>151.67567408584176</v>
      </c>
      <c r="AF52" s="35">
        <f t="shared" si="18"/>
        <v>323.1632464175625</v>
      </c>
      <c r="AG52" s="35">
        <f t="shared" si="19"/>
        <v>14.755790027842313</v>
      </c>
      <c r="AH52" s="35">
        <f t="shared" si="20"/>
        <v>516.6058316950888</v>
      </c>
      <c r="AI52" s="35">
        <f t="shared" si="21"/>
        <v>286.15998121268223</v>
      </c>
      <c r="AJ52" s="35">
        <f t="shared" si="22"/>
        <v>21.41404029833982</v>
      </c>
      <c r="AK52" s="36">
        <f t="shared" si="23"/>
        <v>3266.6454081942447</v>
      </c>
    </row>
    <row r="53" spans="1:37" x14ac:dyDescent="0.25">
      <c r="A53" s="5">
        <v>5385</v>
      </c>
      <c r="B53" s="5">
        <v>1111555.9028024673</v>
      </c>
      <c r="C53" s="5">
        <v>1376832.4422243536</v>
      </c>
      <c r="D53" s="5">
        <v>17488.193877534428</v>
      </c>
      <c r="E53" s="5">
        <v>43.003508467726597</v>
      </c>
      <c r="F53" s="5">
        <v>-2.5000000000000001E-2</v>
      </c>
      <c r="G53" s="5">
        <v>2.5000000000000001E-2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2"/>
        <v>396.25</v>
      </c>
      <c r="O53" s="35">
        <f t="shared" si="3"/>
        <v>25</v>
      </c>
      <c r="P53" s="35">
        <f t="shared" si="4"/>
        <v>583.14442824110336</v>
      </c>
      <c r="Q53" s="35">
        <f t="shared" si="5"/>
        <v>249.0213797049712</v>
      </c>
      <c r="R53" s="35">
        <f t="shared" si="6"/>
        <v>125.44098869657967</v>
      </c>
      <c r="S53" s="35">
        <f t="shared" si="7"/>
        <v>293.88349863925117</v>
      </c>
      <c r="T53" s="35">
        <f t="shared" si="8"/>
        <v>42.449484114609724</v>
      </c>
      <c r="U53" s="35">
        <f t="shared" si="9"/>
        <v>529.00636606762339</v>
      </c>
      <c r="V53" s="35">
        <f t="shared" si="10"/>
        <v>266.47945515733045</v>
      </c>
      <c r="W53" s="35">
        <f t="shared" si="11"/>
        <v>19.473851536775534</v>
      </c>
      <c r="X53" s="35">
        <f t="shared" si="12"/>
        <v>3524.3878980789987</v>
      </c>
      <c r="Y53" s="51">
        <v>9900</v>
      </c>
      <c r="Z53" s="51">
        <v>4150</v>
      </c>
      <c r="AA53" s="35">
        <f t="shared" si="13"/>
        <v>603.75</v>
      </c>
      <c r="AB53" s="35">
        <f t="shared" si="14"/>
        <v>475</v>
      </c>
      <c r="AC53" s="35">
        <f t="shared" si="15"/>
        <v>584.50119721938472</v>
      </c>
      <c r="AD53" s="35">
        <f t="shared" si="16"/>
        <v>273.82073980775351</v>
      </c>
      <c r="AE53" s="35">
        <f t="shared" si="17"/>
        <v>151.67567408584176</v>
      </c>
      <c r="AF53" s="35">
        <f t="shared" si="18"/>
        <v>323.1632464175625</v>
      </c>
      <c r="AG53" s="35">
        <f t="shared" si="19"/>
        <v>14.755790027842313</v>
      </c>
      <c r="AH53" s="35">
        <f t="shared" si="20"/>
        <v>516.6058316950888</v>
      </c>
      <c r="AI53" s="35">
        <f t="shared" si="21"/>
        <v>286.15998121268223</v>
      </c>
      <c r="AJ53" s="35">
        <f t="shared" si="22"/>
        <v>21.41404029833982</v>
      </c>
      <c r="AK53" s="36">
        <f t="shared" si="23"/>
        <v>3266.6454081942447</v>
      </c>
    </row>
    <row r="54" spans="1:37" x14ac:dyDescent="0.25">
      <c r="A54" s="5">
        <v>5386</v>
      </c>
      <c r="B54" s="5">
        <v>1112286.8292508125</v>
      </c>
      <c r="C54" s="5">
        <v>1377514.8983924687</v>
      </c>
      <c r="D54" s="5">
        <v>17488.879183656878</v>
      </c>
      <c r="E54" s="5">
        <v>43.06824946152669</v>
      </c>
      <c r="F54" s="5">
        <v>-2.5000000000000001E-2</v>
      </c>
      <c r="G54" s="5">
        <v>2.5000000000000001E-2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2"/>
        <v>396.25</v>
      </c>
      <c r="O54" s="35">
        <f t="shared" si="3"/>
        <v>25</v>
      </c>
      <c r="P54" s="35">
        <f t="shared" si="4"/>
        <v>583.14442824110336</v>
      </c>
      <c r="Q54" s="35">
        <f t="shared" si="5"/>
        <v>249.0213797049712</v>
      </c>
      <c r="R54" s="35">
        <f t="shared" si="6"/>
        <v>125.44098869657967</v>
      </c>
      <c r="S54" s="35">
        <f t="shared" si="7"/>
        <v>293.88349863925117</v>
      </c>
      <c r="T54" s="35">
        <f t="shared" si="8"/>
        <v>42.449484114609724</v>
      </c>
      <c r="U54" s="35">
        <f t="shared" si="9"/>
        <v>529.00636606762339</v>
      </c>
      <c r="V54" s="35">
        <f t="shared" si="10"/>
        <v>266.47945515733045</v>
      </c>
      <c r="W54" s="35">
        <f t="shared" si="11"/>
        <v>19.473851536775534</v>
      </c>
      <c r="X54" s="35">
        <f t="shared" si="12"/>
        <v>3524.3878980789987</v>
      </c>
      <c r="Y54" s="51">
        <v>9900</v>
      </c>
      <c r="Z54" s="51">
        <v>4150</v>
      </c>
      <c r="AA54" s="35">
        <f t="shared" si="13"/>
        <v>603.75</v>
      </c>
      <c r="AB54" s="35">
        <f t="shared" si="14"/>
        <v>475</v>
      </c>
      <c r="AC54" s="35">
        <f t="shared" si="15"/>
        <v>584.50119721938472</v>
      </c>
      <c r="AD54" s="35">
        <f t="shared" si="16"/>
        <v>273.82073980775351</v>
      </c>
      <c r="AE54" s="35">
        <f t="shared" si="17"/>
        <v>151.67567408584176</v>
      </c>
      <c r="AF54" s="35">
        <f t="shared" si="18"/>
        <v>323.1632464175625</v>
      </c>
      <c r="AG54" s="35">
        <f t="shared" si="19"/>
        <v>14.755790027842313</v>
      </c>
      <c r="AH54" s="35">
        <f t="shared" si="20"/>
        <v>516.6058316950888</v>
      </c>
      <c r="AI54" s="35">
        <f t="shared" si="21"/>
        <v>286.15998121268223</v>
      </c>
      <c r="AJ54" s="35">
        <f t="shared" si="22"/>
        <v>21.41404029833982</v>
      </c>
      <c r="AK54" s="36">
        <f t="shared" si="23"/>
        <v>3266.6454081942447</v>
      </c>
    </row>
    <row r="55" spans="1:37" x14ac:dyDescent="0.25">
      <c r="A55" s="5">
        <v>5387</v>
      </c>
      <c r="B55" s="5">
        <v>1113016.9840950966</v>
      </c>
      <c r="C55" s="5">
        <v>1378198.1800303459</v>
      </c>
      <c r="D55" s="5">
        <v>17489.579999983362</v>
      </c>
      <c r="E55" s="5">
        <v>43.132990455326784</v>
      </c>
      <c r="F55" s="5">
        <v>-2.5000000000000001E-2</v>
      </c>
      <c r="G55" s="5">
        <v>2.5000000000000001E-2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2"/>
        <v>396.25</v>
      </c>
      <c r="O55" s="35">
        <f t="shared" si="3"/>
        <v>25</v>
      </c>
      <c r="P55" s="35">
        <f t="shared" si="4"/>
        <v>583.14442824110336</v>
      </c>
      <c r="Q55" s="35">
        <f t="shared" si="5"/>
        <v>249.0213797049712</v>
      </c>
      <c r="R55" s="35">
        <f t="shared" si="6"/>
        <v>125.44098869657967</v>
      </c>
      <c r="S55" s="35">
        <f t="shared" si="7"/>
        <v>293.88349863925117</v>
      </c>
      <c r="T55" s="35">
        <f t="shared" si="8"/>
        <v>42.449484114609724</v>
      </c>
      <c r="U55" s="35">
        <f t="shared" si="9"/>
        <v>529.00636606762339</v>
      </c>
      <c r="V55" s="35">
        <f t="shared" si="10"/>
        <v>266.47945515733045</v>
      </c>
      <c r="W55" s="35">
        <f t="shared" si="11"/>
        <v>19.473851536775534</v>
      </c>
      <c r="X55" s="35">
        <f t="shared" si="12"/>
        <v>3524.3878980789987</v>
      </c>
      <c r="Y55" s="51">
        <v>9900</v>
      </c>
      <c r="Z55" s="51">
        <v>4150</v>
      </c>
      <c r="AA55" s="35">
        <f t="shared" si="13"/>
        <v>603.75</v>
      </c>
      <c r="AB55" s="35">
        <f t="shared" si="14"/>
        <v>475</v>
      </c>
      <c r="AC55" s="35">
        <f t="shared" si="15"/>
        <v>584.50119721938472</v>
      </c>
      <c r="AD55" s="35">
        <f t="shared" si="16"/>
        <v>273.82073980775351</v>
      </c>
      <c r="AE55" s="35">
        <f t="shared" si="17"/>
        <v>151.67567408584176</v>
      </c>
      <c r="AF55" s="35">
        <f t="shared" si="18"/>
        <v>323.1632464175625</v>
      </c>
      <c r="AG55" s="35">
        <f t="shared" si="19"/>
        <v>14.755790027842313</v>
      </c>
      <c r="AH55" s="35">
        <f t="shared" si="20"/>
        <v>516.6058316950888</v>
      </c>
      <c r="AI55" s="35">
        <f t="shared" si="21"/>
        <v>286.15998121268223</v>
      </c>
      <c r="AJ55" s="35">
        <f t="shared" si="22"/>
        <v>21.41404029833982</v>
      </c>
      <c r="AK55" s="36">
        <f t="shared" si="23"/>
        <v>3266.6454081942447</v>
      </c>
    </row>
    <row r="56" spans="1:37" x14ac:dyDescent="0.25">
      <c r="A56" s="5">
        <v>5387.2</v>
      </c>
      <c r="B56" s="5">
        <v>1113162.9223895073</v>
      </c>
      <c r="C56" s="5">
        <v>1378334.9353375733</v>
      </c>
      <c r="D56" s="5">
        <v>17489.722024473194</v>
      </c>
      <c r="E56" s="5">
        <v>43.145938654086791</v>
      </c>
      <c r="F56" s="5">
        <v>-2.5000000000000001E-2</v>
      </c>
      <c r="G56" s="5">
        <v>2.5000000000000001E-2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2"/>
        <v>396.25</v>
      </c>
      <c r="O56" s="35">
        <f t="shared" si="3"/>
        <v>25</v>
      </c>
      <c r="P56" s="35">
        <f t="shared" si="4"/>
        <v>583.14442824110336</v>
      </c>
      <c r="Q56" s="35">
        <f t="shared" si="5"/>
        <v>249.0213797049712</v>
      </c>
      <c r="R56" s="35">
        <f t="shared" si="6"/>
        <v>125.44098869657967</v>
      </c>
      <c r="S56" s="35">
        <f t="shared" si="7"/>
        <v>293.88349863925117</v>
      </c>
      <c r="T56" s="35">
        <f t="shared" si="8"/>
        <v>42.449484114609724</v>
      </c>
      <c r="U56" s="35">
        <f t="shared" si="9"/>
        <v>529.00636606762339</v>
      </c>
      <c r="V56" s="35">
        <f t="shared" si="10"/>
        <v>266.47945515733045</v>
      </c>
      <c r="W56" s="35">
        <f t="shared" si="11"/>
        <v>19.473851536775534</v>
      </c>
      <c r="X56" s="35">
        <f t="shared" si="12"/>
        <v>3524.3878980789987</v>
      </c>
      <c r="Y56" s="51">
        <v>9900</v>
      </c>
      <c r="Z56" s="51">
        <v>4150</v>
      </c>
      <c r="AA56" s="35">
        <f t="shared" si="13"/>
        <v>603.75</v>
      </c>
      <c r="AB56" s="35">
        <f t="shared" si="14"/>
        <v>475</v>
      </c>
      <c r="AC56" s="35">
        <f t="shared" si="15"/>
        <v>584.50119721938472</v>
      </c>
      <c r="AD56" s="35">
        <f t="shared" si="16"/>
        <v>273.82073980775351</v>
      </c>
      <c r="AE56" s="35">
        <f t="shared" si="17"/>
        <v>151.67567408584176</v>
      </c>
      <c r="AF56" s="35">
        <f t="shared" si="18"/>
        <v>323.1632464175625</v>
      </c>
      <c r="AG56" s="35">
        <f t="shared" si="19"/>
        <v>14.755790027842313</v>
      </c>
      <c r="AH56" s="35">
        <f t="shared" si="20"/>
        <v>516.6058316950888</v>
      </c>
      <c r="AI56" s="35">
        <f t="shared" si="21"/>
        <v>286.15998121268223</v>
      </c>
      <c r="AJ56" s="35">
        <f t="shared" si="22"/>
        <v>21.41404029833982</v>
      </c>
      <c r="AK56" s="36">
        <f t="shared" si="23"/>
        <v>3266.6454081942447</v>
      </c>
    </row>
    <row r="57" spans="1:37" x14ac:dyDescent="0.25">
      <c r="A57" s="5">
        <v>5387.8</v>
      </c>
      <c r="B57" s="5">
        <v>1113600.5517897606</v>
      </c>
      <c r="C57" s="5">
        <v>1378745.3990926743</v>
      </c>
      <c r="D57" s="5">
        <v>17490.151820391588</v>
      </c>
      <c r="E57" s="5">
        <v>43.18478325036687</v>
      </c>
      <c r="F57" s="5">
        <v>-2.5000000000000001E-2</v>
      </c>
      <c r="G57" s="5">
        <v>2.5000000000000001E-2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2"/>
        <v>396.25</v>
      </c>
      <c r="O57" s="35">
        <f t="shared" si="3"/>
        <v>25</v>
      </c>
      <c r="P57" s="35">
        <f t="shared" si="4"/>
        <v>583.14442824110336</v>
      </c>
      <c r="Q57" s="35">
        <f t="shared" si="5"/>
        <v>249.0213797049712</v>
      </c>
      <c r="R57" s="35">
        <f t="shared" si="6"/>
        <v>125.44098869657967</v>
      </c>
      <c r="S57" s="35">
        <f t="shared" si="7"/>
        <v>293.88349863925117</v>
      </c>
      <c r="T57" s="35">
        <f t="shared" si="8"/>
        <v>42.449484114609724</v>
      </c>
      <c r="U57" s="35">
        <f t="shared" si="9"/>
        <v>529.00636606762339</v>
      </c>
      <c r="V57" s="35">
        <f t="shared" si="10"/>
        <v>266.47945515733045</v>
      </c>
      <c r="W57" s="35">
        <f t="shared" si="11"/>
        <v>19.473851536775534</v>
      </c>
      <c r="X57" s="35">
        <f t="shared" si="12"/>
        <v>3524.3878980789987</v>
      </c>
      <c r="Y57" s="51">
        <v>9900</v>
      </c>
      <c r="Z57" s="51">
        <v>4150</v>
      </c>
      <c r="AA57" s="35">
        <f t="shared" si="13"/>
        <v>603.75</v>
      </c>
      <c r="AB57" s="35">
        <f t="shared" si="14"/>
        <v>475</v>
      </c>
      <c r="AC57" s="35">
        <f t="shared" si="15"/>
        <v>584.50119721938472</v>
      </c>
      <c r="AD57" s="35">
        <f t="shared" si="16"/>
        <v>273.82073980775351</v>
      </c>
      <c r="AE57" s="35">
        <f t="shared" si="17"/>
        <v>151.67567408584176</v>
      </c>
      <c r="AF57" s="35">
        <f t="shared" si="18"/>
        <v>323.1632464175625</v>
      </c>
      <c r="AG57" s="35">
        <f t="shared" si="19"/>
        <v>14.755790027842313</v>
      </c>
      <c r="AH57" s="35">
        <f t="shared" si="20"/>
        <v>516.6058316950888</v>
      </c>
      <c r="AI57" s="35">
        <f t="shared" si="21"/>
        <v>286.15998121268223</v>
      </c>
      <c r="AJ57" s="35">
        <f t="shared" si="22"/>
        <v>21.41404029833982</v>
      </c>
      <c r="AK57" s="36">
        <f t="shared" si="23"/>
        <v>3266.6454081942447</v>
      </c>
    </row>
    <row r="58" spans="1:37" x14ac:dyDescent="0.25">
      <c r="A58" s="5">
        <v>5388</v>
      </c>
      <c r="B58" s="5">
        <v>1113746.3664035797</v>
      </c>
      <c r="C58" s="5">
        <v>1378882.2862655818</v>
      </c>
      <c r="D58" s="5">
        <v>17490.29632651397</v>
      </c>
      <c r="E58" s="5">
        <v>43.197731449126884</v>
      </c>
      <c r="F58" s="5">
        <v>-2.5000000000000001E-2</v>
      </c>
      <c r="G58" s="5">
        <v>2.5000000000000001E-2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2"/>
        <v>396.25</v>
      </c>
      <c r="O58" s="35">
        <f t="shared" si="3"/>
        <v>25</v>
      </c>
      <c r="P58" s="35">
        <f t="shared" si="4"/>
        <v>583.14442824110336</v>
      </c>
      <c r="Q58" s="35">
        <f t="shared" si="5"/>
        <v>249.0213797049712</v>
      </c>
      <c r="R58" s="35">
        <f t="shared" si="6"/>
        <v>125.44098869657967</v>
      </c>
      <c r="S58" s="35">
        <f t="shared" si="7"/>
        <v>293.88349863925117</v>
      </c>
      <c r="T58" s="35">
        <f t="shared" si="8"/>
        <v>42.449484114609724</v>
      </c>
      <c r="U58" s="35">
        <f t="shared" si="9"/>
        <v>529.00636606762339</v>
      </c>
      <c r="V58" s="35">
        <f t="shared" si="10"/>
        <v>266.47945515733045</v>
      </c>
      <c r="W58" s="35">
        <f t="shared" si="11"/>
        <v>19.473851536775534</v>
      </c>
      <c r="X58" s="35">
        <f t="shared" si="12"/>
        <v>3524.3878980789987</v>
      </c>
      <c r="Y58" s="51">
        <v>9900</v>
      </c>
      <c r="Z58" s="51">
        <v>4150</v>
      </c>
      <c r="AA58" s="35">
        <f t="shared" si="13"/>
        <v>603.75</v>
      </c>
      <c r="AB58" s="35">
        <f t="shared" si="14"/>
        <v>475</v>
      </c>
      <c r="AC58" s="35">
        <f t="shared" si="15"/>
        <v>584.50119721938472</v>
      </c>
      <c r="AD58" s="35">
        <f t="shared" si="16"/>
        <v>273.82073980775351</v>
      </c>
      <c r="AE58" s="35">
        <f t="shared" si="17"/>
        <v>151.67567408584176</v>
      </c>
      <c r="AF58" s="35">
        <f t="shared" si="18"/>
        <v>323.1632464175625</v>
      </c>
      <c r="AG58" s="35">
        <f t="shared" si="19"/>
        <v>14.755790027842313</v>
      </c>
      <c r="AH58" s="35">
        <f t="shared" si="20"/>
        <v>516.6058316950888</v>
      </c>
      <c r="AI58" s="35">
        <f t="shared" si="21"/>
        <v>286.15998121268223</v>
      </c>
      <c r="AJ58" s="35">
        <f t="shared" si="22"/>
        <v>21.41404029833982</v>
      </c>
      <c r="AK58" s="36">
        <f t="shared" si="23"/>
        <v>3266.6454081942447</v>
      </c>
    </row>
    <row r="59" spans="1:37" x14ac:dyDescent="0.25">
      <c r="A59" s="5">
        <v>5389</v>
      </c>
      <c r="B59" s="5">
        <v>1114474.9752459526</v>
      </c>
      <c r="C59" s="5">
        <v>1379567.21622473</v>
      </c>
      <c r="D59" s="5">
        <v>17491.028163248673</v>
      </c>
      <c r="E59" s="5">
        <v>43.26247244292697</v>
      </c>
      <c r="F59" s="5">
        <v>-2.5000000000000001E-2</v>
      </c>
      <c r="G59" s="5">
        <v>2.5000000000000001E-2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2"/>
        <v>396.25</v>
      </c>
      <c r="O59" s="35">
        <f t="shared" si="3"/>
        <v>25</v>
      </c>
      <c r="P59" s="35">
        <f t="shared" si="4"/>
        <v>583.14442824110336</v>
      </c>
      <c r="Q59" s="35">
        <f t="shared" si="5"/>
        <v>249.0213797049712</v>
      </c>
      <c r="R59" s="35">
        <f t="shared" si="6"/>
        <v>125.44098869657967</v>
      </c>
      <c r="S59" s="35">
        <f t="shared" si="7"/>
        <v>293.88349863925117</v>
      </c>
      <c r="T59" s="35">
        <f t="shared" si="8"/>
        <v>42.449484114609724</v>
      </c>
      <c r="U59" s="35">
        <f t="shared" si="9"/>
        <v>529.00636606762339</v>
      </c>
      <c r="V59" s="35">
        <f t="shared" si="10"/>
        <v>266.47945515733045</v>
      </c>
      <c r="W59" s="35">
        <f t="shared" si="11"/>
        <v>19.473851536775534</v>
      </c>
      <c r="X59" s="35">
        <f t="shared" si="12"/>
        <v>3524.3878980789987</v>
      </c>
      <c r="Y59" s="51">
        <v>9900</v>
      </c>
      <c r="Z59" s="51">
        <v>4150</v>
      </c>
      <c r="AA59" s="35">
        <f t="shared" si="13"/>
        <v>603.75</v>
      </c>
      <c r="AB59" s="35">
        <f t="shared" si="14"/>
        <v>475</v>
      </c>
      <c r="AC59" s="35">
        <f t="shared" si="15"/>
        <v>584.50119721938472</v>
      </c>
      <c r="AD59" s="35">
        <f t="shared" si="16"/>
        <v>273.82073980775351</v>
      </c>
      <c r="AE59" s="35">
        <f t="shared" si="17"/>
        <v>151.67567408584176</v>
      </c>
      <c r="AF59" s="35">
        <f t="shared" si="18"/>
        <v>323.1632464175625</v>
      </c>
      <c r="AG59" s="35">
        <f t="shared" si="19"/>
        <v>14.755790027842313</v>
      </c>
      <c r="AH59" s="35">
        <f t="shared" si="20"/>
        <v>516.6058316950888</v>
      </c>
      <c r="AI59" s="35">
        <f t="shared" si="21"/>
        <v>286.15998121268223</v>
      </c>
      <c r="AJ59" s="35">
        <f t="shared" si="22"/>
        <v>21.41404029833982</v>
      </c>
      <c r="AK59" s="36">
        <f t="shared" si="23"/>
        <v>3266.6454081942447</v>
      </c>
    </row>
    <row r="60" spans="1:37" x14ac:dyDescent="0.25">
      <c r="A60" s="5">
        <v>5390</v>
      </c>
      <c r="B60" s="5">
        <v>1115202.8096909523</v>
      </c>
      <c r="C60" s="5">
        <v>1380252.9690332413</v>
      </c>
      <c r="D60" s="5">
        <v>17491.775510187465</v>
      </c>
      <c r="E60" s="5">
        <v>43.327213436727064</v>
      </c>
      <c r="F60" s="5">
        <v>-2.5000000000000001E-2</v>
      </c>
      <c r="G60" s="5">
        <v>2.5000000000000001E-2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2"/>
        <v>396.25</v>
      </c>
      <c r="O60" s="35">
        <f t="shared" si="3"/>
        <v>25</v>
      </c>
      <c r="P60" s="35">
        <f t="shared" si="4"/>
        <v>583.14442824110336</v>
      </c>
      <c r="Q60" s="35">
        <f t="shared" si="5"/>
        <v>249.0213797049712</v>
      </c>
      <c r="R60" s="35">
        <f t="shared" si="6"/>
        <v>125.44098869657967</v>
      </c>
      <c r="S60" s="35">
        <f t="shared" si="7"/>
        <v>293.88349863925117</v>
      </c>
      <c r="T60" s="35">
        <f t="shared" si="8"/>
        <v>42.449484114609724</v>
      </c>
      <c r="U60" s="35">
        <f t="shared" si="9"/>
        <v>529.00636606762339</v>
      </c>
      <c r="V60" s="35">
        <f t="shared" si="10"/>
        <v>266.47945515733045</v>
      </c>
      <c r="W60" s="35">
        <f t="shared" si="11"/>
        <v>19.473851536775534</v>
      </c>
      <c r="X60" s="35">
        <f t="shared" si="12"/>
        <v>3524.3878980789987</v>
      </c>
      <c r="Y60" s="51">
        <v>9900</v>
      </c>
      <c r="Z60" s="51">
        <v>4150</v>
      </c>
      <c r="AA60" s="35">
        <f t="shared" si="13"/>
        <v>603.75</v>
      </c>
      <c r="AB60" s="35">
        <f t="shared" si="14"/>
        <v>475</v>
      </c>
      <c r="AC60" s="35">
        <f t="shared" si="15"/>
        <v>584.50119721938472</v>
      </c>
      <c r="AD60" s="35">
        <f t="shared" si="16"/>
        <v>273.82073980775351</v>
      </c>
      <c r="AE60" s="35">
        <f t="shared" si="17"/>
        <v>151.67567408584176</v>
      </c>
      <c r="AF60" s="35">
        <f t="shared" si="18"/>
        <v>323.1632464175625</v>
      </c>
      <c r="AG60" s="35">
        <f t="shared" si="19"/>
        <v>14.755790027842313</v>
      </c>
      <c r="AH60" s="35">
        <f t="shared" si="20"/>
        <v>516.6058316950888</v>
      </c>
      <c r="AI60" s="35">
        <f t="shared" si="21"/>
        <v>286.15998121268223</v>
      </c>
      <c r="AJ60" s="35">
        <f t="shared" si="22"/>
        <v>21.41404029833982</v>
      </c>
      <c r="AK60" s="36">
        <f t="shared" si="23"/>
        <v>3266.6454081942447</v>
      </c>
    </row>
    <row r="61" spans="1:37" x14ac:dyDescent="0.25">
      <c r="A61" s="5">
        <v>5391</v>
      </c>
      <c r="B61" s="5">
        <v>1115929.8688092232</v>
      </c>
      <c r="C61" s="5">
        <v>1380939.5438156426</v>
      </c>
      <c r="D61" s="5">
        <v>17492.538367330326</v>
      </c>
      <c r="E61" s="5">
        <v>43.39195443052715</v>
      </c>
      <c r="F61" s="5">
        <v>-2.5000000000000001E-2</v>
      </c>
      <c r="G61" s="5">
        <v>2.5000000000000001E-2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2"/>
        <v>396.25</v>
      </c>
      <c r="O61" s="35">
        <f t="shared" si="3"/>
        <v>25</v>
      </c>
      <c r="P61" s="35">
        <f t="shared" si="4"/>
        <v>583.14442824110336</v>
      </c>
      <c r="Q61" s="35">
        <f t="shared" si="5"/>
        <v>249.0213797049712</v>
      </c>
      <c r="R61" s="35">
        <f t="shared" si="6"/>
        <v>125.44098869657967</v>
      </c>
      <c r="S61" s="35">
        <f t="shared" si="7"/>
        <v>293.88349863925117</v>
      </c>
      <c r="T61" s="35">
        <f t="shared" si="8"/>
        <v>42.449484114609724</v>
      </c>
      <c r="U61" s="35">
        <f t="shared" si="9"/>
        <v>529.00636606762339</v>
      </c>
      <c r="V61" s="35">
        <f t="shared" si="10"/>
        <v>266.47945515733045</v>
      </c>
      <c r="W61" s="35">
        <f t="shared" si="11"/>
        <v>19.473851536775534</v>
      </c>
      <c r="X61" s="35">
        <f t="shared" si="12"/>
        <v>3524.3878980789987</v>
      </c>
      <c r="Y61" s="51">
        <v>9900</v>
      </c>
      <c r="Z61" s="51">
        <v>4150</v>
      </c>
      <c r="AA61" s="35">
        <f t="shared" si="13"/>
        <v>603.75</v>
      </c>
      <c r="AB61" s="35">
        <f t="shared" si="14"/>
        <v>475</v>
      </c>
      <c r="AC61" s="35">
        <f t="shared" si="15"/>
        <v>584.50119721938472</v>
      </c>
      <c r="AD61" s="35">
        <f t="shared" si="16"/>
        <v>273.82073980775351</v>
      </c>
      <c r="AE61" s="35">
        <f t="shared" si="17"/>
        <v>151.67567408584176</v>
      </c>
      <c r="AF61" s="35">
        <f t="shared" si="18"/>
        <v>323.1632464175625</v>
      </c>
      <c r="AG61" s="35">
        <f t="shared" si="19"/>
        <v>14.755790027842313</v>
      </c>
      <c r="AH61" s="35">
        <f t="shared" si="20"/>
        <v>516.6058316950888</v>
      </c>
      <c r="AI61" s="35">
        <f t="shared" si="21"/>
        <v>286.15998121268223</v>
      </c>
      <c r="AJ61" s="35">
        <f t="shared" si="22"/>
        <v>21.41404029833982</v>
      </c>
      <c r="AK61" s="36">
        <f t="shared" si="23"/>
        <v>3266.6454081942447</v>
      </c>
    </row>
    <row r="62" spans="1:37" x14ac:dyDescent="0.25">
      <c r="A62" s="5">
        <v>5392</v>
      </c>
      <c r="B62" s="5">
        <v>1116656.1516728401</v>
      </c>
      <c r="C62" s="5">
        <v>1381626.9396952689</v>
      </c>
      <c r="D62" s="5">
        <v>17493.31673467725</v>
      </c>
      <c r="E62" s="5">
        <v>43.456695424327251</v>
      </c>
      <c r="F62" s="5">
        <v>-2.5000000000000001E-2</v>
      </c>
      <c r="G62" s="5">
        <v>2.5000000000000001E-2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2"/>
        <v>396.25</v>
      </c>
      <c r="O62" s="35">
        <f t="shared" si="3"/>
        <v>25</v>
      </c>
      <c r="P62" s="35">
        <f t="shared" si="4"/>
        <v>583.14442824110336</v>
      </c>
      <c r="Q62" s="35">
        <f t="shared" si="5"/>
        <v>249.0213797049712</v>
      </c>
      <c r="R62" s="35">
        <f t="shared" si="6"/>
        <v>125.44098869657967</v>
      </c>
      <c r="S62" s="35">
        <f t="shared" si="7"/>
        <v>293.88349863925117</v>
      </c>
      <c r="T62" s="35">
        <f t="shared" si="8"/>
        <v>42.449484114609724</v>
      </c>
      <c r="U62" s="35">
        <f t="shared" si="9"/>
        <v>529.00636606762339</v>
      </c>
      <c r="V62" s="35">
        <f t="shared" si="10"/>
        <v>266.47945515733045</v>
      </c>
      <c r="W62" s="35">
        <f t="shared" si="11"/>
        <v>19.473851536775534</v>
      </c>
      <c r="X62" s="35">
        <f t="shared" si="12"/>
        <v>3524.3878980789987</v>
      </c>
      <c r="Y62" s="51">
        <v>9900</v>
      </c>
      <c r="Z62" s="51">
        <v>4150</v>
      </c>
      <c r="AA62" s="35">
        <f t="shared" si="13"/>
        <v>603.75</v>
      </c>
      <c r="AB62" s="35">
        <f t="shared" si="14"/>
        <v>475</v>
      </c>
      <c r="AC62" s="35">
        <f t="shared" si="15"/>
        <v>584.50119721938472</v>
      </c>
      <c r="AD62" s="35">
        <f t="shared" si="16"/>
        <v>273.82073980775351</v>
      </c>
      <c r="AE62" s="35">
        <f t="shared" si="17"/>
        <v>151.67567408584176</v>
      </c>
      <c r="AF62" s="35">
        <f t="shared" si="18"/>
        <v>323.1632464175625</v>
      </c>
      <c r="AG62" s="35">
        <f t="shared" si="19"/>
        <v>14.755790027842313</v>
      </c>
      <c r="AH62" s="35">
        <f t="shared" si="20"/>
        <v>516.6058316950888</v>
      </c>
      <c r="AI62" s="35">
        <f t="shared" si="21"/>
        <v>286.15998121268223</v>
      </c>
      <c r="AJ62" s="35">
        <f t="shared" si="22"/>
        <v>21.41404029833982</v>
      </c>
      <c r="AK62" s="36">
        <f t="shared" si="23"/>
        <v>3266.6454081942447</v>
      </c>
    </row>
    <row r="63" spans="1:37" x14ac:dyDescent="0.25">
      <c r="A63" s="5">
        <v>5392.2</v>
      </c>
      <c r="B63" s="5">
        <v>1116801.3150134087</v>
      </c>
      <c r="C63" s="5">
        <v>1381764.5173256397</v>
      </c>
      <c r="D63" s="5">
        <v>17493.474269371178</v>
      </c>
      <c r="E63" s="5">
        <v>43.469643623087258</v>
      </c>
      <c r="F63" s="5">
        <v>-2.5000000000000001E-2</v>
      </c>
      <c r="G63" s="5">
        <v>2.5000000000000001E-2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2"/>
        <v>396.25</v>
      </c>
      <c r="O63" s="35">
        <f t="shared" si="3"/>
        <v>25</v>
      </c>
      <c r="P63" s="35">
        <f t="shared" si="4"/>
        <v>583.14442824110336</v>
      </c>
      <c r="Q63" s="35">
        <f t="shared" si="5"/>
        <v>249.0213797049712</v>
      </c>
      <c r="R63" s="35">
        <f t="shared" si="6"/>
        <v>125.44098869657967</v>
      </c>
      <c r="S63" s="35">
        <f t="shared" si="7"/>
        <v>293.88349863925117</v>
      </c>
      <c r="T63" s="35">
        <f t="shared" si="8"/>
        <v>42.449484114609724</v>
      </c>
      <c r="U63" s="35">
        <f t="shared" si="9"/>
        <v>529.00636606762339</v>
      </c>
      <c r="V63" s="35">
        <f t="shared" si="10"/>
        <v>266.47945515733045</v>
      </c>
      <c r="W63" s="35">
        <f t="shared" si="11"/>
        <v>19.473851536775534</v>
      </c>
      <c r="X63" s="35">
        <f t="shared" si="12"/>
        <v>3524.3878980789987</v>
      </c>
      <c r="Y63" s="51">
        <v>9900</v>
      </c>
      <c r="Z63" s="51">
        <v>4150</v>
      </c>
      <c r="AA63" s="35">
        <f t="shared" si="13"/>
        <v>603.75</v>
      </c>
      <c r="AB63" s="35">
        <f t="shared" si="14"/>
        <v>475</v>
      </c>
      <c r="AC63" s="35">
        <f t="shared" si="15"/>
        <v>584.50119721938472</v>
      </c>
      <c r="AD63" s="35">
        <f t="shared" si="16"/>
        <v>273.82073980775351</v>
      </c>
      <c r="AE63" s="35">
        <f t="shared" si="17"/>
        <v>151.67567408584176</v>
      </c>
      <c r="AF63" s="35">
        <f t="shared" si="18"/>
        <v>323.1632464175625</v>
      </c>
      <c r="AG63" s="35">
        <f t="shared" si="19"/>
        <v>14.755790027842313</v>
      </c>
      <c r="AH63" s="35">
        <f t="shared" si="20"/>
        <v>516.6058316950888</v>
      </c>
      <c r="AI63" s="35">
        <f t="shared" si="21"/>
        <v>286.15998121268223</v>
      </c>
      <c r="AJ63" s="35">
        <f t="shared" si="22"/>
        <v>21.41404029833982</v>
      </c>
      <c r="AK63" s="36">
        <f t="shared" si="23"/>
        <v>3266.6454081942447</v>
      </c>
    </row>
    <row r="64" spans="1:37" x14ac:dyDescent="0.25">
      <c r="A64" s="5">
        <v>5392.8</v>
      </c>
      <c r="B64" s="5">
        <v>1117236.618437767</v>
      </c>
      <c r="C64" s="5">
        <v>1382177.4469992518</v>
      </c>
      <c r="D64" s="5">
        <v>17493.950595901766</v>
      </c>
      <c r="E64" s="5">
        <v>43.508488219367344</v>
      </c>
      <c r="F64" s="5">
        <v>-2.5000000000000001E-2</v>
      </c>
      <c r="G64" s="5">
        <v>2.5000000000000001E-2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2"/>
        <v>396.25</v>
      </c>
      <c r="O64" s="35">
        <f t="shared" si="3"/>
        <v>25</v>
      </c>
      <c r="P64" s="35">
        <f t="shared" si="4"/>
        <v>583.14442824110336</v>
      </c>
      <c r="Q64" s="35">
        <f t="shared" si="5"/>
        <v>249.0213797049712</v>
      </c>
      <c r="R64" s="35">
        <f t="shared" si="6"/>
        <v>125.44098869657967</v>
      </c>
      <c r="S64" s="35">
        <f t="shared" si="7"/>
        <v>293.88349863925117</v>
      </c>
      <c r="T64" s="35">
        <f t="shared" si="8"/>
        <v>42.449484114609724</v>
      </c>
      <c r="U64" s="35">
        <f t="shared" si="9"/>
        <v>529.00636606762339</v>
      </c>
      <c r="V64" s="35">
        <f t="shared" si="10"/>
        <v>266.47945515733045</v>
      </c>
      <c r="W64" s="35">
        <f t="shared" si="11"/>
        <v>19.473851536775534</v>
      </c>
      <c r="X64" s="35">
        <f t="shared" si="12"/>
        <v>3524.3878980789987</v>
      </c>
      <c r="Y64" s="51">
        <v>9900</v>
      </c>
      <c r="Z64" s="51">
        <v>4150</v>
      </c>
      <c r="AA64" s="35">
        <f t="shared" si="13"/>
        <v>603.75</v>
      </c>
      <c r="AB64" s="35">
        <f t="shared" si="14"/>
        <v>475</v>
      </c>
      <c r="AC64" s="35">
        <f t="shared" si="15"/>
        <v>584.50119721938472</v>
      </c>
      <c r="AD64" s="35">
        <f t="shared" si="16"/>
        <v>273.82073980775351</v>
      </c>
      <c r="AE64" s="35">
        <f t="shared" si="17"/>
        <v>151.67567408584176</v>
      </c>
      <c r="AF64" s="35">
        <f t="shared" si="18"/>
        <v>323.1632464175625</v>
      </c>
      <c r="AG64" s="35">
        <f t="shared" si="19"/>
        <v>14.755790027842313</v>
      </c>
      <c r="AH64" s="35">
        <f t="shared" si="20"/>
        <v>516.6058316950888</v>
      </c>
      <c r="AI64" s="35">
        <f t="shared" si="21"/>
        <v>286.15998121268223</v>
      </c>
      <c r="AJ64" s="35">
        <f t="shared" si="22"/>
        <v>21.41404029833982</v>
      </c>
      <c r="AK64" s="36">
        <f t="shared" si="23"/>
        <v>3266.6454081942447</v>
      </c>
    </row>
    <row r="65" spans="1:37" x14ac:dyDescent="0.25">
      <c r="A65" s="5">
        <v>5393</v>
      </c>
      <c r="B65" s="5">
        <v>1117381.6573548317</v>
      </c>
      <c r="C65" s="5">
        <v>1382315.1557945311</v>
      </c>
      <c r="D65" s="5">
        <v>17494.110612228298</v>
      </c>
      <c r="E65" s="5">
        <v>43.521436418127337</v>
      </c>
      <c r="F65" s="5">
        <v>-2.5000000000000001E-2</v>
      </c>
      <c r="G65" s="5">
        <v>2.5000000000000001E-2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2"/>
        <v>396.25</v>
      </c>
      <c r="O65" s="35">
        <f t="shared" si="3"/>
        <v>25</v>
      </c>
      <c r="P65" s="35">
        <f t="shared" si="4"/>
        <v>583.14442824110336</v>
      </c>
      <c r="Q65" s="35">
        <f t="shared" si="5"/>
        <v>249.0213797049712</v>
      </c>
      <c r="R65" s="35">
        <f t="shared" si="6"/>
        <v>125.44098869657967</v>
      </c>
      <c r="S65" s="35">
        <f t="shared" si="7"/>
        <v>293.88349863925117</v>
      </c>
      <c r="T65" s="35">
        <f t="shared" si="8"/>
        <v>42.449484114609724</v>
      </c>
      <c r="U65" s="35">
        <f t="shared" si="9"/>
        <v>529.00636606762339</v>
      </c>
      <c r="V65" s="35">
        <f t="shared" si="10"/>
        <v>266.47945515733045</v>
      </c>
      <c r="W65" s="35">
        <f t="shared" si="11"/>
        <v>19.473851536775534</v>
      </c>
      <c r="X65" s="35">
        <f t="shared" si="12"/>
        <v>3524.3878980789987</v>
      </c>
      <c r="Y65" s="51">
        <v>9900</v>
      </c>
      <c r="Z65" s="51">
        <v>4150</v>
      </c>
      <c r="AA65" s="35">
        <f t="shared" si="13"/>
        <v>603.75</v>
      </c>
      <c r="AB65" s="35">
        <f t="shared" si="14"/>
        <v>475</v>
      </c>
      <c r="AC65" s="35">
        <f t="shared" si="15"/>
        <v>584.50119721938472</v>
      </c>
      <c r="AD65" s="35">
        <f t="shared" si="16"/>
        <v>273.82073980775351</v>
      </c>
      <c r="AE65" s="35">
        <f t="shared" si="17"/>
        <v>151.67567408584176</v>
      </c>
      <c r="AF65" s="35">
        <f t="shared" si="18"/>
        <v>323.1632464175625</v>
      </c>
      <c r="AG65" s="35">
        <f t="shared" si="19"/>
        <v>14.755790027842313</v>
      </c>
      <c r="AH65" s="35">
        <f t="shared" si="20"/>
        <v>516.6058316950888</v>
      </c>
      <c r="AI65" s="35">
        <f t="shared" si="21"/>
        <v>286.15998121268223</v>
      </c>
      <c r="AJ65" s="35">
        <f t="shared" si="22"/>
        <v>21.41404029833982</v>
      </c>
      <c r="AK65" s="36">
        <f t="shared" si="23"/>
        <v>3266.6454081942447</v>
      </c>
    </row>
    <row r="66" spans="1:37" x14ac:dyDescent="0.25">
      <c r="A66" s="5">
        <v>5394</v>
      </c>
      <c r="B66" s="5">
        <v>1118106.3849287033</v>
      </c>
      <c r="C66" s="5">
        <v>1383004.1912346482</v>
      </c>
      <c r="D66" s="5">
        <v>17494.919999983409</v>
      </c>
      <c r="E66" s="5">
        <v>43.586177411927437</v>
      </c>
      <c r="F66" s="5">
        <v>-2.5000000000000001E-2</v>
      </c>
      <c r="G66" s="5">
        <v>2.5000000000000001E-2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2"/>
        <v>396.25</v>
      </c>
      <c r="O66" s="35">
        <f t="shared" si="3"/>
        <v>25</v>
      </c>
      <c r="P66" s="35">
        <f t="shared" si="4"/>
        <v>583.14442824110336</v>
      </c>
      <c r="Q66" s="35">
        <f t="shared" si="5"/>
        <v>249.0213797049712</v>
      </c>
      <c r="R66" s="35">
        <f t="shared" si="6"/>
        <v>125.44098869657967</v>
      </c>
      <c r="S66" s="35">
        <f t="shared" si="7"/>
        <v>293.88349863925117</v>
      </c>
      <c r="T66" s="35">
        <f t="shared" si="8"/>
        <v>42.449484114609724</v>
      </c>
      <c r="U66" s="35">
        <f t="shared" si="9"/>
        <v>529.00636606762339</v>
      </c>
      <c r="V66" s="35">
        <f t="shared" si="10"/>
        <v>266.47945515733045</v>
      </c>
      <c r="W66" s="35">
        <f t="shared" si="11"/>
        <v>19.473851536775534</v>
      </c>
      <c r="X66" s="35">
        <f t="shared" si="12"/>
        <v>3524.3878980789987</v>
      </c>
      <c r="Y66" s="51">
        <v>9900</v>
      </c>
      <c r="Z66" s="51">
        <v>4150</v>
      </c>
      <c r="AA66" s="35">
        <f t="shared" si="13"/>
        <v>603.75</v>
      </c>
      <c r="AB66" s="35">
        <f t="shared" si="14"/>
        <v>475</v>
      </c>
      <c r="AC66" s="35">
        <f t="shared" si="15"/>
        <v>584.50119721938472</v>
      </c>
      <c r="AD66" s="35">
        <f t="shared" si="16"/>
        <v>273.82073980775351</v>
      </c>
      <c r="AE66" s="35">
        <f t="shared" si="17"/>
        <v>151.67567408584176</v>
      </c>
      <c r="AF66" s="35">
        <f t="shared" si="18"/>
        <v>323.1632464175625</v>
      </c>
      <c r="AG66" s="35">
        <f t="shared" si="19"/>
        <v>14.755790027842313</v>
      </c>
      <c r="AH66" s="35">
        <f t="shared" si="20"/>
        <v>516.6058316950888</v>
      </c>
      <c r="AI66" s="35">
        <f t="shared" si="21"/>
        <v>286.15998121268223</v>
      </c>
      <c r="AJ66" s="35">
        <f t="shared" si="22"/>
        <v>21.41404029833982</v>
      </c>
      <c r="AK66" s="36">
        <f t="shared" si="23"/>
        <v>3266.6454081942447</v>
      </c>
    </row>
    <row r="67" spans="1:37" x14ac:dyDescent="0.25">
      <c r="A67" s="5">
        <v>5395</v>
      </c>
      <c r="B67" s="5">
        <v>1118830.3334684372</v>
      </c>
      <c r="C67" s="5">
        <v>1383694.0451359749</v>
      </c>
      <c r="D67" s="5">
        <v>17495.744897942586</v>
      </c>
      <c r="E67" s="5">
        <v>43.650918405727523</v>
      </c>
      <c r="F67" s="5">
        <v>-2.5000000000000001E-2</v>
      </c>
      <c r="G67" s="5">
        <v>2.5000000000000001E-2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2"/>
        <v>396.25</v>
      </c>
      <c r="O67" s="35">
        <f t="shared" si="3"/>
        <v>25</v>
      </c>
      <c r="P67" s="35">
        <f t="shared" si="4"/>
        <v>583.14442824110336</v>
      </c>
      <c r="Q67" s="35">
        <f t="shared" si="5"/>
        <v>249.0213797049712</v>
      </c>
      <c r="R67" s="35">
        <f t="shared" si="6"/>
        <v>125.44098869657967</v>
      </c>
      <c r="S67" s="35">
        <f t="shared" si="7"/>
        <v>293.88349863925117</v>
      </c>
      <c r="T67" s="35">
        <f t="shared" si="8"/>
        <v>42.449484114609724</v>
      </c>
      <c r="U67" s="35">
        <f t="shared" si="9"/>
        <v>529.00636606762339</v>
      </c>
      <c r="V67" s="35">
        <f t="shared" si="10"/>
        <v>266.47945515733045</v>
      </c>
      <c r="W67" s="35">
        <f t="shared" si="11"/>
        <v>19.473851536775534</v>
      </c>
      <c r="X67" s="35">
        <f t="shared" si="12"/>
        <v>3524.3878980789987</v>
      </c>
      <c r="Y67" s="51">
        <v>9900</v>
      </c>
      <c r="Z67" s="51">
        <v>4150</v>
      </c>
      <c r="AA67" s="35">
        <f t="shared" si="13"/>
        <v>603.75</v>
      </c>
      <c r="AB67" s="35">
        <f t="shared" si="14"/>
        <v>475</v>
      </c>
      <c r="AC67" s="35">
        <f t="shared" si="15"/>
        <v>584.50119721938472</v>
      </c>
      <c r="AD67" s="35">
        <f t="shared" si="16"/>
        <v>273.82073980775351</v>
      </c>
      <c r="AE67" s="35">
        <f t="shared" si="17"/>
        <v>151.67567408584176</v>
      </c>
      <c r="AF67" s="35">
        <f t="shared" si="18"/>
        <v>323.1632464175625</v>
      </c>
      <c r="AG67" s="35">
        <f t="shared" si="19"/>
        <v>14.755790027842313</v>
      </c>
      <c r="AH67" s="35">
        <f t="shared" si="20"/>
        <v>516.6058316950888</v>
      </c>
      <c r="AI67" s="35">
        <f t="shared" si="21"/>
        <v>286.15998121268223</v>
      </c>
      <c r="AJ67" s="35">
        <f t="shared" si="22"/>
        <v>21.41404029833982</v>
      </c>
      <c r="AK67" s="36">
        <f t="shared" si="23"/>
        <v>3266.6454081942447</v>
      </c>
    </row>
    <row r="68" spans="1:37" x14ac:dyDescent="0.25">
      <c r="A68" s="5">
        <v>5396</v>
      </c>
      <c r="B68" s="5">
        <v>1119553.5020503998</v>
      </c>
      <c r="C68" s="5">
        <v>1384384.7166176736</v>
      </c>
      <c r="D68" s="5">
        <v>17496.585306105855</v>
      </c>
      <c r="E68" s="5">
        <v>43.715659399527624</v>
      </c>
      <c r="F68" s="5">
        <v>-2.5000000000000001E-2</v>
      </c>
      <c r="G68" s="5">
        <v>2.5000000000000001E-2</v>
      </c>
      <c r="H68" s="45">
        <v>0.5</v>
      </c>
      <c r="I68" s="45">
        <v>0.5</v>
      </c>
      <c r="J68" s="45">
        <v>500</v>
      </c>
      <c r="K68" s="50">
        <v>2800</v>
      </c>
      <c r="L68" s="51">
        <v>9900</v>
      </c>
      <c r="M68" s="51">
        <v>4150</v>
      </c>
      <c r="N68" s="35">
        <f t="shared" ref="N68:N74" si="24">M68*F68+J68</f>
        <v>396.25</v>
      </c>
      <c r="O68" s="35">
        <f t="shared" ref="O68:O74" si="25">(L68-400-500)*F68+250</f>
        <v>25</v>
      </c>
      <c r="P68" s="35">
        <f t="shared" ref="P68:P74" si="26">(1000*SIN(PI()/2-(PI()/2+ATAN(H68)+ATAN(250/(L68-M68-400-250)))/2)/SIN((PI()/2+ATAN(H68)+ATAN(250/(L68-M68-400-250)))/2))*COS(ATAN((N68-O68)/(L68-M68-400-250)))</f>
        <v>583.14442824110336</v>
      </c>
      <c r="Q68" s="35">
        <f t="shared" ref="Q68:Q74" si="27">(1000*SIN(PI()/2-(PI()/2+ATAN(H68)+ATAN(250/(L68-M68-400-250)))/2)/SIN((PI()/2+ATAN(H68)+ATAN(250/(L68-M68-400-250)))/2))*SIN(ATAN(H68)+ATAN(250/(L68-M68-400-250))-ATAN((N68-O68)/(L68-M68-400-250)))</f>
        <v>249.0213797049712</v>
      </c>
      <c r="R68" s="35">
        <f t="shared" ref="R68:R74" si="28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125.44098869657967</v>
      </c>
      <c r="S68" s="35">
        <f t="shared" ref="S68:S74" si="29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293.88349863925117</v>
      </c>
      <c r="T68" s="35">
        <f t="shared" ref="T68:T74" si="30">(1000*SIN(PI()/2-(PI()/2+ATAN(H68)+ATAN(250/(L68-M68-400-250)))/2)/SIN((PI()/2+ATAN(H68)+ATAN(250/(L68-M68-400-250)))/2))*SIN(ATAN((N68-O68)/(L68-M68-400-250)))</f>
        <v>42.449484114609724</v>
      </c>
      <c r="U68" s="35">
        <f t="shared" ref="U68:U74" si="31">(1000*SIN(PI()/2-(PI()/2+ATAN(H68)+ATAN(250/(L68-M68-400-250)))/2)/SIN((PI()/2+ATAN(H68)+ATAN(250/(L68-M68-400-250)))/2))*COS(ATAN(H68)+ATAN(250/(L68-M68-400-250))-ATAN((N68-O68)/(L68-M68-400-250)))</f>
        <v>529.00636606762339</v>
      </c>
      <c r="V68" s="35">
        <f t="shared" ref="V68:V74" si="32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266.47945515733045</v>
      </c>
      <c r="W68" s="35">
        <f t="shared" ref="W68:W74" si="33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19.473851536775534</v>
      </c>
      <c r="X68" s="35">
        <f t="shared" ref="X68:X74" si="34">M68+400-((K68-250-(N68-O68))/TAN(PI()/2-(ATAN(H68)+ATAN(250/(L68-M68-400-250))-ATAN((N68-O68)/(L68-M68-400-250)))))</f>
        <v>3524.3878980789987</v>
      </c>
      <c r="Y68" s="51">
        <v>9900</v>
      </c>
      <c r="Z68" s="51">
        <v>4150</v>
      </c>
      <c r="AA68" s="35">
        <f t="shared" ref="AA68:AA74" si="35">Z68*G68+J68</f>
        <v>603.75</v>
      </c>
      <c r="AB68" s="35">
        <f t="shared" ref="AB68:AB74" si="36">(Y68-400-500)*G68+250</f>
        <v>475</v>
      </c>
      <c r="AC68" s="35">
        <f t="shared" ref="AC68:AC74" si="37">(1000*SIN(PI()/2-(PI()/2+ATAN(I68)+ATAN(250/(Y68-Z68-400-250)))/2)/SIN((PI()/2+ATAN(I68)+ATAN(250/(Y68-Z68-400-250)))/2))*COS(ATAN((AA68-AB68)/(Y68-Z68-400-250)))</f>
        <v>584.50119721938472</v>
      </c>
      <c r="AD68" s="35">
        <f t="shared" ref="AD68:AD74" si="38">(1000*SIN(PI()/2-(PI()/2+ATAN(I68)+ATAN(250/(Y68-Z68-400-250)))/2)/SIN((PI()/2+ATAN(I68)+ATAN(250/(Y68-Z68-400-250)))/2))*SIN(ATAN(I68)+ATAN(250/(Y68-Z68-400-250))-(ATAN((AA68-AB68)/(Y68-Z68-400-250))))</f>
        <v>273.82073980775351</v>
      </c>
      <c r="AE68" s="35">
        <f t="shared" ref="AE68:AE74" si="39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151.67567408584176</v>
      </c>
      <c r="AF68" s="35">
        <f t="shared" ref="AF68:AF74" si="40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323.1632464175625</v>
      </c>
      <c r="AG68" s="35">
        <f t="shared" ref="AG68:AG74" si="41">(1000*SIN(PI()/2-(PI()/2+ATAN(I68)+ATAN(250/(Y68-Z68-400-250)))/2)/SIN((PI()/2+ATAN(I68)+ATAN(250/(Y68-Z68-400-250)))/2))*SIN(ATAN((AA68-AB68)/(Y68-Z68-400-250)))</f>
        <v>14.755790027842313</v>
      </c>
      <c r="AH68" s="35">
        <f t="shared" ref="AH68:AH74" si="42">(1000*SIN(PI()/2-(PI()/2+ATAN(I68)+ATAN(250/(Y68-Z68-400-250)))/2)/SIN((PI()/2+ATAN(I68)+ATAN(250/(Y68-Z68-400-250)))/2))*COS(ATAN(I68)+ATAN(250/(Y68-Z68-400-250))-(ATAN((AA68-AB68)/(Y68-Z68-400-250))))</f>
        <v>516.6058316950888</v>
      </c>
      <c r="AI68" s="35">
        <f t="shared" ref="AI68:AI74" si="43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286.15998121268223</v>
      </c>
      <c r="AJ68" s="35">
        <f t="shared" ref="AJ68:AJ74" si="44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21.41404029833982</v>
      </c>
      <c r="AK68" s="36">
        <f t="shared" ref="AK68:AK74" si="45">Z68+400-((K68-250-(AA68-AB68))/TAN(PI()/2-(ATAN(I68)+ATAN(250/(Y68-Z68-400-250))-(ATAN((AA68-AB68)/(Y68-Z68-400-250))))))</f>
        <v>3266.6454081942447</v>
      </c>
    </row>
    <row r="69" spans="1:37" x14ac:dyDescent="0.25">
      <c r="A69" s="5">
        <v>5397</v>
      </c>
      <c r="B69" s="5">
        <v>1120275.8897514343</v>
      </c>
      <c r="C69" s="5">
        <v>1385076.2047979236</v>
      </c>
      <c r="D69" s="5">
        <v>17497.441224473136</v>
      </c>
      <c r="E69" s="5">
        <v>43.780400393327717</v>
      </c>
      <c r="F69" s="5">
        <v>-2.5000000000000001E-2</v>
      </c>
      <c r="G69" s="5">
        <v>2.5000000000000001E-2</v>
      </c>
      <c r="H69" s="45">
        <v>0.5</v>
      </c>
      <c r="I69" s="45">
        <v>0.5</v>
      </c>
      <c r="J69" s="45">
        <v>500</v>
      </c>
      <c r="K69" s="50">
        <v>2800</v>
      </c>
      <c r="L69" s="51">
        <v>9900</v>
      </c>
      <c r="M69" s="51">
        <v>4150</v>
      </c>
      <c r="N69" s="35">
        <f t="shared" si="24"/>
        <v>396.25</v>
      </c>
      <c r="O69" s="35">
        <f t="shared" si="25"/>
        <v>25</v>
      </c>
      <c r="P69" s="35">
        <f t="shared" si="26"/>
        <v>583.14442824110336</v>
      </c>
      <c r="Q69" s="35">
        <f t="shared" si="27"/>
        <v>249.0213797049712</v>
      </c>
      <c r="R69" s="35">
        <f t="shared" si="28"/>
        <v>125.44098869657967</v>
      </c>
      <c r="S69" s="35">
        <f t="shared" si="29"/>
        <v>293.88349863925117</v>
      </c>
      <c r="T69" s="35">
        <f t="shared" si="30"/>
        <v>42.449484114609724</v>
      </c>
      <c r="U69" s="35">
        <f t="shared" si="31"/>
        <v>529.00636606762339</v>
      </c>
      <c r="V69" s="35">
        <f t="shared" si="32"/>
        <v>266.47945515733045</v>
      </c>
      <c r="W69" s="35">
        <f t="shared" si="33"/>
        <v>19.473851536775534</v>
      </c>
      <c r="X69" s="35">
        <f t="shared" si="34"/>
        <v>3524.3878980789987</v>
      </c>
      <c r="Y69" s="51">
        <v>9900</v>
      </c>
      <c r="Z69" s="51">
        <v>4150</v>
      </c>
      <c r="AA69" s="35">
        <f t="shared" si="35"/>
        <v>603.75</v>
      </c>
      <c r="AB69" s="35">
        <f t="shared" si="36"/>
        <v>475</v>
      </c>
      <c r="AC69" s="35">
        <f t="shared" si="37"/>
        <v>584.50119721938472</v>
      </c>
      <c r="AD69" s="35">
        <f t="shared" si="38"/>
        <v>273.82073980775351</v>
      </c>
      <c r="AE69" s="35">
        <f t="shared" si="39"/>
        <v>151.67567408584176</v>
      </c>
      <c r="AF69" s="35">
        <f t="shared" si="40"/>
        <v>323.1632464175625</v>
      </c>
      <c r="AG69" s="35">
        <f t="shared" si="41"/>
        <v>14.755790027842313</v>
      </c>
      <c r="AH69" s="35">
        <f t="shared" si="42"/>
        <v>516.6058316950888</v>
      </c>
      <c r="AI69" s="35">
        <f t="shared" si="43"/>
        <v>286.15998121268223</v>
      </c>
      <c r="AJ69" s="35">
        <f t="shared" si="44"/>
        <v>21.41404029833982</v>
      </c>
      <c r="AK69" s="36">
        <f t="shared" si="45"/>
        <v>3266.6454081942447</v>
      </c>
    </row>
    <row r="70" spans="1:37" x14ac:dyDescent="0.25">
      <c r="A70" s="5">
        <v>5397.2</v>
      </c>
      <c r="B70" s="5">
        <v>1120420.2735042572</v>
      </c>
      <c r="C70" s="5">
        <v>1385214.6003601253</v>
      </c>
      <c r="D70" s="5">
        <v>17497.614269371155</v>
      </c>
      <c r="E70" s="5">
        <v>43.793348592087725</v>
      </c>
      <c r="F70" s="5">
        <v>-2.5000000000000001E-2</v>
      </c>
      <c r="G70" s="5">
        <v>2.5000000000000001E-2</v>
      </c>
      <c r="H70" s="45">
        <v>0.5</v>
      </c>
      <c r="I70" s="45">
        <v>0.5</v>
      </c>
      <c r="J70" s="45">
        <v>500</v>
      </c>
      <c r="K70" s="50">
        <v>2800</v>
      </c>
      <c r="L70" s="51">
        <v>9900</v>
      </c>
      <c r="M70" s="51">
        <v>4150</v>
      </c>
      <c r="N70" s="35">
        <f t="shared" si="24"/>
        <v>396.25</v>
      </c>
      <c r="O70" s="35">
        <f t="shared" si="25"/>
        <v>25</v>
      </c>
      <c r="P70" s="35">
        <f t="shared" si="26"/>
        <v>583.14442824110336</v>
      </c>
      <c r="Q70" s="35">
        <f t="shared" si="27"/>
        <v>249.0213797049712</v>
      </c>
      <c r="R70" s="35">
        <f t="shared" si="28"/>
        <v>125.44098869657967</v>
      </c>
      <c r="S70" s="35">
        <f t="shared" si="29"/>
        <v>293.88349863925117</v>
      </c>
      <c r="T70" s="35">
        <f t="shared" si="30"/>
        <v>42.449484114609724</v>
      </c>
      <c r="U70" s="35">
        <f t="shared" si="31"/>
        <v>529.00636606762339</v>
      </c>
      <c r="V70" s="35">
        <f t="shared" si="32"/>
        <v>266.47945515733045</v>
      </c>
      <c r="W70" s="35">
        <f t="shared" si="33"/>
        <v>19.473851536775534</v>
      </c>
      <c r="X70" s="35">
        <f t="shared" si="34"/>
        <v>3524.3878980789987</v>
      </c>
      <c r="Y70" s="51">
        <v>9900</v>
      </c>
      <c r="Z70" s="51">
        <v>4150</v>
      </c>
      <c r="AA70" s="35">
        <f t="shared" si="35"/>
        <v>603.75</v>
      </c>
      <c r="AB70" s="35">
        <f t="shared" si="36"/>
        <v>475</v>
      </c>
      <c r="AC70" s="35">
        <f t="shared" si="37"/>
        <v>584.50119721938472</v>
      </c>
      <c r="AD70" s="35">
        <f t="shared" si="38"/>
        <v>273.82073980775351</v>
      </c>
      <c r="AE70" s="35">
        <f t="shared" si="39"/>
        <v>151.67567408584176</v>
      </c>
      <c r="AF70" s="35">
        <f t="shared" si="40"/>
        <v>323.1632464175625</v>
      </c>
      <c r="AG70" s="35">
        <f t="shared" si="41"/>
        <v>14.755790027842313</v>
      </c>
      <c r="AH70" s="35">
        <f t="shared" si="42"/>
        <v>516.6058316950888</v>
      </c>
      <c r="AI70" s="35">
        <f t="shared" si="43"/>
        <v>286.15998121268223</v>
      </c>
      <c r="AJ70" s="35">
        <f t="shared" si="44"/>
        <v>21.41404029833982</v>
      </c>
      <c r="AK70" s="36">
        <f t="shared" si="45"/>
        <v>3266.6454081942447</v>
      </c>
    </row>
    <row r="71" spans="1:37" x14ac:dyDescent="0.25">
      <c r="A71" s="5">
        <v>5397.8</v>
      </c>
      <c r="B71" s="5">
        <v>1120853.237057209</v>
      </c>
      <c r="C71" s="5">
        <v>1385629.9827718139</v>
      </c>
      <c r="D71" s="5">
        <v>17498.137126514022</v>
      </c>
      <c r="E71" s="5">
        <v>43.832193188367803</v>
      </c>
      <c r="F71" s="5">
        <v>-2.5000000000000001E-2</v>
      </c>
      <c r="G71" s="5">
        <v>2.5000000000000001E-2</v>
      </c>
      <c r="H71" s="45">
        <v>0.5</v>
      </c>
      <c r="I71" s="45">
        <v>0.5</v>
      </c>
      <c r="J71" s="45">
        <v>500</v>
      </c>
      <c r="K71" s="50">
        <v>2800</v>
      </c>
      <c r="L71" s="51">
        <v>9900</v>
      </c>
      <c r="M71" s="51">
        <v>4150</v>
      </c>
      <c r="N71" s="35">
        <f t="shared" si="24"/>
        <v>396.25</v>
      </c>
      <c r="O71" s="35">
        <f t="shared" si="25"/>
        <v>25</v>
      </c>
      <c r="P71" s="35">
        <f t="shared" si="26"/>
        <v>583.14442824110336</v>
      </c>
      <c r="Q71" s="35">
        <f t="shared" si="27"/>
        <v>249.0213797049712</v>
      </c>
      <c r="R71" s="35">
        <f t="shared" si="28"/>
        <v>125.44098869657967</v>
      </c>
      <c r="S71" s="35">
        <f t="shared" si="29"/>
        <v>293.88349863925117</v>
      </c>
      <c r="T71" s="35">
        <f t="shared" si="30"/>
        <v>42.449484114609724</v>
      </c>
      <c r="U71" s="35">
        <f t="shared" si="31"/>
        <v>529.00636606762339</v>
      </c>
      <c r="V71" s="35">
        <f t="shared" si="32"/>
        <v>266.47945515733045</v>
      </c>
      <c r="W71" s="35">
        <f t="shared" si="33"/>
        <v>19.473851536775534</v>
      </c>
      <c r="X71" s="35">
        <f t="shared" si="34"/>
        <v>3524.3878980789987</v>
      </c>
      <c r="Y71" s="51">
        <v>9900</v>
      </c>
      <c r="Z71" s="51">
        <v>4150</v>
      </c>
      <c r="AA71" s="35">
        <f t="shared" si="35"/>
        <v>603.75</v>
      </c>
      <c r="AB71" s="35">
        <f t="shared" si="36"/>
        <v>475</v>
      </c>
      <c r="AC71" s="35">
        <f t="shared" si="37"/>
        <v>584.50119721938472</v>
      </c>
      <c r="AD71" s="35">
        <f t="shared" si="38"/>
        <v>273.82073980775351</v>
      </c>
      <c r="AE71" s="35">
        <f t="shared" si="39"/>
        <v>151.67567408584176</v>
      </c>
      <c r="AF71" s="35">
        <f t="shared" si="40"/>
        <v>323.1632464175625</v>
      </c>
      <c r="AG71" s="35">
        <f t="shared" si="41"/>
        <v>14.755790027842313</v>
      </c>
      <c r="AH71" s="35">
        <f t="shared" si="42"/>
        <v>516.6058316950888</v>
      </c>
      <c r="AI71" s="35">
        <f t="shared" si="43"/>
        <v>286.15998121268223</v>
      </c>
      <c r="AJ71" s="35">
        <f t="shared" si="44"/>
        <v>21.41404029833982</v>
      </c>
      <c r="AK71" s="36">
        <f t="shared" si="45"/>
        <v>3266.6454081942447</v>
      </c>
    </row>
    <row r="72" spans="1:37" x14ac:dyDescent="0.25">
      <c r="A72" s="5">
        <v>5398</v>
      </c>
      <c r="B72" s="5">
        <v>1120997.4956483841</v>
      </c>
      <c r="C72" s="5">
        <v>1385768.5087938607</v>
      </c>
      <c r="D72" s="5">
        <v>17498.312653044592</v>
      </c>
      <c r="E72" s="5">
        <v>43.845141387127811</v>
      </c>
      <c r="F72" s="5">
        <v>-2.5000000000000001E-2</v>
      </c>
      <c r="G72" s="5">
        <v>2.5000000000000001E-2</v>
      </c>
      <c r="H72" s="45">
        <v>0.5</v>
      </c>
      <c r="I72" s="45">
        <v>0.5</v>
      </c>
      <c r="J72" s="45">
        <v>500</v>
      </c>
      <c r="K72" s="50">
        <v>2800</v>
      </c>
      <c r="L72" s="51">
        <v>9900</v>
      </c>
      <c r="M72" s="51">
        <v>4150</v>
      </c>
      <c r="N72" s="35">
        <f t="shared" si="24"/>
        <v>396.25</v>
      </c>
      <c r="O72" s="35">
        <f t="shared" si="25"/>
        <v>25</v>
      </c>
      <c r="P72" s="35">
        <f t="shared" si="26"/>
        <v>583.14442824110336</v>
      </c>
      <c r="Q72" s="35">
        <f t="shared" si="27"/>
        <v>249.0213797049712</v>
      </c>
      <c r="R72" s="35">
        <f t="shared" si="28"/>
        <v>125.44098869657967</v>
      </c>
      <c r="S72" s="35">
        <f t="shared" si="29"/>
        <v>293.88349863925117</v>
      </c>
      <c r="T72" s="35">
        <f t="shared" si="30"/>
        <v>42.449484114609724</v>
      </c>
      <c r="U72" s="35">
        <f t="shared" si="31"/>
        <v>529.00636606762339</v>
      </c>
      <c r="V72" s="35">
        <f t="shared" si="32"/>
        <v>266.47945515733045</v>
      </c>
      <c r="W72" s="35">
        <f t="shared" si="33"/>
        <v>19.473851536775534</v>
      </c>
      <c r="X72" s="35">
        <f t="shared" si="34"/>
        <v>3524.3878980789987</v>
      </c>
      <c r="Y72" s="51">
        <v>9900</v>
      </c>
      <c r="Z72" s="51">
        <v>4150</v>
      </c>
      <c r="AA72" s="35">
        <f t="shared" si="35"/>
        <v>603.75</v>
      </c>
      <c r="AB72" s="35">
        <f t="shared" si="36"/>
        <v>475</v>
      </c>
      <c r="AC72" s="35">
        <f t="shared" si="37"/>
        <v>584.50119721938472</v>
      </c>
      <c r="AD72" s="35">
        <f t="shared" si="38"/>
        <v>273.82073980775351</v>
      </c>
      <c r="AE72" s="35">
        <f t="shared" si="39"/>
        <v>151.67567408584176</v>
      </c>
      <c r="AF72" s="35">
        <f t="shared" si="40"/>
        <v>323.1632464175625</v>
      </c>
      <c r="AG72" s="35">
        <f t="shared" si="41"/>
        <v>14.755790027842313</v>
      </c>
      <c r="AH72" s="35">
        <f t="shared" si="42"/>
        <v>516.6058316950888</v>
      </c>
      <c r="AI72" s="35">
        <f t="shared" si="43"/>
        <v>286.15998121268223</v>
      </c>
      <c r="AJ72" s="35">
        <f t="shared" si="44"/>
        <v>21.41404029833982</v>
      </c>
      <c r="AK72" s="36">
        <f t="shared" si="45"/>
        <v>3266.6454081942447</v>
      </c>
    </row>
    <row r="73" spans="1:37" x14ac:dyDescent="0.25">
      <c r="A73" s="5">
        <v>5399</v>
      </c>
      <c r="B73" s="5">
        <v>1121718.3188204765</v>
      </c>
      <c r="C73" s="5">
        <v>1386461.6277215481</v>
      </c>
      <c r="D73" s="5">
        <v>17499.199591820088</v>
      </c>
      <c r="E73" s="5">
        <v>43.909882380927897</v>
      </c>
      <c r="F73" s="5">
        <v>-2.5000000000000001E-2</v>
      </c>
      <c r="G73" s="5">
        <v>2.5000000000000001E-2</v>
      </c>
      <c r="H73" s="45">
        <v>0.5</v>
      </c>
      <c r="I73" s="45">
        <v>0.5</v>
      </c>
      <c r="J73" s="45">
        <v>500</v>
      </c>
      <c r="K73" s="50">
        <v>2800</v>
      </c>
      <c r="L73" s="51">
        <v>9900</v>
      </c>
      <c r="M73" s="51">
        <v>4150</v>
      </c>
      <c r="N73" s="35">
        <f t="shared" si="24"/>
        <v>396.25</v>
      </c>
      <c r="O73" s="35">
        <f t="shared" si="25"/>
        <v>25</v>
      </c>
      <c r="P73" s="35">
        <f t="shared" si="26"/>
        <v>583.14442824110336</v>
      </c>
      <c r="Q73" s="35">
        <f t="shared" si="27"/>
        <v>249.0213797049712</v>
      </c>
      <c r="R73" s="35">
        <f t="shared" si="28"/>
        <v>125.44098869657967</v>
      </c>
      <c r="S73" s="35">
        <f t="shared" si="29"/>
        <v>293.88349863925117</v>
      </c>
      <c r="T73" s="35">
        <f t="shared" si="30"/>
        <v>42.449484114609724</v>
      </c>
      <c r="U73" s="35">
        <f t="shared" si="31"/>
        <v>529.00636606762339</v>
      </c>
      <c r="V73" s="35">
        <f t="shared" si="32"/>
        <v>266.47945515733045</v>
      </c>
      <c r="W73" s="35">
        <f t="shared" si="33"/>
        <v>19.473851536775534</v>
      </c>
      <c r="X73" s="35">
        <f t="shared" si="34"/>
        <v>3524.3878980789987</v>
      </c>
      <c r="Y73" s="51">
        <v>9900</v>
      </c>
      <c r="Z73" s="51">
        <v>4150</v>
      </c>
      <c r="AA73" s="35">
        <f t="shared" si="35"/>
        <v>603.75</v>
      </c>
      <c r="AB73" s="35">
        <f t="shared" si="36"/>
        <v>475</v>
      </c>
      <c r="AC73" s="35">
        <f t="shared" si="37"/>
        <v>584.50119721938472</v>
      </c>
      <c r="AD73" s="35">
        <f t="shared" si="38"/>
        <v>273.82073980775351</v>
      </c>
      <c r="AE73" s="35">
        <f t="shared" si="39"/>
        <v>151.67567408584176</v>
      </c>
      <c r="AF73" s="35">
        <f t="shared" si="40"/>
        <v>323.1632464175625</v>
      </c>
      <c r="AG73" s="35">
        <f t="shared" si="41"/>
        <v>14.755790027842313</v>
      </c>
      <c r="AH73" s="35">
        <f t="shared" si="42"/>
        <v>516.6058316950888</v>
      </c>
      <c r="AI73" s="35">
        <f t="shared" si="43"/>
        <v>286.15998121268223</v>
      </c>
      <c r="AJ73" s="35">
        <f t="shared" si="44"/>
        <v>21.41404029833982</v>
      </c>
      <c r="AK73" s="36">
        <f t="shared" si="45"/>
        <v>3266.6454081942447</v>
      </c>
    </row>
    <row r="74" spans="1:37" x14ac:dyDescent="0.25">
      <c r="A74" s="5">
        <v>5400</v>
      </c>
      <c r="B74" s="5">
        <v>1122438.3583474159</v>
      </c>
      <c r="C74" s="5">
        <v>1387155.5606960654</v>
      </c>
      <c r="D74" s="5">
        <v>17500.102040799702</v>
      </c>
      <c r="E74" s="5">
        <v>43.974623374727997</v>
      </c>
      <c r="F74" s="5">
        <v>-2.5000000000000001E-2</v>
      </c>
      <c r="G74" s="5">
        <v>2.5000000000000001E-2</v>
      </c>
      <c r="H74" s="45">
        <v>0.5</v>
      </c>
      <c r="I74" s="45">
        <v>0.5</v>
      </c>
      <c r="J74" s="45">
        <v>500</v>
      </c>
      <c r="K74" s="50">
        <v>2800</v>
      </c>
      <c r="L74" s="51">
        <v>9900</v>
      </c>
      <c r="M74" s="51">
        <v>4150</v>
      </c>
      <c r="N74" s="35">
        <f t="shared" si="24"/>
        <v>396.25</v>
      </c>
      <c r="O74" s="35">
        <f t="shared" si="25"/>
        <v>25</v>
      </c>
      <c r="P74" s="35">
        <f t="shared" si="26"/>
        <v>583.14442824110336</v>
      </c>
      <c r="Q74" s="35">
        <f t="shared" si="27"/>
        <v>249.0213797049712</v>
      </c>
      <c r="R74" s="35">
        <f t="shared" si="28"/>
        <v>125.44098869657967</v>
      </c>
      <c r="S74" s="35">
        <f t="shared" si="29"/>
        <v>293.88349863925117</v>
      </c>
      <c r="T74" s="35">
        <f t="shared" si="30"/>
        <v>42.449484114609724</v>
      </c>
      <c r="U74" s="35">
        <f t="shared" si="31"/>
        <v>529.00636606762339</v>
      </c>
      <c r="V74" s="35">
        <f t="shared" si="32"/>
        <v>266.47945515733045</v>
      </c>
      <c r="W74" s="35">
        <f t="shared" si="33"/>
        <v>19.473851536775534</v>
      </c>
      <c r="X74" s="35">
        <f t="shared" si="34"/>
        <v>3524.3878980789987</v>
      </c>
      <c r="Y74" s="51">
        <v>9900</v>
      </c>
      <c r="Z74" s="51">
        <v>4150</v>
      </c>
      <c r="AA74" s="35">
        <f t="shared" si="35"/>
        <v>603.75</v>
      </c>
      <c r="AB74" s="35">
        <f t="shared" si="36"/>
        <v>475</v>
      </c>
      <c r="AC74" s="35">
        <f t="shared" si="37"/>
        <v>584.50119721938472</v>
      </c>
      <c r="AD74" s="35">
        <f t="shared" si="38"/>
        <v>273.82073980775351</v>
      </c>
      <c r="AE74" s="35">
        <f t="shared" si="39"/>
        <v>151.67567408584176</v>
      </c>
      <c r="AF74" s="35">
        <f t="shared" si="40"/>
        <v>323.1632464175625</v>
      </c>
      <c r="AG74" s="35">
        <f t="shared" si="41"/>
        <v>14.755790027842313</v>
      </c>
      <c r="AH74" s="35">
        <f t="shared" si="42"/>
        <v>516.6058316950888</v>
      </c>
      <c r="AI74" s="35">
        <f t="shared" si="43"/>
        <v>286.15998121268223</v>
      </c>
      <c r="AJ74" s="35">
        <f t="shared" si="44"/>
        <v>21.41404029833982</v>
      </c>
      <c r="AK74" s="36">
        <f t="shared" si="45"/>
        <v>3266.6454081942447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80"/>
  <sheetViews>
    <sheetView topLeftCell="H46" zoomScale="85" zoomScaleNormal="85" workbookViewId="0">
      <selection activeCell="A2" sqref="A2:AK80"/>
    </sheetView>
  </sheetViews>
  <sheetFormatPr defaultRowHeight="13.8" x14ac:dyDescent="0.25"/>
  <sheetData>
    <row r="1" spans="1:37" x14ac:dyDescent="0.25">
      <c r="A1" s="73" t="s">
        <v>77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5400</v>
      </c>
      <c r="B3" s="5">
        <v>1122438.3583474159</v>
      </c>
      <c r="C3" s="5">
        <v>1387155.5606960654</v>
      </c>
      <c r="D3" s="5">
        <v>17500.102040799702</v>
      </c>
      <c r="E3" s="5">
        <v>43.974623374727997</v>
      </c>
      <c r="F3" s="45">
        <v>-2.5000000000000001E-2</v>
      </c>
      <c r="G3" s="45">
        <v>2.5000000000000001E-2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396.25</v>
      </c>
      <c r="O3" s="35">
        <f>(L3-400-500)*F3+250</f>
        <v>25</v>
      </c>
      <c r="P3" s="35">
        <f>(1000*SIN(PI()/2-(PI()/2+ATAN(H3)+ATAN(250/(L3-M3-400-250)))/2)/SIN((PI()/2+ATAN(H3)+ATAN(250/(L3-M3-400-250)))/2))*COS(ATAN((N3-O3)/(L3-M3-400-250)))</f>
        <v>583.14442824110336</v>
      </c>
      <c r="Q3" s="35">
        <f>(1000*SIN(PI()/2-(PI()/2+ATAN(H3)+ATAN(250/(L3-M3-400-250)))/2)/SIN((PI()/2+ATAN(H3)+ATAN(250/(L3-M3-400-250)))/2))*SIN(ATAN(H3)+ATAN(250/(L3-M3-400-250))-ATAN((N3-O3)/(L3-M3-400-250)))</f>
        <v>249.0213797049712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125.44098869657967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293.88349863925117</v>
      </c>
      <c r="T3" s="35">
        <f>(1000*SIN(PI()/2-(PI()/2+ATAN(H3)+ATAN(250/(L3-M3-400-250)))/2)/SIN((PI()/2+ATAN(H3)+ATAN(250/(L3-M3-400-250)))/2))*SIN(ATAN((N3-O3)/(L3-M3-400-250)))</f>
        <v>42.449484114609724</v>
      </c>
      <c r="U3" s="35">
        <f>(1000*SIN(PI()/2-(PI()/2+ATAN(H3)+ATAN(250/(L3-M3-400-250)))/2)/SIN((PI()/2+ATAN(H3)+ATAN(250/(L3-M3-400-250)))/2))*COS(ATAN(H3)+ATAN(250/(L3-M3-400-250))-ATAN((N3-O3)/(L3-M3-400-250)))</f>
        <v>529.00636606762339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266.47945515733045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19.473851536775534</v>
      </c>
      <c r="X3" s="35">
        <f>M3+400-((K3-250-(N3-O3))/TAN(PI()/2-(ATAN(H3)+ATAN(250/(L3-M3-400-250))-ATAN((N3-O3)/(L3-M3-400-250)))))</f>
        <v>3524.3878980789987</v>
      </c>
      <c r="Y3" s="51">
        <v>9900</v>
      </c>
      <c r="Z3" s="51">
        <v>4150</v>
      </c>
      <c r="AA3" s="35">
        <f>Z3*G3+J3</f>
        <v>603.75</v>
      </c>
      <c r="AB3" s="35">
        <f>(Y3-400-500)*G3+250</f>
        <v>475</v>
      </c>
      <c r="AC3" s="35">
        <f>(1000*SIN(PI()/2-(PI()/2+ATAN(I3)+ATAN(250/(Y3-Z3-400-250)))/2)/SIN((PI()/2+ATAN(I3)+ATAN(250/(Y3-Z3-400-250)))/2))*COS(ATAN((AA3-AB3)/(Y3-Z3-400-250)))</f>
        <v>584.50119721938472</v>
      </c>
      <c r="AD3" s="35">
        <f>(1000*SIN(PI()/2-(PI()/2+ATAN(I3)+ATAN(250/(Y3-Z3-400-250)))/2)/SIN((PI()/2+ATAN(I3)+ATAN(250/(Y3-Z3-400-250)))/2))*SIN(ATAN(I3)+ATAN(250/(Y3-Z3-400-250))-(ATAN((AA3-AB3)/(Y3-Z3-400-250))))</f>
        <v>273.82073980775351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151.67567408584176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323.1632464175625</v>
      </c>
      <c r="AG3" s="35">
        <f>(1000*SIN(PI()/2-(PI()/2+ATAN(I3)+ATAN(250/(Y3-Z3-400-250)))/2)/SIN((PI()/2+ATAN(I3)+ATAN(250/(Y3-Z3-400-250)))/2))*SIN(ATAN((AA3-AB3)/(Y3-Z3-400-250)))</f>
        <v>14.755790027842313</v>
      </c>
      <c r="AH3" s="35">
        <f>(1000*SIN(PI()/2-(PI()/2+ATAN(I3)+ATAN(250/(Y3-Z3-400-250)))/2)/SIN((PI()/2+ATAN(I3)+ATAN(250/(Y3-Z3-400-250)))/2))*COS(ATAN(I3)+ATAN(250/(Y3-Z3-400-250))-(ATAN((AA3-AB3)/(Y3-Z3-400-250))))</f>
        <v>516.6058316950888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286.15998121268223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21.41404029833982</v>
      </c>
      <c r="AK3" s="36">
        <f>Z3+400-((K3-250-(AA3-AB3))/TAN(PI()/2-(ATAN(I3)+ATAN(250/(Y3-Z3-400-250))-(ATAN((AA3-AB3)/(Y3-Z3-400-250))))))</f>
        <v>3266.6454081942447</v>
      </c>
    </row>
    <row r="4" spans="1:37" x14ac:dyDescent="0.25">
      <c r="A4" s="5">
        <v>5401</v>
      </c>
      <c r="B4" s="5">
        <v>1123157.6133103371</v>
      </c>
      <c r="C4" s="5">
        <v>1387850.3068313897</v>
      </c>
      <c r="D4" s="5">
        <v>17501.019999983386</v>
      </c>
      <c r="E4" s="5">
        <v>44.039364368528084</v>
      </c>
      <c r="F4" s="45">
        <v>-2.5000000000000001E-2</v>
      </c>
      <c r="G4" s="45">
        <v>2.5000000000000001E-2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0">M4*F4+J4</f>
        <v>396.25</v>
      </c>
      <c r="O4" s="35">
        <f t="shared" ref="O4:O67" si="1">(L4-400-500)*F4+250</f>
        <v>25</v>
      </c>
      <c r="P4" s="35">
        <f t="shared" ref="P4:P67" si="2">(1000*SIN(PI()/2-(PI()/2+ATAN(H4)+ATAN(250/(L4-M4-400-250)))/2)/SIN((PI()/2+ATAN(H4)+ATAN(250/(L4-M4-400-250)))/2))*COS(ATAN((N4-O4)/(L4-M4-400-250)))</f>
        <v>583.14442824110336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249.0213797049712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125.44098869657967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293.88349863925117</v>
      </c>
      <c r="T4" s="35">
        <f t="shared" ref="T4:T67" si="6">(1000*SIN(PI()/2-(PI()/2+ATAN(H4)+ATAN(250/(L4-M4-400-250)))/2)/SIN((PI()/2+ATAN(H4)+ATAN(250/(L4-M4-400-250)))/2))*SIN(ATAN((N4-O4)/(L4-M4-400-250)))</f>
        <v>42.449484114609724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529.00636606762339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266.47945515733045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19.473851536775534</v>
      </c>
      <c r="X4" s="35">
        <f t="shared" ref="X4:X67" si="10">M4+400-((K4-250-(N4-O4))/TAN(PI()/2-(ATAN(H4)+ATAN(250/(L4-M4-400-250))-ATAN((N4-O4)/(L4-M4-400-250)))))</f>
        <v>3524.3878980789987</v>
      </c>
      <c r="Y4" s="51">
        <v>9900</v>
      </c>
      <c r="Z4" s="51">
        <v>4150</v>
      </c>
      <c r="AA4" s="35">
        <f t="shared" ref="AA4:AA67" si="11">Z4*G4+J4</f>
        <v>603.75</v>
      </c>
      <c r="AB4" s="35">
        <f t="shared" ref="AB4:AB67" si="12">(Y4-400-500)*G4+250</f>
        <v>475</v>
      </c>
      <c r="AC4" s="35">
        <f t="shared" ref="AC4:AC67" si="13">(1000*SIN(PI()/2-(PI()/2+ATAN(I4)+ATAN(250/(Y4-Z4-400-250)))/2)/SIN((PI()/2+ATAN(I4)+ATAN(250/(Y4-Z4-400-250)))/2))*COS(ATAN((AA4-AB4)/(Y4-Z4-400-250)))</f>
        <v>584.50119721938472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273.82073980775351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151.67567408584176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323.1632464175625</v>
      </c>
      <c r="AG4" s="35">
        <f t="shared" ref="AG4:AG67" si="17">(1000*SIN(PI()/2-(PI()/2+ATAN(I4)+ATAN(250/(Y4-Z4-400-250)))/2)/SIN((PI()/2+ATAN(I4)+ATAN(250/(Y4-Z4-400-250)))/2))*SIN(ATAN((AA4-AB4)/(Y4-Z4-400-250)))</f>
        <v>14.755790027842313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516.6058316950888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286.15998121268223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21.41404029833982</v>
      </c>
      <c r="AK4" s="36">
        <f t="shared" ref="AK4:AK67" si="21">Z4+400-((K4-250-(AA4-AB4))/TAN(PI()/2-(ATAN(I4)+ATAN(250/(Y4-Z4-400-250))-(ATAN((AA4-AB4)/(Y4-Z4-400-250))))))</f>
        <v>3266.6454081942447</v>
      </c>
    </row>
    <row r="5" spans="1:37" x14ac:dyDescent="0.25">
      <c r="A5" s="5">
        <v>5402</v>
      </c>
      <c r="B5" s="5">
        <v>1123876.0827898979</v>
      </c>
      <c r="C5" s="5">
        <v>1388545.8652404845</v>
      </c>
      <c r="D5" s="5">
        <v>17501.953469371132</v>
      </c>
      <c r="E5" s="5">
        <v>44.104105362328184</v>
      </c>
      <c r="F5" s="45">
        <v>-2.5000000000000001E-2</v>
      </c>
      <c r="G5" s="45">
        <v>2.5000000000000001E-2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396.25</v>
      </c>
      <c r="O5" s="35">
        <f t="shared" si="1"/>
        <v>25</v>
      </c>
      <c r="P5" s="35">
        <f t="shared" si="2"/>
        <v>583.14442824110336</v>
      </c>
      <c r="Q5" s="35">
        <f t="shared" si="3"/>
        <v>249.0213797049712</v>
      </c>
      <c r="R5" s="35">
        <f t="shared" si="4"/>
        <v>125.44098869657967</v>
      </c>
      <c r="S5" s="35">
        <f t="shared" si="5"/>
        <v>293.88349863925117</v>
      </c>
      <c r="T5" s="35">
        <f t="shared" si="6"/>
        <v>42.449484114609724</v>
      </c>
      <c r="U5" s="35">
        <f t="shared" si="7"/>
        <v>529.00636606762339</v>
      </c>
      <c r="V5" s="35">
        <f t="shared" si="8"/>
        <v>266.47945515733045</v>
      </c>
      <c r="W5" s="35">
        <f t="shared" si="9"/>
        <v>19.473851536775534</v>
      </c>
      <c r="X5" s="35">
        <f t="shared" si="10"/>
        <v>3524.3878980789987</v>
      </c>
      <c r="Y5" s="51">
        <v>9900</v>
      </c>
      <c r="Z5" s="51">
        <v>4150</v>
      </c>
      <c r="AA5" s="35">
        <f t="shared" si="11"/>
        <v>603.75</v>
      </c>
      <c r="AB5" s="35">
        <f t="shared" si="12"/>
        <v>475</v>
      </c>
      <c r="AC5" s="35">
        <f t="shared" si="13"/>
        <v>584.50119721938472</v>
      </c>
      <c r="AD5" s="35">
        <f t="shared" si="14"/>
        <v>273.82073980775351</v>
      </c>
      <c r="AE5" s="35">
        <f t="shared" si="15"/>
        <v>151.67567408584176</v>
      </c>
      <c r="AF5" s="35">
        <f t="shared" si="16"/>
        <v>323.1632464175625</v>
      </c>
      <c r="AG5" s="35">
        <f t="shared" si="17"/>
        <v>14.755790027842313</v>
      </c>
      <c r="AH5" s="35">
        <f t="shared" si="18"/>
        <v>516.6058316950888</v>
      </c>
      <c r="AI5" s="35">
        <f t="shared" si="19"/>
        <v>286.15998121268223</v>
      </c>
      <c r="AJ5" s="35">
        <f t="shared" si="20"/>
        <v>21.41404029833982</v>
      </c>
      <c r="AK5" s="36">
        <f t="shared" si="21"/>
        <v>3266.6454081942447</v>
      </c>
    </row>
    <row r="6" spans="1:37" x14ac:dyDescent="0.25">
      <c r="A6" s="5">
        <v>5402.2</v>
      </c>
      <c r="B6" s="5">
        <v>1124019.6823472977</v>
      </c>
      <c r="C6" s="5">
        <v>1388685.0743170083</v>
      </c>
      <c r="D6" s="5">
        <v>17502.142024473214</v>
      </c>
      <c r="E6" s="5">
        <v>44.117053561088191</v>
      </c>
      <c r="F6" s="45">
        <v>-2.5000000000000001E-2</v>
      </c>
      <c r="G6" s="45">
        <v>2.5000000000000001E-2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396.25</v>
      </c>
      <c r="O6" s="35">
        <f t="shared" si="1"/>
        <v>25</v>
      </c>
      <c r="P6" s="35">
        <f t="shared" si="2"/>
        <v>583.14442824110336</v>
      </c>
      <c r="Q6" s="35">
        <f t="shared" si="3"/>
        <v>249.0213797049712</v>
      </c>
      <c r="R6" s="35">
        <f t="shared" si="4"/>
        <v>125.44098869657967</v>
      </c>
      <c r="S6" s="35">
        <f t="shared" si="5"/>
        <v>293.88349863925117</v>
      </c>
      <c r="T6" s="35">
        <f t="shared" si="6"/>
        <v>42.449484114609724</v>
      </c>
      <c r="U6" s="35">
        <f t="shared" si="7"/>
        <v>529.00636606762339</v>
      </c>
      <c r="V6" s="35">
        <f t="shared" si="8"/>
        <v>266.47945515733045</v>
      </c>
      <c r="W6" s="35">
        <f t="shared" si="9"/>
        <v>19.473851536775534</v>
      </c>
      <c r="X6" s="35">
        <f t="shared" si="10"/>
        <v>3524.3878980789987</v>
      </c>
      <c r="Y6" s="51">
        <v>9900</v>
      </c>
      <c r="Z6" s="51">
        <v>4150</v>
      </c>
      <c r="AA6" s="35">
        <f t="shared" si="11"/>
        <v>603.75</v>
      </c>
      <c r="AB6" s="35">
        <f t="shared" si="12"/>
        <v>475</v>
      </c>
      <c r="AC6" s="35">
        <f t="shared" si="13"/>
        <v>584.50119721938472</v>
      </c>
      <c r="AD6" s="35">
        <f t="shared" si="14"/>
        <v>273.82073980775351</v>
      </c>
      <c r="AE6" s="35">
        <f t="shared" si="15"/>
        <v>151.67567408584176</v>
      </c>
      <c r="AF6" s="35">
        <f t="shared" si="16"/>
        <v>323.1632464175625</v>
      </c>
      <c r="AG6" s="35">
        <f t="shared" si="17"/>
        <v>14.755790027842313</v>
      </c>
      <c r="AH6" s="35">
        <f t="shared" si="18"/>
        <v>516.6058316950888</v>
      </c>
      <c r="AI6" s="35">
        <f t="shared" si="19"/>
        <v>286.15998121268223</v>
      </c>
      <c r="AJ6" s="35">
        <f t="shared" si="20"/>
        <v>21.41404029833982</v>
      </c>
      <c r="AK6" s="36">
        <f t="shared" si="21"/>
        <v>3266.6454081942447</v>
      </c>
    </row>
    <row r="7" spans="1:37" x14ac:dyDescent="0.25">
      <c r="A7" s="5">
        <v>5402.8</v>
      </c>
      <c r="B7" s="5">
        <v>1124450.2922096252</v>
      </c>
      <c r="C7" s="5">
        <v>1389102.8962081373</v>
      </c>
      <c r="D7" s="5">
        <v>17502.71141222828</v>
      </c>
      <c r="E7" s="5">
        <v>44.155898157368263</v>
      </c>
      <c r="F7" s="45">
        <v>-2.5000000000000001E-2</v>
      </c>
      <c r="G7" s="45">
        <v>2.5000000000000001E-2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396.25</v>
      </c>
      <c r="O7" s="35">
        <f t="shared" si="1"/>
        <v>25</v>
      </c>
      <c r="P7" s="35">
        <f t="shared" si="2"/>
        <v>583.14442824110336</v>
      </c>
      <c r="Q7" s="35">
        <f t="shared" si="3"/>
        <v>249.0213797049712</v>
      </c>
      <c r="R7" s="35">
        <f t="shared" si="4"/>
        <v>125.44098869657967</v>
      </c>
      <c r="S7" s="35">
        <f t="shared" si="5"/>
        <v>293.88349863925117</v>
      </c>
      <c r="T7" s="35">
        <f t="shared" si="6"/>
        <v>42.449484114609724</v>
      </c>
      <c r="U7" s="35">
        <f t="shared" si="7"/>
        <v>529.00636606762339</v>
      </c>
      <c r="V7" s="35">
        <f t="shared" si="8"/>
        <v>266.47945515733045</v>
      </c>
      <c r="W7" s="35">
        <f t="shared" si="9"/>
        <v>19.473851536775534</v>
      </c>
      <c r="X7" s="35">
        <f t="shared" si="10"/>
        <v>3524.3878980789987</v>
      </c>
      <c r="Y7" s="51">
        <v>9900</v>
      </c>
      <c r="Z7" s="51">
        <v>4150</v>
      </c>
      <c r="AA7" s="35">
        <f t="shared" si="11"/>
        <v>603.75</v>
      </c>
      <c r="AB7" s="35">
        <f t="shared" si="12"/>
        <v>475</v>
      </c>
      <c r="AC7" s="35">
        <f t="shared" si="13"/>
        <v>584.50119721938472</v>
      </c>
      <c r="AD7" s="35">
        <f t="shared" si="14"/>
        <v>273.82073980775351</v>
      </c>
      <c r="AE7" s="35">
        <f t="shared" si="15"/>
        <v>151.67567408584176</v>
      </c>
      <c r="AF7" s="35">
        <f t="shared" si="16"/>
        <v>323.1632464175625</v>
      </c>
      <c r="AG7" s="35">
        <f t="shared" si="17"/>
        <v>14.755790027842313</v>
      </c>
      <c r="AH7" s="35">
        <f t="shared" si="18"/>
        <v>516.6058316950888</v>
      </c>
      <c r="AI7" s="35">
        <f t="shared" si="19"/>
        <v>286.15998121268223</v>
      </c>
      <c r="AJ7" s="35">
        <f t="shared" si="20"/>
        <v>21.41404029833982</v>
      </c>
      <c r="AK7" s="36">
        <f t="shared" si="21"/>
        <v>3266.6454081942447</v>
      </c>
    </row>
    <row r="8" spans="1:37" x14ac:dyDescent="0.25">
      <c r="A8" s="5">
        <v>5403</v>
      </c>
      <c r="B8" s="5">
        <v>1124593.7658691406</v>
      </c>
      <c r="C8" s="5">
        <v>1389242.2350352705</v>
      </c>
      <c r="D8" s="5">
        <v>17502.90244896297</v>
      </c>
      <c r="E8" s="5">
        <v>44.16884635612827</v>
      </c>
      <c r="F8" s="45">
        <v>-2.5000000000000001E-2</v>
      </c>
      <c r="G8" s="45">
        <v>2.5000000000000001E-2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396.25</v>
      </c>
      <c r="O8" s="35">
        <f t="shared" si="1"/>
        <v>25</v>
      </c>
      <c r="P8" s="35">
        <f t="shared" si="2"/>
        <v>583.14442824110336</v>
      </c>
      <c r="Q8" s="35">
        <f t="shared" si="3"/>
        <v>249.0213797049712</v>
      </c>
      <c r="R8" s="35">
        <f t="shared" si="4"/>
        <v>125.44098869657967</v>
      </c>
      <c r="S8" s="35">
        <f t="shared" si="5"/>
        <v>293.88349863925117</v>
      </c>
      <c r="T8" s="35">
        <f t="shared" si="6"/>
        <v>42.449484114609724</v>
      </c>
      <c r="U8" s="35">
        <f t="shared" si="7"/>
        <v>529.00636606762339</v>
      </c>
      <c r="V8" s="35">
        <f t="shared" si="8"/>
        <v>266.47945515733045</v>
      </c>
      <c r="W8" s="35">
        <f t="shared" si="9"/>
        <v>19.473851536775534</v>
      </c>
      <c r="X8" s="35">
        <f t="shared" si="10"/>
        <v>3524.3878980789987</v>
      </c>
      <c r="Y8" s="51">
        <v>9900</v>
      </c>
      <c r="Z8" s="51">
        <v>4150</v>
      </c>
      <c r="AA8" s="35">
        <f t="shared" si="11"/>
        <v>603.75</v>
      </c>
      <c r="AB8" s="35">
        <f t="shared" si="12"/>
        <v>475</v>
      </c>
      <c r="AC8" s="35">
        <f t="shared" si="13"/>
        <v>584.50119721938472</v>
      </c>
      <c r="AD8" s="35">
        <f t="shared" si="14"/>
        <v>273.82073980775351</v>
      </c>
      <c r="AE8" s="35">
        <f t="shared" si="15"/>
        <v>151.67567408584176</v>
      </c>
      <c r="AF8" s="35">
        <f t="shared" si="16"/>
        <v>323.1632464175625</v>
      </c>
      <c r="AG8" s="35">
        <f t="shared" si="17"/>
        <v>14.755790027842313</v>
      </c>
      <c r="AH8" s="35">
        <f t="shared" si="18"/>
        <v>516.6058316950888</v>
      </c>
      <c r="AI8" s="35">
        <f t="shared" si="19"/>
        <v>286.15998121268223</v>
      </c>
      <c r="AJ8" s="35">
        <f t="shared" si="20"/>
        <v>21.41404029833982</v>
      </c>
      <c r="AK8" s="36">
        <f t="shared" si="21"/>
        <v>3266.6454081942447</v>
      </c>
    </row>
    <row r="9" spans="1:37" x14ac:dyDescent="0.25">
      <c r="A9" s="5">
        <v>5404</v>
      </c>
      <c r="B9" s="5">
        <v>1125310.661632061</v>
      </c>
      <c r="C9" s="5">
        <v>1389939.4153267145</v>
      </c>
      <c r="D9" s="5">
        <v>17503.866938758903</v>
      </c>
      <c r="E9" s="5">
        <v>44.233587349928371</v>
      </c>
      <c r="F9" s="45">
        <v>-2.5000000000000001E-2</v>
      </c>
      <c r="G9" s="45">
        <v>2.5000000000000001E-2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396.25</v>
      </c>
      <c r="O9" s="35">
        <f t="shared" si="1"/>
        <v>25</v>
      </c>
      <c r="P9" s="35">
        <f t="shared" si="2"/>
        <v>583.14442824110336</v>
      </c>
      <c r="Q9" s="35">
        <f t="shared" si="3"/>
        <v>249.0213797049712</v>
      </c>
      <c r="R9" s="35">
        <f t="shared" si="4"/>
        <v>125.44098869657967</v>
      </c>
      <c r="S9" s="35">
        <f t="shared" si="5"/>
        <v>293.88349863925117</v>
      </c>
      <c r="T9" s="35">
        <f t="shared" si="6"/>
        <v>42.449484114609724</v>
      </c>
      <c r="U9" s="35">
        <f t="shared" si="7"/>
        <v>529.00636606762339</v>
      </c>
      <c r="V9" s="35">
        <f t="shared" si="8"/>
        <v>266.47945515733045</v>
      </c>
      <c r="W9" s="35">
        <f t="shared" si="9"/>
        <v>19.473851536775534</v>
      </c>
      <c r="X9" s="35">
        <f t="shared" si="10"/>
        <v>3524.3878980789987</v>
      </c>
      <c r="Y9" s="51">
        <v>9900</v>
      </c>
      <c r="Z9" s="51">
        <v>4150</v>
      </c>
      <c r="AA9" s="35">
        <f t="shared" si="11"/>
        <v>603.75</v>
      </c>
      <c r="AB9" s="35">
        <f t="shared" si="12"/>
        <v>475</v>
      </c>
      <c r="AC9" s="35">
        <f t="shared" si="13"/>
        <v>584.50119721938472</v>
      </c>
      <c r="AD9" s="35">
        <f t="shared" si="14"/>
        <v>273.82073980775351</v>
      </c>
      <c r="AE9" s="35">
        <f t="shared" si="15"/>
        <v>151.67567408584176</v>
      </c>
      <c r="AF9" s="35">
        <f t="shared" si="16"/>
        <v>323.1632464175625</v>
      </c>
      <c r="AG9" s="35">
        <f t="shared" si="17"/>
        <v>14.755790027842313</v>
      </c>
      <c r="AH9" s="35">
        <f t="shared" si="18"/>
        <v>516.6058316950888</v>
      </c>
      <c r="AI9" s="35">
        <f t="shared" si="19"/>
        <v>286.15998121268223</v>
      </c>
      <c r="AJ9" s="35">
        <f t="shared" si="20"/>
        <v>21.41404029833982</v>
      </c>
      <c r="AK9" s="36">
        <f t="shared" si="21"/>
        <v>3266.6454081942447</v>
      </c>
    </row>
    <row r="10" spans="1:37" x14ac:dyDescent="0.25">
      <c r="A10" s="5">
        <v>5405</v>
      </c>
      <c r="B10" s="5">
        <v>1126026.7691626549</v>
      </c>
      <c r="C10" s="5">
        <v>1390637.4052245915</v>
      </c>
      <c r="D10" s="5">
        <v>17504.846938758903</v>
      </c>
      <c r="E10" s="5">
        <v>44.298328343728457</v>
      </c>
      <c r="F10" s="45">
        <v>-2.5000000000000001E-2</v>
      </c>
      <c r="G10" s="45">
        <v>2.5000000000000001E-2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396.25</v>
      </c>
      <c r="O10" s="35">
        <f t="shared" si="1"/>
        <v>25</v>
      </c>
      <c r="P10" s="35">
        <f t="shared" si="2"/>
        <v>583.14442824110336</v>
      </c>
      <c r="Q10" s="35">
        <f t="shared" si="3"/>
        <v>249.0213797049712</v>
      </c>
      <c r="R10" s="35">
        <f t="shared" si="4"/>
        <v>125.44098869657967</v>
      </c>
      <c r="S10" s="35">
        <f t="shared" si="5"/>
        <v>293.88349863925117</v>
      </c>
      <c r="T10" s="35">
        <f t="shared" si="6"/>
        <v>42.449484114609724</v>
      </c>
      <c r="U10" s="35">
        <f t="shared" si="7"/>
        <v>529.00636606762339</v>
      </c>
      <c r="V10" s="35">
        <f t="shared" si="8"/>
        <v>266.47945515733045</v>
      </c>
      <c r="W10" s="35">
        <f t="shared" si="9"/>
        <v>19.473851536775534</v>
      </c>
      <c r="X10" s="35">
        <f t="shared" si="10"/>
        <v>3524.3878980789987</v>
      </c>
      <c r="Y10" s="51">
        <v>9900</v>
      </c>
      <c r="Z10" s="51">
        <v>4150</v>
      </c>
      <c r="AA10" s="35">
        <f t="shared" si="11"/>
        <v>603.75</v>
      </c>
      <c r="AB10" s="35">
        <f t="shared" si="12"/>
        <v>475</v>
      </c>
      <c r="AC10" s="35">
        <f t="shared" si="13"/>
        <v>584.50119721938472</v>
      </c>
      <c r="AD10" s="35">
        <f t="shared" si="14"/>
        <v>273.82073980775351</v>
      </c>
      <c r="AE10" s="35">
        <f t="shared" si="15"/>
        <v>151.67567408584176</v>
      </c>
      <c r="AF10" s="35">
        <f t="shared" si="16"/>
        <v>323.1632464175625</v>
      </c>
      <c r="AG10" s="35">
        <f t="shared" si="17"/>
        <v>14.755790027842313</v>
      </c>
      <c r="AH10" s="35">
        <f t="shared" si="18"/>
        <v>516.6058316950888</v>
      </c>
      <c r="AI10" s="35">
        <f t="shared" si="19"/>
        <v>286.15998121268223</v>
      </c>
      <c r="AJ10" s="35">
        <f t="shared" si="20"/>
        <v>21.41404029833982</v>
      </c>
      <c r="AK10" s="36">
        <f t="shared" si="21"/>
        <v>3266.6454081942447</v>
      </c>
    </row>
    <row r="11" spans="1:37" x14ac:dyDescent="0.25">
      <c r="A11" s="5">
        <v>5406</v>
      </c>
      <c r="B11" s="5">
        <v>1126742.0875477791</v>
      </c>
      <c r="C11" s="5">
        <v>1391336.2038377821</v>
      </c>
      <c r="D11" s="5">
        <v>17505.842448962994</v>
      </c>
      <c r="E11" s="5">
        <v>44.36306933752855</v>
      </c>
      <c r="F11" s="45">
        <v>-2.5000000000000001E-2</v>
      </c>
      <c r="G11" s="45">
        <v>2.5000000000000001E-2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396.25</v>
      </c>
      <c r="O11" s="35">
        <f t="shared" si="1"/>
        <v>25</v>
      </c>
      <c r="P11" s="35">
        <f t="shared" si="2"/>
        <v>583.14442824110336</v>
      </c>
      <c r="Q11" s="35">
        <f t="shared" si="3"/>
        <v>249.0213797049712</v>
      </c>
      <c r="R11" s="35">
        <f t="shared" si="4"/>
        <v>125.44098869657967</v>
      </c>
      <c r="S11" s="35">
        <f t="shared" si="5"/>
        <v>293.88349863925117</v>
      </c>
      <c r="T11" s="35">
        <f t="shared" si="6"/>
        <v>42.449484114609724</v>
      </c>
      <c r="U11" s="35">
        <f t="shared" si="7"/>
        <v>529.00636606762339</v>
      </c>
      <c r="V11" s="35">
        <f t="shared" si="8"/>
        <v>266.47945515733045</v>
      </c>
      <c r="W11" s="35">
        <f t="shared" si="9"/>
        <v>19.473851536775534</v>
      </c>
      <c r="X11" s="35">
        <f t="shared" si="10"/>
        <v>3524.3878980789987</v>
      </c>
      <c r="Y11" s="51">
        <v>9900</v>
      </c>
      <c r="Z11" s="51">
        <v>4150</v>
      </c>
      <c r="AA11" s="35">
        <f t="shared" si="11"/>
        <v>603.75</v>
      </c>
      <c r="AB11" s="35">
        <f t="shared" si="12"/>
        <v>475</v>
      </c>
      <c r="AC11" s="35">
        <f t="shared" si="13"/>
        <v>584.50119721938472</v>
      </c>
      <c r="AD11" s="35">
        <f t="shared" si="14"/>
        <v>273.82073980775351</v>
      </c>
      <c r="AE11" s="35">
        <f t="shared" si="15"/>
        <v>151.67567408584176</v>
      </c>
      <c r="AF11" s="35">
        <f t="shared" si="16"/>
        <v>323.1632464175625</v>
      </c>
      <c r="AG11" s="35">
        <f t="shared" si="17"/>
        <v>14.755790027842313</v>
      </c>
      <c r="AH11" s="35">
        <f t="shared" si="18"/>
        <v>516.6058316950888</v>
      </c>
      <c r="AI11" s="35">
        <f t="shared" si="19"/>
        <v>286.15998121268223</v>
      </c>
      <c r="AJ11" s="35">
        <f t="shared" si="20"/>
        <v>21.41404029833982</v>
      </c>
      <c r="AK11" s="36">
        <f t="shared" si="21"/>
        <v>3266.6454081942447</v>
      </c>
    </row>
    <row r="12" spans="1:37" x14ac:dyDescent="0.25">
      <c r="A12" s="5">
        <v>5407</v>
      </c>
      <c r="B12" s="5">
        <v>1127456.6158733368</v>
      </c>
      <c r="C12" s="5">
        <v>1392035.8102740347</v>
      </c>
      <c r="D12" s="5">
        <v>17506.853469371094</v>
      </c>
      <c r="E12" s="5">
        <v>44.427810331328644</v>
      </c>
      <c r="F12" s="45">
        <v>-2.5000000000000001E-2</v>
      </c>
      <c r="G12" s="45">
        <v>2.5000000000000001E-2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396.25</v>
      </c>
      <c r="O12" s="35">
        <f t="shared" si="1"/>
        <v>25</v>
      </c>
      <c r="P12" s="35">
        <f t="shared" si="2"/>
        <v>583.14442824110336</v>
      </c>
      <c r="Q12" s="35">
        <f t="shared" si="3"/>
        <v>249.0213797049712</v>
      </c>
      <c r="R12" s="35">
        <f t="shared" si="4"/>
        <v>125.44098869657967</v>
      </c>
      <c r="S12" s="35">
        <f t="shared" si="5"/>
        <v>293.88349863925117</v>
      </c>
      <c r="T12" s="35">
        <f t="shared" si="6"/>
        <v>42.449484114609724</v>
      </c>
      <c r="U12" s="35">
        <f t="shared" si="7"/>
        <v>529.00636606762339</v>
      </c>
      <c r="V12" s="35">
        <f t="shared" si="8"/>
        <v>266.47945515733045</v>
      </c>
      <c r="W12" s="35">
        <f t="shared" si="9"/>
        <v>19.473851536775534</v>
      </c>
      <c r="X12" s="35">
        <f t="shared" si="10"/>
        <v>3524.3878980789987</v>
      </c>
      <c r="Y12" s="51">
        <v>9900</v>
      </c>
      <c r="Z12" s="51">
        <v>4150</v>
      </c>
      <c r="AA12" s="35">
        <f t="shared" si="11"/>
        <v>603.75</v>
      </c>
      <c r="AB12" s="35">
        <f t="shared" si="12"/>
        <v>475</v>
      </c>
      <c r="AC12" s="35">
        <f t="shared" si="13"/>
        <v>584.50119721938472</v>
      </c>
      <c r="AD12" s="35">
        <f t="shared" si="14"/>
        <v>273.82073980775351</v>
      </c>
      <c r="AE12" s="35">
        <f t="shared" si="15"/>
        <v>151.67567408584176</v>
      </c>
      <c r="AF12" s="35">
        <f t="shared" si="16"/>
        <v>323.1632464175625</v>
      </c>
      <c r="AG12" s="35">
        <f t="shared" si="17"/>
        <v>14.755790027842313</v>
      </c>
      <c r="AH12" s="35">
        <f t="shared" si="18"/>
        <v>516.6058316950888</v>
      </c>
      <c r="AI12" s="35">
        <f t="shared" si="19"/>
        <v>286.15998121268223</v>
      </c>
      <c r="AJ12" s="35">
        <f t="shared" si="20"/>
        <v>21.41404029833982</v>
      </c>
      <c r="AK12" s="36">
        <f t="shared" si="21"/>
        <v>3266.6454081942447</v>
      </c>
    </row>
    <row r="13" spans="1:37" x14ac:dyDescent="0.25">
      <c r="A13" s="5">
        <v>5407.2</v>
      </c>
      <c r="B13" s="5">
        <v>1127599.426651001</v>
      </c>
      <c r="C13" s="5">
        <v>1392175.8284214735</v>
      </c>
      <c r="D13" s="5">
        <v>17507.057534677246</v>
      </c>
      <c r="E13" s="5">
        <v>44.440758530088651</v>
      </c>
      <c r="F13" s="45">
        <v>-2.5000000000000001E-2</v>
      </c>
      <c r="G13" s="45">
        <v>2.5000000000000001E-2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396.25</v>
      </c>
      <c r="O13" s="35">
        <f t="shared" si="1"/>
        <v>25</v>
      </c>
      <c r="P13" s="35">
        <f t="shared" si="2"/>
        <v>583.14442824110336</v>
      </c>
      <c r="Q13" s="35">
        <f t="shared" si="3"/>
        <v>249.0213797049712</v>
      </c>
      <c r="R13" s="35">
        <f t="shared" si="4"/>
        <v>125.44098869657967</v>
      </c>
      <c r="S13" s="35">
        <f t="shared" si="5"/>
        <v>293.88349863925117</v>
      </c>
      <c r="T13" s="35">
        <f t="shared" si="6"/>
        <v>42.449484114609724</v>
      </c>
      <c r="U13" s="35">
        <f t="shared" si="7"/>
        <v>529.00636606762339</v>
      </c>
      <c r="V13" s="35">
        <f t="shared" si="8"/>
        <v>266.47945515733045</v>
      </c>
      <c r="W13" s="35">
        <f t="shared" si="9"/>
        <v>19.473851536775534</v>
      </c>
      <c r="X13" s="35">
        <f t="shared" si="10"/>
        <v>3524.3878980789987</v>
      </c>
      <c r="Y13" s="51">
        <v>9900</v>
      </c>
      <c r="Z13" s="51">
        <v>4150</v>
      </c>
      <c r="AA13" s="35">
        <f t="shared" si="11"/>
        <v>603.75</v>
      </c>
      <c r="AB13" s="35">
        <f t="shared" si="12"/>
        <v>475</v>
      </c>
      <c r="AC13" s="35">
        <f t="shared" si="13"/>
        <v>584.50119721938472</v>
      </c>
      <c r="AD13" s="35">
        <f t="shared" si="14"/>
        <v>273.82073980775351</v>
      </c>
      <c r="AE13" s="35">
        <f t="shared" si="15"/>
        <v>151.67567408584176</v>
      </c>
      <c r="AF13" s="35">
        <f t="shared" si="16"/>
        <v>323.1632464175625</v>
      </c>
      <c r="AG13" s="35">
        <f t="shared" si="17"/>
        <v>14.755790027842313</v>
      </c>
      <c r="AH13" s="35">
        <f t="shared" si="18"/>
        <v>516.6058316950888</v>
      </c>
      <c r="AI13" s="35">
        <f t="shared" si="19"/>
        <v>286.15998121268223</v>
      </c>
      <c r="AJ13" s="35">
        <f t="shared" si="20"/>
        <v>21.41404029833982</v>
      </c>
      <c r="AK13" s="36">
        <f t="shared" si="21"/>
        <v>3266.6454081942447</v>
      </c>
    </row>
    <row r="14" spans="1:37" x14ac:dyDescent="0.25">
      <c r="A14" s="5">
        <v>5407.8</v>
      </c>
      <c r="B14" s="5">
        <v>1128027.6690778732</v>
      </c>
      <c r="C14" s="5">
        <v>1392596.0764554441</v>
      </c>
      <c r="D14" s="5">
        <v>17507.673453044619</v>
      </c>
      <c r="E14" s="5">
        <v>44.47960312636873</v>
      </c>
      <c r="F14" s="45">
        <v>-2.5000000000000001E-2</v>
      </c>
      <c r="G14" s="45">
        <v>2.5000000000000001E-2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396.25</v>
      </c>
      <c r="O14" s="35">
        <f t="shared" si="1"/>
        <v>25</v>
      </c>
      <c r="P14" s="35">
        <f t="shared" si="2"/>
        <v>583.14442824110336</v>
      </c>
      <c r="Q14" s="35">
        <f t="shared" si="3"/>
        <v>249.0213797049712</v>
      </c>
      <c r="R14" s="35">
        <f t="shared" si="4"/>
        <v>125.44098869657967</v>
      </c>
      <c r="S14" s="35">
        <f t="shared" si="5"/>
        <v>293.88349863925117</v>
      </c>
      <c r="T14" s="35">
        <f t="shared" si="6"/>
        <v>42.449484114609724</v>
      </c>
      <c r="U14" s="35">
        <f t="shared" si="7"/>
        <v>529.00636606762339</v>
      </c>
      <c r="V14" s="35">
        <f t="shared" si="8"/>
        <v>266.47945515733045</v>
      </c>
      <c r="W14" s="35">
        <f t="shared" si="9"/>
        <v>19.473851536775534</v>
      </c>
      <c r="X14" s="35">
        <f t="shared" si="10"/>
        <v>3524.3878980789987</v>
      </c>
      <c r="Y14" s="51">
        <v>9900</v>
      </c>
      <c r="Z14" s="51">
        <v>4150</v>
      </c>
      <c r="AA14" s="35">
        <f t="shared" si="11"/>
        <v>603.75</v>
      </c>
      <c r="AB14" s="35">
        <f t="shared" si="12"/>
        <v>475</v>
      </c>
      <c r="AC14" s="35">
        <f t="shared" si="13"/>
        <v>584.50119721938472</v>
      </c>
      <c r="AD14" s="35">
        <f t="shared" si="14"/>
        <v>273.82073980775351</v>
      </c>
      <c r="AE14" s="35">
        <f t="shared" si="15"/>
        <v>151.67567408584176</v>
      </c>
      <c r="AF14" s="35">
        <f t="shared" si="16"/>
        <v>323.1632464175625</v>
      </c>
      <c r="AG14" s="35">
        <f t="shared" si="17"/>
        <v>14.755790027842313</v>
      </c>
      <c r="AH14" s="35">
        <f t="shared" si="18"/>
        <v>516.6058316950888</v>
      </c>
      <c r="AI14" s="35">
        <f t="shared" si="19"/>
        <v>286.15998121268223</v>
      </c>
      <c r="AJ14" s="35">
        <f t="shared" si="20"/>
        <v>21.41404029833982</v>
      </c>
      <c r="AK14" s="36">
        <f t="shared" si="21"/>
        <v>3266.6454081942447</v>
      </c>
    </row>
    <row r="15" spans="1:37" x14ac:dyDescent="0.25">
      <c r="A15" s="5">
        <v>5408</v>
      </c>
      <c r="B15" s="5">
        <v>1128170.3532271385</v>
      </c>
      <c r="C15" s="5">
        <v>1392736.2236401439</v>
      </c>
      <c r="D15" s="5">
        <v>17507.879999983346</v>
      </c>
      <c r="E15" s="5">
        <v>44.492551325128737</v>
      </c>
      <c r="F15" s="45">
        <v>-2.5000000000000001E-2</v>
      </c>
      <c r="G15" s="45">
        <v>2.5000000000000001E-2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396.25</v>
      </c>
      <c r="O15" s="35">
        <f t="shared" si="1"/>
        <v>25</v>
      </c>
      <c r="P15" s="35">
        <f t="shared" si="2"/>
        <v>583.14442824110336</v>
      </c>
      <c r="Q15" s="35">
        <f t="shared" si="3"/>
        <v>249.0213797049712</v>
      </c>
      <c r="R15" s="35">
        <f t="shared" si="4"/>
        <v>125.44098869657967</v>
      </c>
      <c r="S15" s="35">
        <f t="shared" si="5"/>
        <v>293.88349863925117</v>
      </c>
      <c r="T15" s="35">
        <f t="shared" si="6"/>
        <v>42.449484114609724</v>
      </c>
      <c r="U15" s="35">
        <f t="shared" si="7"/>
        <v>529.00636606762339</v>
      </c>
      <c r="V15" s="35">
        <f t="shared" si="8"/>
        <v>266.47945515733045</v>
      </c>
      <c r="W15" s="35">
        <f t="shared" si="9"/>
        <v>19.473851536775534</v>
      </c>
      <c r="X15" s="35">
        <f t="shared" si="10"/>
        <v>3524.3878980789987</v>
      </c>
      <c r="Y15" s="51">
        <v>9900</v>
      </c>
      <c r="Z15" s="51">
        <v>4150</v>
      </c>
      <c r="AA15" s="35">
        <f t="shared" si="11"/>
        <v>603.75</v>
      </c>
      <c r="AB15" s="35">
        <f t="shared" si="12"/>
        <v>475</v>
      </c>
      <c r="AC15" s="35">
        <f t="shared" si="13"/>
        <v>584.50119721938472</v>
      </c>
      <c r="AD15" s="35">
        <f t="shared" si="14"/>
        <v>273.82073980775351</v>
      </c>
      <c r="AE15" s="35">
        <f t="shared" si="15"/>
        <v>151.67567408584176</v>
      </c>
      <c r="AF15" s="35">
        <f t="shared" si="16"/>
        <v>323.1632464175625</v>
      </c>
      <c r="AG15" s="35">
        <f t="shared" si="17"/>
        <v>14.755790027842313</v>
      </c>
      <c r="AH15" s="35">
        <f t="shared" si="18"/>
        <v>516.6058316950888</v>
      </c>
      <c r="AI15" s="35">
        <f t="shared" si="19"/>
        <v>286.15998121268223</v>
      </c>
      <c r="AJ15" s="35">
        <f t="shared" si="20"/>
        <v>21.41404029833982</v>
      </c>
      <c r="AK15" s="36">
        <f t="shared" si="21"/>
        <v>3266.6454081942447</v>
      </c>
    </row>
    <row r="16" spans="1:37" x14ac:dyDescent="0.25">
      <c r="A16" s="5">
        <v>5409</v>
      </c>
      <c r="B16" s="5">
        <v>1128883.2986979485</v>
      </c>
      <c r="C16" s="5">
        <v>1393437.4430418611</v>
      </c>
      <c r="D16" s="5">
        <v>17508.922040799691</v>
      </c>
      <c r="E16" s="5">
        <v>44.55729231892883</v>
      </c>
      <c r="F16" s="45">
        <v>-2.5000000000000001E-2</v>
      </c>
      <c r="G16" s="45">
        <v>2.5000000000000001E-2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396.25</v>
      </c>
      <c r="O16" s="35">
        <f t="shared" si="1"/>
        <v>25</v>
      </c>
      <c r="P16" s="35">
        <f t="shared" si="2"/>
        <v>583.14442824110336</v>
      </c>
      <c r="Q16" s="35">
        <f t="shared" si="3"/>
        <v>249.0213797049712</v>
      </c>
      <c r="R16" s="35">
        <f t="shared" si="4"/>
        <v>125.44098869657967</v>
      </c>
      <c r="S16" s="35">
        <f t="shared" si="5"/>
        <v>293.88349863925117</v>
      </c>
      <c r="T16" s="35">
        <f t="shared" si="6"/>
        <v>42.449484114609724</v>
      </c>
      <c r="U16" s="35">
        <f t="shared" si="7"/>
        <v>529.00636606762339</v>
      </c>
      <c r="V16" s="35">
        <f t="shared" si="8"/>
        <v>266.47945515733045</v>
      </c>
      <c r="W16" s="35">
        <f t="shared" si="9"/>
        <v>19.473851536775534</v>
      </c>
      <c r="X16" s="35">
        <f t="shared" si="10"/>
        <v>3524.3878980789987</v>
      </c>
      <c r="Y16" s="51">
        <v>9900</v>
      </c>
      <c r="Z16" s="51">
        <v>4150</v>
      </c>
      <c r="AA16" s="35">
        <f t="shared" si="11"/>
        <v>603.75</v>
      </c>
      <c r="AB16" s="35">
        <f t="shared" si="12"/>
        <v>475</v>
      </c>
      <c r="AC16" s="35">
        <f t="shared" si="13"/>
        <v>584.50119721938472</v>
      </c>
      <c r="AD16" s="35">
        <f t="shared" si="14"/>
        <v>273.82073980775351</v>
      </c>
      <c r="AE16" s="35">
        <f t="shared" si="15"/>
        <v>151.67567408584176</v>
      </c>
      <c r="AF16" s="35">
        <f t="shared" si="16"/>
        <v>323.1632464175625</v>
      </c>
      <c r="AG16" s="35">
        <f t="shared" si="17"/>
        <v>14.755790027842313</v>
      </c>
      <c r="AH16" s="35">
        <f t="shared" si="18"/>
        <v>516.6058316950888</v>
      </c>
      <c r="AI16" s="35">
        <f t="shared" si="19"/>
        <v>286.15998121268223</v>
      </c>
      <c r="AJ16" s="35">
        <f t="shared" si="20"/>
        <v>21.41404029833982</v>
      </c>
      <c r="AK16" s="36">
        <f t="shared" si="21"/>
        <v>3266.6454081942447</v>
      </c>
    </row>
    <row r="17" spans="1:37" x14ac:dyDescent="0.25">
      <c r="A17" s="5">
        <v>5410</v>
      </c>
      <c r="B17" s="5">
        <v>1129595.4513754845</v>
      </c>
      <c r="C17" s="5">
        <v>1394139.4675838351</v>
      </c>
      <c r="D17" s="5">
        <v>17509.979591820098</v>
      </c>
      <c r="E17" s="5">
        <v>44.622033312728924</v>
      </c>
      <c r="F17" s="45">
        <v>-2.5000000000000001E-2</v>
      </c>
      <c r="G17" s="45">
        <v>2.5000000000000001E-2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396.25</v>
      </c>
      <c r="O17" s="35">
        <f t="shared" si="1"/>
        <v>25</v>
      </c>
      <c r="P17" s="35">
        <f t="shared" si="2"/>
        <v>583.14442824110336</v>
      </c>
      <c r="Q17" s="35">
        <f t="shared" si="3"/>
        <v>249.0213797049712</v>
      </c>
      <c r="R17" s="35">
        <f t="shared" si="4"/>
        <v>125.44098869657967</v>
      </c>
      <c r="S17" s="35">
        <f t="shared" si="5"/>
        <v>293.88349863925117</v>
      </c>
      <c r="T17" s="35">
        <f t="shared" si="6"/>
        <v>42.449484114609724</v>
      </c>
      <c r="U17" s="35">
        <f t="shared" si="7"/>
        <v>529.00636606762339</v>
      </c>
      <c r="V17" s="35">
        <f t="shared" si="8"/>
        <v>266.47945515733045</v>
      </c>
      <c r="W17" s="35">
        <f t="shared" si="9"/>
        <v>19.473851536775534</v>
      </c>
      <c r="X17" s="35">
        <f t="shared" si="10"/>
        <v>3524.3878980789987</v>
      </c>
      <c r="Y17" s="51">
        <v>9900</v>
      </c>
      <c r="Z17" s="51">
        <v>4150</v>
      </c>
      <c r="AA17" s="35">
        <f t="shared" si="11"/>
        <v>603.75</v>
      </c>
      <c r="AB17" s="35">
        <f t="shared" si="12"/>
        <v>475</v>
      </c>
      <c r="AC17" s="35">
        <f t="shared" si="13"/>
        <v>584.50119721938472</v>
      </c>
      <c r="AD17" s="35">
        <f t="shared" si="14"/>
        <v>273.82073980775351</v>
      </c>
      <c r="AE17" s="35">
        <f t="shared" si="15"/>
        <v>151.67567408584176</v>
      </c>
      <c r="AF17" s="35">
        <f t="shared" si="16"/>
        <v>323.1632464175625</v>
      </c>
      <c r="AG17" s="35">
        <f t="shared" si="17"/>
        <v>14.755790027842313</v>
      </c>
      <c r="AH17" s="35">
        <f t="shared" si="18"/>
        <v>516.6058316950888</v>
      </c>
      <c r="AI17" s="35">
        <f t="shared" si="19"/>
        <v>286.15998121268223</v>
      </c>
      <c r="AJ17" s="35">
        <f t="shared" si="20"/>
        <v>21.41404029833982</v>
      </c>
      <c r="AK17" s="36">
        <f t="shared" si="21"/>
        <v>3266.6454081942447</v>
      </c>
    </row>
    <row r="18" spans="1:37" x14ac:dyDescent="0.25">
      <c r="A18" s="5">
        <v>5411</v>
      </c>
      <c r="B18" s="5">
        <v>1130306.8103504181</v>
      </c>
      <c r="C18" s="5">
        <v>1394842.2963697612</v>
      </c>
      <c r="D18" s="5">
        <v>17511.052653044571</v>
      </c>
      <c r="E18" s="5">
        <v>44.686774306529017</v>
      </c>
      <c r="F18" s="45">
        <v>-2.5000000000000001E-2</v>
      </c>
      <c r="G18" s="45">
        <v>2.5000000000000001E-2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396.25</v>
      </c>
      <c r="O18" s="35">
        <f t="shared" si="1"/>
        <v>25</v>
      </c>
      <c r="P18" s="35">
        <f t="shared" si="2"/>
        <v>583.14442824110336</v>
      </c>
      <c r="Q18" s="35">
        <f t="shared" si="3"/>
        <v>249.0213797049712</v>
      </c>
      <c r="R18" s="35">
        <f t="shared" si="4"/>
        <v>125.44098869657967</v>
      </c>
      <c r="S18" s="35">
        <f t="shared" si="5"/>
        <v>293.88349863925117</v>
      </c>
      <c r="T18" s="35">
        <f t="shared" si="6"/>
        <v>42.449484114609724</v>
      </c>
      <c r="U18" s="35">
        <f t="shared" si="7"/>
        <v>529.00636606762339</v>
      </c>
      <c r="V18" s="35">
        <f t="shared" si="8"/>
        <v>266.47945515733045</v>
      </c>
      <c r="W18" s="35">
        <f t="shared" si="9"/>
        <v>19.473851536775534</v>
      </c>
      <c r="X18" s="35">
        <f t="shared" si="10"/>
        <v>3524.3878980789987</v>
      </c>
      <c r="Y18" s="51">
        <v>9900</v>
      </c>
      <c r="Z18" s="51">
        <v>4150</v>
      </c>
      <c r="AA18" s="35">
        <f t="shared" si="11"/>
        <v>603.75</v>
      </c>
      <c r="AB18" s="35">
        <f t="shared" si="12"/>
        <v>475</v>
      </c>
      <c r="AC18" s="35">
        <f t="shared" si="13"/>
        <v>584.50119721938472</v>
      </c>
      <c r="AD18" s="35">
        <f t="shared" si="14"/>
        <v>273.82073980775351</v>
      </c>
      <c r="AE18" s="35">
        <f t="shared" si="15"/>
        <v>151.67567408584176</v>
      </c>
      <c r="AF18" s="35">
        <f t="shared" si="16"/>
        <v>323.1632464175625</v>
      </c>
      <c r="AG18" s="35">
        <f t="shared" si="17"/>
        <v>14.755790027842313</v>
      </c>
      <c r="AH18" s="35">
        <f t="shared" si="18"/>
        <v>516.6058316950888</v>
      </c>
      <c r="AI18" s="35">
        <f t="shared" si="19"/>
        <v>286.15998121268223</v>
      </c>
      <c r="AJ18" s="35">
        <f t="shared" si="20"/>
        <v>21.41404029833982</v>
      </c>
      <c r="AK18" s="36">
        <f t="shared" si="21"/>
        <v>3266.6454081942447</v>
      </c>
    </row>
    <row r="19" spans="1:37" x14ac:dyDescent="0.25">
      <c r="A19" s="5">
        <v>5412</v>
      </c>
      <c r="B19" s="5">
        <v>1131017.3747143745</v>
      </c>
      <c r="C19" s="5">
        <v>1395545.9285022914</v>
      </c>
      <c r="D19" s="5">
        <v>17512.141224473169</v>
      </c>
      <c r="E19" s="5">
        <v>44.751515300329118</v>
      </c>
      <c r="F19" s="45">
        <v>-2.5000000000000001E-2</v>
      </c>
      <c r="G19" s="45">
        <v>2.5000000000000001E-2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396.25</v>
      </c>
      <c r="O19" s="35">
        <f t="shared" si="1"/>
        <v>25</v>
      </c>
      <c r="P19" s="35">
        <f t="shared" si="2"/>
        <v>583.14442824110336</v>
      </c>
      <c r="Q19" s="35">
        <f t="shared" si="3"/>
        <v>249.0213797049712</v>
      </c>
      <c r="R19" s="35">
        <f t="shared" si="4"/>
        <v>125.44098869657967</v>
      </c>
      <c r="S19" s="35">
        <f t="shared" si="5"/>
        <v>293.88349863925117</v>
      </c>
      <c r="T19" s="35">
        <f t="shared" si="6"/>
        <v>42.449484114609724</v>
      </c>
      <c r="U19" s="35">
        <f t="shared" si="7"/>
        <v>529.00636606762339</v>
      </c>
      <c r="V19" s="35">
        <f t="shared" si="8"/>
        <v>266.47945515733045</v>
      </c>
      <c r="W19" s="35">
        <f t="shared" si="9"/>
        <v>19.473851536775534</v>
      </c>
      <c r="X19" s="35">
        <f t="shared" si="10"/>
        <v>3524.3878980789987</v>
      </c>
      <c r="Y19" s="51">
        <v>9900</v>
      </c>
      <c r="Z19" s="51">
        <v>4150</v>
      </c>
      <c r="AA19" s="35">
        <f t="shared" si="11"/>
        <v>603.75</v>
      </c>
      <c r="AB19" s="35">
        <f t="shared" si="12"/>
        <v>475</v>
      </c>
      <c r="AC19" s="35">
        <f t="shared" si="13"/>
        <v>584.50119721938472</v>
      </c>
      <c r="AD19" s="35">
        <f t="shared" si="14"/>
        <v>273.82073980775351</v>
      </c>
      <c r="AE19" s="35">
        <f t="shared" si="15"/>
        <v>151.67567408584176</v>
      </c>
      <c r="AF19" s="35">
        <f t="shared" si="16"/>
        <v>323.1632464175625</v>
      </c>
      <c r="AG19" s="35">
        <f t="shared" si="17"/>
        <v>14.755790027842313</v>
      </c>
      <c r="AH19" s="35">
        <f t="shared" si="18"/>
        <v>516.6058316950888</v>
      </c>
      <c r="AI19" s="35">
        <f t="shared" si="19"/>
        <v>286.15998121268223</v>
      </c>
      <c r="AJ19" s="35">
        <f t="shared" si="20"/>
        <v>21.41404029833982</v>
      </c>
      <c r="AK19" s="36">
        <f t="shared" si="21"/>
        <v>3266.6454081942447</v>
      </c>
    </row>
    <row r="20" spans="1:37" x14ac:dyDescent="0.25">
      <c r="A20" s="5">
        <v>5412.2</v>
      </c>
      <c r="B20" s="5">
        <v>1131159.3921546936</v>
      </c>
      <c r="C20" s="5">
        <v>1395686.7512513697</v>
      </c>
      <c r="D20" s="5">
        <v>17512.360799983384</v>
      </c>
      <c r="E20" s="5">
        <v>44.764463499089125</v>
      </c>
      <c r="F20" s="45">
        <v>-2.5000000000000001E-2</v>
      </c>
      <c r="G20" s="45">
        <v>2.5000000000000001E-2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396.25</v>
      </c>
      <c r="O20" s="35">
        <f t="shared" si="1"/>
        <v>25</v>
      </c>
      <c r="P20" s="35">
        <f t="shared" si="2"/>
        <v>583.14442824110336</v>
      </c>
      <c r="Q20" s="35">
        <f t="shared" si="3"/>
        <v>249.0213797049712</v>
      </c>
      <c r="R20" s="35">
        <f t="shared" si="4"/>
        <v>125.44098869657967</v>
      </c>
      <c r="S20" s="35">
        <f t="shared" si="5"/>
        <v>293.88349863925117</v>
      </c>
      <c r="T20" s="35">
        <f t="shared" si="6"/>
        <v>42.449484114609724</v>
      </c>
      <c r="U20" s="35">
        <f t="shared" si="7"/>
        <v>529.00636606762339</v>
      </c>
      <c r="V20" s="35">
        <f t="shared" si="8"/>
        <v>266.47945515733045</v>
      </c>
      <c r="W20" s="35">
        <f t="shared" si="9"/>
        <v>19.473851536775534</v>
      </c>
      <c r="X20" s="35">
        <f t="shared" si="10"/>
        <v>3524.3878980789987</v>
      </c>
      <c r="Y20" s="51">
        <v>9900</v>
      </c>
      <c r="Z20" s="51">
        <v>4150</v>
      </c>
      <c r="AA20" s="35">
        <f t="shared" si="11"/>
        <v>603.75</v>
      </c>
      <c r="AB20" s="35">
        <f t="shared" si="12"/>
        <v>475</v>
      </c>
      <c r="AC20" s="35">
        <f t="shared" si="13"/>
        <v>584.50119721938472</v>
      </c>
      <c r="AD20" s="35">
        <f t="shared" si="14"/>
        <v>273.82073980775351</v>
      </c>
      <c r="AE20" s="35">
        <f t="shared" si="15"/>
        <v>151.67567408584176</v>
      </c>
      <c r="AF20" s="35">
        <f t="shared" si="16"/>
        <v>323.1632464175625</v>
      </c>
      <c r="AG20" s="35">
        <f t="shared" si="17"/>
        <v>14.755790027842313</v>
      </c>
      <c r="AH20" s="35">
        <f t="shared" si="18"/>
        <v>516.6058316950888</v>
      </c>
      <c r="AI20" s="35">
        <f t="shared" si="19"/>
        <v>286.15998121268223</v>
      </c>
      <c r="AJ20" s="35">
        <f t="shared" si="20"/>
        <v>21.41404029833982</v>
      </c>
      <c r="AK20" s="36">
        <f t="shared" si="21"/>
        <v>3266.6454081942447</v>
      </c>
    </row>
    <row r="21" spans="1:37" x14ac:dyDescent="0.25">
      <c r="A21" s="5">
        <v>5412.8</v>
      </c>
      <c r="B21" s="5">
        <v>1131585.2534766197</v>
      </c>
      <c r="C21" s="5">
        <v>1396109.4120142162</v>
      </c>
      <c r="D21" s="5">
        <v>17513.023248962952</v>
      </c>
      <c r="E21" s="5">
        <v>44.803308095369196</v>
      </c>
      <c r="F21" s="45">
        <v>-2.5000000000000001E-2</v>
      </c>
      <c r="G21" s="45">
        <v>2.5000000000000001E-2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396.25</v>
      </c>
      <c r="O21" s="35">
        <f t="shared" si="1"/>
        <v>25</v>
      </c>
      <c r="P21" s="35">
        <f t="shared" si="2"/>
        <v>583.14442824110336</v>
      </c>
      <c r="Q21" s="35">
        <f t="shared" si="3"/>
        <v>249.0213797049712</v>
      </c>
      <c r="R21" s="35">
        <f t="shared" si="4"/>
        <v>125.44098869657967</v>
      </c>
      <c r="S21" s="35">
        <f t="shared" si="5"/>
        <v>293.88349863925117</v>
      </c>
      <c r="T21" s="35">
        <f t="shared" si="6"/>
        <v>42.449484114609724</v>
      </c>
      <c r="U21" s="35">
        <f t="shared" si="7"/>
        <v>529.00636606762339</v>
      </c>
      <c r="V21" s="35">
        <f t="shared" si="8"/>
        <v>266.47945515733045</v>
      </c>
      <c r="W21" s="35">
        <f t="shared" si="9"/>
        <v>19.473851536775534</v>
      </c>
      <c r="X21" s="35">
        <f t="shared" si="10"/>
        <v>3524.3878980789987</v>
      </c>
      <c r="Y21" s="51">
        <v>9900</v>
      </c>
      <c r="Z21" s="51">
        <v>4150</v>
      </c>
      <c r="AA21" s="35">
        <f t="shared" si="11"/>
        <v>603.75</v>
      </c>
      <c r="AB21" s="35">
        <f t="shared" si="12"/>
        <v>475</v>
      </c>
      <c r="AC21" s="35">
        <f t="shared" si="13"/>
        <v>584.50119721938472</v>
      </c>
      <c r="AD21" s="35">
        <f t="shared" si="14"/>
        <v>273.82073980775351</v>
      </c>
      <c r="AE21" s="35">
        <f t="shared" si="15"/>
        <v>151.67567408584176</v>
      </c>
      <c r="AF21" s="35">
        <f t="shared" si="16"/>
        <v>323.1632464175625</v>
      </c>
      <c r="AG21" s="35">
        <f t="shared" si="17"/>
        <v>14.755790027842313</v>
      </c>
      <c r="AH21" s="35">
        <f t="shared" si="18"/>
        <v>516.6058316950888</v>
      </c>
      <c r="AI21" s="35">
        <f t="shared" si="19"/>
        <v>286.15998121268223</v>
      </c>
      <c r="AJ21" s="35">
        <f t="shared" si="20"/>
        <v>21.41404029833982</v>
      </c>
      <c r="AK21" s="36">
        <f t="shared" si="21"/>
        <v>3266.6454081942447</v>
      </c>
    </row>
    <row r="22" spans="1:37" x14ac:dyDescent="0.25">
      <c r="A22" s="5">
        <v>5413</v>
      </c>
      <c r="B22" s="5">
        <v>1131727.1435608864</v>
      </c>
      <c r="C22" s="5">
        <v>1396250.3630830944</v>
      </c>
      <c r="D22" s="5">
        <v>17513.2453061058</v>
      </c>
      <c r="E22" s="5">
        <v>44.816256294129204</v>
      </c>
      <c r="F22" s="45">
        <v>-2.5000000000000001E-2</v>
      </c>
      <c r="G22" s="45">
        <v>2.5000000000000001E-2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396.25</v>
      </c>
      <c r="O22" s="35">
        <f t="shared" si="1"/>
        <v>25</v>
      </c>
      <c r="P22" s="35">
        <f t="shared" si="2"/>
        <v>583.14442824110336</v>
      </c>
      <c r="Q22" s="35">
        <f t="shared" si="3"/>
        <v>249.0213797049712</v>
      </c>
      <c r="R22" s="35">
        <f t="shared" si="4"/>
        <v>125.44098869657967</v>
      </c>
      <c r="S22" s="35">
        <f t="shared" si="5"/>
        <v>293.88349863925117</v>
      </c>
      <c r="T22" s="35">
        <f t="shared" si="6"/>
        <v>42.449484114609724</v>
      </c>
      <c r="U22" s="35">
        <f t="shared" si="7"/>
        <v>529.00636606762339</v>
      </c>
      <c r="V22" s="35">
        <f t="shared" si="8"/>
        <v>266.47945515733045</v>
      </c>
      <c r="W22" s="35">
        <f t="shared" si="9"/>
        <v>19.473851536775534</v>
      </c>
      <c r="X22" s="35">
        <f t="shared" si="10"/>
        <v>3524.3878980789987</v>
      </c>
      <c r="Y22" s="51">
        <v>9900</v>
      </c>
      <c r="Z22" s="51">
        <v>4150</v>
      </c>
      <c r="AA22" s="35">
        <f t="shared" si="11"/>
        <v>603.75</v>
      </c>
      <c r="AB22" s="35">
        <f t="shared" si="12"/>
        <v>475</v>
      </c>
      <c r="AC22" s="35">
        <f t="shared" si="13"/>
        <v>584.50119721938472</v>
      </c>
      <c r="AD22" s="35">
        <f t="shared" si="14"/>
        <v>273.82073980775351</v>
      </c>
      <c r="AE22" s="35">
        <f t="shared" si="15"/>
        <v>151.67567408584176</v>
      </c>
      <c r="AF22" s="35">
        <f t="shared" si="16"/>
        <v>323.1632464175625</v>
      </c>
      <c r="AG22" s="35">
        <f t="shared" si="17"/>
        <v>14.755790027842313</v>
      </c>
      <c r="AH22" s="35">
        <f t="shared" si="18"/>
        <v>516.6058316950888</v>
      </c>
      <c r="AI22" s="35">
        <f t="shared" si="19"/>
        <v>286.15998121268223</v>
      </c>
      <c r="AJ22" s="35">
        <f t="shared" si="20"/>
        <v>21.41404029833982</v>
      </c>
      <c r="AK22" s="36">
        <f t="shared" si="21"/>
        <v>3266.6454081942447</v>
      </c>
    </row>
    <row r="23" spans="1:37" x14ac:dyDescent="0.25">
      <c r="A23" s="5">
        <v>5414</v>
      </c>
      <c r="B23" s="5">
        <v>1132436.1159825325</v>
      </c>
      <c r="C23" s="5">
        <v>1396955.5992126763</v>
      </c>
      <c r="D23" s="5">
        <v>17514.364897942556</v>
      </c>
      <c r="E23" s="5">
        <v>44.880997287929297</v>
      </c>
      <c r="F23" s="45">
        <v>-2.5000000000000001E-2</v>
      </c>
      <c r="G23" s="45">
        <v>2.5000000000000001E-2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396.25</v>
      </c>
      <c r="O23" s="35">
        <f t="shared" si="1"/>
        <v>25</v>
      </c>
      <c r="P23" s="35">
        <f t="shared" si="2"/>
        <v>583.14442824110336</v>
      </c>
      <c r="Q23" s="35">
        <f t="shared" si="3"/>
        <v>249.0213797049712</v>
      </c>
      <c r="R23" s="35">
        <f t="shared" si="4"/>
        <v>125.44098869657967</v>
      </c>
      <c r="S23" s="35">
        <f t="shared" si="5"/>
        <v>293.88349863925117</v>
      </c>
      <c r="T23" s="35">
        <f t="shared" si="6"/>
        <v>42.449484114609724</v>
      </c>
      <c r="U23" s="35">
        <f t="shared" si="7"/>
        <v>529.00636606762339</v>
      </c>
      <c r="V23" s="35">
        <f t="shared" si="8"/>
        <v>266.47945515733045</v>
      </c>
      <c r="W23" s="35">
        <f t="shared" si="9"/>
        <v>19.473851536775534</v>
      </c>
      <c r="X23" s="35">
        <f t="shared" si="10"/>
        <v>3524.3878980789987</v>
      </c>
      <c r="Y23" s="51">
        <v>9900</v>
      </c>
      <c r="Z23" s="51">
        <v>4150</v>
      </c>
      <c r="AA23" s="35">
        <f t="shared" si="11"/>
        <v>603.75</v>
      </c>
      <c r="AB23" s="35">
        <f t="shared" si="12"/>
        <v>475</v>
      </c>
      <c r="AC23" s="35">
        <f t="shared" si="13"/>
        <v>584.50119721938472</v>
      </c>
      <c r="AD23" s="35">
        <f t="shared" si="14"/>
        <v>273.82073980775351</v>
      </c>
      <c r="AE23" s="35">
        <f t="shared" si="15"/>
        <v>151.67567408584176</v>
      </c>
      <c r="AF23" s="35">
        <f t="shared" si="16"/>
        <v>323.1632464175625</v>
      </c>
      <c r="AG23" s="35">
        <f t="shared" si="17"/>
        <v>14.755790027842313</v>
      </c>
      <c r="AH23" s="35">
        <f t="shared" si="18"/>
        <v>516.6058316950888</v>
      </c>
      <c r="AI23" s="35">
        <f t="shared" si="19"/>
        <v>286.15998121268223</v>
      </c>
      <c r="AJ23" s="35">
        <f t="shared" si="20"/>
        <v>21.41404029833982</v>
      </c>
      <c r="AK23" s="36">
        <f t="shared" si="21"/>
        <v>3266.6454081942447</v>
      </c>
    </row>
    <row r="24" spans="1:37" x14ac:dyDescent="0.25">
      <c r="A24" s="5">
        <v>5415</v>
      </c>
      <c r="B24" s="5">
        <v>1133144.2910757065</v>
      </c>
      <c r="C24" s="5">
        <v>1397661.6359906495</v>
      </c>
      <c r="D24" s="5">
        <v>17515.499999983374</v>
      </c>
      <c r="E24" s="5">
        <v>44.94573828172939</v>
      </c>
      <c r="F24" s="45">
        <v>-2.5000000000000001E-2</v>
      </c>
      <c r="G24" s="45">
        <v>2.5000000000000001E-2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396.25</v>
      </c>
      <c r="O24" s="35">
        <f t="shared" si="1"/>
        <v>25</v>
      </c>
      <c r="P24" s="35">
        <f t="shared" si="2"/>
        <v>583.14442824110336</v>
      </c>
      <c r="Q24" s="35">
        <f t="shared" si="3"/>
        <v>249.0213797049712</v>
      </c>
      <c r="R24" s="35">
        <f t="shared" si="4"/>
        <v>125.44098869657967</v>
      </c>
      <c r="S24" s="35">
        <f t="shared" si="5"/>
        <v>293.88349863925117</v>
      </c>
      <c r="T24" s="35">
        <f t="shared" si="6"/>
        <v>42.449484114609724</v>
      </c>
      <c r="U24" s="35">
        <f t="shared" si="7"/>
        <v>529.00636606762339</v>
      </c>
      <c r="V24" s="35">
        <f t="shared" si="8"/>
        <v>266.47945515733045</v>
      </c>
      <c r="W24" s="35">
        <f t="shared" si="9"/>
        <v>19.473851536775534</v>
      </c>
      <c r="X24" s="35">
        <f t="shared" si="10"/>
        <v>3524.3878980789987</v>
      </c>
      <c r="Y24" s="51">
        <v>9900</v>
      </c>
      <c r="Z24" s="51">
        <v>4150</v>
      </c>
      <c r="AA24" s="35">
        <f t="shared" si="11"/>
        <v>603.75</v>
      </c>
      <c r="AB24" s="35">
        <f t="shared" si="12"/>
        <v>475</v>
      </c>
      <c r="AC24" s="35">
        <f t="shared" si="13"/>
        <v>584.50119721938472</v>
      </c>
      <c r="AD24" s="35">
        <f t="shared" si="14"/>
        <v>273.82073980775351</v>
      </c>
      <c r="AE24" s="35">
        <f t="shared" si="15"/>
        <v>151.67567408584176</v>
      </c>
      <c r="AF24" s="35">
        <f t="shared" si="16"/>
        <v>323.1632464175625</v>
      </c>
      <c r="AG24" s="35">
        <f t="shared" si="17"/>
        <v>14.755790027842313</v>
      </c>
      <c r="AH24" s="35">
        <f t="shared" si="18"/>
        <v>516.6058316950888</v>
      </c>
      <c r="AI24" s="35">
        <f t="shared" si="19"/>
        <v>286.15998121268223</v>
      </c>
      <c r="AJ24" s="35">
        <f t="shared" si="20"/>
        <v>21.41404029833982</v>
      </c>
      <c r="AK24" s="36">
        <f t="shared" si="21"/>
        <v>3266.6454081942447</v>
      </c>
    </row>
    <row r="25" spans="1:37" x14ac:dyDescent="0.25">
      <c r="A25" s="5">
        <v>5416</v>
      </c>
      <c r="B25" s="5">
        <v>1133851.6679344177</v>
      </c>
      <c r="C25" s="5">
        <v>1398368.4725156128</v>
      </c>
      <c r="D25" s="5">
        <v>17516.650612228288</v>
      </c>
      <c r="E25" s="5">
        <v>45.010479275529491</v>
      </c>
      <c r="F25" s="45">
        <v>-2.5000000000000001E-2</v>
      </c>
      <c r="G25" s="45">
        <v>2.5000000000000001E-2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396.25</v>
      </c>
      <c r="O25" s="35">
        <f t="shared" si="1"/>
        <v>25</v>
      </c>
      <c r="P25" s="35">
        <f t="shared" si="2"/>
        <v>583.14442824110336</v>
      </c>
      <c r="Q25" s="35">
        <f t="shared" si="3"/>
        <v>249.0213797049712</v>
      </c>
      <c r="R25" s="35">
        <f t="shared" si="4"/>
        <v>125.44098869657967</v>
      </c>
      <c r="S25" s="35">
        <f t="shared" si="5"/>
        <v>293.88349863925117</v>
      </c>
      <c r="T25" s="35">
        <f t="shared" si="6"/>
        <v>42.449484114609724</v>
      </c>
      <c r="U25" s="35">
        <f t="shared" si="7"/>
        <v>529.00636606762339</v>
      </c>
      <c r="V25" s="35">
        <f t="shared" si="8"/>
        <v>266.47945515733045</v>
      </c>
      <c r="W25" s="35">
        <f t="shared" si="9"/>
        <v>19.473851536775534</v>
      </c>
      <c r="X25" s="35">
        <f t="shared" si="10"/>
        <v>3524.3878980789987</v>
      </c>
      <c r="Y25" s="51">
        <v>9900</v>
      </c>
      <c r="Z25" s="51">
        <v>4150</v>
      </c>
      <c r="AA25" s="35">
        <f t="shared" si="11"/>
        <v>603.75</v>
      </c>
      <c r="AB25" s="35">
        <f t="shared" si="12"/>
        <v>475</v>
      </c>
      <c r="AC25" s="35">
        <f t="shared" si="13"/>
        <v>584.50119721938472</v>
      </c>
      <c r="AD25" s="35">
        <f t="shared" si="14"/>
        <v>273.82073980775351</v>
      </c>
      <c r="AE25" s="35">
        <f t="shared" si="15"/>
        <v>151.67567408584176</v>
      </c>
      <c r="AF25" s="35">
        <f t="shared" si="16"/>
        <v>323.1632464175625</v>
      </c>
      <c r="AG25" s="35">
        <f t="shared" si="17"/>
        <v>14.755790027842313</v>
      </c>
      <c r="AH25" s="35">
        <f t="shared" si="18"/>
        <v>516.6058316950888</v>
      </c>
      <c r="AI25" s="35">
        <f t="shared" si="19"/>
        <v>286.15998121268223</v>
      </c>
      <c r="AJ25" s="35">
        <f t="shared" si="20"/>
        <v>21.41404029833982</v>
      </c>
      <c r="AK25" s="36">
        <f t="shared" si="21"/>
        <v>3266.6454081942447</v>
      </c>
    </row>
    <row r="26" spans="1:37" x14ac:dyDescent="0.25">
      <c r="A26" s="5">
        <v>5417</v>
      </c>
      <c r="B26" s="5">
        <v>1134558.2456569672</v>
      </c>
      <c r="C26" s="5">
        <v>1399076.1078850031</v>
      </c>
      <c r="D26" s="5">
        <v>17517.81673467721</v>
      </c>
      <c r="E26" s="5">
        <v>45.075220269329577</v>
      </c>
      <c r="F26" s="45">
        <v>-2.5000000000000001E-2</v>
      </c>
      <c r="G26" s="45">
        <v>2.5000000000000001E-2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396.25</v>
      </c>
      <c r="O26" s="35">
        <f t="shared" si="1"/>
        <v>25</v>
      </c>
      <c r="P26" s="35">
        <f t="shared" si="2"/>
        <v>583.14442824110336</v>
      </c>
      <c r="Q26" s="35">
        <f t="shared" si="3"/>
        <v>249.0213797049712</v>
      </c>
      <c r="R26" s="35">
        <f t="shared" si="4"/>
        <v>125.44098869657967</v>
      </c>
      <c r="S26" s="35">
        <f t="shared" si="5"/>
        <v>293.88349863925117</v>
      </c>
      <c r="T26" s="35">
        <f t="shared" si="6"/>
        <v>42.449484114609724</v>
      </c>
      <c r="U26" s="35">
        <f t="shared" si="7"/>
        <v>529.00636606762339</v>
      </c>
      <c r="V26" s="35">
        <f t="shared" si="8"/>
        <v>266.47945515733045</v>
      </c>
      <c r="W26" s="35">
        <f t="shared" si="9"/>
        <v>19.473851536775534</v>
      </c>
      <c r="X26" s="35">
        <f t="shared" si="10"/>
        <v>3524.3878980789987</v>
      </c>
      <c r="Y26" s="51">
        <v>9900</v>
      </c>
      <c r="Z26" s="51">
        <v>4150</v>
      </c>
      <c r="AA26" s="35">
        <f t="shared" si="11"/>
        <v>603.75</v>
      </c>
      <c r="AB26" s="35">
        <f t="shared" si="12"/>
        <v>475</v>
      </c>
      <c r="AC26" s="35">
        <f t="shared" si="13"/>
        <v>584.50119721938472</v>
      </c>
      <c r="AD26" s="35">
        <f t="shared" si="14"/>
        <v>273.82073980775351</v>
      </c>
      <c r="AE26" s="35">
        <f t="shared" si="15"/>
        <v>151.67567408584176</v>
      </c>
      <c r="AF26" s="35">
        <f t="shared" si="16"/>
        <v>323.1632464175625</v>
      </c>
      <c r="AG26" s="35">
        <f t="shared" si="17"/>
        <v>14.755790027842313</v>
      </c>
      <c r="AH26" s="35">
        <f t="shared" si="18"/>
        <v>516.6058316950888</v>
      </c>
      <c r="AI26" s="35">
        <f t="shared" si="19"/>
        <v>286.15998121268223</v>
      </c>
      <c r="AJ26" s="35">
        <f t="shared" si="20"/>
        <v>21.41404029833982</v>
      </c>
      <c r="AK26" s="36">
        <f t="shared" si="21"/>
        <v>3266.6454081942447</v>
      </c>
    </row>
    <row r="27" spans="1:37" x14ac:dyDescent="0.25">
      <c r="A27" s="5">
        <v>5417.2</v>
      </c>
      <c r="B27" s="5">
        <v>1134699.4652252197</v>
      </c>
      <c r="C27" s="5">
        <v>1399217.7307407558</v>
      </c>
      <c r="D27" s="5">
        <v>17518.05182039152</v>
      </c>
      <c r="E27" s="5">
        <v>45.088168468089584</v>
      </c>
      <c r="F27" s="45">
        <v>-2.5000000000000001E-2</v>
      </c>
      <c r="G27" s="45">
        <v>2.5000000000000001E-2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396.25</v>
      </c>
      <c r="O27" s="35">
        <f t="shared" si="1"/>
        <v>25</v>
      </c>
      <c r="P27" s="35">
        <f t="shared" si="2"/>
        <v>583.14442824110336</v>
      </c>
      <c r="Q27" s="35">
        <f t="shared" si="3"/>
        <v>249.0213797049712</v>
      </c>
      <c r="R27" s="35">
        <f t="shared" si="4"/>
        <v>125.44098869657967</v>
      </c>
      <c r="S27" s="35">
        <f t="shared" si="5"/>
        <v>293.88349863925117</v>
      </c>
      <c r="T27" s="35">
        <f t="shared" si="6"/>
        <v>42.449484114609724</v>
      </c>
      <c r="U27" s="35">
        <f t="shared" si="7"/>
        <v>529.00636606762339</v>
      </c>
      <c r="V27" s="35">
        <f t="shared" si="8"/>
        <v>266.47945515733045</v>
      </c>
      <c r="W27" s="35">
        <f t="shared" si="9"/>
        <v>19.473851536775534</v>
      </c>
      <c r="X27" s="35">
        <f t="shared" si="10"/>
        <v>3524.3878980789987</v>
      </c>
      <c r="Y27" s="51">
        <v>9900</v>
      </c>
      <c r="Z27" s="51">
        <v>4150</v>
      </c>
      <c r="AA27" s="35">
        <f t="shared" si="11"/>
        <v>603.75</v>
      </c>
      <c r="AB27" s="35">
        <f t="shared" si="12"/>
        <v>475</v>
      </c>
      <c r="AC27" s="35">
        <f t="shared" si="13"/>
        <v>584.50119721938472</v>
      </c>
      <c r="AD27" s="35">
        <f t="shared" si="14"/>
        <v>273.82073980775351</v>
      </c>
      <c r="AE27" s="35">
        <f t="shared" si="15"/>
        <v>151.67567408584176</v>
      </c>
      <c r="AF27" s="35">
        <f t="shared" si="16"/>
        <v>323.1632464175625</v>
      </c>
      <c r="AG27" s="35">
        <f t="shared" si="17"/>
        <v>14.755790027842313</v>
      </c>
      <c r="AH27" s="35">
        <f t="shared" si="18"/>
        <v>516.6058316950888</v>
      </c>
      <c r="AI27" s="35">
        <f t="shared" si="19"/>
        <v>286.15998121268223</v>
      </c>
      <c r="AJ27" s="35">
        <f t="shared" si="20"/>
        <v>21.41404029833982</v>
      </c>
      <c r="AK27" s="36">
        <f t="shared" si="21"/>
        <v>3266.6454081942447</v>
      </c>
    </row>
    <row r="28" spans="1:37" x14ac:dyDescent="0.25">
      <c r="A28" s="5">
        <v>5417.8</v>
      </c>
      <c r="B28" s="5">
        <v>1135122.9318494797</v>
      </c>
      <c r="C28" s="5">
        <v>1399642.7907414436</v>
      </c>
      <c r="D28" s="5">
        <v>17518.760799983367</v>
      </c>
      <c r="E28" s="5">
        <v>45.127013064369656</v>
      </c>
      <c r="F28" s="45">
        <v>-2.5000000000000001E-2</v>
      </c>
      <c r="G28" s="45">
        <v>2.5000000000000001E-2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396.25</v>
      </c>
      <c r="O28" s="35">
        <f t="shared" si="1"/>
        <v>25</v>
      </c>
      <c r="P28" s="35">
        <f t="shared" si="2"/>
        <v>583.14442824110336</v>
      </c>
      <c r="Q28" s="35">
        <f t="shared" si="3"/>
        <v>249.0213797049712</v>
      </c>
      <c r="R28" s="35">
        <f t="shared" si="4"/>
        <v>125.44098869657967</v>
      </c>
      <c r="S28" s="35">
        <f t="shared" si="5"/>
        <v>293.88349863925117</v>
      </c>
      <c r="T28" s="35">
        <f t="shared" si="6"/>
        <v>42.449484114609724</v>
      </c>
      <c r="U28" s="35">
        <f t="shared" si="7"/>
        <v>529.00636606762339</v>
      </c>
      <c r="V28" s="35">
        <f t="shared" si="8"/>
        <v>266.47945515733045</v>
      </c>
      <c r="W28" s="35">
        <f t="shared" si="9"/>
        <v>19.473851536775534</v>
      </c>
      <c r="X28" s="35">
        <f t="shared" si="10"/>
        <v>3524.3878980789987</v>
      </c>
      <c r="Y28" s="51">
        <v>9900</v>
      </c>
      <c r="Z28" s="51">
        <v>4150</v>
      </c>
      <c r="AA28" s="35">
        <f t="shared" si="11"/>
        <v>603.75</v>
      </c>
      <c r="AB28" s="35">
        <f t="shared" si="12"/>
        <v>475</v>
      </c>
      <c r="AC28" s="35">
        <f t="shared" si="13"/>
        <v>584.50119721938472</v>
      </c>
      <c r="AD28" s="35">
        <f t="shared" si="14"/>
        <v>273.82073980775351</v>
      </c>
      <c r="AE28" s="35">
        <f t="shared" si="15"/>
        <v>151.67567408584176</v>
      </c>
      <c r="AF28" s="35">
        <f t="shared" si="16"/>
        <v>323.1632464175625</v>
      </c>
      <c r="AG28" s="35">
        <f t="shared" si="17"/>
        <v>14.755790027842313</v>
      </c>
      <c r="AH28" s="35">
        <f t="shared" si="18"/>
        <v>516.6058316950888</v>
      </c>
      <c r="AI28" s="35">
        <f t="shared" si="19"/>
        <v>286.15998121268223</v>
      </c>
      <c r="AJ28" s="35">
        <f t="shared" si="20"/>
        <v>21.41404029833982</v>
      </c>
      <c r="AK28" s="36">
        <f t="shared" si="21"/>
        <v>3266.6454081942447</v>
      </c>
    </row>
    <row r="29" spans="1:37" x14ac:dyDescent="0.25">
      <c r="A29" s="5">
        <v>5418</v>
      </c>
      <c r="B29" s="5">
        <v>1135264.0233402252</v>
      </c>
      <c r="C29" s="5">
        <v>1399784.5411954224</v>
      </c>
      <c r="D29" s="5">
        <v>17518.998367330285</v>
      </c>
      <c r="E29" s="5">
        <v>45.139961263129663</v>
      </c>
      <c r="F29" s="45">
        <v>-2.5000000000000001E-2</v>
      </c>
      <c r="G29" s="45">
        <v>2.5000000000000001E-2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396.25</v>
      </c>
      <c r="O29" s="35">
        <f t="shared" si="1"/>
        <v>25</v>
      </c>
      <c r="P29" s="35">
        <f t="shared" si="2"/>
        <v>583.14442824110336</v>
      </c>
      <c r="Q29" s="35">
        <f t="shared" si="3"/>
        <v>249.0213797049712</v>
      </c>
      <c r="R29" s="35">
        <f t="shared" si="4"/>
        <v>125.44098869657967</v>
      </c>
      <c r="S29" s="35">
        <f t="shared" si="5"/>
        <v>293.88349863925117</v>
      </c>
      <c r="T29" s="35">
        <f t="shared" si="6"/>
        <v>42.449484114609724</v>
      </c>
      <c r="U29" s="35">
        <f t="shared" si="7"/>
        <v>529.00636606762339</v>
      </c>
      <c r="V29" s="35">
        <f t="shared" si="8"/>
        <v>266.47945515733045</v>
      </c>
      <c r="W29" s="35">
        <f t="shared" si="9"/>
        <v>19.473851536775534</v>
      </c>
      <c r="X29" s="35">
        <f t="shared" si="10"/>
        <v>3524.3878980789987</v>
      </c>
      <c r="Y29" s="51">
        <v>9900</v>
      </c>
      <c r="Z29" s="51">
        <v>4150</v>
      </c>
      <c r="AA29" s="35">
        <f t="shared" si="11"/>
        <v>603.75</v>
      </c>
      <c r="AB29" s="35">
        <f t="shared" si="12"/>
        <v>475</v>
      </c>
      <c r="AC29" s="35">
        <f t="shared" si="13"/>
        <v>584.50119721938472</v>
      </c>
      <c r="AD29" s="35">
        <f t="shared" si="14"/>
        <v>273.82073980775351</v>
      </c>
      <c r="AE29" s="35">
        <f t="shared" si="15"/>
        <v>151.67567408584176</v>
      </c>
      <c r="AF29" s="35">
        <f t="shared" si="16"/>
        <v>323.1632464175625</v>
      </c>
      <c r="AG29" s="35">
        <f t="shared" si="17"/>
        <v>14.755790027842313</v>
      </c>
      <c r="AH29" s="35">
        <f t="shared" si="18"/>
        <v>516.6058316950888</v>
      </c>
      <c r="AI29" s="35">
        <f t="shared" si="19"/>
        <v>286.15998121268223</v>
      </c>
      <c r="AJ29" s="35">
        <f t="shared" si="20"/>
        <v>21.41404029833982</v>
      </c>
      <c r="AK29" s="36">
        <f t="shared" si="21"/>
        <v>3266.6454081942447</v>
      </c>
    </row>
    <row r="30" spans="1:37" x14ac:dyDescent="0.25">
      <c r="A30" s="5">
        <v>5419</v>
      </c>
      <c r="B30" s="5">
        <v>1135969.0000829697</v>
      </c>
      <c r="C30" s="5">
        <v>1400493.7715423107</v>
      </c>
      <c r="D30" s="5">
        <v>17520.195510187419</v>
      </c>
      <c r="E30" s="5">
        <v>45.204702256929764</v>
      </c>
      <c r="F30" s="45">
        <v>-2.5000000000000001E-2</v>
      </c>
      <c r="G30" s="45">
        <v>2.5000000000000001E-2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396.25</v>
      </c>
      <c r="O30" s="35">
        <f t="shared" si="1"/>
        <v>25</v>
      </c>
      <c r="P30" s="35">
        <f t="shared" si="2"/>
        <v>583.14442824110336</v>
      </c>
      <c r="Q30" s="35">
        <f t="shared" si="3"/>
        <v>249.0213797049712</v>
      </c>
      <c r="R30" s="35">
        <f t="shared" si="4"/>
        <v>125.44098869657967</v>
      </c>
      <c r="S30" s="35">
        <f t="shared" si="5"/>
        <v>293.88349863925117</v>
      </c>
      <c r="T30" s="35">
        <f t="shared" si="6"/>
        <v>42.449484114609724</v>
      </c>
      <c r="U30" s="35">
        <f t="shared" si="7"/>
        <v>529.00636606762339</v>
      </c>
      <c r="V30" s="35">
        <f t="shared" si="8"/>
        <v>266.47945515733045</v>
      </c>
      <c r="W30" s="35">
        <f t="shared" si="9"/>
        <v>19.473851536775534</v>
      </c>
      <c r="X30" s="35">
        <f t="shared" si="10"/>
        <v>3524.3878980789987</v>
      </c>
      <c r="Y30" s="51">
        <v>9900</v>
      </c>
      <c r="Z30" s="51">
        <v>4150</v>
      </c>
      <c r="AA30" s="35">
        <f t="shared" si="11"/>
        <v>603.75</v>
      </c>
      <c r="AB30" s="35">
        <f t="shared" si="12"/>
        <v>475</v>
      </c>
      <c r="AC30" s="35">
        <f t="shared" si="13"/>
        <v>584.50119721938472</v>
      </c>
      <c r="AD30" s="35">
        <f t="shared" si="14"/>
        <v>273.82073980775351</v>
      </c>
      <c r="AE30" s="35">
        <f t="shared" si="15"/>
        <v>151.67567408584176</v>
      </c>
      <c r="AF30" s="35">
        <f t="shared" si="16"/>
        <v>323.1632464175625</v>
      </c>
      <c r="AG30" s="35">
        <f t="shared" si="17"/>
        <v>14.755790027842313</v>
      </c>
      <c r="AH30" s="35">
        <f t="shared" si="18"/>
        <v>516.6058316950888</v>
      </c>
      <c r="AI30" s="35">
        <f t="shared" si="19"/>
        <v>286.15998121268223</v>
      </c>
      <c r="AJ30" s="35">
        <f t="shared" si="20"/>
        <v>21.41404029833982</v>
      </c>
      <c r="AK30" s="36">
        <f t="shared" si="21"/>
        <v>3266.6454081942447</v>
      </c>
    </row>
    <row r="31" spans="1:37" x14ac:dyDescent="0.25">
      <c r="A31" s="5">
        <v>5420</v>
      </c>
      <c r="B31" s="5">
        <v>1136673.1749863625</v>
      </c>
      <c r="C31" s="5">
        <v>1401203.7980201542</v>
      </c>
      <c r="D31" s="5">
        <v>17521.408163248652</v>
      </c>
      <c r="E31" s="5">
        <v>45.269443250729857</v>
      </c>
      <c r="F31" s="45">
        <v>-2.5000000000000001E-2</v>
      </c>
      <c r="G31" s="45">
        <v>2.5000000000000001E-2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396.25</v>
      </c>
      <c r="O31" s="35">
        <f t="shared" si="1"/>
        <v>25</v>
      </c>
      <c r="P31" s="35">
        <f t="shared" si="2"/>
        <v>583.14442824110336</v>
      </c>
      <c r="Q31" s="35">
        <f t="shared" si="3"/>
        <v>249.0213797049712</v>
      </c>
      <c r="R31" s="35">
        <f t="shared" si="4"/>
        <v>125.44098869657967</v>
      </c>
      <c r="S31" s="35">
        <f t="shared" si="5"/>
        <v>293.88349863925117</v>
      </c>
      <c r="T31" s="35">
        <f t="shared" si="6"/>
        <v>42.449484114609724</v>
      </c>
      <c r="U31" s="35">
        <f t="shared" si="7"/>
        <v>529.00636606762339</v>
      </c>
      <c r="V31" s="35">
        <f t="shared" si="8"/>
        <v>266.47945515733045</v>
      </c>
      <c r="W31" s="35">
        <f t="shared" si="9"/>
        <v>19.473851536775534</v>
      </c>
      <c r="X31" s="35">
        <f t="shared" si="10"/>
        <v>3524.3878980789987</v>
      </c>
      <c r="Y31" s="51">
        <v>9900</v>
      </c>
      <c r="Z31" s="51">
        <v>4150</v>
      </c>
      <c r="AA31" s="35">
        <f t="shared" si="11"/>
        <v>603.75</v>
      </c>
      <c r="AB31" s="35">
        <f t="shared" si="12"/>
        <v>475</v>
      </c>
      <c r="AC31" s="35">
        <f t="shared" si="13"/>
        <v>584.50119721938472</v>
      </c>
      <c r="AD31" s="35">
        <f t="shared" si="14"/>
        <v>273.82073980775351</v>
      </c>
      <c r="AE31" s="35">
        <f t="shared" si="15"/>
        <v>151.67567408584176</v>
      </c>
      <c r="AF31" s="35">
        <f t="shared" si="16"/>
        <v>323.1632464175625</v>
      </c>
      <c r="AG31" s="35">
        <f t="shared" si="17"/>
        <v>14.755790027842313</v>
      </c>
      <c r="AH31" s="35">
        <f t="shared" si="18"/>
        <v>516.6058316950888</v>
      </c>
      <c r="AI31" s="35">
        <f t="shared" si="19"/>
        <v>286.15998121268223</v>
      </c>
      <c r="AJ31" s="35">
        <f t="shared" si="20"/>
        <v>21.41404029833982</v>
      </c>
      <c r="AK31" s="36">
        <f t="shared" si="21"/>
        <v>3266.6454081942447</v>
      </c>
    </row>
    <row r="32" spans="1:37" x14ac:dyDescent="0.25">
      <c r="A32" s="5">
        <v>5421</v>
      </c>
      <c r="B32" s="5">
        <v>1137376.5471506119</v>
      </c>
      <c r="C32" s="5">
        <v>1401914.6197224557</v>
      </c>
      <c r="D32" s="5">
        <v>17522.636326513948</v>
      </c>
      <c r="E32" s="5">
        <v>45.334184244529943</v>
      </c>
      <c r="F32" s="45">
        <v>-2.5000000000000001E-2</v>
      </c>
      <c r="G32" s="45">
        <v>2.5000000000000001E-2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396.25</v>
      </c>
      <c r="O32" s="35">
        <f t="shared" si="1"/>
        <v>25</v>
      </c>
      <c r="P32" s="35">
        <f t="shared" si="2"/>
        <v>583.14442824110336</v>
      </c>
      <c r="Q32" s="35">
        <f t="shared" si="3"/>
        <v>249.0213797049712</v>
      </c>
      <c r="R32" s="35">
        <f t="shared" si="4"/>
        <v>125.44098869657967</v>
      </c>
      <c r="S32" s="35">
        <f t="shared" si="5"/>
        <v>293.88349863925117</v>
      </c>
      <c r="T32" s="35">
        <f t="shared" si="6"/>
        <v>42.449484114609724</v>
      </c>
      <c r="U32" s="35">
        <f t="shared" si="7"/>
        <v>529.00636606762339</v>
      </c>
      <c r="V32" s="35">
        <f t="shared" si="8"/>
        <v>266.47945515733045</v>
      </c>
      <c r="W32" s="35">
        <f t="shared" si="9"/>
        <v>19.473851536775534</v>
      </c>
      <c r="X32" s="35">
        <f t="shared" si="10"/>
        <v>3524.3878980789987</v>
      </c>
      <c r="Y32" s="51">
        <v>9900</v>
      </c>
      <c r="Z32" s="51">
        <v>4150</v>
      </c>
      <c r="AA32" s="35">
        <f t="shared" si="11"/>
        <v>603.75</v>
      </c>
      <c r="AB32" s="35">
        <f t="shared" si="12"/>
        <v>475</v>
      </c>
      <c r="AC32" s="35">
        <f t="shared" si="13"/>
        <v>584.50119721938472</v>
      </c>
      <c r="AD32" s="35">
        <f t="shared" si="14"/>
        <v>273.82073980775351</v>
      </c>
      <c r="AE32" s="35">
        <f t="shared" si="15"/>
        <v>151.67567408584176</v>
      </c>
      <c r="AF32" s="35">
        <f t="shared" si="16"/>
        <v>323.1632464175625</v>
      </c>
      <c r="AG32" s="35">
        <f t="shared" si="17"/>
        <v>14.755790027842313</v>
      </c>
      <c r="AH32" s="35">
        <f t="shared" si="18"/>
        <v>516.6058316950888</v>
      </c>
      <c r="AI32" s="35">
        <f t="shared" si="19"/>
        <v>286.15998121268223</v>
      </c>
      <c r="AJ32" s="35">
        <f t="shared" si="20"/>
        <v>21.41404029833982</v>
      </c>
      <c r="AK32" s="36">
        <f t="shared" si="21"/>
        <v>3266.6454081942447</v>
      </c>
    </row>
    <row r="33" spans="1:37" x14ac:dyDescent="0.25">
      <c r="A33" s="5">
        <v>5422</v>
      </c>
      <c r="B33" s="5">
        <v>1138079.1156773567</v>
      </c>
      <c r="C33" s="5">
        <v>1402626.2357415855</v>
      </c>
      <c r="D33" s="5">
        <v>17523.879999983335</v>
      </c>
      <c r="E33" s="5">
        <v>45.398925238330044</v>
      </c>
      <c r="F33" s="45">
        <v>-2.5000000000000001E-2</v>
      </c>
      <c r="G33" s="45">
        <v>2.5000000000000001E-2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396.25</v>
      </c>
      <c r="O33" s="35">
        <f t="shared" si="1"/>
        <v>25</v>
      </c>
      <c r="P33" s="35">
        <f t="shared" si="2"/>
        <v>583.14442824110336</v>
      </c>
      <c r="Q33" s="35">
        <f t="shared" si="3"/>
        <v>249.0213797049712</v>
      </c>
      <c r="R33" s="35">
        <f t="shared" si="4"/>
        <v>125.44098869657967</v>
      </c>
      <c r="S33" s="35">
        <f t="shared" si="5"/>
        <v>293.88349863925117</v>
      </c>
      <c r="T33" s="35">
        <f t="shared" si="6"/>
        <v>42.449484114609724</v>
      </c>
      <c r="U33" s="35">
        <f t="shared" si="7"/>
        <v>529.00636606762339</v>
      </c>
      <c r="V33" s="35">
        <f t="shared" si="8"/>
        <v>266.47945515733045</v>
      </c>
      <c r="W33" s="35">
        <f t="shared" si="9"/>
        <v>19.473851536775534</v>
      </c>
      <c r="X33" s="35">
        <f t="shared" si="10"/>
        <v>3524.3878980789987</v>
      </c>
      <c r="Y33" s="51">
        <v>9900</v>
      </c>
      <c r="Z33" s="51">
        <v>4150</v>
      </c>
      <c r="AA33" s="35">
        <f t="shared" si="11"/>
        <v>603.75</v>
      </c>
      <c r="AB33" s="35">
        <f t="shared" si="12"/>
        <v>475</v>
      </c>
      <c r="AC33" s="35">
        <f t="shared" si="13"/>
        <v>584.50119721938472</v>
      </c>
      <c r="AD33" s="35">
        <f t="shared" si="14"/>
        <v>273.82073980775351</v>
      </c>
      <c r="AE33" s="35">
        <f t="shared" si="15"/>
        <v>151.67567408584176</v>
      </c>
      <c r="AF33" s="35">
        <f t="shared" si="16"/>
        <v>323.1632464175625</v>
      </c>
      <c r="AG33" s="35">
        <f t="shared" si="17"/>
        <v>14.755790027842313</v>
      </c>
      <c r="AH33" s="35">
        <f t="shared" si="18"/>
        <v>516.6058316950888</v>
      </c>
      <c r="AI33" s="35">
        <f t="shared" si="19"/>
        <v>286.15998121268223</v>
      </c>
      <c r="AJ33" s="35">
        <f t="shared" si="20"/>
        <v>21.41404029833982</v>
      </c>
      <c r="AK33" s="36">
        <f t="shared" si="21"/>
        <v>3266.6454081942447</v>
      </c>
    </row>
    <row r="34" spans="1:37" x14ac:dyDescent="0.25">
      <c r="A34" s="5">
        <v>5422.2</v>
      </c>
      <c r="B34" s="5">
        <v>1138219.5328674316</v>
      </c>
      <c r="C34" s="5">
        <v>1402768.654183507</v>
      </c>
      <c r="D34" s="5">
        <v>17524.130595901737</v>
      </c>
      <c r="E34" s="5">
        <v>45.411873437090051</v>
      </c>
      <c r="F34" s="45">
        <v>-2.5000000000000001E-2</v>
      </c>
      <c r="G34" s="45">
        <v>2.5000000000000001E-2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396.25</v>
      </c>
      <c r="O34" s="35">
        <f t="shared" si="1"/>
        <v>25</v>
      </c>
      <c r="P34" s="35">
        <f t="shared" si="2"/>
        <v>583.14442824110336</v>
      </c>
      <c r="Q34" s="35">
        <f t="shared" si="3"/>
        <v>249.0213797049712</v>
      </c>
      <c r="R34" s="35">
        <f t="shared" si="4"/>
        <v>125.44098869657967</v>
      </c>
      <c r="S34" s="35">
        <f t="shared" si="5"/>
        <v>293.88349863925117</v>
      </c>
      <c r="T34" s="35">
        <f t="shared" si="6"/>
        <v>42.449484114609724</v>
      </c>
      <c r="U34" s="35">
        <f t="shared" si="7"/>
        <v>529.00636606762339</v>
      </c>
      <c r="V34" s="35">
        <f t="shared" si="8"/>
        <v>266.47945515733045</v>
      </c>
      <c r="W34" s="35">
        <f t="shared" si="9"/>
        <v>19.473851536775534</v>
      </c>
      <c r="X34" s="35">
        <f t="shared" si="10"/>
        <v>3524.3878980789987</v>
      </c>
      <c r="Y34" s="51">
        <v>9900</v>
      </c>
      <c r="Z34" s="51">
        <v>4150</v>
      </c>
      <c r="AA34" s="35">
        <f t="shared" si="11"/>
        <v>603.75</v>
      </c>
      <c r="AB34" s="35">
        <f t="shared" si="12"/>
        <v>475</v>
      </c>
      <c r="AC34" s="35">
        <f t="shared" si="13"/>
        <v>584.50119721938472</v>
      </c>
      <c r="AD34" s="35">
        <f t="shared" si="14"/>
        <v>273.82073980775351</v>
      </c>
      <c r="AE34" s="35">
        <f t="shared" si="15"/>
        <v>151.67567408584176</v>
      </c>
      <c r="AF34" s="35">
        <f t="shared" si="16"/>
        <v>323.1632464175625</v>
      </c>
      <c r="AG34" s="35">
        <f t="shared" si="17"/>
        <v>14.755790027842313</v>
      </c>
      <c r="AH34" s="35">
        <f t="shared" si="18"/>
        <v>516.6058316950888</v>
      </c>
      <c r="AI34" s="35">
        <f t="shared" si="19"/>
        <v>286.15998121268223</v>
      </c>
      <c r="AJ34" s="35">
        <f t="shared" si="20"/>
        <v>21.41404029833982</v>
      </c>
      <c r="AK34" s="36">
        <f t="shared" si="21"/>
        <v>3266.6454081942447</v>
      </c>
    </row>
    <row r="35" spans="1:37" x14ac:dyDescent="0.25">
      <c r="A35" s="5">
        <v>5422.8</v>
      </c>
      <c r="B35" s="5">
        <v>1138640.5912775993</v>
      </c>
      <c r="C35" s="5">
        <v>1403196.0998544991</v>
      </c>
      <c r="D35" s="5">
        <v>17524.886106105783</v>
      </c>
      <c r="E35" s="5">
        <v>45.450718033370123</v>
      </c>
      <c r="F35" s="45">
        <v>-2.5000000000000001E-2</v>
      </c>
      <c r="G35" s="45">
        <v>2.5000000000000001E-2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396.25</v>
      </c>
      <c r="O35" s="35">
        <f t="shared" si="1"/>
        <v>25</v>
      </c>
      <c r="P35" s="35">
        <f t="shared" si="2"/>
        <v>583.14442824110336</v>
      </c>
      <c r="Q35" s="35">
        <f t="shared" si="3"/>
        <v>249.0213797049712</v>
      </c>
      <c r="R35" s="35">
        <f t="shared" si="4"/>
        <v>125.44098869657967</v>
      </c>
      <c r="S35" s="35">
        <f t="shared" si="5"/>
        <v>293.88349863925117</v>
      </c>
      <c r="T35" s="35">
        <f t="shared" si="6"/>
        <v>42.449484114609724</v>
      </c>
      <c r="U35" s="35">
        <f t="shared" si="7"/>
        <v>529.00636606762339</v>
      </c>
      <c r="V35" s="35">
        <f t="shared" si="8"/>
        <v>266.47945515733045</v>
      </c>
      <c r="W35" s="35">
        <f t="shared" si="9"/>
        <v>19.473851536775534</v>
      </c>
      <c r="X35" s="35">
        <f t="shared" si="10"/>
        <v>3524.3878980789987</v>
      </c>
      <c r="Y35" s="51">
        <v>9900</v>
      </c>
      <c r="Z35" s="51">
        <v>4150</v>
      </c>
      <c r="AA35" s="35">
        <f t="shared" si="11"/>
        <v>603.75</v>
      </c>
      <c r="AB35" s="35">
        <f t="shared" si="12"/>
        <v>475</v>
      </c>
      <c r="AC35" s="35">
        <f t="shared" si="13"/>
        <v>584.50119721938472</v>
      </c>
      <c r="AD35" s="35">
        <f t="shared" si="14"/>
        <v>273.82073980775351</v>
      </c>
      <c r="AE35" s="35">
        <f t="shared" si="15"/>
        <v>151.67567408584176</v>
      </c>
      <c r="AF35" s="35">
        <f t="shared" si="16"/>
        <v>323.1632464175625</v>
      </c>
      <c r="AG35" s="35">
        <f t="shared" si="17"/>
        <v>14.755790027842313</v>
      </c>
      <c r="AH35" s="35">
        <f t="shared" si="18"/>
        <v>516.6058316950888</v>
      </c>
      <c r="AI35" s="35">
        <f t="shared" si="19"/>
        <v>286.15998121268223</v>
      </c>
      <c r="AJ35" s="35">
        <f t="shared" si="20"/>
        <v>21.41404029833982</v>
      </c>
      <c r="AK35" s="36">
        <f t="shared" si="21"/>
        <v>3266.6454081942447</v>
      </c>
    </row>
    <row r="36" spans="1:37" x14ac:dyDescent="0.25">
      <c r="A36" s="5">
        <v>5423</v>
      </c>
      <c r="B36" s="5">
        <v>1138780.8796701431</v>
      </c>
      <c r="C36" s="5">
        <v>1403338.6451690197</v>
      </c>
      <c r="D36" s="5">
        <v>17525.139183656818</v>
      </c>
      <c r="E36" s="5">
        <v>45.46366623213013</v>
      </c>
      <c r="F36" s="45">
        <v>-2.5000000000000001E-2</v>
      </c>
      <c r="G36" s="45">
        <v>2.5000000000000001E-2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396.25</v>
      </c>
      <c r="O36" s="35">
        <f t="shared" si="1"/>
        <v>25</v>
      </c>
      <c r="P36" s="35">
        <f t="shared" si="2"/>
        <v>583.14442824110336</v>
      </c>
      <c r="Q36" s="35">
        <f t="shared" si="3"/>
        <v>249.0213797049712</v>
      </c>
      <c r="R36" s="35">
        <f t="shared" si="4"/>
        <v>125.44098869657967</v>
      </c>
      <c r="S36" s="35">
        <f t="shared" si="5"/>
        <v>293.88349863925117</v>
      </c>
      <c r="T36" s="35">
        <f t="shared" si="6"/>
        <v>42.449484114609724</v>
      </c>
      <c r="U36" s="35">
        <f t="shared" si="7"/>
        <v>529.00636606762339</v>
      </c>
      <c r="V36" s="35">
        <f t="shared" si="8"/>
        <v>266.47945515733045</v>
      </c>
      <c r="W36" s="35">
        <f t="shared" si="9"/>
        <v>19.473851536775534</v>
      </c>
      <c r="X36" s="35">
        <f t="shared" si="10"/>
        <v>3524.3878980789987</v>
      </c>
      <c r="Y36" s="51">
        <v>9900</v>
      </c>
      <c r="Z36" s="51">
        <v>4150</v>
      </c>
      <c r="AA36" s="35">
        <f t="shared" si="11"/>
        <v>603.75</v>
      </c>
      <c r="AB36" s="35">
        <f t="shared" si="12"/>
        <v>475</v>
      </c>
      <c r="AC36" s="35">
        <f t="shared" si="13"/>
        <v>584.50119721938472</v>
      </c>
      <c r="AD36" s="35">
        <f t="shared" si="14"/>
        <v>273.82073980775351</v>
      </c>
      <c r="AE36" s="35">
        <f t="shared" si="15"/>
        <v>151.67567408584176</v>
      </c>
      <c r="AF36" s="35">
        <f t="shared" si="16"/>
        <v>323.1632464175625</v>
      </c>
      <c r="AG36" s="35">
        <f t="shared" si="17"/>
        <v>14.755790027842313</v>
      </c>
      <c r="AH36" s="35">
        <f t="shared" si="18"/>
        <v>516.6058316950888</v>
      </c>
      <c r="AI36" s="35">
        <f t="shared" si="19"/>
        <v>286.15998121268223</v>
      </c>
      <c r="AJ36" s="35">
        <f t="shared" si="20"/>
        <v>21.41404029833982</v>
      </c>
      <c r="AK36" s="36">
        <f t="shared" si="21"/>
        <v>3266.6454081942447</v>
      </c>
    </row>
    <row r="37" spans="1:37" x14ac:dyDescent="0.25">
      <c r="A37" s="5">
        <v>5424</v>
      </c>
      <c r="B37" s="5">
        <v>1139481.8382325172</v>
      </c>
      <c r="C37" s="5">
        <v>1404051.8470951319</v>
      </c>
      <c r="D37" s="5">
        <v>17526.413877534367</v>
      </c>
      <c r="E37" s="5">
        <v>45.528407225930231</v>
      </c>
      <c r="F37" s="45">
        <v>-2.5000000000000001E-2</v>
      </c>
      <c r="G37" s="45">
        <v>2.5000000000000001E-2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396.25</v>
      </c>
      <c r="O37" s="35">
        <f t="shared" si="1"/>
        <v>25</v>
      </c>
      <c r="P37" s="35">
        <f t="shared" si="2"/>
        <v>583.14442824110336</v>
      </c>
      <c r="Q37" s="35">
        <f t="shared" si="3"/>
        <v>249.0213797049712</v>
      </c>
      <c r="R37" s="35">
        <f t="shared" si="4"/>
        <v>125.44098869657967</v>
      </c>
      <c r="S37" s="35">
        <f t="shared" si="5"/>
        <v>293.88349863925117</v>
      </c>
      <c r="T37" s="35">
        <f t="shared" si="6"/>
        <v>42.449484114609724</v>
      </c>
      <c r="U37" s="35">
        <f t="shared" si="7"/>
        <v>529.00636606762339</v>
      </c>
      <c r="V37" s="35">
        <f t="shared" si="8"/>
        <v>266.47945515733045</v>
      </c>
      <c r="W37" s="35">
        <f t="shared" si="9"/>
        <v>19.473851536775534</v>
      </c>
      <c r="X37" s="35">
        <f t="shared" si="10"/>
        <v>3524.3878980789987</v>
      </c>
      <c r="Y37" s="51">
        <v>9900</v>
      </c>
      <c r="Z37" s="51">
        <v>4150</v>
      </c>
      <c r="AA37" s="35">
        <f t="shared" si="11"/>
        <v>603.75</v>
      </c>
      <c r="AB37" s="35">
        <f t="shared" si="12"/>
        <v>475</v>
      </c>
      <c r="AC37" s="35">
        <f t="shared" si="13"/>
        <v>584.50119721938472</v>
      </c>
      <c r="AD37" s="35">
        <f t="shared" si="14"/>
        <v>273.82073980775351</v>
      </c>
      <c r="AE37" s="35">
        <f t="shared" si="15"/>
        <v>151.67567408584176</v>
      </c>
      <c r="AF37" s="35">
        <f t="shared" si="16"/>
        <v>323.1632464175625</v>
      </c>
      <c r="AG37" s="35">
        <f t="shared" si="17"/>
        <v>14.755790027842313</v>
      </c>
      <c r="AH37" s="35">
        <f t="shared" si="18"/>
        <v>516.6058316950888</v>
      </c>
      <c r="AI37" s="35">
        <f t="shared" si="19"/>
        <v>286.15998121268223</v>
      </c>
      <c r="AJ37" s="35">
        <f t="shared" si="20"/>
        <v>21.41404029833982</v>
      </c>
      <c r="AK37" s="36">
        <f t="shared" si="21"/>
        <v>3266.6454081942447</v>
      </c>
    </row>
    <row r="38" spans="1:37" x14ac:dyDescent="0.25">
      <c r="A38" s="5">
        <v>5425</v>
      </c>
      <c r="B38" s="5">
        <v>1140181.9904694557</v>
      </c>
      <c r="C38" s="5">
        <v>1404765.8406093419</v>
      </c>
      <c r="D38" s="5">
        <v>17527.704081616008</v>
      </c>
      <c r="E38" s="5">
        <v>45.593148219730317</v>
      </c>
      <c r="F38" s="45">
        <v>-2.5000000000000001E-2</v>
      </c>
      <c r="G38" s="45">
        <v>2.5000000000000001E-2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396.25</v>
      </c>
      <c r="O38" s="35">
        <f t="shared" si="1"/>
        <v>25</v>
      </c>
      <c r="P38" s="35">
        <f t="shared" si="2"/>
        <v>583.14442824110336</v>
      </c>
      <c r="Q38" s="35">
        <f t="shared" si="3"/>
        <v>249.0213797049712</v>
      </c>
      <c r="R38" s="35">
        <f t="shared" si="4"/>
        <v>125.44098869657967</v>
      </c>
      <c r="S38" s="35">
        <f t="shared" si="5"/>
        <v>293.88349863925117</v>
      </c>
      <c r="T38" s="35">
        <f t="shared" si="6"/>
        <v>42.449484114609724</v>
      </c>
      <c r="U38" s="35">
        <f t="shared" si="7"/>
        <v>529.00636606762339</v>
      </c>
      <c r="V38" s="35">
        <f t="shared" si="8"/>
        <v>266.47945515733045</v>
      </c>
      <c r="W38" s="35">
        <f t="shared" si="9"/>
        <v>19.473851536775534</v>
      </c>
      <c r="X38" s="35">
        <f t="shared" si="10"/>
        <v>3524.3878980789987</v>
      </c>
      <c r="Y38" s="51">
        <v>9900</v>
      </c>
      <c r="Z38" s="51">
        <v>4150</v>
      </c>
      <c r="AA38" s="35">
        <f t="shared" si="11"/>
        <v>603.75</v>
      </c>
      <c r="AB38" s="35">
        <f t="shared" si="12"/>
        <v>475</v>
      </c>
      <c r="AC38" s="35">
        <f t="shared" si="13"/>
        <v>584.50119721938472</v>
      </c>
      <c r="AD38" s="35">
        <f t="shared" si="14"/>
        <v>273.82073980775351</v>
      </c>
      <c r="AE38" s="35">
        <f t="shared" si="15"/>
        <v>151.67567408584176</v>
      </c>
      <c r="AF38" s="35">
        <f t="shared" si="16"/>
        <v>323.1632464175625</v>
      </c>
      <c r="AG38" s="35">
        <f t="shared" si="17"/>
        <v>14.755790027842313</v>
      </c>
      <c r="AH38" s="35">
        <f t="shared" si="18"/>
        <v>516.6058316950888</v>
      </c>
      <c r="AI38" s="35">
        <f t="shared" si="19"/>
        <v>286.15998121268223</v>
      </c>
      <c r="AJ38" s="35">
        <f t="shared" si="20"/>
        <v>21.41404029833982</v>
      </c>
      <c r="AK38" s="36">
        <f t="shared" si="21"/>
        <v>3266.6454081942447</v>
      </c>
    </row>
    <row r="39" spans="1:37" x14ac:dyDescent="0.25">
      <c r="A39" s="5">
        <v>5426</v>
      </c>
      <c r="B39" s="5">
        <v>1140881.3354878426</v>
      </c>
      <c r="C39" s="5">
        <v>1405480.624800086</v>
      </c>
      <c r="D39" s="5">
        <v>17529.009795901744</v>
      </c>
      <c r="E39" s="5">
        <v>45.657889213530417</v>
      </c>
      <c r="F39" s="45">
        <v>-2.5000000000000001E-2</v>
      </c>
      <c r="G39" s="45">
        <v>2.5000000000000001E-2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396.25</v>
      </c>
      <c r="O39" s="35">
        <f t="shared" si="1"/>
        <v>25</v>
      </c>
      <c r="P39" s="35">
        <f t="shared" si="2"/>
        <v>583.14442824110336</v>
      </c>
      <c r="Q39" s="35">
        <f t="shared" si="3"/>
        <v>249.0213797049712</v>
      </c>
      <c r="R39" s="35">
        <f t="shared" si="4"/>
        <v>125.44098869657967</v>
      </c>
      <c r="S39" s="35">
        <f t="shared" si="5"/>
        <v>293.88349863925117</v>
      </c>
      <c r="T39" s="35">
        <f t="shared" si="6"/>
        <v>42.449484114609724</v>
      </c>
      <c r="U39" s="35">
        <f t="shared" si="7"/>
        <v>529.00636606762339</v>
      </c>
      <c r="V39" s="35">
        <f t="shared" si="8"/>
        <v>266.47945515733045</v>
      </c>
      <c r="W39" s="35">
        <f t="shared" si="9"/>
        <v>19.473851536775534</v>
      </c>
      <c r="X39" s="35">
        <f t="shared" si="10"/>
        <v>3524.3878980789987</v>
      </c>
      <c r="Y39" s="51">
        <v>9900</v>
      </c>
      <c r="Z39" s="51">
        <v>4150</v>
      </c>
      <c r="AA39" s="35">
        <f t="shared" si="11"/>
        <v>603.75</v>
      </c>
      <c r="AB39" s="35">
        <f t="shared" si="12"/>
        <v>475</v>
      </c>
      <c r="AC39" s="35">
        <f t="shared" si="13"/>
        <v>584.50119721938472</v>
      </c>
      <c r="AD39" s="35">
        <f t="shared" si="14"/>
        <v>273.82073980775351</v>
      </c>
      <c r="AE39" s="35">
        <f t="shared" si="15"/>
        <v>151.67567408584176</v>
      </c>
      <c r="AF39" s="35">
        <f t="shared" si="16"/>
        <v>323.1632464175625</v>
      </c>
      <c r="AG39" s="35">
        <f t="shared" si="17"/>
        <v>14.755790027842313</v>
      </c>
      <c r="AH39" s="35">
        <f t="shared" si="18"/>
        <v>516.6058316950888</v>
      </c>
      <c r="AI39" s="35">
        <f t="shared" si="19"/>
        <v>286.15998121268223</v>
      </c>
      <c r="AJ39" s="35">
        <f t="shared" si="20"/>
        <v>21.41404029833982</v>
      </c>
      <c r="AK39" s="36">
        <f t="shared" si="21"/>
        <v>3266.6454081942447</v>
      </c>
    </row>
    <row r="40" spans="1:37" x14ac:dyDescent="0.25">
      <c r="A40" s="5">
        <v>5427</v>
      </c>
      <c r="B40" s="5">
        <v>1141579.8723936081</v>
      </c>
      <c r="C40" s="5">
        <v>1406196.1987546682</v>
      </c>
      <c r="D40" s="5">
        <v>17530.331020391488</v>
      </c>
      <c r="E40" s="5">
        <v>45.722630207330504</v>
      </c>
      <c r="F40" s="45">
        <v>-2.5000000000000001E-2</v>
      </c>
      <c r="G40" s="45">
        <v>2.5000000000000001E-2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396.25</v>
      </c>
      <c r="O40" s="35">
        <f t="shared" si="1"/>
        <v>25</v>
      </c>
      <c r="P40" s="35">
        <f t="shared" si="2"/>
        <v>583.14442824110336</v>
      </c>
      <c r="Q40" s="35">
        <f t="shared" si="3"/>
        <v>249.0213797049712</v>
      </c>
      <c r="R40" s="35">
        <f t="shared" si="4"/>
        <v>125.44098869657967</v>
      </c>
      <c r="S40" s="35">
        <f t="shared" si="5"/>
        <v>293.88349863925117</v>
      </c>
      <c r="T40" s="35">
        <f t="shared" si="6"/>
        <v>42.449484114609724</v>
      </c>
      <c r="U40" s="35">
        <f t="shared" si="7"/>
        <v>529.00636606762339</v>
      </c>
      <c r="V40" s="35">
        <f t="shared" si="8"/>
        <v>266.47945515733045</v>
      </c>
      <c r="W40" s="35">
        <f t="shared" si="9"/>
        <v>19.473851536775534</v>
      </c>
      <c r="X40" s="35">
        <f t="shared" si="10"/>
        <v>3524.3878980789987</v>
      </c>
      <c r="Y40" s="51">
        <v>9900</v>
      </c>
      <c r="Z40" s="51">
        <v>4150</v>
      </c>
      <c r="AA40" s="35">
        <f t="shared" si="11"/>
        <v>603.75</v>
      </c>
      <c r="AB40" s="35">
        <f t="shared" si="12"/>
        <v>475</v>
      </c>
      <c r="AC40" s="35">
        <f t="shared" si="13"/>
        <v>584.50119721938472</v>
      </c>
      <c r="AD40" s="35">
        <f t="shared" si="14"/>
        <v>273.82073980775351</v>
      </c>
      <c r="AE40" s="35">
        <f t="shared" si="15"/>
        <v>151.67567408584176</v>
      </c>
      <c r="AF40" s="35">
        <f t="shared" si="16"/>
        <v>323.1632464175625</v>
      </c>
      <c r="AG40" s="35">
        <f t="shared" si="17"/>
        <v>14.755790027842313</v>
      </c>
      <c r="AH40" s="35">
        <f t="shared" si="18"/>
        <v>516.6058316950888</v>
      </c>
      <c r="AI40" s="35">
        <f t="shared" si="19"/>
        <v>286.15998121268223</v>
      </c>
      <c r="AJ40" s="35">
        <f t="shared" si="20"/>
        <v>21.41404029833982</v>
      </c>
      <c r="AK40" s="36">
        <f t="shared" si="21"/>
        <v>3266.6454081942447</v>
      </c>
    </row>
    <row r="41" spans="1:37" x14ac:dyDescent="0.25">
      <c r="A41" s="5">
        <v>5427.2</v>
      </c>
      <c r="B41" s="5">
        <v>1141719.4827227592</v>
      </c>
      <c r="C41" s="5">
        <v>1406339.408236891</v>
      </c>
      <c r="D41" s="5">
        <v>17530.597126513952</v>
      </c>
      <c r="E41" s="5">
        <v>45.735578406090511</v>
      </c>
      <c r="F41" s="45">
        <v>-2.5000000000000001E-2</v>
      </c>
      <c r="G41" s="45">
        <v>2.5000000000000001E-2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396.25</v>
      </c>
      <c r="O41" s="35">
        <f t="shared" si="1"/>
        <v>25</v>
      </c>
      <c r="P41" s="35">
        <f t="shared" si="2"/>
        <v>583.14442824110336</v>
      </c>
      <c r="Q41" s="35">
        <f t="shared" si="3"/>
        <v>249.0213797049712</v>
      </c>
      <c r="R41" s="35">
        <f t="shared" si="4"/>
        <v>125.44098869657967</v>
      </c>
      <c r="S41" s="35">
        <f t="shared" si="5"/>
        <v>293.88349863925117</v>
      </c>
      <c r="T41" s="35">
        <f t="shared" si="6"/>
        <v>42.449484114609724</v>
      </c>
      <c r="U41" s="35">
        <f t="shared" si="7"/>
        <v>529.00636606762339</v>
      </c>
      <c r="V41" s="35">
        <f t="shared" si="8"/>
        <v>266.47945515733045</v>
      </c>
      <c r="W41" s="35">
        <f t="shared" si="9"/>
        <v>19.473851536775534</v>
      </c>
      <c r="X41" s="35">
        <f t="shared" si="10"/>
        <v>3524.3878980789987</v>
      </c>
      <c r="Y41" s="51">
        <v>9900</v>
      </c>
      <c r="Z41" s="51">
        <v>4150</v>
      </c>
      <c r="AA41" s="35">
        <f t="shared" si="11"/>
        <v>603.75</v>
      </c>
      <c r="AB41" s="35">
        <f t="shared" si="12"/>
        <v>475</v>
      </c>
      <c r="AC41" s="35">
        <f t="shared" si="13"/>
        <v>584.50119721938472</v>
      </c>
      <c r="AD41" s="35">
        <f t="shared" si="14"/>
        <v>273.82073980775351</v>
      </c>
      <c r="AE41" s="35">
        <f t="shared" si="15"/>
        <v>151.67567408584176</v>
      </c>
      <c r="AF41" s="35">
        <f t="shared" si="16"/>
        <v>323.1632464175625</v>
      </c>
      <c r="AG41" s="35">
        <f t="shared" si="17"/>
        <v>14.755790027842313</v>
      </c>
      <c r="AH41" s="35">
        <f t="shared" si="18"/>
        <v>516.6058316950888</v>
      </c>
      <c r="AI41" s="35">
        <f t="shared" si="19"/>
        <v>286.15998121268223</v>
      </c>
      <c r="AJ41" s="35">
        <f t="shared" si="20"/>
        <v>21.41404029833982</v>
      </c>
      <c r="AK41" s="36">
        <f t="shared" si="21"/>
        <v>3266.6454081942447</v>
      </c>
    </row>
    <row r="42" spans="1:37" x14ac:dyDescent="0.25">
      <c r="A42" s="5">
        <v>5427.8</v>
      </c>
      <c r="B42" s="5">
        <v>1142138.1194787025</v>
      </c>
      <c r="C42" s="5">
        <v>1406769.2259344459</v>
      </c>
      <c r="D42" s="5">
        <v>17531.399167330306</v>
      </c>
      <c r="E42" s="5">
        <v>45.774423002370597</v>
      </c>
      <c r="F42" s="45">
        <v>-2.5000000000000001E-2</v>
      </c>
      <c r="G42" s="45">
        <v>2.5000000000000001E-2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396.25</v>
      </c>
      <c r="O42" s="35">
        <f t="shared" si="1"/>
        <v>25</v>
      </c>
      <c r="P42" s="35">
        <f t="shared" si="2"/>
        <v>583.14442824110336</v>
      </c>
      <c r="Q42" s="35">
        <f t="shared" si="3"/>
        <v>249.0213797049712</v>
      </c>
      <c r="R42" s="35">
        <f t="shared" si="4"/>
        <v>125.44098869657967</v>
      </c>
      <c r="S42" s="35">
        <f t="shared" si="5"/>
        <v>293.88349863925117</v>
      </c>
      <c r="T42" s="35">
        <f t="shared" si="6"/>
        <v>42.449484114609724</v>
      </c>
      <c r="U42" s="35">
        <f t="shared" si="7"/>
        <v>529.00636606762339</v>
      </c>
      <c r="V42" s="35">
        <f t="shared" si="8"/>
        <v>266.47945515733045</v>
      </c>
      <c r="W42" s="35">
        <f t="shared" si="9"/>
        <v>19.473851536775534</v>
      </c>
      <c r="X42" s="35">
        <f t="shared" si="10"/>
        <v>3524.3878980789987</v>
      </c>
      <c r="Y42" s="51">
        <v>9900</v>
      </c>
      <c r="Z42" s="51">
        <v>4150</v>
      </c>
      <c r="AA42" s="35">
        <f t="shared" si="11"/>
        <v>603.75</v>
      </c>
      <c r="AB42" s="35">
        <f t="shared" si="12"/>
        <v>475</v>
      </c>
      <c r="AC42" s="35">
        <f t="shared" si="13"/>
        <v>584.50119721938472</v>
      </c>
      <c r="AD42" s="35">
        <f t="shared" si="14"/>
        <v>273.82073980775351</v>
      </c>
      <c r="AE42" s="35">
        <f t="shared" si="15"/>
        <v>151.67567408584176</v>
      </c>
      <c r="AF42" s="35">
        <f t="shared" si="16"/>
        <v>323.1632464175625</v>
      </c>
      <c r="AG42" s="35">
        <f t="shared" si="17"/>
        <v>14.755790027842313</v>
      </c>
      <c r="AH42" s="35">
        <f t="shared" si="18"/>
        <v>516.6058316950888</v>
      </c>
      <c r="AI42" s="35">
        <f t="shared" si="19"/>
        <v>286.15998121268223</v>
      </c>
      <c r="AJ42" s="35">
        <f t="shared" si="20"/>
        <v>21.41404029833982</v>
      </c>
      <c r="AK42" s="36">
        <f t="shared" si="21"/>
        <v>3266.6454081942447</v>
      </c>
    </row>
    <row r="43" spans="1:37" x14ac:dyDescent="0.25">
      <c r="A43" s="5">
        <v>5428</v>
      </c>
      <c r="B43" s="5">
        <v>1142277.6002960205</v>
      </c>
      <c r="C43" s="5">
        <v>1406912.5615595579</v>
      </c>
      <c r="D43" s="5">
        <v>17531.667755085353</v>
      </c>
      <c r="E43" s="5">
        <v>45.787371201130604</v>
      </c>
      <c r="F43" s="45">
        <v>-2.5000000000000001E-2</v>
      </c>
      <c r="G43" s="45">
        <v>2.5000000000000001E-2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396.25</v>
      </c>
      <c r="O43" s="35">
        <f t="shared" si="1"/>
        <v>25</v>
      </c>
      <c r="P43" s="35">
        <f t="shared" si="2"/>
        <v>583.14442824110336</v>
      </c>
      <c r="Q43" s="35">
        <f t="shared" si="3"/>
        <v>249.0213797049712</v>
      </c>
      <c r="R43" s="35">
        <f t="shared" si="4"/>
        <v>125.44098869657967</v>
      </c>
      <c r="S43" s="35">
        <f t="shared" si="5"/>
        <v>293.88349863925117</v>
      </c>
      <c r="T43" s="35">
        <f t="shared" si="6"/>
        <v>42.449484114609724</v>
      </c>
      <c r="U43" s="35">
        <f t="shared" si="7"/>
        <v>529.00636606762339</v>
      </c>
      <c r="V43" s="35">
        <f t="shared" si="8"/>
        <v>266.47945515733045</v>
      </c>
      <c r="W43" s="35">
        <f t="shared" si="9"/>
        <v>19.473851536775534</v>
      </c>
      <c r="X43" s="35">
        <f t="shared" si="10"/>
        <v>3524.3878980789987</v>
      </c>
      <c r="Y43" s="51">
        <v>9900</v>
      </c>
      <c r="Z43" s="51">
        <v>4150</v>
      </c>
      <c r="AA43" s="35">
        <f t="shared" si="11"/>
        <v>603.75</v>
      </c>
      <c r="AB43" s="35">
        <f t="shared" si="12"/>
        <v>475</v>
      </c>
      <c r="AC43" s="35">
        <f t="shared" si="13"/>
        <v>584.50119721938472</v>
      </c>
      <c r="AD43" s="35">
        <f t="shared" si="14"/>
        <v>273.82073980775351</v>
      </c>
      <c r="AE43" s="35">
        <f t="shared" si="15"/>
        <v>151.67567408584176</v>
      </c>
      <c r="AF43" s="35">
        <f t="shared" si="16"/>
        <v>323.1632464175625</v>
      </c>
      <c r="AG43" s="35">
        <f t="shared" si="17"/>
        <v>14.755790027842313</v>
      </c>
      <c r="AH43" s="35">
        <f t="shared" si="18"/>
        <v>516.6058316950888</v>
      </c>
      <c r="AI43" s="35">
        <f t="shared" si="19"/>
        <v>286.15998121268223</v>
      </c>
      <c r="AJ43" s="35">
        <f t="shared" si="20"/>
        <v>21.41404029833982</v>
      </c>
      <c r="AK43" s="36">
        <f t="shared" si="21"/>
        <v>3266.6454081942447</v>
      </c>
    </row>
    <row r="44" spans="1:37" x14ac:dyDescent="0.25">
      <c r="A44" s="5">
        <v>5429</v>
      </c>
      <c r="B44" s="5">
        <v>1142974.5183029175</v>
      </c>
      <c r="C44" s="5">
        <v>1407629.7123000622</v>
      </c>
      <c r="D44" s="5">
        <v>17533.019999983309</v>
      </c>
      <c r="E44" s="5">
        <v>45.85211219493069</v>
      </c>
      <c r="F44" s="45">
        <v>-2.5000000000000001E-2</v>
      </c>
      <c r="G44" s="45">
        <v>2.5000000000000001E-2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396.25</v>
      </c>
      <c r="O44" s="35">
        <f t="shared" si="1"/>
        <v>25</v>
      </c>
      <c r="P44" s="35">
        <f t="shared" si="2"/>
        <v>583.14442824110336</v>
      </c>
      <c r="Q44" s="35">
        <f t="shared" si="3"/>
        <v>249.0213797049712</v>
      </c>
      <c r="R44" s="35">
        <f t="shared" si="4"/>
        <v>125.44098869657967</v>
      </c>
      <c r="S44" s="35">
        <f t="shared" si="5"/>
        <v>293.88349863925117</v>
      </c>
      <c r="T44" s="35">
        <f t="shared" si="6"/>
        <v>42.449484114609724</v>
      </c>
      <c r="U44" s="35">
        <f t="shared" si="7"/>
        <v>529.00636606762339</v>
      </c>
      <c r="V44" s="35">
        <f t="shared" si="8"/>
        <v>266.47945515733045</v>
      </c>
      <c r="W44" s="35">
        <f t="shared" si="9"/>
        <v>19.473851536775534</v>
      </c>
      <c r="X44" s="35">
        <f t="shared" si="10"/>
        <v>3524.3878980789987</v>
      </c>
      <c r="Y44" s="51">
        <v>9900</v>
      </c>
      <c r="Z44" s="51">
        <v>4150</v>
      </c>
      <c r="AA44" s="35">
        <f t="shared" si="11"/>
        <v>603.75</v>
      </c>
      <c r="AB44" s="35">
        <f t="shared" si="12"/>
        <v>475</v>
      </c>
      <c r="AC44" s="35">
        <f t="shared" si="13"/>
        <v>584.50119721938472</v>
      </c>
      <c r="AD44" s="35">
        <f t="shared" si="14"/>
        <v>273.82073980775351</v>
      </c>
      <c r="AE44" s="35">
        <f t="shared" si="15"/>
        <v>151.67567408584176</v>
      </c>
      <c r="AF44" s="35">
        <f t="shared" si="16"/>
        <v>323.1632464175625</v>
      </c>
      <c r="AG44" s="35">
        <f t="shared" si="17"/>
        <v>14.755790027842313</v>
      </c>
      <c r="AH44" s="35">
        <f t="shared" si="18"/>
        <v>516.6058316950888</v>
      </c>
      <c r="AI44" s="35">
        <f t="shared" si="19"/>
        <v>286.15998121268223</v>
      </c>
      <c r="AJ44" s="35">
        <f t="shared" si="20"/>
        <v>21.41404029833982</v>
      </c>
      <c r="AK44" s="36">
        <f t="shared" si="21"/>
        <v>3266.6454081942447</v>
      </c>
    </row>
    <row r="45" spans="1:37" x14ac:dyDescent="0.25">
      <c r="A45" s="5">
        <v>5430</v>
      </c>
      <c r="B45" s="5">
        <v>1143670.6255264282</v>
      </c>
      <c r="C45" s="5">
        <v>1408347.6500605345</v>
      </c>
      <c r="D45" s="5">
        <v>17534.387755085361</v>
      </c>
      <c r="E45" s="5">
        <v>45.916853188730791</v>
      </c>
      <c r="F45" s="45">
        <v>-2.5000000000000001E-2</v>
      </c>
      <c r="G45" s="45">
        <v>2.5000000000000001E-2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396.25</v>
      </c>
      <c r="O45" s="35">
        <f t="shared" si="1"/>
        <v>25</v>
      </c>
      <c r="P45" s="35">
        <f t="shared" si="2"/>
        <v>583.14442824110336</v>
      </c>
      <c r="Q45" s="35">
        <f t="shared" si="3"/>
        <v>249.0213797049712</v>
      </c>
      <c r="R45" s="35">
        <f t="shared" si="4"/>
        <v>125.44098869657967</v>
      </c>
      <c r="S45" s="35">
        <f t="shared" si="5"/>
        <v>293.88349863925117</v>
      </c>
      <c r="T45" s="35">
        <f t="shared" si="6"/>
        <v>42.449484114609724</v>
      </c>
      <c r="U45" s="35">
        <f t="shared" si="7"/>
        <v>529.00636606762339</v>
      </c>
      <c r="V45" s="35">
        <f t="shared" si="8"/>
        <v>266.47945515733045</v>
      </c>
      <c r="W45" s="35">
        <f t="shared" si="9"/>
        <v>19.473851536775534</v>
      </c>
      <c r="X45" s="35">
        <f t="shared" si="10"/>
        <v>3524.3878980789987</v>
      </c>
      <c r="Y45" s="51">
        <v>9900</v>
      </c>
      <c r="Z45" s="51">
        <v>4150</v>
      </c>
      <c r="AA45" s="35">
        <f t="shared" si="11"/>
        <v>603.75</v>
      </c>
      <c r="AB45" s="35">
        <f t="shared" si="12"/>
        <v>475</v>
      </c>
      <c r="AC45" s="35">
        <f t="shared" si="13"/>
        <v>584.50119721938472</v>
      </c>
      <c r="AD45" s="35">
        <f t="shared" si="14"/>
        <v>273.82073980775351</v>
      </c>
      <c r="AE45" s="35">
        <f t="shared" si="15"/>
        <v>151.67567408584176</v>
      </c>
      <c r="AF45" s="35">
        <f t="shared" si="16"/>
        <v>323.1632464175625</v>
      </c>
      <c r="AG45" s="35">
        <f t="shared" si="17"/>
        <v>14.755790027842313</v>
      </c>
      <c r="AH45" s="35">
        <f t="shared" si="18"/>
        <v>516.6058316950888</v>
      </c>
      <c r="AI45" s="35">
        <f t="shared" si="19"/>
        <v>286.15998121268223</v>
      </c>
      <c r="AJ45" s="35">
        <f t="shared" si="20"/>
        <v>21.41404029833982</v>
      </c>
      <c r="AK45" s="36">
        <f t="shared" si="21"/>
        <v>3266.6454081942447</v>
      </c>
    </row>
    <row r="46" spans="1:37" x14ac:dyDescent="0.25">
      <c r="A46" s="5">
        <v>5431</v>
      </c>
      <c r="B46" s="5">
        <v>1144365.9210758209</v>
      </c>
      <c r="C46" s="5">
        <v>1409066.3739243746</v>
      </c>
      <c r="D46" s="5">
        <v>17535.771020391509</v>
      </c>
      <c r="E46" s="5">
        <v>45.981594182530877</v>
      </c>
      <c r="F46" s="45">
        <v>-2.5000000000000001E-2</v>
      </c>
      <c r="G46" s="45">
        <v>2.5000000000000001E-2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396.25</v>
      </c>
      <c r="O46" s="35">
        <f t="shared" si="1"/>
        <v>25</v>
      </c>
      <c r="P46" s="35">
        <f t="shared" si="2"/>
        <v>583.14442824110336</v>
      </c>
      <c r="Q46" s="35">
        <f t="shared" si="3"/>
        <v>249.0213797049712</v>
      </c>
      <c r="R46" s="35">
        <f t="shared" si="4"/>
        <v>125.44098869657967</v>
      </c>
      <c r="S46" s="35">
        <f t="shared" si="5"/>
        <v>293.88349863925117</v>
      </c>
      <c r="T46" s="35">
        <f t="shared" si="6"/>
        <v>42.449484114609724</v>
      </c>
      <c r="U46" s="35">
        <f t="shared" si="7"/>
        <v>529.00636606762339</v>
      </c>
      <c r="V46" s="35">
        <f t="shared" si="8"/>
        <v>266.47945515733045</v>
      </c>
      <c r="W46" s="35">
        <f t="shared" si="9"/>
        <v>19.473851536775534</v>
      </c>
      <c r="X46" s="35">
        <f t="shared" si="10"/>
        <v>3524.3878980789987</v>
      </c>
      <c r="Y46" s="51">
        <v>9900</v>
      </c>
      <c r="Z46" s="51">
        <v>4150</v>
      </c>
      <c r="AA46" s="35">
        <f t="shared" si="11"/>
        <v>603.75</v>
      </c>
      <c r="AB46" s="35">
        <f t="shared" si="12"/>
        <v>475</v>
      </c>
      <c r="AC46" s="35">
        <f t="shared" si="13"/>
        <v>584.50119721938472</v>
      </c>
      <c r="AD46" s="35">
        <f t="shared" si="14"/>
        <v>273.82073980775351</v>
      </c>
      <c r="AE46" s="35">
        <f t="shared" si="15"/>
        <v>151.67567408584176</v>
      </c>
      <c r="AF46" s="35">
        <f t="shared" si="16"/>
        <v>323.1632464175625</v>
      </c>
      <c r="AG46" s="35">
        <f t="shared" si="17"/>
        <v>14.755790027842313</v>
      </c>
      <c r="AH46" s="35">
        <f t="shared" si="18"/>
        <v>516.6058316950888</v>
      </c>
      <c r="AI46" s="35">
        <f t="shared" si="19"/>
        <v>286.15998121268223</v>
      </c>
      <c r="AJ46" s="35">
        <f t="shared" si="20"/>
        <v>21.41404029833982</v>
      </c>
      <c r="AK46" s="36">
        <f t="shared" si="21"/>
        <v>3266.6454081942447</v>
      </c>
    </row>
    <row r="47" spans="1:37" x14ac:dyDescent="0.25">
      <c r="A47" s="5">
        <v>5432</v>
      </c>
      <c r="B47" s="5">
        <v>1145060.4040637016</v>
      </c>
      <c r="C47" s="5">
        <v>1409785.8829738796</v>
      </c>
      <c r="D47" s="5">
        <v>17537.169795901689</v>
      </c>
      <c r="E47" s="5">
        <v>46.046335176330977</v>
      </c>
      <c r="F47" s="45">
        <v>-2.5000000000000001E-2</v>
      </c>
      <c r="G47" s="45">
        <v>2.5000000000000001E-2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396.25</v>
      </c>
      <c r="O47" s="35">
        <f t="shared" si="1"/>
        <v>25</v>
      </c>
      <c r="P47" s="35">
        <f t="shared" si="2"/>
        <v>583.14442824110336</v>
      </c>
      <c r="Q47" s="35">
        <f t="shared" si="3"/>
        <v>249.0213797049712</v>
      </c>
      <c r="R47" s="35">
        <f t="shared" si="4"/>
        <v>125.44098869657967</v>
      </c>
      <c r="S47" s="35">
        <f t="shared" si="5"/>
        <v>293.88349863925117</v>
      </c>
      <c r="T47" s="35">
        <f t="shared" si="6"/>
        <v>42.449484114609724</v>
      </c>
      <c r="U47" s="35">
        <f t="shared" si="7"/>
        <v>529.00636606762339</v>
      </c>
      <c r="V47" s="35">
        <f t="shared" si="8"/>
        <v>266.47945515733045</v>
      </c>
      <c r="W47" s="35">
        <f t="shared" si="9"/>
        <v>19.473851536775534</v>
      </c>
      <c r="X47" s="35">
        <f t="shared" si="10"/>
        <v>3524.3878980789987</v>
      </c>
      <c r="Y47" s="51">
        <v>9900</v>
      </c>
      <c r="Z47" s="51">
        <v>4150</v>
      </c>
      <c r="AA47" s="35">
        <f t="shared" si="11"/>
        <v>603.75</v>
      </c>
      <c r="AB47" s="35">
        <f t="shared" si="12"/>
        <v>475</v>
      </c>
      <c r="AC47" s="35">
        <f t="shared" si="13"/>
        <v>584.50119721938472</v>
      </c>
      <c r="AD47" s="35">
        <f t="shared" si="14"/>
        <v>273.82073980775351</v>
      </c>
      <c r="AE47" s="35">
        <f t="shared" si="15"/>
        <v>151.67567408584176</v>
      </c>
      <c r="AF47" s="35">
        <f t="shared" si="16"/>
        <v>323.1632464175625</v>
      </c>
      <c r="AG47" s="35">
        <f t="shared" si="17"/>
        <v>14.755790027842313</v>
      </c>
      <c r="AH47" s="35">
        <f t="shared" si="18"/>
        <v>516.6058316950888</v>
      </c>
      <c r="AI47" s="35">
        <f t="shared" si="19"/>
        <v>286.15998121268223</v>
      </c>
      <c r="AJ47" s="35">
        <f t="shared" si="20"/>
        <v>21.41404029833982</v>
      </c>
      <c r="AK47" s="36">
        <f t="shared" si="21"/>
        <v>3266.6454081942447</v>
      </c>
    </row>
    <row r="48" spans="1:37" x14ac:dyDescent="0.25">
      <c r="A48" s="5">
        <v>5432.2</v>
      </c>
      <c r="B48" s="5">
        <v>1145199.2030763626</v>
      </c>
      <c r="C48" s="5">
        <v>1409929.8789252639</v>
      </c>
      <c r="D48" s="5">
        <v>17537.451412228278</v>
      </c>
      <c r="E48" s="5">
        <v>46.059283375090985</v>
      </c>
      <c r="F48" s="45">
        <v>-2.5000000000000001E-2</v>
      </c>
      <c r="G48" s="45">
        <v>2.5000000000000001E-2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396.25</v>
      </c>
      <c r="O48" s="35">
        <f t="shared" si="1"/>
        <v>25</v>
      </c>
      <c r="P48" s="35">
        <f t="shared" si="2"/>
        <v>583.14442824110336</v>
      </c>
      <c r="Q48" s="35">
        <f t="shared" si="3"/>
        <v>249.0213797049712</v>
      </c>
      <c r="R48" s="35">
        <f t="shared" si="4"/>
        <v>125.44098869657967</v>
      </c>
      <c r="S48" s="35">
        <f t="shared" si="5"/>
        <v>293.88349863925117</v>
      </c>
      <c r="T48" s="35">
        <f t="shared" si="6"/>
        <v>42.449484114609724</v>
      </c>
      <c r="U48" s="35">
        <f t="shared" si="7"/>
        <v>529.00636606762339</v>
      </c>
      <c r="V48" s="35">
        <f t="shared" si="8"/>
        <v>266.47945515733045</v>
      </c>
      <c r="W48" s="35">
        <f t="shared" si="9"/>
        <v>19.473851536775534</v>
      </c>
      <c r="X48" s="35">
        <f t="shared" si="10"/>
        <v>3524.3878980789987</v>
      </c>
      <c r="Y48" s="51">
        <v>9900</v>
      </c>
      <c r="Z48" s="51">
        <v>4150</v>
      </c>
      <c r="AA48" s="35">
        <f t="shared" si="11"/>
        <v>603.75</v>
      </c>
      <c r="AB48" s="35">
        <f t="shared" si="12"/>
        <v>475</v>
      </c>
      <c r="AC48" s="35">
        <f t="shared" si="13"/>
        <v>584.50119721938472</v>
      </c>
      <c r="AD48" s="35">
        <f t="shared" si="14"/>
        <v>273.82073980775351</v>
      </c>
      <c r="AE48" s="35">
        <f t="shared" si="15"/>
        <v>151.67567408584176</v>
      </c>
      <c r="AF48" s="35">
        <f t="shared" si="16"/>
        <v>323.1632464175625</v>
      </c>
      <c r="AG48" s="35">
        <f t="shared" si="17"/>
        <v>14.755790027842313</v>
      </c>
      <c r="AH48" s="35">
        <f t="shared" si="18"/>
        <v>516.6058316950888</v>
      </c>
      <c r="AI48" s="35">
        <f t="shared" si="19"/>
        <v>286.15998121268223</v>
      </c>
      <c r="AJ48" s="35">
        <f t="shared" si="20"/>
        <v>21.41404029833982</v>
      </c>
      <c r="AK48" s="36">
        <f t="shared" si="21"/>
        <v>3266.6454081942447</v>
      </c>
    </row>
    <row r="49" spans="1:37" x14ac:dyDescent="0.25">
      <c r="A49" s="5">
        <v>5432.8</v>
      </c>
      <c r="B49" s="5">
        <v>1145615.4048147202</v>
      </c>
      <c r="C49" s="5">
        <v>1410362.0549299121</v>
      </c>
      <c r="D49" s="5">
        <v>17538.299983656798</v>
      </c>
      <c r="E49" s="5">
        <v>46.098127971371056</v>
      </c>
      <c r="F49" s="45">
        <v>-2.5000000000000001E-2</v>
      </c>
      <c r="G49" s="45">
        <v>2.5000000000000001E-2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396.25</v>
      </c>
      <c r="O49" s="35">
        <f t="shared" si="1"/>
        <v>25</v>
      </c>
      <c r="P49" s="35">
        <f t="shared" si="2"/>
        <v>583.14442824110336</v>
      </c>
      <c r="Q49" s="35">
        <f t="shared" si="3"/>
        <v>249.0213797049712</v>
      </c>
      <c r="R49" s="35">
        <f t="shared" si="4"/>
        <v>125.44098869657967</v>
      </c>
      <c r="S49" s="35">
        <f t="shared" si="5"/>
        <v>293.88349863925117</v>
      </c>
      <c r="T49" s="35">
        <f t="shared" si="6"/>
        <v>42.449484114609724</v>
      </c>
      <c r="U49" s="35">
        <f t="shared" si="7"/>
        <v>529.00636606762339</v>
      </c>
      <c r="V49" s="35">
        <f t="shared" si="8"/>
        <v>266.47945515733045</v>
      </c>
      <c r="W49" s="35">
        <f t="shared" si="9"/>
        <v>19.473851536775534</v>
      </c>
      <c r="X49" s="35">
        <f t="shared" si="10"/>
        <v>3524.3878980789987</v>
      </c>
      <c r="Y49" s="51">
        <v>9900</v>
      </c>
      <c r="Z49" s="51">
        <v>4150</v>
      </c>
      <c r="AA49" s="35">
        <f t="shared" si="11"/>
        <v>603.75</v>
      </c>
      <c r="AB49" s="35">
        <f t="shared" si="12"/>
        <v>475</v>
      </c>
      <c r="AC49" s="35">
        <f t="shared" si="13"/>
        <v>584.50119721938472</v>
      </c>
      <c r="AD49" s="35">
        <f t="shared" si="14"/>
        <v>273.82073980775351</v>
      </c>
      <c r="AE49" s="35">
        <f t="shared" si="15"/>
        <v>151.67567408584176</v>
      </c>
      <c r="AF49" s="35">
        <f t="shared" si="16"/>
        <v>323.1632464175625</v>
      </c>
      <c r="AG49" s="35">
        <f t="shared" si="17"/>
        <v>14.755790027842313</v>
      </c>
      <c r="AH49" s="35">
        <f t="shared" si="18"/>
        <v>516.6058316950888</v>
      </c>
      <c r="AI49" s="35">
        <f t="shared" si="19"/>
        <v>286.15998121268223</v>
      </c>
      <c r="AJ49" s="35">
        <f t="shared" si="20"/>
        <v>21.41404029833982</v>
      </c>
      <c r="AK49" s="36">
        <f t="shared" si="21"/>
        <v>3266.6454081942447</v>
      </c>
    </row>
    <row r="50" spans="1:37" x14ac:dyDescent="0.25">
      <c r="A50" s="5">
        <v>5433</v>
      </c>
      <c r="B50" s="5">
        <v>1145754.0736045837</v>
      </c>
      <c r="C50" s="5">
        <v>1410506.1762904525</v>
      </c>
      <c r="D50" s="5">
        <v>17538.584081615994</v>
      </c>
      <c r="E50" s="5">
        <v>46.111076170131064</v>
      </c>
      <c r="F50" s="45">
        <v>-2.5000000000000001E-2</v>
      </c>
      <c r="G50" s="45">
        <v>2.5000000000000001E-2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396.25</v>
      </c>
      <c r="O50" s="35">
        <f t="shared" si="1"/>
        <v>25</v>
      </c>
      <c r="P50" s="35">
        <f t="shared" si="2"/>
        <v>583.14442824110336</v>
      </c>
      <c r="Q50" s="35">
        <f t="shared" si="3"/>
        <v>249.0213797049712</v>
      </c>
      <c r="R50" s="35">
        <f t="shared" si="4"/>
        <v>125.44098869657967</v>
      </c>
      <c r="S50" s="35">
        <f t="shared" si="5"/>
        <v>293.88349863925117</v>
      </c>
      <c r="T50" s="35">
        <f t="shared" si="6"/>
        <v>42.449484114609724</v>
      </c>
      <c r="U50" s="35">
        <f t="shared" si="7"/>
        <v>529.00636606762339</v>
      </c>
      <c r="V50" s="35">
        <f t="shared" si="8"/>
        <v>266.47945515733045</v>
      </c>
      <c r="W50" s="35">
        <f t="shared" si="9"/>
        <v>19.473851536775534</v>
      </c>
      <c r="X50" s="35">
        <f t="shared" si="10"/>
        <v>3524.3878980789987</v>
      </c>
      <c r="Y50" s="51">
        <v>9900</v>
      </c>
      <c r="Z50" s="51">
        <v>4150</v>
      </c>
      <c r="AA50" s="35">
        <f t="shared" si="11"/>
        <v>603.75</v>
      </c>
      <c r="AB50" s="35">
        <f t="shared" si="12"/>
        <v>475</v>
      </c>
      <c r="AC50" s="35">
        <f t="shared" si="13"/>
        <v>584.50119721938472</v>
      </c>
      <c r="AD50" s="35">
        <f t="shared" si="14"/>
        <v>273.82073980775351</v>
      </c>
      <c r="AE50" s="35">
        <f t="shared" si="15"/>
        <v>151.67567408584176</v>
      </c>
      <c r="AF50" s="35">
        <f t="shared" si="16"/>
        <v>323.1632464175625</v>
      </c>
      <c r="AG50" s="35">
        <f t="shared" si="17"/>
        <v>14.755790027842313</v>
      </c>
      <c r="AH50" s="35">
        <f t="shared" si="18"/>
        <v>516.6058316950888</v>
      </c>
      <c r="AI50" s="35">
        <f t="shared" si="19"/>
        <v>286.15998121268223</v>
      </c>
      <c r="AJ50" s="35">
        <f t="shared" si="20"/>
        <v>21.41404029833982</v>
      </c>
      <c r="AK50" s="36">
        <f t="shared" si="21"/>
        <v>3266.6454081942447</v>
      </c>
    </row>
    <row r="51" spans="1:37" x14ac:dyDescent="0.25">
      <c r="A51" s="5">
        <v>5434</v>
      </c>
      <c r="B51" s="5">
        <v>1146446.928812027</v>
      </c>
      <c r="C51" s="5">
        <v>1411227.2529544234</v>
      </c>
      <c r="D51" s="5">
        <v>17540.013877534362</v>
      </c>
      <c r="E51" s="5">
        <v>46.175817163931157</v>
      </c>
      <c r="F51" s="45">
        <v>-2.5000000000000001E-2</v>
      </c>
      <c r="G51" s="45">
        <v>2.5000000000000001E-2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396.25</v>
      </c>
      <c r="O51" s="35">
        <f t="shared" si="1"/>
        <v>25</v>
      </c>
      <c r="P51" s="35">
        <f t="shared" si="2"/>
        <v>583.14442824110336</v>
      </c>
      <c r="Q51" s="35">
        <f t="shared" si="3"/>
        <v>249.0213797049712</v>
      </c>
      <c r="R51" s="35">
        <f t="shared" si="4"/>
        <v>125.44098869657967</v>
      </c>
      <c r="S51" s="35">
        <f t="shared" si="5"/>
        <v>293.88349863925117</v>
      </c>
      <c r="T51" s="35">
        <f t="shared" si="6"/>
        <v>42.449484114609724</v>
      </c>
      <c r="U51" s="35">
        <f t="shared" si="7"/>
        <v>529.00636606762339</v>
      </c>
      <c r="V51" s="35">
        <f t="shared" si="8"/>
        <v>266.47945515733045</v>
      </c>
      <c r="W51" s="35">
        <f t="shared" si="9"/>
        <v>19.473851536775534</v>
      </c>
      <c r="X51" s="35">
        <f t="shared" si="10"/>
        <v>3524.3878980789987</v>
      </c>
      <c r="Y51" s="51">
        <v>9900</v>
      </c>
      <c r="Z51" s="51">
        <v>4150</v>
      </c>
      <c r="AA51" s="35">
        <f t="shared" si="11"/>
        <v>603.75</v>
      </c>
      <c r="AB51" s="35">
        <f t="shared" si="12"/>
        <v>475</v>
      </c>
      <c r="AC51" s="35">
        <f t="shared" si="13"/>
        <v>584.50119721938472</v>
      </c>
      <c r="AD51" s="35">
        <f t="shared" si="14"/>
        <v>273.82073980775351</v>
      </c>
      <c r="AE51" s="35">
        <f t="shared" si="15"/>
        <v>151.67567408584176</v>
      </c>
      <c r="AF51" s="35">
        <f t="shared" si="16"/>
        <v>323.1632464175625</v>
      </c>
      <c r="AG51" s="35">
        <f t="shared" si="17"/>
        <v>14.755790027842313</v>
      </c>
      <c r="AH51" s="35">
        <f t="shared" si="18"/>
        <v>516.6058316950888</v>
      </c>
      <c r="AI51" s="35">
        <f t="shared" si="19"/>
        <v>286.15998121268223</v>
      </c>
      <c r="AJ51" s="35">
        <f t="shared" si="20"/>
        <v>21.41404029833982</v>
      </c>
      <c r="AK51" s="36">
        <f t="shared" si="21"/>
        <v>3266.6454081942447</v>
      </c>
    </row>
    <row r="52" spans="1:37" x14ac:dyDescent="0.25">
      <c r="A52" s="5">
        <v>5435</v>
      </c>
      <c r="B52" s="5">
        <v>1147138.9688014984</v>
      </c>
      <c r="C52" s="5">
        <v>1411949.1120451689</v>
      </c>
      <c r="D52" s="5">
        <v>17541.459183656825</v>
      </c>
      <c r="E52" s="5">
        <v>46.240558157731257</v>
      </c>
      <c r="F52" s="45">
        <v>-2.5000000000000001E-2</v>
      </c>
      <c r="G52" s="45">
        <v>2.5000000000000001E-2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396.25</v>
      </c>
      <c r="O52" s="35">
        <f t="shared" si="1"/>
        <v>25</v>
      </c>
      <c r="P52" s="35">
        <f t="shared" si="2"/>
        <v>583.14442824110336</v>
      </c>
      <c r="Q52" s="35">
        <f t="shared" si="3"/>
        <v>249.0213797049712</v>
      </c>
      <c r="R52" s="35">
        <f t="shared" si="4"/>
        <v>125.44098869657967</v>
      </c>
      <c r="S52" s="35">
        <f t="shared" si="5"/>
        <v>293.88349863925117</v>
      </c>
      <c r="T52" s="35">
        <f t="shared" si="6"/>
        <v>42.449484114609724</v>
      </c>
      <c r="U52" s="35">
        <f t="shared" si="7"/>
        <v>529.00636606762339</v>
      </c>
      <c r="V52" s="35">
        <f t="shared" si="8"/>
        <v>266.47945515733045</v>
      </c>
      <c r="W52" s="35">
        <f t="shared" si="9"/>
        <v>19.473851536775534</v>
      </c>
      <c r="X52" s="35">
        <f t="shared" si="10"/>
        <v>3524.3878980789987</v>
      </c>
      <c r="Y52" s="51">
        <v>9900</v>
      </c>
      <c r="Z52" s="51">
        <v>4150</v>
      </c>
      <c r="AA52" s="35">
        <f t="shared" si="11"/>
        <v>603.75</v>
      </c>
      <c r="AB52" s="35">
        <f t="shared" si="12"/>
        <v>475</v>
      </c>
      <c r="AC52" s="35">
        <f t="shared" si="13"/>
        <v>584.50119721938472</v>
      </c>
      <c r="AD52" s="35">
        <f t="shared" si="14"/>
        <v>273.82073980775351</v>
      </c>
      <c r="AE52" s="35">
        <f t="shared" si="15"/>
        <v>151.67567408584176</v>
      </c>
      <c r="AF52" s="35">
        <f t="shared" si="16"/>
        <v>323.1632464175625</v>
      </c>
      <c r="AG52" s="35">
        <f t="shared" si="17"/>
        <v>14.755790027842313</v>
      </c>
      <c r="AH52" s="35">
        <f t="shared" si="18"/>
        <v>516.6058316950888</v>
      </c>
      <c r="AI52" s="35">
        <f t="shared" si="19"/>
        <v>286.15998121268223</v>
      </c>
      <c r="AJ52" s="35">
        <f t="shared" si="20"/>
        <v>21.41404029833982</v>
      </c>
      <c r="AK52" s="36">
        <f t="shared" si="21"/>
        <v>3266.6454081942447</v>
      </c>
    </row>
    <row r="53" spans="1:37" x14ac:dyDescent="0.25">
      <c r="A53" s="5">
        <v>5436</v>
      </c>
      <c r="B53" s="5">
        <v>1147830.192688942</v>
      </c>
      <c r="C53" s="5">
        <v>1412671.7526409626</v>
      </c>
      <c r="D53" s="5">
        <v>17542.919999983355</v>
      </c>
      <c r="E53" s="5">
        <v>46.305299151531344</v>
      </c>
      <c r="F53" s="45">
        <v>-2.5000000000000001E-2</v>
      </c>
      <c r="G53" s="45">
        <v>2.5000000000000001E-2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396.25</v>
      </c>
      <c r="O53" s="35">
        <f t="shared" si="1"/>
        <v>25</v>
      </c>
      <c r="P53" s="35">
        <f t="shared" si="2"/>
        <v>583.14442824110336</v>
      </c>
      <c r="Q53" s="35">
        <f t="shared" si="3"/>
        <v>249.0213797049712</v>
      </c>
      <c r="R53" s="35">
        <f t="shared" si="4"/>
        <v>125.44098869657967</v>
      </c>
      <c r="S53" s="35">
        <f t="shared" si="5"/>
        <v>293.88349863925117</v>
      </c>
      <c r="T53" s="35">
        <f t="shared" si="6"/>
        <v>42.449484114609724</v>
      </c>
      <c r="U53" s="35">
        <f t="shared" si="7"/>
        <v>529.00636606762339</v>
      </c>
      <c r="V53" s="35">
        <f t="shared" si="8"/>
        <v>266.47945515733045</v>
      </c>
      <c r="W53" s="35">
        <f t="shared" si="9"/>
        <v>19.473851536775534</v>
      </c>
      <c r="X53" s="35">
        <f t="shared" si="10"/>
        <v>3524.3878980789987</v>
      </c>
      <c r="Y53" s="51">
        <v>9900</v>
      </c>
      <c r="Z53" s="51">
        <v>4150</v>
      </c>
      <c r="AA53" s="35">
        <f t="shared" si="11"/>
        <v>603.75</v>
      </c>
      <c r="AB53" s="35">
        <f t="shared" si="12"/>
        <v>475</v>
      </c>
      <c r="AC53" s="35">
        <f t="shared" si="13"/>
        <v>584.50119721938472</v>
      </c>
      <c r="AD53" s="35">
        <f t="shared" si="14"/>
        <v>273.82073980775351</v>
      </c>
      <c r="AE53" s="35">
        <f t="shared" si="15"/>
        <v>151.67567408584176</v>
      </c>
      <c r="AF53" s="35">
        <f t="shared" si="16"/>
        <v>323.1632464175625</v>
      </c>
      <c r="AG53" s="35">
        <f t="shared" si="17"/>
        <v>14.755790027842313</v>
      </c>
      <c r="AH53" s="35">
        <f t="shared" si="18"/>
        <v>516.6058316950888</v>
      </c>
      <c r="AI53" s="35">
        <f t="shared" si="19"/>
        <v>286.15998121268223</v>
      </c>
      <c r="AJ53" s="35">
        <f t="shared" si="20"/>
        <v>21.41404029833982</v>
      </c>
      <c r="AK53" s="36">
        <f t="shared" si="21"/>
        <v>3266.6454081942447</v>
      </c>
    </row>
    <row r="54" spans="1:37" x14ac:dyDescent="0.25">
      <c r="A54" s="5">
        <v>5437</v>
      </c>
      <c r="B54" s="5">
        <v>1148520.5995922089</v>
      </c>
      <c r="C54" s="5">
        <v>1413395.1738192439</v>
      </c>
      <c r="D54" s="5">
        <v>17544.396326513917</v>
      </c>
      <c r="E54" s="5">
        <v>46.37004014533143</v>
      </c>
      <c r="F54" s="45">
        <v>-2.5000000000000001E-2</v>
      </c>
      <c r="G54" s="45">
        <v>2.5000000000000001E-2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396.25</v>
      </c>
      <c r="O54" s="35">
        <f t="shared" si="1"/>
        <v>25</v>
      </c>
      <c r="P54" s="35">
        <f t="shared" si="2"/>
        <v>583.14442824110336</v>
      </c>
      <c r="Q54" s="35">
        <f t="shared" si="3"/>
        <v>249.0213797049712</v>
      </c>
      <c r="R54" s="35">
        <f t="shared" si="4"/>
        <v>125.44098869657967</v>
      </c>
      <c r="S54" s="35">
        <f t="shared" si="5"/>
        <v>293.88349863925117</v>
      </c>
      <c r="T54" s="35">
        <f t="shared" si="6"/>
        <v>42.449484114609724</v>
      </c>
      <c r="U54" s="35">
        <f t="shared" si="7"/>
        <v>529.00636606762339</v>
      </c>
      <c r="V54" s="35">
        <f t="shared" si="8"/>
        <v>266.47945515733045</v>
      </c>
      <c r="W54" s="35">
        <f t="shared" si="9"/>
        <v>19.473851536775534</v>
      </c>
      <c r="X54" s="35">
        <f t="shared" si="10"/>
        <v>3524.3878980789987</v>
      </c>
      <c r="Y54" s="51">
        <v>9900</v>
      </c>
      <c r="Z54" s="51">
        <v>4150</v>
      </c>
      <c r="AA54" s="35">
        <f t="shared" si="11"/>
        <v>603.75</v>
      </c>
      <c r="AB54" s="35">
        <f t="shared" si="12"/>
        <v>475</v>
      </c>
      <c r="AC54" s="35">
        <f t="shared" si="13"/>
        <v>584.50119721938472</v>
      </c>
      <c r="AD54" s="35">
        <f t="shared" si="14"/>
        <v>273.82073980775351</v>
      </c>
      <c r="AE54" s="35">
        <f t="shared" si="15"/>
        <v>151.67567408584176</v>
      </c>
      <c r="AF54" s="35">
        <f t="shared" si="16"/>
        <v>323.1632464175625</v>
      </c>
      <c r="AG54" s="35">
        <f t="shared" si="17"/>
        <v>14.755790027842313</v>
      </c>
      <c r="AH54" s="35">
        <f t="shared" si="18"/>
        <v>516.6058316950888</v>
      </c>
      <c r="AI54" s="35">
        <f t="shared" si="19"/>
        <v>286.15998121268223</v>
      </c>
      <c r="AJ54" s="35">
        <f t="shared" si="20"/>
        <v>21.41404029833982</v>
      </c>
      <c r="AK54" s="36">
        <f t="shared" si="21"/>
        <v>3266.6454081942447</v>
      </c>
    </row>
    <row r="55" spans="1:37" x14ac:dyDescent="0.25">
      <c r="A55" s="5">
        <v>5437.2</v>
      </c>
      <c r="B55" s="5">
        <v>1148658.5828576088</v>
      </c>
      <c r="C55" s="5">
        <v>1413539.9516435266</v>
      </c>
      <c r="D55" s="5">
        <v>17544.693453044543</v>
      </c>
      <c r="E55" s="5">
        <v>46.382988344091437</v>
      </c>
      <c r="F55" s="45">
        <v>-2.5000000000000001E-2</v>
      </c>
      <c r="G55" s="45">
        <v>2.5000000000000001E-2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396.25</v>
      </c>
      <c r="O55" s="35">
        <f t="shared" si="1"/>
        <v>25</v>
      </c>
      <c r="P55" s="35">
        <f t="shared" si="2"/>
        <v>583.14442824110336</v>
      </c>
      <c r="Q55" s="35">
        <f t="shared" si="3"/>
        <v>249.0213797049712</v>
      </c>
      <c r="R55" s="35">
        <f t="shared" si="4"/>
        <v>125.44098869657967</v>
      </c>
      <c r="S55" s="35">
        <f t="shared" si="5"/>
        <v>293.88349863925117</v>
      </c>
      <c r="T55" s="35">
        <f t="shared" si="6"/>
        <v>42.449484114609724</v>
      </c>
      <c r="U55" s="35">
        <f t="shared" si="7"/>
        <v>529.00636606762339</v>
      </c>
      <c r="V55" s="35">
        <f t="shared" si="8"/>
        <v>266.47945515733045</v>
      </c>
      <c r="W55" s="35">
        <f t="shared" si="9"/>
        <v>19.473851536775534</v>
      </c>
      <c r="X55" s="35">
        <f t="shared" si="10"/>
        <v>3524.3878980789987</v>
      </c>
      <c r="Y55" s="51">
        <v>9900</v>
      </c>
      <c r="Z55" s="51">
        <v>4150</v>
      </c>
      <c r="AA55" s="35">
        <f t="shared" si="11"/>
        <v>603.75</v>
      </c>
      <c r="AB55" s="35">
        <f t="shared" si="12"/>
        <v>475</v>
      </c>
      <c r="AC55" s="35">
        <f t="shared" si="13"/>
        <v>584.50119721938472</v>
      </c>
      <c r="AD55" s="35">
        <f t="shared" si="14"/>
        <v>273.82073980775351</v>
      </c>
      <c r="AE55" s="35">
        <f t="shared" si="15"/>
        <v>151.67567408584176</v>
      </c>
      <c r="AF55" s="35">
        <f t="shared" si="16"/>
        <v>323.1632464175625</v>
      </c>
      <c r="AG55" s="35">
        <f t="shared" si="17"/>
        <v>14.755790027842313</v>
      </c>
      <c r="AH55" s="35">
        <f t="shared" si="18"/>
        <v>516.6058316950888</v>
      </c>
      <c r="AI55" s="35">
        <f t="shared" si="19"/>
        <v>286.15998121268223</v>
      </c>
      <c r="AJ55" s="35">
        <f t="shared" si="20"/>
        <v>21.41404029833982</v>
      </c>
      <c r="AK55" s="36">
        <f t="shared" si="21"/>
        <v>3266.6454081942447</v>
      </c>
    </row>
    <row r="56" spans="1:37" x14ac:dyDescent="0.25">
      <c r="A56" s="5">
        <v>5437.8</v>
      </c>
      <c r="B56" s="5">
        <v>1149072.336294651</v>
      </c>
      <c r="C56" s="5">
        <v>1413974.472160548</v>
      </c>
      <c r="D56" s="5">
        <v>17545.588555085404</v>
      </c>
      <c r="E56" s="5">
        <v>46.421832940371523</v>
      </c>
      <c r="F56" s="45">
        <v>-2.5000000000000001E-2</v>
      </c>
      <c r="G56" s="45">
        <v>2.5000000000000001E-2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396.25</v>
      </c>
      <c r="O56" s="35">
        <f t="shared" si="1"/>
        <v>25</v>
      </c>
      <c r="P56" s="35">
        <f t="shared" si="2"/>
        <v>583.14442824110336</v>
      </c>
      <c r="Q56" s="35">
        <f t="shared" si="3"/>
        <v>249.0213797049712</v>
      </c>
      <c r="R56" s="35">
        <f t="shared" si="4"/>
        <v>125.44098869657967</v>
      </c>
      <c r="S56" s="35">
        <f t="shared" si="5"/>
        <v>293.88349863925117</v>
      </c>
      <c r="T56" s="35">
        <f t="shared" si="6"/>
        <v>42.449484114609724</v>
      </c>
      <c r="U56" s="35">
        <f t="shared" si="7"/>
        <v>529.00636606762339</v>
      </c>
      <c r="V56" s="35">
        <f t="shared" si="8"/>
        <v>266.47945515733045</v>
      </c>
      <c r="W56" s="35">
        <f t="shared" si="9"/>
        <v>19.473851536775534</v>
      </c>
      <c r="X56" s="35">
        <f t="shared" si="10"/>
        <v>3524.3878980789987</v>
      </c>
      <c r="Y56" s="51">
        <v>9900</v>
      </c>
      <c r="Z56" s="51">
        <v>4150</v>
      </c>
      <c r="AA56" s="35">
        <f t="shared" si="11"/>
        <v>603.75</v>
      </c>
      <c r="AB56" s="35">
        <f t="shared" si="12"/>
        <v>475</v>
      </c>
      <c r="AC56" s="35">
        <f t="shared" si="13"/>
        <v>584.50119721938472</v>
      </c>
      <c r="AD56" s="35">
        <f t="shared" si="14"/>
        <v>273.82073980775351</v>
      </c>
      <c r="AE56" s="35">
        <f t="shared" si="15"/>
        <v>151.67567408584176</v>
      </c>
      <c r="AF56" s="35">
        <f t="shared" si="16"/>
        <v>323.1632464175625</v>
      </c>
      <c r="AG56" s="35">
        <f t="shared" si="17"/>
        <v>14.755790027842313</v>
      </c>
      <c r="AH56" s="35">
        <f t="shared" si="18"/>
        <v>516.6058316950888</v>
      </c>
      <c r="AI56" s="35">
        <f t="shared" si="19"/>
        <v>286.15998121268223</v>
      </c>
      <c r="AJ56" s="35">
        <f t="shared" si="20"/>
        <v>21.41404029833982</v>
      </c>
      <c r="AK56" s="36">
        <f t="shared" si="21"/>
        <v>3266.6454081942447</v>
      </c>
    </row>
    <row r="57" spans="1:37" x14ac:dyDescent="0.25">
      <c r="A57" s="5">
        <v>5438</v>
      </c>
      <c r="B57" s="5">
        <v>1149210.1886301041</v>
      </c>
      <c r="C57" s="5">
        <v>1414119.3746563196</v>
      </c>
      <c r="D57" s="5">
        <v>17545.888163248605</v>
      </c>
      <c r="E57" s="5">
        <v>46.43478113913153</v>
      </c>
      <c r="F57" s="45">
        <v>-2.5000000000000001E-2</v>
      </c>
      <c r="G57" s="45">
        <v>2.5000000000000001E-2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396.25</v>
      </c>
      <c r="O57" s="35">
        <f t="shared" si="1"/>
        <v>25</v>
      </c>
      <c r="P57" s="35">
        <f t="shared" si="2"/>
        <v>583.14442824110336</v>
      </c>
      <c r="Q57" s="35">
        <f t="shared" si="3"/>
        <v>249.0213797049712</v>
      </c>
      <c r="R57" s="35">
        <f t="shared" si="4"/>
        <v>125.44098869657967</v>
      </c>
      <c r="S57" s="35">
        <f t="shared" si="5"/>
        <v>293.88349863925117</v>
      </c>
      <c r="T57" s="35">
        <f t="shared" si="6"/>
        <v>42.449484114609724</v>
      </c>
      <c r="U57" s="35">
        <f t="shared" si="7"/>
        <v>529.00636606762339</v>
      </c>
      <c r="V57" s="35">
        <f t="shared" si="8"/>
        <v>266.47945515733045</v>
      </c>
      <c r="W57" s="35">
        <f t="shared" si="9"/>
        <v>19.473851536775534</v>
      </c>
      <c r="X57" s="35">
        <f t="shared" si="10"/>
        <v>3524.3878980789987</v>
      </c>
      <c r="Y57" s="51">
        <v>9900</v>
      </c>
      <c r="Z57" s="51">
        <v>4150</v>
      </c>
      <c r="AA57" s="35">
        <f t="shared" si="11"/>
        <v>603.75</v>
      </c>
      <c r="AB57" s="35">
        <f t="shared" si="12"/>
        <v>475</v>
      </c>
      <c r="AC57" s="35">
        <f t="shared" si="13"/>
        <v>584.50119721938472</v>
      </c>
      <c r="AD57" s="35">
        <f t="shared" si="14"/>
        <v>273.82073980775351</v>
      </c>
      <c r="AE57" s="35">
        <f t="shared" si="15"/>
        <v>151.67567408584176</v>
      </c>
      <c r="AF57" s="35">
        <f t="shared" si="16"/>
        <v>323.1632464175625</v>
      </c>
      <c r="AG57" s="35">
        <f t="shared" si="17"/>
        <v>14.755790027842313</v>
      </c>
      <c r="AH57" s="35">
        <f t="shared" si="18"/>
        <v>516.6058316950888</v>
      </c>
      <c r="AI57" s="35">
        <f t="shared" si="19"/>
        <v>286.15998121268223</v>
      </c>
      <c r="AJ57" s="35">
        <f t="shared" si="20"/>
        <v>21.41404029833982</v>
      </c>
      <c r="AK57" s="36">
        <f t="shared" si="21"/>
        <v>3266.6454081942447</v>
      </c>
    </row>
    <row r="58" spans="1:37" x14ac:dyDescent="0.25">
      <c r="A58" s="5">
        <v>5439</v>
      </c>
      <c r="B58" s="5">
        <v>1149898.9589219093</v>
      </c>
      <c r="C58" s="5">
        <v>1414844.3542275429</v>
      </c>
      <c r="D58" s="5">
        <v>17547.395510187387</v>
      </c>
      <c r="E58" s="5">
        <v>46.499522132931617</v>
      </c>
      <c r="F58" s="45">
        <v>-2.5000000000000001E-2</v>
      </c>
      <c r="G58" s="45">
        <v>2.5000000000000001E-2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396.25</v>
      </c>
      <c r="O58" s="35">
        <f t="shared" si="1"/>
        <v>25</v>
      </c>
      <c r="P58" s="35">
        <f t="shared" si="2"/>
        <v>583.14442824110336</v>
      </c>
      <c r="Q58" s="35">
        <f t="shared" si="3"/>
        <v>249.0213797049712</v>
      </c>
      <c r="R58" s="35">
        <f t="shared" si="4"/>
        <v>125.44098869657967</v>
      </c>
      <c r="S58" s="35">
        <f t="shared" si="5"/>
        <v>293.88349863925117</v>
      </c>
      <c r="T58" s="35">
        <f t="shared" si="6"/>
        <v>42.449484114609724</v>
      </c>
      <c r="U58" s="35">
        <f t="shared" si="7"/>
        <v>529.00636606762339</v>
      </c>
      <c r="V58" s="35">
        <f t="shared" si="8"/>
        <v>266.47945515733045</v>
      </c>
      <c r="W58" s="35">
        <f t="shared" si="9"/>
        <v>19.473851536775534</v>
      </c>
      <c r="X58" s="35">
        <f t="shared" si="10"/>
        <v>3524.3878980789987</v>
      </c>
      <c r="Y58" s="51">
        <v>9900</v>
      </c>
      <c r="Z58" s="51">
        <v>4150</v>
      </c>
      <c r="AA58" s="35">
        <f t="shared" si="11"/>
        <v>603.75</v>
      </c>
      <c r="AB58" s="35">
        <f t="shared" si="12"/>
        <v>475</v>
      </c>
      <c r="AC58" s="35">
        <f t="shared" si="13"/>
        <v>584.50119721938472</v>
      </c>
      <c r="AD58" s="35">
        <f t="shared" si="14"/>
        <v>273.82073980775351</v>
      </c>
      <c r="AE58" s="35">
        <f t="shared" si="15"/>
        <v>151.67567408584176</v>
      </c>
      <c r="AF58" s="35">
        <f t="shared" si="16"/>
        <v>323.1632464175625</v>
      </c>
      <c r="AG58" s="35">
        <f t="shared" si="17"/>
        <v>14.755790027842313</v>
      </c>
      <c r="AH58" s="35">
        <f t="shared" si="18"/>
        <v>516.6058316950888</v>
      </c>
      <c r="AI58" s="35">
        <f t="shared" si="19"/>
        <v>286.15998121268223</v>
      </c>
      <c r="AJ58" s="35">
        <f t="shared" si="20"/>
        <v>21.41404029833982</v>
      </c>
      <c r="AK58" s="36">
        <f t="shared" si="21"/>
        <v>3266.6454081942447</v>
      </c>
    </row>
    <row r="59" spans="1:37" x14ac:dyDescent="0.25">
      <c r="A59" s="5">
        <v>5440</v>
      </c>
      <c r="B59" s="5">
        <v>1150586.9095888138</v>
      </c>
      <c r="C59" s="5">
        <v>1415570.111607343</v>
      </c>
      <c r="D59" s="5">
        <v>17548.918367330258</v>
      </c>
      <c r="E59" s="5">
        <v>46.564263126731717</v>
      </c>
      <c r="F59" s="45">
        <v>-2.5000000000000001E-2</v>
      </c>
      <c r="G59" s="45">
        <v>2.5000000000000001E-2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396.25</v>
      </c>
      <c r="O59" s="35">
        <f t="shared" si="1"/>
        <v>25</v>
      </c>
      <c r="P59" s="35">
        <f t="shared" si="2"/>
        <v>583.14442824110336</v>
      </c>
      <c r="Q59" s="35">
        <f t="shared" si="3"/>
        <v>249.0213797049712</v>
      </c>
      <c r="R59" s="35">
        <f t="shared" si="4"/>
        <v>125.44098869657967</v>
      </c>
      <c r="S59" s="35">
        <f t="shared" si="5"/>
        <v>293.88349863925117</v>
      </c>
      <c r="T59" s="35">
        <f t="shared" si="6"/>
        <v>42.449484114609724</v>
      </c>
      <c r="U59" s="35">
        <f t="shared" si="7"/>
        <v>529.00636606762339</v>
      </c>
      <c r="V59" s="35">
        <f t="shared" si="8"/>
        <v>266.47945515733045</v>
      </c>
      <c r="W59" s="35">
        <f t="shared" si="9"/>
        <v>19.473851536775534</v>
      </c>
      <c r="X59" s="35">
        <f t="shared" si="10"/>
        <v>3524.3878980789987</v>
      </c>
      <c r="Y59" s="51">
        <v>9900</v>
      </c>
      <c r="Z59" s="51">
        <v>4150</v>
      </c>
      <c r="AA59" s="35">
        <f t="shared" si="11"/>
        <v>603.75</v>
      </c>
      <c r="AB59" s="35">
        <f t="shared" si="12"/>
        <v>475</v>
      </c>
      <c r="AC59" s="35">
        <f t="shared" si="13"/>
        <v>584.50119721938472</v>
      </c>
      <c r="AD59" s="35">
        <f t="shared" si="14"/>
        <v>273.82073980775351</v>
      </c>
      <c r="AE59" s="35">
        <f t="shared" si="15"/>
        <v>151.67567408584176</v>
      </c>
      <c r="AF59" s="35">
        <f t="shared" si="16"/>
        <v>323.1632464175625</v>
      </c>
      <c r="AG59" s="35">
        <f t="shared" si="17"/>
        <v>14.755790027842313</v>
      </c>
      <c r="AH59" s="35">
        <f t="shared" si="18"/>
        <v>516.6058316950888</v>
      </c>
      <c r="AI59" s="35">
        <f t="shared" si="19"/>
        <v>286.15998121268223</v>
      </c>
      <c r="AJ59" s="35">
        <f t="shared" si="20"/>
        <v>21.41404029833982</v>
      </c>
      <c r="AK59" s="36">
        <f t="shared" si="21"/>
        <v>3266.6454081942447</v>
      </c>
    </row>
    <row r="60" spans="1:37" x14ac:dyDescent="0.25">
      <c r="A60" s="5">
        <v>5441</v>
      </c>
      <c r="B60" s="5">
        <v>1151274.0397510529</v>
      </c>
      <c r="C60" s="5">
        <v>1416296.6458690166</v>
      </c>
      <c r="D60" s="5">
        <v>17550.456734677198</v>
      </c>
      <c r="E60" s="5">
        <v>46.629004120531803</v>
      </c>
      <c r="F60" s="45">
        <v>-2.5000000000000001E-2</v>
      </c>
      <c r="G60" s="45">
        <v>2.5000000000000001E-2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396.25</v>
      </c>
      <c r="O60" s="35">
        <f t="shared" si="1"/>
        <v>25</v>
      </c>
      <c r="P60" s="35">
        <f t="shared" si="2"/>
        <v>583.14442824110336</v>
      </c>
      <c r="Q60" s="35">
        <f t="shared" si="3"/>
        <v>249.0213797049712</v>
      </c>
      <c r="R60" s="35">
        <f t="shared" si="4"/>
        <v>125.44098869657967</v>
      </c>
      <c r="S60" s="35">
        <f t="shared" si="5"/>
        <v>293.88349863925117</v>
      </c>
      <c r="T60" s="35">
        <f t="shared" si="6"/>
        <v>42.449484114609724</v>
      </c>
      <c r="U60" s="35">
        <f t="shared" si="7"/>
        <v>529.00636606762339</v>
      </c>
      <c r="V60" s="35">
        <f t="shared" si="8"/>
        <v>266.47945515733045</v>
      </c>
      <c r="W60" s="35">
        <f t="shared" si="9"/>
        <v>19.473851536775534</v>
      </c>
      <c r="X60" s="35">
        <f t="shared" si="10"/>
        <v>3524.3878980789987</v>
      </c>
      <c r="Y60" s="51">
        <v>9900</v>
      </c>
      <c r="Z60" s="51">
        <v>4150</v>
      </c>
      <c r="AA60" s="35">
        <f t="shared" si="11"/>
        <v>603.75</v>
      </c>
      <c r="AB60" s="35">
        <f t="shared" si="12"/>
        <v>475</v>
      </c>
      <c r="AC60" s="35">
        <f t="shared" si="13"/>
        <v>584.50119721938472</v>
      </c>
      <c r="AD60" s="35">
        <f t="shared" si="14"/>
        <v>273.82073980775351</v>
      </c>
      <c r="AE60" s="35">
        <f t="shared" si="15"/>
        <v>151.67567408584176</v>
      </c>
      <c r="AF60" s="35">
        <f t="shared" si="16"/>
        <v>323.1632464175625</v>
      </c>
      <c r="AG60" s="35">
        <f t="shared" si="17"/>
        <v>14.755790027842313</v>
      </c>
      <c r="AH60" s="35">
        <f t="shared" si="18"/>
        <v>516.6058316950888</v>
      </c>
      <c r="AI60" s="35">
        <f t="shared" si="19"/>
        <v>286.15998121268223</v>
      </c>
      <c r="AJ60" s="35">
        <f t="shared" si="20"/>
        <v>21.41404029833982</v>
      </c>
      <c r="AK60" s="36">
        <f t="shared" si="21"/>
        <v>3266.6454081942447</v>
      </c>
    </row>
    <row r="61" spans="1:37" x14ac:dyDescent="0.25">
      <c r="A61" s="5">
        <v>5442</v>
      </c>
      <c r="B61" s="5">
        <v>1151960.3485321999</v>
      </c>
      <c r="C61" s="5">
        <v>1417023.9560849965</v>
      </c>
      <c r="D61" s="5">
        <v>17552.01061222823</v>
      </c>
      <c r="E61" s="5">
        <v>46.693745114331904</v>
      </c>
      <c r="F61" s="45">
        <v>-2.5000000000000001E-2</v>
      </c>
      <c r="G61" s="45">
        <v>2.5000000000000001E-2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396.25</v>
      </c>
      <c r="O61" s="35">
        <f t="shared" si="1"/>
        <v>25</v>
      </c>
      <c r="P61" s="35">
        <f t="shared" si="2"/>
        <v>583.14442824110336</v>
      </c>
      <c r="Q61" s="35">
        <f t="shared" si="3"/>
        <v>249.0213797049712</v>
      </c>
      <c r="R61" s="35">
        <f t="shared" si="4"/>
        <v>125.44098869657967</v>
      </c>
      <c r="S61" s="35">
        <f t="shared" si="5"/>
        <v>293.88349863925117</v>
      </c>
      <c r="T61" s="35">
        <f t="shared" si="6"/>
        <v>42.449484114609724</v>
      </c>
      <c r="U61" s="35">
        <f t="shared" si="7"/>
        <v>529.00636606762339</v>
      </c>
      <c r="V61" s="35">
        <f t="shared" si="8"/>
        <v>266.47945515733045</v>
      </c>
      <c r="W61" s="35">
        <f t="shared" si="9"/>
        <v>19.473851536775534</v>
      </c>
      <c r="X61" s="35">
        <f t="shared" si="10"/>
        <v>3524.3878980789987</v>
      </c>
      <c r="Y61" s="51">
        <v>9900</v>
      </c>
      <c r="Z61" s="51">
        <v>4150</v>
      </c>
      <c r="AA61" s="35">
        <f t="shared" si="11"/>
        <v>603.75</v>
      </c>
      <c r="AB61" s="35">
        <f t="shared" si="12"/>
        <v>475</v>
      </c>
      <c r="AC61" s="35">
        <f t="shared" si="13"/>
        <v>584.50119721938472</v>
      </c>
      <c r="AD61" s="35">
        <f t="shared" si="14"/>
        <v>273.82073980775351</v>
      </c>
      <c r="AE61" s="35">
        <f t="shared" si="15"/>
        <v>151.67567408584176</v>
      </c>
      <c r="AF61" s="35">
        <f t="shared" si="16"/>
        <v>323.1632464175625</v>
      </c>
      <c r="AG61" s="35">
        <f t="shared" si="17"/>
        <v>14.755790027842313</v>
      </c>
      <c r="AH61" s="35">
        <f t="shared" si="18"/>
        <v>516.6058316950888</v>
      </c>
      <c r="AI61" s="35">
        <f t="shared" si="19"/>
        <v>286.15998121268223</v>
      </c>
      <c r="AJ61" s="35">
        <f t="shared" si="20"/>
        <v>21.41404029833982</v>
      </c>
      <c r="AK61" s="36">
        <f t="shared" si="21"/>
        <v>3266.6454081942447</v>
      </c>
    </row>
    <row r="62" spans="1:37" x14ac:dyDescent="0.25">
      <c r="A62" s="5">
        <v>5442.2</v>
      </c>
      <c r="B62" s="5">
        <v>1152097.5116457939</v>
      </c>
      <c r="C62" s="5">
        <v>1417169.5111609995</v>
      </c>
      <c r="D62" s="5">
        <v>17552.323248962948</v>
      </c>
      <c r="E62" s="5">
        <v>46.706693313091904</v>
      </c>
      <c r="F62" s="45">
        <v>-2.5000000000000001E-2</v>
      </c>
      <c r="G62" s="45">
        <v>2.5000000000000001E-2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396.25</v>
      </c>
      <c r="O62" s="35">
        <f t="shared" si="1"/>
        <v>25</v>
      </c>
      <c r="P62" s="35">
        <f t="shared" si="2"/>
        <v>583.14442824110336</v>
      </c>
      <c r="Q62" s="35">
        <f t="shared" si="3"/>
        <v>249.0213797049712</v>
      </c>
      <c r="R62" s="35">
        <f t="shared" si="4"/>
        <v>125.44098869657967</v>
      </c>
      <c r="S62" s="35">
        <f t="shared" si="5"/>
        <v>293.88349863925117</v>
      </c>
      <c r="T62" s="35">
        <f t="shared" si="6"/>
        <v>42.449484114609724</v>
      </c>
      <c r="U62" s="35">
        <f t="shared" si="7"/>
        <v>529.00636606762339</v>
      </c>
      <c r="V62" s="35">
        <f t="shared" si="8"/>
        <v>266.47945515733045</v>
      </c>
      <c r="W62" s="35">
        <f t="shared" si="9"/>
        <v>19.473851536775534</v>
      </c>
      <c r="X62" s="35">
        <f t="shared" si="10"/>
        <v>3524.3878980789987</v>
      </c>
      <c r="Y62" s="51">
        <v>9900</v>
      </c>
      <c r="Z62" s="51">
        <v>4150</v>
      </c>
      <c r="AA62" s="35">
        <f t="shared" si="11"/>
        <v>603.75</v>
      </c>
      <c r="AB62" s="35">
        <f t="shared" si="12"/>
        <v>475</v>
      </c>
      <c r="AC62" s="35">
        <f t="shared" si="13"/>
        <v>584.50119721938472</v>
      </c>
      <c r="AD62" s="35">
        <f t="shared" si="14"/>
        <v>273.82073980775351</v>
      </c>
      <c r="AE62" s="35">
        <f t="shared" si="15"/>
        <v>151.67567408584176</v>
      </c>
      <c r="AF62" s="35">
        <f t="shared" si="16"/>
        <v>323.1632464175625</v>
      </c>
      <c r="AG62" s="35">
        <f t="shared" si="17"/>
        <v>14.755790027842313</v>
      </c>
      <c r="AH62" s="35">
        <f t="shared" si="18"/>
        <v>516.6058316950888</v>
      </c>
      <c r="AI62" s="35">
        <f t="shared" si="19"/>
        <v>286.15998121268223</v>
      </c>
      <c r="AJ62" s="35">
        <f t="shared" si="20"/>
        <v>21.41404029833982</v>
      </c>
      <c r="AK62" s="36">
        <f t="shared" si="21"/>
        <v>3266.6454081942447</v>
      </c>
    </row>
    <row r="63" spans="1:37" x14ac:dyDescent="0.25">
      <c r="A63" s="5">
        <v>5442.8</v>
      </c>
      <c r="B63" s="5">
        <v>1152508.8035740852</v>
      </c>
      <c r="C63" s="5">
        <v>1417606.3623208702</v>
      </c>
      <c r="D63" s="5">
        <v>17553.264881615974</v>
      </c>
      <c r="E63" s="5">
        <v>46.745537909371983</v>
      </c>
      <c r="F63" s="45">
        <v>-2.5000000000000001E-2</v>
      </c>
      <c r="G63" s="45">
        <v>2.5000000000000001E-2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396.25</v>
      </c>
      <c r="O63" s="35">
        <f t="shared" si="1"/>
        <v>25</v>
      </c>
      <c r="P63" s="35">
        <f t="shared" si="2"/>
        <v>583.14442824110336</v>
      </c>
      <c r="Q63" s="35">
        <f t="shared" si="3"/>
        <v>249.0213797049712</v>
      </c>
      <c r="R63" s="35">
        <f t="shared" si="4"/>
        <v>125.44098869657967</v>
      </c>
      <c r="S63" s="35">
        <f t="shared" si="5"/>
        <v>293.88349863925117</v>
      </c>
      <c r="T63" s="35">
        <f t="shared" si="6"/>
        <v>42.449484114609724</v>
      </c>
      <c r="U63" s="35">
        <f t="shared" si="7"/>
        <v>529.00636606762339</v>
      </c>
      <c r="V63" s="35">
        <f t="shared" si="8"/>
        <v>266.47945515733045</v>
      </c>
      <c r="W63" s="35">
        <f t="shared" si="9"/>
        <v>19.473851536775534</v>
      </c>
      <c r="X63" s="35">
        <f t="shared" si="10"/>
        <v>3524.3878980789987</v>
      </c>
      <c r="Y63" s="51">
        <v>9900</v>
      </c>
      <c r="Z63" s="51">
        <v>4150</v>
      </c>
      <c r="AA63" s="35">
        <f t="shared" si="11"/>
        <v>603.75</v>
      </c>
      <c r="AB63" s="35">
        <f t="shared" si="12"/>
        <v>475</v>
      </c>
      <c r="AC63" s="35">
        <f t="shared" si="13"/>
        <v>584.50119721938472</v>
      </c>
      <c r="AD63" s="35">
        <f t="shared" si="14"/>
        <v>273.82073980775351</v>
      </c>
      <c r="AE63" s="35">
        <f t="shared" si="15"/>
        <v>151.67567408584176</v>
      </c>
      <c r="AF63" s="35">
        <f t="shared" si="16"/>
        <v>323.1632464175625</v>
      </c>
      <c r="AG63" s="35">
        <f t="shared" si="17"/>
        <v>14.755790027842313</v>
      </c>
      <c r="AH63" s="35">
        <f t="shared" si="18"/>
        <v>516.6058316950888</v>
      </c>
      <c r="AI63" s="35">
        <f t="shared" si="19"/>
        <v>286.15998121268223</v>
      </c>
      <c r="AJ63" s="35">
        <f t="shared" si="20"/>
        <v>21.41404029833982</v>
      </c>
      <c r="AK63" s="36">
        <f t="shared" si="21"/>
        <v>3266.6454081942447</v>
      </c>
    </row>
    <row r="64" spans="1:37" x14ac:dyDescent="0.25">
      <c r="A64" s="5">
        <v>5443</v>
      </c>
      <c r="B64" s="5">
        <v>1152645.8350563049</v>
      </c>
      <c r="C64" s="5">
        <v>1417752.041326642</v>
      </c>
      <c r="D64" s="5">
        <v>17553.579999983329</v>
      </c>
      <c r="E64" s="5">
        <v>46.75848610813199</v>
      </c>
      <c r="F64" s="45">
        <v>-2.5000000000000001E-2</v>
      </c>
      <c r="G64" s="45">
        <v>2.5000000000000001E-2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396.25</v>
      </c>
      <c r="O64" s="35">
        <f t="shared" si="1"/>
        <v>25</v>
      </c>
      <c r="P64" s="35">
        <f t="shared" si="2"/>
        <v>583.14442824110336</v>
      </c>
      <c r="Q64" s="35">
        <f t="shared" si="3"/>
        <v>249.0213797049712</v>
      </c>
      <c r="R64" s="35">
        <f t="shared" si="4"/>
        <v>125.44098869657967</v>
      </c>
      <c r="S64" s="35">
        <f t="shared" si="5"/>
        <v>293.88349863925117</v>
      </c>
      <c r="T64" s="35">
        <f t="shared" si="6"/>
        <v>42.449484114609724</v>
      </c>
      <c r="U64" s="35">
        <f t="shared" si="7"/>
        <v>529.00636606762339</v>
      </c>
      <c r="V64" s="35">
        <f t="shared" si="8"/>
        <v>266.47945515733045</v>
      </c>
      <c r="W64" s="35">
        <f t="shared" si="9"/>
        <v>19.473851536775534</v>
      </c>
      <c r="X64" s="35">
        <f t="shared" si="10"/>
        <v>3524.3878980789987</v>
      </c>
      <c r="Y64" s="51">
        <v>9900</v>
      </c>
      <c r="Z64" s="51">
        <v>4150</v>
      </c>
      <c r="AA64" s="35">
        <f t="shared" si="11"/>
        <v>603.75</v>
      </c>
      <c r="AB64" s="35">
        <f t="shared" si="12"/>
        <v>475</v>
      </c>
      <c r="AC64" s="35">
        <f t="shared" si="13"/>
        <v>584.50119721938472</v>
      </c>
      <c r="AD64" s="35">
        <f t="shared" si="14"/>
        <v>273.82073980775351</v>
      </c>
      <c r="AE64" s="35">
        <f t="shared" si="15"/>
        <v>151.67567408584176</v>
      </c>
      <c r="AF64" s="35">
        <f t="shared" si="16"/>
        <v>323.1632464175625</v>
      </c>
      <c r="AG64" s="35">
        <f t="shared" si="17"/>
        <v>14.755790027842313</v>
      </c>
      <c r="AH64" s="35">
        <f t="shared" si="18"/>
        <v>516.6058316950888</v>
      </c>
      <c r="AI64" s="35">
        <f t="shared" si="19"/>
        <v>286.15998121268223</v>
      </c>
      <c r="AJ64" s="35">
        <f t="shared" si="20"/>
        <v>21.41404029833982</v>
      </c>
      <c r="AK64" s="36">
        <f t="shared" si="21"/>
        <v>3266.6454081942447</v>
      </c>
    </row>
    <row r="65" spans="1:37" x14ac:dyDescent="0.25">
      <c r="A65" s="5">
        <v>5444</v>
      </c>
      <c r="B65" s="5">
        <v>1153330.4984474182</v>
      </c>
      <c r="C65" s="5">
        <v>1418480.9006643593</v>
      </c>
      <c r="D65" s="5">
        <v>17555.164897942519</v>
      </c>
      <c r="E65" s="5">
        <v>46.823227101932083</v>
      </c>
      <c r="F65" s="45">
        <v>-2.5000000000000001E-2</v>
      </c>
      <c r="G65" s="45">
        <v>2.5000000000000001E-2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396.25</v>
      </c>
      <c r="O65" s="35">
        <f t="shared" si="1"/>
        <v>25</v>
      </c>
      <c r="P65" s="35">
        <f t="shared" si="2"/>
        <v>583.14442824110336</v>
      </c>
      <c r="Q65" s="35">
        <f t="shared" si="3"/>
        <v>249.0213797049712</v>
      </c>
      <c r="R65" s="35">
        <f t="shared" si="4"/>
        <v>125.44098869657967</v>
      </c>
      <c r="S65" s="35">
        <f t="shared" si="5"/>
        <v>293.88349863925117</v>
      </c>
      <c r="T65" s="35">
        <f t="shared" si="6"/>
        <v>42.449484114609724</v>
      </c>
      <c r="U65" s="35">
        <f t="shared" si="7"/>
        <v>529.00636606762339</v>
      </c>
      <c r="V65" s="35">
        <f t="shared" si="8"/>
        <v>266.47945515733045</v>
      </c>
      <c r="W65" s="35">
        <f t="shared" si="9"/>
        <v>19.473851536775534</v>
      </c>
      <c r="X65" s="35">
        <f t="shared" si="10"/>
        <v>3524.3878980789987</v>
      </c>
      <c r="Y65" s="51">
        <v>9900</v>
      </c>
      <c r="Z65" s="51">
        <v>4150</v>
      </c>
      <c r="AA65" s="35">
        <f t="shared" si="11"/>
        <v>603.75</v>
      </c>
      <c r="AB65" s="35">
        <f t="shared" si="12"/>
        <v>475</v>
      </c>
      <c r="AC65" s="35">
        <f t="shared" si="13"/>
        <v>584.50119721938472</v>
      </c>
      <c r="AD65" s="35">
        <f t="shared" si="14"/>
        <v>273.82073980775351</v>
      </c>
      <c r="AE65" s="35">
        <f t="shared" si="15"/>
        <v>151.67567408584176</v>
      </c>
      <c r="AF65" s="35">
        <f t="shared" si="16"/>
        <v>323.1632464175625</v>
      </c>
      <c r="AG65" s="35">
        <f t="shared" si="17"/>
        <v>14.755790027842313</v>
      </c>
      <c r="AH65" s="35">
        <f t="shared" si="18"/>
        <v>516.6058316950888</v>
      </c>
      <c r="AI65" s="35">
        <f t="shared" si="19"/>
        <v>286.15998121268223</v>
      </c>
      <c r="AJ65" s="35">
        <f t="shared" si="20"/>
        <v>21.41404029833982</v>
      </c>
      <c r="AK65" s="36">
        <f t="shared" si="21"/>
        <v>3266.6454081942447</v>
      </c>
    </row>
    <row r="66" spans="1:37" x14ac:dyDescent="0.25">
      <c r="A66" s="5">
        <v>5445</v>
      </c>
      <c r="B66" s="5">
        <v>1154014.337831974</v>
      </c>
      <c r="C66" s="5">
        <v>1419210.5331676006</v>
      </c>
      <c r="D66" s="5">
        <v>17556.765306105775</v>
      </c>
      <c r="E66" s="5">
        <v>46.887968095732184</v>
      </c>
      <c r="F66" s="45">
        <v>-2.5000000000000001E-2</v>
      </c>
      <c r="G66" s="45">
        <v>2.5000000000000001E-2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396.25</v>
      </c>
      <c r="O66" s="35">
        <f t="shared" si="1"/>
        <v>25</v>
      </c>
      <c r="P66" s="35">
        <f t="shared" si="2"/>
        <v>583.14442824110336</v>
      </c>
      <c r="Q66" s="35">
        <f t="shared" si="3"/>
        <v>249.0213797049712</v>
      </c>
      <c r="R66" s="35">
        <f t="shared" si="4"/>
        <v>125.44098869657967</v>
      </c>
      <c r="S66" s="35">
        <f t="shared" si="5"/>
        <v>293.88349863925117</v>
      </c>
      <c r="T66" s="35">
        <f t="shared" si="6"/>
        <v>42.449484114609724</v>
      </c>
      <c r="U66" s="35">
        <f t="shared" si="7"/>
        <v>529.00636606762339</v>
      </c>
      <c r="V66" s="35">
        <f t="shared" si="8"/>
        <v>266.47945515733045</v>
      </c>
      <c r="W66" s="35">
        <f t="shared" si="9"/>
        <v>19.473851536775534</v>
      </c>
      <c r="X66" s="35">
        <f t="shared" si="10"/>
        <v>3524.3878980789987</v>
      </c>
      <c r="Y66" s="51">
        <v>9900</v>
      </c>
      <c r="Z66" s="51">
        <v>4150</v>
      </c>
      <c r="AA66" s="35">
        <f t="shared" si="11"/>
        <v>603.75</v>
      </c>
      <c r="AB66" s="35">
        <f t="shared" si="12"/>
        <v>475</v>
      </c>
      <c r="AC66" s="35">
        <f t="shared" si="13"/>
        <v>584.50119721938472</v>
      </c>
      <c r="AD66" s="35">
        <f t="shared" si="14"/>
        <v>273.82073980775351</v>
      </c>
      <c r="AE66" s="35">
        <f t="shared" si="15"/>
        <v>151.67567408584176</v>
      </c>
      <c r="AF66" s="35">
        <f t="shared" si="16"/>
        <v>323.1632464175625</v>
      </c>
      <c r="AG66" s="35">
        <f t="shared" si="17"/>
        <v>14.755790027842313</v>
      </c>
      <c r="AH66" s="35">
        <f t="shared" si="18"/>
        <v>516.6058316950888</v>
      </c>
      <c r="AI66" s="35">
        <f t="shared" si="19"/>
        <v>286.15998121268223</v>
      </c>
      <c r="AJ66" s="35">
        <f t="shared" si="20"/>
        <v>21.41404029833982</v>
      </c>
      <c r="AK66" s="36">
        <f t="shared" si="21"/>
        <v>3266.6454081942447</v>
      </c>
    </row>
    <row r="67" spans="1:37" x14ac:dyDescent="0.25">
      <c r="A67" s="5">
        <v>5446</v>
      </c>
      <c r="B67" s="5">
        <v>1154697.3523368835</v>
      </c>
      <c r="C67" s="5">
        <v>1419940.9379047453</v>
      </c>
      <c r="D67" s="5">
        <v>17558.381224473123</v>
      </c>
      <c r="E67" s="5">
        <v>46.952709089532277</v>
      </c>
      <c r="F67" s="45">
        <v>-2.5000000000000001E-2</v>
      </c>
      <c r="G67" s="45">
        <v>2.5000000000000001E-2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0"/>
        <v>396.25</v>
      </c>
      <c r="O67" s="35">
        <f t="shared" si="1"/>
        <v>25</v>
      </c>
      <c r="P67" s="35">
        <f t="shared" si="2"/>
        <v>583.14442824110336</v>
      </c>
      <c r="Q67" s="35">
        <f t="shared" si="3"/>
        <v>249.0213797049712</v>
      </c>
      <c r="R67" s="35">
        <f t="shared" si="4"/>
        <v>125.44098869657967</v>
      </c>
      <c r="S67" s="35">
        <f t="shared" si="5"/>
        <v>293.88349863925117</v>
      </c>
      <c r="T67" s="35">
        <f t="shared" si="6"/>
        <v>42.449484114609724</v>
      </c>
      <c r="U67" s="35">
        <f t="shared" si="7"/>
        <v>529.00636606762339</v>
      </c>
      <c r="V67" s="35">
        <f t="shared" si="8"/>
        <v>266.47945515733045</v>
      </c>
      <c r="W67" s="35">
        <f t="shared" si="9"/>
        <v>19.473851536775534</v>
      </c>
      <c r="X67" s="35">
        <f t="shared" si="10"/>
        <v>3524.3878980789987</v>
      </c>
      <c r="Y67" s="51">
        <v>9900</v>
      </c>
      <c r="Z67" s="51">
        <v>4150</v>
      </c>
      <c r="AA67" s="35">
        <f t="shared" si="11"/>
        <v>603.75</v>
      </c>
      <c r="AB67" s="35">
        <f t="shared" si="12"/>
        <v>475</v>
      </c>
      <c r="AC67" s="35">
        <f t="shared" si="13"/>
        <v>584.50119721938472</v>
      </c>
      <c r="AD67" s="35">
        <f t="shared" si="14"/>
        <v>273.82073980775351</v>
      </c>
      <c r="AE67" s="35">
        <f t="shared" si="15"/>
        <v>151.67567408584176</v>
      </c>
      <c r="AF67" s="35">
        <f t="shared" si="16"/>
        <v>323.1632464175625</v>
      </c>
      <c r="AG67" s="35">
        <f t="shared" si="17"/>
        <v>14.755790027842313</v>
      </c>
      <c r="AH67" s="35">
        <f t="shared" si="18"/>
        <v>516.6058316950888</v>
      </c>
      <c r="AI67" s="35">
        <f t="shared" si="19"/>
        <v>286.15998121268223</v>
      </c>
      <c r="AJ67" s="35">
        <f t="shared" si="20"/>
        <v>21.41404029833982</v>
      </c>
      <c r="AK67" s="36">
        <f t="shared" si="21"/>
        <v>3266.6454081942447</v>
      </c>
    </row>
    <row r="68" spans="1:37" x14ac:dyDescent="0.25">
      <c r="A68" s="5">
        <v>5447</v>
      </c>
      <c r="B68" s="5">
        <v>1155379.5410895348</v>
      </c>
      <c r="C68" s="5">
        <v>1420672.113943249</v>
      </c>
      <c r="D68" s="5">
        <v>17560.012653044509</v>
      </c>
      <c r="E68" s="5">
        <v>47.017450083332371</v>
      </c>
      <c r="F68" s="45">
        <v>-2.5000000000000001E-2</v>
      </c>
      <c r="G68" s="45">
        <v>2.5000000000000001E-2</v>
      </c>
      <c r="H68" s="45">
        <v>0.5</v>
      </c>
      <c r="I68" s="45">
        <v>0.5</v>
      </c>
      <c r="J68" s="45">
        <v>500</v>
      </c>
      <c r="K68" s="50">
        <v>2800</v>
      </c>
      <c r="L68" s="51">
        <v>9900</v>
      </c>
      <c r="M68" s="51">
        <v>4150</v>
      </c>
      <c r="N68" s="35">
        <f t="shared" ref="N68:N80" si="22">M68*F68+J68</f>
        <v>396.25</v>
      </c>
      <c r="O68" s="35">
        <f t="shared" ref="O68:O80" si="23">(L68-400-500)*F68+250</f>
        <v>25</v>
      </c>
      <c r="P68" s="35">
        <f t="shared" ref="P68:P80" si="24">(1000*SIN(PI()/2-(PI()/2+ATAN(H68)+ATAN(250/(L68-M68-400-250)))/2)/SIN((PI()/2+ATAN(H68)+ATAN(250/(L68-M68-400-250)))/2))*COS(ATAN((N68-O68)/(L68-M68-400-250)))</f>
        <v>583.14442824110336</v>
      </c>
      <c r="Q68" s="35">
        <f t="shared" ref="Q68:Q80" si="25">(1000*SIN(PI()/2-(PI()/2+ATAN(H68)+ATAN(250/(L68-M68-400-250)))/2)/SIN((PI()/2+ATAN(H68)+ATAN(250/(L68-M68-400-250)))/2))*SIN(ATAN(H68)+ATAN(250/(L68-M68-400-250))-ATAN((N68-O68)/(L68-M68-400-250)))</f>
        <v>249.0213797049712</v>
      </c>
      <c r="R68" s="35">
        <f t="shared" ref="R68:R80" si="26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125.44098869657967</v>
      </c>
      <c r="S68" s="35">
        <f t="shared" ref="S68:S80" si="27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293.88349863925117</v>
      </c>
      <c r="T68" s="35">
        <f t="shared" ref="T68:T80" si="28">(1000*SIN(PI()/2-(PI()/2+ATAN(H68)+ATAN(250/(L68-M68-400-250)))/2)/SIN((PI()/2+ATAN(H68)+ATAN(250/(L68-M68-400-250)))/2))*SIN(ATAN((N68-O68)/(L68-M68-400-250)))</f>
        <v>42.449484114609724</v>
      </c>
      <c r="U68" s="35">
        <f t="shared" ref="U68:U80" si="29">(1000*SIN(PI()/2-(PI()/2+ATAN(H68)+ATAN(250/(L68-M68-400-250)))/2)/SIN((PI()/2+ATAN(H68)+ATAN(250/(L68-M68-400-250)))/2))*COS(ATAN(H68)+ATAN(250/(L68-M68-400-250))-ATAN((N68-O68)/(L68-M68-400-250)))</f>
        <v>529.00636606762339</v>
      </c>
      <c r="V68" s="35">
        <f t="shared" ref="V68:V80" si="30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266.47945515733045</v>
      </c>
      <c r="W68" s="35">
        <f t="shared" ref="W68:W80" si="31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19.473851536775534</v>
      </c>
      <c r="X68" s="35">
        <f t="shared" ref="X68:X80" si="32">M68+400-((K68-250-(N68-O68))/TAN(PI()/2-(ATAN(H68)+ATAN(250/(L68-M68-400-250))-ATAN((N68-O68)/(L68-M68-400-250)))))</f>
        <v>3524.3878980789987</v>
      </c>
      <c r="Y68" s="51">
        <v>9900</v>
      </c>
      <c r="Z68" s="51">
        <v>4150</v>
      </c>
      <c r="AA68" s="35">
        <f t="shared" ref="AA68:AA80" si="33">Z68*G68+J68</f>
        <v>603.75</v>
      </c>
      <c r="AB68" s="35">
        <f t="shared" ref="AB68:AB80" si="34">(Y68-400-500)*G68+250</f>
        <v>475</v>
      </c>
      <c r="AC68" s="35">
        <f t="shared" ref="AC68:AC80" si="35">(1000*SIN(PI()/2-(PI()/2+ATAN(I68)+ATAN(250/(Y68-Z68-400-250)))/2)/SIN((PI()/2+ATAN(I68)+ATAN(250/(Y68-Z68-400-250)))/2))*COS(ATAN((AA68-AB68)/(Y68-Z68-400-250)))</f>
        <v>584.50119721938472</v>
      </c>
      <c r="AD68" s="35">
        <f t="shared" ref="AD68:AD80" si="36">(1000*SIN(PI()/2-(PI()/2+ATAN(I68)+ATAN(250/(Y68-Z68-400-250)))/2)/SIN((PI()/2+ATAN(I68)+ATAN(250/(Y68-Z68-400-250)))/2))*SIN(ATAN(I68)+ATAN(250/(Y68-Z68-400-250))-(ATAN((AA68-AB68)/(Y68-Z68-400-250))))</f>
        <v>273.82073980775351</v>
      </c>
      <c r="AE68" s="35">
        <f t="shared" ref="AE68:AE80" si="37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151.67567408584176</v>
      </c>
      <c r="AF68" s="35">
        <f t="shared" ref="AF68:AF80" si="38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323.1632464175625</v>
      </c>
      <c r="AG68" s="35">
        <f t="shared" ref="AG68:AG80" si="39">(1000*SIN(PI()/2-(PI()/2+ATAN(I68)+ATAN(250/(Y68-Z68-400-250)))/2)/SIN((PI()/2+ATAN(I68)+ATAN(250/(Y68-Z68-400-250)))/2))*SIN(ATAN((AA68-AB68)/(Y68-Z68-400-250)))</f>
        <v>14.755790027842313</v>
      </c>
      <c r="AH68" s="35">
        <f t="shared" ref="AH68:AH80" si="40">(1000*SIN(PI()/2-(PI()/2+ATAN(I68)+ATAN(250/(Y68-Z68-400-250)))/2)/SIN((PI()/2+ATAN(I68)+ATAN(250/(Y68-Z68-400-250)))/2))*COS(ATAN(I68)+ATAN(250/(Y68-Z68-400-250))-(ATAN((AA68-AB68)/(Y68-Z68-400-250))))</f>
        <v>516.6058316950888</v>
      </c>
      <c r="AI68" s="35">
        <f t="shared" ref="AI68:AI80" si="41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286.15998121268223</v>
      </c>
      <c r="AJ68" s="35">
        <f t="shared" ref="AJ68:AJ80" si="42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21.41404029833982</v>
      </c>
      <c r="AK68" s="36">
        <f t="shared" ref="AK68:AK80" si="43">Z68+400-((K68-250-(AA68-AB68))/TAN(PI()/2-(ATAN(I68)+ATAN(250/(Y68-Z68-400-250))-(ATAN((AA68-AB68)/(Y68-Z68-400-250))))))</f>
        <v>3266.6454081942447</v>
      </c>
    </row>
    <row r="69" spans="1:37" x14ac:dyDescent="0.25">
      <c r="A69" s="5">
        <v>5447.2</v>
      </c>
      <c r="B69" s="5">
        <v>1155515.8796730042</v>
      </c>
      <c r="C69" s="5">
        <v>1420818.4416249692</v>
      </c>
      <c r="D69" s="5">
        <v>17560.340799983322</v>
      </c>
      <c r="E69" s="5">
        <v>47.030398282092378</v>
      </c>
      <c r="F69" s="45">
        <v>-2.5000000000000001E-2</v>
      </c>
      <c r="G69" s="45">
        <v>2.5000000000000001E-2</v>
      </c>
      <c r="H69" s="45">
        <v>0.5</v>
      </c>
      <c r="I69" s="45">
        <v>0.5</v>
      </c>
      <c r="J69" s="45">
        <v>500</v>
      </c>
      <c r="K69" s="50">
        <v>2800</v>
      </c>
      <c r="L69" s="51">
        <v>9900</v>
      </c>
      <c r="M69" s="51">
        <v>4150</v>
      </c>
      <c r="N69" s="35">
        <f t="shared" si="22"/>
        <v>396.25</v>
      </c>
      <c r="O69" s="35">
        <f t="shared" si="23"/>
        <v>25</v>
      </c>
      <c r="P69" s="35">
        <f t="shared" si="24"/>
        <v>583.14442824110336</v>
      </c>
      <c r="Q69" s="35">
        <f t="shared" si="25"/>
        <v>249.0213797049712</v>
      </c>
      <c r="R69" s="35">
        <f t="shared" si="26"/>
        <v>125.44098869657967</v>
      </c>
      <c r="S69" s="35">
        <f t="shared" si="27"/>
        <v>293.88349863925117</v>
      </c>
      <c r="T69" s="35">
        <f t="shared" si="28"/>
        <v>42.449484114609724</v>
      </c>
      <c r="U69" s="35">
        <f t="shared" si="29"/>
        <v>529.00636606762339</v>
      </c>
      <c r="V69" s="35">
        <f t="shared" si="30"/>
        <v>266.47945515733045</v>
      </c>
      <c r="W69" s="35">
        <f t="shared" si="31"/>
        <v>19.473851536775534</v>
      </c>
      <c r="X69" s="35">
        <f t="shared" si="32"/>
        <v>3524.3878980789987</v>
      </c>
      <c r="Y69" s="51">
        <v>9900</v>
      </c>
      <c r="Z69" s="51">
        <v>4150</v>
      </c>
      <c r="AA69" s="35">
        <f t="shared" si="33"/>
        <v>603.75</v>
      </c>
      <c r="AB69" s="35">
        <f t="shared" si="34"/>
        <v>475</v>
      </c>
      <c r="AC69" s="35">
        <f t="shared" si="35"/>
        <v>584.50119721938472</v>
      </c>
      <c r="AD69" s="35">
        <f t="shared" si="36"/>
        <v>273.82073980775351</v>
      </c>
      <c r="AE69" s="35">
        <f t="shared" si="37"/>
        <v>151.67567408584176</v>
      </c>
      <c r="AF69" s="35">
        <f t="shared" si="38"/>
        <v>323.1632464175625</v>
      </c>
      <c r="AG69" s="35">
        <f t="shared" si="39"/>
        <v>14.755790027842313</v>
      </c>
      <c r="AH69" s="35">
        <f t="shared" si="40"/>
        <v>516.6058316950888</v>
      </c>
      <c r="AI69" s="35">
        <f t="shared" si="41"/>
        <v>286.15998121268223</v>
      </c>
      <c r="AJ69" s="35">
        <f t="shared" si="42"/>
        <v>21.41404029833982</v>
      </c>
      <c r="AK69" s="36">
        <f t="shared" si="43"/>
        <v>3266.6454081942447</v>
      </c>
    </row>
    <row r="70" spans="1:37" x14ac:dyDescent="0.25">
      <c r="A70" s="5">
        <v>5447.8</v>
      </c>
      <c r="B70" s="5">
        <v>1155924.6969647408</v>
      </c>
      <c r="C70" s="5">
        <v>1421257.6094837189</v>
      </c>
      <c r="D70" s="5">
        <v>17561.328963248656</v>
      </c>
      <c r="E70" s="5">
        <v>47.069242878372457</v>
      </c>
      <c r="F70" s="45">
        <v>-2.5000000000000001E-2</v>
      </c>
      <c r="G70" s="45">
        <v>2.5000000000000001E-2</v>
      </c>
      <c r="H70" s="45">
        <v>0.5</v>
      </c>
      <c r="I70" s="45">
        <v>0.5</v>
      </c>
      <c r="J70" s="45">
        <v>500</v>
      </c>
      <c r="K70" s="50">
        <v>2800</v>
      </c>
      <c r="L70" s="51">
        <v>9900</v>
      </c>
      <c r="M70" s="51">
        <v>4150</v>
      </c>
      <c r="N70" s="35">
        <f t="shared" si="22"/>
        <v>396.25</v>
      </c>
      <c r="O70" s="35">
        <f t="shared" si="23"/>
        <v>25</v>
      </c>
      <c r="P70" s="35">
        <f t="shared" si="24"/>
        <v>583.14442824110336</v>
      </c>
      <c r="Q70" s="35">
        <f t="shared" si="25"/>
        <v>249.0213797049712</v>
      </c>
      <c r="R70" s="35">
        <f t="shared" si="26"/>
        <v>125.44098869657967</v>
      </c>
      <c r="S70" s="35">
        <f t="shared" si="27"/>
        <v>293.88349863925117</v>
      </c>
      <c r="T70" s="35">
        <f t="shared" si="28"/>
        <v>42.449484114609724</v>
      </c>
      <c r="U70" s="35">
        <f t="shared" si="29"/>
        <v>529.00636606762339</v>
      </c>
      <c r="V70" s="35">
        <f t="shared" si="30"/>
        <v>266.47945515733045</v>
      </c>
      <c r="W70" s="35">
        <f t="shared" si="31"/>
        <v>19.473851536775534</v>
      </c>
      <c r="X70" s="35">
        <f t="shared" si="32"/>
        <v>3524.3878980789987</v>
      </c>
      <c r="Y70" s="51">
        <v>9900</v>
      </c>
      <c r="Z70" s="51">
        <v>4150</v>
      </c>
      <c r="AA70" s="35">
        <f t="shared" si="33"/>
        <v>603.75</v>
      </c>
      <c r="AB70" s="35">
        <f t="shared" si="34"/>
        <v>475</v>
      </c>
      <c r="AC70" s="35">
        <f t="shared" si="35"/>
        <v>584.50119721938472</v>
      </c>
      <c r="AD70" s="35">
        <f t="shared" si="36"/>
        <v>273.82073980775351</v>
      </c>
      <c r="AE70" s="35">
        <f t="shared" si="37"/>
        <v>151.67567408584176</v>
      </c>
      <c r="AF70" s="35">
        <f t="shared" si="38"/>
        <v>323.1632464175625</v>
      </c>
      <c r="AG70" s="35">
        <f t="shared" si="39"/>
        <v>14.755790027842313</v>
      </c>
      <c r="AH70" s="35">
        <f t="shared" si="40"/>
        <v>516.6058316950888</v>
      </c>
      <c r="AI70" s="35">
        <f t="shared" si="41"/>
        <v>286.15998121268223</v>
      </c>
      <c r="AJ70" s="35">
        <f t="shared" si="42"/>
        <v>21.41404029833982</v>
      </c>
      <c r="AK70" s="36">
        <f t="shared" si="43"/>
        <v>3266.6454081942447</v>
      </c>
    </row>
    <row r="71" spans="1:37" x14ac:dyDescent="0.25">
      <c r="A71" s="5">
        <v>5448</v>
      </c>
      <c r="B71" s="5">
        <v>1156060.903219223</v>
      </c>
      <c r="C71" s="5">
        <v>1421404.0603495538</v>
      </c>
      <c r="D71" s="5">
        <v>17561.659591820018</v>
      </c>
      <c r="E71" s="5">
        <v>47.082191077132457</v>
      </c>
      <c r="F71" s="45">
        <v>-2.5000000000000001E-2</v>
      </c>
      <c r="G71" s="45">
        <v>2.5000000000000001E-2</v>
      </c>
      <c r="H71" s="45">
        <v>0.5</v>
      </c>
      <c r="I71" s="45">
        <v>0.5</v>
      </c>
      <c r="J71" s="45">
        <v>500</v>
      </c>
      <c r="K71" s="50">
        <v>2800</v>
      </c>
      <c r="L71" s="51">
        <v>9900</v>
      </c>
      <c r="M71" s="51">
        <v>4150</v>
      </c>
      <c r="N71" s="35">
        <f t="shared" si="22"/>
        <v>396.25</v>
      </c>
      <c r="O71" s="35">
        <f t="shared" si="23"/>
        <v>25</v>
      </c>
      <c r="P71" s="35">
        <f t="shared" si="24"/>
        <v>583.14442824110336</v>
      </c>
      <c r="Q71" s="35">
        <f t="shared" si="25"/>
        <v>249.0213797049712</v>
      </c>
      <c r="R71" s="35">
        <f t="shared" si="26"/>
        <v>125.44098869657967</v>
      </c>
      <c r="S71" s="35">
        <f t="shared" si="27"/>
        <v>293.88349863925117</v>
      </c>
      <c r="T71" s="35">
        <f t="shared" si="28"/>
        <v>42.449484114609724</v>
      </c>
      <c r="U71" s="35">
        <f t="shared" si="29"/>
        <v>529.00636606762339</v>
      </c>
      <c r="V71" s="35">
        <f t="shared" si="30"/>
        <v>266.47945515733045</v>
      </c>
      <c r="W71" s="35">
        <f t="shared" si="31"/>
        <v>19.473851536775534</v>
      </c>
      <c r="X71" s="35">
        <f t="shared" si="32"/>
        <v>3524.3878980789987</v>
      </c>
      <c r="Y71" s="51">
        <v>9900</v>
      </c>
      <c r="Z71" s="51">
        <v>4150</v>
      </c>
      <c r="AA71" s="35">
        <f t="shared" si="33"/>
        <v>603.75</v>
      </c>
      <c r="AB71" s="35">
        <f t="shared" si="34"/>
        <v>475</v>
      </c>
      <c r="AC71" s="35">
        <f t="shared" si="35"/>
        <v>584.50119721938472</v>
      </c>
      <c r="AD71" s="35">
        <f t="shared" si="36"/>
        <v>273.82073980775351</v>
      </c>
      <c r="AE71" s="35">
        <f t="shared" si="37"/>
        <v>151.67567408584176</v>
      </c>
      <c r="AF71" s="35">
        <f t="shared" si="38"/>
        <v>323.1632464175625</v>
      </c>
      <c r="AG71" s="35">
        <f t="shared" si="39"/>
        <v>14.755790027842313</v>
      </c>
      <c r="AH71" s="35">
        <f t="shared" si="40"/>
        <v>516.6058316950888</v>
      </c>
      <c r="AI71" s="35">
        <f t="shared" si="41"/>
        <v>286.15998121268223</v>
      </c>
      <c r="AJ71" s="35">
        <f t="shared" si="42"/>
        <v>21.41404029833982</v>
      </c>
      <c r="AK71" s="36">
        <f t="shared" si="43"/>
        <v>3266.6454081942447</v>
      </c>
    </row>
    <row r="72" spans="1:37" x14ac:dyDescent="0.25">
      <c r="A72" s="5">
        <v>5449</v>
      </c>
      <c r="B72" s="5">
        <v>1156741.4378561974</v>
      </c>
      <c r="C72" s="5">
        <v>1422136.7761891484</v>
      </c>
      <c r="D72" s="5">
        <v>17563.32204079962</v>
      </c>
      <c r="E72" s="5">
        <v>47.146932070932557</v>
      </c>
      <c r="F72" s="45">
        <v>-2.5000000000000001E-2</v>
      </c>
      <c r="G72" s="45">
        <v>2.5000000000000001E-2</v>
      </c>
      <c r="H72" s="45">
        <v>0.5</v>
      </c>
      <c r="I72" s="45">
        <v>0.5</v>
      </c>
      <c r="J72" s="45">
        <v>500</v>
      </c>
      <c r="K72" s="50">
        <v>2800</v>
      </c>
      <c r="L72" s="51">
        <v>9900</v>
      </c>
      <c r="M72" s="51">
        <v>4150</v>
      </c>
      <c r="N72" s="35">
        <f t="shared" si="22"/>
        <v>396.25</v>
      </c>
      <c r="O72" s="35">
        <f t="shared" si="23"/>
        <v>25</v>
      </c>
      <c r="P72" s="35">
        <f t="shared" si="24"/>
        <v>583.14442824110336</v>
      </c>
      <c r="Q72" s="35">
        <f t="shared" si="25"/>
        <v>249.0213797049712</v>
      </c>
      <c r="R72" s="35">
        <f t="shared" si="26"/>
        <v>125.44098869657967</v>
      </c>
      <c r="S72" s="35">
        <f t="shared" si="27"/>
        <v>293.88349863925117</v>
      </c>
      <c r="T72" s="35">
        <f t="shared" si="28"/>
        <v>42.449484114609724</v>
      </c>
      <c r="U72" s="35">
        <f t="shared" si="29"/>
        <v>529.00636606762339</v>
      </c>
      <c r="V72" s="35">
        <f t="shared" si="30"/>
        <v>266.47945515733045</v>
      </c>
      <c r="W72" s="35">
        <f t="shared" si="31"/>
        <v>19.473851536775534</v>
      </c>
      <c r="X72" s="35">
        <f t="shared" si="32"/>
        <v>3524.3878980789987</v>
      </c>
      <c r="Y72" s="51">
        <v>9900</v>
      </c>
      <c r="Z72" s="51">
        <v>4150</v>
      </c>
      <c r="AA72" s="35">
        <f t="shared" si="33"/>
        <v>603.75</v>
      </c>
      <c r="AB72" s="35">
        <f t="shared" si="34"/>
        <v>475</v>
      </c>
      <c r="AC72" s="35">
        <f t="shared" si="35"/>
        <v>584.50119721938472</v>
      </c>
      <c r="AD72" s="35">
        <f t="shared" si="36"/>
        <v>273.82073980775351</v>
      </c>
      <c r="AE72" s="35">
        <f t="shared" si="37"/>
        <v>151.67567408584176</v>
      </c>
      <c r="AF72" s="35">
        <f t="shared" si="38"/>
        <v>323.1632464175625</v>
      </c>
      <c r="AG72" s="35">
        <f t="shared" si="39"/>
        <v>14.755790027842313</v>
      </c>
      <c r="AH72" s="35">
        <f t="shared" si="40"/>
        <v>516.6058316950888</v>
      </c>
      <c r="AI72" s="35">
        <f t="shared" si="41"/>
        <v>286.15998121268223</v>
      </c>
      <c r="AJ72" s="35">
        <f t="shared" si="42"/>
        <v>21.41404029833982</v>
      </c>
      <c r="AK72" s="36">
        <f t="shared" si="43"/>
        <v>3266.6454081942447</v>
      </c>
    </row>
    <row r="73" spans="1:37" x14ac:dyDescent="0.25">
      <c r="A73" s="5">
        <v>5450</v>
      </c>
      <c r="B73" s="5">
        <v>1157421.1441311836</v>
      </c>
      <c r="C73" s="5">
        <v>1422870.2605265081</v>
      </c>
      <c r="D73" s="5">
        <v>17565</v>
      </c>
      <c r="E73" s="5">
        <v>47.211673064732643</v>
      </c>
      <c r="F73" s="45">
        <v>-2.5000000000000001E-2</v>
      </c>
      <c r="G73" s="45">
        <v>2.5000000000000001E-2</v>
      </c>
      <c r="H73" s="45">
        <v>0.5</v>
      </c>
      <c r="I73" s="45">
        <v>0.5</v>
      </c>
      <c r="J73" s="45">
        <v>500</v>
      </c>
      <c r="K73" s="50">
        <v>2800</v>
      </c>
      <c r="L73" s="51">
        <v>9900</v>
      </c>
      <c r="M73" s="51">
        <v>4150</v>
      </c>
      <c r="N73" s="35">
        <f t="shared" si="22"/>
        <v>396.25</v>
      </c>
      <c r="O73" s="35">
        <f t="shared" si="23"/>
        <v>25</v>
      </c>
      <c r="P73" s="35">
        <f t="shared" si="24"/>
        <v>583.14442824110336</v>
      </c>
      <c r="Q73" s="35">
        <f t="shared" si="25"/>
        <v>249.0213797049712</v>
      </c>
      <c r="R73" s="35">
        <f t="shared" si="26"/>
        <v>125.44098869657967</v>
      </c>
      <c r="S73" s="35">
        <f t="shared" si="27"/>
        <v>293.88349863925117</v>
      </c>
      <c r="T73" s="35">
        <f t="shared" si="28"/>
        <v>42.449484114609724</v>
      </c>
      <c r="U73" s="35">
        <f t="shared" si="29"/>
        <v>529.00636606762339</v>
      </c>
      <c r="V73" s="35">
        <f t="shared" si="30"/>
        <v>266.47945515733045</v>
      </c>
      <c r="W73" s="35">
        <f t="shared" si="31"/>
        <v>19.473851536775534</v>
      </c>
      <c r="X73" s="35">
        <f t="shared" si="32"/>
        <v>3524.3878980789987</v>
      </c>
      <c r="Y73" s="51">
        <v>9900</v>
      </c>
      <c r="Z73" s="51">
        <v>4150</v>
      </c>
      <c r="AA73" s="35">
        <f t="shared" si="33"/>
        <v>603.75</v>
      </c>
      <c r="AB73" s="35">
        <f t="shared" si="34"/>
        <v>475</v>
      </c>
      <c r="AC73" s="35">
        <f t="shared" si="35"/>
        <v>584.50119721938472</v>
      </c>
      <c r="AD73" s="35">
        <f t="shared" si="36"/>
        <v>273.82073980775351</v>
      </c>
      <c r="AE73" s="35">
        <f t="shared" si="37"/>
        <v>151.67567408584176</v>
      </c>
      <c r="AF73" s="35">
        <f t="shared" si="38"/>
        <v>323.1632464175625</v>
      </c>
      <c r="AG73" s="35">
        <f t="shared" si="39"/>
        <v>14.755790027842313</v>
      </c>
      <c r="AH73" s="35">
        <f t="shared" si="40"/>
        <v>516.6058316950888</v>
      </c>
      <c r="AI73" s="35">
        <f t="shared" si="41"/>
        <v>286.15998121268223</v>
      </c>
      <c r="AJ73" s="35">
        <f t="shared" si="42"/>
        <v>21.41404029833982</v>
      </c>
      <c r="AK73" s="36">
        <f t="shared" si="43"/>
        <v>3266.6454081942447</v>
      </c>
    </row>
    <row r="74" spans="1:37" x14ac:dyDescent="0.25">
      <c r="A74" s="5">
        <v>5451</v>
      </c>
      <c r="B74" s="5">
        <v>1158100.021176815</v>
      </c>
      <c r="C74" s="5">
        <v>1423604.5124251544</v>
      </c>
      <c r="D74" s="5">
        <v>17566.693670886089</v>
      </c>
      <c r="E74" s="5">
        <v>47.276414058532744</v>
      </c>
      <c r="F74" s="45">
        <v>-2.5000000000000001E-2</v>
      </c>
      <c r="G74" s="45">
        <v>2.5000000000000001E-2</v>
      </c>
      <c r="H74" s="45">
        <v>0.5</v>
      </c>
      <c r="I74" s="45">
        <v>0.5</v>
      </c>
      <c r="J74" s="45">
        <v>500</v>
      </c>
      <c r="K74" s="50">
        <v>2800</v>
      </c>
      <c r="L74" s="51">
        <v>9900</v>
      </c>
      <c r="M74" s="51">
        <v>4150</v>
      </c>
      <c r="N74" s="35">
        <f t="shared" si="22"/>
        <v>396.25</v>
      </c>
      <c r="O74" s="35">
        <f t="shared" si="23"/>
        <v>25</v>
      </c>
      <c r="P74" s="35">
        <f t="shared" si="24"/>
        <v>583.14442824110336</v>
      </c>
      <c r="Q74" s="35">
        <f t="shared" si="25"/>
        <v>249.0213797049712</v>
      </c>
      <c r="R74" s="35">
        <f t="shared" si="26"/>
        <v>125.44098869657967</v>
      </c>
      <c r="S74" s="35">
        <f t="shared" si="27"/>
        <v>293.88349863925117</v>
      </c>
      <c r="T74" s="35">
        <f t="shared" si="28"/>
        <v>42.449484114609724</v>
      </c>
      <c r="U74" s="35">
        <f t="shared" si="29"/>
        <v>529.00636606762339</v>
      </c>
      <c r="V74" s="35">
        <f t="shared" si="30"/>
        <v>266.47945515733045</v>
      </c>
      <c r="W74" s="35">
        <f t="shared" si="31"/>
        <v>19.473851536775534</v>
      </c>
      <c r="X74" s="35">
        <f t="shared" si="32"/>
        <v>3524.3878980789987</v>
      </c>
      <c r="Y74" s="51">
        <v>9900</v>
      </c>
      <c r="Z74" s="51">
        <v>4150</v>
      </c>
      <c r="AA74" s="35">
        <f t="shared" si="33"/>
        <v>603.75</v>
      </c>
      <c r="AB74" s="35">
        <f t="shared" si="34"/>
        <v>475</v>
      </c>
      <c r="AC74" s="35">
        <f t="shared" si="35"/>
        <v>584.50119721938472</v>
      </c>
      <c r="AD74" s="35">
        <f t="shared" si="36"/>
        <v>273.82073980775351</v>
      </c>
      <c r="AE74" s="35">
        <f t="shared" si="37"/>
        <v>151.67567408584176</v>
      </c>
      <c r="AF74" s="35">
        <f t="shared" si="38"/>
        <v>323.1632464175625</v>
      </c>
      <c r="AG74" s="35">
        <f t="shared" si="39"/>
        <v>14.755790027842313</v>
      </c>
      <c r="AH74" s="35">
        <f t="shared" si="40"/>
        <v>516.6058316950888</v>
      </c>
      <c r="AI74" s="35">
        <f t="shared" si="41"/>
        <v>286.15998121268223</v>
      </c>
      <c r="AJ74" s="35">
        <f t="shared" si="42"/>
        <v>21.41404029833982</v>
      </c>
      <c r="AK74" s="36">
        <f t="shared" si="43"/>
        <v>3266.6454081942447</v>
      </c>
    </row>
    <row r="75" spans="1:37" x14ac:dyDescent="0.25">
      <c r="A75" s="5">
        <v>5452</v>
      </c>
      <c r="B75" s="5">
        <v>1158778.0681257248</v>
      </c>
      <c r="C75" s="5">
        <v>1424339.5309476256</v>
      </c>
      <c r="D75" s="5">
        <v>17568.387341772166</v>
      </c>
      <c r="E75" s="5">
        <v>47.34115505233283</v>
      </c>
      <c r="F75" s="45">
        <v>-2.5000000000000001E-2</v>
      </c>
      <c r="G75" s="45">
        <v>2.5000000000000001E-2</v>
      </c>
      <c r="H75" s="45">
        <v>0.5</v>
      </c>
      <c r="I75" s="45">
        <v>0.5</v>
      </c>
      <c r="J75" s="45">
        <v>500</v>
      </c>
      <c r="K75" s="50">
        <v>2800</v>
      </c>
      <c r="L75" s="51">
        <v>9900</v>
      </c>
      <c r="M75" s="51">
        <v>4150</v>
      </c>
      <c r="N75" s="35">
        <f t="shared" si="22"/>
        <v>396.25</v>
      </c>
      <c r="O75" s="35">
        <f t="shared" si="23"/>
        <v>25</v>
      </c>
      <c r="P75" s="35">
        <f t="shared" si="24"/>
        <v>583.14442824110336</v>
      </c>
      <c r="Q75" s="35">
        <f t="shared" si="25"/>
        <v>249.0213797049712</v>
      </c>
      <c r="R75" s="35">
        <f t="shared" si="26"/>
        <v>125.44098869657967</v>
      </c>
      <c r="S75" s="35">
        <f t="shared" si="27"/>
        <v>293.88349863925117</v>
      </c>
      <c r="T75" s="35">
        <f t="shared" si="28"/>
        <v>42.449484114609724</v>
      </c>
      <c r="U75" s="35">
        <f t="shared" si="29"/>
        <v>529.00636606762339</v>
      </c>
      <c r="V75" s="35">
        <f t="shared" si="30"/>
        <v>266.47945515733045</v>
      </c>
      <c r="W75" s="35">
        <f t="shared" si="31"/>
        <v>19.473851536775534</v>
      </c>
      <c r="X75" s="35">
        <f t="shared" si="32"/>
        <v>3524.3878980789987</v>
      </c>
      <c r="Y75" s="51">
        <v>9900</v>
      </c>
      <c r="Z75" s="51">
        <v>4150</v>
      </c>
      <c r="AA75" s="35">
        <f t="shared" si="33"/>
        <v>603.75</v>
      </c>
      <c r="AB75" s="35">
        <f t="shared" si="34"/>
        <v>475</v>
      </c>
      <c r="AC75" s="35">
        <f t="shared" si="35"/>
        <v>584.50119721938472</v>
      </c>
      <c r="AD75" s="35">
        <f t="shared" si="36"/>
        <v>273.82073980775351</v>
      </c>
      <c r="AE75" s="35">
        <f t="shared" si="37"/>
        <v>151.67567408584176</v>
      </c>
      <c r="AF75" s="35">
        <f t="shared" si="38"/>
        <v>323.1632464175625</v>
      </c>
      <c r="AG75" s="35">
        <f t="shared" si="39"/>
        <v>14.755790027842313</v>
      </c>
      <c r="AH75" s="35">
        <f t="shared" si="40"/>
        <v>516.6058316950888</v>
      </c>
      <c r="AI75" s="35">
        <f t="shared" si="41"/>
        <v>286.15998121268223</v>
      </c>
      <c r="AJ75" s="35">
        <f t="shared" si="42"/>
        <v>21.41404029833982</v>
      </c>
      <c r="AK75" s="36">
        <f t="shared" si="43"/>
        <v>3266.6454081942447</v>
      </c>
    </row>
    <row r="76" spans="1:37" x14ac:dyDescent="0.25">
      <c r="A76" s="5">
        <v>5452.2</v>
      </c>
      <c r="B76" s="5">
        <v>1158913.5778279305</v>
      </c>
      <c r="C76" s="5">
        <v>1424486.6265644133</v>
      </c>
      <c r="D76" s="5">
        <v>17568.72607594938</v>
      </c>
      <c r="E76" s="5">
        <v>47.354103251092837</v>
      </c>
      <c r="F76" s="45">
        <v>-2.5000000000000001E-2</v>
      </c>
      <c r="G76" s="45">
        <v>2.5000000000000001E-2</v>
      </c>
      <c r="H76" s="45">
        <v>0.5</v>
      </c>
      <c r="I76" s="45">
        <v>0.5</v>
      </c>
      <c r="J76" s="45">
        <v>500</v>
      </c>
      <c r="K76" s="50">
        <v>2800</v>
      </c>
      <c r="L76" s="51">
        <v>9900</v>
      </c>
      <c r="M76" s="51">
        <v>4150</v>
      </c>
      <c r="N76" s="35">
        <f t="shared" si="22"/>
        <v>396.25</v>
      </c>
      <c r="O76" s="35">
        <f t="shared" si="23"/>
        <v>25</v>
      </c>
      <c r="P76" s="35">
        <f t="shared" si="24"/>
        <v>583.14442824110336</v>
      </c>
      <c r="Q76" s="35">
        <f t="shared" si="25"/>
        <v>249.0213797049712</v>
      </c>
      <c r="R76" s="35">
        <f t="shared" si="26"/>
        <v>125.44098869657967</v>
      </c>
      <c r="S76" s="35">
        <f t="shared" si="27"/>
        <v>293.88349863925117</v>
      </c>
      <c r="T76" s="35">
        <f t="shared" si="28"/>
        <v>42.449484114609724</v>
      </c>
      <c r="U76" s="35">
        <f t="shared" si="29"/>
        <v>529.00636606762339</v>
      </c>
      <c r="V76" s="35">
        <f t="shared" si="30"/>
        <v>266.47945515733045</v>
      </c>
      <c r="W76" s="35">
        <f t="shared" si="31"/>
        <v>19.473851536775534</v>
      </c>
      <c r="X76" s="35">
        <f t="shared" si="32"/>
        <v>3524.3878980789987</v>
      </c>
      <c r="Y76" s="51">
        <v>9900</v>
      </c>
      <c r="Z76" s="51">
        <v>4150</v>
      </c>
      <c r="AA76" s="35">
        <f t="shared" si="33"/>
        <v>603.75</v>
      </c>
      <c r="AB76" s="35">
        <f t="shared" si="34"/>
        <v>475</v>
      </c>
      <c r="AC76" s="35">
        <f t="shared" si="35"/>
        <v>584.50119721938472</v>
      </c>
      <c r="AD76" s="35">
        <f t="shared" si="36"/>
        <v>273.82073980775351</v>
      </c>
      <c r="AE76" s="35">
        <f t="shared" si="37"/>
        <v>151.67567408584176</v>
      </c>
      <c r="AF76" s="35">
        <f t="shared" si="38"/>
        <v>323.1632464175625</v>
      </c>
      <c r="AG76" s="35">
        <f t="shared" si="39"/>
        <v>14.755790027842313</v>
      </c>
      <c r="AH76" s="35">
        <f t="shared" si="40"/>
        <v>516.6058316950888</v>
      </c>
      <c r="AI76" s="35">
        <f t="shared" si="41"/>
        <v>286.15998121268223</v>
      </c>
      <c r="AJ76" s="35">
        <f t="shared" si="42"/>
        <v>21.41404029833982</v>
      </c>
      <c r="AK76" s="36">
        <f t="shared" si="43"/>
        <v>3266.6454081942447</v>
      </c>
    </row>
    <row r="77" spans="1:37" x14ac:dyDescent="0.25">
      <c r="A77" s="5">
        <v>5452.8</v>
      </c>
      <c r="B77" s="5">
        <v>1159319.9074339867</v>
      </c>
      <c r="C77" s="5">
        <v>1424928.0971041322</v>
      </c>
      <c r="D77" s="5">
        <v>17569.74227848103</v>
      </c>
      <c r="E77" s="5">
        <v>47.392947847372909</v>
      </c>
      <c r="F77" s="45">
        <v>-2.5000000000000001E-2</v>
      </c>
      <c r="G77" s="45">
        <v>2.5000000000000001E-2</v>
      </c>
      <c r="H77" s="45">
        <v>0.5</v>
      </c>
      <c r="I77" s="45">
        <v>0.5</v>
      </c>
      <c r="J77" s="45">
        <v>500</v>
      </c>
      <c r="K77" s="50">
        <v>2800</v>
      </c>
      <c r="L77" s="51">
        <v>9900</v>
      </c>
      <c r="M77" s="51">
        <v>4150</v>
      </c>
      <c r="N77" s="35">
        <f t="shared" si="22"/>
        <v>396.25</v>
      </c>
      <c r="O77" s="35">
        <f t="shared" si="23"/>
        <v>25</v>
      </c>
      <c r="P77" s="35">
        <f t="shared" si="24"/>
        <v>583.14442824110336</v>
      </c>
      <c r="Q77" s="35">
        <f t="shared" si="25"/>
        <v>249.0213797049712</v>
      </c>
      <c r="R77" s="35">
        <f t="shared" si="26"/>
        <v>125.44098869657967</v>
      </c>
      <c r="S77" s="35">
        <f t="shared" si="27"/>
        <v>293.88349863925117</v>
      </c>
      <c r="T77" s="35">
        <f t="shared" si="28"/>
        <v>42.449484114609724</v>
      </c>
      <c r="U77" s="35">
        <f t="shared" si="29"/>
        <v>529.00636606762339</v>
      </c>
      <c r="V77" s="35">
        <f t="shared" si="30"/>
        <v>266.47945515733045</v>
      </c>
      <c r="W77" s="35">
        <f t="shared" si="31"/>
        <v>19.473851536775534</v>
      </c>
      <c r="X77" s="35">
        <f t="shared" si="32"/>
        <v>3524.3878980789987</v>
      </c>
      <c r="Y77" s="51">
        <v>9900</v>
      </c>
      <c r="Z77" s="51">
        <v>4150</v>
      </c>
      <c r="AA77" s="35">
        <f t="shared" si="33"/>
        <v>603.75</v>
      </c>
      <c r="AB77" s="35">
        <f t="shared" si="34"/>
        <v>475</v>
      </c>
      <c r="AC77" s="35">
        <f t="shared" si="35"/>
        <v>584.50119721938472</v>
      </c>
      <c r="AD77" s="35">
        <f t="shared" si="36"/>
        <v>273.82073980775351</v>
      </c>
      <c r="AE77" s="35">
        <f t="shared" si="37"/>
        <v>151.67567408584176</v>
      </c>
      <c r="AF77" s="35">
        <f t="shared" si="38"/>
        <v>323.1632464175625</v>
      </c>
      <c r="AG77" s="35">
        <f t="shared" si="39"/>
        <v>14.755790027842313</v>
      </c>
      <c r="AH77" s="35">
        <f t="shared" si="40"/>
        <v>516.6058316950888</v>
      </c>
      <c r="AI77" s="35">
        <f t="shared" si="41"/>
        <v>286.15998121268223</v>
      </c>
      <c r="AJ77" s="35">
        <f t="shared" si="42"/>
        <v>21.41404029833982</v>
      </c>
      <c r="AK77" s="36">
        <f t="shared" si="43"/>
        <v>3266.6454081942447</v>
      </c>
    </row>
    <row r="78" spans="1:37" x14ac:dyDescent="0.25">
      <c r="A78" s="5">
        <v>5453</v>
      </c>
      <c r="B78" s="5">
        <v>1159455.2841129303</v>
      </c>
      <c r="C78" s="5">
        <v>1425075.3151554167</v>
      </c>
      <c r="D78" s="5">
        <v>17570.081012658244</v>
      </c>
      <c r="E78" s="5">
        <v>47.405896046132924</v>
      </c>
      <c r="F78" s="45">
        <v>-2.5000000000000001E-2</v>
      </c>
      <c r="G78" s="45">
        <v>2.5000000000000001E-2</v>
      </c>
      <c r="H78" s="45">
        <v>0.5</v>
      </c>
      <c r="I78" s="45">
        <v>0.5</v>
      </c>
      <c r="J78" s="45">
        <v>500</v>
      </c>
      <c r="K78" s="50">
        <v>2800</v>
      </c>
      <c r="L78" s="51">
        <v>9900</v>
      </c>
      <c r="M78" s="51">
        <v>4150</v>
      </c>
      <c r="N78" s="35">
        <f t="shared" si="22"/>
        <v>396.25</v>
      </c>
      <c r="O78" s="35">
        <f t="shared" si="23"/>
        <v>25</v>
      </c>
      <c r="P78" s="35">
        <f t="shared" si="24"/>
        <v>583.14442824110336</v>
      </c>
      <c r="Q78" s="35">
        <f t="shared" si="25"/>
        <v>249.0213797049712</v>
      </c>
      <c r="R78" s="35">
        <f t="shared" si="26"/>
        <v>125.44098869657967</v>
      </c>
      <c r="S78" s="35">
        <f t="shared" si="27"/>
        <v>293.88349863925117</v>
      </c>
      <c r="T78" s="35">
        <f t="shared" si="28"/>
        <v>42.449484114609724</v>
      </c>
      <c r="U78" s="35">
        <f t="shared" si="29"/>
        <v>529.00636606762339</v>
      </c>
      <c r="V78" s="35">
        <f t="shared" si="30"/>
        <v>266.47945515733045</v>
      </c>
      <c r="W78" s="35">
        <f t="shared" si="31"/>
        <v>19.473851536775534</v>
      </c>
      <c r="X78" s="35">
        <f t="shared" si="32"/>
        <v>3524.3878980789987</v>
      </c>
      <c r="Y78" s="51">
        <v>9900</v>
      </c>
      <c r="Z78" s="51">
        <v>4150</v>
      </c>
      <c r="AA78" s="35">
        <f t="shared" si="33"/>
        <v>603.75</v>
      </c>
      <c r="AB78" s="35">
        <f t="shared" si="34"/>
        <v>475</v>
      </c>
      <c r="AC78" s="35">
        <f t="shared" si="35"/>
        <v>584.50119721938472</v>
      </c>
      <c r="AD78" s="35">
        <f t="shared" si="36"/>
        <v>273.82073980775351</v>
      </c>
      <c r="AE78" s="35">
        <f t="shared" si="37"/>
        <v>151.67567408584176</v>
      </c>
      <c r="AF78" s="35">
        <f t="shared" si="38"/>
        <v>323.1632464175625</v>
      </c>
      <c r="AG78" s="35">
        <f t="shared" si="39"/>
        <v>14.755790027842313</v>
      </c>
      <c r="AH78" s="35">
        <f t="shared" si="40"/>
        <v>516.6058316950888</v>
      </c>
      <c r="AI78" s="35">
        <f t="shared" si="41"/>
        <v>286.15998121268223</v>
      </c>
      <c r="AJ78" s="35">
        <f t="shared" si="42"/>
        <v>21.41404029833982</v>
      </c>
      <c r="AK78" s="36">
        <f t="shared" si="43"/>
        <v>3266.6454081942447</v>
      </c>
    </row>
    <row r="79" spans="1:37" x14ac:dyDescent="0.25">
      <c r="A79" s="5">
        <v>5454</v>
      </c>
      <c r="B79" s="5">
        <v>1160131.6682729721</v>
      </c>
      <c r="C79" s="5">
        <v>1425811.8641091883</v>
      </c>
      <c r="D79" s="5">
        <v>17571.774683544318</v>
      </c>
      <c r="E79" s="5">
        <v>47.470637039933017</v>
      </c>
      <c r="F79" s="45">
        <v>-2.5000000000000001E-2</v>
      </c>
      <c r="G79" s="45">
        <v>2.5000000000000001E-2</v>
      </c>
      <c r="H79" s="45">
        <v>0.5</v>
      </c>
      <c r="I79" s="45">
        <v>0.5</v>
      </c>
      <c r="J79" s="45">
        <v>500</v>
      </c>
      <c r="K79" s="50">
        <v>2800</v>
      </c>
      <c r="L79" s="51">
        <v>9900</v>
      </c>
      <c r="M79" s="51">
        <v>4150</v>
      </c>
      <c r="N79" s="35">
        <f t="shared" si="22"/>
        <v>396.25</v>
      </c>
      <c r="O79" s="35">
        <f t="shared" si="23"/>
        <v>25</v>
      </c>
      <c r="P79" s="35">
        <f t="shared" si="24"/>
        <v>583.14442824110336</v>
      </c>
      <c r="Q79" s="35">
        <f t="shared" si="25"/>
        <v>249.0213797049712</v>
      </c>
      <c r="R79" s="35">
        <f t="shared" si="26"/>
        <v>125.44098869657967</v>
      </c>
      <c r="S79" s="35">
        <f t="shared" si="27"/>
        <v>293.88349863925117</v>
      </c>
      <c r="T79" s="35">
        <f t="shared" si="28"/>
        <v>42.449484114609724</v>
      </c>
      <c r="U79" s="35">
        <f t="shared" si="29"/>
        <v>529.00636606762339</v>
      </c>
      <c r="V79" s="35">
        <f t="shared" si="30"/>
        <v>266.47945515733045</v>
      </c>
      <c r="W79" s="35">
        <f t="shared" si="31"/>
        <v>19.473851536775534</v>
      </c>
      <c r="X79" s="35">
        <f t="shared" si="32"/>
        <v>3524.3878980789987</v>
      </c>
      <c r="Y79" s="51">
        <v>9900</v>
      </c>
      <c r="Z79" s="51">
        <v>4150</v>
      </c>
      <c r="AA79" s="35">
        <f t="shared" si="33"/>
        <v>603.75</v>
      </c>
      <c r="AB79" s="35">
        <f t="shared" si="34"/>
        <v>475</v>
      </c>
      <c r="AC79" s="35">
        <f t="shared" si="35"/>
        <v>584.50119721938472</v>
      </c>
      <c r="AD79" s="35">
        <f t="shared" si="36"/>
        <v>273.82073980775351</v>
      </c>
      <c r="AE79" s="35">
        <f t="shared" si="37"/>
        <v>151.67567408584176</v>
      </c>
      <c r="AF79" s="35">
        <f t="shared" si="38"/>
        <v>323.1632464175625</v>
      </c>
      <c r="AG79" s="35">
        <f t="shared" si="39"/>
        <v>14.755790027842313</v>
      </c>
      <c r="AH79" s="35">
        <f t="shared" si="40"/>
        <v>516.6058316950888</v>
      </c>
      <c r="AI79" s="35">
        <f t="shared" si="41"/>
        <v>286.15998121268223</v>
      </c>
      <c r="AJ79" s="35">
        <f t="shared" si="42"/>
        <v>21.41404029833982</v>
      </c>
      <c r="AK79" s="36">
        <f t="shared" si="43"/>
        <v>3266.6454081942447</v>
      </c>
    </row>
    <row r="80" spans="1:37" x14ac:dyDescent="0.25">
      <c r="A80" s="5">
        <v>5455</v>
      </c>
      <c r="B80" s="5">
        <v>1160807.2197437286</v>
      </c>
      <c r="C80" s="5">
        <v>1426549.1768684089</v>
      </c>
      <c r="D80" s="5">
        <v>17573.468354430395</v>
      </c>
      <c r="E80" s="5">
        <v>47.53537803373311</v>
      </c>
      <c r="F80" s="45">
        <v>-2.5000000000000001E-2</v>
      </c>
      <c r="G80" s="45">
        <v>2.5000000000000001E-2</v>
      </c>
      <c r="H80" s="45">
        <v>0.5</v>
      </c>
      <c r="I80" s="45">
        <v>0.5</v>
      </c>
      <c r="J80" s="45">
        <v>500</v>
      </c>
      <c r="K80" s="50">
        <v>2800</v>
      </c>
      <c r="L80" s="51">
        <v>9900</v>
      </c>
      <c r="M80" s="51">
        <v>4150</v>
      </c>
      <c r="N80" s="35">
        <f t="shared" si="22"/>
        <v>396.25</v>
      </c>
      <c r="O80" s="35">
        <f t="shared" si="23"/>
        <v>25</v>
      </c>
      <c r="P80" s="35">
        <f t="shared" si="24"/>
        <v>583.14442824110336</v>
      </c>
      <c r="Q80" s="35">
        <f t="shared" si="25"/>
        <v>249.0213797049712</v>
      </c>
      <c r="R80" s="35">
        <f t="shared" si="26"/>
        <v>125.44098869657967</v>
      </c>
      <c r="S80" s="35">
        <f t="shared" si="27"/>
        <v>293.88349863925117</v>
      </c>
      <c r="T80" s="35">
        <f t="shared" si="28"/>
        <v>42.449484114609724</v>
      </c>
      <c r="U80" s="35">
        <f t="shared" si="29"/>
        <v>529.00636606762339</v>
      </c>
      <c r="V80" s="35">
        <f t="shared" si="30"/>
        <v>266.47945515733045</v>
      </c>
      <c r="W80" s="35">
        <f t="shared" si="31"/>
        <v>19.473851536775534</v>
      </c>
      <c r="X80" s="35">
        <f t="shared" si="32"/>
        <v>3524.3878980789987</v>
      </c>
      <c r="Y80" s="51">
        <v>9900</v>
      </c>
      <c r="Z80" s="51">
        <v>4150</v>
      </c>
      <c r="AA80" s="35">
        <f t="shared" si="33"/>
        <v>603.75</v>
      </c>
      <c r="AB80" s="35">
        <f t="shared" si="34"/>
        <v>475</v>
      </c>
      <c r="AC80" s="35">
        <f t="shared" si="35"/>
        <v>584.50119721938472</v>
      </c>
      <c r="AD80" s="35">
        <f t="shared" si="36"/>
        <v>273.82073980775351</v>
      </c>
      <c r="AE80" s="35">
        <f t="shared" si="37"/>
        <v>151.67567408584176</v>
      </c>
      <c r="AF80" s="35">
        <f t="shared" si="38"/>
        <v>323.1632464175625</v>
      </c>
      <c r="AG80" s="35">
        <f t="shared" si="39"/>
        <v>14.755790027842313</v>
      </c>
      <c r="AH80" s="35">
        <f t="shared" si="40"/>
        <v>516.6058316950888</v>
      </c>
      <c r="AI80" s="35">
        <f t="shared" si="41"/>
        <v>286.15998121268223</v>
      </c>
      <c r="AJ80" s="35">
        <f t="shared" si="42"/>
        <v>21.41404029833982</v>
      </c>
      <c r="AK80" s="36">
        <f t="shared" si="43"/>
        <v>3266.6454081942447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73"/>
  <sheetViews>
    <sheetView topLeftCell="H1" zoomScale="85" zoomScaleNormal="85" workbookViewId="0">
      <selection activeCell="AA3" sqref="AA3:AK73"/>
    </sheetView>
  </sheetViews>
  <sheetFormatPr defaultRowHeight="13.8" x14ac:dyDescent="0.25"/>
  <sheetData>
    <row r="1" spans="1:37" x14ac:dyDescent="0.25">
      <c r="A1" s="73" t="s">
        <v>78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5455</v>
      </c>
      <c r="B3" s="5">
        <v>1160807.2197437286</v>
      </c>
      <c r="C3" s="5">
        <v>1426549.1768684089</v>
      </c>
      <c r="D3" s="5">
        <v>17573.468354430395</v>
      </c>
      <c r="E3" s="5">
        <v>47.53537803373311</v>
      </c>
      <c r="F3" s="45">
        <v>-2.5000000000000001E-2</v>
      </c>
      <c r="G3" s="45">
        <v>2.5000000000000001E-2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396.25</v>
      </c>
      <c r="O3" s="35">
        <f>(L3-400-500)*F3+250</f>
        <v>25</v>
      </c>
      <c r="P3" s="35">
        <f>(1000*SIN(PI()/2-(PI()/2+ATAN(H3)+ATAN(250/(L3-M3-400-250)))/2)/SIN((PI()/2+ATAN(H3)+ATAN(250/(L3-M3-400-250)))/2))*COS(ATAN((N3-O3)/(L3-M3-400-250)))</f>
        <v>583.14442824110336</v>
      </c>
      <c r="Q3" s="35">
        <f>(1000*SIN(PI()/2-(PI()/2+ATAN(H3)+ATAN(250/(L3-M3-400-250)))/2)/SIN((PI()/2+ATAN(H3)+ATAN(250/(L3-M3-400-250)))/2))*SIN(ATAN(H3)+ATAN(250/(L3-M3-400-250))-ATAN((N3-O3)/(L3-M3-400-250)))</f>
        <v>249.0213797049712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125.44098869657967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293.88349863925117</v>
      </c>
      <c r="T3" s="35">
        <f>(1000*SIN(PI()/2-(PI()/2+ATAN(H3)+ATAN(250/(L3-M3-400-250)))/2)/SIN((PI()/2+ATAN(H3)+ATAN(250/(L3-M3-400-250)))/2))*SIN(ATAN((N3-O3)/(L3-M3-400-250)))</f>
        <v>42.449484114609724</v>
      </c>
      <c r="U3" s="35">
        <f>(1000*SIN(PI()/2-(PI()/2+ATAN(H3)+ATAN(250/(L3-M3-400-250)))/2)/SIN((PI()/2+ATAN(H3)+ATAN(250/(L3-M3-400-250)))/2))*COS(ATAN(H3)+ATAN(250/(L3-M3-400-250))-ATAN((N3-O3)/(L3-M3-400-250)))</f>
        <v>529.00636606762339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266.47945515733045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19.473851536775534</v>
      </c>
      <c r="X3" s="35">
        <f>M3+400-((K3-250-(N3-O3))/TAN(PI()/2-(ATAN(H3)+ATAN(250/(L3-M3-400-250))-ATAN((N3-O3)/(L3-M3-400-250)))))</f>
        <v>3524.3878980789987</v>
      </c>
      <c r="Y3" s="51">
        <v>9900</v>
      </c>
      <c r="Z3" s="51">
        <v>4150</v>
      </c>
      <c r="AA3" s="35">
        <f>Z3*G3+J3</f>
        <v>603.75</v>
      </c>
      <c r="AB3" s="35">
        <f>(Y3-400-500)*G3+250</f>
        <v>475</v>
      </c>
      <c r="AC3" s="35">
        <f>(1000*SIN(PI()/2-(PI()/2+ATAN(I3)+ATAN(250/(Y3-Z3-400-250)))/2)/SIN((PI()/2+ATAN(I3)+ATAN(250/(Y3-Z3-400-250)))/2))*COS(ATAN((AA3-AB3)/(Y3-Z3-400-250)))</f>
        <v>584.50119721938472</v>
      </c>
      <c r="AD3" s="35">
        <f>(1000*SIN(PI()/2-(PI()/2+ATAN(I3)+ATAN(250/(Y3-Z3-400-250)))/2)/SIN((PI()/2+ATAN(I3)+ATAN(250/(Y3-Z3-400-250)))/2))*SIN(ATAN(I3)+ATAN(250/(Y3-Z3-400-250))-(ATAN((AA3-AB3)/(Y3-Z3-400-250))))</f>
        <v>273.82073980775351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151.67567408584176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323.1632464175625</v>
      </c>
      <c r="AG3" s="35">
        <f>(1000*SIN(PI()/2-(PI()/2+ATAN(I3)+ATAN(250/(Y3-Z3-400-250)))/2)/SIN((PI()/2+ATAN(I3)+ATAN(250/(Y3-Z3-400-250)))/2))*SIN(ATAN((AA3-AB3)/(Y3-Z3-400-250)))</f>
        <v>14.755790027842313</v>
      </c>
      <c r="AH3" s="35">
        <f>(1000*SIN(PI()/2-(PI()/2+ATAN(I3)+ATAN(250/(Y3-Z3-400-250)))/2)/SIN((PI()/2+ATAN(I3)+ATAN(250/(Y3-Z3-400-250)))/2))*COS(ATAN(I3)+ATAN(250/(Y3-Z3-400-250))-(ATAN((AA3-AB3)/(Y3-Z3-400-250))))</f>
        <v>516.6058316950888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286.15998121268223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21.41404029833982</v>
      </c>
      <c r="AK3" s="36">
        <f>Z3+400-((K3-250-(AA3-AB3))/TAN(PI()/2-(ATAN(I3)+ATAN(250/(Y3-Z3-400-250))-(ATAN((AA3-AB3)/(Y3-Z3-400-250))))))</f>
        <v>3266.6454081942447</v>
      </c>
    </row>
    <row r="4" spans="1:37" x14ac:dyDescent="0.25">
      <c r="A4" s="5">
        <v>5456</v>
      </c>
      <c r="B4" s="5">
        <v>1161481.9376606941</v>
      </c>
      <c r="C4" s="5">
        <v>1427287.2524918318</v>
      </c>
      <c r="D4" s="5">
        <v>17575.162025316469</v>
      </c>
      <c r="E4" s="5">
        <v>47.600119027533196</v>
      </c>
      <c r="F4" s="45">
        <v>-2.5000000000000001E-2</v>
      </c>
      <c r="G4" s="45">
        <v>2.5000000000000001E-2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0">M4*F4+J4</f>
        <v>396.25</v>
      </c>
      <c r="O4" s="35">
        <f t="shared" ref="O4:O67" si="1">(L4-400-500)*F4+250</f>
        <v>25</v>
      </c>
      <c r="P4" s="35">
        <f t="shared" ref="P4:P67" si="2">(1000*SIN(PI()/2-(PI()/2+ATAN(H4)+ATAN(250/(L4-M4-400-250)))/2)/SIN((PI()/2+ATAN(H4)+ATAN(250/(L4-M4-400-250)))/2))*COS(ATAN((N4-O4)/(L4-M4-400-250)))</f>
        <v>583.14442824110336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249.0213797049712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125.44098869657967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293.88349863925117</v>
      </c>
      <c r="T4" s="35">
        <f t="shared" ref="T4:T67" si="6">(1000*SIN(PI()/2-(PI()/2+ATAN(H4)+ATAN(250/(L4-M4-400-250)))/2)/SIN((PI()/2+ATAN(H4)+ATAN(250/(L4-M4-400-250)))/2))*SIN(ATAN((N4-O4)/(L4-M4-400-250)))</f>
        <v>42.449484114609724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529.00636606762339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266.47945515733045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19.473851536775534</v>
      </c>
      <c r="X4" s="35">
        <f t="shared" ref="X4:X67" si="10">M4+400-((K4-250-(N4-O4))/TAN(PI()/2-(ATAN(H4)+ATAN(250/(L4-M4-400-250))-ATAN((N4-O4)/(L4-M4-400-250)))))</f>
        <v>3524.3878980789987</v>
      </c>
      <c r="Y4" s="51">
        <v>9900</v>
      </c>
      <c r="Z4" s="51">
        <v>4150</v>
      </c>
      <c r="AA4" s="35">
        <f t="shared" ref="AA4:AA67" si="11">Z4*G4+J4</f>
        <v>603.75</v>
      </c>
      <c r="AB4" s="35">
        <f t="shared" ref="AB4:AB67" si="12">(Y4-400-500)*G4+250</f>
        <v>475</v>
      </c>
      <c r="AC4" s="35">
        <f t="shared" ref="AC4:AC67" si="13">(1000*SIN(PI()/2-(PI()/2+ATAN(I4)+ATAN(250/(Y4-Z4-400-250)))/2)/SIN((PI()/2+ATAN(I4)+ATAN(250/(Y4-Z4-400-250)))/2))*COS(ATAN((AA4-AB4)/(Y4-Z4-400-250)))</f>
        <v>584.50119721938472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273.82073980775351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151.67567408584176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323.1632464175625</v>
      </c>
      <c r="AG4" s="35">
        <f t="shared" ref="AG4:AG67" si="17">(1000*SIN(PI()/2-(PI()/2+ATAN(I4)+ATAN(250/(Y4-Z4-400-250)))/2)/SIN((PI()/2+ATAN(I4)+ATAN(250/(Y4-Z4-400-250)))/2))*SIN(ATAN((AA4-AB4)/(Y4-Z4-400-250)))</f>
        <v>14.755790027842313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516.6058316950888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286.15998121268223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21.41404029833982</v>
      </c>
      <c r="AK4" s="36">
        <f t="shared" ref="AK4:AK67" si="21">Z4+400-((K4-250-(AA4-AB4))/TAN(PI()/2-(ATAN(I4)+ATAN(250/(Y4-Z4-400-250))-(ATAN((AA4-AB4)/(Y4-Z4-400-250))))))</f>
        <v>3266.6454081942447</v>
      </c>
    </row>
    <row r="5" spans="1:37" x14ac:dyDescent="0.25">
      <c r="A5" s="5">
        <v>5457</v>
      </c>
      <c r="B5" s="5">
        <v>1162155.8211636543</v>
      </c>
      <c r="C5" s="5">
        <v>1428026.0900370181</v>
      </c>
      <c r="D5" s="5">
        <v>17576.855696202547</v>
      </c>
      <c r="E5" s="5">
        <v>47.664860021333297</v>
      </c>
      <c r="F5" s="45">
        <v>-2.5000000000000001E-2</v>
      </c>
      <c r="G5" s="45">
        <v>2.5000000000000001E-2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396.25</v>
      </c>
      <c r="O5" s="35">
        <f t="shared" si="1"/>
        <v>25</v>
      </c>
      <c r="P5" s="35">
        <f t="shared" si="2"/>
        <v>583.14442824110336</v>
      </c>
      <c r="Q5" s="35">
        <f t="shared" si="3"/>
        <v>249.0213797049712</v>
      </c>
      <c r="R5" s="35">
        <f t="shared" si="4"/>
        <v>125.44098869657967</v>
      </c>
      <c r="S5" s="35">
        <f t="shared" si="5"/>
        <v>293.88349863925117</v>
      </c>
      <c r="T5" s="35">
        <f t="shared" si="6"/>
        <v>42.449484114609724</v>
      </c>
      <c r="U5" s="35">
        <f t="shared" si="7"/>
        <v>529.00636606762339</v>
      </c>
      <c r="V5" s="35">
        <f t="shared" si="8"/>
        <v>266.47945515733045</v>
      </c>
      <c r="W5" s="35">
        <f t="shared" si="9"/>
        <v>19.473851536775534</v>
      </c>
      <c r="X5" s="35">
        <f t="shared" si="10"/>
        <v>3524.3878980789987</v>
      </c>
      <c r="Y5" s="51">
        <v>9900</v>
      </c>
      <c r="Z5" s="51">
        <v>4150</v>
      </c>
      <c r="AA5" s="35">
        <f t="shared" si="11"/>
        <v>603.75</v>
      </c>
      <c r="AB5" s="35">
        <f t="shared" si="12"/>
        <v>475</v>
      </c>
      <c r="AC5" s="35">
        <f t="shared" si="13"/>
        <v>584.50119721938472</v>
      </c>
      <c r="AD5" s="35">
        <f t="shared" si="14"/>
        <v>273.82073980775351</v>
      </c>
      <c r="AE5" s="35">
        <f t="shared" si="15"/>
        <v>151.67567408584176</v>
      </c>
      <c r="AF5" s="35">
        <f t="shared" si="16"/>
        <v>323.1632464175625</v>
      </c>
      <c r="AG5" s="35">
        <f t="shared" si="17"/>
        <v>14.755790027842313</v>
      </c>
      <c r="AH5" s="35">
        <f t="shared" si="18"/>
        <v>516.6058316950888</v>
      </c>
      <c r="AI5" s="35">
        <f t="shared" si="19"/>
        <v>286.15998121268223</v>
      </c>
      <c r="AJ5" s="35">
        <f t="shared" si="20"/>
        <v>21.41404029833982</v>
      </c>
      <c r="AK5" s="36">
        <f t="shared" si="21"/>
        <v>3266.6454081942447</v>
      </c>
    </row>
    <row r="6" spans="1:37" x14ac:dyDescent="0.25">
      <c r="A6" s="5">
        <v>5457.2</v>
      </c>
      <c r="B6" s="5">
        <v>1162290.4976587296</v>
      </c>
      <c r="C6" s="5">
        <v>1428173.9488936663</v>
      </c>
      <c r="D6" s="5">
        <v>17577.194430379761</v>
      </c>
      <c r="E6" s="5">
        <v>47.677808220093304</v>
      </c>
      <c r="F6" s="45">
        <v>-2.5000000000000001E-2</v>
      </c>
      <c r="G6" s="45">
        <v>2.5000000000000001E-2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396.25</v>
      </c>
      <c r="O6" s="35">
        <f t="shared" si="1"/>
        <v>25</v>
      </c>
      <c r="P6" s="35">
        <f t="shared" si="2"/>
        <v>583.14442824110336</v>
      </c>
      <c r="Q6" s="35">
        <f t="shared" si="3"/>
        <v>249.0213797049712</v>
      </c>
      <c r="R6" s="35">
        <f t="shared" si="4"/>
        <v>125.44098869657967</v>
      </c>
      <c r="S6" s="35">
        <f t="shared" si="5"/>
        <v>293.88349863925117</v>
      </c>
      <c r="T6" s="35">
        <f t="shared" si="6"/>
        <v>42.449484114609724</v>
      </c>
      <c r="U6" s="35">
        <f t="shared" si="7"/>
        <v>529.00636606762339</v>
      </c>
      <c r="V6" s="35">
        <f t="shared" si="8"/>
        <v>266.47945515733045</v>
      </c>
      <c r="W6" s="35">
        <f t="shared" si="9"/>
        <v>19.473851536775534</v>
      </c>
      <c r="X6" s="35">
        <f t="shared" si="10"/>
        <v>3524.3878980789987</v>
      </c>
      <c r="Y6" s="51">
        <v>9900</v>
      </c>
      <c r="Z6" s="51">
        <v>4150</v>
      </c>
      <c r="AA6" s="35">
        <f t="shared" si="11"/>
        <v>603.75</v>
      </c>
      <c r="AB6" s="35">
        <f t="shared" si="12"/>
        <v>475</v>
      </c>
      <c r="AC6" s="35">
        <f t="shared" si="13"/>
        <v>584.50119721938472</v>
      </c>
      <c r="AD6" s="35">
        <f t="shared" si="14"/>
        <v>273.82073980775351</v>
      </c>
      <c r="AE6" s="35">
        <f t="shared" si="15"/>
        <v>151.67567408584176</v>
      </c>
      <c r="AF6" s="35">
        <f t="shared" si="16"/>
        <v>323.1632464175625</v>
      </c>
      <c r="AG6" s="35">
        <f t="shared" si="17"/>
        <v>14.755790027842313</v>
      </c>
      <c r="AH6" s="35">
        <f t="shared" si="18"/>
        <v>516.6058316950888</v>
      </c>
      <c r="AI6" s="35">
        <f t="shared" si="19"/>
        <v>286.15998121268223</v>
      </c>
      <c r="AJ6" s="35">
        <f t="shared" si="20"/>
        <v>21.41404029833982</v>
      </c>
      <c r="AK6" s="36">
        <f t="shared" si="21"/>
        <v>3266.6454081942447</v>
      </c>
    </row>
    <row r="7" spans="1:37" x14ac:dyDescent="0.25">
      <c r="A7" s="5">
        <v>5457.8</v>
      </c>
      <c r="B7" s="5">
        <v>1162694.3266091347</v>
      </c>
      <c r="C7" s="5">
        <v>1428617.7080229521</v>
      </c>
      <c r="D7" s="5">
        <v>17578.210632911407</v>
      </c>
      <c r="E7" s="5">
        <v>47.716652816373383</v>
      </c>
      <c r="F7" s="45">
        <v>-2.5000000000000001E-2</v>
      </c>
      <c r="G7" s="45">
        <v>2.5000000000000001E-2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396.25</v>
      </c>
      <c r="O7" s="35">
        <f t="shared" si="1"/>
        <v>25</v>
      </c>
      <c r="P7" s="35">
        <f t="shared" si="2"/>
        <v>583.14442824110336</v>
      </c>
      <c r="Q7" s="35">
        <f t="shared" si="3"/>
        <v>249.0213797049712</v>
      </c>
      <c r="R7" s="35">
        <f t="shared" si="4"/>
        <v>125.44098869657967</v>
      </c>
      <c r="S7" s="35">
        <f t="shared" si="5"/>
        <v>293.88349863925117</v>
      </c>
      <c r="T7" s="35">
        <f t="shared" si="6"/>
        <v>42.449484114609724</v>
      </c>
      <c r="U7" s="35">
        <f t="shared" si="7"/>
        <v>529.00636606762339</v>
      </c>
      <c r="V7" s="35">
        <f t="shared" si="8"/>
        <v>266.47945515733045</v>
      </c>
      <c r="W7" s="35">
        <f t="shared" si="9"/>
        <v>19.473851536775534</v>
      </c>
      <c r="X7" s="35">
        <f t="shared" si="10"/>
        <v>3524.3878980789987</v>
      </c>
      <c r="Y7" s="51">
        <v>9900</v>
      </c>
      <c r="Z7" s="51">
        <v>4150</v>
      </c>
      <c r="AA7" s="35">
        <f t="shared" si="11"/>
        <v>603.75</v>
      </c>
      <c r="AB7" s="35">
        <f t="shared" si="12"/>
        <v>475</v>
      </c>
      <c r="AC7" s="35">
        <f t="shared" si="13"/>
        <v>584.50119721938472</v>
      </c>
      <c r="AD7" s="35">
        <f t="shared" si="14"/>
        <v>273.82073980775351</v>
      </c>
      <c r="AE7" s="35">
        <f t="shared" si="15"/>
        <v>151.67567408584176</v>
      </c>
      <c r="AF7" s="35">
        <f t="shared" si="16"/>
        <v>323.1632464175625</v>
      </c>
      <c r="AG7" s="35">
        <f t="shared" si="17"/>
        <v>14.755790027842313</v>
      </c>
      <c r="AH7" s="35">
        <f t="shared" si="18"/>
        <v>516.6058316950888</v>
      </c>
      <c r="AI7" s="35">
        <f t="shared" si="19"/>
        <v>286.15998121268223</v>
      </c>
      <c r="AJ7" s="35">
        <f t="shared" si="20"/>
        <v>21.41404029833982</v>
      </c>
      <c r="AK7" s="36">
        <f t="shared" si="21"/>
        <v>3266.6454081942447</v>
      </c>
    </row>
    <row r="8" spans="1:37" x14ac:dyDescent="0.25">
      <c r="A8" s="5">
        <v>5458</v>
      </c>
      <c r="B8" s="5">
        <v>1162828.8693914413</v>
      </c>
      <c r="C8" s="5">
        <v>1428765.6885606647</v>
      </c>
      <c r="D8" s="5">
        <v>17578.549367088621</v>
      </c>
      <c r="E8" s="5">
        <v>47.729601015133397</v>
      </c>
      <c r="F8" s="45">
        <v>-2.5000000000000001E-2</v>
      </c>
      <c r="G8" s="45">
        <v>2.5000000000000001E-2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396.25</v>
      </c>
      <c r="O8" s="35">
        <f t="shared" si="1"/>
        <v>25</v>
      </c>
      <c r="P8" s="35">
        <f t="shared" si="2"/>
        <v>583.14442824110336</v>
      </c>
      <c r="Q8" s="35">
        <f t="shared" si="3"/>
        <v>249.0213797049712</v>
      </c>
      <c r="R8" s="35">
        <f t="shared" si="4"/>
        <v>125.44098869657967</v>
      </c>
      <c r="S8" s="35">
        <f t="shared" si="5"/>
        <v>293.88349863925117</v>
      </c>
      <c r="T8" s="35">
        <f t="shared" si="6"/>
        <v>42.449484114609724</v>
      </c>
      <c r="U8" s="35">
        <f t="shared" si="7"/>
        <v>529.00636606762339</v>
      </c>
      <c r="V8" s="35">
        <f t="shared" si="8"/>
        <v>266.47945515733045</v>
      </c>
      <c r="W8" s="35">
        <f t="shared" si="9"/>
        <v>19.473851536775534</v>
      </c>
      <c r="X8" s="35">
        <f t="shared" si="10"/>
        <v>3524.3878980789987</v>
      </c>
      <c r="Y8" s="51">
        <v>9900</v>
      </c>
      <c r="Z8" s="51">
        <v>4150</v>
      </c>
      <c r="AA8" s="35">
        <f t="shared" si="11"/>
        <v>603.75</v>
      </c>
      <c r="AB8" s="35">
        <f t="shared" si="12"/>
        <v>475</v>
      </c>
      <c r="AC8" s="35">
        <f t="shared" si="13"/>
        <v>584.50119721938472</v>
      </c>
      <c r="AD8" s="35">
        <f t="shared" si="14"/>
        <v>273.82073980775351</v>
      </c>
      <c r="AE8" s="35">
        <f t="shared" si="15"/>
        <v>151.67567408584176</v>
      </c>
      <c r="AF8" s="35">
        <f t="shared" si="16"/>
        <v>323.1632464175625</v>
      </c>
      <c r="AG8" s="35">
        <f t="shared" si="17"/>
        <v>14.755790027842313</v>
      </c>
      <c r="AH8" s="35">
        <f t="shared" si="18"/>
        <v>516.6058316950888</v>
      </c>
      <c r="AI8" s="35">
        <f t="shared" si="19"/>
        <v>286.15998121268223</v>
      </c>
      <c r="AJ8" s="35">
        <f t="shared" si="20"/>
        <v>21.41404029833982</v>
      </c>
      <c r="AK8" s="36">
        <f t="shared" si="21"/>
        <v>3266.6454081942447</v>
      </c>
    </row>
    <row r="9" spans="1:37" x14ac:dyDescent="0.25">
      <c r="A9" s="5">
        <v>5459</v>
      </c>
      <c r="B9" s="5">
        <v>1163501.0814857483</v>
      </c>
      <c r="C9" s="5">
        <v>1429506.047118485</v>
      </c>
      <c r="D9" s="5">
        <v>17580.243037974695</v>
      </c>
      <c r="E9" s="5">
        <v>47.794342008933484</v>
      </c>
      <c r="F9" s="45">
        <v>-2.5000000000000001E-2</v>
      </c>
      <c r="G9" s="45">
        <v>2.5000000000000001E-2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396.25</v>
      </c>
      <c r="O9" s="35">
        <f t="shared" si="1"/>
        <v>25</v>
      </c>
      <c r="P9" s="35">
        <f t="shared" si="2"/>
        <v>583.14442824110336</v>
      </c>
      <c r="Q9" s="35">
        <f t="shared" si="3"/>
        <v>249.0213797049712</v>
      </c>
      <c r="R9" s="35">
        <f t="shared" si="4"/>
        <v>125.44098869657967</v>
      </c>
      <c r="S9" s="35">
        <f t="shared" si="5"/>
        <v>293.88349863925117</v>
      </c>
      <c r="T9" s="35">
        <f t="shared" si="6"/>
        <v>42.449484114609724</v>
      </c>
      <c r="U9" s="35">
        <f t="shared" si="7"/>
        <v>529.00636606762339</v>
      </c>
      <c r="V9" s="35">
        <f t="shared" si="8"/>
        <v>266.47945515733045</v>
      </c>
      <c r="W9" s="35">
        <f t="shared" si="9"/>
        <v>19.473851536775534</v>
      </c>
      <c r="X9" s="35">
        <f t="shared" si="10"/>
        <v>3524.3878980789987</v>
      </c>
      <c r="Y9" s="51">
        <v>9900</v>
      </c>
      <c r="Z9" s="51">
        <v>4150</v>
      </c>
      <c r="AA9" s="35">
        <f t="shared" si="11"/>
        <v>603.75</v>
      </c>
      <c r="AB9" s="35">
        <f t="shared" si="12"/>
        <v>475</v>
      </c>
      <c r="AC9" s="35">
        <f t="shared" si="13"/>
        <v>584.50119721938472</v>
      </c>
      <c r="AD9" s="35">
        <f t="shared" si="14"/>
        <v>273.82073980775351</v>
      </c>
      <c r="AE9" s="35">
        <f t="shared" si="15"/>
        <v>151.67567408584176</v>
      </c>
      <c r="AF9" s="35">
        <f t="shared" si="16"/>
        <v>323.1632464175625</v>
      </c>
      <c r="AG9" s="35">
        <f t="shared" si="17"/>
        <v>14.755790027842313</v>
      </c>
      <c r="AH9" s="35">
        <f t="shared" si="18"/>
        <v>516.6058316950888</v>
      </c>
      <c r="AI9" s="35">
        <f t="shared" si="19"/>
        <v>286.15998121268223</v>
      </c>
      <c r="AJ9" s="35">
        <f t="shared" si="20"/>
        <v>21.41404029833982</v>
      </c>
      <c r="AK9" s="36">
        <f t="shared" si="21"/>
        <v>3266.6454081942447</v>
      </c>
    </row>
    <row r="10" spans="1:37" x14ac:dyDescent="0.25">
      <c r="A10" s="5">
        <v>5460</v>
      </c>
      <c r="B10" s="5">
        <v>1164172.4565873146</v>
      </c>
      <c r="C10" s="5">
        <v>1430247.1647651494</v>
      </c>
      <c r="D10" s="5">
        <v>17581.936708860772</v>
      </c>
      <c r="E10" s="5">
        <v>47.85908300273357</v>
      </c>
      <c r="F10" s="45">
        <v>-2.5000000000000001E-2</v>
      </c>
      <c r="G10" s="45">
        <v>2.5000000000000001E-2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396.25</v>
      </c>
      <c r="O10" s="35">
        <f t="shared" si="1"/>
        <v>25</v>
      </c>
      <c r="P10" s="35">
        <f t="shared" si="2"/>
        <v>583.14442824110336</v>
      </c>
      <c r="Q10" s="35">
        <f t="shared" si="3"/>
        <v>249.0213797049712</v>
      </c>
      <c r="R10" s="35">
        <f t="shared" si="4"/>
        <v>125.44098869657967</v>
      </c>
      <c r="S10" s="35">
        <f t="shared" si="5"/>
        <v>293.88349863925117</v>
      </c>
      <c r="T10" s="35">
        <f t="shared" si="6"/>
        <v>42.449484114609724</v>
      </c>
      <c r="U10" s="35">
        <f t="shared" si="7"/>
        <v>529.00636606762339</v>
      </c>
      <c r="V10" s="35">
        <f t="shared" si="8"/>
        <v>266.47945515733045</v>
      </c>
      <c r="W10" s="35">
        <f t="shared" si="9"/>
        <v>19.473851536775534</v>
      </c>
      <c r="X10" s="35">
        <f t="shared" si="10"/>
        <v>3524.3878980789987</v>
      </c>
      <c r="Y10" s="51">
        <v>9900</v>
      </c>
      <c r="Z10" s="51">
        <v>4150</v>
      </c>
      <c r="AA10" s="35">
        <f t="shared" si="11"/>
        <v>603.75</v>
      </c>
      <c r="AB10" s="35">
        <f t="shared" si="12"/>
        <v>475</v>
      </c>
      <c r="AC10" s="35">
        <f t="shared" si="13"/>
        <v>584.50119721938472</v>
      </c>
      <c r="AD10" s="35">
        <f t="shared" si="14"/>
        <v>273.82073980775351</v>
      </c>
      <c r="AE10" s="35">
        <f t="shared" si="15"/>
        <v>151.67567408584176</v>
      </c>
      <c r="AF10" s="35">
        <f t="shared" si="16"/>
        <v>323.1632464175625</v>
      </c>
      <c r="AG10" s="35">
        <f t="shared" si="17"/>
        <v>14.755790027842313</v>
      </c>
      <c r="AH10" s="35">
        <f t="shared" si="18"/>
        <v>516.6058316950888</v>
      </c>
      <c r="AI10" s="35">
        <f t="shared" si="19"/>
        <v>286.15998121268223</v>
      </c>
      <c r="AJ10" s="35">
        <f t="shared" si="20"/>
        <v>21.41404029833982</v>
      </c>
      <c r="AK10" s="36">
        <f t="shared" si="21"/>
        <v>3266.6454081942447</v>
      </c>
    </row>
    <row r="11" spans="1:37" x14ac:dyDescent="0.25">
      <c r="A11" s="5">
        <v>5461</v>
      </c>
      <c r="B11" s="5">
        <v>1164842.9938397408</v>
      </c>
      <c r="C11" s="5">
        <v>1430989.0405545235</v>
      </c>
      <c r="D11" s="5">
        <v>17583.63037974685</v>
      </c>
      <c r="E11" s="5">
        <v>47.92382399653367</v>
      </c>
      <c r="F11" s="45">
        <v>-2.5000000000000001E-2</v>
      </c>
      <c r="G11" s="45">
        <v>2.5000000000000001E-2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396.25</v>
      </c>
      <c r="O11" s="35">
        <f t="shared" si="1"/>
        <v>25</v>
      </c>
      <c r="P11" s="35">
        <f t="shared" si="2"/>
        <v>583.14442824110336</v>
      </c>
      <c r="Q11" s="35">
        <f t="shared" si="3"/>
        <v>249.0213797049712</v>
      </c>
      <c r="R11" s="35">
        <f t="shared" si="4"/>
        <v>125.44098869657967</v>
      </c>
      <c r="S11" s="35">
        <f t="shared" si="5"/>
        <v>293.88349863925117</v>
      </c>
      <c r="T11" s="35">
        <f t="shared" si="6"/>
        <v>42.449484114609724</v>
      </c>
      <c r="U11" s="35">
        <f t="shared" si="7"/>
        <v>529.00636606762339</v>
      </c>
      <c r="V11" s="35">
        <f t="shared" si="8"/>
        <v>266.47945515733045</v>
      </c>
      <c r="W11" s="35">
        <f t="shared" si="9"/>
        <v>19.473851536775534</v>
      </c>
      <c r="X11" s="35">
        <f t="shared" si="10"/>
        <v>3524.3878980789987</v>
      </c>
      <c r="Y11" s="51">
        <v>9900</v>
      </c>
      <c r="Z11" s="51">
        <v>4150</v>
      </c>
      <c r="AA11" s="35">
        <f t="shared" si="11"/>
        <v>603.75</v>
      </c>
      <c r="AB11" s="35">
        <f t="shared" si="12"/>
        <v>475</v>
      </c>
      <c r="AC11" s="35">
        <f t="shared" si="13"/>
        <v>584.50119721938472</v>
      </c>
      <c r="AD11" s="35">
        <f t="shared" si="14"/>
        <v>273.82073980775351</v>
      </c>
      <c r="AE11" s="35">
        <f t="shared" si="15"/>
        <v>151.67567408584176</v>
      </c>
      <c r="AF11" s="35">
        <f t="shared" si="16"/>
        <v>323.1632464175625</v>
      </c>
      <c r="AG11" s="35">
        <f t="shared" si="17"/>
        <v>14.755790027842313</v>
      </c>
      <c r="AH11" s="35">
        <f t="shared" si="18"/>
        <v>516.6058316950888</v>
      </c>
      <c r="AI11" s="35">
        <f t="shared" si="19"/>
        <v>286.15998121268223</v>
      </c>
      <c r="AJ11" s="35">
        <f t="shared" si="20"/>
        <v>21.41404029833982</v>
      </c>
      <c r="AK11" s="36">
        <f t="shared" si="21"/>
        <v>3266.6454081942447</v>
      </c>
    </row>
    <row r="12" spans="1:37" x14ac:dyDescent="0.25">
      <c r="A12" s="5">
        <v>5462</v>
      </c>
      <c r="B12" s="5">
        <v>1165512.6923866272</v>
      </c>
      <c r="C12" s="5">
        <v>1431731.6735393405</v>
      </c>
      <c r="D12" s="5">
        <v>17585.324050632928</v>
      </c>
      <c r="E12" s="5">
        <v>47.988564990333757</v>
      </c>
      <c r="F12" s="45">
        <v>-2.5000000000000001E-2</v>
      </c>
      <c r="G12" s="45">
        <v>2.5000000000000001E-2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396.25</v>
      </c>
      <c r="O12" s="35">
        <f t="shared" si="1"/>
        <v>25</v>
      </c>
      <c r="P12" s="35">
        <f t="shared" si="2"/>
        <v>583.14442824110336</v>
      </c>
      <c r="Q12" s="35">
        <f t="shared" si="3"/>
        <v>249.0213797049712</v>
      </c>
      <c r="R12" s="35">
        <f t="shared" si="4"/>
        <v>125.44098869657967</v>
      </c>
      <c r="S12" s="35">
        <f t="shared" si="5"/>
        <v>293.88349863925117</v>
      </c>
      <c r="T12" s="35">
        <f t="shared" si="6"/>
        <v>42.449484114609724</v>
      </c>
      <c r="U12" s="35">
        <f t="shared" si="7"/>
        <v>529.00636606762339</v>
      </c>
      <c r="V12" s="35">
        <f t="shared" si="8"/>
        <v>266.47945515733045</v>
      </c>
      <c r="W12" s="35">
        <f t="shared" si="9"/>
        <v>19.473851536775534</v>
      </c>
      <c r="X12" s="35">
        <f t="shared" si="10"/>
        <v>3524.3878980789987</v>
      </c>
      <c r="Y12" s="51">
        <v>9900</v>
      </c>
      <c r="Z12" s="51">
        <v>4150</v>
      </c>
      <c r="AA12" s="35">
        <f t="shared" si="11"/>
        <v>603.75</v>
      </c>
      <c r="AB12" s="35">
        <f t="shared" si="12"/>
        <v>475</v>
      </c>
      <c r="AC12" s="35">
        <f t="shared" si="13"/>
        <v>584.50119721938472</v>
      </c>
      <c r="AD12" s="35">
        <f t="shared" si="14"/>
        <v>273.82073980775351</v>
      </c>
      <c r="AE12" s="35">
        <f t="shared" si="15"/>
        <v>151.67567408584176</v>
      </c>
      <c r="AF12" s="35">
        <f t="shared" si="16"/>
        <v>323.1632464175625</v>
      </c>
      <c r="AG12" s="35">
        <f t="shared" si="17"/>
        <v>14.755790027842313</v>
      </c>
      <c r="AH12" s="35">
        <f t="shared" si="18"/>
        <v>516.6058316950888</v>
      </c>
      <c r="AI12" s="35">
        <f t="shared" si="19"/>
        <v>286.15998121268223</v>
      </c>
      <c r="AJ12" s="35">
        <f t="shared" si="20"/>
        <v>21.41404029833982</v>
      </c>
      <c r="AK12" s="36">
        <f t="shared" si="21"/>
        <v>3266.6454081942447</v>
      </c>
    </row>
    <row r="13" spans="1:37" x14ac:dyDescent="0.25">
      <c r="A13" s="5">
        <v>5462.2</v>
      </c>
      <c r="B13" s="5">
        <v>1165646.531375885</v>
      </c>
      <c r="C13" s="5">
        <v>1431880.2909163237</v>
      </c>
      <c r="D13" s="5">
        <v>17585.662784810138</v>
      </c>
      <c r="E13" s="5">
        <v>48.001513189093764</v>
      </c>
      <c r="F13" s="45">
        <v>-2.5000000000000001E-2</v>
      </c>
      <c r="G13" s="45">
        <v>2.5000000000000001E-2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396.25</v>
      </c>
      <c r="O13" s="35">
        <f t="shared" si="1"/>
        <v>25</v>
      </c>
      <c r="P13" s="35">
        <f t="shared" si="2"/>
        <v>583.14442824110336</v>
      </c>
      <c r="Q13" s="35">
        <f t="shared" si="3"/>
        <v>249.0213797049712</v>
      </c>
      <c r="R13" s="35">
        <f t="shared" si="4"/>
        <v>125.44098869657967</v>
      </c>
      <c r="S13" s="35">
        <f t="shared" si="5"/>
        <v>293.88349863925117</v>
      </c>
      <c r="T13" s="35">
        <f t="shared" si="6"/>
        <v>42.449484114609724</v>
      </c>
      <c r="U13" s="35">
        <f t="shared" si="7"/>
        <v>529.00636606762339</v>
      </c>
      <c r="V13" s="35">
        <f t="shared" si="8"/>
        <v>266.47945515733045</v>
      </c>
      <c r="W13" s="35">
        <f t="shared" si="9"/>
        <v>19.473851536775534</v>
      </c>
      <c r="X13" s="35">
        <f t="shared" si="10"/>
        <v>3524.3878980789987</v>
      </c>
      <c r="Y13" s="51">
        <v>9900</v>
      </c>
      <c r="Z13" s="51">
        <v>4150</v>
      </c>
      <c r="AA13" s="35">
        <f t="shared" si="11"/>
        <v>603.75</v>
      </c>
      <c r="AB13" s="35">
        <f t="shared" si="12"/>
        <v>475</v>
      </c>
      <c r="AC13" s="35">
        <f t="shared" si="13"/>
        <v>584.50119721938472</v>
      </c>
      <c r="AD13" s="35">
        <f t="shared" si="14"/>
        <v>273.82073980775351</v>
      </c>
      <c r="AE13" s="35">
        <f t="shared" si="15"/>
        <v>151.67567408584176</v>
      </c>
      <c r="AF13" s="35">
        <f t="shared" si="16"/>
        <v>323.1632464175625</v>
      </c>
      <c r="AG13" s="35">
        <f t="shared" si="17"/>
        <v>14.755790027842313</v>
      </c>
      <c r="AH13" s="35">
        <f t="shared" si="18"/>
        <v>516.6058316950888</v>
      </c>
      <c r="AI13" s="35">
        <f t="shared" si="19"/>
        <v>286.15998121268223</v>
      </c>
      <c r="AJ13" s="35">
        <f t="shared" si="20"/>
        <v>21.41404029833982</v>
      </c>
      <c r="AK13" s="36">
        <f t="shared" si="21"/>
        <v>3266.6454081942447</v>
      </c>
    </row>
    <row r="14" spans="1:37" x14ac:dyDescent="0.25">
      <c r="A14" s="5">
        <v>5462.8</v>
      </c>
      <c r="B14" s="5">
        <v>1166047.8467812538</v>
      </c>
      <c r="C14" s="5">
        <v>1432326.3244707584</v>
      </c>
      <c r="D14" s="5">
        <v>17586.678987341784</v>
      </c>
      <c r="E14" s="5">
        <v>48.04035778537385</v>
      </c>
      <c r="F14" s="45">
        <v>-2.5000000000000001E-2</v>
      </c>
      <c r="G14" s="45">
        <v>2.5000000000000001E-2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396.25</v>
      </c>
      <c r="O14" s="35">
        <f t="shared" si="1"/>
        <v>25</v>
      </c>
      <c r="P14" s="35">
        <f t="shared" si="2"/>
        <v>583.14442824110336</v>
      </c>
      <c r="Q14" s="35">
        <f t="shared" si="3"/>
        <v>249.0213797049712</v>
      </c>
      <c r="R14" s="35">
        <f t="shared" si="4"/>
        <v>125.44098869657967</v>
      </c>
      <c r="S14" s="35">
        <f t="shared" si="5"/>
        <v>293.88349863925117</v>
      </c>
      <c r="T14" s="35">
        <f t="shared" si="6"/>
        <v>42.449484114609724</v>
      </c>
      <c r="U14" s="35">
        <f t="shared" si="7"/>
        <v>529.00636606762339</v>
      </c>
      <c r="V14" s="35">
        <f t="shared" si="8"/>
        <v>266.47945515733045</v>
      </c>
      <c r="W14" s="35">
        <f t="shared" si="9"/>
        <v>19.473851536775534</v>
      </c>
      <c r="X14" s="35">
        <f t="shared" si="10"/>
        <v>3524.3878980789987</v>
      </c>
      <c r="Y14" s="51">
        <v>9900</v>
      </c>
      <c r="Z14" s="51">
        <v>4150</v>
      </c>
      <c r="AA14" s="35">
        <f t="shared" si="11"/>
        <v>603.75</v>
      </c>
      <c r="AB14" s="35">
        <f t="shared" si="12"/>
        <v>475</v>
      </c>
      <c r="AC14" s="35">
        <f t="shared" si="13"/>
        <v>584.50119721938472</v>
      </c>
      <c r="AD14" s="35">
        <f t="shared" si="14"/>
        <v>273.82073980775351</v>
      </c>
      <c r="AE14" s="35">
        <f t="shared" si="15"/>
        <v>151.67567408584176</v>
      </c>
      <c r="AF14" s="35">
        <f t="shared" si="16"/>
        <v>323.1632464175625</v>
      </c>
      <c r="AG14" s="35">
        <f t="shared" si="17"/>
        <v>14.755790027842313</v>
      </c>
      <c r="AH14" s="35">
        <f t="shared" si="18"/>
        <v>516.6058316950888</v>
      </c>
      <c r="AI14" s="35">
        <f t="shared" si="19"/>
        <v>286.15998121268223</v>
      </c>
      <c r="AJ14" s="35">
        <f t="shared" si="20"/>
        <v>21.41404029833982</v>
      </c>
      <c r="AK14" s="36">
        <f t="shared" si="21"/>
        <v>3266.6454081942447</v>
      </c>
    </row>
    <row r="15" spans="1:37" x14ac:dyDescent="0.25">
      <c r="A15" s="5">
        <v>5463</v>
      </c>
      <c r="B15" s="5">
        <v>1166181.5513725281</v>
      </c>
      <c r="C15" s="5">
        <v>1432475.0627714097</v>
      </c>
      <c r="D15" s="5">
        <v>17587.017721519005</v>
      </c>
      <c r="E15" s="5">
        <v>48.053305984133857</v>
      </c>
      <c r="F15" s="45">
        <v>-2.5000000000000001E-2</v>
      </c>
      <c r="G15" s="45">
        <v>2.5000000000000001E-2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396.25</v>
      </c>
      <c r="O15" s="35">
        <f t="shared" si="1"/>
        <v>25</v>
      </c>
      <c r="P15" s="35">
        <f t="shared" si="2"/>
        <v>583.14442824110336</v>
      </c>
      <c r="Q15" s="35">
        <f t="shared" si="3"/>
        <v>249.0213797049712</v>
      </c>
      <c r="R15" s="35">
        <f t="shared" si="4"/>
        <v>125.44098869657967</v>
      </c>
      <c r="S15" s="35">
        <f t="shared" si="5"/>
        <v>293.88349863925117</v>
      </c>
      <c r="T15" s="35">
        <f t="shared" si="6"/>
        <v>42.449484114609724</v>
      </c>
      <c r="U15" s="35">
        <f t="shared" si="7"/>
        <v>529.00636606762339</v>
      </c>
      <c r="V15" s="35">
        <f t="shared" si="8"/>
        <v>266.47945515733045</v>
      </c>
      <c r="W15" s="35">
        <f t="shared" si="9"/>
        <v>19.473851536775534</v>
      </c>
      <c r="X15" s="35">
        <f t="shared" si="10"/>
        <v>3524.3878980789987</v>
      </c>
      <c r="Y15" s="51">
        <v>9900</v>
      </c>
      <c r="Z15" s="51">
        <v>4150</v>
      </c>
      <c r="AA15" s="35">
        <f t="shared" si="11"/>
        <v>603.75</v>
      </c>
      <c r="AB15" s="35">
        <f t="shared" si="12"/>
        <v>475</v>
      </c>
      <c r="AC15" s="35">
        <f t="shared" si="13"/>
        <v>584.50119721938472</v>
      </c>
      <c r="AD15" s="35">
        <f t="shared" si="14"/>
        <v>273.82073980775351</v>
      </c>
      <c r="AE15" s="35">
        <f t="shared" si="15"/>
        <v>151.67567408584176</v>
      </c>
      <c r="AF15" s="35">
        <f t="shared" si="16"/>
        <v>323.1632464175625</v>
      </c>
      <c r="AG15" s="35">
        <f t="shared" si="17"/>
        <v>14.755790027842313</v>
      </c>
      <c r="AH15" s="35">
        <f t="shared" si="18"/>
        <v>516.6058316950888</v>
      </c>
      <c r="AI15" s="35">
        <f t="shared" si="19"/>
        <v>286.15998121268223</v>
      </c>
      <c r="AJ15" s="35">
        <f t="shared" si="20"/>
        <v>21.41404029833982</v>
      </c>
      <c r="AK15" s="36">
        <f t="shared" si="21"/>
        <v>3266.6454081942447</v>
      </c>
    </row>
    <row r="16" spans="1:37" x14ac:dyDescent="0.25">
      <c r="A16" s="5">
        <v>5464</v>
      </c>
      <c r="B16" s="5">
        <v>1166849.5699439049</v>
      </c>
      <c r="C16" s="5">
        <v>1433219.2073016167</v>
      </c>
      <c r="D16" s="5">
        <v>17588.711392405079</v>
      </c>
      <c r="E16" s="5">
        <v>48.118046977933943</v>
      </c>
      <c r="F16" s="45">
        <v>-2.5000000000000001E-2</v>
      </c>
      <c r="G16" s="45">
        <v>2.5000000000000001E-2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396.25</v>
      </c>
      <c r="O16" s="35">
        <f t="shared" si="1"/>
        <v>25</v>
      </c>
      <c r="P16" s="35">
        <f t="shared" si="2"/>
        <v>583.14442824110336</v>
      </c>
      <c r="Q16" s="35">
        <f t="shared" si="3"/>
        <v>249.0213797049712</v>
      </c>
      <c r="R16" s="35">
        <f t="shared" si="4"/>
        <v>125.44098869657967</v>
      </c>
      <c r="S16" s="35">
        <f t="shared" si="5"/>
        <v>293.88349863925117</v>
      </c>
      <c r="T16" s="35">
        <f t="shared" si="6"/>
        <v>42.449484114609724</v>
      </c>
      <c r="U16" s="35">
        <f t="shared" si="7"/>
        <v>529.00636606762339</v>
      </c>
      <c r="V16" s="35">
        <f t="shared" si="8"/>
        <v>266.47945515733045</v>
      </c>
      <c r="W16" s="35">
        <f t="shared" si="9"/>
        <v>19.473851536775534</v>
      </c>
      <c r="X16" s="35">
        <f t="shared" si="10"/>
        <v>3524.3878980789987</v>
      </c>
      <c r="Y16" s="51">
        <v>9900</v>
      </c>
      <c r="Z16" s="51">
        <v>4150</v>
      </c>
      <c r="AA16" s="35">
        <f t="shared" si="11"/>
        <v>603.75</v>
      </c>
      <c r="AB16" s="35">
        <f t="shared" si="12"/>
        <v>475</v>
      </c>
      <c r="AC16" s="35">
        <f t="shared" si="13"/>
        <v>584.50119721938472</v>
      </c>
      <c r="AD16" s="35">
        <f t="shared" si="14"/>
        <v>273.82073980775351</v>
      </c>
      <c r="AE16" s="35">
        <f t="shared" si="15"/>
        <v>151.67567408584176</v>
      </c>
      <c r="AF16" s="35">
        <f t="shared" si="16"/>
        <v>323.1632464175625</v>
      </c>
      <c r="AG16" s="35">
        <f t="shared" si="17"/>
        <v>14.755790027842313</v>
      </c>
      <c r="AH16" s="35">
        <f t="shared" si="18"/>
        <v>516.6058316950888</v>
      </c>
      <c r="AI16" s="35">
        <f t="shared" si="19"/>
        <v>286.15998121268223</v>
      </c>
      <c r="AJ16" s="35">
        <f t="shared" si="20"/>
        <v>21.41404029833982</v>
      </c>
      <c r="AK16" s="36">
        <f t="shared" si="21"/>
        <v>3266.6454081942447</v>
      </c>
    </row>
    <row r="17" spans="1:37" x14ac:dyDescent="0.25">
      <c r="A17" s="5">
        <v>5465</v>
      </c>
      <c r="B17" s="5">
        <v>1167516.7472476959</v>
      </c>
      <c r="C17" s="5">
        <v>1433964.106179893</v>
      </c>
      <c r="D17" s="5">
        <v>17590.405063291153</v>
      </c>
      <c r="E17" s="5">
        <v>48.182787971734044</v>
      </c>
      <c r="F17" s="45">
        <v>-2.5000000000000001E-2</v>
      </c>
      <c r="G17" s="45">
        <v>2.5000000000000001E-2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396.25</v>
      </c>
      <c r="O17" s="35">
        <f t="shared" si="1"/>
        <v>25</v>
      </c>
      <c r="P17" s="35">
        <f t="shared" si="2"/>
        <v>583.14442824110336</v>
      </c>
      <c r="Q17" s="35">
        <f t="shared" si="3"/>
        <v>249.0213797049712</v>
      </c>
      <c r="R17" s="35">
        <f t="shared" si="4"/>
        <v>125.44098869657967</v>
      </c>
      <c r="S17" s="35">
        <f t="shared" si="5"/>
        <v>293.88349863925117</v>
      </c>
      <c r="T17" s="35">
        <f t="shared" si="6"/>
        <v>42.449484114609724</v>
      </c>
      <c r="U17" s="35">
        <f t="shared" si="7"/>
        <v>529.00636606762339</v>
      </c>
      <c r="V17" s="35">
        <f t="shared" si="8"/>
        <v>266.47945515733045</v>
      </c>
      <c r="W17" s="35">
        <f t="shared" si="9"/>
        <v>19.473851536775534</v>
      </c>
      <c r="X17" s="35">
        <f t="shared" si="10"/>
        <v>3524.3878980789987</v>
      </c>
      <c r="Y17" s="51">
        <v>9900</v>
      </c>
      <c r="Z17" s="51">
        <v>4150</v>
      </c>
      <c r="AA17" s="35">
        <f t="shared" si="11"/>
        <v>603.75</v>
      </c>
      <c r="AB17" s="35">
        <f t="shared" si="12"/>
        <v>475</v>
      </c>
      <c r="AC17" s="35">
        <f t="shared" si="13"/>
        <v>584.50119721938472</v>
      </c>
      <c r="AD17" s="35">
        <f t="shared" si="14"/>
        <v>273.82073980775351</v>
      </c>
      <c r="AE17" s="35">
        <f t="shared" si="15"/>
        <v>151.67567408584176</v>
      </c>
      <c r="AF17" s="35">
        <f t="shared" si="16"/>
        <v>323.1632464175625</v>
      </c>
      <c r="AG17" s="35">
        <f t="shared" si="17"/>
        <v>14.755790027842313</v>
      </c>
      <c r="AH17" s="35">
        <f t="shared" si="18"/>
        <v>516.6058316950888</v>
      </c>
      <c r="AI17" s="35">
        <f t="shared" si="19"/>
        <v>286.15998121268223</v>
      </c>
      <c r="AJ17" s="35">
        <f t="shared" si="20"/>
        <v>21.41404029833982</v>
      </c>
      <c r="AK17" s="36">
        <f t="shared" si="21"/>
        <v>3266.6454081942447</v>
      </c>
    </row>
    <row r="18" spans="1:37" x14ac:dyDescent="0.25">
      <c r="A18" s="5">
        <v>5466</v>
      </c>
      <c r="B18" s="5">
        <v>1168183.0824322701</v>
      </c>
      <c r="C18" s="5">
        <v>1434709.7584550679</v>
      </c>
      <c r="D18" s="5">
        <v>17592.098734177227</v>
      </c>
      <c r="E18" s="5">
        <v>48.24752896553413</v>
      </c>
      <c r="F18" s="45">
        <v>-2.5000000000000001E-2</v>
      </c>
      <c r="G18" s="45">
        <v>2.5000000000000001E-2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396.25</v>
      </c>
      <c r="O18" s="35">
        <f t="shared" si="1"/>
        <v>25</v>
      </c>
      <c r="P18" s="35">
        <f t="shared" si="2"/>
        <v>583.14442824110336</v>
      </c>
      <c r="Q18" s="35">
        <f t="shared" si="3"/>
        <v>249.0213797049712</v>
      </c>
      <c r="R18" s="35">
        <f t="shared" si="4"/>
        <v>125.44098869657967</v>
      </c>
      <c r="S18" s="35">
        <f t="shared" si="5"/>
        <v>293.88349863925117</v>
      </c>
      <c r="T18" s="35">
        <f t="shared" si="6"/>
        <v>42.449484114609724</v>
      </c>
      <c r="U18" s="35">
        <f t="shared" si="7"/>
        <v>529.00636606762339</v>
      </c>
      <c r="V18" s="35">
        <f t="shared" si="8"/>
        <v>266.47945515733045</v>
      </c>
      <c r="W18" s="35">
        <f t="shared" si="9"/>
        <v>19.473851536775534</v>
      </c>
      <c r="X18" s="35">
        <f t="shared" si="10"/>
        <v>3524.3878980789987</v>
      </c>
      <c r="Y18" s="51">
        <v>9900</v>
      </c>
      <c r="Z18" s="51">
        <v>4150</v>
      </c>
      <c r="AA18" s="35">
        <f t="shared" si="11"/>
        <v>603.75</v>
      </c>
      <c r="AB18" s="35">
        <f t="shared" si="12"/>
        <v>475</v>
      </c>
      <c r="AC18" s="35">
        <f t="shared" si="13"/>
        <v>584.50119721938472</v>
      </c>
      <c r="AD18" s="35">
        <f t="shared" si="14"/>
        <v>273.82073980775351</v>
      </c>
      <c r="AE18" s="35">
        <f t="shared" si="15"/>
        <v>151.67567408584176</v>
      </c>
      <c r="AF18" s="35">
        <f t="shared" si="16"/>
        <v>323.1632464175625</v>
      </c>
      <c r="AG18" s="35">
        <f t="shared" si="17"/>
        <v>14.755790027842313</v>
      </c>
      <c r="AH18" s="35">
        <f t="shared" si="18"/>
        <v>516.6058316950888</v>
      </c>
      <c r="AI18" s="35">
        <f t="shared" si="19"/>
        <v>286.15998121268223</v>
      </c>
      <c r="AJ18" s="35">
        <f t="shared" si="20"/>
        <v>21.41404029833982</v>
      </c>
      <c r="AK18" s="36">
        <f t="shared" si="21"/>
        <v>3266.6454081942447</v>
      </c>
    </row>
    <row r="19" spans="1:37" x14ac:dyDescent="0.25">
      <c r="A19" s="5">
        <v>5467</v>
      </c>
      <c r="B19" s="5">
        <v>1168848.5746464729</v>
      </c>
      <c r="C19" s="5">
        <v>1435456.1631752253</v>
      </c>
      <c r="D19" s="5">
        <v>17593.792405063305</v>
      </c>
      <c r="E19" s="5">
        <v>48.31226995933423</v>
      </c>
      <c r="F19" s="45">
        <v>-2.5000000000000001E-2</v>
      </c>
      <c r="G19" s="45">
        <v>2.5000000000000001E-2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396.25</v>
      </c>
      <c r="O19" s="35">
        <f t="shared" si="1"/>
        <v>25</v>
      </c>
      <c r="P19" s="35">
        <f t="shared" si="2"/>
        <v>583.14442824110336</v>
      </c>
      <c r="Q19" s="35">
        <f t="shared" si="3"/>
        <v>249.0213797049712</v>
      </c>
      <c r="R19" s="35">
        <f t="shared" si="4"/>
        <v>125.44098869657967</v>
      </c>
      <c r="S19" s="35">
        <f t="shared" si="5"/>
        <v>293.88349863925117</v>
      </c>
      <c r="T19" s="35">
        <f t="shared" si="6"/>
        <v>42.449484114609724</v>
      </c>
      <c r="U19" s="35">
        <f t="shared" si="7"/>
        <v>529.00636606762339</v>
      </c>
      <c r="V19" s="35">
        <f t="shared" si="8"/>
        <v>266.47945515733045</v>
      </c>
      <c r="W19" s="35">
        <f t="shared" si="9"/>
        <v>19.473851536775534</v>
      </c>
      <c r="X19" s="35">
        <f t="shared" si="10"/>
        <v>3524.3878980789987</v>
      </c>
      <c r="Y19" s="51">
        <v>9900</v>
      </c>
      <c r="Z19" s="51">
        <v>4150</v>
      </c>
      <c r="AA19" s="35">
        <f t="shared" si="11"/>
        <v>603.75</v>
      </c>
      <c r="AB19" s="35">
        <f t="shared" si="12"/>
        <v>475</v>
      </c>
      <c r="AC19" s="35">
        <f t="shared" si="13"/>
        <v>584.50119721938472</v>
      </c>
      <c r="AD19" s="35">
        <f t="shared" si="14"/>
        <v>273.82073980775351</v>
      </c>
      <c r="AE19" s="35">
        <f t="shared" si="15"/>
        <v>151.67567408584176</v>
      </c>
      <c r="AF19" s="35">
        <f t="shared" si="16"/>
        <v>323.1632464175625</v>
      </c>
      <c r="AG19" s="35">
        <f t="shared" si="17"/>
        <v>14.755790027842313</v>
      </c>
      <c r="AH19" s="35">
        <f t="shared" si="18"/>
        <v>516.6058316950888</v>
      </c>
      <c r="AI19" s="35">
        <f t="shared" si="19"/>
        <v>286.15998121268223</v>
      </c>
      <c r="AJ19" s="35">
        <f t="shared" si="20"/>
        <v>21.41404029833982</v>
      </c>
      <c r="AK19" s="36">
        <f t="shared" si="21"/>
        <v>3266.6454081942447</v>
      </c>
    </row>
    <row r="20" spans="1:37" x14ac:dyDescent="0.25">
      <c r="A20" s="5">
        <v>5467.2</v>
      </c>
      <c r="B20" s="5">
        <v>1168981.5718584061</v>
      </c>
      <c r="C20" s="5">
        <v>1435605.5343288183</v>
      </c>
      <c r="D20" s="5">
        <v>17594.131139240519</v>
      </c>
      <c r="E20" s="5">
        <v>48.325218158094238</v>
      </c>
      <c r="F20" s="45">
        <v>-2.5000000000000001E-2</v>
      </c>
      <c r="G20" s="45">
        <v>2.5000000000000001E-2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396.25</v>
      </c>
      <c r="O20" s="35">
        <f t="shared" si="1"/>
        <v>25</v>
      </c>
      <c r="P20" s="35">
        <f t="shared" si="2"/>
        <v>583.14442824110336</v>
      </c>
      <c r="Q20" s="35">
        <f t="shared" si="3"/>
        <v>249.0213797049712</v>
      </c>
      <c r="R20" s="35">
        <f t="shared" si="4"/>
        <v>125.44098869657967</v>
      </c>
      <c r="S20" s="35">
        <f t="shared" si="5"/>
        <v>293.88349863925117</v>
      </c>
      <c r="T20" s="35">
        <f t="shared" si="6"/>
        <v>42.449484114609724</v>
      </c>
      <c r="U20" s="35">
        <f t="shared" si="7"/>
        <v>529.00636606762339</v>
      </c>
      <c r="V20" s="35">
        <f t="shared" si="8"/>
        <v>266.47945515733045</v>
      </c>
      <c r="W20" s="35">
        <f t="shared" si="9"/>
        <v>19.473851536775534</v>
      </c>
      <c r="X20" s="35">
        <f t="shared" si="10"/>
        <v>3524.3878980789987</v>
      </c>
      <c r="Y20" s="51">
        <v>9900</v>
      </c>
      <c r="Z20" s="51">
        <v>4150</v>
      </c>
      <c r="AA20" s="35">
        <f t="shared" si="11"/>
        <v>603.75</v>
      </c>
      <c r="AB20" s="35">
        <f t="shared" si="12"/>
        <v>475</v>
      </c>
      <c r="AC20" s="35">
        <f t="shared" si="13"/>
        <v>584.50119721938472</v>
      </c>
      <c r="AD20" s="35">
        <f t="shared" si="14"/>
        <v>273.82073980775351</v>
      </c>
      <c r="AE20" s="35">
        <f t="shared" si="15"/>
        <v>151.67567408584176</v>
      </c>
      <c r="AF20" s="35">
        <f t="shared" si="16"/>
        <v>323.1632464175625</v>
      </c>
      <c r="AG20" s="35">
        <f t="shared" si="17"/>
        <v>14.755790027842313</v>
      </c>
      <c r="AH20" s="35">
        <f t="shared" si="18"/>
        <v>516.6058316950888</v>
      </c>
      <c r="AI20" s="35">
        <f t="shared" si="19"/>
        <v>286.15998121268223</v>
      </c>
      <c r="AJ20" s="35">
        <f t="shared" si="20"/>
        <v>21.41404029833982</v>
      </c>
      <c r="AK20" s="36">
        <f t="shared" si="21"/>
        <v>3266.6454081942447</v>
      </c>
    </row>
    <row r="21" spans="1:37" x14ac:dyDescent="0.25">
      <c r="A21" s="5">
        <v>5467.8</v>
      </c>
      <c r="B21" s="5">
        <v>1169380.3609085083</v>
      </c>
      <c r="C21" s="5">
        <v>1436053.828071326</v>
      </c>
      <c r="D21" s="5">
        <v>17595.147341772168</v>
      </c>
      <c r="E21" s="5">
        <v>48.364062754374316</v>
      </c>
      <c r="F21" s="45">
        <v>-2.5000000000000001E-2</v>
      </c>
      <c r="G21" s="45">
        <v>2.5000000000000001E-2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396.25</v>
      </c>
      <c r="O21" s="35">
        <f t="shared" si="1"/>
        <v>25</v>
      </c>
      <c r="P21" s="35">
        <f t="shared" si="2"/>
        <v>583.14442824110336</v>
      </c>
      <c r="Q21" s="35">
        <f t="shared" si="3"/>
        <v>249.0213797049712</v>
      </c>
      <c r="R21" s="35">
        <f t="shared" si="4"/>
        <v>125.44098869657967</v>
      </c>
      <c r="S21" s="35">
        <f t="shared" si="5"/>
        <v>293.88349863925117</v>
      </c>
      <c r="T21" s="35">
        <f t="shared" si="6"/>
        <v>42.449484114609724</v>
      </c>
      <c r="U21" s="35">
        <f t="shared" si="7"/>
        <v>529.00636606762339</v>
      </c>
      <c r="V21" s="35">
        <f t="shared" si="8"/>
        <v>266.47945515733045</v>
      </c>
      <c r="W21" s="35">
        <f t="shared" si="9"/>
        <v>19.473851536775534</v>
      </c>
      <c r="X21" s="35">
        <f t="shared" si="10"/>
        <v>3524.3878980789987</v>
      </c>
      <c r="Y21" s="51">
        <v>9900</v>
      </c>
      <c r="Z21" s="51">
        <v>4150</v>
      </c>
      <c r="AA21" s="35">
        <f t="shared" si="11"/>
        <v>603.75</v>
      </c>
      <c r="AB21" s="35">
        <f t="shared" si="12"/>
        <v>475</v>
      </c>
      <c r="AC21" s="35">
        <f t="shared" si="13"/>
        <v>584.50119721938472</v>
      </c>
      <c r="AD21" s="35">
        <f t="shared" si="14"/>
        <v>273.82073980775351</v>
      </c>
      <c r="AE21" s="35">
        <f t="shared" si="15"/>
        <v>151.67567408584176</v>
      </c>
      <c r="AF21" s="35">
        <f t="shared" si="16"/>
        <v>323.1632464175625</v>
      </c>
      <c r="AG21" s="35">
        <f t="shared" si="17"/>
        <v>14.755790027842313</v>
      </c>
      <c r="AH21" s="35">
        <f t="shared" si="18"/>
        <v>516.6058316950888</v>
      </c>
      <c r="AI21" s="35">
        <f t="shared" si="19"/>
        <v>286.15998121268223</v>
      </c>
      <c r="AJ21" s="35">
        <f t="shared" si="20"/>
        <v>21.41404029833982</v>
      </c>
      <c r="AK21" s="36">
        <f t="shared" si="21"/>
        <v>3266.6454081942447</v>
      </c>
    </row>
    <row r="22" spans="1:37" x14ac:dyDescent="0.25">
      <c r="A22" s="5">
        <v>5468</v>
      </c>
      <c r="B22" s="5">
        <v>1169513.2230410576</v>
      </c>
      <c r="C22" s="5">
        <v>1436203.3193873167</v>
      </c>
      <c r="D22" s="5">
        <v>17595.486075949382</v>
      </c>
      <c r="E22" s="5">
        <v>48.377010953134324</v>
      </c>
      <c r="F22" s="45">
        <v>-2.5000000000000001E-2</v>
      </c>
      <c r="G22" s="45">
        <v>2.5000000000000001E-2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396.25</v>
      </c>
      <c r="O22" s="35">
        <f t="shared" si="1"/>
        <v>25</v>
      </c>
      <c r="P22" s="35">
        <f t="shared" si="2"/>
        <v>583.14442824110336</v>
      </c>
      <c r="Q22" s="35">
        <f t="shared" si="3"/>
        <v>249.0213797049712</v>
      </c>
      <c r="R22" s="35">
        <f t="shared" si="4"/>
        <v>125.44098869657967</v>
      </c>
      <c r="S22" s="35">
        <f t="shared" si="5"/>
        <v>293.88349863925117</v>
      </c>
      <c r="T22" s="35">
        <f t="shared" si="6"/>
        <v>42.449484114609724</v>
      </c>
      <c r="U22" s="35">
        <f t="shared" si="7"/>
        <v>529.00636606762339</v>
      </c>
      <c r="V22" s="35">
        <f t="shared" si="8"/>
        <v>266.47945515733045</v>
      </c>
      <c r="W22" s="35">
        <f t="shared" si="9"/>
        <v>19.473851536775534</v>
      </c>
      <c r="X22" s="35">
        <f t="shared" si="10"/>
        <v>3524.3878980789987</v>
      </c>
      <c r="Y22" s="51">
        <v>9900</v>
      </c>
      <c r="Z22" s="51">
        <v>4150</v>
      </c>
      <c r="AA22" s="35">
        <f t="shared" si="11"/>
        <v>603.75</v>
      </c>
      <c r="AB22" s="35">
        <f t="shared" si="12"/>
        <v>475</v>
      </c>
      <c r="AC22" s="35">
        <f t="shared" si="13"/>
        <v>584.50119721938472</v>
      </c>
      <c r="AD22" s="35">
        <f t="shared" si="14"/>
        <v>273.82073980775351</v>
      </c>
      <c r="AE22" s="35">
        <f t="shared" si="15"/>
        <v>151.67567408584176</v>
      </c>
      <c r="AF22" s="35">
        <f t="shared" si="16"/>
        <v>323.1632464175625</v>
      </c>
      <c r="AG22" s="35">
        <f t="shared" si="17"/>
        <v>14.755790027842313</v>
      </c>
      <c r="AH22" s="35">
        <f t="shared" si="18"/>
        <v>516.6058316950888</v>
      </c>
      <c r="AI22" s="35">
        <f t="shared" si="19"/>
        <v>286.15998121268223</v>
      </c>
      <c r="AJ22" s="35">
        <f t="shared" si="20"/>
        <v>21.41404029833982</v>
      </c>
      <c r="AK22" s="36">
        <f t="shared" si="21"/>
        <v>3266.6454081942447</v>
      </c>
    </row>
    <row r="23" spans="1:37" x14ac:dyDescent="0.25">
      <c r="A23" s="5">
        <v>5469</v>
      </c>
      <c r="B23" s="5">
        <v>1170177.0267672539</v>
      </c>
      <c r="C23" s="5">
        <v>1436951.2261374295</v>
      </c>
      <c r="D23" s="5">
        <v>17597.17974683546</v>
      </c>
      <c r="E23" s="5">
        <v>48.44175194693441</v>
      </c>
      <c r="F23" s="45">
        <v>-2.5000000000000001E-2</v>
      </c>
      <c r="G23" s="45">
        <v>2.5000000000000001E-2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396.25</v>
      </c>
      <c r="O23" s="35">
        <f t="shared" si="1"/>
        <v>25</v>
      </c>
      <c r="P23" s="35">
        <f t="shared" si="2"/>
        <v>583.14442824110336</v>
      </c>
      <c r="Q23" s="35">
        <f t="shared" si="3"/>
        <v>249.0213797049712</v>
      </c>
      <c r="R23" s="35">
        <f t="shared" si="4"/>
        <v>125.44098869657967</v>
      </c>
      <c r="S23" s="35">
        <f t="shared" si="5"/>
        <v>293.88349863925117</v>
      </c>
      <c r="T23" s="35">
        <f t="shared" si="6"/>
        <v>42.449484114609724</v>
      </c>
      <c r="U23" s="35">
        <f t="shared" si="7"/>
        <v>529.00636606762339</v>
      </c>
      <c r="V23" s="35">
        <f t="shared" si="8"/>
        <v>266.47945515733045</v>
      </c>
      <c r="W23" s="35">
        <f t="shared" si="9"/>
        <v>19.473851536775534</v>
      </c>
      <c r="X23" s="35">
        <f t="shared" si="10"/>
        <v>3524.3878980789987</v>
      </c>
      <c r="Y23" s="51">
        <v>9900</v>
      </c>
      <c r="Z23" s="51">
        <v>4150</v>
      </c>
      <c r="AA23" s="35">
        <f t="shared" si="11"/>
        <v>603.75</v>
      </c>
      <c r="AB23" s="35">
        <f t="shared" si="12"/>
        <v>475</v>
      </c>
      <c r="AC23" s="35">
        <f t="shared" si="13"/>
        <v>584.50119721938472</v>
      </c>
      <c r="AD23" s="35">
        <f t="shared" si="14"/>
        <v>273.82073980775351</v>
      </c>
      <c r="AE23" s="35">
        <f t="shared" si="15"/>
        <v>151.67567408584176</v>
      </c>
      <c r="AF23" s="35">
        <f t="shared" si="16"/>
        <v>323.1632464175625</v>
      </c>
      <c r="AG23" s="35">
        <f t="shared" si="17"/>
        <v>14.755790027842313</v>
      </c>
      <c r="AH23" s="35">
        <f t="shared" si="18"/>
        <v>516.6058316950888</v>
      </c>
      <c r="AI23" s="35">
        <f t="shared" si="19"/>
        <v>286.15998121268223</v>
      </c>
      <c r="AJ23" s="35">
        <f t="shared" si="20"/>
        <v>21.41404029833982</v>
      </c>
      <c r="AK23" s="36">
        <f t="shared" si="21"/>
        <v>3266.6454081942447</v>
      </c>
    </row>
    <row r="24" spans="1:37" x14ac:dyDescent="0.25">
      <c r="A24" s="5">
        <v>5470</v>
      </c>
      <c r="B24" s="5">
        <v>1170839.9849772453</v>
      </c>
      <c r="C24" s="5">
        <v>1437699.8824706078</v>
      </c>
      <c r="D24" s="5">
        <v>17598.873417721534</v>
      </c>
      <c r="E24" s="5">
        <v>48.50649294073451</v>
      </c>
      <c r="F24" s="45">
        <v>-2.5000000000000001E-2</v>
      </c>
      <c r="G24" s="45">
        <v>2.5000000000000001E-2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396.25</v>
      </c>
      <c r="O24" s="35">
        <f t="shared" si="1"/>
        <v>25</v>
      </c>
      <c r="P24" s="35">
        <f t="shared" si="2"/>
        <v>583.14442824110336</v>
      </c>
      <c r="Q24" s="35">
        <f t="shared" si="3"/>
        <v>249.0213797049712</v>
      </c>
      <c r="R24" s="35">
        <f t="shared" si="4"/>
        <v>125.44098869657967</v>
      </c>
      <c r="S24" s="35">
        <f t="shared" si="5"/>
        <v>293.88349863925117</v>
      </c>
      <c r="T24" s="35">
        <f t="shared" si="6"/>
        <v>42.449484114609724</v>
      </c>
      <c r="U24" s="35">
        <f t="shared" si="7"/>
        <v>529.00636606762339</v>
      </c>
      <c r="V24" s="35">
        <f t="shared" si="8"/>
        <v>266.47945515733045</v>
      </c>
      <c r="W24" s="35">
        <f t="shared" si="9"/>
        <v>19.473851536775534</v>
      </c>
      <c r="X24" s="35">
        <f t="shared" si="10"/>
        <v>3524.3878980789987</v>
      </c>
      <c r="Y24" s="51">
        <v>9900</v>
      </c>
      <c r="Z24" s="51">
        <v>4150</v>
      </c>
      <c r="AA24" s="35">
        <f t="shared" si="11"/>
        <v>603.75</v>
      </c>
      <c r="AB24" s="35">
        <f t="shared" si="12"/>
        <v>475</v>
      </c>
      <c r="AC24" s="35">
        <f t="shared" si="13"/>
        <v>584.50119721938472</v>
      </c>
      <c r="AD24" s="35">
        <f t="shared" si="14"/>
        <v>273.82073980775351</v>
      </c>
      <c r="AE24" s="35">
        <f t="shared" si="15"/>
        <v>151.67567408584176</v>
      </c>
      <c r="AF24" s="35">
        <f t="shared" si="16"/>
        <v>323.1632464175625</v>
      </c>
      <c r="AG24" s="35">
        <f t="shared" si="17"/>
        <v>14.755790027842313</v>
      </c>
      <c r="AH24" s="35">
        <f t="shared" si="18"/>
        <v>516.6058316950888</v>
      </c>
      <c r="AI24" s="35">
        <f t="shared" si="19"/>
        <v>286.15998121268223</v>
      </c>
      <c r="AJ24" s="35">
        <f t="shared" si="20"/>
        <v>21.41404029833982</v>
      </c>
      <c r="AK24" s="36">
        <f t="shared" si="21"/>
        <v>3266.6454081942447</v>
      </c>
    </row>
    <row r="25" spans="1:37" x14ac:dyDescent="0.25">
      <c r="A25" s="5">
        <v>5471</v>
      </c>
      <c r="B25" s="5">
        <v>1171502.0968251228</v>
      </c>
      <c r="C25" s="5">
        <v>1438449.2874310315</v>
      </c>
      <c r="D25" s="5">
        <v>17600.567088607611</v>
      </c>
      <c r="E25" s="5">
        <v>48.571233934534597</v>
      </c>
      <c r="F25" s="45">
        <v>-2.5000000000000001E-2</v>
      </c>
      <c r="G25" s="45">
        <v>2.5000000000000001E-2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396.25</v>
      </c>
      <c r="O25" s="35">
        <f t="shared" si="1"/>
        <v>25</v>
      </c>
      <c r="P25" s="35">
        <f t="shared" si="2"/>
        <v>583.14442824110336</v>
      </c>
      <c r="Q25" s="35">
        <f t="shared" si="3"/>
        <v>249.0213797049712</v>
      </c>
      <c r="R25" s="35">
        <f t="shared" si="4"/>
        <v>125.44098869657967</v>
      </c>
      <c r="S25" s="35">
        <f t="shared" si="5"/>
        <v>293.88349863925117</v>
      </c>
      <c r="T25" s="35">
        <f t="shared" si="6"/>
        <v>42.449484114609724</v>
      </c>
      <c r="U25" s="35">
        <f t="shared" si="7"/>
        <v>529.00636606762339</v>
      </c>
      <c r="V25" s="35">
        <f t="shared" si="8"/>
        <v>266.47945515733045</v>
      </c>
      <c r="W25" s="35">
        <f t="shared" si="9"/>
        <v>19.473851536775534</v>
      </c>
      <c r="X25" s="35">
        <f t="shared" si="10"/>
        <v>3524.3878980789987</v>
      </c>
      <c r="Y25" s="51">
        <v>9900</v>
      </c>
      <c r="Z25" s="51">
        <v>4150</v>
      </c>
      <c r="AA25" s="35">
        <f t="shared" si="11"/>
        <v>603.75</v>
      </c>
      <c r="AB25" s="35">
        <f t="shared" si="12"/>
        <v>475</v>
      </c>
      <c r="AC25" s="35">
        <f t="shared" si="13"/>
        <v>584.50119721938472</v>
      </c>
      <c r="AD25" s="35">
        <f t="shared" si="14"/>
        <v>273.82073980775351</v>
      </c>
      <c r="AE25" s="35">
        <f t="shared" si="15"/>
        <v>151.67567408584176</v>
      </c>
      <c r="AF25" s="35">
        <f t="shared" si="16"/>
        <v>323.1632464175625</v>
      </c>
      <c r="AG25" s="35">
        <f t="shared" si="17"/>
        <v>14.755790027842313</v>
      </c>
      <c r="AH25" s="35">
        <f t="shared" si="18"/>
        <v>516.6058316950888</v>
      </c>
      <c r="AI25" s="35">
        <f t="shared" si="19"/>
        <v>286.15998121268223</v>
      </c>
      <c r="AJ25" s="35">
        <f t="shared" si="20"/>
        <v>21.41404029833982</v>
      </c>
      <c r="AK25" s="36">
        <f t="shared" si="21"/>
        <v>3266.6454081942447</v>
      </c>
    </row>
    <row r="26" spans="1:37" x14ac:dyDescent="0.25">
      <c r="A26" s="5">
        <v>5472</v>
      </c>
      <c r="B26" s="5">
        <v>1172163.3614649773</v>
      </c>
      <c r="C26" s="5">
        <v>1439199.440061897</v>
      </c>
      <c r="D26" s="5">
        <v>17602.260759493685</v>
      </c>
      <c r="E26" s="5">
        <v>48.635974928334683</v>
      </c>
      <c r="F26" s="45">
        <v>-2.5000000000000001E-2</v>
      </c>
      <c r="G26" s="45">
        <v>2.5000000000000001E-2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396.25</v>
      </c>
      <c r="O26" s="35">
        <f t="shared" si="1"/>
        <v>25</v>
      </c>
      <c r="P26" s="35">
        <f t="shared" si="2"/>
        <v>583.14442824110336</v>
      </c>
      <c r="Q26" s="35">
        <f t="shared" si="3"/>
        <v>249.0213797049712</v>
      </c>
      <c r="R26" s="35">
        <f t="shared" si="4"/>
        <v>125.44098869657967</v>
      </c>
      <c r="S26" s="35">
        <f t="shared" si="5"/>
        <v>293.88349863925117</v>
      </c>
      <c r="T26" s="35">
        <f t="shared" si="6"/>
        <v>42.449484114609724</v>
      </c>
      <c r="U26" s="35">
        <f t="shared" si="7"/>
        <v>529.00636606762339</v>
      </c>
      <c r="V26" s="35">
        <f t="shared" si="8"/>
        <v>266.47945515733045</v>
      </c>
      <c r="W26" s="35">
        <f t="shared" si="9"/>
        <v>19.473851536775534</v>
      </c>
      <c r="X26" s="35">
        <f t="shared" si="10"/>
        <v>3524.3878980789987</v>
      </c>
      <c r="Y26" s="51">
        <v>9900</v>
      </c>
      <c r="Z26" s="51">
        <v>4150</v>
      </c>
      <c r="AA26" s="35">
        <f t="shared" si="11"/>
        <v>603.75</v>
      </c>
      <c r="AB26" s="35">
        <f t="shared" si="12"/>
        <v>475</v>
      </c>
      <c r="AC26" s="35">
        <f t="shared" si="13"/>
        <v>584.50119721938472</v>
      </c>
      <c r="AD26" s="35">
        <f t="shared" si="14"/>
        <v>273.82073980775351</v>
      </c>
      <c r="AE26" s="35">
        <f t="shared" si="15"/>
        <v>151.67567408584176</v>
      </c>
      <c r="AF26" s="35">
        <f t="shared" si="16"/>
        <v>323.1632464175625</v>
      </c>
      <c r="AG26" s="35">
        <f t="shared" si="17"/>
        <v>14.755790027842313</v>
      </c>
      <c r="AH26" s="35">
        <f t="shared" si="18"/>
        <v>516.6058316950888</v>
      </c>
      <c r="AI26" s="35">
        <f t="shared" si="19"/>
        <v>286.15998121268223</v>
      </c>
      <c r="AJ26" s="35">
        <f t="shared" si="20"/>
        <v>21.41404029833982</v>
      </c>
      <c r="AK26" s="36">
        <f t="shared" si="21"/>
        <v>3266.6454081942447</v>
      </c>
    </row>
    <row r="27" spans="1:37" x14ac:dyDescent="0.25">
      <c r="A27" s="5">
        <v>5472.2</v>
      </c>
      <c r="B27" s="5">
        <v>1172295.5126538277</v>
      </c>
      <c r="C27" s="5">
        <v>1439349.5602242351</v>
      </c>
      <c r="D27" s="5">
        <v>17602.599493670899</v>
      </c>
      <c r="E27" s="5">
        <v>48.64892312709469</v>
      </c>
      <c r="F27" s="45">
        <v>-2.5000000000000001E-2</v>
      </c>
      <c r="G27" s="45">
        <v>2.5000000000000001E-2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396.25</v>
      </c>
      <c r="O27" s="35">
        <f t="shared" si="1"/>
        <v>25</v>
      </c>
      <c r="P27" s="35">
        <f t="shared" si="2"/>
        <v>583.14442824110336</v>
      </c>
      <c r="Q27" s="35">
        <f t="shared" si="3"/>
        <v>249.0213797049712</v>
      </c>
      <c r="R27" s="35">
        <f t="shared" si="4"/>
        <v>125.44098869657967</v>
      </c>
      <c r="S27" s="35">
        <f t="shared" si="5"/>
        <v>293.88349863925117</v>
      </c>
      <c r="T27" s="35">
        <f t="shared" si="6"/>
        <v>42.449484114609724</v>
      </c>
      <c r="U27" s="35">
        <f t="shared" si="7"/>
        <v>529.00636606762339</v>
      </c>
      <c r="V27" s="35">
        <f t="shared" si="8"/>
        <v>266.47945515733045</v>
      </c>
      <c r="W27" s="35">
        <f t="shared" si="9"/>
        <v>19.473851536775534</v>
      </c>
      <c r="X27" s="35">
        <f t="shared" si="10"/>
        <v>3524.3878980789987</v>
      </c>
      <c r="Y27" s="51">
        <v>9900</v>
      </c>
      <c r="Z27" s="51">
        <v>4150</v>
      </c>
      <c r="AA27" s="35">
        <f t="shared" si="11"/>
        <v>603.75</v>
      </c>
      <c r="AB27" s="35">
        <f t="shared" si="12"/>
        <v>475</v>
      </c>
      <c r="AC27" s="35">
        <f t="shared" si="13"/>
        <v>584.50119721938472</v>
      </c>
      <c r="AD27" s="35">
        <f t="shared" si="14"/>
        <v>273.82073980775351</v>
      </c>
      <c r="AE27" s="35">
        <f t="shared" si="15"/>
        <v>151.67567408584176</v>
      </c>
      <c r="AF27" s="35">
        <f t="shared" si="16"/>
        <v>323.1632464175625</v>
      </c>
      <c r="AG27" s="35">
        <f t="shared" si="17"/>
        <v>14.755790027842313</v>
      </c>
      <c r="AH27" s="35">
        <f t="shared" si="18"/>
        <v>516.6058316950888</v>
      </c>
      <c r="AI27" s="35">
        <f t="shared" si="19"/>
        <v>286.15998121268223</v>
      </c>
      <c r="AJ27" s="35">
        <f t="shared" si="20"/>
        <v>21.41404029833982</v>
      </c>
      <c r="AK27" s="36">
        <f t="shared" si="21"/>
        <v>3266.6454081942447</v>
      </c>
    </row>
    <row r="28" spans="1:37" x14ac:dyDescent="0.25">
      <c r="A28" s="5">
        <v>5472.8</v>
      </c>
      <c r="B28" s="5">
        <v>1172691.7626199722</v>
      </c>
      <c r="C28" s="5">
        <v>1439800.0998456478</v>
      </c>
      <c r="D28" s="5">
        <v>17603.615696202545</v>
      </c>
      <c r="E28" s="5">
        <v>48.687767723374776</v>
      </c>
      <c r="F28" s="45">
        <v>-2.5000000000000001E-2</v>
      </c>
      <c r="G28" s="45">
        <v>2.5000000000000001E-2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396.25</v>
      </c>
      <c r="O28" s="35">
        <f t="shared" si="1"/>
        <v>25</v>
      </c>
      <c r="P28" s="35">
        <f t="shared" si="2"/>
        <v>583.14442824110336</v>
      </c>
      <c r="Q28" s="35">
        <f t="shared" si="3"/>
        <v>249.0213797049712</v>
      </c>
      <c r="R28" s="35">
        <f t="shared" si="4"/>
        <v>125.44098869657967</v>
      </c>
      <c r="S28" s="35">
        <f t="shared" si="5"/>
        <v>293.88349863925117</v>
      </c>
      <c r="T28" s="35">
        <f t="shared" si="6"/>
        <v>42.449484114609724</v>
      </c>
      <c r="U28" s="35">
        <f t="shared" si="7"/>
        <v>529.00636606762339</v>
      </c>
      <c r="V28" s="35">
        <f t="shared" si="8"/>
        <v>266.47945515733045</v>
      </c>
      <c r="W28" s="35">
        <f t="shared" si="9"/>
        <v>19.473851536775534</v>
      </c>
      <c r="X28" s="35">
        <f t="shared" si="10"/>
        <v>3524.3878980789987</v>
      </c>
      <c r="Y28" s="51">
        <v>9900</v>
      </c>
      <c r="Z28" s="51">
        <v>4150</v>
      </c>
      <c r="AA28" s="35">
        <f t="shared" si="11"/>
        <v>603.75</v>
      </c>
      <c r="AB28" s="35">
        <f t="shared" si="12"/>
        <v>475</v>
      </c>
      <c r="AC28" s="35">
        <f t="shared" si="13"/>
        <v>584.50119721938472</v>
      </c>
      <c r="AD28" s="35">
        <f t="shared" si="14"/>
        <v>273.82073980775351</v>
      </c>
      <c r="AE28" s="35">
        <f t="shared" si="15"/>
        <v>151.67567408584176</v>
      </c>
      <c r="AF28" s="35">
        <f t="shared" si="16"/>
        <v>323.1632464175625</v>
      </c>
      <c r="AG28" s="35">
        <f t="shared" si="17"/>
        <v>14.755790027842313</v>
      </c>
      <c r="AH28" s="35">
        <f t="shared" si="18"/>
        <v>516.6058316950888</v>
      </c>
      <c r="AI28" s="35">
        <f t="shared" si="19"/>
        <v>286.15998121268223</v>
      </c>
      <c r="AJ28" s="35">
        <f t="shared" si="20"/>
        <v>21.41404029833982</v>
      </c>
      <c r="AK28" s="36">
        <f t="shared" si="21"/>
        <v>3266.6454081942447</v>
      </c>
    </row>
    <row r="29" spans="1:37" x14ac:dyDescent="0.25">
      <c r="A29" s="5">
        <v>5473</v>
      </c>
      <c r="B29" s="5">
        <v>1172823.7780532837</v>
      </c>
      <c r="C29" s="5">
        <v>1439950.3394053578</v>
      </c>
      <c r="D29" s="5">
        <v>17603.954430379763</v>
      </c>
      <c r="E29" s="5">
        <v>48.700715922134783</v>
      </c>
      <c r="F29" s="45">
        <v>-2.5000000000000001E-2</v>
      </c>
      <c r="G29" s="45">
        <v>2.5000000000000001E-2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396.25</v>
      </c>
      <c r="O29" s="35">
        <f t="shared" si="1"/>
        <v>25</v>
      </c>
      <c r="P29" s="35">
        <f t="shared" si="2"/>
        <v>583.14442824110336</v>
      </c>
      <c r="Q29" s="35">
        <f t="shared" si="3"/>
        <v>249.0213797049712</v>
      </c>
      <c r="R29" s="35">
        <f t="shared" si="4"/>
        <v>125.44098869657967</v>
      </c>
      <c r="S29" s="35">
        <f t="shared" si="5"/>
        <v>293.88349863925117</v>
      </c>
      <c r="T29" s="35">
        <f t="shared" si="6"/>
        <v>42.449484114609724</v>
      </c>
      <c r="U29" s="35">
        <f t="shared" si="7"/>
        <v>529.00636606762339</v>
      </c>
      <c r="V29" s="35">
        <f t="shared" si="8"/>
        <v>266.47945515733045</v>
      </c>
      <c r="W29" s="35">
        <f t="shared" si="9"/>
        <v>19.473851536775534</v>
      </c>
      <c r="X29" s="35">
        <f t="shared" si="10"/>
        <v>3524.3878980789987</v>
      </c>
      <c r="Y29" s="51">
        <v>9900</v>
      </c>
      <c r="Z29" s="51">
        <v>4150</v>
      </c>
      <c r="AA29" s="35">
        <f t="shared" si="11"/>
        <v>603.75</v>
      </c>
      <c r="AB29" s="35">
        <f t="shared" si="12"/>
        <v>475</v>
      </c>
      <c r="AC29" s="35">
        <f t="shared" si="13"/>
        <v>584.50119721938472</v>
      </c>
      <c r="AD29" s="35">
        <f t="shared" si="14"/>
        <v>273.82073980775351</v>
      </c>
      <c r="AE29" s="35">
        <f t="shared" si="15"/>
        <v>151.67567408584176</v>
      </c>
      <c r="AF29" s="35">
        <f t="shared" si="16"/>
        <v>323.1632464175625</v>
      </c>
      <c r="AG29" s="35">
        <f t="shared" si="17"/>
        <v>14.755790027842313</v>
      </c>
      <c r="AH29" s="35">
        <f t="shared" si="18"/>
        <v>516.6058316950888</v>
      </c>
      <c r="AI29" s="35">
        <f t="shared" si="19"/>
        <v>286.15998121268223</v>
      </c>
      <c r="AJ29" s="35">
        <f t="shared" si="20"/>
        <v>21.41404029833982</v>
      </c>
      <c r="AK29" s="36">
        <f t="shared" si="21"/>
        <v>3266.6454081942447</v>
      </c>
    </row>
    <row r="30" spans="1:37" x14ac:dyDescent="0.25">
      <c r="A30" s="5">
        <v>5474</v>
      </c>
      <c r="B30" s="5">
        <v>1173483.3457460403</v>
      </c>
      <c r="C30" s="5">
        <v>1440701.9845027328</v>
      </c>
      <c r="D30" s="5">
        <v>17605.648101265837</v>
      </c>
      <c r="E30" s="5">
        <v>48.76545691593487</v>
      </c>
      <c r="F30" s="45">
        <v>-2.5000000000000001E-2</v>
      </c>
      <c r="G30" s="45">
        <v>2.5000000000000001E-2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396.25</v>
      </c>
      <c r="O30" s="35">
        <f t="shared" si="1"/>
        <v>25</v>
      </c>
      <c r="P30" s="35">
        <f t="shared" si="2"/>
        <v>583.14442824110336</v>
      </c>
      <c r="Q30" s="35">
        <f t="shared" si="3"/>
        <v>249.0213797049712</v>
      </c>
      <c r="R30" s="35">
        <f t="shared" si="4"/>
        <v>125.44098869657967</v>
      </c>
      <c r="S30" s="35">
        <f t="shared" si="5"/>
        <v>293.88349863925117</v>
      </c>
      <c r="T30" s="35">
        <f t="shared" si="6"/>
        <v>42.449484114609724</v>
      </c>
      <c r="U30" s="35">
        <f t="shared" si="7"/>
        <v>529.00636606762339</v>
      </c>
      <c r="V30" s="35">
        <f t="shared" si="8"/>
        <v>266.47945515733045</v>
      </c>
      <c r="W30" s="35">
        <f t="shared" si="9"/>
        <v>19.473851536775534</v>
      </c>
      <c r="X30" s="35">
        <f t="shared" si="10"/>
        <v>3524.3878980789987</v>
      </c>
      <c r="Y30" s="51">
        <v>9900</v>
      </c>
      <c r="Z30" s="51">
        <v>4150</v>
      </c>
      <c r="AA30" s="35">
        <f t="shared" si="11"/>
        <v>603.75</v>
      </c>
      <c r="AB30" s="35">
        <f t="shared" si="12"/>
        <v>475</v>
      </c>
      <c r="AC30" s="35">
        <f t="shared" si="13"/>
        <v>584.50119721938472</v>
      </c>
      <c r="AD30" s="35">
        <f t="shared" si="14"/>
        <v>273.82073980775351</v>
      </c>
      <c r="AE30" s="35">
        <f t="shared" si="15"/>
        <v>151.67567408584176</v>
      </c>
      <c r="AF30" s="35">
        <f t="shared" si="16"/>
        <v>323.1632464175625</v>
      </c>
      <c r="AG30" s="35">
        <f t="shared" si="17"/>
        <v>14.755790027842313</v>
      </c>
      <c r="AH30" s="35">
        <f t="shared" si="18"/>
        <v>516.6058316950888</v>
      </c>
      <c r="AI30" s="35">
        <f t="shared" si="19"/>
        <v>286.15998121268223</v>
      </c>
      <c r="AJ30" s="35">
        <f t="shared" si="20"/>
        <v>21.41404029833982</v>
      </c>
      <c r="AK30" s="36">
        <f t="shared" si="21"/>
        <v>3266.6454081942447</v>
      </c>
    </row>
    <row r="31" spans="1:37" x14ac:dyDescent="0.25">
      <c r="A31" s="5">
        <v>5475</v>
      </c>
      <c r="B31" s="5">
        <v>1174142.063700676</v>
      </c>
      <c r="C31" s="5">
        <v>1441454.3743943572</v>
      </c>
      <c r="D31" s="5">
        <v>17607.341772151911</v>
      </c>
      <c r="E31" s="5">
        <v>48.83019790973497</v>
      </c>
      <c r="F31" s="45">
        <v>-2.5000000000000001E-2</v>
      </c>
      <c r="G31" s="45">
        <v>2.5000000000000001E-2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396.25</v>
      </c>
      <c r="O31" s="35">
        <f t="shared" si="1"/>
        <v>25</v>
      </c>
      <c r="P31" s="35">
        <f t="shared" si="2"/>
        <v>583.14442824110336</v>
      </c>
      <c r="Q31" s="35">
        <f t="shared" si="3"/>
        <v>249.0213797049712</v>
      </c>
      <c r="R31" s="35">
        <f t="shared" si="4"/>
        <v>125.44098869657967</v>
      </c>
      <c r="S31" s="35">
        <f t="shared" si="5"/>
        <v>293.88349863925117</v>
      </c>
      <c r="T31" s="35">
        <f t="shared" si="6"/>
        <v>42.449484114609724</v>
      </c>
      <c r="U31" s="35">
        <f t="shared" si="7"/>
        <v>529.00636606762339</v>
      </c>
      <c r="V31" s="35">
        <f t="shared" si="8"/>
        <v>266.47945515733045</v>
      </c>
      <c r="W31" s="35">
        <f t="shared" si="9"/>
        <v>19.473851536775534</v>
      </c>
      <c r="X31" s="35">
        <f t="shared" si="10"/>
        <v>3524.3878980789987</v>
      </c>
      <c r="Y31" s="51">
        <v>9900</v>
      </c>
      <c r="Z31" s="51">
        <v>4150</v>
      </c>
      <c r="AA31" s="35">
        <f t="shared" si="11"/>
        <v>603.75</v>
      </c>
      <c r="AB31" s="35">
        <f t="shared" si="12"/>
        <v>475</v>
      </c>
      <c r="AC31" s="35">
        <f t="shared" si="13"/>
        <v>584.50119721938472</v>
      </c>
      <c r="AD31" s="35">
        <f t="shared" si="14"/>
        <v>273.82073980775351</v>
      </c>
      <c r="AE31" s="35">
        <f t="shared" si="15"/>
        <v>151.67567408584176</v>
      </c>
      <c r="AF31" s="35">
        <f t="shared" si="16"/>
        <v>323.1632464175625</v>
      </c>
      <c r="AG31" s="35">
        <f t="shared" si="17"/>
        <v>14.755790027842313</v>
      </c>
      <c r="AH31" s="35">
        <f t="shared" si="18"/>
        <v>516.6058316950888</v>
      </c>
      <c r="AI31" s="35">
        <f t="shared" si="19"/>
        <v>286.15998121268223</v>
      </c>
      <c r="AJ31" s="35">
        <f t="shared" si="20"/>
        <v>21.41404029833982</v>
      </c>
      <c r="AK31" s="36">
        <f t="shared" si="21"/>
        <v>3266.6454081942447</v>
      </c>
    </row>
    <row r="32" spans="1:37" x14ac:dyDescent="0.25">
      <c r="A32" s="5">
        <v>5476</v>
      </c>
      <c r="B32" s="5">
        <v>1174799.9310774803</v>
      </c>
      <c r="C32" s="5">
        <v>1442207.5081195831</v>
      </c>
      <c r="D32" s="5">
        <v>17609.035443037988</v>
      </c>
      <c r="E32" s="5">
        <v>48.894938903535063</v>
      </c>
      <c r="F32" s="45">
        <v>-2.5000000000000001E-2</v>
      </c>
      <c r="G32" s="45">
        <v>2.5000000000000001E-2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396.25</v>
      </c>
      <c r="O32" s="35">
        <f t="shared" si="1"/>
        <v>25</v>
      </c>
      <c r="P32" s="35">
        <f t="shared" si="2"/>
        <v>583.14442824110336</v>
      </c>
      <c r="Q32" s="35">
        <f t="shared" si="3"/>
        <v>249.0213797049712</v>
      </c>
      <c r="R32" s="35">
        <f t="shared" si="4"/>
        <v>125.44098869657967</v>
      </c>
      <c r="S32" s="35">
        <f t="shared" si="5"/>
        <v>293.88349863925117</v>
      </c>
      <c r="T32" s="35">
        <f t="shared" si="6"/>
        <v>42.449484114609724</v>
      </c>
      <c r="U32" s="35">
        <f t="shared" si="7"/>
        <v>529.00636606762339</v>
      </c>
      <c r="V32" s="35">
        <f t="shared" si="8"/>
        <v>266.47945515733045</v>
      </c>
      <c r="W32" s="35">
        <f t="shared" si="9"/>
        <v>19.473851536775534</v>
      </c>
      <c r="X32" s="35">
        <f t="shared" si="10"/>
        <v>3524.3878980789987</v>
      </c>
      <c r="Y32" s="51">
        <v>9900</v>
      </c>
      <c r="Z32" s="51">
        <v>4150</v>
      </c>
      <c r="AA32" s="35">
        <f t="shared" si="11"/>
        <v>603.75</v>
      </c>
      <c r="AB32" s="35">
        <f t="shared" si="12"/>
        <v>475</v>
      </c>
      <c r="AC32" s="35">
        <f t="shared" si="13"/>
        <v>584.50119721938472</v>
      </c>
      <c r="AD32" s="35">
        <f t="shared" si="14"/>
        <v>273.82073980775351</v>
      </c>
      <c r="AE32" s="35">
        <f t="shared" si="15"/>
        <v>151.67567408584176</v>
      </c>
      <c r="AF32" s="35">
        <f t="shared" si="16"/>
        <v>323.1632464175625</v>
      </c>
      <c r="AG32" s="35">
        <f t="shared" si="17"/>
        <v>14.755790027842313</v>
      </c>
      <c r="AH32" s="35">
        <f t="shared" si="18"/>
        <v>516.6058316950888</v>
      </c>
      <c r="AI32" s="35">
        <f t="shared" si="19"/>
        <v>286.15998121268223</v>
      </c>
      <c r="AJ32" s="35">
        <f t="shared" si="20"/>
        <v>21.41404029833982</v>
      </c>
      <c r="AK32" s="36">
        <f t="shared" si="21"/>
        <v>3266.6454081942447</v>
      </c>
    </row>
    <row r="33" spans="1:37" x14ac:dyDescent="0.25">
      <c r="A33" s="5">
        <v>5477</v>
      </c>
      <c r="B33" s="5">
        <v>1175456.9470362663</v>
      </c>
      <c r="C33" s="5">
        <v>1442961.3847168088</v>
      </c>
      <c r="D33" s="5">
        <v>17610.729113924066</v>
      </c>
      <c r="E33" s="5">
        <v>48.959679897335157</v>
      </c>
      <c r="F33" s="45">
        <v>-2.5000000000000001E-2</v>
      </c>
      <c r="G33" s="45">
        <v>2.5000000000000001E-2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396.25</v>
      </c>
      <c r="O33" s="35">
        <f t="shared" si="1"/>
        <v>25</v>
      </c>
      <c r="P33" s="35">
        <f t="shared" si="2"/>
        <v>583.14442824110336</v>
      </c>
      <c r="Q33" s="35">
        <f t="shared" si="3"/>
        <v>249.0213797049712</v>
      </c>
      <c r="R33" s="35">
        <f t="shared" si="4"/>
        <v>125.44098869657967</v>
      </c>
      <c r="S33" s="35">
        <f t="shared" si="5"/>
        <v>293.88349863925117</v>
      </c>
      <c r="T33" s="35">
        <f t="shared" si="6"/>
        <v>42.449484114609724</v>
      </c>
      <c r="U33" s="35">
        <f t="shared" si="7"/>
        <v>529.00636606762339</v>
      </c>
      <c r="V33" s="35">
        <f t="shared" si="8"/>
        <v>266.47945515733045</v>
      </c>
      <c r="W33" s="35">
        <f t="shared" si="9"/>
        <v>19.473851536775534</v>
      </c>
      <c r="X33" s="35">
        <f t="shared" si="10"/>
        <v>3524.3878980789987</v>
      </c>
      <c r="Y33" s="51">
        <v>9900</v>
      </c>
      <c r="Z33" s="51">
        <v>4150</v>
      </c>
      <c r="AA33" s="35">
        <f t="shared" si="11"/>
        <v>603.75</v>
      </c>
      <c r="AB33" s="35">
        <f t="shared" si="12"/>
        <v>475</v>
      </c>
      <c r="AC33" s="35">
        <f t="shared" si="13"/>
        <v>584.50119721938472</v>
      </c>
      <c r="AD33" s="35">
        <f t="shared" si="14"/>
        <v>273.82073980775351</v>
      </c>
      <c r="AE33" s="35">
        <f t="shared" si="15"/>
        <v>151.67567408584176</v>
      </c>
      <c r="AF33" s="35">
        <f t="shared" si="16"/>
        <v>323.1632464175625</v>
      </c>
      <c r="AG33" s="35">
        <f t="shared" si="17"/>
        <v>14.755790027842313</v>
      </c>
      <c r="AH33" s="35">
        <f t="shared" si="18"/>
        <v>516.6058316950888</v>
      </c>
      <c r="AI33" s="35">
        <f t="shared" si="19"/>
        <v>286.15998121268223</v>
      </c>
      <c r="AJ33" s="35">
        <f t="shared" si="20"/>
        <v>21.41404029833982</v>
      </c>
      <c r="AK33" s="36">
        <f t="shared" si="21"/>
        <v>3266.6454081942447</v>
      </c>
    </row>
    <row r="34" spans="1:37" x14ac:dyDescent="0.25">
      <c r="A34" s="5">
        <v>5477.2</v>
      </c>
      <c r="B34" s="5">
        <v>1175588.2479839325</v>
      </c>
      <c r="C34" s="5">
        <v>1443112.2490962148</v>
      </c>
      <c r="D34" s="5">
        <v>17611.06784810128</v>
      </c>
      <c r="E34" s="5">
        <v>48.972628096095164</v>
      </c>
      <c r="F34" s="45">
        <v>-2.5000000000000001E-2</v>
      </c>
      <c r="G34" s="45">
        <v>2.5000000000000001E-2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396.25</v>
      </c>
      <c r="O34" s="35">
        <f t="shared" si="1"/>
        <v>25</v>
      </c>
      <c r="P34" s="35">
        <f t="shared" si="2"/>
        <v>583.14442824110336</v>
      </c>
      <c r="Q34" s="35">
        <f t="shared" si="3"/>
        <v>249.0213797049712</v>
      </c>
      <c r="R34" s="35">
        <f t="shared" si="4"/>
        <v>125.44098869657967</v>
      </c>
      <c r="S34" s="35">
        <f t="shared" si="5"/>
        <v>293.88349863925117</v>
      </c>
      <c r="T34" s="35">
        <f t="shared" si="6"/>
        <v>42.449484114609724</v>
      </c>
      <c r="U34" s="35">
        <f t="shared" si="7"/>
        <v>529.00636606762339</v>
      </c>
      <c r="V34" s="35">
        <f t="shared" si="8"/>
        <v>266.47945515733045</v>
      </c>
      <c r="W34" s="35">
        <f t="shared" si="9"/>
        <v>19.473851536775534</v>
      </c>
      <c r="X34" s="35">
        <f t="shared" si="10"/>
        <v>3524.3878980789987</v>
      </c>
      <c r="Y34" s="51">
        <v>9900</v>
      </c>
      <c r="Z34" s="51">
        <v>4150</v>
      </c>
      <c r="AA34" s="35">
        <f t="shared" si="11"/>
        <v>603.75</v>
      </c>
      <c r="AB34" s="35">
        <f t="shared" si="12"/>
        <v>475</v>
      </c>
      <c r="AC34" s="35">
        <f t="shared" si="13"/>
        <v>584.50119721938472</v>
      </c>
      <c r="AD34" s="35">
        <f t="shared" si="14"/>
        <v>273.82073980775351</v>
      </c>
      <c r="AE34" s="35">
        <f t="shared" si="15"/>
        <v>151.67567408584176</v>
      </c>
      <c r="AF34" s="35">
        <f t="shared" si="16"/>
        <v>323.1632464175625</v>
      </c>
      <c r="AG34" s="35">
        <f t="shared" si="17"/>
        <v>14.755790027842313</v>
      </c>
      <c r="AH34" s="35">
        <f t="shared" si="18"/>
        <v>516.6058316950888</v>
      </c>
      <c r="AI34" s="35">
        <f t="shared" si="19"/>
        <v>286.15998121268223</v>
      </c>
      <c r="AJ34" s="35">
        <f t="shared" si="20"/>
        <v>21.41404029833982</v>
      </c>
      <c r="AK34" s="36">
        <f t="shared" si="21"/>
        <v>3266.6454081942447</v>
      </c>
    </row>
    <row r="35" spans="1:37" x14ac:dyDescent="0.25">
      <c r="A35" s="5">
        <v>5477.8</v>
      </c>
      <c r="B35" s="5">
        <v>1175981.9462180138</v>
      </c>
      <c r="C35" s="5">
        <v>1443565.0202156603</v>
      </c>
      <c r="D35" s="5">
        <v>17612.084050632926</v>
      </c>
      <c r="E35" s="5">
        <v>49.011472692375243</v>
      </c>
      <c r="F35" s="45">
        <v>-2.5000000000000001E-2</v>
      </c>
      <c r="G35" s="45">
        <v>2.5000000000000001E-2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396.25</v>
      </c>
      <c r="O35" s="35">
        <f t="shared" si="1"/>
        <v>25</v>
      </c>
      <c r="P35" s="35">
        <f t="shared" si="2"/>
        <v>583.14442824110336</v>
      </c>
      <c r="Q35" s="35">
        <f t="shared" si="3"/>
        <v>249.0213797049712</v>
      </c>
      <c r="R35" s="35">
        <f t="shared" si="4"/>
        <v>125.44098869657967</v>
      </c>
      <c r="S35" s="35">
        <f t="shared" si="5"/>
        <v>293.88349863925117</v>
      </c>
      <c r="T35" s="35">
        <f t="shared" si="6"/>
        <v>42.449484114609724</v>
      </c>
      <c r="U35" s="35">
        <f t="shared" si="7"/>
        <v>529.00636606762339</v>
      </c>
      <c r="V35" s="35">
        <f t="shared" si="8"/>
        <v>266.47945515733045</v>
      </c>
      <c r="W35" s="35">
        <f t="shared" si="9"/>
        <v>19.473851536775534</v>
      </c>
      <c r="X35" s="35">
        <f t="shared" si="10"/>
        <v>3524.3878980789987</v>
      </c>
      <c r="Y35" s="51">
        <v>9900</v>
      </c>
      <c r="Z35" s="51">
        <v>4150</v>
      </c>
      <c r="AA35" s="35">
        <f t="shared" si="11"/>
        <v>603.75</v>
      </c>
      <c r="AB35" s="35">
        <f t="shared" si="12"/>
        <v>475</v>
      </c>
      <c r="AC35" s="35">
        <f t="shared" si="13"/>
        <v>584.50119721938472</v>
      </c>
      <c r="AD35" s="35">
        <f t="shared" si="14"/>
        <v>273.82073980775351</v>
      </c>
      <c r="AE35" s="35">
        <f t="shared" si="15"/>
        <v>151.67567408584176</v>
      </c>
      <c r="AF35" s="35">
        <f t="shared" si="16"/>
        <v>323.1632464175625</v>
      </c>
      <c r="AG35" s="35">
        <f t="shared" si="17"/>
        <v>14.755790027842313</v>
      </c>
      <c r="AH35" s="35">
        <f t="shared" si="18"/>
        <v>516.6058316950888</v>
      </c>
      <c r="AI35" s="35">
        <f t="shared" si="19"/>
        <v>286.15998121268223</v>
      </c>
      <c r="AJ35" s="35">
        <f t="shared" si="20"/>
        <v>21.41404029833982</v>
      </c>
      <c r="AK35" s="36">
        <f t="shared" si="21"/>
        <v>3266.6454081942447</v>
      </c>
    </row>
    <row r="36" spans="1:37" x14ac:dyDescent="0.25">
      <c r="A36" s="5">
        <v>5478</v>
      </c>
      <c r="B36" s="5">
        <v>1176113.1107378006</v>
      </c>
      <c r="C36" s="5">
        <v>1443716.0032235384</v>
      </c>
      <c r="D36" s="5">
        <v>17612.422784810144</v>
      </c>
      <c r="E36" s="5">
        <v>49.02442089113525</v>
      </c>
      <c r="F36" s="45">
        <v>-2.5000000000000001E-2</v>
      </c>
      <c r="G36" s="45">
        <v>2.5000000000000001E-2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396.25</v>
      </c>
      <c r="O36" s="35">
        <f t="shared" si="1"/>
        <v>25</v>
      </c>
      <c r="P36" s="35">
        <f t="shared" si="2"/>
        <v>583.14442824110336</v>
      </c>
      <c r="Q36" s="35">
        <f t="shared" si="3"/>
        <v>249.0213797049712</v>
      </c>
      <c r="R36" s="35">
        <f t="shared" si="4"/>
        <v>125.44098869657967</v>
      </c>
      <c r="S36" s="35">
        <f t="shared" si="5"/>
        <v>293.88349863925117</v>
      </c>
      <c r="T36" s="35">
        <f t="shared" si="6"/>
        <v>42.449484114609724</v>
      </c>
      <c r="U36" s="35">
        <f t="shared" si="7"/>
        <v>529.00636606762339</v>
      </c>
      <c r="V36" s="35">
        <f t="shared" si="8"/>
        <v>266.47945515733045</v>
      </c>
      <c r="W36" s="35">
        <f t="shared" si="9"/>
        <v>19.473851536775534</v>
      </c>
      <c r="X36" s="35">
        <f t="shared" si="10"/>
        <v>3524.3878980789987</v>
      </c>
      <c r="Y36" s="51">
        <v>9900</v>
      </c>
      <c r="Z36" s="51">
        <v>4150</v>
      </c>
      <c r="AA36" s="35">
        <f t="shared" si="11"/>
        <v>603.75</v>
      </c>
      <c r="AB36" s="35">
        <f t="shared" si="12"/>
        <v>475</v>
      </c>
      <c r="AC36" s="35">
        <f t="shared" si="13"/>
        <v>584.50119721938472</v>
      </c>
      <c r="AD36" s="35">
        <f t="shared" si="14"/>
        <v>273.82073980775351</v>
      </c>
      <c r="AE36" s="35">
        <f t="shared" si="15"/>
        <v>151.67567408584176</v>
      </c>
      <c r="AF36" s="35">
        <f t="shared" si="16"/>
        <v>323.1632464175625</v>
      </c>
      <c r="AG36" s="35">
        <f t="shared" si="17"/>
        <v>14.755790027842313</v>
      </c>
      <c r="AH36" s="35">
        <f t="shared" si="18"/>
        <v>516.6058316950888</v>
      </c>
      <c r="AI36" s="35">
        <f t="shared" si="19"/>
        <v>286.15998121268223</v>
      </c>
      <c r="AJ36" s="35">
        <f t="shared" si="20"/>
        <v>21.41404029833982</v>
      </c>
      <c r="AK36" s="36">
        <f t="shared" si="21"/>
        <v>3266.6454081942447</v>
      </c>
    </row>
    <row r="37" spans="1:37" x14ac:dyDescent="0.25">
      <c r="A37" s="5">
        <v>5479</v>
      </c>
      <c r="B37" s="5">
        <v>1176768.4213438034</v>
      </c>
      <c r="C37" s="5">
        <v>1444471.3626762927</v>
      </c>
      <c r="D37" s="5">
        <v>17614.116455696221</v>
      </c>
      <c r="E37" s="5">
        <v>49.089161884935343</v>
      </c>
      <c r="F37" s="45">
        <v>-2.5000000000000001E-2</v>
      </c>
      <c r="G37" s="45">
        <v>2.5000000000000001E-2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396.25</v>
      </c>
      <c r="O37" s="35">
        <f t="shared" si="1"/>
        <v>25</v>
      </c>
      <c r="P37" s="35">
        <f t="shared" si="2"/>
        <v>583.14442824110336</v>
      </c>
      <c r="Q37" s="35">
        <f t="shared" si="3"/>
        <v>249.0213797049712</v>
      </c>
      <c r="R37" s="35">
        <f t="shared" si="4"/>
        <v>125.44098869657967</v>
      </c>
      <c r="S37" s="35">
        <f t="shared" si="5"/>
        <v>293.88349863925117</v>
      </c>
      <c r="T37" s="35">
        <f t="shared" si="6"/>
        <v>42.449484114609724</v>
      </c>
      <c r="U37" s="35">
        <f t="shared" si="7"/>
        <v>529.00636606762339</v>
      </c>
      <c r="V37" s="35">
        <f t="shared" si="8"/>
        <v>266.47945515733045</v>
      </c>
      <c r="W37" s="35">
        <f t="shared" si="9"/>
        <v>19.473851536775534</v>
      </c>
      <c r="X37" s="35">
        <f t="shared" si="10"/>
        <v>3524.3878980789987</v>
      </c>
      <c r="Y37" s="51">
        <v>9900</v>
      </c>
      <c r="Z37" s="51">
        <v>4150</v>
      </c>
      <c r="AA37" s="35">
        <f t="shared" si="11"/>
        <v>603.75</v>
      </c>
      <c r="AB37" s="35">
        <f t="shared" si="12"/>
        <v>475</v>
      </c>
      <c r="AC37" s="35">
        <f t="shared" si="13"/>
        <v>584.50119721938472</v>
      </c>
      <c r="AD37" s="35">
        <f t="shared" si="14"/>
        <v>273.82073980775351</v>
      </c>
      <c r="AE37" s="35">
        <f t="shared" si="15"/>
        <v>151.67567408584176</v>
      </c>
      <c r="AF37" s="35">
        <f t="shared" si="16"/>
        <v>323.1632464175625</v>
      </c>
      <c r="AG37" s="35">
        <f t="shared" si="17"/>
        <v>14.755790027842313</v>
      </c>
      <c r="AH37" s="35">
        <f t="shared" si="18"/>
        <v>516.6058316950888</v>
      </c>
      <c r="AI37" s="35">
        <f t="shared" si="19"/>
        <v>286.15998121268223</v>
      </c>
      <c r="AJ37" s="35">
        <f t="shared" si="20"/>
        <v>21.41404029833982</v>
      </c>
      <c r="AK37" s="36">
        <f t="shared" si="21"/>
        <v>3266.6454081942447</v>
      </c>
    </row>
    <row r="38" spans="1:37" x14ac:dyDescent="0.25">
      <c r="A38" s="5">
        <v>5480</v>
      </c>
      <c r="B38" s="5">
        <v>1177422.8780183792</v>
      </c>
      <c r="C38" s="5">
        <v>1445227.4621106088</v>
      </c>
      <c r="D38" s="5">
        <v>17615.810126582292</v>
      </c>
      <c r="E38" s="5">
        <v>49.153902878735437</v>
      </c>
      <c r="F38" s="45">
        <v>-2.5000000000000001E-2</v>
      </c>
      <c r="G38" s="45">
        <v>2.5000000000000001E-2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396.25</v>
      </c>
      <c r="O38" s="35">
        <f t="shared" si="1"/>
        <v>25</v>
      </c>
      <c r="P38" s="35">
        <f t="shared" si="2"/>
        <v>583.14442824110336</v>
      </c>
      <c r="Q38" s="35">
        <f t="shared" si="3"/>
        <v>249.0213797049712</v>
      </c>
      <c r="R38" s="35">
        <f t="shared" si="4"/>
        <v>125.44098869657967</v>
      </c>
      <c r="S38" s="35">
        <f t="shared" si="5"/>
        <v>293.88349863925117</v>
      </c>
      <c r="T38" s="35">
        <f t="shared" si="6"/>
        <v>42.449484114609724</v>
      </c>
      <c r="U38" s="35">
        <f t="shared" si="7"/>
        <v>529.00636606762339</v>
      </c>
      <c r="V38" s="35">
        <f t="shared" si="8"/>
        <v>266.47945515733045</v>
      </c>
      <c r="W38" s="35">
        <f t="shared" si="9"/>
        <v>19.473851536775534</v>
      </c>
      <c r="X38" s="35">
        <f t="shared" si="10"/>
        <v>3524.3878980789987</v>
      </c>
      <c r="Y38" s="51">
        <v>9900</v>
      </c>
      <c r="Z38" s="51">
        <v>4150</v>
      </c>
      <c r="AA38" s="35">
        <f t="shared" si="11"/>
        <v>603.75</v>
      </c>
      <c r="AB38" s="35">
        <f t="shared" si="12"/>
        <v>475</v>
      </c>
      <c r="AC38" s="35">
        <f t="shared" si="13"/>
        <v>584.50119721938472</v>
      </c>
      <c r="AD38" s="35">
        <f t="shared" si="14"/>
        <v>273.82073980775351</v>
      </c>
      <c r="AE38" s="35">
        <f t="shared" si="15"/>
        <v>151.67567408584176</v>
      </c>
      <c r="AF38" s="35">
        <f t="shared" si="16"/>
        <v>323.1632464175625</v>
      </c>
      <c r="AG38" s="35">
        <f t="shared" si="17"/>
        <v>14.755790027842313</v>
      </c>
      <c r="AH38" s="35">
        <f t="shared" si="18"/>
        <v>516.6058316950888</v>
      </c>
      <c r="AI38" s="35">
        <f t="shared" si="19"/>
        <v>286.15998121268223</v>
      </c>
      <c r="AJ38" s="35">
        <f t="shared" si="20"/>
        <v>21.41404029833982</v>
      </c>
      <c r="AK38" s="36">
        <f t="shared" si="21"/>
        <v>3266.6454081942447</v>
      </c>
    </row>
    <row r="39" spans="1:37" x14ac:dyDescent="0.25">
      <c r="A39" s="5">
        <v>5481</v>
      </c>
      <c r="B39" s="5">
        <v>1178076.4799261093</v>
      </c>
      <c r="C39" s="5">
        <v>1445984.3005611897</v>
      </c>
      <c r="D39" s="5">
        <v>17617.503797468369</v>
      </c>
      <c r="E39" s="5">
        <v>49.21864387253553</v>
      </c>
      <c r="F39" s="45">
        <v>-2.5000000000000001E-2</v>
      </c>
      <c r="G39" s="45">
        <v>2.5000000000000001E-2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396.25</v>
      </c>
      <c r="O39" s="35">
        <f t="shared" si="1"/>
        <v>25</v>
      </c>
      <c r="P39" s="35">
        <f t="shared" si="2"/>
        <v>583.14442824110336</v>
      </c>
      <c r="Q39" s="35">
        <f t="shared" si="3"/>
        <v>249.0213797049712</v>
      </c>
      <c r="R39" s="35">
        <f t="shared" si="4"/>
        <v>125.44098869657967</v>
      </c>
      <c r="S39" s="35">
        <f t="shared" si="5"/>
        <v>293.88349863925117</v>
      </c>
      <c r="T39" s="35">
        <f t="shared" si="6"/>
        <v>42.449484114609724</v>
      </c>
      <c r="U39" s="35">
        <f t="shared" si="7"/>
        <v>529.00636606762339</v>
      </c>
      <c r="V39" s="35">
        <f t="shared" si="8"/>
        <v>266.47945515733045</v>
      </c>
      <c r="W39" s="35">
        <f t="shared" si="9"/>
        <v>19.473851536775534</v>
      </c>
      <c r="X39" s="35">
        <f t="shared" si="10"/>
        <v>3524.3878980789987</v>
      </c>
      <c r="Y39" s="51">
        <v>9900</v>
      </c>
      <c r="Z39" s="51">
        <v>4150</v>
      </c>
      <c r="AA39" s="35">
        <f t="shared" si="11"/>
        <v>603.75</v>
      </c>
      <c r="AB39" s="35">
        <f t="shared" si="12"/>
        <v>475</v>
      </c>
      <c r="AC39" s="35">
        <f t="shared" si="13"/>
        <v>584.50119721938472</v>
      </c>
      <c r="AD39" s="35">
        <f t="shared" si="14"/>
        <v>273.82073980775351</v>
      </c>
      <c r="AE39" s="35">
        <f t="shared" si="15"/>
        <v>151.67567408584176</v>
      </c>
      <c r="AF39" s="35">
        <f t="shared" si="16"/>
        <v>323.1632464175625</v>
      </c>
      <c r="AG39" s="35">
        <f t="shared" si="17"/>
        <v>14.755790027842313</v>
      </c>
      <c r="AH39" s="35">
        <f t="shared" si="18"/>
        <v>516.6058316950888</v>
      </c>
      <c r="AI39" s="35">
        <f t="shared" si="19"/>
        <v>286.15998121268223</v>
      </c>
      <c r="AJ39" s="35">
        <f t="shared" si="20"/>
        <v>21.41404029833982</v>
      </c>
      <c r="AK39" s="36">
        <f t="shared" si="21"/>
        <v>3266.6454081942447</v>
      </c>
    </row>
    <row r="40" spans="1:37" x14ac:dyDescent="0.25">
      <c r="A40" s="5">
        <v>5482</v>
      </c>
      <c r="B40" s="5">
        <v>1178729.226231575</v>
      </c>
      <c r="C40" s="5">
        <v>1446741.8770616651</v>
      </c>
      <c r="D40" s="5">
        <v>17619.197468354443</v>
      </c>
      <c r="E40" s="5">
        <v>49.283384866335624</v>
      </c>
      <c r="F40" s="45">
        <v>-2.5000000000000001E-2</v>
      </c>
      <c r="G40" s="45">
        <v>2.5000000000000001E-2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396.25</v>
      </c>
      <c r="O40" s="35">
        <f t="shared" si="1"/>
        <v>25</v>
      </c>
      <c r="P40" s="35">
        <f t="shared" si="2"/>
        <v>583.14442824110336</v>
      </c>
      <c r="Q40" s="35">
        <f t="shared" si="3"/>
        <v>249.0213797049712</v>
      </c>
      <c r="R40" s="35">
        <f t="shared" si="4"/>
        <v>125.44098869657967</v>
      </c>
      <c r="S40" s="35">
        <f t="shared" si="5"/>
        <v>293.88349863925117</v>
      </c>
      <c r="T40" s="35">
        <f t="shared" si="6"/>
        <v>42.449484114609724</v>
      </c>
      <c r="U40" s="35">
        <f t="shared" si="7"/>
        <v>529.00636606762339</v>
      </c>
      <c r="V40" s="35">
        <f t="shared" si="8"/>
        <v>266.47945515733045</v>
      </c>
      <c r="W40" s="35">
        <f t="shared" si="9"/>
        <v>19.473851536775534</v>
      </c>
      <c r="X40" s="35">
        <f t="shared" si="10"/>
        <v>3524.3878980789987</v>
      </c>
      <c r="Y40" s="51">
        <v>9900</v>
      </c>
      <c r="Z40" s="51">
        <v>4150</v>
      </c>
      <c r="AA40" s="35">
        <f t="shared" si="11"/>
        <v>603.75</v>
      </c>
      <c r="AB40" s="35">
        <f t="shared" si="12"/>
        <v>475</v>
      </c>
      <c r="AC40" s="35">
        <f t="shared" si="13"/>
        <v>584.50119721938472</v>
      </c>
      <c r="AD40" s="35">
        <f t="shared" si="14"/>
        <v>273.82073980775351</v>
      </c>
      <c r="AE40" s="35">
        <f t="shared" si="15"/>
        <v>151.67567408584176</v>
      </c>
      <c r="AF40" s="35">
        <f t="shared" si="16"/>
        <v>323.1632464175625</v>
      </c>
      <c r="AG40" s="35">
        <f t="shared" si="17"/>
        <v>14.755790027842313</v>
      </c>
      <c r="AH40" s="35">
        <f t="shared" si="18"/>
        <v>516.6058316950888</v>
      </c>
      <c r="AI40" s="35">
        <f t="shared" si="19"/>
        <v>286.15998121268223</v>
      </c>
      <c r="AJ40" s="35">
        <f t="shared" si="20"/>
        <v>21.41404029833982</v>
      </c>
      <c r="AK40" s="36">
        <f t="shared" si="21"/>
        <v>3266.6454081942447</v>
      </c>
    </row>
    <row r="41" spans="1:37" x14ac:dyDescent="0.25">
      <c r="A41" s="5">
        <v>5482.2</v>
      </c>
      <c r="B41" s="5">
        <v>1178859.6727471352</v>
      </c>
      <c r="C41" s="5">
        <v>1446893.4808426499</v>
      </c>
      <c r="D41" s="5">
        <v>17619.536202531661</v>
      </c>
      <c r="E41" s="5">
        <v>49.296333065095631</v>
      </c>
      <c r="F41" s="45">
        <v>-2.5000000000000001E-2</v>
      </c>
      <c r="G41" s="45">
        <v>2.5000000000000001E-2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396.25</v>
      </c>
      <c r="O41" s="35">
        <f t="shared" si="1"/>
        <v>25</v>
      </c>
      <c r="P41" s="35">
        <f t="shared" si="2"/>
        <v>583.14442824110336</v>
      </c>
      <c r="Q41" s="35">
        <f t="shared" si="3"/>
        <v>249.0213797049712</v>
      </c>
      <c r="R41" s="35">
        <f t="shared" si="4"/>
        <v>125.44098869657967</v>
      </c>
      <c r="S41" s="35">
        <f t="shared" si="5"/>
        <v>293.88349863925117</v>
      </c>
      <c r="T41" s="35">
        <f t="shared" si="6"/>
        <v>42.449484114609724</v>
      </c>
      <c r="U41" s="35">
        <f t="shared" si="7"/>
        <v>529.00636606762339</v>
      </c>
      <c r="V41" s="35">
        <f t="shared" si="8"/>
        <v>266.47945515733045</v>
      </c>
      <c r="W41" s="35">
        <f t="shared" si="9"/>
        <v>19.473851536775534</v>
      </c>
      <c r="X41" s="35">
        <f t="shared" si="10"/>
        <v>3524.3878980789987</v>
      </c>
      <c r="Y41" s="51">
        <v>9900</v>
      </c>
      <c r="Z41" s="51">
        <v>4150</v>
      </c>
      <c r="AA41" s="35">
        <f t="shared" si="11"/>
        <v>603.75</v>
      </c>
      <c r="AB41" s="35">
        <f t="shared" si="12"/>
        <v>475</v>
      </c>
      <c r="AC41" s="35">
        <f t="shared" si="13"/>
        <v>584.50119721938472</v>
      </c>
      <c r="AD41" s="35">
        <f t="shared" si="14"/>
        <v>273.82073980775351</v>
      </c>
      <c r="AE41" s="35">
        <f t="shared" si="15"/>
        <v>151.67567408584176</v>
      </c>
      <c r="AF41" s="35">
        <f t="shared" si="16"/>
        <v>323.1632464175625</v>
      </c>
      <c r="AG41" s="35">
        <f t="shared" si="17"/>
        <v>14.755790027842313</v>
      </c>
      <c r="AH41" s="35">
        <f t="shared" si="18"/>
        <v>516.6058316950888</v>
      </c>
      <c r="AI41" s="35">
        <f t="shared" si="19"/>
        <v>286.15998121268223</v>
      </c>
      <c r="AJ41" s="35">
        <f t="shared" si="20"/>
        <v>21.41404029833982</v>
      </c>
      <c r="AK41" s="36">
        <f t="shared" si="21"/>
        <v>3266.6454081942447</v>
      </c>
    </row>
    <row r="42" spans="1:37" x14ac:dyDescent="0.25">
      <c r="A42" s="5">
        <v>5482.8</v>
      </c>
      <c r="B42" s="5">
        <v>1179250.8066825867</v>
      </c>
      <c r="C42" s="5">
        <v>1447348.4690080285</v>
      </c>
      <c r="D42" s="5">
        <v>17620.552405063307</v>
      </c>
      <c r="E42" s="5">
        <v>49.33517766137571</v>
      </c>
      <c r="F42" s="45">
        <v>-2.5000000000000001E-2</v>
      </c>
      <c r="G42" s="45">
        <v>2.5000000000000001E-2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396.25</v>
      </c>
      <c r="O42" s="35">
        <f t="shared" si="1"/>
        <v>25</v>
      </c>
      <c r="P42" s="35">
        <f t="shared" si="2"/>
        <v>583.14442824110336</v>
      </c>
      <c r="Q42" s="35">
        <f t="shared" si="3"/>
        <v>249.0213797049712</v>
      </c>
      <c r="R42" s="35">
        <f t="shared" si="4"/>
        <v>125.44098869657967</v>
      </c>
      <c r="S42" s="35">
        <f t="shared" si="5"/>
        <v>293.88349863925117</v>
      </c>
      <c r="T42" s="35">
        <f t="shared" si="6"/>
        <v>42.449484114609724</v>
      </c>
      <c r="U42" s="35">
        <f t="shared" si="7"/>
        <v>529.00636606762339</v>
      </c>
      <c r="V42" s="35">
        <f t="shared" si="8"/>
        <v>266.47945515733045</v>
      </c>
      <c r="W42" s="35">
        <f t="shared" si="9"/>
        <v>19.473851536775534</v>
      </c>
      <c r="X42" s="35">
        <f t="shared" si="10"/>
        <v>3524.3878980789987</v>
      </c>
      <c r="Y42" s="51">
        <v>9900</v>
      </c>
      <c r="Z42" s="51">
        <v>4150</v>
      </c>
      <c r="AA42" s="35">
        <f t="shared" si="11"/>
        <v>603.75</v>
      </c>
      <c r="AB42" s="35">
        <f t="shared" si="12"/>
        <v>475</v>
      </c>
      <c r="AC42" s="35">
        <f t="shared" si="13"/>
        <v>584.50119721938472</v>
      </c>
      <c r="AD42" s="35">
        <f t="shared" si="14"/>
        <v>273.82073980775351</v>
      </c>
      <c r="AE42" s="35">
        <f t="shared" si="15"/>
        <v>151.67567408584176</v>
      </c>
      <c r="AF42" s="35">
        <f t="shared" si="16"/>
        <v>323.1632464175625</v>
      </c>
      <c r="AG42" s="35">
        <f t="shared" si="17"/>
        <v>14.755790027842313</v>
      </c>
      <c r="AH42" s="35">
        <f t="shared" si="18"/>
        <v>516.6058316950888</v>
      </c>
      <c r="AI42" s="35">
        <f t="shared" si="19"/>
        <v>286.15998121268223</v>
      </c>
      <c r="AJ42" s="35">
        <f t="shared" si="20"/>
        <v>21.41404029833982</v>
      </c>
      <c r="AK42" s="36">
        <f t="shared" si="21"/>
        <v>3266.6454081942447</v>
      </c>
    </row>
    <row r="43" spans="1:37" x14ac:dyDescent="0.25">
      <c r="A43" s="5">
        <v>5483</v>
      </c>
      <c r="B43" s="5">
        <v>1179381.1161022186</v>
      </c>
      <c r="C43" s="5">
        <v>1447500.1906447709</v>
      </c>
      <c r="D43" s="5">
        <v>17620.891139240521</v>
      </c>
      <c r="E43" s="5">
        <v>49.348125860135724</v>
      </c>
      <c r="F43" s="45">
        <v>-2.5000000000000001E-2</v>
      </c>
      <c r="G43" s="45">
        <v>2.5000000000000001E-2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396.25</v>
      </c>
      <c r="O43" s="35">
        <f t="shared" si="1"/>
        <v>25</v>
      </c>
      <c r="P43" s="35">
        <f t="shared" si="2"/>
        <v>583.14442824110336</v>
      </c>
      <c r="Q43" s="35">
        <f t="shared" si="3"/>
        <v>249.0213797049712</v>
      </c>
      <c r="R43" s="35">
        <f t="shared" si="4"/>
        <v>125.44098869657967</v>
      </c>
      <c r="S43" s="35">
        <f t="shared" si="5"/>
        <v>293.88349863925117</v>
      </c>
      <c r="T43" s="35">
        <f t="shared" si="6"/>
        <v>42.449484114609724</v>
      </c>
      <c r="U43" s="35">
        <f t="shared" si="7"/>
        <v>529.00636606762339</v>
      </c>
      <c r="V43" s="35">
        <f t="shared" si="8"/>
        <v>266.47945515733045</v>
      </c>
      <c r="W43" s="35">
        <f t="shared" si="9"/>
        <v>19.473851536775534</v>
      </c>
      <c r="X43" s="35">
        <f t="shared" si="10"/>
        <v>3524.3878980789987</v>
      </c>
      <c r="Y43" s="51">
        <v>9900</v>
      </c>
      <c r="Z43" s="51">
        <v>4150</v>
      </c>
      <c r="AA43" s="35">
        <f t="shared" si="11"/>
        <v>603.75</v>
      </c>
      <c r="AB43" s="35">
        <f t="shared" si="12"/>
        <v>475</v>
      </c>
      <c r="AC43" s="35">
        <f t="shared" si="13"/>
        <v>584.50119721938472</v>
      </c>
      <c r="AD43" s="35">
        <f t="shared" si="14"/>
        <v>273.82073980775351</v>
      </c>
      <c r="AE43" s="35">
        <f t="shared" si="15"/>
        <v>151.67567408584176</v>
      </c>
      <c r="AF43" s="35">
        <f t="shared" si="16"/>
        <v>323.1632464175625</v>
      </c>
      <c r="AG43" s="35">
        <f t="shared" si="17"/>
        <v>14.755790027842313</v>
      </c>
      <c r="AH43" s="35">
        <f t="shared" si="18"/>
        <v>516.6058316950888</v>
      </c>
      <c r="AI43" s="35">
        <f t="shared" si="19"/>
        <v>286.15998121268223</v>
      </c>
      <c r="AJ43" s="35">
        <f t="shared" si="20"/>
        <v>21.41404029833982</v>
      </c>
      <c r="AK43" s="36">
        <f t="shared" si="21"/>
        <v>3266.6454081942447</v>
      </c>
    </row>
    <row r="44" spans="1:37" x14ac:dyDescent="0.25">
      <c r="A44" s="5">
        <v>5484</v>
      </c>
      <c r="B44" s="5">
        <v>1180032.1487050056</v>
      </c>
      <c r="C44" s="5">
        <v>1448259.2403424084</v>
      </c>
      <c r="D44" s="5">
        <v>17622.584810126598</v>
      </c>
      <c r="E44" s="5">
        <v>49.41286685393581</v>
      </c>
      <c r="F44" s="45">
        <v>-2.5000000000000001E-2</v>
      </c>
      <c r="G44" s="45">
        <v>2.5000000000000001E-2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396.25</v>
      </c>
      <c r="O44" s="35">
        <f t="shared" si="1"/>
        <v>25</v>
      </c>
      <c r="P44" s="35">
        <f t="shared" si="2"/>
        <v>583.14442824110336</v>
      </c>
      <c r="Q44" s="35">
        <f t="shared" si="3"/>
        <v>249.0213797049712</v>
      </c>
      <c r="R44" s="35">
        <f t="shared" si="4"/>
        <v>125.44098869657967</v>
      </c>
      <c r="S44" s="35">
        <f t="shared" si="5"/>
        <v>293.88349863925117</v>
      </c>
      <c r="T44" s="35">
        <f t="shared" si="6"/>
        <v>42.449484114609724</v>
      </c>
      <c r="U44" s="35">
        <f t="shared" si="7"/>
        <v>529.00636606762339</v>
      </c>
      <c r="V44" s="35">
        <f t="shared" si="8"/>
        <v>266.47945515733045</v>
      </c>
      <c r="W44" s="35">
        <f t="shared" si="9"/>
        <v>19.473851536775534</v>
      </c>
      <c r="X44" s="35">
        <f t="shared" si="10"/>
        <v>3524.3878980789987</v>
      </c>
      <c r="Y44" s="51">
        <v>9900</v>
      </c>
      <c r="Z44" s="51">
        <v>4150</v>
      </c>
      <c r="AA44" s="35">
        <f t="shared" si="11"/>
        <v>603.75</v>
      </c>
      <c r="AB44" s="35">
        <f t="shared" si="12"/>
        <v>475</v>
      </c>
      <c r="AC44" s="35">
        <f t="shared" si="13"/>
        <v>584.50119721938472</v>
      </c>
      <c r="AD44" s="35">
        <f t="shared" si="14"/>
        <v>273.82073980775351</v>
      </c>
      <c r="AE44" s="35">
        <f t="shared" si="15"/>
        <v>151.67567408584176</v>
      </c>
      <c r="AF44" s="35">
        <f t="shared" si="16"/>
        <v>323.1632464175625</v>
      </c>
      <c r="AG44" s="35">
        <f t="shared" si="17"/>
        <v>14.755790027842313</v>
      </c>
      <c r="AH44" s="35">
        <f t="shared" si="18"/>
        <v>516.6058316950888</v>
      </c>
      <c r="AI44" s="35">
        <f t="shared" si="19"/>
        <v>286.15998121268223</v>
      </c>
      <c r="AJ44" s="35">
        <f t="shared" si="20"/>
        <v>21.41404029833982</v>
      </c>
      <c r="AK44" s="36">
        <f t="shared" si="21"/>
        <v>3266.6454081942447</v>
      </c>
    </row>
    <row r="45" spans="1:37" x14ac:dyDescent="0.25">
      <c r="A45" s="5">
        <v>5485</v>
      </c>
      <c r="B45" s="5">
        <v>1180682.3232092857</v>
      </c>
      <c r="C45" s="5">
        <v>1449019.0251853466</v>
      </c>
      <c r="D45" s="5">
        <v>17624.278481012672</v>
      </c>
      <c r="E45" s="5">
        <v>49.477607847735896</v>
      </c>
      <c r="F45" s="45">
        <v>-2.5000000000000001E-2</v>
      </c>
      <c r="G45" s="45">
        <v>2.5000000000000001E-2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396.25</v>
      </c>
      <c r="O45" s="35">
        <f t="shared" si="1"/>
        <v>25</v>
      </c>
      <c r="P45" s="35">
        <f t="shared" si="2"/>
        <v>583.14442824110336</v>
      </c>
      <c r="Q45" s="35">
        <f t="shared" si="3"/>
        <v>249.0213797049712</v>
      </c>
      <c r="R45" s="35">
        <f t="shared" si="4"/>
        <v>125.44098869657967</v>
      </c>
      <c r="S45" s="35">
        <f t="shared" si="5"/>
        <v>293.88349863925117</v>
      </c>
      <c r="T45" s="35">
        <f t="shared" si="6"/>
        <v>42.449484114609724</v>
      </c>
      <c r="U45" s="35">
        <f t="shared" si="7"/>
        <v>529.00636606762339</v>
      </c>
      <c r="V45" s="35">
        <f t="shared" si="8"/>
        <v>266.47945515733045</v>
      </c>
      <c r="W45" s="35">
        <f t="shared" si="9"/>
        <v>19.473851536775534</v>
      </c>
      <c r="X45" s="35">
        <f t="shared" si="10"/>
        <v>3524.3878980789987</v>
      </c>
      <c r="Y45" s="51">
        <v>9900</v>
      </c>
      <c r="Z45" s="51">
        <v>4150</v>
      </c>
      <c r="AA45" s="35">
        <f t="shared" si="11"/>
        <v>603.75</v>
      </c>
      <c r="AB45" s="35">
        <f t="shared" si="12"/>
        <v>475</v>
      </c>
      <c r="AC45" s="35">
        <f t="shared" si="13"/>
        <v>584.50119721938472</v>
      </c>
      <c r="AD45" s="35">
        <f t="shared" si="14"/>
        <v>273.82073980775351</v>
      </c>
      <c r="AE45" s="35">
        <f t="shared" si="15"/>
        <v>151.67567408584176</v>
      </c>
      <c r="AF45" s="35">
        <f t="shared" si="16"/>
        <v>323.1632464175625</v>
      </c>
      <c r="AG45" s="35">
        <f t="shared" si="17"/>
        <v>14.755790027842313</v>
      </c>
      <c r="AH45" s="35">
        <f t="shared" si="18"/>
        <v>516.6058316950888</v>
      </c>
      <c r="AI45" s="35">
        <f t="shared" si="19"/>
        <v>286.15998121268223</v>
      </c>
      <c r="AJ45" s="35">
        <f t="shared" si="20"/>
        <v>21.41404029833982</v>
      </c>
      <c r="AK45" s="36">
        <f t="shared" si="21"/>
        <v>3266.6454081942447</v>
      </c>
    </row>
    <row r="46" spans="1:37" x14ac:dyDescent="0.25">
      <c r="A46" s="5">
        <v>5486</v>
      </c>
      <c r="B46" s="5">
        <v>1181331.6387848854</v>
      </c>
      <c r="C46" s="5">
        <v>1449779.5442035794</v>
      </c>
      <c r="D46" s="5">
        <v>17625.97215189875</v>
      </c>
      <c r="E46" s="5">
        <v>49.542348841535997</v>
      </c>
      <c r="F46" s="45">
        <v>-2.5000000000000001E-2</v>
      </c>
      <c r="G46" s="45">
        <v>2.5000000000000001E-2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396.25</v>
      </c>
      <c r="O46" s="35">
        <f t="shared" si="1"/>
        <v>25</v>
      </c>
      <c r="P46" s="35">
        <f t="shared" si="2"/>
        <v>583.14442824110336</v>
      </c>
      <c r="Q46" s="35">
        <f t="shared" si="3"/>
        <v>249.0213797049712</v>
      </c>
      <c r="R46" s="35">
        <f t="shared" si="4"/>
        <v>125.44098869657967</v>
      </c>
      <c r="S46" s="35">
        <f t="shared" si="5"/>
        <v>293.88349863925117</v>
      </c>
      <c r="T46" s="35">
        <f t="shared" si="6"/>
        <v>42.449484114609724</v>
      </c>
      <c r="U46" s="35">
        <f t="shared" si="7"/>
        <v>529.00636606762339</v>
      </c>
      <c r="V46" s="35">
        <f t="shared" si="8"/>
        <v>266.47945515733045</v>
      </c>
      <c r="W46" s="35">
        <f t="shared" si="9"/>
        <v>19.473851536775534</v>
      </c>
      <c r="X46" s="35">
        <f t="shared" si="10"/>
        <v>3524.3878980789987</v>
      </c>
      <c r="Y46" s="51">
        <v>9900</v>
      </c>
      <c r="Z46" s="51">
        <v>4150</v>
      </c>
      <c r="AA46" s="35">
        <f t="shared" si="11"/>
        <v>603.75</v>
      </c>
      <c r="AB46" s="35">
        <f t="shared" si="12"/>
        <v>475</v>
      </c>
      <c r="AC46" s="35">
        <f t="shared" si="13"/>
        <v>584.50119721938472</v>
      </c>
      <c r="AD46" s="35">
        <f t="shared" si="14"/>
        <v>273.82073980775351</v>
      </c>
      <c r="AE46" s="35">
        <f t="shared" si="15"/>
        <v>151.67567408584176</v>
      </c>
      <c r="AF46" s="35">
        <f t="shared" si="16"/>
        <v>323.1632464175625</v>
      </c>
      <c r="AG46" s="35">
        <f t="shared" si="17"/>
        <v>14.755790027842313</v>
      </c>
      <c r="AH46" s="35">
        <f t="shared" si="18"/>
        <v>516.6058316950888</v>
      </c>
      <c r="AI46" s="35">
        <f t="shared" si="19"/>
        <v>286.15998121268223</v>
      </c>
      <c r="AJ46" s="35">
        <f t="shared" si="20"/>
        <v>21.41404029833982</v>
      </c>
      <c r="AK46" s="36">
        <f t="shared" si="21"/>
        <v>3266.6454081942447</v>
      </c>
    </row>
    <row r="47" spans="1:37" x14ac:dyDescent="0.25">
      <c r="A47" s="5">
        <v>5487</v>
      </c>
      <c r="B47" s="5">
        <v>1181980.0946025848</v>
      </c>
      <c r="C47" s="5">
        <v>1450540.796426028</v>
      </c>
      <c r="D47" s="5">
        <v>17627.665822784827</v>
      </c>
      <c r="E47" s="5">
        <v>49.607089835336083</v>
      </c>
      <c r="F47" s="45">
        <v>-2.5000000000000001E-2</v>
      </c>
      <c r="G47" s="45">
        <v>2.5000000000000001E-2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396.25</v>
      </c>
      <c r="O47" s="35">
        <f t="shared" si="1"/>
        <v>25</v>
      </c>
      <c r="P47" s="35">
        <f t="shared" si="2"/>
        <v>583.14442824110336</v>
      </c>
      <c r="Q47" s="35">
        <f t="shared" si="3"/>
        <v>249.0213797049712</v>
      </c>
      <c r="R47" s="35">
        <f t="shared" si="4"/>
        <v>125.44098869657967</v>
      </c>
      <c r="S47" s="35">
        <f t="shared" si="5"/>
        <v>293.88349863925117</v>
      </c>
      <c r="T47" s="35">
        <f t="shared" si="6"/>
        <v>42.449484114609724</v>
      </c>
      <c r="U47" s="35">
        <f t="shared" si="7"/>
        <v>529.00636606762339</v>
      </c>
      <c r="V47" s="35">
        <f t="shared" si="8"/>
        <v>266.47945515733045</v>
      </c>
      <c r="W47" s="35">
        <f t="shared" si="9"/>
        <v>19.473851536775534</v>
      </c>
      <c r="X47" s="35">
        <f t="shared" si="10"/>
        <v>3524.3878980789987</v>
      </c>
      <c r="Y47" s="51">
        <v>9900</v>
      </c>
      <c r="Z47" s="51">
        <v>4150</v>
      </c>
      <c r="AA47" s="35">
        <f t="shared" si="11"/>
        <v>603.75</v>
      </c>
      <c r="AB47" s="35">
        <f t="shared" si="12"/>
        <v>475</v>
      </c>
      <c r="AC47" s="35">
        <f t="shared" si="13"/>
        <v>584.50119721938472</v>
      </c>
      <c r="AD47" s="35">
        <f t="shared" si="14"/>
        <v>273.82073980775351</v>
      </c>
      <c r="AE47" s="35">
        <f t="shared" si="15"/>
        <v>151.67567408584176</v>
      </c>
      <c r="AF47" s="35">
        <f t="shared" si="16"/>
        <v>323.1632464175625</v>
      </c>
      <c r="AG47" s="35">
        <f t="shared" si="17"/>
        <v>14.755790027842313</v>
      </c>
      <c r="AH47" s="35">
        <f t="shared" si="18"/>
        <v>516.6058316950888</v>
      </c>
      <c r="AI47" s="35">
        <f t="shared" si="19"/>
        <v>286.15998121268223</v>
      </c>
      <c r="AJ47" s="35">
        <f t="shared" si="20"/>
        <v>21.41404029833982</v>
      </c>
      <c r="AK47" s="36">
        <f t="shared" si="21"/>
        <v>3266.6454081942447</v>
      </c>
    </row>
    <row r="48" spans="1:37" x14ac:dyDescent="0.25">
      <c r="A48" s="5">
        <v>5487.2</v>
      </c>
      <c r="B48" s="5">
        <v>1182109.6825218201</v>
      </c>
      <c r="C48" s="5">
        <v>1450693.1347695291</v>
      </c>
      <c r="D48" s="5">
        <v>17628.004556962042</v>
      </c>
      <c r="E48" s="5">
        <v>49.62003803409609</v>
      </c>
      <c r="F48" s="45">
        <v>-2.5000000000000001E-2</v>
      </c>
      <c r="G48" s="45">
        <v>2.5000000000000001E-2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396.25</v>
      </c>
      <c r="O48" s="35">
        <f t="shared" si="1"/>
        <v>25</v>
      </c>
      <c r="P48" s="35">
        <f t="shared" si="2"/>
        <v>583.14442824110336</v>
      </c>
      <c r="Q48" s="35">
        <f t="shared" si="3"/>
        <v>249.0213797049712</v>
      </c>
      <c r="R48" s="35">
        <f t="shared" si="4"/>
        <v>125.44098869657967</v>
      </c>
      <c r="S48" s="35">
        <f t="shared" si="5"/>
        <v>293.88349863925117</v>
      </c>
      <c r="T48" s="35">
        <f t="shared" si="6"/>
        <v>42.449484114609724</v>
      </c>
      <c r="U48" s="35">
        <f t="shared" si="7"/>
        <v>529.00636606762339</v>
      </c>
      <c r="V48" s="35">
        <f t="shared" si="8"/>
        <v>266.47945515733045</v>
      </c>
      <c r="W48" s="35">
        <f t="shared" si="9"/>
        <v>19.473851536775534</v>
      </c>
      <c r="X48" s="35">
        <f t="shared" si="10"/>
        <v>3524.3878980789987</v>
      </c>
      <c r="Y48" s="51">
        <v>9900</v>
      </c>
      <c r="Z48" s="51">
        <v>4150</v>
      </c>
      <c r="AA48" s="35">
        <f t="shared" si="11"/>
        <v>603.75</v>
      </c>
      <c r="AB48" s="35">
        <f t="shared" si="12"/>
        <v>475</v>
      </c>
      <c r="AC48" s="35">
        <f t="shared" si="13"/>
        <v>584.50119721938472</v>
      </c>
      <c r="AD48" s="35">
        <f t="shared" si="14"/>
        <v>273.82073980775351</v>
      </c>
      <c r="AE48" s="35">
        <f t="shared" si="15"/>
        <v>151.67567408584176</v>
      </c>
      <c r="AF48" s="35">
        <f t="shared" si="16"/>
        <v>323.1632464175625</v>
      </c>
      <c r="AG48" s="35">
        <f t="shared" si="17"/>
        <v>14.755790027842313</v>
      </c>
      <c r="AH48" s="35">
        <f t="shared" si="18"/>
        <v>516.6058316950888</v>
      </c>
      <c r="AI48" s="35">
        <f t="shared" si="19"/>
        <v>286.15998121268223</v>
      </c>
      <c r="AJ48" s="35">
        <f t="shared" si="20"/>
        <v>21.41404029833982</v>
      </c>
      <c r="AK48" s="36">
        <f t="shared" si="21"/>
        <v>3266.6454081942447</v>
      </c>
    </row>
    <row r="49" spans="1:37" x14ac:dyDescent="0.25">
      <c r="A49" s="5">
        <v>5487.8</v>
      </c>
      <c r="B49" s="5">
        <v>1182498.2396745682</v>
      </c>
      <c r="C49" s="5">
        <v>1451150.3254579604</v>
      </c>
      <c r="D49" s="5">
        <v>17629.020759493684</v>
      </c>
      <c r="E49" s="5">
        <v>49.658882630376176</v>
      </c>
      <c r="F49" s="45">
        <v>-2.5000000000000001E-2</v>
      </c>
      <c r="G49" s="45">
        <v>2.5000000000000001E-2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396.25</v>
      </c>
      <c r="O49" s="35">
        <f t="shared" si="1"/>
        <v>25</v>
      </c>
      <c r="P49" s="35">
        <f t="shared" si="2"/>
        <v>583.14442824110336</v>
      </c>
      <c r="Q49" s="35">
        <f t="shared" si="3"/>
        <v>249.0213797049712</v>
      </c>
      <c r="R49" s="35">
        <f t="shared" si="4"/>
        <v>125.44098869657967</v>
      </c>
      <c r="S49" s="35">
        <f t="shared" si="5"/>
        <v>293.88349863925117</v>
      </c>
      <c r="T49" s="35">
        <f t="shared" si="6"/>
        <v>42.449484114609724</v>
      </c>
      <c r="U49" s="35">
        <f t="shared" si="7"/>
        <v>529.00636606762339</v>
      </c>
      <c r="V49" s="35">
        <f t="shared" si="8"/>
        <v>266.47945515733045</v>
      </c>
      <c r="W49" s="35">
        <f t="shared" si="9"/>
        <v>19.473851536775534</v>
      </c>
      <c r="X49" s="35">
        <f t="shared" si="10"/>
        <v>3524.3878980789987</v>
      </c>
      <c r="Y49" s="51">
        <v>9900</v>
      </c>
      <c r="Z49" s="51">
        <v>4150</v>
      </c>
      <c r="AA49" s="35">
        <f t="shared" si="11"/>
        <v>603.75</v>
      </c>
      <c r="AB49" s="35">
        <f t="shared" si="12"/>
        <v>475</v>
      </c>
      <c r="AC49" s="35">
        <f t="shared" si="13"/>
        <v>584.50119721938472</v>
      </c>
      <c r="AD49" s="35">
        <f t="shared" si="14"/>
        <v>273.82073980775351</v>
      </c>
      <c r="AE49" s="35">
        <f t="shared" si="15"/>
        <v>151.67567408584176</v>
      </c>
      <c r="AF49" s="35">
        <f t="shared" si="16"/>
        <v>323.1632464175625</v>
      </c>
      <c r="AG49" s="35">
        <f t="shared" si="17"/>
        <v>14.755790027842313</v>
      </c>
      <c r="AH49" s="35">
        <f t="shared" si="18"/>
        <v>516.6058316950888</v>
      </c>
      <c r="AI49" s="35">
        <f t="shared" si="19"/>
        <v>286.15998121268223</v>
      </c>
      <c r="AJ49" s="35">
        <f t="shared" si="20"/>
        <v>21.41404029833982</v>
      </c>
      <c r="AK49" s="36">
        <f t="shared" si="21"/>
        <v>3266.6454081942447</v>
      </c>
    </row>
    <row r="50" spans="1:37" x14ac:dyDescent="0.25">
      <c r="A50" s="5">
        <v>5488</v>
      </c>
      <c r="B50" s="5">
        <v>1182627.6898345947</v>
      </c>
      <c r="C50" s="5">
        <v>1451302.7808808088</v>
      </c>
      <c r="D50" s="5">
        <v>17629.359493670901</v>
      </c>
      <c r="E50" s="5">
        <v>49.671830829136177</v>
      </c>
      <c r="F50" s="45">
        <v>-2.5000000000000001E-2</v>
      </c>
      <c r="G50" s="45">
        <v>2.5000000000000001E-2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396.25</v>
      </c>
      <c r="O50" s="35">
        <f t="shared" si="1"/>
        <v>25</v>
      </c>
      <c r="P50" s="35">
        <f t="shared" si="2"/>
        <v>583.14442824110336</v>
      </c>
      <c r="Q50" s="35">
        <f t="shared" si="3"/>
        <v>249.0213797049712</v>
      </c>
      <c r="R50" s="35">
        <f t="shared" si="4"/>
        <v>125.44098869657967</v>
      </c>
      <c r="S50" s="35">
        <f t="shared" si="5"/>
        <v>293.88349863925117</v>
      </c>
      <c r="T50" s="35">
        <f t="shared" si="6"/>
        <v>42.449484114609724</v>
      </c>
      <c r="U50" s="35">
        <f t="shared" si="7"/>
        <v>529.00636606762339</v>
      </c>
      <c r="V50" s="35">
        <f t="shared" si="8"/>
        <v>266.47945515733045</v>
      </c>
      <c r="W50" s="35">
        <f t="shared" si="9"/>
        <v>19.473851536775534</v>
      </c>
      <c r="X50" s="35">
        <f t="shared" si="10"/>
        <v>3524.3878980789987</v>
      </c>
      <c r="Y50" s="51">
        <v>9900</v>
      </c>
      <c r="Z50" s="51">
        <v>4150</v>
      </c>
      <c r="AA50" s="35">
        <f t="shared" si="11"/>
        <v>603.75</v>
      </c>
      <c r="AB50" s="35">
        <f t="shared" si="12"/>
        <v>475</v>
      </c>
      <c r="AC50" s="35">
        <f t="shared" si="13"/>
        <v>584.50119721938472</v>
      </c>
      <c r="AD50" s="35">
        <f t="shared" si="14"/>
        <v>273.82073980775351</v>
      </c>
      <c r="AE50" s="35">
        <f t="shared" si="15"/>
        <v>151.67567408584176</v>
      </c>
      <c r="AF50" s="35">
        <f t="shared" si="16"/>
        <v>323.1632464175625</v>
      </c>
      <c r="AG50" s="35">
        <f t="shared" si="17"/>
        <v>14.755790027842313</v>
      </c>
      <c r="AH50" s="35">
        <f t="shared" si="18"/>
        <v>516.6058316950888</v>
      </c>
      <c r="AI50" s="35">
        <f t="shared" si="19"/>
        <v>286.15998121268223</v>
      </c>
      <c r="AJ50" s="35">
        <f t="shared" si="20"/>
        <v>21.41404029833982</v>
      </c>
      <c r="AK50" s="36">
        <f t="shared" si="21"/>
        <v>3266.6454081942447</v>
      </c>
    </row>
    <row r="51" spans="1:37" x14ac:dyDescent="0.25">
      <c r="A51" s="5">
        <v>5489</v>
      </c>
      <c r="B51" s="5">
        <v>1183274.4236536026</v>
      </c>
      <c r="C51" s="5">
        <v>1452065.4965950251</v>
      </c>
      <c r="D51" s="5">
        <v>17631.053164556979</v>
      </c>
      <c r="E51" s="5">
        <v>49.73657182293627</v>
      </c>
      <c r="F51" s="45">
        <v>-2.5000000000000001E-2</v>
      </c>
      <c r="G51" s="45">
        <v>2.5000000000000001E-2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396.25</v>
      </c>
      <c r="O51" s="35">
        <f t="shared" si="1"/>
        <v>25</v>
      </c>
      <c r="P51" s="35">
        <f t="shared" si="2"/>
        <v>583.14442824110336</v>
      </c>
      <c r="Q51" s="35">
        <f t="shared" si="3"/>
        <v>249.0213797049712</v>
      </c>
      <c r="R51" s="35">
        <f t="shared" si="4"/>
        <v>125.44098869657967</v>
      </c>
      <c r="S51" s="35">
        <f t="shared" si="5"/>
        <v>293.88349863925117</v>
      </c>
      <c r="T51" s="35">
        <f t="shared" si="6"/>
        <v>42.449484114609724</v>
      </c>
      <c r="U51" s="35">
        <f t="shared" si="7"/>
        <v>529.00636606762339</v>
      </c>
      <c r="V51" s="35">
        <f t="shared" si="8"/>
        <v>266.47945515733045</v>
      </c>
      <c r="W51" s="35">
        <f t="shared" si="9"/>
        <v>19.473851536775534</v>
      </c>
      <c r="X51" s="35">
        <f t="shared" si="10"/>
        <v>3524.3878980789987</v>
      </c>
      <c r="Y51" s="51">
        <v>9900</v>
      </c>
      <c r="Z51" s="51">
        <v>4150</v>
      </c>
      <c r="AA51" s="35">
        <f t="shared" si="11"/>
        <v>603.75</v>
      </c>
      <c r="AB51" s="35">
        <f t="shared" si="12"/>
        <v>475</v>
      </c>
      <c r="AC51" s="35">
        <f t="shared" si="13"/>
        <v>584.50119721938472</v>
      </c>
      <c r="AD51" s="35">
        <f t="shared" si="14"/>
        <v>273.82073980775351</v>
      </c>
      <c r="AE51" s="35">
        <f t="shared" si="15"/>
        <v>151.67567408584176</v>
      </c>
      <c r="AF51" s="35">
        <f t="shared" si="16"/>
        <v>323.1632464175625</v>
      </c>
      <c r="AG51" s="35">
        <f t="shared" si="17"/>
        <v>14.755790027842313</v>
      </c>
      <c r="AH51" s="35">
        <f t="shared" si="18"/>
        <v>516.6058316950888</v>
      </c>
      <c r="AI51" s="35">
        <f t="shared" si="19"/>
        <v>286.15998121268223</v>
      </c>
      <c r="AJ51" s="35">
        <f t="shared" si="20"/>
        <v>21.41404029833982</v>
      </c>
      <c r="AK51" s="36">
        <f t="shared" si="21"/>
        <v>3266.6454081942447</v>
      </c>
    </row>
    <row r="52" spans="1:37" x14ac:dyDescent="0.25">
      <c r="A52" s="5">
        <v>5490</v>
      </c>
      <c r="B52" s="5">
        <v>1183920.2952342033</v>
      </c>
      <c r="C52" s="5">
        <v>1452828.9425948262</v>
      </c>
      <c r="D52" s="5">
        <v>17632.746835443049</v>
      </c>
      <c r="E52" s="5">
        <v>49.801312816736363</v>
      </c>
      <c r="F52" s="45">
        <v>-2.5000000000000001E-2</v>
      </c>
      <c r="G52" s="45">
        <v>2.5000000000000001E-2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396.25</v>
      </c>
      <c r="O52" s="35">
        <f t="shared" si="1"/>
        <v>25</v>
      </c>
      <c r="P52" s="35">
        <f t="shared" si="2"/>
        <v>583.14442824110336</v>
      </c>
      <c r="Q52" s="35">
        <f t="shared" si="3"/>
        <v>249.0213797049712</v>
      </c>
      <c r="R52" s="35">
        <f t="shared" si="4"/>
        <v>125.44098869657967</v>
      </c>
      <c r="S52" s="35">
        <f t="shared" si="5"/>
        <v>293.88349863925117</v>
      </c>
      <c r="T52" s="35">
        <f t="shared" si="6"/>
        <v>42.449484114609724</v>
      </c>
      <c r="U52" s="35">
        <f t="shared" si="7"/>
        <v>529.00636606762339</v>
      </c>
      <c r="V52" s="35">
        <f t="shared" si="8"/>
        <v>266.47945515733045</v>
      </c>
      <c r="W52" s="35">
        <f t="shared" si="9"/>
        <v>19.473851536775534</v>
      </c>
      <c r="X52" s="35">
        <f t="shared" si="10"/>
        <v>3524.3878980789987</v>
      </c>
      <c r="Y52" s="51">
        <v>9900</v>
      </c>
      <c r="Z52" s="51">
        <v>4150</v>
      </c>
      <c r="AA52" s="35">
        <f t="shared" si="11"/>
        <v>603.75</v>
      </c>
      <c r="AB52" s="35">
        <f t="shared" si="12"/>
        <v>475</v>
      </c>
      <c r="AC52" s="35">
        <f t="shared" si="13"/>
        <v>584.50119721938472</v>
      </c>
      <c r="AD52" s="35">
        <f t="shared" si="14"/>
        <v>273.82073980775351</v>
      </c>
      <c r="AE52" s="35">
        <f t="shared" si="15"/>
        <v>151.67567408584176</v>
      </c>
      <c r="AF52" s="35">
        <f t="shared" si="16"/>
        <v>323.1632464175625</v>
      </c>
      <c r="AG52" s="35">
        <f t="shared" si="17"/>
        <v>14.755790027842313</v>
      </c>
      <c r="AH52" s="35">
        <f t="shared" si="18"/>
        <v>516.6058316950888</v>
      </c>
      <c r="AI52" s="35">
        <f t="shared" si="19"/>
        <v>286.15998121268223</v>
      </c>
      <c r="AJ52" s="35">
        <f t="shared" si="20"/>
        <v>21.41404029833982</v>
      </c>
      <c r="AK52" s="36">
        <f t="shared" si="21"/>
        <v>3266.6454081942447</v>
      </c>
    </row>
    <row r="53" spans="1:37" x14ac:dyDescent="0.25">
      <c r="A53" s="5">
        <v>5491</v>
      </c>
      <c r="B53" s="5">
        <v>1184565.3037519455</v>
      </c>
      <c r="C53" s="5">
        <v>1453593.1179055274</v>
      </c>
      <c r="D53" s="5">
        <v>17634.440506329127</v>
      </c>
      <c r="E53" s="5">
        <v>49.866053810536464</v>
      </c>
      <c r="F53" s="45">
        <v>-2.5000000000000001E-2</v>
      </c>
      <c r="G53" s="45">
        <v>2.5000000000000001E-2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396.25</v>
      </c>
      <c r="O53" s="35">
        <f t="shared" si="1"/>
        <v>25</v>
      </c>
      <c r="P53" s="35">
        <f t="shared" si="2"/>
        <v>583.14442824110336</v>
      </c>
      <c r="Q53" s="35">
        <f t="shared" si="3"/>
        <v>249.0213797049712</v>
      </c>
      <c r="R53" s="35">
        <f t="shared" si="4"/>
        <v>125.44098869657967</v>
      </c>
      <c r="S53" s="35">
        <f t="shared" si="5"/>
        <v>293.88349863925117</v>
      </c>
      <c r="T53" s="35">
        <f t="shared" si="6"/>
        <v>42.449484114609724</v>
      </c>
      <c r="U53" s="35">
        <f t="shared" si="7"/>
        <v>529.00636606762339</v>
      </c>
      <c r="V53" s="35">
        <f t="shared" si="8"/>
        <v>266.47945515733045</v>
      </c>
      <c r="W53" s="35">
        <f t="shared" si="9"/>
        <v>19.473851536775534</v>
      </c>
      <c r="X53" s="35">
        <f t="shared" si="10"/>
        <v>3524.3878980789987</v>
      </c>
      <c r="Y53" s="51">
        <v>9900</v>
      </c>
      <c r="Z53" s="51">
        <v>4150</v>
      </c>
      <c r="AA53" s="35">
        <f t="shared" si="11"/>
        <v>603.75</v>
      </c>
      <c r="AB53" s="35">
        <f t="shared" si="12"/>
        <v>475</v>
      </c>
      <c r="AC53" s="35">
        <f t="shared" si="13"/>
        <v>584.50119721938472</v>
      </c>
      <c r="AD53" s="35">
        <f t="shared" si="14"/>
        <v>273.82073980775351</v>
      </c>
      <c r="AE53" s="35">
        <f t="shared" si="15"/>
        <v>151.67567408584176</v>
      </c>
      <c r="AF53" s="35">
        <f t="shared" si="16"/>
        <v>323.1632464175625</v>
      </c>
      <c r="AG53" s="35">
        <f t="shared" si="17"/>
        <v>14.755790027842313</v>
      </c>
      <c r="AH53" s="35">
        <f t="shared" si="18"/>
        <v>516.6058316950888</v>
      </c>
      <c r="AI53" s="35">
        <f t="shared" si="19"/>
        <v>286.15998121268223</v>
      </c>
      <c r="AJ53" s="35">
        <f t="shared" si="20"/>
        <v>21.41404029833982</v>
      </c>
      <c r="AK53" s="36">
        <f t="shared" si="21"/>
        <v>3266.6454081942447</v>
      </c>
    </row>
    <row r="54" spans="1:37" x14ac:dyDescent="0.25">
      <c r="A54" s="5">
        <v>5492</v>
      </c>
      <c r="B54" s="5">
        <v>1185209.4483833313</v>
      </c>
      <c r="C54" s="5">
        <v>1454358.0215514302</v>
      </c>
      <c r="D54" s="5">
        <v>17636.134177215205</v>
      </c>
      <c r="E54" s="5">
        <v>49.93079480433655</v>
      </c>
      <c r="F54" s="45">
        <v>-2.5000000000000001E-2</v>
      </c>
      <c r="G54" s="45">
        <v>2.5000000000000001E-2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396.25</v>
      </c>
      <c r="O54" s="35">
        <f t="shared" si="1"/>
        <v>25</v>
      </c>
      <c r="P54" s="35">
        <f t="shared" si="2"/>
        <v>583.14442824110336</v>
      </c>
      <c r="Q54" s="35">
        <f t="shared" si="3"/>
        <v>249.0213797049712</v>
      </c>
      <c r="R54" s="35">
        <f t="shared" si="4"/>
        <v>125.44098869657967</v>
      </c>
      <c r="S54" s="35">
        <f t="shared" si="5"/>
        <v>293.88349863925117</v>
      </c>
      <c r="T54" s="35">
        <f t="shared" si="6"/>
        <v>42.449484114609724</v>
      </c>
      <c r="U54" s="35">
        <f t="shared" si="7"/>
        <v>529.00636606762339</v>
      </c>
      <c r="V54" s="35">
        <f t="shared" si="8"/>
        <v>266.47945515733045</v>
      </c>
      <c r="W54" s="35">
        <f t="shared" si="9"/>
        <v>19.473851536775534</v>
      </c>
      <c r="X54" s="35">
        <f t="shared" si="10"/>
        <v>3524.3878980789987</v>
      </c>
      <c r="Y54" s="51">
        <v>9900</v>
      </c>
      <c r="Z54" s="51">
        <v>4150</v>
      </c>
      <c r="AA54" s="35">
        <f t="shared" si="11"/>
        <v>603.75</v>
      </c>
      <c r="AB54" s="35">
        <f t="shared" si="12"/>
        <v>475</v>
      </c>
      <c r="AC54" s="35">
        <f t="shared" si="13"/>
        <v>584.50119721938472</v>
      </c>
      <c r="AD54" s="35">
        <f t="shared" si="14"/>
        <v>273.82073980775351</v>
      </c>
      <c r="AE54" s="35">
        <f t="shared" si="15"/>
        <v>151.67567408584176</v>
      </c>
      <c r="AF54" s="35">
        <f t="shared" si="16"/>
        <v>323.1632464175625</v>
      </c>
      <c r="AG54" s="35">
        <f t="shared" si="17"/>
        <v>14.755790027842313</v>
      </c>
      <c r="AH54" s="35">
        <f t="shared" si="18"/>
        <v>516.6058316950888</v>
      </c>
      <c r="AI54" s="35">
        <f t="shared" si="19"/>
        <v>286.15998121268223</v>
      </c>
      <c r="AJ54" s="35">
        <f t="shared" si="20"/>
        <v>21.41404029833982</v>
      </c>
      <c r="AK54" s="36">
        <f t="shared" si="21"/>
        <v>3266.6454081942447</v>
      </c>
    </row>
    <row r="55" spans="1:37" x14ac:dyDescent="0.25">
      <c r="A55" s="5">
        <v>5492.2</v>
      </c>
      <c r="B55" s="5">
        <v>1185338.1735706329</v>
      </c>
      <c r="C55" s="5">
        <v>1454511.0895948708</v>
      </c>
      <c r="D55" s="5">
        <v>17636.472911392419</v>
      </c>
      <c r="E55" s="5">
        <v>49.943743003096557</v>
      </c>
      <c r="F55" s="45">
        <v>-2.5000000000000001E-2</v>
      </c>
      <c r="G55" s="45">
        <v>2.5000000000000001E-2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396.25</v>
      </c>
      <c r="O55" s="35">
        <f t="shared" si="1"/>
        <v>25</v>
      </c>
      <c r="P55" s="35">
        <f t="shared" si="2"/>
        <v>583.14442824110336</v>
      </c>
      <c r="Q55" s="35">
        <f t="shared" si="3"/>
        <v>249.0213797049712</v>
      </c>
      <c r="R55" s="35">
        <f t="shared" si="4"/>
        <v>125.44098869657967</v>
      </c>
      <c r="S55" s="35">
        <f t="shared" si="5"/>
        <v>293.88349863925117</v>
      </c>
      <c r="T55" s="35">
        <f t="shared" si="6"/>
        <v>42.449484114609724</v>
      </c>
      <c r="U55" s="35">
        <f t="shared" si="7"/>
        <v>529.00636606762339</v>
      </c>
      <c r="V55" s="35">
        <f t="shared" si="8"/>
        <v>266.47945515733045</v>
      </c>
      <c r="W55" s="35">
        <f t="shared" si="9"/>
        <v>19.473851536775534</v>
      </c>
      <c r="X55" s="35">
        <f t="shared" si="10"/>
        <v>3524.3878980789987</v>
      </c>
      <c r="Y55" s="51">
        <v>9900</v>
      </c>
      <c r="Z55" s="51">
        <v>4150</v>
      </c>
      <c r="AA55" s="35">
        <f t="shared" si="11"/>
        <v>603.75</v>
      </c>
      <c r="AB55" s="35">
        <f t="shared" si="12"/>
        <v>475</v>
      </c>
      <c r="AC55" s="35">
        <f t="shared" si="13"/>
        <v>584.50119721938472</v>
      </c>
      <c r="AD55" s="35">
        <f t="shared" si="14"/>
        <v>273.82073980775351</v>
      </c>
      <c r="AE55" s="35">
        <f t="shared" si="15"/>
        <v>151.67567408584176</v>
      </c>
      <c r="AF55" s="35">
        <f t="shared" si="16"/>
        <v>323.1632464175625</v>
      </c>
      <c r="AG55" s="35">
        <f t="shared" si="17"/>
        <v>14.755790027842313</v>
      </c>
      <c r="AH55" s="35">
        <f t="shared" si="18"/>
        <v>516.6058316950888</v>
      </c>
      <c r="AI55" s="35">
        <f t="shared" si="19"/>
        <v>286.15998121268223</v>
      </c>
      <c r="AJ55" s="35">
        <f t="shared" si="20"/>
        <v>21.41404029833982</v>
      </c>
      <c r="AK55" s="36">
        <f t="shared" si="21"/>
        <v>3266.6454081942447</v>
      </c>
    </row>
    <row r="56" spans="1:37" x14ac:dyDescent="0.25">
      <c r="A56" s="5">
        <v>5492.8</v>
      </c>
      <c r="B56" s="5">
        <v>1185724.1415376663</v>
      </c>
      <c r="C56" s="5">
        <v>1454970.4682132006</v>
      </c>
      <c r="D56" s="5">
        <v>17637.489113924064</v>
      </c>
      <c r="E56" s="5">
        <v>49.982587599376643</v>
      </c>
      <c r="F56" s="45">
        <v>-2.5000000000000001E-2</v>
      </c>
      <c r="G56" s="45">
        <v>2.5000000000000001E-2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396.25</v>
      </c>
      <c r="O56" s="35">
        <f t="shared" si="1"/>
        <v>25</v>
      </c>
      <c r="P56" s="35">
        <f t="shared" si="2"/>
        <v>583.14442824110336</v>
      </c>
      <c r="Q56" s="35">
        <f t="shared" si="3"/>
        <v>249.0213797049712</v>
      </c>
      <c r="R56" s="35">
        <f t="shared" si="4"/>
        <v>125.44098869657967</v>
      </c>
      <c r="S56" s="35">
        <f t="shared" si="5"/>
        <v>293.88349863925117</v>
      </c>
      <c r="T56" s="35">
        <f t="shared" si="6"/>
        <v>42.449484114609724</v>
      </c>
      <c r="U56" s="35">
        <f t="shared" si="7"/>
        <v>529.00636606762339</v>
      </c>
      <c r="V56" s="35">
        <f t="shared" si="8"/>
        <v>266.47945515733045</v>
      </c>
      <c r="W56" s="35">
        <f t="shared" si="9"/>
        <v>19.473851536775534</v>
      </c>
      <c r="X56" s="35">
        <f t="shared" si="10"/>
        <v>3524.3878980789987</v>
      </c>
      <c r="Y56" s="51">
        <v>9900</v>
      </c>
      <c r="Z56" s="51">
        <v>4150</v>
      </c>
      <c r="AA56" s="35">
        <f t="shared" si="11"/>
        <v>603.75</v>
      </c>
      <c r="AB56" s="35">
        <f t="shared" si="12"/>
        <v>475</v>
      </c>
      <c r="AC56" s="35">
        <f t="shared" si="13"/>
        <v>584.50119721938472</v>
      </c>
      <c r="AD56" s="35">
        <f t="shared" si="14"/>
        <v>273.82073980775351</v>
      </c>
      <c r="AE56" s="35">
        <f t="shared" si="15"/>
        <v>151.67567408584176</v>
      </c>
      <c r="AF56" s="35">
        <f t="shared" si="16"/>
        <v>323.1632464175625</v>
      </c>
      <c r="AG56" s="35">
        <f t="shared" si="17"/>
        <v>14.755790027842313</v>
      </c>
      <c r="AH56" s="35">
        <f t="shared" si="18"/>
        <v>516.6058316950888</v>
      </c>
      <c r="AI56" s="35">
        <f t="shared" si="19"/>
        <v>286.15998121268223</v>
      </c>
      <c r="AJ56" s="35">
        <f t="shared" si="20"/>
        <v>21.41404029833982</v>
      </c>
      <c r="AK56" s="36">
        <f t="shared" si="21"/>
        <v>3266.6454081942447</v>
      </c>
    </row>
    <row r="57" spans="1:37" x14ac:dyDescent="0.25">
      <c r="A57" s="5">
        <v>5493</v>
      </c>
      <c r="B57" s="5">
        <v>1185852.7283062935</v>
      </c>
      <c r="C57" s="5">
        <v>1455123.6525558531</v>
      </c>
      <c r="D57" s="5">
        <v>17637.827848101282</v>
      </c>
      <c r="E57" s="5">
        <v>49.99553579813665</v>
      </c>
      <c r="F57" s="45">
        <v>-2.5000000000000001E-2</v>
      </c>
      <c r="G57" s="45">
        <v>2.5000000000000001E-2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396.25</v>
      </c>
      <c r="O57" s="35">
        <f t="shared" si="1"/>
        <v>25</v>
      </c>
      <c r="P57" s="35">
        <f t="shared" si="2"/>
        <v>583.14442824110336</v>
      </c>
      <c r="Q57" s="35">
        <f t="shared" si="3"/>
        <v>249.0213797049712</v>
      </c>
      <c r="R57" s="35">
        <f t="shared" si="4"/>
        <v>125.44098869657967</v>
      </c>
      <c r="S57" s="35">
        <f t="shared" si="5"/>
        <v>293.88349863925117</v>
      </c>
      <c r="T57" s="35">
        <f t="shared" si="6"/>
        <v>42.449484114609724</v>
      </c>
      <c r="U57" s="35">
        <f t="shared" si="7"/>
        <v>529.00636606762339</v>
      </c>
      <c r="V57" s="35">
        <f t="shared" si="8"/>
        <v>266.47945515733045</v>
      </c>
      <c r="W57" s="35">
        <f t="shared" si="9"/>
        <v>19.473851536775534</v>
      </c>
      <c r="X57" s="35">
        <f t="shared" si="10"/>
        <v>3524.3878980789987</v>
      </c>
      <c r="Y57" s="51">
        <v>9900</v>
      </c>
      <c r="Z57" s="51">
        <v>4150</v>
      </c>
      <c r="AA57" s="35">
        <f t="shared" si="11"/>
        <v>603.75</v>
      </c>
      <c r="AB57" s="35">
        <f t="shared" si="12"/>
        <v>475</v>
      </c>
      <c r="AC57" s="35">
        <f t="shared" si="13"/>
        <v>584.50119721938472</v>
      </c>
      <c r="AD57" s="35">
        <f t="shared" si="14"/>
        <v>273.82073980775351</v>
      </c>
      <c r="AE57" s="35">
        <f t="shared" si="15"/>
        <v>151.67567408584176</v>
      </c>
      <c r="AF57" s="35">
        <f t="shared" si="16"/>
        <v>323.1632464175625</v>
      </c>
      <c r="AG57" s="35">
        <f t="shared" si="17"/>
        <v>14.755790027842313</v>
      </c>
      <c r="AH57" s="35">
        <f t="shared" si="18"/>
        <v>516.6058316950888</v>
      </c>
      <c r="AI57" s="35">
        <f t="shared" si="19"/>
        <v>286.15998121268223</v>
      </c>
      <c r="AJ57" s="35">
        <f t="shared" si="20"/>
        <v>21.41404029833982</v>
      </c>
      <c r="AK57" s="36">
        <f t="shared" si="21"/>
        <v>3266.6454081942447</v>
      </c>
    </row>
    <row r="58" spans="1:37" x14ac:dyDescent="0.25">
      <c r="A58" s="5">
        <v>5494</v>
      </c>
      <c r="B58" s="5">
        <v>1186495.142698288</v>
      </c>
      <c r="C58" s="5">
        <v>1455890.0099413693</v>
      </c>
      <c r="D58" s="5">
        <v>17639.52151898736</v>
      </c>
      <c r="E58" s="5">
        <v>50.060276791936737</v>
      </c>
      <c r="F58" s="45">
        <v>-2.5000000000000001E-2</v>
      </c>
      <c r="G58" s="45">
        <v>2.5000000000000001E-2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396.25</v>
      </c>
      <c r="O58" s="35">
        <f t="shared" si="1"/>
        <v>25</v>
      </c>
      <c r="P58" s="35">
        <f t="shared" si="2"/>
        <v>583.14442824110336</v>
      </c>
      <c r="Q58" s="35">
        <f t="shared" si="3"/>
        <v>249.0213797049712</v>
      </c>
      <c r="R58" s="35">
        <f t="shared" si="4"/>
        <v>125.44098869657967</v>
      </c>
      <c r="S58" s="35">
        <f t="shared" si="5"/>
        <v>293.88349863925117</v>
      </c>
      <c r="T58" s="35">
        <f t="shared" si="6"/>
        <v>42.449484114609724</v>
      </c>
      <c r="U58" s="35">
        <f t="shared" si="7"/>
        <v>529.00636606762339</v>
      </c>
      <c r="V58" s="35">
        <f t="shared" si="8"/>
        <v>266.47945515733045</v>
      </c>
      <c r="W58" s="35">
        <f t="shared" si="9"/>
        <v>19.473851536775534</v>
      </c>
      <c r="X58" s="35">
        <f t="shared" si="10"/>
        <v>3524.3878980789987</v>
      </c>
      <c r="Y58" s="51">
        <v>9900</v>
      </c>
      <c r="Z58" s="51">
        <v>4150</v>
      </c>
      <c r="AA58" s="35">
        <f t="shared" si="11"/>
        <v>603.75</v>
      </c>
      <c r="AB58" s="35">
        <f t="shared" si="12"/>
        <v>475</v>
      </c>
      <c r="AC58" s="35">
        <f t="shared" si="13"/>
        <v>584.50119721938472</v>
      </c>
      <c r="AD58" s="35">
        <f t="shared" si="14"/>
        <v>273.82073980775351</v>
      </c>
      <c r="AE58" s="35">
        <f t="shared" si="15"/>
        <v>151.67567408584176</v>
      </c>
      <c r="AF58" s="35">
        <f t="shared" si="16"/>
        <v>323.1632464175625</v>
      </c>
      <c r="AG58" s="35">
        <f t="shared" si="17"/>
        <v>14.755790027842313</v>
      </c>
      <c r="AH58" s="35">
        <f t="shared" si="18"/>
        <v>516.6058316950888</v>
      </c>
      <c r="AI58" s="35">
        <f t="shared" si="19"/>
        <v>286.15998121268223</v>
      </c>
      <c r="AJ58" s="35">
        <f t="shared" si="20"/>
        <v>21.41404029833982</v>
      </c>
      <c r="AK58" s="36">
        <f t="shared" si="21"/>
        <v>3266.6454081942447</v>
      </c>
    </row>
    <row r="59" spans="1:37" x14ac:dyDescent="0.25">
      <c r="A59" s="5">
        <v>5495</v>
      </c>
      <c r="B59" s="5">
        <v>1187136.6907396317</v>
      </c>
      <c r="C59" s="5">
        <v>1456657.0927294493</v>
      </c>
      <c r="D59" s="5">
        <v>17641.215189873434</v>
      </c>
      <c r="E59" s="5">
        <v>50.125017785736837</v>
      </c>
      <c r="F59" s="45">
        <v>-2.5000000000000001E-2</v>
      </c>
      <c r="G59" s="45">
        <v>2.5000000000000001E-2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396.25</v>
      </c>
      <c r="O59" s="35">
        <f t="shared" si="1"/>
        <v>25</v>
      </c>
      <c r="P59" s="35">
        <f t="shared" si="2"/>
        <v>583.14442824110336</v>
      </c>
      <c r="Q59" s="35">
        <f t="shared" si="3"/>
        <v>249.0213797049712</v>
      </c>
      <c r="R59" s="35">
        <f t="shared" si="4"/>
        <v>125.44098869657967</v>
      </c>
      <c r="S59" s="35">
        <f t="shared" si="5"/>
        <v>293.88349863925117</v>
      </c>
      <c r="T59" s="35">
        <f t="shared" si="6"/>
        <v>42.449484114609724</v>
      </c>
      <c r="U59" s="35">
        <f t="shared" si="7"/>
        <v>529.00636606762339</v>
      </c>
      <c r="V59" s="35">
        <f t="shared" si="8"/>
        <v>266.47945515733045</v>
      </c>
      <c r="W59" s="35">
        <f t="shared" si="9"/>
        <v>19.473851536775534</v>
      </c>
      <c r="X59" s="35">
        <f t="shared" si="10"/>
        <v>3524.3878980789987</v>
      </c>
      <c r="Y59" s="51">
        <v>9900</v>
      </c>
      <c r="Z59" s="51">
        <v>4150</v>
      </c>
      <c r="AA59" s="35">
        <f t="shared" si="11"/>
        <v>603.75</v>
      </c>
      <c r="AB59" s="35">
        <f t="shared" si="12"/>
        <v>475</v>
      </c>
      <c r="AC59" s="35">
        <f t="shared" si="13"/>
        <v>584.50119721938472</v>
      </c>
      <c r="AD59" s="35">
        <f t="shared" si="14"/>
        <v>273.82073980775351</v>
      </c>
      <c r="AE59" s="35">
        <f t="shared" si="15"/>
        <v>151.67567408584176</v>
      </c>
      <c r="AF59" s="35">
        <f t="shared" si="16"/>
        <v>323.1632464175625</v>
      </c>
      <c r="AG59" s="35">
        <f t="shared" si="17"/>
        <v>14.755790027842313</v>
      </c>
      <c r="AH59" s="35">
        <f t="shared" si="18"/>
        <v>516.6058316950888</v>
      </c>
      <c r="AI59" s="35">
        <f t="shared" si="19"/>
        <v>286.15998121268223</v>
      </c>
      <c r="AJ59" s="35">
        <f t="shared" si="20"/>
        <v>21.41404029833982</v>
      </c>
      <c r="AK59" s="36">
        <f t="shared" si="21"/>
        <v>3266.6454081942447</v>
      </c>
    </row>
    <row r="60" spans="1:37" x14ac:dyDescent="0.25">
      <c r="A60" s="5">
        <v>5496</v>
      </c>
      <c r="B60" s="5">
        <v>1187777.371612072</v>
      </c>
      <c r="C60" s="5">
        <v>1457424.8999407589</v>
      </c>
      <c r="D60" s="5">
        <v>17642.908860759508</v>
      </c>
      <c r="E60" s="5">
        <v>50.189758779536923</v>
      </c>
      <c r="F60" s="45">
        <v>-2.5000000000000001E-2</v>
      </c>
      <c r="G60" s="45">
        <v>2.5000000000000001E-2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396.25</v>
      </c>
      <c r="O60" s="35">
        <f t="shared" si="1"/>
        <v>25</v>
      </c>
      <c r="P60" s="35">
        <f t="shared" si="2"/>
        <v>583.14442824110336</v>
      </c>
      <c r="Q60" s="35">
        <f t="shared" si="3"/>
        <v>249.0213797049712</v>
      </c>
      <c r="R60" s="35">
        <f t="shared" si="4"/>
        <v>125.44098869657967</v>
      </c>
      <c r="S60" s="35">
        <f t="shared" si="5"/>
        <v>293.88349863925117</v>
      </c>
      <c r="T60" s="35">
        <f t="shared" si="6"/>
        <v>42.449484114609724</v>
      </c>
      <c r="U60" s="35">
        <f t="shared" si="7"/>
        <v>529.00636606762339</v>
      </c>
      <c r="V60" s="35">
        <f t="shared" si="8"/>
        <v>266.47945515733045</v>
      </c>
      <c r="W60" s="35">
        <f t="shared" si="9"/>
        <v>19.473851536775534</v>
      </c>
      <c r="X60" s="35">
        <f t="shared" si="10"/>
        <v>3524.3878980789987</v>
      </c>
      <c r="Y60" s="51">
        <v>9900</v>
      </c>
      <c r="Z60" s="51">
        <v>4150</v>
      </c>
      <c r="AA60" s="35">
        <f t="shared" si="11"/>
        <v>603.75</v>
      </c>
      <c r="AB60" s="35">
        <f t="shared" si="12"/>
        <v>475</v>
      </c>
      <c r="AC60" s="35">
        <f t="shared" si="13"/>
        <v>584.50119721938472</v>
      </c>
      <c r="AD60" s="35">
        <f t="shared" si="14"/>
        <v>273.82073980775351</v>
      </c>
      <c r="AE60" s="35">
        <f t="shared" si="15"/>
        <v>151.67567408584176</v>
      </c>
      <c r="AF60" s="35">
        <f t="shared" si="16"/>
        <v>323.1632464175625</v>
      </c>
      <c r="AG60" s="35">
        <f t="shared" si="17"/>
        <v>14.755790027842313</v>
      </c>
      <c r="AH60" s="35">
        <f t="shared" si="18"/>
        <v>516.6058316950888</v>
      </c>
      <c r="AI60" s="35">
        <f t="shared" si="19"/>
        <v>286.15998121268223</v>
      </c>
      <c r="AJ60" s="35">
        <f t="shared" si="20"/>
        <v>21.41404029833982</v>
      </c>
      <c r="AK60" s="36">
        <f t="shared" si="21"/>
        <v>3266.6454081942447</v>
      </c>
    </row>
    <row r="61" spans="1:37" x14ac:dyDescent="0.25">
      <c r="A61" s="5">
        <v>5497</v>
      </c>
      <c r="B61" s="5">
        <v>1188417.1844964027</v>
      </c>
      <c r="C61" s="5">
        <v>1458193.4305948913</v>
      </c>
      <c r="D61" s="5">
        <v>17644.602531645585</v>
      </c>
      <c r="E61" s="5">
        <v>50.254499773337024</v>
      </c>
      <c r="F61" s="45">
        <v>-2.5000000000000001E-2</v>
      </c>
      <c r="G61" s="45">
        <v>2.5000000000000001E-2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396.25</v>
      </c>
      <c r="O61" s="35">
        <f t="shared" si="1"/>
        <v>25</v>
      </c>
      <c r="P61" s="35">
        <f t="shared" si="2"/>
        <v>583.14442824110336</v>
      </c>
      <c r="Q61" s="35">
        <f t="shared" si="3"/>
        <v>249.0213797049712</v>
      </c>
      <c r="R61" s="35">
        <f t="shared" si="4"/>
        <v>125.44098869657967</v>
      </c>
      <c r="S61" s="35">
        <f t="shared" si="5"/>
        <v>293.88349863925117</v>
      </c>
      <c r="T61" s="35">
        <f t="shared" si="6"/>
        <v>42.449484114609724</v>
      </c>
      <c r="U61" s="35">
        <f t="shared" si="7"/>
        <v>529.00636606762339</v>
      </c>
      <c r="V61" s="35">
        <f t="shared" si="8"/>
        <v>266.47945515733045</v>
      </c>
      <c r="W61" s="35">
        <f t="shared" si="9"/>
        <v>19.473851536775534</v>
      </c>
      <c r="X61" s="35">
        <f t="shared" si="10"/>
        <v>3524.3878980789987</v>
      </c>
      <c r="Y61" s="51">
        <v>9900</v>
      </c>
      <c r="Z61" s="51">
        <v>4150</v>
      </c>
      <c r="AA61" s="35">
        <f t="shared" si="11"/>
        <v>603.75</v>
      </c>
      <c r="AB61" s="35">
        <f t="shared" si="12"/>
        <v>475</v>
      </c>
      <c r="AC61" s="35">
        <f t="shared" si="13"/>
        <v>584.50119721938472</v>
      </c>
      <c r="AD61" s="35">
        <f t="shared" si="14"/>
        <v>273.82073980775351</v>
      </c>
      <c r="AE61" s="35">
        <f t="shared" si="15"/>
        <v>151.67567408584176</v>
      </c>
      <c r="AF61" s="35">
        <f t="shared" si="16"/>
        <v>323.1632464175625</v>
      </c>
      <c r="AG61" s="35">
        <f t="shared" si="17"/>
        <v>14.755790027842313</v>
      </c>
      <c r="AH61" s="35">
        <f t="shared" si="18"/>
        <v>516.6058316950888</v>
      </c>
      <c r="AI61" s="35">
        <f t="shared" si="19"/>
        <v>286.15998121268223</v>
      </c>
      <c r="AJ61" s="35">
        <f t="shared" si="20"/>
        <v>21.41404029833982</v>
      </c>
      <c r="AK61" s="36">
        <f t="shared" si="21"/>
        <v>3266.6454081942447</v>
      </c>
    </row>
    <row r="62" spans="1:37" x14ac:dyDescent="0.25">
      <c r="A62" s="5">
        <v>5497.2</v>
      </c>
      <c r="B62" s="5">
        <v>1188545.042842865</v>
      </c>
      <c r="C62" s="5">
        <v>1458347.2234525383</v>
      </c>
      <c r="D62" s="5">
        <v>17644.941265822803</v>
      </c>
      <c r="E62" s="5">
        <v>50.267447972097017</v>
      </c>
      <c r="F62" s="45">
        <v>-2.5000000000000001E-2</v>
      </c>
      <c r="G62" s="45">
        <v>2.5000000000000001E-2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396.25</v>
      </c>
      <c r="O62" s="35">
        <f t="shared" si="1"/>
        <v>25</v>
      </c>
      <c r="P62" s="35">
        <f t="shared" si="2"/>
        <v>583.14442824110336</v>
      </c>
      <c r="Q62" s="35">
        <f t="shared" si="3"/>
        <v>249.0213797049712</v>
      </c>
      <c r="R62" s="35">
        <f t="shared" si="4"/>
        <v>125.44098869657967</v>
      </c>
      <c r="S62" s="35">
        <f t="shared" si="5"/>
        <v>293.88349863925117</v>
      </c>
      <c r="T62" s="35">
        <f t="shared" si="6"/>
        <v>42.449484114609724</v>
      </c>
      <c r="U62" s="35">
        <f t="shared" si="7"/>
        <v>529.00636606762339</v>
      </c>
      <c r="V62" s="35">
        <f t="shared" si="8"/>
        <v>266.47945515733045</v>
      </c>
      <c r="W62" s="35">
        <f t="shared" si="9"/>
        <v>19.473851536775534</v>
      </c>
      <c r="X62" s="35">
        <f t="shared" si="10"/>
        <v>3524.3878980789987</v>
      </c>
      <c r="Y62" s="51">
        <v>9900</v>
      </c>
      <c r="Z62" s="51">
        <v>4150</v>
      </c>
      <c r="AA62" s="35">
        <f t="shared" si="11"/>
        <v>603.75</v>
      </c>
      <c r="AB62" s="35">
        <f t="shared" si="12"/>
        <v>475</v>
      </c>
      <c r="AC62" s="35">
        <f t="shared" si="13"/>
        <v>584.50119721938472</v>
      </c>
      <c r="AD62" s="35">
        <f t="shared" si="14"/>
        <v>273.82073980775351</v>
      </c>
      <c r="AE62" s="35">
        <f t="shared" si="15"/>
        <v>151.67567408584176</v>
      </c>
      <c r="AF62" s="35">
        <f t="shared" si="16"/>
        <v>323.1632464175625</v>
      </c>
      <c r="AG62" s="35">
        <f t="shared" si="17"/>
        <v>14.755790027842313</v>
      </c>
      <c r="AH62" s="35">
        <f t="shared" si="18"/>
        <v>516.6058316950888</v>
      </c>
      <c r="AI62" s="35">
        <f t="shared" si="19"/>
        <v>286.15998121268223</v>
      </c>
      <c r="AJ62" s="35">
        <f t="shared" si="20"/>
        <v>21.41404029833982</v>
      </c>
      <c r="AK62" s="36">
        <f t="shared" si="21"/>
        <v>3266.6454081942447</v>
      </c>
    </row>
    <row r="63" spans="1:37" x14ac:dyDescent="0.25">
      <c r="A63" s="5">
        <v>5497.8</v>
      </c>
      <c r="B63" s="5">
        <v>1188928.409304142</v>
      </c>
      <c r="C63" s="5">
        <v>1458808.7753377259</v>
      </c>
      <c r="D63" s="5">
        <v>17645.957468354445</v>
      </c>
      <c r="E63" s="5">
        <v>50.306292568377103</v>
      </c>
      <c r="F63" s="45">
        <v>-2.5000000000000001E-2</v>
      </c>
      <c r="G63" s="45">
        <v>2.5000000000000001E-2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396.25</v>
      </c>
      <c r="O63" s="35">
        <f t="shared" si="1"/>
        <v>25</v>
      </c>
      <c r="P63" s="35">
        <f t="shared" si="2"/>
        <v>583.14442824110336</v>
      </c>
      <c r="Q63" s="35">
        <f t="shared" si="3"/>
        <v>249.0213797049712</v>
      </c>
      <c r="R63" s="35">
        <f t="shared" si="4"/>
        <v>125.44098869657967</v>
      </c>
      <c r="S63" s="35">
        <f t="shared" si="5"/>
        <v>293.88349863925117</v>
      </c>
      <c r="T63" s="35">
        <f t="shared" si="6"/>
        <v>42.449484114609724</v>
      </c>
      <c r="U63" s="35">
        <f t="shared" si="7"/>
        <v>529.00636606762339</v>
      </c>
      <c r="V63" s="35">
        <f t="shared" si="8"/>
        <v>266.47945515733045</v>
      </c>
      <c r="W63" s="35">
        <f t="shared" si="9"/>
        <v>19.473851536775534</v>
      </c>
      <c r="X63" s="35">
        <f t="shared" si="10"/>
        <v>3524.3878980789987</v>
      </c>
      <c r="Y63" s="51">
        <v>9900</v>
      </c>
      <c r="Z63" s="51">
        <v>4150</v>
      </c>
      <c r="AA63" s="35">
        <f t="shared" si="11"/>
        <v>603.75</v>
      </c>
      <c r="AB63" s="35">
        <f t="shared" si="12"/>
        <v>475</v>
      </c>
      <c r="AC63" s="35">
        <f t="shared" si="13"/>
        <v>584.50119721938472</v>
      </c>
      <c r="AD63" s="35">
        <f t="shared" si="14"/>
        <v>273.82073980775351</v>
      </c>
      <c r="AE63" s="35">
        <f t="shared" si="15"/>
        <v>151.67567408584176</v>
      </c>
      <c r="AF63" s="35">
        <f t="shared" si="16"/>
        <v>323.1632464175625</v>
      </c>
      <c r="AG63" s="35">
        <f t="shared" si="17"/>
        <v>14.755790027842313</v>
      </c>
      <c r="AH63" s="35">
        <f t="shared" si="18"/>
        <v>516.6058316950888</v>
      </c>
      <c r="AI63" s="35">
        <f t="shared" si="19"/>
        <v>286.15998121268223</v>
      </c>
      <c r="AJ63" s="35">
        <f t="shared" si="20"/>
        <v>21.41404029833982</v>
      </c>
      <c r="AK63" s="36">
        <f t="shared" si="21"/>
        <v>3266.6454081942447</v>
      </c>
    </row>
    <row r="64" spans="1:37" x14ac:dyDescent="0.25">
      <c r="A64" s="5">
        <v>5498</v>
      </c>
      <c r="B64" s="5">
        <v>1189056.1285767555</v>
      </c>
      <c r="C64" s="5">
        <v>1458962.6837106943</v>
      </c>
      <c r="D64" s="5">
        <v>17646.296202531659</v>
      </c>
      <c r="E64" s="5">
        <v>50.31924076713711</v>
      </c>
      <c r="F64" s="45">
        <v>-2.5000000000000001E-2</v>
      </c>
      <c r="G64" s="45">
        <v>2.5000000000000001E-2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396.25</v>
      </c>
      <c r="O64" s="35">
        <f t="shared" si="1"/>
        <v>25</v>
      </c>
      <c r="P64" s="35">
        <f t="shared" si="2"/>
        <v>583.14442824110336</v>
      </c>
      <c r="Q64" s="35">
        <f t="shared" si="3"/>
        <v>249.0213797049712</v>
      </c>
      <c r="R64" s="35">
        <f t="shared" si="4"/>
        <v>125.44098869657967</v>
      </c>
      <c r="S64" s="35">
        <f t="shared" si="5"/>
        <v>293.88349863925117</v>
      </c>
      <c r="T64" s="35">
        <f t="shared" si="6"/>
        <v>42.449484114609724</v>
      </c>
      <c r="U64" s="35">
        <f t="shared" si="7"/>
        <v>529.00636606762339</v>
      </c>
      <c r="V64" s="35">
        <f t="shared" si="8"/>
        <v>266.47945515733045</v>
      </c>
      <c r="W64" s="35">
        <f t="shared" si="9"/>
        <v>19.473851536775534</v>
      </c>
      <c r="X64" s="35">
        <f t="shared" si="10"/>
        <v>3524.3878980789987</v>
      </c>
      <c r="Y64" s="51">
        <v>9900</v>
      </c>
      <c r="Z64" s="51">
        <v>4150</v>
      </c>
      <c r="AA64" s="35">
        <f t="shared" si="11"/>
        <v>603.75</v>
      </c>
      <c r="AB64" s="35">
        <f t="shared" si="12"/>
        <v>475</v>
      </c>
      <c r="AC64" s="35">
        <f t="shared" si="13"/>
        <v>584.50119721938472</v>
      </c>
      <c r="AD64" s="35">
        <f t="shared" si="14"/>
        <v>273.82073980775351</v>
      </c>
      <c r="AE64" s="35">
        <f t="shared" si="15"/>
        <v>151.67567408584176</v>
      </c>
      <c r="AF64" s="35">
        <f t="shared" si="16"/>
        <v>323.1632464175625</v>
      </c>
      <c r="AG64" s="35">
        <f t="shared" si="17"/>
        <v>14.755790027842313</v>
      </c>
      <c r="AH64" s="35">
        <f t="shared" si="18"/>
        <v>516.6058316950888</v>
      </c>
      <c r="AI64" s="35">
        <f t="shared" si="19"/>
        <v>286.15998121268223</v>
      </c>
      <c r="AJ64" s="35">
        <f t="shared" si="20"/>
        <v>21.41404029833982</v>
      </c>
      <c r="AK64" s="36">
        <f t="shared" si="21"/>
        <v>3266.6454081942447</v>
      </c>
    </row>
    <row r="65" spans="1:37" x14ac:dyDescent="0.25">
      <c r="A65" s="5">
        <v>5499</v>
      </c>
      <c r="B65" s="5">
        <v>1189694.2030367851</v>
      </c>
      <c r="C65" s="5">
        <v>1459732.6583059728</v>
      </c>
      <c r="D65" s="5">
        <v>17647.989873417737</v>
      </c>
      <c r="E65" s="5">
        <v>50.38398176093721</v>
      </c>
      <c r="F65" s="45">
        <v>-2.5000000000000001E-2</v>
      </c>
      <c r="G65" s="45">
        <v>2.5000000000000001E-2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396.25</v>
      </c>
      <c r="O65" s="35">
        <f t="shared" si="1"/>
        <v>25</v>
      </c>
      <c r="P65" s="35">
        <f t="shared" si="2"/>
        <v>583.14442824110336</v>
      </c>
      <c r="Q65" s="35">
        <f t="shared" si="3"/>
        <v>249.0213797049712</v>
      </c>
      <c r="R65" s="35">
        <f t="shared" si="4"/>
        <v>125.44098869657967</v>
      </c>
      <c r="S65" s="35">
        <f t="shared" si="5"/>
        <v>293.88349863925117</v>
      </c>
      <c r="T65" s="35">
        <f t="shared" si="6"/>
        <v>42.449484114609724</v>
      </c>
      <c r="U65" s="35">
        <f t="shared" si="7"/>
        <v>529.00636606762339</v>
      </c>
      <c r="V65" s="35">
        <f t="shared" si="8"/>
        <v>266.47945515733045</v>
      </c>
      <c r="W65" s="35">
        <f t="shared" si="9"/>
        <v>19.473851536775534</v>
      </c>
      <c r="X65" s="35">
        <f t="shared" si="10"/>
        <v>3524.3878980789987</v>
      </c>
      <c r="Y65" s="51">
        <v>9900</v>
      </c>
      <c r="Z65" s="51">
        <v>4150</v>
      </c>
      <c r="AA65" s="35">
        <f t="shared" si="11"/>
        <v>603.75</v>
      </c>
      <c r="AB65" s="35">
        <f t="shared" si="12"/>
        <v>475</v>
      </c>
      <c r="AC65" s="35">
        <f t="shared" si="13"/>
        <v>584.50119721938472</v>
      </c>
      <c r="AD65" s="35">
        <f t="shared" si="14"/>
        <v>273.82073980775351</v>
      </c>
      <c r="AE65" s="35">
        <f t="shared" si="15"/>
        <v>151.67567408584176</v>
      </c>
      <c r="AF65" s="35">
        <f t="shared" si="16"/>
        <v>323.1632464175625</v>
      </c>
      <c r="AG65" s="35">
        <f t="shared" si="17"/>
        <v>14.755790027842313</v>
      </c>
      <c r="AH65" s="35">
        <f t="shared" si="18"/>
        <v>516.6058316950888</v>
      </c>
      <c r="AI65" s="35">
        <f t="shared" si="19"/>
        <v>286.15998121268223</v>
      </c>
      <c r="AJ65" s="35">
        <f t="shared" si="20"/>
        <v>21.41404029833982</v>
      </c>
      <c r="AK65" s="36">
        <f t="shared" si="21"/>
        <v>3266.6454081942447</v>
      </c>
    </row>
    <row r="66" spans="1:37" x14ac:dyDescent="0.25">
      <c r="A66" s="5">
        <v>5500</v>
      </c>
      <c r="B66" s="5">
        <v>1190331.4070611</v>
      </c>
      <c r="C66" s="5">
        <v>1460503.3533976376</v>
      </c>
      <c r="D66" s="5">
        <v>17649.683544303811</v>
      </c>
      <c r="E66" s="5">
        <v>50.448722754737297</v>
      </c>
      <c r="F66" s="45">
        <v>-2.5000000000000001E-2</v>
      </c>
      <c r="G66" s="45">
        <v>2.5000000000000001E-2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396.25</v>
      </c>
      <c r="O66" s="35">
        <f t="shared" si="1"/>
        <v>25</v>
      </c>
      <c r="P66" s="35">
        <f t="shared" si="2"/>
        <v>583.14442824110336</v>
      </c>
      <c r="Q66" s="35">
        <f t="shared" si="3"/>
        <v>249.0213797049712</v>
      </c>
      <c r="R66" s="35">
        <f t="shared" si="4"/>
        <v>125.44098869657967</v>
      </c>
      <c r="S66" s="35">
        <f t="shared" si="5"/>
        <v>293.88349863925117</v>
      </c>
      <c r="T66" s="35">
        <f t="shared" si="6"/>
        <v>42.449484114609724</v>
      </c>
      <c r="U66" s="35">
        <f t="shared" si="7"/>
        <v>529.00636606762339</v>
      </c>
      <c r="V66" s="35">
        <f t="shared" si="8"/>
        <v>266.47945515733045</v>
      </c>
      <c r="W66" s="35">
        <f t="shared" si="9"/>
        <v>19.473851536775534</v>
      </c>
      <c r="X66" s="35">
        <f t="shared" si="10"/>
        <v>3524.3878980789987</v>
      </c>
      <c r="Y66" s="51">
        <v>9900</v>
      </c>
      <c r="Z66" s="51">
        <v>4150</v>
      </c>
      <c r="AA66" s="35">
        <f t="shared" si="11"/>
        <v>603.75</v>
      </c>
      <c r="AB66" s="35">
        <f t="shared" si="12"/>
        <v>475</v>
      </c>
      <c r="AC66" s="35">
        <f t="shared" si="13"/>
        <v>584.50119721938472</v>
      </c>
      <c r="AD66" s="35">
        <f t="shared" si="14"/>
        <v>273.82073980775351</v>
      </c>
      <c r="AE66" s="35">
        <f t="shared" si="15"/>
        <v>151.67567408584176</v>
      </c>
      <c r="AF66" s="35">
        <f t="shared" si="16"/>
        <v>323.1632464175625</v>
      </c>
      <c r="AG66" s="35">
        <f t="shared" si="17"/>
        <v>14.755790027842313</v>
      </c>
      <c r="AH66" s="35">
        <f t="shared" si="18"/>
        <v>516.6058316950888</v>
      </c>
      <c r="AI66" s="35">
        <f t="shared" si="19"/>
        <v>286.15998121268223</v>
      </c>
      <c r="AJ66" s="35">
        <f t="shared" si="20"/>
        <v>21.41404029833982</v>
      </c>
      <c r="AK66" s="36">
        <f t="shared" si="21"/>
        <v>3266.6454081942447</v>
      </c>
    </row>
    <row r="67" spans="1:37" x14ac:dyDescent="0.25">
      <c r="A67" s="5">
        <v>5501</v>
      </c>
      <c r="B67" s="5">
        <v>1190967.7398376465</v>
      </c>
      <c r="C67" s="5">
        <v>1461274.7680017054</v>
      </c>
      <c r="D67" s="5">
        <v>17651.377215189888</v>
      </c>
      <c r="E67" s="5">
        <v>50.51346374853739</v>
      </c>
      <c r="F67" s="45">
        <v>-2.5000000000000001E-2</v>
      </c>
      <c r="G67" s="45">
        <v>2.5000000000000001E-2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0"/>
        <v>396.25</v>
      </c>
      <c r="O67" s="35">
        <f t="shared" si="1"/>
        <v>25</v>
      </c>
      <c r="P67" s="35">
        <f t="shared" si="2"/>
        <v>583.14442824110336</v>
      </c>
      <c r="Q67" s="35">
        <f t="shared" si="3"/>
        <v>249.0213797049712</v>
      </c>
      <c r="R67" s="35">
        <f t="shared" si="4"/>
        <v>125.44098869657967</v>
      </c>
      <c r="S67" s="35">
        <f t="shared" si="5"/>
        <v>293.88349863925117</v>
      </c>
      <c r="T67" s="35">
        <f t="shared" si="6"/>
        <v>42.449484114609724</v>
      </c>
      <c r="U67" s="35">
        <f t="shared" si="7"/>
        <v>529.00636606762339</v>
      </c>
      <c r="V67" s="35">
        <f t="shared" si="8"/>
        <v>266.47945515733045</v>
      </c>
      <c r="W67" s="35">
        <f t="shared" si="9"/>
        <v>19.473851536775534</v>
      </c>
      <c r="X67" s="35">
        <f t="shared" si="10"/>
        <v>3524.3878980789987</v>
      </c>
      <c r="Y67" s="51">
        <v>9900</v>
      </c>
      <c r="Z67" s="51">
        <v>4150</v>
      </c>
      <c r="AA67" s="35">
        <f t="shared" si="11"/>
        <v>603.75</v>
      </c>
      <c r="AB67" s="35">
        <f t="shared" si="12"/>
        <v>475</v>
      </c>
      <c r="AC67" s="35">
        <f t="shared" si="13"/>
        <v>584.50119721938472</v>
      </c>
      <c r="AD67" s="35">
        <f t="shared" si="14"/>
        <v>273.82073980775351</v>
      </c>
      <c r="AE67" s="35">
        <f t="shared" si="15"/>
        <v>151.67567408584176</v>
      </c>
      <c r="AF67" s="35">
        <f t="shared" si="16"/>
        <v>323.1632464175625</v>
      </c>
      <c r="AG67" s="35">
        <f t="shared" si="17"/>
        <v>14.755790027842313</v>
      </c>
      <c r="AH67" s="35">
        <f t="shared" si="18"/>
        <v>516.6058316950888</v>
      </c>
      <c r="AI67" s="35">
        <f t="shared" si="19"/>
        <v>286.15998121268223</v>
      </c>
      <c r="AJ67" s="35">
        <f t="shared" si="20"/>
        <v>21.41404029833982</v>
      </c>
      <c r="AK67" s="36">
        <f t="shared" si="21"/>
        <v>3266.6454081942447</v>
      </c>
    </row>
    <row r="68" spans="1:37" x14ac:dyDescent="0.25">
      <c r="A68" s="5">
        <v>5502</v>
      </c>
      <c r="B68" s="5">
        <v>1191603.2005529404</v>
      </c>
      <c r="C68" s="5">
        <v>1462046.9011332691</v>
      </c>
      <c r="D68" s="5">
        <v>17653.070886075966</v>
      </c>
      <c r="E68" s="5">
        <v>50.578204742337483</v>
      </c>
      <c r="F68" s="45">
        <v>-2.5000000000000001E-2</v>
      </c>
      <c r="G68" s="45">
        <v>2.5000000000000001E-2</v>
      </c>
      <c r="H68" s="45">
        <v>0.5</v>
      </c>
      <c r="I68" s="45">
        <v>0.5</v>
      </c>
      <c r="J68" s="45">
        <v>500</v>
      </c>
      <c r="K68" s="50">
        <v>2800</v>
      </c>
      <c r="L68" s="51">
        <v>9900</v>
      </c>
      <c r="M68" s="51">
        <v>4150</v>
      </c>
      <c r="N68" s="35">
        <f t="shared" ref="N68:N73" si="22">M68*F68+J68</f>
        <v>396.25</v>
      </c>
      <c r="O68" s="35">
        <f t="shared" ref="O68:O73" si="23">(L68-400-500)*F68+250</f>
        <v>25</v>
      </c>
      <c r="P68" s="35">
        <f t="shared" ref="P68:P73" si="24">(1000*SIN(PI()/2-(PI()/2+ATAN(H68)+ATAN(250/(L68-M68-400-250)))/2)/SIN((PI()/2+ATAN(H68)+ATAN(250/(L68-M68-400-250)))/2))*COS(ATAN((N68-O68)/(L68-M68-400-250)))</f>
        <v>583.14442824110336</v>
      </c>
      <c r="Q68" s="35">
        <f t="shared" ref="Q68:Q73" si="25">(1000*SIN(PI()/2-(PI()/2+ATAN(H68)+ATAN(250/(L68-M68-400-250)))/2)/SIN((PI()/2+ATAN(H68)+ATAN(250/(L68-M68-400-250)))/2))*SIN(ATAN(H68)+ATAN(250/(L68-M68-400-250))-ATAN((N68-O68)/(L68-M68-400-250)))</f>
        <v>249.0213797049712</v>
      </c>
      <c r="R68" s="35">
        <f t="shared" ref="R68:R73" si="26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125.44098869657967</v>
      </c>
      <c r="S68" s="35">
        <f t="shared" ref="S68:S73" si="27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293.88349863925117</v>
      </c>
      <c r="T68" s="35">
        <f t="shared" ref="T68:T73" si="28">(1000*SIN(PI()/2-(PI()/2+ATAN(H68)+ATAN(250/(L68-M68-400-250)))/2)/SIN((PI()/2+ATAN(H68)+ATAN(250/(L68-M68-400-250)))/2))*SIN(ATAN((N68-O68)/(L68-M68-400-250)))</f>
        <v>42.449484114609724</v>
      </c>
      <c r="U68" s="35">
        <f t="shared" ref="U68:U73" si="29">(1000*SIN(PI()/2-(PI()/2+ATAN(H68)+ATAN(250/(L68-M68-400-250)))/2)/SIN((PI()/2+ATAN(H68)+ATAN(250/(L68-M68-400-250)))/2))*COS(ATAN(H68)+ATAN(250/(L68-M68-400-250))-ATAN((N68-O68)/(L68-M68-400-250)))</f>
        <v>529.00636606762339</v>
      </c>
      <c r="V68" s="35">
        <f t="shared" ref="V68:V73" si="30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266.47945515733045</v>
      </c>
      <c r="W68" s="35">
        <f t="shared" ref="W68:W73" si="31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19.473851536775534</v>
      </c>
      <c r="X68" s="35">
        <f t="shared" ref="X68:X73" si="32">M68+400-((K68-250-(N68-O68))/TAN(PI()/2-(ATAN(H68)+ATAN(250/(L68-M68-400-250))-ATAN((N68-O68)/(L68-M68-400-250)))))</f>
        <v>3524.3878980789987</v>
      </c>
      <c r="Y68" s="51">
        <v>9900</v>
      </c>
      <c r="Z68" s="51">
        <v>4150</v>
      </c>
      <c r="AA68" s="35">
        <f t="shared" ref="AA68:AA73" si="33">Z68*G68+J68</f>
        <v>603.75</v>
      </c>
      <c r="AB68" s="35">
        <f t="shared" ref="AB68:AB73" si="34">(Y68-400-500)*G68+250</f>
        <v>475</v>
      </c>
      <c r="AC68" s="35">
        <f t="shared" ref="AC68:AC73" si="35">(1000*SIN(PI()/2-(PI()/2+ATAN(I68)+ATAN(250/(Y68-Z68-400-250)))/2)/SIN((PI()/2+ATAN(I68)+ATAN(250/(Y68-Z68-400-250)))/2))*COS(ATAN((AA68-AB68)/(Y68-Z68-400-250)))</f>
        <v>584.50119721938472</v>
      </c>
      <c r="AD68" s="35">
        <f t="shared" ref="AD68:AD73" si="36">(1000*SIN(PI()/2-(PI()/2+ATAN(I68)+ATAN(250/(Y68-Z68-400-250)))/2)/SIN((PI()/2+ATAN(I68)+ATAN(250/(Y68-Z68-400-250)))/2))*SIN(ATAN(I68)+ATAN(250/(Y68-Z68-400-250))-(ATAN((AA68-AB68)/(Y68-Z68-400-250))))</f>
        <v>273.82073980775351</v>
      </c>
      <c r="AE68" s="35">
        <f t="shared" ref="AE68:AE73" si="37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151.67567408584176</v>
      </c>
      <c r="AF68" s="35">
        <f t="shared" ref="AF68:AF73" si="38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323.1632464175625</v>
      </c>
      <c r="AG68" s="35">
        <f t="shared" ref="AG68:AG73" si="39">(1000*SIN(PI()/2-(PI()/2+ATAN(I68)+ATAN(250/(Y68-Z68-400-250)))/2)/SIN((PI()/2+ATAN(I68)+ATAN(250/(Y68-Z68-400-250)))/2))*SIN(ATAN((AA68-AB68)/(Y68-Z68-400-250)))</f>
        <v>14.755790027842313</v>
      </c>
      <c r="AH68" s="35">
        <f t="shared" ref="AH68:AH73" si="40">(1000*SIN(PI()/2-(PI()/2+ATAN(I68)+ATAN(250/(Y68-Z68-400-250)))/2)/SIN((PI()/2+ATAN(I68)+ATAN(250/(Y68-Z68-400-250)))/2))*COS(ATAN(I68)+ATAN(250/(Y68-Z68-400-250))-(ATAN((AA68-AB68)/(Y68-Z68-400-250))))</f>
        <v>516.6058316950888</v>
      </c>
      <c r="AI68" s="35">
        <f t="shared" ref="AI68:AI73" si="41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286.15998121268223</v>
      </c>
      <c r="AJ68" s="35">
        <f t="shared" ref="AJ68:AJ73" si="42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21.41404029833982</v>
      </c>
      <c r="AK68" s="36">
        <f t="shared" ref="AK68:AK73" si="43">Z68+400-((K68-250-(AA68-AB68))/TAN(PI()/2-(ATAN(I68)+ATAN(250/(Y68-Z68-400-250))-(ATAN((AA68-AB68)/(Y68-Z68-400-250))))))</f>
        <v>3266.6454081942447</v>
      </c>
    </row>
    <row r="69" spans="1:37" x14ac:dyDescent="0.25">
      <c r="A69" s="5">
        <v>5502.2</v>
      </c>
      <c r="B69" s="5">
        <v>1191730.187977314</v>
      </c>
      <c r="C69" s="5">
        <v>1462201.4138961136</v>
      </c>
      <c r="D69" s="5">
        <v>17653.40962025318</v>
      </c>
      <c r="E69" s="5">
        <v>50.591152941097491</v>
      </c>
      <c r="F69" s="45">
        <v>-2.5000000000000001E-2</v>
      </c>
      <c r="G69" s="45">
        <v>2.5000000000000001E-2</v>
      </c>
      <c r="H69" s="45">
        <v>0.5</v>
      </c>
      <c r="I69" s="45">
        <v>0.5</v>
      </c>
      <c r="J69" s="45">
        <v>500</v>
      </c>
      <c r="K69" s="50">
        <v>2800</v>
      </c>
      <c r="L69" s="51">
        <v>9900</v>
      </c>
      <c r="M69" s="51">
        <v>4150</v>
      </c>
      <c r="N69" s="35">
        <f t="shared" si="22"/>
        <v>396.25</v>
      </c>
      <c r="O69" s="35">
        <f t="shared" si="23"/>
        <v>25</v>
      </c>
      <c r="P69" s="35">
        <f t="shared" si="24"/>
        <v>583.14442824110336</v>
      </c>
      <c r="Q69" s="35">
        <f t="shared" si="25"/>
        <v>249.0213797049712</v>
      </c>
      <c r="R69" s="35">
        <f t="shared" si="26"/>
        <v>125.44098869657967</v>
      </c>
      <c r="S69" s="35">
        <f t="shared" si="27"/>
        <v>293.88349863925117</v>
      </c>
      <c r="T69" s="35">
        <f t="shared" si="28"/>
        <v>42.449484114609724</v>
      </c>
      <c r="U69" s="35">
        <f t="shared" si="29"/>
        <v>529.00636606762339</v>
      </c>
      <c r="V69" s="35">
        <f t="shared" si="30"/>
        <v>266.47945515733045</v>
      </c>
      <c r="W69" s="35">
        <f t="shared" si="31"/>
        <v>19.473851536775534</v>
      </c>
      <c r="X69" s="35">
        <f t="shared" si="32"/>
        <v>3524.3878980789987</v>
      </c>
      <c r="Y69" s="51">
        <v>9900</v>
      </c>
      <c r="Z69" s="51">
        <v>4150</v>
      </c>
      <c r="AA69" s="35">
        <f t="shared" si="33"/>
        <v>603.75</v>
      </c>
      <c r="AB69" s="35">
        <f t="shared" si="34"/>
        <v>475</v>
      </c>
      <c r="AC69" s="35">
        <f t="shared" si="35"/>
        <v>584.50119721938472</v>
      </c>
      <c r="AD69" s="35">
        <f t="shared" si="36"/>
        <v>273.82073980775351</v>
      </c>
      <c r="AE69" s="35">
        <f t="shared" si="37"/>
        <v>151.67567408584176</v>
      </c>
      <c r="AF69" s="35">
        <f t="shared" si="38"/>
        <v>323.1632464175625</v>
      </c>
      <c r="AG69" s="35">
        <f t="shared" si="39"/>
        <v>14.755790027842313</v>
      </c>
      <c r="AH69" s="35">
        <f t="shared" si="40"/>
        <v>516.6058316950888</v>
      </c>
      <c r="AI69" s="35">
        <f t="shared" si="41"/>
        <v>286.15998121268223</v>
      </c>
      <c r="AJ69" s="35">
        <f t="shared" si="42"/>
        <v>21.41404029833982</v>
      </c>
      <c r="AK69" s="36">
        <f t="shared" si="43"/>
        <v>3266.6454081942447</v>
      </c>
    </row>
    <row r="70" spans="1:37" x14ac:dyDescent="0.25">
      <c r="A70" s="5">
        <v>5502.8</v>
      </c>
      <c r="B70" s="5">
        <v>1192110.9406957626</v>
      </c>
      <c r="C70" s="5">
        <v>1462665.1243157983</v>
      </c>
      <c r="D70" s="5">
        <v>17654.425822784822</v>
      </c>
      <c r="E70" s="5">
        <v>50.629997537377569</v>
      </c>
      <c r="F70" s="45">
        <v>-2.5000000000000001E-2</v>
      </c>
      <c r="G70" s="45">
        <v>2.5000000000000001E-2</v>
      </c>
      <c r="H70" s="45">
        <v>0.5</v>
      </c>
      <c r="I70" s="45">
        <v>0.5</v>
      </c>
      <c r="J70" s="45">
        <v>500</v>
      </c>
      <c r="K70" s="50">
        <v>2800</v>
      </c>
      <c r="L70" s="51">
        <v>9900</v>
      </c>
      <c r="M70" s="51">
        <v>4150</v>
      </c>
      <c r="N70" s="35">
        <f t="shared" si="22"/>
        <v>396.25</v>
      </c>
      <c r="O70" s="35">
        <f t="shared" si="23"/>
        <v>25</v>
      </c>
      <c r="P70" s="35">
        <f t="shared" si="24"/>
        <v>583.14442824110336</v>
      </c>
      <c r="Q70" s="35">
        <f t="shared" si="25"/>
        <v>249.0213797049712</v>
      </c>
      <c r="R70" s="35">
        <f t="shared" si="26"/>
        <v>125.44098869657967</v>
      </c>
      <c r="S70" s="35">
        <f t="shared" si="27"/>
        <v>293.88349863925117</v>
      </c>
      <c r="T70" s="35">
        <f t="shared" si="28"/>
        <v>42.449484114609724</v>
      </c>
      <c r="U70" s="35">
        <f t="shared" si="29"/>
        <v>529.00636606762339</v>
      </c>
      <c r="V70" s="35">
        <f t="shared" si="30"/>
        <v>266.47945515733045</v>
      </c>
      <c r="W70" s="35">
        <f t="shared" si="31"/>
        <v>19.473851536775534</v>
      </c>
      <c r="X70" s="35">
        <f t="shared" si="32"/>
        <v>3524.3878980789987</v>
      </c>
      <c r="Y70" s="51">
        <v>9900</v>
      </c>
      <c r="Z70" s="51">
        <v>4150</v>
      </c>
      <c r="AA70" s="35">
        <f t="shared" si="33"/>
        <v>603.75</v>
      </c>
      <c r="AB70" s="35">
        <f t="shared" si="34"/>
        <v>475</v>
      </c>
      <c r="AC70" s="35">
        <f t="shared" si="35"/>
        <v>584.50119721938472</v>
      </c>
      <c r="AD70" s="35">
        <f t="shared" si="36"/>
        <v>273.82073980775351</v>
      </c>
      <c r="AE70" s="35">
        <f t="shared" si="37"/>
        <v>151.67567408584176</v>
      </c>
      <c r="AF70" s="35">
        <f t="shared" si="38"/>
        <v>323.1632464175625</v>
      </c>
      <c r="AG70" s="35">
        <f t="shared" si="39"/>
        <v>14.755790027842313</v>
      </c>
      <c r="AH70" s="35">
        <f t="shared" si="40"/>
        <v>516.6058316950888</v>
      </c>
      <c r="AI70" s="35">
        <f t="shared" si="41"/>
        <v>286.15998121268223</v>
      </c>
      <c r="AJ70" s="35">
        <f t="shared" si="42"/>
        <v>21.41404029833982</v>
      </c>
      <c r="AK70" s="36">
        <f t="shared" si="43"/>
        <v>3266.6454081942447</v>
      </c>
    </row>
    <row r="71" spans="1:37" x14ac:dyDescent="0.25">
      <c r="A71" s="5">
        <v>5503</v>
      </c>
      <c r="B71" s="5">
        <v>1192237.7883963585</v>
      </c>
      <c r="C71" s="5">
        <v>1462819.7518064082</v>
      </c>
      <c r="D71" s="5">
        <v>17654.76455696204</v>
      </c>
      <c r="E71" s="5">
        <v>50.642945736137577</v>
      </c>
      <c r="F71" s="45">
        <v>-2.5000000000000001E-2</v>
      </c>
      <c r="G71" s="45">
        <v>2.5000000000000001E-2</v>
      </c>
      <c r="H71" s="45">
        <v>0.5</v>
      </c>
      <c r="I71" s="45">
        <v>0.5</v>
      </c>
      <c r="J71" s="45">
        <v>500</v>
      </c>
      <c r="K71" s="50">
        <v>2800</v>
      </c>
      <c r="L71" s="51">
        <v>9900</v>
      </c>
      <c r="M71" s="51">
        <v>4150</v>
      </c>
      <c r="N71" s="35">
        <f t="shared" si="22"/>
        <v>396.25</v>
      </c>
      <c r="O71" s="35">
        <f t="shared" si="23"/>
        <v>25</v>
      </c>
      <c r="P71" s="35">
        <f t="shared" si="24"/>
        <v>583.14442824110336</v>
      </c>
      <c r="Q71" s="35">
        <f t="shared" si="25"/>
        <v>249.0213797049712</v>
      </c>
      <c r="R71" s="35">
        <f t="shared" si="26"/>
        <v>125.44098869657967</v>
      </c>
      <c r="S71" s="35">
        <f t="shared" si="27"/>
        <v>293.88349863925117</v>
      </c>
      <c r="T71" s="35">
        <f t="shared" si="28"/>
        <v>42.449484114609724</v>
      </c>
      <c r="U71" s="35">
        <f t="shared" si="29"/>
        <v>529.00636606762339</v>
      </c>
      <c r="V71" s="35">
        <f t="shared" si="30"/>
        <v>266.47945515733045</v>
      </c>
      <c r="W71" s="35">
        <f t="shared" si="31"/>
        <v>19.473851536775534</v>
      </c>
      <c r="X71" s="35">
        <f t="shared" si="32"/>
        <v>3524.3878980789987</v>
      </c>
      <c r="Y71" s="51">
        <v>9900</v>
      </c>
      <c r="Z71" s="51">
        <v>4150</v>
      </c>
      <c r="AA71" s="35">
        <f t="shared" si="33"/>
        <v>603.75</v>
      </c>
      <c r="AB71" s="35">
        <f t="shared" si="34"/>
        <v>475</v>
      </c>
      <c r="AC71" s="35">
        <f t="shared" si="35"/>
        <v>584.50119721938472</v>
      </c>
      <c r="AD71" s="35">
        <f t="shared" si="36"/>
        <v>273.82073980775351</v>
      </c>
      <c r="AE71" s="35">
        <f t="shared" si="37"/>
        <v>151.67567408584176</v>
      </c>
      <c r="AF71" s="35">
        <f t="shared" si="38"/>
        <v>323.1632464175625</v>
      </c>
      <c r="AG71" s="35">
        <f t="shared" si="39"/>
        <v>14.755790027842313</v>
      </c>
      <c r="AH71" s="35">
        <f t="shared" si="40"/>
        <v>516.6058316950888</v>
      </c>
      <c r="AI71" s="35">
        <f t="shared" si="41"/>
        <v>286.15998121268223</v>
      </c>
      <c r="AJ71" s="35">
        <f t="shared" si="42"/>
        <v>21.41404029833982</v>
      </c>
      <c r="AK71" s="36">
        <f t="shared" si="43"/>
        <v>3266.6454081942447</v>
      </c>
    </row>
    <row r="72" spans="1:37" x14ac:dyDescent="0.25">
      <c r="A72" s="5">
        <v>5504</v>
      </c>
      <c r="B72" s="5">
        <v>1192871.5025568008</v>
      </c>
      <c r="C72" s="5">
        <v>1463593.3190344572</v>
      </c>
      <c r="D72" s="5">
        <v>17656.458227848118</v>
      </c>
      <c r="E72" s="5">
        <v>50.707686729937663</v>
      </c>
      <c r="F72" s="45">
        <v>-2.5000000000000001E-2</v>
      </c>
      <c r="G72" s="45">
        <v>2.5000000000000001E-2</v>
      </c>
      <c r="H72" s="45">
        <v>0.5</v>
      </c>
      <c r="I72" s="45">
        <v>0.5</v>
      </c>
      <c r="J72" s="45">
        <v>500</v>
      </c>
      <c r="K72" s="50">
        <v>2800</v>
      </c>
      <c r="L72" s="51">
        <v>9900</v>
      </c>
      <c r="M72" s="51">
        <v>4150</v>
      </c>
      <c r="N72" s="35">
        <f t="shared" si="22"/>
        <v>396.25</v>
      </c>
      <c r="O72" s="35">
        <f t="shared" si="23"/>
        <v>25</v>
      </c>
      <c r="P72" s="35">
        <f t="shared" si="24"/>
        <v>583.14442824110336</v>
      </c>
      <c r="Q72" s="35">
        <f t="shared" si="25"/>
        <v>249.0213797049712</v>
      </c>
      <c r="R72" s="35">
        <f t="shared" si="26"/>
        <v>125.44098869657967</v>
      </c>
      <c r="S72" s="35">
        <f t="shared" si="27"/>
        <v>293.88349863925117</v>
      </c>
      <c r="T72" s="35">
        <f t="shared" si="28"/>
        <v>42.449484114609724</v>
      </c>
      <c r="U72" s="35">
        <f t="shared" si="29"/>
        <v>529.00636606762339</v>
      </c>
      <c r="V72" s="35">
        <f t="shared" si="30"/>
        <v>266.47945515733045</v>
      </c>
      <c r="W72" s="35">
        <f t="shared" si="31"/>
        <v>19.473851536775534</v>
      </c>
      <c r="X72" s="35">
        <f t="shared" si="32"/>
        <v>3524.3878980789987</v>
      </c>
      <c r="Y72" s="51">
        <v>9900</v>
      </c>
      <c r="Z72" s="51">
        <v>4150</v>
      </c>
      <c r="AA72" s="35">
        <f t="shared" si="33"/>
        <v>603.75</v>
      </c>
      <c r="AB72" s="35">
        <f t="shared" si="34"/>
        <v>475</v>
      </c>
      <c r="AC72" s="35">
        <f t="shared" si="35"/>
        <v>584.50119721938472</v>
      </c>
      <c r="AD72" s="35">
        <f t="shared" si="36"/>
        <v>273.82073980775351</v>
      </c>
      <c r="AE72" s="35">
        <f t="shared" si="37"/>
        <v>151.67567408584176</v>
      </c>
      <c r="AF72" s="35">
        <f t="shared" si="38"/>
        <v>323.1632464175625</v>
      </c>
      <c r="AG72" s="35">
        <f t="shared" si="39"/>
        <v>14.755790027842313</v>
      </c>
      <c r="AH72" s="35">
        <f t="shared" si="40"/>
        <v>516.6058316950888</v>
      </c>
      <c r="AI72" s="35">
        <f t="shared" si="41"/>
        <v>286.15998121268223</v>
      </c>
      <c r="AJ72" s="35">
        <f t="shared" si="42"/>
        <v>21.41404029833982</v>
      </c>
      <c r="AK72" s="36">
        <f t="shared" si="43"/>
        <v>3266.6454081942447</v>
      </c>
    </row>
    <row r="73" spans="1:37" x14ac:dyDescent="0.25">
      <c r="A73" s="5">
        <v>5505</v>
      </c>
      <c r="B73" s="5">
        <v>1193504.3422255516</v>
      </c>
      <c r="C73" s="5">
        <v>1464367.6018297076</v>
      </c>
      <c r="D73" s="5">
        <v>17658.151898734188</v>
      </c>
      <c r="E73" s="5">
        <v>50.772427723737763</v>
      </c>
      <c r="F73" s="45">
        <v>-2.5000000000000001E-2</v>
      </c>
      <c r="G73" s="45">
        <v>2.5000000000000001E-2</v>
      </c>
      <c r="H73" s="45">
        <v>0.5</v>
      </c>
      <c r="I73" s="45">
        <v>0.5</v>
      </c>
      <c r="J73" s="45">
        <v>500</v>
      </c>
      <c r="K73" s="50">
        <v>2800</v>
      </c>
      <c r="L73" s="51">
        <v>9900</v>
      </c>
      <c r="M73" s="51">
        <v>4150</v>
      </c>
      <c r="N73" s="35">
        <f t="shared" si="22"/>
        <v>396.25</v>
      </c>
      <c r="O73" s="35">
        <f t="shared" si="23"/>
        <v>25</v>
      </c>
      <c r="P73" s="35">
        <f t="shared" si="24"/>
        <v>583.14442824110336</v>
      </c>
      <c r="Q73" s="35">
        <f t="shared" si="25"/>
        <v>249.0213797049712</v>
      </c>
      <c r="R73" s="35">
        <f t="shared" si="26"/>
        <v>125.44098869657967</v>
      </c>
      <c r="S73" s="35">
        <f t="shared" si="27"/>
        <v>293.88349863925117</v>
      </c>
      <c r="T73" s="35">
        <f t="shared" si="28"/>
        <v>42.449484114609724</v>
      </c>
      <c r="U73" s="35">
        <f t="shared" si="29"/>
        <v>529.00636606762339</v>
      </c>
      <c r="V73" s="35">
        <f t="shared" si="30"/>
        <v>266.47945515733045</v>
      </c>
      <c r="W73" s="35">
        <f t="shared" si="31"/>
        <v>19.473851536775534</v>
      </c>
      <c r="X73" s="35">
        <f t="shared" si="32"/>
        <v>3524.3878980789987</v>
      </c>
      <c r="Y73" s="51">
        <v>9900</v>
      </c>
      <c r="Z73" s="51">
        <v>4150</v>
      </c>
      <c r="AA73" s="35">
        <f t="shared" si="33"/>
        <v>603.75</v>
      </c>
      <c r="AB73" s="35">
        <f t="shared" si="34"/>
        <v>475</v>
      </c>
      <c r="AC73" s="35">
        <f t="shared" si="35"/>
        <v>584.50119721938472</v>
      </c>
      <c r="AD73" s="35">
        <f t="shared" si="36"/>
        <v>273.82073980775351</v>
      </c>
      <c r="AE73" s="35">
        <f t="shared" si="37"/>
        <v>151.67567408584176</v>
      </c>
      <c r="AF73" s="35">
        <f t="shared" si="38"/>
        <v>323.1632464175625</v>
      </c>
      <c r="AG73" s="35">
        <f t="shared" si="39"/>
        <v>14.755790027842313</v>
      </c>
      <c r="AH73" s="35">
        <f t="shared" si="40"/>
        <v>516.6058316950888</v>
      </c>
      <c r="AI73" s="35">
        <f t="shared" si="41"/>
        <v>286.15998121268223</v>
      </c>
      <c r="AJ73" s="35">
        <f t="shared" si="42"/>
        <v>21.41404029833982</v>
      </c>
      <c r="AK73" s="36">
        <f t="shared" si="43"/>
        <v>3266.6454081942447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K74"/>
  <sheetViews>
    <sheetView topLeftCell="H1" zoomScale="85" zoomScaleNormal="85" workbookViewId="0">
      <selection activeCell="AA3" sqref="AA3:AK74"/>
    </sheetView>
  </sheetViews>
  <sheetFormatPr defaultRowHeight="13.8" x14ac:dyDescent="0.25"/>
  <sheetData>
    <row r="1" spans="1:37" x14ac:dyDescent="0.25">
      <c r="A1" s="73" t="s">
        <v>79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5505</v>
      </c>
      <c r="B3" s="5">
        <v>1193504.3422255516</v>
      </c>
      <c r="C3" s="5">
        <v>1464367.6018297076</v>
      </c>
      <c r="D3" s="5">
        <v>17658.151898734188</v>
      </c>
      <c r="E3" s="5">
        <v>50.772427723737763</v>
      </c>
      <c r="F3" s="45">
        <v>-2.5000000000000001E-2</v>
      </c>
      <c r="G3" s="45">
        <v>2.5000000000000001E-2</v>
      </c>
      <c r="H3" s="45">
        <v>0.5</v>
      </c>
      <c r="I3" s="45">
        <v>0.5</v>
      </c>
      <c r="J3" s="45">
        <v>500</v>
      </c>
      <c r="K3" s="50">
        <v>2800</v>
      </c>
      <c r="L3" s="51">
        <v>9900</v>
      </c>
      <c r="M3" s="51">
        <v>4150</v>
      </c>
      <c r="N3" s="35">
        <f>M3*F3+J3</f>
        <v>396.25</v>
      </c>
      <c r="O3" s="35">
        <f>(L3-400-500)*F3+250</f>
        <v>25</v>
      </c>
      <c r="P3" s="35">
        <f>(1000*SIN(PI()/2-(PI()/2+ATAN(H3)+ATAN(250/(L3-M3-400-250)))/2)/SIN((PI()/2+ATAN(H3)+ATAN(250/(L3-M3-400-250)))/2))*COS(ATAN((N3-O3)/(L3-M3-400-250)))</f>
        <v>583.14442824110336</v>
      </c>
      <c r="Q3" s="35">
        <f>(1000*SIN(PI()/2-(PI()/2+ATAN(H3)+ATAN(250/(L3-M3-400-250)))/2)/SIN((PI()/2+ATAN(H3)+ATAN(250/(L3-M3-400-250)))/2))*SIN(ATAN(H3)+ATAN(250/(L3-M3-400-250))-ATAN((N3-O3)/(L3-M3-400-250)))</f>
        <v>249.0213797049712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125.44098869657967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293.88349863925117</v>
      </c>
      <c r="T3" s="35">
        <f>(1000*SIN(PI()/2-(PI()/2+ATAN(H3)+ATAN(250/(L3-M3-400-250)))/2)/SIN((PI()/2+ATAN(H3)+ATAN(250/(L3-M3-400-250)))/2))*SIN(ATAN((N3-O3)/(L3-M3-400-250)))</f>
        <v>42.449484114609724</v>
      </c>
      <c r="U3" s="35">
        <f>(1000*SIN(PI()/2-(PI()/2+ATAN(H3)+ATAN(250/(L3-M3-400-250)))/2)/SIN((PI()/2+ATAN(H3)+ATAN(250/(L3-M3-400-250)))/2))*COS(ATAN(H3)+ATAN(250/(L3-M3-400-250))-ATAN((N3-O3)/(L3-M3-400-250)))</f>
        <v>529.00636606762339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266.47945515733045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19.473851536775534</v>
      </c>
      <c r="X3" s="35">
        <f>M3+400-((K3-250-(N3-O3))/TAN(PI()/2-(ATAN(H3)+ATAN(250/(L3-M3-400-250))-ATAN((N3-O3)/(L3-M3-400-250)))))</f>
        <v>3524.3878980789987</v>
      </c>
      <c r="Y3" s="51">
        <v>9900</v>
      </c>
      <c r="Z3" s="51">
        <v>4150</v>
      </c>
      <c r="AA3" s="35">
        <f>Z3*G3+J3</f>
        <v>603.75</v>
      </c>
      <c r="AB3" s="35">
        <f>(Y3-400-500)*G3+250</f>
        <v>475</v>
      </c>
      <c r="AC3" s="35">
        <f>(1000*SIN(PI()/2-(PI()/2+ATAN(I3)+ATAN(250/(Y3-Z3-400-250)))/2)/SIN((PI()/2+ATAN(I3)+ATAN(250/(Y3-Z3-400-250)))/2))*COS(ATAN((AA3-AB3)/(Y3-Z3-400-250)))</f>
        <v>584.50119721938472</v>
      </c>
      <c r="AD3" s="35">
        <f>(1000*SIN(PI()/2-(PI()/2+ATAN(I3)+ATAN(250/(Y3-Z3-400-250)))/2)/SIN((PI()/2+ATAN(I3)+ATAN(250/(Y3-Z3-400-250)))/2))*SIN(ATAN(I3)+ATAN(250/(Y3-Z3-400-250))-(ATAN((AA3-AB3)/(Y3-Z3-400-250))))</f>
        <v>273.82073980775351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151.67567408584176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323.1632464175625</v>
      </c>
      <c r="AG3" s="35">
        <f>(1000*SIN(PI()/2-(PI()/2+ATAN(I3)+ATAN(250/(Y3-Z3-400-250)))/2)/SIN((PI()/2+ATAN(I3)+ATAN(250/(Y3-Z3-400-250)))/2))*SIN(ATAN((AA3-AB3)/(Y3-Z3-400-250)))</f>
        <v>14.755790027842313</v>
      </c>
      <c r="AH3" s="35">
        <f>(1000*SIN(PI()/2-(PI()/2+ATAN(I3)+ATAN(250/(Y3-Z3-400-250)))/2)/SIN((PI()/2+ATAN(I3)+ATAN(250/(Y3-Z3-400-250)))/2))*COS(ATAN(I3)+ATAN(250/(Y3-Z3-400-250))-(ATAN((AA3-AB3)/(Y3-Z3-400-250))))</f>
        <v>516.6058316950888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286.15998121268223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21.41404029833982</v>
      </c>
      <c r="AK3" s="36">
        <f>Z3+400-((K3-250-(AA3-AB3))/TAN(PI()/2-(ATAN(I3)+ATAN(250/(Y3-Z3-400-250))-(ATAN((AA3-AB3)/(Y3-Z3-400-250))))))</f>
        <v>3266.6454081942447</v>
      </c>
    </row>
    <row r="4" spans="1:37" x14ac:dyDescent="0.25">
      <c r="A4" s="5">
        <v>5506</v>
      </c>
      <c r="B4" s="5">
        <v>1194136.3065948486</v>
      </c>
      <c r="C4" s="5">
        <v>1465142.5992036164</v>
      </c>
      <c r="D4" s="5">
        <v>17659.845569620265</v>
      </c>
      <c r="E4" s="5">
        <v>50.83716871753785</v>
      </c>
      <c r="F4" s="45">
        <v>-2.5000000000000001E-2</v>
      </c>
      <c r="G4" s="45">
        <v>2.5000000000000001E-2</v>
      </c>
      <c r="H4" s="45">
        <v>0.5</v>
      </c>
      <c r="I4" s="45">
        <v>0.5</v>
      </c>
      <c r="J4" s="45">
        <v>500</v>
      </c>
      <c r="K4" s="50">
        <v>2800</v>
      </c>
      <c r="L4" s="51">
        <v>9900</v>
      </c>
      <c r="M4" s="51">
        <v>4150</v>
      </c>
      <c r="N4" s="35">
        <f t="shared" ref="N4:N67" si="0">M4*F4+J4</f>
        <v>396.25</v>
      </c>
      <c r="O4" s="35">
        <f t="shared" ref="O4:O67" si="1">(L4-400-500)*F4+250</f>
        <v>25</v>
      </c>
      <c r="P4" s="35">
        <f t="shared" ref="P4:P67" si="2">(1000*SIN(PI()/2-(PI()/2+ATAN(H4)+ATAN(250/(L4-M4-400-250)))/2)/SIN((PI()/2+ATAN(H4)+ATAN(250/(L4-M4-400-250)))/2))*COS(ATAN((N4-O4)/(L4-M4-400-250)))</f>
        <v>583.14442824110336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249.0213797049712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125.44098869657967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293.88349863925117</v>
      </c>
      <c r="T4" s="35">
        <f t="shared" ref="T4:T67" si="6">(1000*SIN(PI()/2-(PI()/2+ATAN(H4)+ATAN(250/(L4-M4-400-250)))/2)/SIN((PI()/2+ATAN(H4)+ATAN(250/(L4-M4-400-250)))/2))*SIN(ATAN((N4-O4)/(L4-M4-400-250)))</f>
        <v>42.449484114609724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529.00636606762339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266.47945515733045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19.473851536775534</v>
      </c>
      <c r="X4" s="35">
        <f t="shared" ref="X4:X67" si="10">M4+400-((K4-250-(N4-O4))/TAN(PI()/2-(ATAN(H4)+ATAN(250/(L4-M4-400-250))-ATAN((N4-O4)/(L4-M4-400-250)))))</f>
        <v>3524.3878980789987</v>
      </c>
      <c r="Y4" s="51">
        <v>9900</v>
      </c>
      <c r="Z4" s="51">
        <v>4150</v>
      </c>
      <c r="AA4" s="35">
        <f t="shared" ref="AA4:AA67" si="11">Z4*G4+J4</f>
        <v>603.75</v>
      </c>
      <c r="AB4" s="35">
        <f t="shared" ref="AB4:AB67" si="12">(Y4-400-500)*G4+250</f>
        <v>475</v>
      </c>
      <c r="AC4" s="35">
        <f t="shared" ref="AC4:AC67" si="13">(1000*SIN(PI()/2-(PI()/2+ATAN(I4)+ATAN(250/(Y4-Z4-400-250)))/2)/SIN((PI()/2+ATAN(I4)+ATAN(250/(Y4-Z4-400-250)))/2))*COS(ATAN((AA4-AB4)/(Y4-Z4-400-250)))</f>
        <v>584.50119721938472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273.82073980775351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151.67567408584176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323.1632464175625</v>
      </c>
      <c r="AG4" s="35">
        <f t="shared" ref="AG4:AG67" si="17">(1000*SIN(PI()/2-(PI()/2+ATAN(I4)+ATAN(250/(Y4-Z4-400-250)))/2)/SIN((PI()/2+ATAN(I4)+ATAN(250/(Y4-Z4-400-250)))/2))*SIN(ATAN((AA4-AB4)/(Y4-Z4-400-250)))</f>
        <v>14.755790027842313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516.6058316950888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286.15998121268223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21.41404029833982</v>
      </c>
      <c r="AK4" s="36">
        <f t="shared" ref="AK4:AK67" si="21">Z4+400-((K4-250-(AA4-AB4))/TAN(PI()/2-(ATAN(I4)+ATAN(250/(Y4-Z4-400-250))-(ATAN((AA4-AB4)/(Y4-Z4-400-250))))))</f>
        <v>3266.6454081942447</v>
      </c>
    </row>
    <row r="5" spans="1:37" x14ac:dyDescent="0.25">
      <c r="A5" s="5">
        <v>5507</v>
      </c>
      <c r="B5" s="5">
        <v>1194767.3948578835</v>
      </c>
      <c r="C5" s="5">
        <v>1465918.310166657</v>
      </c>
      <c r="D5" s="5">
        <v>17661.539240506343</v>
      </c>
      <c r="E5" s="5">
        <v>50.90190971133795</v>
      </c>
      <c r="F5" s="45">
        <v>-2.5000000000000001E-2</v>
      </c>
      <c r="G5" s="45">
        <v>2.5000000000000001E-2</v>
      </c>
      <c r="H5" s="45">
        <v>0.5</v>
      </c>
      <c r="I5" s="45">
        <v>0.5</v>
      </c>
      <c r="J5" s="45">
        <v>500</v>
      </c>
      <c r="K5" s="50">
        <v>2800</v>
      </c>
      <c r="L5" s="51">
        <v>9900</v>
      </c>
      <c r="M5" s="51">
        <v>4150</v>
      </c>
      <c r="N5" s="35">
        <f t="shared" si="0"/>
        <v>396.25</v>
      </c>
      <c r="O5" s="35">
        <f t="shared" si="1"/>
        <v>25</v>
      </c>
      <c r="P5" s="35">
        <f t="shared" si="2"/>
        <v>583.14442824110336</v>
      </c>
      <c r="Q5" s="35">
        <f t="shared" si="3"/>
        <v>249.0213797049712</v>
      </c>
      <c r="R5" s="35">
        <f t="shared" si="4"/>
        <v>125.44098869657967</v>
      </c>
      <c r="S5" s="35">
        <f t="shared" si="5"/>
        <v>293.88349863925117</v>
      </c>
      <c r="T5" s="35">
        <f t="shared" si="6"/>
        <v>42.449484114609724</v>
      </c>
      <c r="U5" s="35">
        <f t="shared" si="7"/>
        <v>529.00636606762339</v>
      </c>
      <c r="V5" s="35">
        <f t="shared" si="8"/>
        <v>266.47945515733045</v>
      </c>
      <c r="W5" s="35">
        <f t="shared" si="9"/>
        <v>19.473851536775534</v>
      </c>
      <c r="X5" s="35">
        <f t="shared" si="10"/>
        <v>3524.3878980789987</v>
      </c>
      <c r="Y5" s="51">
        <v>9900</v>
      </c>
      <c r="Z5" s="51">
        <v>4150</v>
      </c>
      <c r="AA5" s="35">
        <f t="shared" si="11"/>
        <v>603.75</v>
      </c>
      <c r="AB5" s="35">
        <f t="shared" si="12"/>
        <v>475</v>
      </c>
      <c r="AC5" s="35">
        <f t="shared" si="13"/>
        <v>584.50119721938472</v>
      </c>
      <c r="AD5" s="35">
        <f t="shared" si="14"/>
        <v>273.82073980775351</v>
      </c>
      <c r="AE5" s="35">
        <f t="shared" si="15"/>
        <v>151.67567408584176</v>
      </c>
      <c r="AF5" s="35">
        <f t="shared" si="16"/>
        <v>323.1632464175625</v>
      </c>
      <c r="AG5" s="35">
        <f t="shared" si="17"/>
        <v>14.755790027842313</v>
      </c>
      <c r="AH5" s="35">
        <f t="shared" si="18"/>
        <v>516.6058316950888</v>
      </c>
      <c r="AI5" s="35">
        <f t="shared" si="19"/>
        <v>286.15998121268223</v>
      </c>
      <c r="AJ5" s="35">
        <f t="shared" si="20"/>
        <v>21.41404029833982</v>
      </c>
      <c r="AK5" s="36">
        <f t="shared" si="21"/>
        <v>3266.6454081942447</v>
      </c>
    </row>
    <row r="6" spans="1:37" x14ac:dyDescent="0.25">
      <c r="A6" s="5">
        <v>5507.2</v>
      </c>
      <c r="B6" s="5">
        <v>1194893.5073060989</v>
      </c>
      <c r="C6" s="5">
        <v>1466073.5379028022</v>
      </c>
      <c r="D6" s="5">
        <v>17661.877974683561</v>
      </c>
      <c r="E6" s="5">
        <v>50.914857910097957</v>
      </c>
      <c r="F6" s="45">
        <v>-2.5000000000000001E-2</v>
      </c>
      <c r="G6" s="45">
        <v>2.5000000000000001E-2</v>
      </c>
      <c r="H6" s="45">
        <v>0.5</v>
      </c>
      <c r="I6" s="45">
        <v>0.5</v>
      </c>
      <c r="J6" s="45">
        <v>500</v>
      </c>
      <c r="K6" s="50">
        <v>2800</v>
      </c>
      <c r="L6" s="51">
        <v>9900</v>
      </c>
      <c r="M6" s="51">
        <v>4150</v>
      </c>
      <c r="N6" s="35">
        <f t="shared" si="0"/>
        <v>396.25</v>
      </c>
      <c r="O6" s="35">
        <f t="shared" si="1"/>
        <v>25</v>
      </c>
      <c r="P6" s="35">
        <f t="shared" si="2"/>
        <v>583.14442824110336</v>
      </c>
      <c r="Q6" s="35">
        <f t="shared" si="3"/>
        <v>249.0213797049712</v>
      </c>
      <c r="R6" s="35">
        <f t="shared" si="4"/>
        <v>125.44098869657967</v>
      </c>
      <c r="S6" s="35">
        <f t="shared" si="5"/>
        <v>293.88349863925117</v>
      </c>
      <c r="T6" s="35">
        <f t="shared" si="6"/>
        <v>42.449484114609724</v>
      </c>
      <c r="U6" s="35">
        <f t="shared" si="7"/>
        <v>529.00636606762339</v>
      </c>
      <c r="V6" s="35">
        <f t="shared" si="8"/>
        <v>266.47945515733045</v>
      </c>
      <c r="W6" s="35">
        <f t="shared" si="9"/>
        <v>19.473851536775534</v>
      </c>
      <c r="X6" s="35">
        <f t="shared" si="10"/>
        <v>3524.3878980789987</v>
      </c>
      <c r="Y6" s="51">
        <v>9900</v>
      </c>
      <c r="Z6" s="51">
        <v>4150</v>
      </c>
      <c r="AA6" s="35">
        <f t="shared" si="11"/>
        <v>603.75</v>
      </c>
      <c r="AB6" s="35">
        <f t="shared" si="12"/>
        <v>475</v>
      </c>
      <c r="AC6" s="35">
        <f t="shared" si="13"/>
        <v>584.50119721938472</v>
      </c>
      <c r="AD6" s="35">
        <f t="shared" si="14"/>
        <v>273.82073980775351</v>
      </c>
      <c r="AE6" s="35">
        <f t="shared" si="15"/>
        <v>151.67567408584176</v>
      </c>
      <c r="AF6" s="35">
        <f t="shared" si="16"/>
        <v>323.1632464175625</v>
      </c>
      <c r="AG6" s="35">
        <f t="shared" si="17"/>
        <v>14.755790027842313</v>
      </c>
      <c r="AH6" s="35">
        <f t="shared" si="18"/>
        <v>516.6058316950888</v>
      </c>
      <c r="AI6" s="35">
        <f t="shared" si="19"/>
        <v>286.15998121268223</v>
      </c>
      <c r="AJ6" s="35">
        <f t="shared" si="20"/>
        <v>21.41404029833982</v>
      </c>
      <c r="AK6" s="36">
        <f t="shared" si="21"/>
        <v>3266.6454081942447</v>
      </c>
    </row>
    <row r="7" spans="1:37" x14ac:dyDescent="0.25">
      <c r="A7" s="5">
        <v>5507.8</v>
      </c>
      <c r="B7" s="5">
        <v>1195271.6341295242</v>
      </c>
      <c r="C7" s="5">
        <v>1466539.3920557201</v>
      </c>
      <c r="D7" s="5">
        <v>17662.894177215207</v>
      </c>
      <c r="E7" s="5">
        <v>50.953702506378029</v>
      </c>
      <c r="F7" s="45">
        <v>-2.5000000000000001E-2</v>
      </c>
      <c r="G7" s="45">
        <v>2.5000000000000001E-2</v>
      </c>
      <c r="H7" s="45">
        <v>0.5</v>
      </c>
      <c r="I7" s="45">
        <v>0.5</v>
      </c>
      <c r="J7" s="45">
        <v>500</v>
      </c>
      <c r="K7" s="50">
        <v>2800</v>
      </c>
      <c r="L7" s="51">
        <v>9900</v>
      </c>
      <c r="M7" s="51">
        <v>4150</v>
      </c>
      <c r="N7" s="35">
        <f t="shared" si="0"/>
        <v>396.25</v>
      </c>
      <c r="O7" s="35">
        <f t="shared" si="1"/>
        <v>25</v>
      </c>
      <c r="P7" s="35">
        <f t="shared" si="2"/>
        <v>583.14442824110336</v>
      </c>
      <c r="Q7" s="35">
        <f t="shared" si="3"/>
        <v>249.0213797049712</v>
      </c>
      <c r="R7" s="35">
        <f t="shared" si="4"/>
        <v>125.44098869657967</v>
      </c>
      <c r="S7" s="35">
        <f t="shared" si="5"/>
        <v>293.88349863925117</v>
      </c>
      <c r="T7" s="35">
        <f t="shared" si="6"/>
        <v>42.449484114609724</v>
      </c>
      <c r="U7" s="35">
        <f t="shared" si="7"/>
        <v>529.00636606762339</v>
      </c>
      <c r="V7" s="35">
        <f t="shared" si="8"/>
        <v>266.47945515733045</v>
      </c>
      <c r="W7" s="35">
        <f t="shared" si="9"/>
        <v>19.473851536775534</v>
      </c>
      <c r="X7" s="35">
        <f t="shared" si="10"/>
        <v>3524.3878980789987</v>
      </c>
      <c r="Y7" s="51">
        <v>9900</v>
      </c>
      <c r="Z7" s="51">
        <v>4150</v>
      </c>
      <c r="AA7" s="35">
        <f t="shared" si="11"/>
        <v>603.75</v>
      </c>
      <c r="AB7" s="35">
        <f t="shared" si="12"/>
        <v>475</v>
      </c>
      <c r="AC7" s="35">
        <f t="shared" si="13"/>
        <v>584.50119721938472</v>
      </c>
      <c r="AD7" s="35">
        <f t="shared" si="14"/>
        <v>273.82073980775351</v>
      </c>
      <c r="AE7" s="35">
        <f t="shared" si="15"/>
        <v>151.67567408584176</v>
      </c>
      <c r="AF7" s="35">
        <f t="shared" si="16"/>
        <v>323.1632464175625</v>
      </c>
      <c r="AG7" s="35">
        <f t="shared" si="17"/>
        <v>14.755790027842313</v>
      </c>
      <c r="AH7" s="35">
        <f t="shared" si="18"/>
        <v>516.6058316950888</v>
      </c>
      <c r="AI7" s="35">
        <f t="shared" si="19"/>
        <v>286.15998121268223</v>
      </c>
      <c r="AJ7" s="35">
        <f t="shared" si="20"/>
        <v>21.41404029833982</v>
      </c>
      <c r="AK7" s="36">
        <f t="shared" si="21"/>
        <v>3266.6454081942447</v>
      </c>
    </row>
    <row r="8" spans="1:37" x14ac:dyDescent="0.25">
      <c r="A8" s="5">
        <v>5508</v>
      </c>
      <c r="B8" s="5">
        <v>1195397.6062083244</v>
      </c>
      <c r="C8" s="5">
        <v>1466694.7337284088</v>
      </c>
      <c r="D8" s="5">
        <v>17663.232911392421</v>
      </c>
      <c r="E8" s="5">
        <v>50.966650705138036</v>
      </c>
      <c r="F8" s="45">
        <v>-2.5000000000000001E-2</v>
      </c>
      <c r="G8" s="45">
        <v>2.5000000000000001E-2</v>
      </c>
      <c r="H8" s="45">
        <v>0.5</v>
      </c>
      <c r="I8" s="45">
        <v>0.5</v>
      </c>
      <c r="J8" s="45">
        <v>500</v>
      </c>
      <c r="K8" s="50">
        <v>2800</v>
      </c>
      <c r="L8" s="51">
        <v>9900</v>
      </c>
      <c r="M8" s="51">
        <v>4150</v>
      </c>
      <c r="N8" s="35">
        <f t="shared" si="0"/>
        <v>396.25</v>
      </c>
      <c r="O8" s="35">
        <f t="shared" si="1"/>
        <v>25</v>
      </c>
      <c r="P8" s="35">
        <f t="shared" si="2"/>
        <v>583.14442824110336</v>
      </c>
      <c r="Q8" s="35">
        <f t="shared" si="3"/>
        <v>249.0213797049712</v>
      </c>
      <c r="R8" s="35">
        <f t="shared" si="4"/>
        <v>125.44098869657967</v>
      </c>
      <c r="S8" s="35">
        <f t="shared" si="5"/>
        <v>293.88349863925117</v>
      </c>
      <c r="T8" s="35">
        <f t="shared" si="6"/>
        <v>42.449484114609724</v>
      </c>
      <c r="U8" s="35">
        <f t="shared" si="7"/>
        <v>529.00636606762339</v>
      </c>
      <c r="V8" s="35">
        <f t="shared" si="8"/>
        <v>266.47945515733045</v>
      </c>
      <c r="W8" s="35">
        <f t="shared" si="9"/>
        <v>19.473851536775534</v>
      </c>
      <c r="X8" s="35">
        <f t="shared" si="10"/>
        <v>3524.3878980789987</v>
      </c>
      <c r="Y8" s="51">
        <v>9900</v>
      </c>
      <c r="Z8" s="51">
        <v>4150</v>
      </c>
      <c r="AA8" s="35">
        <f t="shared" si="11"/>
        <v>603.75</v>
      </c>
      <c r="AB8" s="35">
        <f t="shared" si="12"/>
        <v>475</v>
      </c>
      <c r="AC8" s="35">
        <f t="shared" si="13"/>
        <v>584.50119721938472</v>
      </c>
      <c r="AD8" s="35">
        <f t="shared" si="14"/>
        <v>273.82073980775351</v>
      </c>
      <c r="AE8" s="35">
        <f t="shared" si="15"/>
        <v>151.67567408584176</v>
      </c>
      <c r="AF8" s="35">
        <f t="shared" si="16"/>
        <v>323.1632464175625</v>
      </c>
      <c r="AG8" s="35">
        <f t="shared" si="17"/>
        <v>14.755790027842313</v>
      </c>
      <c r="AH8" s="35">
        <f t="shared" si="18"/>
        <v>516.6058316950888</v>
      </c>
      <c r="AI8" s="35">
        <f t="shared" si="19"/>
        <v>286.15998121268223</v>
      </c>
      <c r="AJ8" s="35">
        <f t="shared" si="20"/>
        <v>21.41404029833982</v>
      </c>
      <c r="AK8" s="36">
        <f t="shared" si="21"/>
        <v>3266.6454081942447</v>
      </c>
    </row>
    <row r="9" spans="1:37" x14ac:dyDescent="0.25">
      <c r="A9" s="5">
        <v>5509</v>
      </c>
      <c r="B9" s="5">
        <v>1196026.9398417473</v>
      </c>
      <c r="C9" s="5">
        <v>1467471.8688975871</v>
      </c>
      <c r="D9" s="5">
        <v>17664.926582278498</v>
      </c>
      <c r="E9" s="5">
        <v>51.031391698938137</v>
      </c>
      <c r="F9" s="45">
        <v>-2.5000000000000001E-2</v>
      </c>
      <c r="G9" s="45">
        <v>2.5000000000000001E-2</v>
      </c>
      <c r="H9" s="45">
        <v>0.5</v>
      </c>
      <c r="I9" s="45">
        <v>0.5</v>
      </c>
      <c r="J9" s="45">
        <v>500</v>
      </c>
      <c r="K9" s="50">
        <v>2800</v>
      </c>
      <c r="L9" s="51">
        <v>9900</v>
      </c>
      <c r="M9" s="51">
        <v>4150</v>
      </c>
      <c r="N9" s="35">
        <f t="shared" si="0"/>
        <v>396.25</v>
      </c>
      <c r="O9" s="35">
        <f t="shared" si="1"/>
        <v>25</v>
      </c>
      <c r="P9" s="35">
        <f t="shared" si="2"/>
        <v>583.14442824110336</v>
      </c>
      <c r="Q9" s="35">
        <f t="shared" si="3"/>
        <v>249.0213797049712</v>
      </c>
      <c r="R9" s="35">
        <f t="shared" si="4"/>
        <v>125.44098869657967</v>
      </c>
      <c r="S9" s="35">
        <f t="shared" si="5"/>
        <v>293.88349863925117</v>
      </c>
      <c r="T9" s="35">
        <f t="shared" si="6"/>
        <v>42.449484114609724</v>
      </c>
      <c r="U9" s="35">
        <f t="shared" si="7"/>
        <v>529.00636606762339</v>
      </c>
      <c r="V9" s="35">
        <f t="shared" si="8"/>
        <v>266.47945515733045</v>
      </c>
      <c r="W9" s="35">
        <f t="shared" si="9"/>
        <v>19.473851536775534</v>
      </c>
      <c r="X9" s="35">
        <f t="shared" si="10"/>
        <v>3524.3878980789987</v>
      </c>
      <c r="Y9" s="51">
        <v>9900</v>
      </c>
      <c r="Z9" s="51">
        <v>4150</v>
      </c>
      <c r="AA9" s="35">
        <f t="shared" si="11"/>
        <v>603.75</v>
      </c>
      <c r="AB9" s="35">
        <f t="shared" si="12"/>
        <v>475</v>
      </c>
      <c r="AC9" s="35">
        <f t="shared" si="13"/>
        <v>584.50119721938472</v>
      </c>
      <c r="AD9" s="35">
        <f t="shared" si="14"/>
        <v>273.82073980775351</v>
      </c>
      <c r="AE9" s="35">
        <f t="shared" si="15"/>
        <v>151.67567408584176</v>
      </c>
      <c r="AF9" s="35">
        <f t="shared" si="16"/>
        <v>323.1632464175625</v>
      </c>
      <c r="AG9" s="35">
        <f t="shared" si="17"/>
        <v>14.755790027842313</v>
      </c>
      <c r="AH9" s="35">
        <f t="shared" si="18"/>
        <v>516.6058316950888</v>
      </c>
      <c r="AI9" s="35">
        <f t="shared" si="19"/>
        <v>286.15998121268223</v>
      </c>
      <c r="AJ9" s="35">
        <f t="shared" si="20"/>
        <v>21.41404029833982</v>
      </c>
      <c r="AK9" s="36">
        <f t="shared" si="21"/>
        <v>3266.6454081942447</v>
      </c>
    </row>
    <row r="10" spans="1:37" x14ac:dyDescent="0.25">
      <c r="A10" s="5">
        <v>5510</v>
      </c>
      <c r="B10" s="5">
        <v>1196655.3949546814</v>
      </c>
      <c r="C10" s="5">
        <v>1468249.7146819234</v>
      </c>
      <c r="D10" s="5">
        <v>17666.620253164572</v>
      </c>
      <c r="E10" s="5">
        <v>51.096132692738223</v>
      </c>
      <c r="F10" s="45">
        <v>-2.5000000000000001E-2</v>
      </c>
      <c r="G10" s="45">
        <v>2.5000000000000001E-2</v>
      </c>
      <c r="H10" s="45">
        <v>0.5</v>
      </c>
      <c r="I10" s="45">
        <v>0.5</v>
      </c>
      <c r="J10" s="45">
        <v>500</v>
      </c>
      <c r="K10" s="50">
        <v>2800</v>
      </c>
      <c r="L10" s="51">
        <v>9900</v>
      </c>
      <c r="M10" s="51">
        <v>4150</v>
      </c>
      <c r="N10" s="35">
        <f t="shared" si="0"/>
        <v>396.25</v>
      </c>
      <c r="O10" s="35">
        <f t="shared" si="1"/>
        <v>25</v>
      </c>
      <c r="P10" s="35">
        <f t="shared" si="2"/>
        <v>583.14442824110336</v>
      </c>
      <c r="Q10" s="35">
        <f t="shared" si="3"/>
        <v>249.0213797049712</v>
      </c>
      <c r="R10" s="35">
        <f t="shared" si="4"/>
        <v>125.44098869657967</v>
      </c>
      <c r="S10" s="35">
        <f t="shared" si="5"/>
        <v>293.88349863925117</v>
      </c>
      <c r="T10" s="35">
        <f t="shared" si="6"/>
        <v>42.449484114609724</v>
      </c>
      <c r="U10" s="35">
        <f t="shared" si="7"/>
        <v>529.00636606762339</v>
      </c>
      <c r="V10" s="35">
        <f t="shared" si="8"/>
        <v>266.47945515733045</v>
      </c>
      <c r="W10" s="35">
        <f t="shared" si="9"/>
        <v>19.473851536775534</v>
      </c>
      <c r="X10" s="35">
        <f t="shared" si="10"/>
        <v>3524.3878980789987</v>
      </c>
      <c r="Y10" s="51">
        <v>9900</v>
      </c>
      <c r="Z10" s="51">
        <v>4150</v>
      </c>
      <c r="AA10" s="35">
        <f t="shared" si="11"/>
        <v>603.75</v>
      </c>
      <c r="AB10" s="35">
        <f t="shared" si="12"/>
        <v>475</v>
      </c>
      <c r="AC10" s="35">
        <f t="shared" si="13"/>
        <v>584.50119721938472</v>
      </c>
      <c r="AD10" s="35">
        <f t="shared" si="14"/>
        <v>273.82073980775351</v>
      </c>
      <c r="AE10" s="35">
        <f t="shared" si="15"/>
        <v>151.67567408584176</v>
      </c>
      <c r="AF10" s="35">
        <f t="shared" si="16"/>
        <v>323.1632464175625</v>
      </c>
      <c r="AG10" s="35">
        <f t="shared" si="17"/>
        <v>14.755790027842313</v>
      </c>
      <c r="AH10" s="35">
        <f t="shared" si="18"/>
        <v>516.6058316950888</v>
      </c>
      <c r="AI10" s="35">
        <f t="shared" si="19"/>
        <v>286.15998121268223</v>
      </c>
      <c r="AJ10" s="35">
        <f t="shared" si="20"/>
        <v>21.41404029833982</v>
      </c>
      <c r="AK10" s="36">
        <f t="shared" si="21"/>
        <v>3266.6454081942447</v>
      </c>
    </row>
    <row r="11" spans="1:37" x14ac:dyDescent="0.25">
      <c r="A11" s="5">
        <v>5511</v>
      </c>
      <c r="B11" s="5">
        <v>1197282.9707455635</v>
      </c>
      <c r="C11" s="5">
        <v>1469028.2700883448</v>
      </c>
      <c r="D11" s="5">
        <v>17668.313924050646</v>
      </c>
      <c r="E11" s="5">
        <v>51.160873686538316</v>
      </c>
      <c r="F11" s="45">
        <v>-2.5000000000000001E-2</v>
      </c>
      <c r="G11" s="45">
        <v>2.5000000000000001E-2</v>
      </c>
      <c r="H11" s="45">
        <v>0.5</v>
      </c>
      <c r="I11" s="45">
        <v>0.5</v>
      </c>
      <c r="J11" s="45">
        <v>500</v>
      </c>
      <c r="K11" s="50">
        <v>2800</v>
      </c>
      <c r="L11" s="51">
        <v>9900</v>
      </c>
      <c r="M11" s="51">
        <v>4150</v>
      </c>
      <c r="N11" s="35">
        <f t="shared" si="0"/>
        <v>396.25</v>
      </c>
      <c r="O11" s="35">
        <f t="shared" si="1"/>
        <v>25</v>
      </c>
      <c r="P11" s="35">
        <f t="shared" si="2"/>
        <v>583.14442824110336</v>
      </c>
      <c r="Q11" s="35">
        <f t="shared" si="3"/>
        <v>249.0213797049712</v>
      </c>
      <c r="R11" s="35">
        <f t="shared" si="4"/>
        <v>125.44098869657967</v>
      </c>
      <c r="S11" s="35">
        <f t="shared" si="5"/>
        <v>293.88349863925117</v>
      </c>
      <c r="T11" s="35">
        <f t="shared" si="6"/>
        <v>42.449484114609724</v>
      </c>
      <c r="U11" s="35">
        <f t="shared" si="7"/>
        <v>529.00636606762339</v>
      </c>
      <c r="V11" s="35">
        <f t="shared" si="8"/>
        <v>266.47945515733045</v>
      </c>
      <c r="W11" s="35">
        <f t="shared" si="9"/>
        <v>19.473851536775534</v>
      </c>
      <c r="X11" s="35">
        <f t="shared" si="10"/>
        <v>3524.3878980789987</v>
      </c>
      <c r="Y11" s="51">
        <v>9900</v>
      </c>
      <c r="Z11" s="51">
        <v>4150</v>
      </c>
      <c r="AA11" s="35">
        <f t="shared" si="11"/>
        <v>603.75</v>
      </c>
      <c r="AB11" s="35">
        <f t="shared" si="12"/>
        <v>475</v>
      </c>
      <c r="AC11" s="35">
        <f t="shared" si="13"/>
        <v>584.50119721938472</v>
      </c>
      <c r="AD11" s="35">
        <f t="shared" si="14"/>
        <v>273.82073980775351</v>
      </c>
      <c r="AE11" s="35">
        <f t="shared" si="15"/>
        <v>151.67567408584176</v>
      </c>
      <c r="AF11" s="35">
        <f t="shared" si="16"/>
        <v>323.1632464175625</v>
      </c>
      <c r="AG11" s="35">
        <f t="shared" si="17"/>
        <v>14.755790027842313</v>
      </c>
      <c r="AH11" s="35">
        <f t="shared" si="18"/>
        <v>516.6058316950888</v>
      </c>
      <c r="AI11" s="35">
        <f t="shared" si="19"/>
        <v>286.15998121268223</v>
      </c>
      <c r="AJ11" s="35">
        <f t="shared" si="20"/>
        <v>21.41404029833982</v>
      </c>
      <c r="AK11" s="36">
        <f t="shared" si="21"/>
        <v>3266.6454081942447</v>
      </c>
    </row>
    <row r="12" spans="1:37" x14ac:dyDescent="0.25">
      <c r="A12" s="5">
        <v>5511.2</v>
      </c>
      <c r="B12" s="5">
        <v>1197408.3803143501</v>
      </c>
      <c r="C12" s="5">
        <v>1469184.066236794</v>
      </c>
      <c r="D12" s="5">
        <v>17668.652658227864</v>
      </c>
      <c r="E12" s="5">
        <v>51.173821885298331</v>
      </c>
      <c r="F12" s="45">
        <v>-2.5000000000000001E-2</v>
      </c>
      <c r="G12" s="45">
        <v>2.5000000000000001E-2</v>
      </c>
      <c r="H12" s="45">
        <v>0.5</v>
      </c>
      <c r="I12" s="45">
        <v>0.5</v>
      </c>
      <c r="J12" s="45">
        <v>500</v>
      </c>
      <c r="K12" s="50">
        <v>2800</v>
      </c>
      <c r="L12" s="51">
        <v>9900</v>
      </c>
      <c r="M12" s="51">
        <v>4150</v>
      </c>
      <c r="N12" s="35">
        <f t="shared" si="0"/>
        <v>396.25</v>
      </c>
      <c r="O12" s="35">
        <f t="shared" si="1"/>
        <v>25</v>
      </c>
      <c r="P12" s="35">
        <f t="shared" si="2"/>
        <v>583.14442824110336</v>
      </c>
      <c r="Q12" s="35">
        <f t="shared" si="3"/>
        <v>249.0213797049712</v>
      </c>
      <c r="R12" s="35">
        <f t="shared" si="4"/>
        <v>125.44098869657967</v>
      </c>
      <c r="S12" s="35">
        <f t="shared" si="5"/>
        <v>293.88349863925117</v>
      </c>
      <c r="T12" s="35">
        <f t="shared" si="6"/>
        <v>42.449484114609724</v>
      </c>
      <c r="U12" s="35">
        <f t="shared" si="7"/>
        <v>529.00636606762339</v>
      </c>
      <c r="V12" s="35">
        <f t="shared" si="8"/>
        <v>266.47945515733045</v>
      </c>
      <c r="W12" s="35">
        <f t="shared" si="9"/>
        <v>19.473851536775534</v>
      </c>
      <c r="X12" s="35">
        <f t="shared" si="10"/>
        <v>3524.3878980789987</v>
      </c>
      <c r="Y12" s="51">
        <v>9900</v>
      </c>
      <c r="Z12" s="51">
        <v>4150</v>
      </c>
      <c r="AA12" s="35">
        <f t="shared" si="11"/>
        <v>603.75</v>
      </c>
      <c r="AB12" s="35">
        <f t="shared" si="12"/>
        <v>475</v>
      </c>
      <c r="AC12" s="35">
        <f t="shared" si="13"/>
        <v>584.50119721938472</v>
      </c>
      <c r="AD12" s="35">
        <f t="shared" si="14"/>
        <v>273.82073980775351</v>
      </c>
      <c r="AE12" s="35">
        <f t="shared" si="15"/>
        <v>151.67567408584176</v>
      </c>
      <c r="AF12" s="35">
        <f t="shared" si="16"/>
        <v>323.1632464175625</v>
      </c>
      <c r="AG12" s="35">
        <f t="shared" si="17"/>
        <v>14.755790027842313</v>
      </c>
      <c r="AH12" s="35">
        <f t="shared" si="18"/>
        <v>516.6058316950888</v>
      </c>
      <c r="AI12" s="35">
        <f t="shared" si="19"/>
        <v>286.15998121268223</v>
      </c>
      <c r="AJ12" s="35">
        <f t="shared" si="20"/>
        <v>21.41404029833982</v>
      </c>
      <c r="AK12" s="36">
        <f t="shared" si="21"/>
        <v>3266.6454081942447</v>
      </c>
    </row>
    <row r="13" spans="1:37" x14ac:dyDescent="0.25">
      <c r="A13" s="5">
        <v>5511.8</v>
      </c>
      <c r="B13" s="5">
        <v>1197784.3977270126</v>
      </c>
      <c r="C13" s="5">
        <v>1469651.6246733665</v>
      </c>
      <c r="D13" s="5">
        <v>17669.668860759506</v>
      </c>
      <c r="E13" s="5">
        <v>51.212666481578403</v>
      </c>
      <c r="F13" s="45">
        <v>-2.5000000000000001E-2</v>
      </c>
      <c r="G13" s="45">
        <v>2.5000000000000001E-2</v>
      </c>
      <c r="H13" s="45">
        <v>0.5</v>
      </c>
      <c r="I13" s="45">
        <v>0.5</v>
      </c>
      <c r="J13" s="45">
        <v>500</v>
      </c>
      <c r="K13" s="50">
        <v>2800</v>
      </c>
      <c r="L13" s="51">
        <v>9900</v>
      </c>
      <c r="M13" s="51">
        <v>4150</v>
      </c>
      <c r="N13" s="35">
        <f t="shared" si="0"/>
        <v>396.25</v>
      </c>
      <c r="O13" s="35">
        <f t="shared" si="1"/>
        <v>25</v>
      </c>
      <c r="P13" s="35">
        <f t="shared" si="2"/>
        <v>583.14442824110336</v>
      </c>
      <c r="Q13" s="35">
        <f t="shared" si="3"/>
        <v>249.0213797049712</v>
      </c>
      <c r="R13" s="35">
        <f t="shared" si="4"/>
        <v>125.44098869657967</v>
      </c>
      <c r="S13" s="35">
        <f t="shared" si="5"/>
        <v>293.88349863925117</v>
      </c>
      <c r="T13" s="35">
        <f t="shared" si="6"/>
        <v>42.449484114609724</v>
      </c>
      <c r="U13" s="35">
        <f t="shared" si="7"/>
        <v>529.00636606762339</v>
      </c>
      <c r="V13" s="35">
        <f t="shared" si="8"/>
        <v>266.47945515733045</v>
      </c>
      <c r="W13" s="35">
        <f t="shared" si="9"/>
        <v>19.473851536775534</v>
      </c>
      <c r="X13" s="35">
        <f t="shared" si="10"/>
        <v>3524.3878980789987</v>
      </c>
      <c r="Y13" s="51">
        <v>9900</v>
      </c>
      <c r="Z13" s="51">
        <v>4150</v>
      </c>
      <c r="AA13" s="35">
        <f t="shared" si="11"/>
        <v>603.75</v>
      </c>
      <c r="AB13" s="35">
        <f t="shared" si="12"/>
        <v>475</v>
      </c>
      <c r="AC13" s="35">
        <f t="shared" si="13"/>
        <v>584.50119721938472</v>
      </c>
      <c r="AD13" s="35">
        <f t="shared" si="14"/>
        <v>273.82073980775351</v>
      </c>
      <c r="AE13" s="35">
        <f t="shared" si="15"/>
        <v>151.67567408584176</v>
      </c>
      <c r="AF13" s="35">
        <f t="shared" si="16"/>
        <v>323.1632464175625</v>
      </c>
      <c r="AG13" s="35">
        <f t="shared" si="17"/>
        <v>14.755790027842313</v>
      </c>
      <c r="AH13" s="35">
        <f t="shared" si="18"/>
        <v>516.6058316950888</v>
      </c>
      <c r="AI13" s="35">
        <f t="shared" si="19"/>
        <v>286.15998121268223</v>
      </c>
      <c r="AJ13" s="35">
        <f t="shared" si="20"/>
        <v>21.41404029833982</v>
      </c>
      <c r="AK13" s="36">
        <f t="shared" si="21"/>
        <v>3266.6454081942447</v>
      </c>
    </row>
    <row r="14" spans="1:37" x14ac:dyDescent="0.25">
      <c r="A14" s="5">
        <v>5512</v>
      </c>
      <c r="B14" s="5">
        <v>1197909.6664118767</v>
      </c>
      <c r="C14" s="5">
        <v>1469807.5341227353</v>
      </c>
      <c r="D14" s="5">
        <v>17670.007594936724</v>
      </c>
      <c r="E14" s="5">
        <v>51.22561468033841</v>
      </c>
      <c r="F14" s="45">
        <v>-2.5000000000000001E-2</v>
      </c>
      <c r="G14" s="45">
        <v>2.5000000000000001E-2</v>
      </c>
      <c r="H14" s="45">
        <v>0.5</v>
      </c>
      <c r="I14" s="45">
        <v>0.5</v>
      </c>
      <c r="J14" s="45">
        <v>500</v>
      </c>
      <c r="K14" s="50">
        <v>2800</v>
      </c>
      <c r="L14" s="51">
        <v>9900</v>
      </c>
      <c r="M14" s="51">
        <v>4150</v>
      </c>
      <c r="N14" s="35">
        <f t="shared" si="0"/>
        <v>396.25</v>
      </c>
      <c r="O14" s="35">
        <f t="shared" si="1"/>
        <v>25</v>
      </c>
      <c r="P14" s="35">
        <f t="shared" si="2"/>
        <v>583.14442824110336</v>
      </c>
      <c r="Q14" s="35">
        <f t="shared" si="3"/>
        <v>249.0213797049712</v>
      </c>
      <c r="R14" s="35">
        <f t="shared" si="4"/>
        <v>125.44098869657967</v>
      </c>
      <c r="S14" s="35">
        <f t="shared" si="5"/>
        <v>293.88349863925117</v>
      </c>
      <c r="T14" s="35">
        <f t="shared" si="6"/>
        <v>42.449484114609724</v>
      </c>
      <c r="U14" s="35">
        <f t="shared" si="7"/>
        <v>529.00636606762339</v>
      </c>
      <c r="V14" s="35">
        <f t="shared" si="8"/>
        <v>266.47945515733045</v>
      </c>
      <c r="W14" s="35">
        <f t="shared" si="9"/>
        <v>19.473851536775534</v>
      </c>
      <c r="X14" s="35">
        <f t="shared" si="10"/>
        <v>3524.3878980789987</v>
      </c>
      <c r="Y14" s="51">
        <v>9900</v>
      </c>
      <c r="Z14" s="51">
        <v>4150</v>
      </c>
      <c r="AA14" s="35">
        <f t="shared" si="11"/>
        <v>603.75</v>
      </c>
      <c r="AB14" s="35">
        <f t="shared" si="12"/>
        <v>475</v>
      </c>
      <c r="AC14" s="35">
        <f t="shared" si="13"/>
        <v>584.50119721938472</v>
      </c>
      <c r="AD14" s="35">
        <f t="shared" si="14"/>
        <v>273.82073980775351</v>
      </c>
      <c r="AE14" s="35">
        <f t="shared" si="15"/>
        <v>151.67567408584176</v>
      </c>
      <c r="AF14" s="35">
        <f t="shared" si="16"/>
        <v>323.1632464175625</v>
      </c>
      <c r="AG14" s="35">
        <f t="shared" si="17"/>
        <v>14.755790027842313</v>
      </c>
      <c r="AH14" s="35">
        <f t="shared" si="18"/>
        <v>516.6058316950888</v>
      </c>
      <c r="AI14" s="35">
        <f t="shared" si="19"/>
        <v>286.15998121268223</v>
      </c>
      <c r="AJ14" s="35">
        <f t="shared" si="20"/>
        <v>21.41404029833982</v>
      </c>
      <c r="AK14" s="36">
        <f t="shared" si="21"/>
        <v>3266.6454081942447</v>
      </c>
    </row>
    <row r="15" spans="1:37" x14ac:dyDescent="0.25">
      <c r="A15" s="5">
        <v>5513</v>
      </c>
      <c r="B15" s="5">
        <v>1198535.4811544418</v>
      </c>
      <c r="C15" s="5">
        <v>1470587.5057902634</v>
      </c>
      <c r="D15" s="5">
        <v>17671.701265822798</v>
      </c>
      <c r="E15" s="5">
        <v>51.29035567413851</v>
      </c>
      <c r="F15" s="45">
        <v>-2.5000000000000001E-2</v>
      </c>
      <c r="G15" s="45">
        <v>2.5000000000000001E-2</v>
      </c>
      <c r="H15" s="45">
        <v>0.5</v>
      </c>
      <c r="I15" s="45">
        <v>0.5</v>
      </c>
      <c r="J15" s="45">
        <v>500</v>
      </c>
      <c r="K15" s="50">
        <v>2800</v>
      </c>
      <c r="L15" s="51">
        <v>9900</v>
      </c>
      <c r="M15" s="51">
        <v>4150</v>
      </c>
      <c r="N15" s="35">
        <f t="shared" si="0"/>
        <v>396.25</v>
      </c>
      <c r="O15" s="35">
        <f t="shared" si="1"/>
        <v>25</v>
      </c>
      <c r="P15" s="35">
        <f t="shared" si="2"/>
        <v>583.14442824110336</v>
      </c>
      <c r="Q15" s="35">
        <f t="shared" si="3"/>
        <v>249.0213797049712</v>
      </c>
      <c r="R15" s="35">
        <f t="shared" si="4"/>
        <v>125.44098869657967</v>
      </c>
      <c r="S15" s="35">
        <f t="shared" si="5"/>
        <v>293.88349863925117</v>
      </c>
      <c r="T15" s="35">
        <f t="shared" si="6"/>
        <v>42.449484114609724</v>
      </c>
      <c r="U15" s="35">
        <f t="shared" si="7"/>
        <v>529.00636606762339</v>
      </c>
      <c r="V15" s="35">
        <f t="shared" si="8"/>
        <v>266.47945515733045</v>
      </c>
      <c r="W15" s="35">
        <f t="shared" si="9"/>
        <v>19.473851536775534</v>
      </c>
      <c r="X15" s="35">
        <f t="shared" si="10"/>
        <v>3524.3878980789987</v>
      </c>
      <c r="Y15" s="51">
        <v>9900</v>
      </c>
      <c r="Z15" s="51">
        <v>4150</v>
      </c>
      <c r="AA15" s="35">
        <f t="shared" si="11"/>
        <v>603.75</v>
      </c>
      <c r="AB15" s="35">
        <f t="shared" si="12"/>
        <v>475</v>
      </c>
      <c r="AC15" s="35">
        <f t="shared" si="13"/>
        <v>584.50119721938472</v>
      </c>
      <c r="AD15" s="35">
        <f t="shared" si="14"/>
        <v>273.82073980775351</v>
      </c>
      <c r="AE15" s="35">
        <f t="shared" si="15"/>
        <v>151.67567408584176</v>
      </c>
      <c r="AF15" s="35">
        <f t="shared" si="16"/>
        <v>323.1632464175625</v>
      </c>
      <c r="AG15" s="35">
        <f t="shared" si="17"/>
        <v>14.755790027842313</v>
      </c>
      <c r="AH15" s="35">
        <f t="shared" si="18"/>
        <v>516.6058316950888</v>
      </c>
      <c r="AI15" s="35">
        <f t="shared" si="19"/>
        <v>286.15998121268223</v>
      </c>
      <c r="AJ15" s="35">
        <f t="shared" si="20"/>
        <v>21.41404029833982</v>
      </c>
      <c r="AK15" s="36">
        <f t="shared" si="21"/>
        <v>3266.6454081942447</v>
      </c>
    </row>
    <row r="16" spans="1:37" x14ac:dyDescent="0.25">
      <c r="A16" s="5">
        <v>5514</v>
      </c>
      <c r="B16" s="5">
        <v>1199160.4141731262</v>
      </c>
      <c r="C16" s="5">
        <v>1471368.1840949655</v>
      </c>
      <c r="D16" s="5">
        <v>17673.394936708875</v>
      </c>
      <c r="E16" s="5">
        <v>51.355096667938597</v>
      </c>
      <c r="F16" s="45">
        <v>-2.5000000000000001E-2</v>
      </c>
      <c r="G16" s="45">
        <v>2.5000000000000001E-2</v>
      </c>
      <c r="H16" s="45">
        <v>0.5</v>
      </c>
      <c r="I16" s="45">
        <v>0.5</v>
      </c>
      <c r="J16" s="45">
        <v>500</v>
      </c>
      <c r="K16" s="50">
        <v>2800</v>
      </c>
      <c r="L16" s="51">
        <v>9900</v>
      </c>
      <c r="M16" s="51">
        <v>4150</v>
      </c>
      <c r="N16" s="35">
        <f t="shared" si="0"/>
        <v>396.25</v>
      </c>
      <c r="O16" s="35">
        <f t="shared" si="1"/>
        <v>25</v>
      </c>
      <c r="P16" s="35">
        <f t="shared" si="2"/>
        <v>583.14442824110336</v>
      </c>
      <c r="Q16" s="35">
        <f t="shared" si="3"/>
        <v>249.0213797049712</v>
      </c>
      <c r="R16" s="35">
        <f t="shared" si="4"/>
        <v>125.44098869657967</v>
      </c>
      <c r="S16" s="35">
        <f t="shared" si="5"/>
        <v>293.88349863925117</v>
      </c>
      <c r="T16" s="35">
        <f t="shared" si="6"/>
        <v>42.449484114609724</v>
      </c>
      <c r="U16" s="35">
        <f t="shared" si="7"/>
        <v>529.00636606762339</v>
      </c>
      <c r="V16" s="35">
        <f t="shared" si="8"/>
        <v>266.47945515733045</v>
      </c>
      <c r="W16" s="35">
        <f t="shared" si="9"/>
        <v>19.473851536775534</v>
      </c>
      <c r="X16" s="35">
        <f t="shared" si="10"/>
        <v>3524.3878980789987</v>
      </c>
      <c r="Y16" s="51">
        <v>9900</v>
      </c>
      <c r="Z16" s="51">
        <v>4150</v>
      </c>
      <c r="AA16" s="35">
        <f t="shared" si="11"/>
        <v>603.75</v>
      </c>
      <c r="AB16" s="35">
        <f t="shared" si="12"/>
        <v>475</v>
      </c>
      <c r="AC16" s="35">
        <f t="shared" si="13"/>
        <v>584.50119721938472</v>
      </c>
      <c r="AD16" s="35">
        <f t="shared" si="14"/>
        <v>273.82073980775351</v>
      </c>
      <c r="AE16" s="35">
        <f t="shared" si="15"/>
        <v>151.67567408584176</v>
      </c>
      <c r="AF16" s="35">
        <f t="shared" si="16"/>
        <v>323.1632464175625</v>
      </c>
      <c r="AG16" s="35">
        <f t="shared" si="17"/>
        <v>14.755790027842313</v>
      </c>
      <c r="AH16" s="35">
        <f t="shared" si="18"/>
        <v>516.6058316950888</v>
      </c>
      <c r="AI16" s="35">
        <f t="shared" si="19"/>
        <v>286.15998121268223</v>
      </c>
      <c r="AJ16" s="35">
        <f t="shared" si="20"/>
        <v>21.41404029833982</v>
      </c>
      <c r="AK16" s="36">
        <f t="shared" si="21"/>
        <v>3266.6454081942447</v>
      </c>
    </row>
    <row r="17" spans="1:37" x14ac:dyDescent="0.25">
      <c r="A17" s="5">
        <v>5515</v>
      </c>
      <c r="B17" s="5">
        <v>1199784.4646706581</v>
      </c>
      <c r="C17" s="5">
        <v>1472149.5680401921</v>
      </c>
      <c r="D17" s="5">
        <v>17675.088607594949</v>
      </c>
      <c r="E17" s="5">
        <v>51.41983766173869</v>
      </c>
      <c r="F17" s="45">
        <v>-2.5000000000000001E-2</v>
      </c>
      <c r="G17" s="45">
        <v>2.5000000000000001E-2</v>
      </c>
      <c r="H17" s="45">
        <v>0.5</v>
      </c>
      <c r="I17" s="45">
        <v>0.5</v>
      </c>
      <c r="J17" s="45">
        <v>500</v>
      </c>
      <c r="K17" s="50">
        <v>2800</v>
      </c>
      <c r="L17" s="51">
        <v>9900</v>
      </c>
      <c r="M17" s="51">
        <v>4150</v>
      </c>
      <c r="N17" s="35">
        <f t="shared" si="0"/>
        <v>396.25</v>
      </c>
      <c r="O17" s="35">
        <f t="shared" si="1"/>
        <v>25</v>
      </c>
      <c r="P17" s="35">
        <f t="shared" si="2"/>
        <v>583.14442824110336</v>
      </c>
      <c r="Q17" s="35">
        <f t="shared" si="3"/>
        <v>249.0213797049712</v>
      </c>
      <c r="R17" s="35">
        <f t="shared" si="4"/>
        <v>125.44098869657967</v>
      </c>
      <c r="S17" s="35">
        <f t="shared" si="5"/>
        <v>293.88349863925117</v>
      </c>
      <c r="T17" s="35">
        <f t="shared" si="6"/>
        <v>42.449484114609724</v>
      </c>
      <c r="U17" s="35">
        <f t="shared" si="7"/>
        <v>529.00636606762339</v>
      </c>
      <c r="V17" s="35">
        <f t="shared" si="8"/>
        <v>266.47945515733045</v>
      </c>
      <c r="W17" s="35">
        <f t="shared" si="9"/>
        <v>19.473851536775534</v>
      </c>
      <c r="X17" s="35">
        <f t="shared" si="10"/>
        <v>3524.3878980789987</v>
      </c>
      <c r="Y17" s="51">
        <v>9900</v>
      </c>
      <c r="Z17" s="51">
        <v>4150</v>
      </c>
      <c r="AA17" s="35">
        <f t="shared" si="11"/>
        <v>603.75</v>
      </c>
      <c r="AB17" s="35">
        <f t="shared" si="12"/>
        <v>475</v>
      </c>
      <c r="AC17" s="35">
        <f t="shared" si="13"/>
        <v>584.50119721938472</v>
      </c>
      <c r="AD17" s="35">
        <f t="shared" si="14"/>
        <v>273.82073980775351</v>
      </c>
      <c r="AE17" s="35">
        <f t="shared" si="15"/>
        <v>151.67567408584176</v>
      </c>
      <c r="AF17" s="35">
        <f t="shared" si="16"/>
        <v>323.1632464175625</v>
      </c>
      <c r="AG17" s="35">
        <f t="shared" si="17"/>
        <v>14.755790027842313</v>
      </c>
      <c r="AH17" s="35">
        <f t="shared" si="18"/>
        <v>516.6058316950888</v>
      </c>
      <c r="AI17" s="35">
        <f t="shared" si="19"/>
        <v>286.15998121268223</v>
      </c>
      <c r="AJ17" s="35">
        <f t="shared" si="20"/>
        <v>21.41404029833982</v>
      </c>
      <c r="AK17" s="36">
        <f t="shared" si="21"/>
        <v>3266.6454081942447</v>
      </c>
    </row>
    <row r="18" spans="1:37" x14ac:dyDescent="0.25">
      <c r="A18" s="5">
        <v>5516</v>
      </c>
      <c r="B18" s="5">
        <v>1200407.6318507195</v>
      </c>
      <c r="C18" s="5">
        <v>1472931.6566282213</v>
      </c>
      <c r="D18" s="5">
        <v>17676.782278481027</v>
      </c>
      <c r="E18" s="5">
        <v>51.48457865553879</v>
      </c>
      <c r="F18" s="45">
        <v>-2.5000000000000001E-2</v>
      </c>
      <c r="G18" s="45">
        <v>2.5000000000000001E-2</v>
      </c>
      <c r="H18" s="45">
        <v>0.5</v>
      </c>
      <c r="I18" s="45">
        <v>0.5</v>
      </c>
      <c r="J18" s="45">
        <v>500</v>
      </c>
      <c r="K18" s="50">
        <v>2800</v>
      </c>
      <c r="L18" s="51">
        <v>9900</v>
      </c>
      <c r="M18" s="51">
        <v>4150</v>
      </c>
      <c r="N18" s="35">
        <f t="shared" si="0"/>
        <v>396.25</v>
      </c>
      <c r="O18" s="35">
        <f t="shared" si="1"/>
        <v>25</v>
      </c>
      <c r="P18" s="35">
        <f t="shared" si="2"/>
        <v>583.14442824110336</v>
      </c>
      <c r="Q18" s="35">
        <f t="shared" si="3"/>
        <v>249.0213797049712</v>
      </c>
      <c r="R18" s="35">
        <f t="shared" si="4"/>
        <v>125.44098869657967</v>
      </c>
      <c r="S18" s="35">
        <f t="shared" si="5"/>
        <v>293.88349863925117</v>
      </c>
      <c r="T18" s="35">
        <f t="shared" si="6"/>
        <v>42.449484114609724</v>
      </c>
      <c r="U18" s="35">
        <f t="shared" si="7"/>
        <v>529.00636606762339</v>
      </c>
      <c r="V18" s="35">
        <f t="shared" si="8"/>
        <v>266.47945515733045</v>
      </c>
      <c r="W18" s="35">
        <f t="shared" si="9"/>
        <v>19.473851536775534</v>
      </c>
      <c r="X18" s="35">
        <f t="shared" si="10"/>
        <v>3524.3878980789987</v>
      </c>
      <c r="Y18" s="51">
        <v>9900</v>
      </c>
      <c r="Z18" s="51">
        <v>4150</v>
      </c>
      <c r="AA18" s="35">
        <f t="shared" si="11"/>
        <v>603.75</v>
      </c>
      <c r="AB18" s="35">
        <f t="shared" si="12"/>
        <v>475</v>
      </c>
      <c r="AC18" s="35">
        <f t="shared" si="13"/>
        <v>584.50119721938472</v>
      </c>
      <c r="AD18" s="35">
        <f t="shared" si="14"/>
        <v>273.82073980775351</v>
      </c>
      <c r="AE18" s="35">
        <f t="shared" si="15"/>
        <v>151.67567408584176</v>
      </c>
      <c r="AF18" s="35">
        <f t="shared" si="16"/>
        <v>323.1632464175625</v>
      </c>
      <c r="AG18" s="35">
        <f t="shared" si="17"/>
        <v>14.755790027842313</v>
      </c>
      <c r="AH18" s="35">
        <f t="shared" si="18"/>
        <v>516.6058316950888</v>
      </c>
      <c r="AI18" s="35">
        <f t="shared" si="19"/>
        <v>286.15998121268223</v>
      </c>
      <c r="AJ18" s="35">
        <f t="shared" si="20"/>
        <v>21.41404029833982</v>
      </c>
      <c r="AK18" s="36">
        <f t="shared" si="21"/>
        <v>3266.6454081942447</v>
      </c>
    </row>
    <row r="19" spans="1:37" x14ac:dyDescent="0.25">
      <c r="A19" s="5">
        <v>5516.2</v>
      </c>
      <c r="B19" s="5">
        <v>1200532.1592183113</v>
      </c>
      <c r="C19" s="5">
        <v>1473088.1588151157</v>
      </c>
      <c r="D19" s="5">
        <v>17677.121012658241</v>
      </c>
      <c r="E19" s="5">
        <v>51.497526854298798</v>
      </c>
      <c r="F19" s="45">
        <v>-2.5000000000000001E-2</v>
      </c>
      <c r="G19" s="45">
        <v>2.5000000000000001E-2</v>
      </c>
      <c r="H19" s="45">
        <v>0.5</v>
      </c>
      <c r="I19" s="45">
        <v>0.5</v>
      </c>
      <c r="J19" s="45">
        <v>500</v>
      </c>
      <c r="K19" s="50">
        <v>2800</v>
      </c>
      <c r="L19" s="51">
        <v>9900</v>
      </c>
      <c r="M19" s="51">
        <v>4150</v>
      </c>
      <c r="N19" s="35">
        <f t="shared" si="0"/>
        <v>396.25</v>
      </c>
      <c r="O19" s="35">
        <f t="shared" si="1"/>
        <v>25</v>
      </c>
      <c r="P19" s="35">
        <f t="shared" si="2"/>
        <v>583.14442824110336</v>
      </c>
      <c r="Q19" s="35">
        <f t="shared" si="3"/>
        <v>249.0213797049712</v>
      </c>
      <c r="R19" s="35">
        <f t="shared" si="4"/>
        <v>125.44098869657967</v>
      </c>
      <c r="S19" s="35">
        <f t="shared" si="5"/>
        <v>293.88349863925117</v>
      </c>
      <c r="T19" s="35">
        <f t="shared" si="6"/>
        <v>42.449484114609724</v>
      </c>
      <c r="U19" s="35">
        <f t="shared" si="7"/>
        <v>529.00636606762339</v>
      </c>
      <c r="V19" s="35">
        <f t="shared" si="8"/>
        <v>266.47945515733045</v>
      </c>
      <c r="W19" s="35">
        <f t="shared" si="9"/>
        <v>19.473851536775534</v>
      </c>
      <c r="X19" s="35">
        <f t="shared" si="10"/>
        <v>3524.3878980789987</v>
      </c>
      <c r="Y19" s="51">
        <v>9900</v>
      </c>
      <c r="Z19" s="51">
        <v>4150</v>
      </c>
      <c r="AA19" s="35">
        <f t="shared" si="11"/>
        <v>603.75</v>
      </c>
      <c r="AB19" s="35">
        <f t="shared" si="12"/>
        <v>475</v>
      </c>
      <c r="AC19" s="35">
        <f t="shared" si="13"/>
        <v>584.50119721938472</v>
      </c>
      <c r="AD19" s="35">
        <f t="shared" si="14"/>
        <v>273.82073980775351</v>
      </c>
      <c r="AE19" s="35">
        <f t="shared" si="15"/>
        <v>151.67567408584176</v>
      </c>
      <c r="AF19" s="35">
        <f t="shared" si="16"/>
        <v>323.1632464175625</v>
      </c>
      <c r="AG19" s="35">
        <f t="shared" si="17"/>
        <v>14.755790027842313</v>
      </c>
      <c r="AH19" s="35">
        <f t="shared" si="18"/>
        <v>516.6058316950888</v>
      </c>
      <c r="AI19" s="35">
        <f t="shared" si="19"/>
        <v>286.15998121268223</v>
      </c>
      <c r="AJ19" s="35">
        <f t="shared" si="20"/>
        <v>21.41404029833982</v>
      </c>
      <c r="AK19" s="36">
        <f t="shared" si="21"/>
        <v>3266.6454081942447</v>
      </c>
    </row>
    <row r="20" spans="1:37" x14ac:dyDescent="0.25">
      <c r="A20" s="5">
        <v>5516.8</v>
      </c>
      <c r="B20" s="5">
        <v>1200905.5290708542</v>
      </c>
      <c r="C20" s="5">
        <v>1473557.8341704905</v>
      </c>
      <c r="D20" s="5">
        <v>17678.137215189887</v>
      </c>
      <c r="E20" s="5">
        <v>51.536371450578869</v>
      </c>
      <c r="F20" s="45">
        <v>-2.5000000000000001E-2</v>
      </c>
      <c r="G20" s="45">
        <v>2.5000000000000001E-2</v>
      </c>
      <c r="H20" s="45">
        <v>0.5</v>
      </c>
      <c r="I20" s="45">
        <v>0.5</v>
      </c>
      <c r="J20" s="45">
        <v>500</v>
      </c>
      <c r="K20" s="50">
        <v>2800</v>
      </c>
      <c r="L20" s="51">
        <v>9900</v>
      </c>
      <c r="M20" s="51">
        <v>4150</v>
      </c>
      <c r="N20" s="35">
        <f t="shared" si="0"/>
        <v>396.25</v>
      </c>
      <c r="O20" s="35">
        <f t="shared" si="1"/>
        <v>25</v>
      </c>
      <c r="P20" s="35">
        <f t="shared" si="2"/>
        <v>583.14442824110336</v>
      </c>
      <c r="Q20" s="35">
        <f t="shared" si="3"/>
        <v>249.0213797049712</v>
      </c>
      <c r="R20" s="35">
        <f t="shared" si="4"/>
        <v>125.44098869657967</v>
      </c>
      <c r="S20" s="35">
        <f t="shared" si="5"/>
        <v>293.88349863925117</v>
      </c>
      <c r="T20" s="35">
        <f t="shared" si="6"/>
        <v>42.449484114609724</v>
      </c>
      <c r="U20" s="35">
        <f t="shared" si="7"/>
        <v>529.00636606762339</v>
      </c>
      <c r="V20" s="35">
        <f t="shared" si="8"/>
        <v>266.47945515733045</v>
      </c>
      <c r="W20" s="35">
        <f t="shared" si="9"/>
        <v>19.473851536775534</v>
      </c>
      <c r="X20" s="35">
        <f t="shared" si="10"/>
        <v>3524.3878980789987</v>
      </c>
      <c r="Y20" s="51">
        <v>9900</v>
      </c>
      <c r="Z20" s="51">
        <v>4150</v>
      </c>
      <c r="AA20" s="35">
        <f t="shared" si="11"/>
        <v>603.75</v>
      </c>
      <c r="AB20" s="35">
        <f t="shared" si="12"/>
        <v>475</v>
      </c>
      <c r="AC20" s="35">
        <f t="shared" si="13"/>
        <v>584.50119721938472</v>
      </c>
      <c r="AD20" s="35">
        <f t="shared" si="14"/>
        <v>273.82073980775351</v>
      </c>
      <c r="AE20" s="35">
        <f t="shared" si="15"/>
        <v>151.67567408584176</v>
      </c>
      <c r="AF20" s="35">
        <f t="shared" si="16"/>
        <v>323.1632464175625</v>
      </c>
      <c r="AG20" s="35">
        <f t="shared" si="17"/>
        <v>14.755790027842313</v>
      </c>
      <c r="AH20" s="35">
        <f t="shared" si="18"/>
        <v>516.6058316950888</v>
      </c>
      <c r="AI20" s="35">
        <f t="shared" si="19"/>
        <v>286.15998121268223</v>
      </c>
      <c r="AJ20" s="35">
        <f t="shared" si="20"/>
        <v>21.41404029833982</v>
      </c>
      <c r="AK20" s="36">
        <f t="shared" si="21"/>
        <v>3266.6454081942447</v>
      </c>
    </row>
    <row r="21" spans="1:37" x14ac:dyDescent="0.25">
      <c r="A21" s="5">
        <v>5517</v>
      </c>
      <c r="B21" s="5">
        <v>1201029.9149165154</v>
      </c>
      <c r="C21" s="5">
        <v>1473714.4488605559</v>
      </c>
      <c r="D21" s="5">
        <v>17678.475949367104</v>
      </c>
      <c r="E21" s="5">
        <v>51.549319649338877</v>
      </c>
      <c r="F21" s="45">
        <v>-2.5000000000000001E-2</v>
      </c>
      <c r="G21" s="45">
        <v>2.5000000000000001E-2</v>
      </c>
      <c r="H21" s="45">
        <v>0.5</v>
      </c>
      <c r="I21" s="45">
        <v>0.5</v>
      </c>
      <c r="J21" s="45">
        <v>500</v>
      </c>
      <c r="K21" s="50">
        <v>2800</v>
      </c>
      <c r="L21" s="51">
        <v>9900</v>
      </c>
      <c r="M21" s="51">
        <v>4150</v>
      </c>
      <c r="N21" s="35">
        <f t="shared" si="0"/>
        <v>396.25</v>
      </c>
      <c r="O21" s="35">
        <f t="shared" si="1"/>
        <v>25</v>
      </c>
      <c r="P21" s="35">
        <f t="shared" si="2"/>
        <v>583.14442824110336</v>
      </c>
      <c r="Q21" s="35">
        <f t="shared" si="3"/>
        <v>249.0213797049712</v>
      </c>
      <c r="R21" s="35">
        <f t="shared" si="4"/>
        <v>125.44098869657967</v>
      </c>
      <c r="S21" s="35">
        <f t="shared" si="5"/>
        <v>293.88349863925117</v>
      </c>
      <c r="T21" s="35">
        <f t="shared" si="6"/>
        <v>42.449484114609724</v>
      </c>
      <c r="U21" s="35">
        <f t="shared" si="7"/>
        <v>529.00636606762339</v>
      </c>
      <c r="V21" s="35">
        <f t="shared" si="8"/>
        <v>266.47945515733045</v>
      </c>
      <c r="W21" s="35">
        <f t="shared" si="9"/>
        <v>19.473851536775534</v>
      </c>
      <c r="X21" s="35">
        <f t="shared" si="10"/>
        <v>3524.3878980789987</v>
      </c>
      <c r="Y21" s="51">
        <v>9900</v>
      </c>
      <c r="Z21" s="51">
        <v>4150</v>
      </c>
      <c r="AA21" s="35">
        <f t="shared" si="11"/>
        <v>603.75</v>
      </c>
      <c r="AB21" s="35">
        <f t="shared" si="12"/>
        <v>475</v>
      </c>
      <c r="AC21" s="35">
        <f t="shared" si="13"/>
        <v>584.50119721938472</v>
      </c>
      <c r="AD21" s="35">
        <f t="shared" si="14"/>
        <v>273.82073980775351</v>
      </c>
      <c r="AE21" s="35">
        <f t="shared" si="15"/>
        <v>151.67567408584176</v>
      </c>
      <c r="AF21" s="35">
        <f t="shared" si="16"/>
        <v>323.1632464175625</v>
      </c>
      <c r="AG21" s="35">
        <f t="shared" si="17"/>
        <v>14.755790027842313</v>
      </c>
      <c r="AH21" s="35">
        <f t="shared" si="18"/>
        <v>516.6058316950888</v>
      </c>
      <c r="AI21" s="35">
        <f t="shared" si="19"/>
        <v>286.15998121268223</v>
      </c>
      <c r="AJ21" s="35">
        <f t="shared" si="20"/>
        <v>21.41404029833982</v>
      </c>
      <c r="AK21" s="36">
        <f t="shared" si="21"/>
        <v>3266.6454081942447</v>
      </c>
    </row>
    <row r="22" spans="1:37" x14ac:dyDescent="0.25">
      <c r="A22" s="5">
        <v>5518</v>
      </c>
      <c r="B22" s="5">
        <v>1201651.3130750656</v>
      </c>
      <c r="C22" s="5">
        <v>1474497.9437377155</v>
      </c>
      <c r="D22" s="5">
        <v>17680.169620253182</v>
      </c>
      <c r="E22" s="5">
        <v>51.614060643138977</v>
      </c>
      <c r="F22" s="45">
        <v>-2.5000000000000001E-2</v>
      </c>
      <c r="G22" s="45">
        <v>2.5000000000000001E-2</v>
      </c>
      <c r="H22" s="45">
        <v>0.5</v>
      </c>
      <c r="I22" s="45">
        <v>0.5</v>
      </c>
      <c r="J22" s="45">
        <v>500</v>
      </c>
      <c r="K22" s="50">
        <v>2800</v>
      </c>
      <c r="L22" s="51">
        <v>9900</v>
      </c>
      <c r="M22" s="51">
        <v>4150</v>
      </c>
      <c r="N22" s="35">
        <f t="shared" si="0"/>
        <v>396.25</v>
      </c>
      <c r="O22" s="35">
        <f t="shared" si="1"/>
        <v>25</v>
      </c>
      <c r="P22" s="35">
        <f t="shared" si="2"/>
        <v>583.14442824110336</v>
      </c>
      <c r="Q22" s="35">
        <f t="shared" si="3"/>
        <v>249.0213797049712</v>
      </c>
      <c r="R22" s="35">
        <f t="shared" si="4"/>
        <v>125.44098869657967</v>
      </c>
      <c r="S22" s="35">
        <f t="shared" si="5"/>
        <v>293.88349863925117</v>
      </c>
      <c r="T22" s="35">
        <f t="shared" si="6"/>
        <v>42.449484114609724</v>
      </c>
      <c r="U22" s="35">
        <f t="shared" si="7"/>
        <v>529.00636606762339</v>
      </c>
      <c r="V22" s="35">
        <f t="shared" si="8"/>
        <v>266.47945515733045</v>
      </c>
      <c r="W22" s="35">
        <f t="shared" si="9"/>
        <v>19.473851536775534</v>
      </c>
      <c r="X22" s="35">
        <f t="shared" si="10"/>
        <v>3524.3878980789987</v>
      </c>
      <c r="Y22" s="51">
        <v>9900</v>
      </c>
      <c r="Z22" s="51">
        <v>4150</v>
      </c>
      <c r="AA22" s="35">
        <f t="shared" si="11"/>
        <v>603.75</v>
      </c>
      <c r="AB22" s="35">
        <f t="shared" si="12"/>
        <v>475</v>
      </c>
      <c r="AC22" s="35">
        <f t="shared" si="13"/>
        <v>584.50119721938472</v>
      </c>
      <c r="AD22" s="35">
        <f t="shared" si="14"/>
        <v>273.82073980775351</v>
      </c>
      <c r="AE22" s="35">
        <f t="shared" si="15"/>
        <v>151.67567408584176</v>
      </c>
      <c r="AF22" s="35">
        <f t="shared" si="16"/>
        <v>323.1632464175625</v>
      </c>
      <c r="AG22" s="35">
        <f t="shared" si="17"/>
        <v>14.755790027842313</v>
      </c>
      <c r="AH22" s="35">
        <f t="shared" si="18"/>
        <v>516.6058316950888</v>
      </c>
      <c r="AI22" s="35">
        <f t="shared" si="19"/>
        <v>286.15998121268223</v>
      </c>
      <c r="AJ22" s="35">
        <f t="shared" si="20"/>
        <v>21.41404029833982</v>
      </c>
      <c r="AK22" s="36">
        <f t="shared" si="21"/>
        <v>3266.6454081942447</v>
      </c>
    </row>
    <row r="23" spans="1:37" x14ac:dyDescent="0.25">
      <c r="A23" s="5">
        <v>5519</v>
      </c>
      <c r="B23" s="5">
        <v>1202271.8255319595</v>
      </c>
      <c r="C23" s="5">
        <v>1475282.1402593255</v>
      </c>
      <c r="D23" s="5">
        <v>17681.863291139256</v>
      </c>
      <c r="E23" s="5">
        <v>51.678801636939063</v>
      </c>
      <c r="F23" s="45">
        <v>-2.5000000000000001E-2</v>
      </c>
      <c r="G23" s="45">
        <v>2.5000000000000001E-2</v>
      </c>
      <c r="H23" s="45">
        <v>0.5</v>
      </c>
      <c r="I23" s="45">
        <v>0.5</v>
      </c>
      <c r="J23" s="45">
        <v>500</v>
      </c>
      <c r="K23" s="50">
        <v>2800</v>
      </c>
      <c r="L23" s="51">
        <v>9900</v>
      </c>
      <c r="M23" s="51">
        <v>4150</v>
      </c>
      <c r="N23" s="35">
        <f t="shared" si="0"/>
        <v>396.25</v>
      </c>
      <c r="O23" s="35">
        <f t="shared" si="1"/>
        <v>25</v>
      </c>
      <c r="P23" s="35">
        <f t="shared" si="2"/>
        <v>583.14442824110336</v>
      </c>
      <c r="Q23" s="35">
        <f t="shared" si="3"/>
        <v>249.0213797049712</v>
      </c>
      <c r="R23" s="35">
        <f t="shared" si="4"/>
        <v>125.44098869657967</v>
      </c>
      <c r="S23" s="35">
        <f t="shared" si="5"/>
        <v>293.88349863925117</v>
      </c>
      <c r="T23" s="35">
        <f t="shared" si="6"/>
        <v>42.449484114609724</v>
      </c>
      <c r="U23" s="35">
        <f t="shared" si="7"/>
        <v>529.00636606762339</v>
      </c>
      <c r="V23" s="35">
        <f t="shared" si="8"/>
        <v>266.47945515733045</v>
      </c>
      <c r="W23" s="35">
        <f t="shared" si="9"/>
        <v>19.473851536775534</v>
      </c>
      <c r="X23" s="35">
        <f t="shared" si="10"/>
        <v>3524.3878980789987</v>
      </c>
      <c r="Y23" s="51">
        <v>9900</v>
      </c>
      <c r="Z23" s="51">
        <v>4150</v>
      </c>
      <c r="AA23" s="35">
        <f t="shared" si="11"/>
        <v>603.75</v>
      </c>
      <c r="AB23" s="35">
        <f t="shared" si="12"/>
        <v>475</v>
      </c>
      <c r="AC23" s="35">
        <f t="shared" si="13"/>
        <v>584.50119721938472</v>
      </c>
      <c r="AD23" s="35">
        <f t="shared" si="14"/>
        <v>273.82073980775351</v>
      </c>
      <c r="AE23" s="35">
        <f t="shared" si="15"/>
        <v>151.67567408584176</v>
      </c>
      <c r="AF23" s="35">
        <f t="shared" si="16"/>
        <v>323.1632464175625</v>
      </c>
      <c r="AG23" s="35">
        <f t="shared" si="17"/>
        <v>14.755790027842313</v>
      </c>
      <c r="AH23" s="35">
        <f t="shared" si="18"/>
        <v>516.6058316950888</v>
      </c>
      <c r="AI23" s="35">
        <f t="shared" si="19"/>
        <v>286.15998121268223</v>
      </c>
      <c r="AJ23" s="35">
        <f t="shared" si="20"/>
        <v>21.41404029833982</v>
      </c>
      <c r="AK23" s="36">
        <f t="shared" si="21"/>
        <v>3266.6454081942447</v>
      </c>
    </row>
    <row r="24" spans="1:37" x14ac:dyDescent="0.25">
      <c r="A24" s="5">
        <v>5520</v>
      </c>
      <c r="B24" s="5">
        <v>1202891.4514951706</v>
      </c>
      <c r="C24" s="5">
        <v>1476067.0374242365</v>
      </c>
      <c r="D24" s="5">
        <v>17683.55696202533</v>
      </c>
      <c r="E24" s="5">
        <v>51.74354263073915</v>
      </c>
      <c r="F24" s="45">
        <v>-2.5000000000000001E-2</v>
      </c>
      <c r="G24" s="45">
        <v>2.5000000000000001E-2</v>
      </c>
      <c r="H24" s="45">
        <v>0.5</v>
      </c>
      <c r="I24" s="45">
        <v>0.5</v>
      </c>
      <c r="J24" s="45">
        <v>500</v>
      </c>
      <c r="K24" s="50">
        <v>2800</v>
      </c>
      <c r="L24" s="51">
        <v>9900</v>
      </c>
      <c r="M24" s="51">
        <v>4150</v>
      </c>
      <c r="N24" s="35">
        <f t="shared" si="0"/>
        <v>396.25</v>
      </c>
      <c r="O24" s="35">
        <f t="shared" si="1"/>
        <v>25</v>
      </c>
      <c r="P24" s="35">
        <f t="shared" si="2"/>
        <v>583.14442824110336</v>
      </c>
      <c r="Q24" s="35">
        <f t="shared" si="3"/>
        <v>249.0213797049712</v>
      </c>
      <c r="R24" s="35">
        <f t="shared" si="4"/>
        <v>125.44098869657967</v>
      </c>
      <c r="S24" s="35">
        <f t="shared" si="5"/>
        <v>293.88349863925117</v>
      </c>
      <c r="T24" s="35">
        <f t="shared" si="6"/>
        <v>42.449484114609724</v>
      </c>
      <c r="U24" s="35">
        <f t="shared" si="7"/>
        <v>529.00636606762339</v>
      </c>
      <c r="V24" s="35">
        <f t="shared" si="8"/>
        <v>266.47945515733045</v>
      </c>
      <c r="W24" s="35">
        <f t="shared" si="9"/>
        <v>19.473851536775534</v>
      </c>
      <c r="X24" s="35">
        <f t="shared" si="10"/>
        <v>3524.3878980789987</v>
      </c>
      <c r="Y24" s="51">
        <v>9900</v>
      </c>
      <c r="Z24" s="51">
        <v>4150</v>
      </c>
      <c r="AA24" s="35">
        <f t="shared" si="11"/>
        <v>603.75</v>
      </c>
      <c r="AB24" s="35">
        <f t="shared" si="12"/>
        <v>475</v>
      </c>
      <c r="AC24" s="35">
        <f t="shared" si="13"/>
        <v>584.50119721938472</v>
      </c>
      <c r="AD24" s="35">
        <f t="shared" si="14"/>
        <v>273.82073980775351</v>
      </c>
      <c r="AE24" s="35">
        <f t="shared" si="15"/>
        <v>151.67567408584176</v>
      </c>
      <c r="AF24" s="35">
        <f t="shared" si="16"/>
        <v>323.1632464175625</v>
      </c>
      <c r="AG24" s="35">
        <f t="shared" si="17"/>
        <v>14.755790027842313</v>
      </c>
      <c r="AH24" s="35">
        <f t="shared" si="18"/>
        <v>516.6058316950888</v>
      </c>
      <c r="AI24" s="35">
        <f t="shared" si="19"/>
        <v>286.15998121268223</v>
      </c>
      <c r="AJ24" s="35">
        <f t="shared" si="20"/>
        <v>21.41404029833982</v>
      </c>
      <c r="AK24" s="36">
        <f t="shared" si="21"/>
        <v>3266.6454081942447</v>
      </c>
    </row>
    <row r="25" spans="1:37" x14ac:dyDescent="0.25">
      <c r="A25" s="5">
        <v>5521</v>
      </c>
      <c r="B25" s="5">
        <v>1203510.1901731491</v>
      </c>
      <c r="C25" s="5">
        <v>1476852.6342302561</v>
      </c>
      <c r="D25" s="5">
        <v>17685.250632911404</v>
      </c>
      <c r="E25" s="5">
        <v>51.80828362453925</v>
      </c>
      <c r="F25" s="45">
        <v>-2.5000000000000001E-2</v>
      </c>
      <c r="G25" s="45">
        <v>2.5000000000000001E-2</v>
      </c>
      <c r="H25" s="45">
        <v>0.5</v>
      </c>
      <c r="I25" s="45">
        <v>0.5</v>
      </c>
      <c r="J25" s="45">
        <v>500</v>
      </c>
      <c r="K25" s="50">
        <v>2800</v>
      </c>
      <c r="L25" s="51">
        <v>9900</v>
      </c>
      <c r="M25" s="51">
        <v>4150</v>
      </c>
      <c r="N25" s="35">
        <f t="shared" si="0"/>
        <v>396.25</v>
      </c>
      <c r="O25" s="35">
        <f t="shared" si="1"/>
        <v>25</v>
      </c>
      <c r="P25" s="35">
        <f t="shared" si="2"/>
        <v>583.14442824110336</v>
      </c>
      <c r="Q25" s="35">
        <f t="shared" si="3"/>
        <v>249.0213797049712</v>
      </c>
      <c r="R25" s="35">
        <f t="shared" si="4"/>
        <v>125.44098869657967</v>
      </c>
      <c r="S25" s="35">
        <f t="shared" si="5"/>
        <v>293.88349863925117</v>
      </c>
      <c r="T25" s="35">
        <f t="shared" si="6"/>
        <v>42.449484114609724</v>
      </c>
      <c r="U25" s="35">
        <f t="shared" si="7"/>
        <v>529.00636606762339</v>
      </c>
      <c r="V25" s="35">
        <f t="shared" si="8"/>
        <v>266.47945515733045</v>
      </c>
      <c r="W25" s="35">
        <f t="shared" si="9"/>
        <v>19.473851536775534</v>
      </c>
      <c r="X25" s="35">
        <f t="shared" si="10"/>
        <v>3524.3878980789987</v>
      </c>
      <c r="Y25" s="51">
        <v>9900</v>
      </c>
      <c r="Z25" s="51">
        <v>4150</v>
      </c>
      <c r="AA25" s="35">
        <f t="shared" si="11"/>
        <v>603.75</v>
      </c>
      <c r="AB25" s="35">
        <f t="shared" si="12"/>
        <v>475</v>
      </c>
      <c r="AC25" s="35">
        <f t="shared" si="13"/>
        <v>584.50119721938472</v>
      </c>
      <c r="AD25" s="35">
        <f t="shared" si="14"/>
        <v>273.82073980775351</v>
      </c>
      <c r="AE25" s="35">
        <f t="shared" si="15"/>
        <v>151.67567408584176</v>
      </c>
      <c r="AF25" s="35">
        <f t="shared" si="16"/>
        <v>323.1632464175625</v>
      </c>
      <c r="AG25" s="35">
        <f t="shared" si="17"/>
        <v>14.755790027842313</v>
      </c>
      <c r="AH25" s="35">
        <f t="shared" si="18"/>
        <v>516.6058316950888</v>
      </c>
      <c r="AI25" s="35">
        <f t="shared" si="19"/>
        <v>286.15998121268223</v>
      </c>
      <c r="AJ25" s="35">
        <f t="shared" si="20"/>
        <v>21.41404029833982</v>
      </c>
      <c r="AK25" s="36">
        <f t="shared" si="21"/>
        <v>3266.6454081942447</v>
      </c>
    </row>
    <row r="26" spans="1:37" x14ac:dyDescent="0.25">
      <c r="A26" s="5">
        <v>5521.2</v>
      </c>
      <c r="B26" s="5">
        <v>1203633.8313651085</v>
      </c>
      <c r="C26" s="5">
        <v>1477009.8374601305</v>
      </c>
      <c r="D26" s="5">
        <v>17685.589367088625</v>
      </c>
      <c r="E26" s="5">
        <v>51.821231823299257</v>
      </c>
      <c r="F26" s="45">
        <v>-2.5000000000000001E-2</v>
      </c>
      <c r="G26" s="45">
        <v>2.5000000000000001E-2</v>
      </c>
      <c r="H26" s="45">
        <v>0.5</v>
      </c>
      <c r="I26" s="45">
        <v>0.5</v>
      </c>
      <c r="J26" s="45">
        <v>500</v>
      </c>
      <c r="K26" s="50">
        <v>2800</v>
      </c>
      <c r="L26" s="51">
        <v>9900</v>
      </c>
      <c r="M26" s="51">
        <v>4150</v>
      </c>
      <c r="N26" s="35">
        <f t="shared" si="0"/>
        <v>396.25</v>
      </c>
      <c r="O26" s="35">
        <f t="shared" si="1"/>
        <v>25</v>
      </c>
      <c r="P26" s="35">
        <f t="shared" si="2"/>
        <v>583.14442824110336</v>
      </c>
      <c r="Q26" s="35">
        <f t="shared" si="3"/>
        <v>249.0213797049712</v>
      </c>
      <c r="R26" s="35">
        <f t="shared" si="4"/>
        <v>125.44098869657967</v>
      </c>
      <c r="S26" s="35">
        <f t="shared" si="5"/>
        <v>293.88349863925117</v>
      </c>
      <c r="T26" s="35">
        <f t="shared" si="6"/>
        <v>42.449484114609724</v>
      </c>
      <c r="U26" s="35">
        <f t="shared" si="7"/>
        <v>529.00636606762339</v>
      </c>
      <c r="V26" s="35">
        <f t="shared" si="8"/>
        <v>266.47945515733045</v>
      </c>
      <c r="W26" s="35">
        <f t="shared" si="9"/>
        <v>19.473851536775534</v>
      </c>
      <c r="X26" s="35">
        <f t="shared" si="10"/>
        <v>3524.3878980789987</v>
      </c>
      <c r="Y26" s="51">
        <v>9900</v>
      </c>
      <c r="Z26" s="51">
        <v>4150</v>
      </c>
      <c r="AA26" s="35">
        <f t="shared" si="11"/>
        <v>603.75</v>
      </c>
      <c r="AB26" s="35">
        <f t="shared" si="12"/>
        <v>475</v>
      </c>
      <c r="AC26" s="35">
        <f t="shared" si="13"/>
        <v>584.50119721938472</v>
      </c>
      <c r="AD26" s="35">
        <f t="shared" si="14"/>
        <v>273.82073980775351</v>
      </c>
      <c r="AE26" s="35">
        <f t="shared" si="15"/>
        <v>151.67567408584176</v>
      </c>
      <c r="AF26" s="35">
        <f t="shared" si="16"/>
        <v>323.1632464175625</v>
      </c>
      <c r="AG26" s="35">
        <f t="shared" si="17"/>
        <v>14.755790027842313</v>
      </c>
      <c r="AH26" s="35">
        <f t="shared" si="18"/>
        <v>516.6058316950888</v>
      </c>
      <c r="AI26" s="35">
        <f t="shared" si="19"/>
        <v>286.15998121268223</v>
      </c>
      <c r="AJ26" s="35">
        <f t="shared" si="20"/>
        <v>21.41404029833982</v>
      </c>
      <c r="AK26" s="36">
        <f t="shared" si="21"/>
        <v>3266.6454081942447</v>
      </c>
    </row>
    <row r="27" spans="1:37" x14ac:dyDescent="0.25">
      <c r="A27" s="5">
        <v>5521.8</v>
      </c>
      <c r="B27" s="5">
        <v>1204004.5417399406</v>
      </c>
      <c r="C27" s="5">
        <v>1477481.6147426665</v>
      </c>
      <c r="D27" s="5">
        <v>17686.605569620267</v>
      </c>
      <c r="E27" s="5">
        <v>51.860076419579329</v>
      </c>
      <c r="F27" s="45">
        <v>-2.5000000000000001E-2</v>
      </c>
      <c r="G27" s="45">
        <v>2.5000000000000001E-2</v>
      </c>
      <c r="H27" s="45">
        <v>0.5</v>
      </c>
      <c r="I27" s="45">
        <v>0.5</v>
      </c>
      <c r="J27" s="45">
        <v>500</v>
      </c>
      <c r="K27" s="50">
        <v>2800</v>
      </c>
      <c r="L27" s="51">
        <v>9900</v>
      </c>
      <c r="M27" s="51">
        <v>4150</v>
      </c>
      <c r="N27" s="35">
        <f t="shared" si="0"/>
        <v>396.25</v>
      </c>
      <c r="O27" s="35">
        <f t="shared" si="1"/>
        <v>25</v>
      </c>
      <c r="P27" s="35">
        <f t="shared" si="2"/>
        <v>583.14442824110336</v>
      </c>
      <c r="Q27" s="35">
        <f t="shared" si="3"/>
        <v>249.0213797049712</v>
      </c>
      <c r="R27" s="35">
        <f t="shared" si="4"/>
        <v>125.44098869657967</v>
      </c>
      <c r="S27" s="35">
        <f t="shared" si="5"/>
        <v>293.88349863925117</v>
      </c>
      <c r="T27" s="35">
        <f t="shared" si="6"/>
        <v>42.449484114609724</v>
      </c>
      <c r="U27" s="35">
        <f t="shared" si="7"/>
        <v>529.00636606762339</v>
      </c>
      <c r="V27" s="35">
        <f t="shared" si="8"/>
        <v>266.47945515733045</v>
      </c>
      <c r="W27" s="35">
        <f t="shared" si="9"/>
        <v>19.473851536775534</v>
      </c>
      <c r="X27" s="35">
        <f t="shared" si="10"/>
        <v>3524.3878980789987</v>
      </c>
      <c r="Y27" s="51">
        <v>9900</v>
      </c>
      <c r="Z27" s="51">
        <v>4150</v>
      </c>
      <c r="AA27" s="35">
        <f t="shared" si="11"/>
        <v>603.75</v>
      </c>
      <c r="AB27" s="35">
        <f t="shared" si="12"/>
        <v>475</v>
      </c>
      <c r="AC27" s="35">
        <f t="shared" si="13"/>
        <v>584.50119721938472</v>
      </c>
      <c r="AD27" s="35">
        <f t="shared" si="14"/>
        <v>273.82073980775351</v>
      </c>
      <c r="AE27" s="35">
        <f t="shared" si="15"/>
        <v>151.67567408584176</v>
      </c>
      <c r="AF27" s="35">
        <f t="shared" si="16"/>
        <v>323.1632464175625</v>
      </c>
      <c r="AG27" s="35">
        <f t="shared" si="17"/>
        <v>14.755790027842313</v>
      </c>
      <c r="AH27" s="35">
        <f t="shared" si="18"/>
        <v>516.6058316950888</v>
      </c>
      <c r="AI27" s="35">
        <f t="shared" si="19"/>
        <v>286.15998121268223</v>
      </c>
      <c r="AJ27" s="35">
        <f t="shared" si="20"/>
        <v>21.41404029833982</v>
      </c>
      <c r="AK27" s="36">
        <f t="shared" si="21"/>
        <v>3266.6454081942447</v>
      </c>
    </row>
    <row r="28" spans="1:37" x14ac:dyDescent="0.25">
      <c r="A28" s="5">
        <v>5522</v>
      </c>
      <c r="B28" s="5">
        <v>1204128.0407767296</v>
      </c>
      <c r="C28" s="5">
        <v>1477638.9296743274</v>
      </c>
      <c r="D28" s="5">
        <v>17686.944303797482</v>
      </c>
      <c r="E28" s="5">
        <v>51.873024618339336</v>
      </c>
      <c r="F28" s="45">
        <v>-2.5000000000000001E-2</v>
      </c>
      <c r="G28" s="45">
        <v>2.5000000000000001E-2</v>
      </c>
      <c r="H28" s="45">
        <v>0.5</v>
      </c>
      <c r="I28" s="45">
        <v>0.5</v>
      </c>
      <c r="J28" s="45">
        <v>500</v>
      </c>
      <c r="K28" s="50">
        <v>2800</v>
      </c>
      <c r="L28" s="51">
        <v>9900</v>
      </c>
      <c r="M28" s="51">
        <v>4150</v>
      </c>
      <c r="N28" s="35">
        <f t="shared" si="0"/>
        <v>396.25</v>
      </c>
      <c r="O28" s="35">
        <f t="shared" si="1"/>
        <v>25</v>
      </c>
      <c r="P28" s="35">
        <f t="shared" si="2"/>
        <v>583.14442824110336</v>
      </c>
      <c r="Q28" s="35">
        <f t="shared" si="3"/>
        <v>249.0213797049712</v>
      </c>
      <c r="R28" s="35">
        <f t="shared" si="4"/>
        <v>125.44098869657967</v>
      </c>
      <c r="S28" s="35">
        <f t="shared" si="5"/>
        <v>293.88349863925117</v>
      </c>
      <c r="T28" s="35">
        <f t="shared" si="6"/>
        <v>42.449484114609724</v>
      </c>
      <c r="U28" s="35">
        <f t="shared" si="7"/>
        <v>529.00636606762339</v>
      </c>
      <c r="V28" s="35">
        <f t="shared" si="8"/>
        <v>266.47945515733045</v>
      </c>
      <c r="W28" s="35">
        <f t="shared" si="9"/>
        <v>19.473851536775534</v>
      </c>
      <c r="X28" s="35">
        <f t="shared" si="10"/>
        <v>3524.3878980789987</v>
      </c>
      <c r="Y28" s="51">
        <v>9900</v>
      </c>
      <c r="Z28" s="51">
        <v>4150</v>
      </c>
      <c r="AA28" s="35">
        <f t="shared" si="11"/>
        <v>603.75</v>
      </c>
      <c r="AB28" s="35">
        <f t="shared" si="12"/>
        <v>475</v>
      </c>
      <c r="AC28" s="35">
        <f t="shared" si="13"/>
        <v>584.50119721938472</v>
      </c>
      <c r="AD28" s="35">
        <f t="shared" si="14"/>
        <v>273.82073980775351</v>
      </c>
      <c r="AE28" s="35">
        <f t="shared" si="15"/>
        <v>151.67567408584176</v>
      </c>
      <c r="AF28" s="35">
        <f t="shared" si="16"/>
        <v>323.1632464175625</v>
      </c>
      <c r="AG28" s="35">
        <f t="shared" si="17"/>
        <v>14.755790027842313</v>
      </c>
      <c r="AH28" s="35">
        <f t="shared" si="18"/>
        <v>516.6058316950888</v>
      </c>
      <c r="AI28" s="35">
        <f t="shared" si="19"/>
        <v>286.15998121268223</v>
      </c>
      <c r="AJ28" s="35">
        <f t="shared" si="20"/>
        <v>21.41404029833982</v>
      </c>
      <c r="AK28" s="36">
        <f t="shared" si="21"/>
        <v>3266.6454081942447</v>
      </c>
    </row>
    <row r="29" spans="1:37" x14ac:dyDescent="0.25">
      <c r="A29" s="5">
        <v>5523</v>
      </c>
      <c r="B29" s="5">
        <v>1204745.0025167465</v>
      </c>
      <c r="C29" s="5">
        <v>1478425.922752589</v>
      </c>
      <c r="D29" s="5">
        <v>17688.637974683559</v>
      </c>
      <c r="E29" s="5">
        <v>51.93776561213943</v>
      </c>
      <c r="F29" s="45">
        <v>-2.5000000000000001E-2</v>
      </c>
      <c r="G29" s="45">
        <v>2.5000000000000001E-2</v>
      </c>
      <c r="H29" s="45">
        <v>0.5</v>
      </c>
      <c r="I29" s="45">
        <v>0.5</v>
      </c>
      <c r="J29" s="45">
        <v>500</v>
      </c>
      <c r="K29" s="50">
        <v>2800</v>
      </c>
      <c r="L29" s="51">
        <v>9900</v>
      </c>
      <c r="M29" s="51">
        <v>4150</v>
      </c>
      <c r="N29" s="35">
        <f t="shared" si="0"/>
        <v>396.25</v>
      </c>
      <c r="O29" s="35">
        <f t="shared" si="1"/>
        <v>25</v>
      </c>
      <c r="P29" s="35">
        <f t="shared" si="2"/>
        <v>583.14442824110336</v>
      </c>
      <c r="Q29" s="35">
        <f t="shared" si="3"/>
        <v>249.0213797049712</v>
      </c>
      <c r="R29" s="35">
        <f t="shared" si="4"/>
        <v>125.44098869657967</v>
      </c>
      <c r="S29" s="35">
        <f t="shared" si="5"/>
        <v>293.88349863925117</v>
      </c>
      <c r="T29" s="35">
        <f t="shared" si="6"/>
        <v>42.449484114609724</v>
      </c>
      <c r="U29" s="35">
        <f t="shared" si="7"/>
        <v>529.00636606762339</v>
      </c>
      <c r="V29" s="35">
        <f t="shared" si="8"/>
        <v>266.47945515733045</v>
      </c>
      <c r="W29" s="35">
        <f t="shared" si="9"/>
        <v>19.473851536775534</v>
      </c>
      <c r="X29" s="35">
        <f t="shared" si="10"/>
        <v>3524.3878980789987</v>
      </c>
      <c r="Y29" s="51">
        <v>9900</v>
      </c>
      <c r="Z29" s="51">
        <v>4150</v>
      </c>
      <c r="AA29" s="35">
        <f t="shared" si="11"/>
        <v>603.75</v>
      </c>
      <c r="AB29" s="35">
        <f t="shared" si="12"/>
        <v>475</v>
      </c>
      <c r="AC29" s="35">
        <f t="shared" si="13"/>
        <v>584.50119721938472</v>
      </c>
      <c r="AD29" s="35">
        <f t="shared" si="14"/>
        <v>273.82073980775351</v>
      </c>
      <c r="AE29" s="35">
        <f t="shared" si="15"/>
        <v>151.67567408584176</v>
      </c>
      <c r="AF29" s="35">
        <f t="shared" si="16"/>
        <v>323.1632464175625</v>
      </c>
      <c r="AG29" s="35">
        <f t="shared" si="17"/>
        <v>14.755790027842313</v>
      </c>
      <c r="AH29" s="35">
        <f t="shared" si="18"/>
        <v>516.6058316950888</v>
      </c>
      <c r="AI29" s="35">
        <f t="shared" si="19"/>
        <v>286.15998121268223</v>
      </c>
      <c r="AJ29" s="35">
        <f t="shared" si="20"/>
        <v>21.41404029833982</v>
      </c>
      <c r="AK29" s="36">
        <f t="shared" si="21"/>
        <v>3266.6454081942447</v>
      </c>
    </row>
    <row r="30" spans="1:37" x14ac:dyDescent="0.25">
      <c r="A30" s="5">
        <v>5524</v>
      </c>
      <c r="B30" s="5">
        <v>1205361.0746049881</v>
      </c>
      <c r="C30" s="5">
        <v>1479213.612460196</v>
      </c>
      <c r="D30" s="5">
        <v>17690.331645569637</v>
      </c>
      <c r="E30" s="5">
        <v>52.00250660593953</v>
      </c>
      <c r="F30" s="45">
        <v>-2.5000000000000001E-2</v>
      </c>
      <c r="G30" s="45">
        <v>2.5000000000000001E-2</v>
      </c>
      <c r="H30" s="45">
        <v>0.5</v>
      </c>
      <c r="I30" s="45">
        <v>0.5</v>
      </c>
      <c r="J30" s="45">
        <v>500</v>
      </c>
      <c r="K30" s="50">
        <v>2800</v>
      </c>
      <c r="L30" s="51">
        <v>9900</v>
      </c>
      <c r="M30" s="51">
        <v>4150</v>
      </c>
      <c r="N30" s="35">
        <f t="shared" si="0"/>
        <v>396.25</v>
      </c>
      <c r="O30" s="35">
        <f t="shared" si="1"/>
        <v>25</v>
      </c>
      <c r="P30" s="35">
        <f t="shared" si="2"/>
        <v>583.14442824110336</v>
      </c>
      <c r="Q30" s="35">
        <f t="shared" si="3"/>
        <v>249.0213797049712</v>
      </c>
      <c r="R30" s="35">
        <f t="shared" si="4"/>
        <v>125.44098869657967</v>
      </c>
      <c r="S30" s="35">
        <f t="shared" si="5"/>
        <v>293.88349863925117</v>
      </c>
      <c r="T30" s="35">
        <f t="shared" si="6"/>
        <v>42.449484114609724</v>
      </c>
      <c r="U30" s="35">
        <f t="shared" si="7"/>
        <v>529.00636606762339</v>
      </c>
      <c r="V30" s="35">
        <f t="shared" si="8"/>
        <v>266.47945515733045</v>
      </c>
      <c r="W30" s="35">
        <f t="shared" si="9"/>
        <v>19.473851536775534</v>
      </c>
      <c r="X30" s="35">
        <f t="shared" si="10"/>
        <v>3524.3878980789987</v>
      </c>
      <c r="Y30" s="51">
        <v>9900</v>
      </c>
      <c r="Z30" s="51">
        <v>4150</v>
      </c>
      <c r="AA30" s="35">
        <f t="shared" si="11"/>
        <v>603.75</v>
      </c>
      <c r="AB30" s="35">
        <f t="shared" si="12"/>
        <v>475</v>
      </c>
      <c r="AC30" s="35">
        <f t="shared" si="13"/>
        <v>584.50119721938472</v>
      </c>
      <c r="AD30" s="35">
        <f t="shared" si="14"/>
        <v>273.82073980775351</v>
      </c>
      <c r="AE30" s="35">
        <f t="shared" si="15"/>
        <v>151.67567408584176</v>
      </c>
      <c r="AF30" s="35">
        <f t="shared" si="16"/>
        <v>323.1632464175625</v>
      </c>
      <c r="AG30" s="35">
        <f t="shared" si="17"/>
        <v>14.755790027842313</v>
      </c>
      <c r="AH30" s="35">
        <f t="shared" si="18"/>
        <v>516.6058316950888</v>
      </c>
      <c r="AI30" s="35">
        <f t="shared" si="19"/>
        <v>286.15998121268223</v>
      </c>
      <c r="AJ30" s="35">
        <f t="shared" si="20"/>
        <v>21.41404029833982</v>
      </c>
      <c r="AK30" s="36">
        <f t="shared" si="21"/>
        <v>3266.6454081942447</v>
      </c>
    </row>
    <row r="31" spans="1:37" x14ac:dyDescent="0.25">
      <c r="A31" s="5">
        <v>5525</v>
      </c>
      <c r="B31" s="5">
        <v>1205976.2562551498</v>
      </c>
      <c r="C31" s="5">
        <v>1480001.9977914989</v>
      </c>
      <c r="D31" s="5">
        <v>17692.025316455711</v>
      </c>
      <c r="E31" s="5">
        <v>52.067247599739623</v>
      </c>
      <c r="F31" s="45">
        <v>-2.5000000000000001E-2</v>
      </c>
      <c r="G31" s="45">
        <v>2.5000000000000001E-2</v>
      </c>
      <c r="H31" s="45">
        <v>0.5</v>
      </c>
      <c r="I31" s="45">
        <v>0.5</v>
      </c>
      <c r="J31" s="45">
        <v>500</v>
      </c>
      <c r="K31" s="50">
        <v>2800</v>
      </c>
      <c r="L31" s="51">
        <v>9900</v>
      </c>
      <c r="M31" s="51">
        <v>4150</v>
      </c>
      <c r="N31" s="35">
        <f t="shared" si="0"/>
        <v>396.25</v>
      </c>
      <c r="O31" s="35">
        <f t="shared" si="1"/>
        <v>25</v>
      </c>
      <c r="P31" s="35">
        <f t="shared" si="2"/>
        <v>583.14442824110336</v>
      </c>
      <c r="Q31" s="35">
        <f t="shared" si="3"/>
        <v>249.0213797049712</v>
      </c>
      <c r="R31" s="35">
        <f t="shared" si="4"/>
        <v>125.44098869657967</v>
      </c>
      <c r="S31" s="35">
        <f t="shared" si="5"/>
        <v>293.88349863925117</v>
      </c>
      <c r="T31" s="35">
        <f t="shared" si="6"/>
        <v>42.449484114609724</v>
      </c>
      <c r="U31" s="35">
        <f t="shared" si="7"/>
        <v>529.00636606762339</v>
      </c>
      <c r="V31" s="35">
        <f t="shared" si="8"/>
        <v>266.47945515733045</v>
      </c>
      <c r="W31" s="35">
        <f t="shared" si="9"/>
        <v>19.473851536775534</v>
      </c>
      <c r="X31" s="35">
        <f t="shared" si="10"/>
        <v>3524.3878980789987</v>
      </c>
      <c r="Y31" s="51">
        <v>9900</v>
      </c>
      <c r="Z31" s="51">
        <v>4150</v>
      </c>
      <c r="AA31" s="35">
        <f t="shared" si="11"/>
        <v>603.75</v>
      </c>
      <c r="AB31" s="35">
        <f t="shared" si="12"/>
        <v>475</v>
      </c>
      <c r="AC31" s="35">
        <f t="shared" si="13"/>
        <v>584.50119721938472</v>
      </c>
      <c r="AD31" s="35">
        <f t="shared" si="14"/>
        <v>273.82073980775351</v>
      </c>
      <c r="AE31" s="35">
        <f t="shared" si="15"/>
        <v>151.67567408584176</v>
      </c>
      <c r="AF31" s="35">
        <f t="shared" si="16"/>
        <v>323.1632464175625</v>
      </c>
      <c r="AG31" s="35">
        <f t="shared" si="17"/>
        <v>14.755790027842313</v>
      </c>
      <c r="AH31" s="35">
        <f t="shared" si="18"/>
        <v>516.6058316950888</v>
      </c>
      <c r="AI31" s="35">
        <f t="shared" si="19"/>
        <v>286.15998121268223</v>
      </c>
      <c r="AJ31" s="35">
        <f t="shared" si="20"/>
        <v>21.41404029833982</v>
      </c>
      <c r="AK31" s="36">
        <f t="shared" si="21"/>
        <v>3266.6454081942447</v>
      </c>
    </row>
    <row r="32" spans="1:37" x14ac:dyDescent="0.25">
      <c r="A32" s="5">
        <v>5526</v>
      </c>
      <c r="B32" s="5">
        <v>1206590.5466823578</v>
      </c>
      <c r="C32" s="5">
        <v>1480791.077739805</v>
      </c>
      <c r="D32" s="5">
        <v>17693.718987341788</v>
      </c>
      <c r="E32" s="5">
        <v>52.131988593539717</v>
      </c>
      <c r="F32" s="45">
        <v>-2.5000000000000001E-2</v>
      </c>
      <c r="G32" s="45">
        <v>2.5000000000000001E-2</v>
      </c>
      <c r="H32" s="45">
        <v>0.5</v>
      </c>
      <c r="I32" s="45">
        <v>0.5</v>
      </c>
      <c r="J32" s="45">
        <v>500</v>
      </c>
      <c r="K32" s="50">
        <v>2800</v>
      </c>
      <c r="L32" s="51">
        <v>9900</v>
      </c>
      <c r="M32" s="51">
        <v>4150</v>
      </c>
      <c r="N32" s="35">
        <f t="shared" si="0"/>
        <v>396.25</v>
      </c>
      <c r="O32" s="35">
        <f t="shared" si="1"/>
        <v>25</v>
      </c>
      <c r="P32" s="35">
        <f t="shared" si="2"/>
        <v>583.14442824110336</v>
      </c>
      <c r="Q32" s="35">
        <f t="shared" si="3"/>
        <v>249.0213797049712</v>
      </c>
      <c r="R32" s="35">
        <f t="shared" si="4"/>
        <v>125.44098869657967</v>
      </c>
      <c r="S32" s="35">
        <f t="shared" si="5"/>
        <v>293.88349863925117</v>
      </c>
      <c r="T32" s="35">
        <f t="shared" si="6"/>
        <v>42.449484114609724</v>
      </c>
      <c r="U32" s="35">
        <f t="shared" si="7"/>
        <v>529.00636606762339</v>
      </c>
      <c r="V32" s="35">
        <f t="shared" si="8"/>
        <v>266.47945515733045</v>
      </c>
      <c r="W32" s="35">
        <f t="shared" si="9"/>
        <v>19.473851536775534</v>
      </c>
      <c r="X32" s="35">
        <f t="shared" si="10"/>
        <v>3524.3878980789987</v>
      </c>
      <c r="Y32" s="51">
        <v>9900</v>
      </c>
      <c r="Z32" s="51">
        <v>4150</v>
      </c>
      <c r="AA32" s="35">
        <f t="shared" si="11"/>
        <v>603.75</v>
      </c>
      <c r="AB32" s="35">
        <f t="shared" si="12"/>
        <v>475</v>
      </c>
      <c r="AC32" s="35">
        <f t="shared" si="13"/>
        <v>584.50119721938472</v>
      </c>
      <c r="AD32" s="35">
        <f t="shared" si="14"/>
        <v>273.82073980775351</v>
      </c>
      <c r="AE32" s="35">
        <f t="shared" si="15"/>
        <v>151.67567408584176</v>
      </c>
      <c r="AF32" s="35">
        <f t="shared" si="16"/>
        <v>323.1632464175625</v>
      </c>
      <c r="AG32" s="35">
        <f t="shared" si="17"/>
        <v>14.755790027842313</v>
      </c>
      <c r="AH32" s="35">
        <f t="shared" si="18"/>
        <v>516.6058316950888</v>
      </c>
      <c r="AI32" s="35">
        <f t="shared" si="19"/>
        <v>286.15998121268223</v>
      </c>
      <c r="AJ32" s="35">
        <f t="shared" si="20"/>
        <v>21.41404029833982</v>
      </c>
      <c r="AK32" s="36">
        <f t="shared" si="21"/>
        <v>3266.6454081942447</v>
      </c>
    </row>
    <row r="33" spans="1:37" x14ac:dyDescent="0.25">
      <c r="A33" s="5">
        <v>5526.2</v>
      </c>
      <c r="B33" s="5">
        <v>1206713.2977519035</v>
      </c>
      <c r="C33" s="5">
        <v>1480948.9769949019</v>
      </c>
      <c r="D33" s="5">
        <v>17694.057721519002</v>
      </c>
      <c r="E33" s="5">
        <v>52.144936792299724</v>
      </c>
      <c r="F33" s="45">
        <v>-2.5000000000000001E-2</v>
      </c>
      <c r="G33" s="45">
        <v>2.5000000000000001E-2</v>
      </c>
      <c r="H33" s="45">
        <v>0.5</v>
      </c>
      <c r="I33" s="45">
        <v>0.5</v>
      </c>
      <c r="J33" s="45">
        <v>500</v>
      </c>
      <c r="K33" s="50">
        <v>2800</v>
      </c>
      <c r="L33" s="51">
        <v>9900</v>
      </c>
      <c r="M33" s="51">
        <v>4150</v>
      </c>
      <c r="N33" s="35">
        <f t="shared" si="0"/>
        <v>396.25</v>
      </c>
      <c r="O33" s="35">
        <f t="shared" si="1"/>
        <v>25</v>
      </c>
      <c r="P33" s="35">
        <f t="shared" si="2"/>
        <v>583.14442824110336</v>
      </c>
      <c r="Q33" s="35">
        <f t="shared" si="3"/>
        <v>249.0213797049712</v>
      </c>
      <c r="R33" s="35">
        <f t="shared" si="4"/>
        <v>125.44098869657967</v>
      </c>
      <c r="S33" s="35">
        <f t="shared" si="5"/>
        <v>293.88349863925117</v>
      </c>
      <c r="T33" s="35">
        <f t="shared" si="6"/>
        <v>42.449484114609724</v>
      </c>
      <c r="U33" s="35">
        <f t="shared" si="7"/>
        <v>529.00636606762339</v>
      </c>
      <c r="V33" s="35">
        <f t="shared" si="8"/>
        <v>266.47945515733045</v>
      </c>
      <c r="W33" s="35">
        <f t="shared" si="9"/>
        <v>19.473851536775534</v>
      </c>
      <c r="X33" s="35">
        <f t="shared" si="10"/>
        <v>3524.3878980789987</v>
      </c>
      <c r="Y33" s="51">
        <v>9900</v>
      </c>
      <c r="Z33" s="51">
        <v>4150</v>
      </c>
      <c r="AA33" s="35">
        <f t="shared" si="11"/>
        <v>603.75</v>
      </c>
      <c r="AB33" s="35">
        <f t="shared" si="12"/>
        <v>475</v>
      </c>
      <c r="AC33" s="35">
        <f t="shared" si="13"/>
        <v>584.50119721938472</v>
      </c>
      <c r="AD33" s="35">
        <f t="shared" si="14"/>
        <v>273.82073980775351</v>
      </c>
      <c r="AE33" s="35">
        <f t="shared" si="15"/>
        <v>151.67567408584176</v>
      </c>
      <c r="AF33" s="35">
        <f t="shared" si="16"/>
        <v>323.1632464175625</v>
      </c>
      <c r="AG33" s="35">
        <f t="shared" si="17"/>
        <v>14.755790027842313</v>
      </c>
      <c r="AH33" s="35">
        <f t="shared" si="18"/>
        <v>516.6058316950888</v>
      </c>
      <c r="AI33" s="35">
        <f t="shared" si="19"/>
        <v>286.15998121268223</v>
      </c>
      <c r="AJ33" s="35">
        <f t="shared" si="20"/>
        <v>21.41404029833982</v>
      </c>
      <c r="AK33" s="36">
        <f t="shared" si="21"/>
        <v>3266.6454081942447</v>
      </c>
    </row>
    <row r="34" spans="1:37" x14ac:dyDescent="0.25">
      <c r="A34" s="5">
        <v>5526.8</v>
      </c>
      <c r="B34" s="5">
        <v>1207081.336815834</v>
      </c>
      <c r="C34" s="5">
        <v>1481422.8411457837</v>
      </c>
      <c r="D34" s="5">
        <v>17695.073924050648</v>
      </c>
      <c r="E34" s="5">
        <v>52.183781388579803</v>
      </c>
      <c r="F34" s="45">
        <v>-2.5000000000000001E-2</v>
      </c>
      <c r="G34" s="45">
        <v>2.5000000000000001E-2</v>
      </c>
      <c r="H34" s="45">
        <v>0.5</v>
      </c>
      <c r="I34" s="45">
        <v>0.5</v>
      </c>
      <c r="J34" s="45">
        <v>500</v>
      </c>
      <c r="K34" s="50">
        <v>2800</v>
      </c>
      <c r="L34" s="51">
        <v>9900</v>
      </c>
      <c r="M34" s="51">
        <v>4150</v>
      </c>
      <c r="N34" s="35">
        <f t="shared" si="0"/>
        <v>396.25</v>
      </c>
      <c r="O34" s="35">
        <f t="shared" si="1"/>
        <v>25</v>
      </c>
      <c r="P34" s="35">
        <f t="shared" si="2"/>
        <v>583.14442824110336</v>
      </c>
      <c r="Q34" s="35">
        <f t="shared" si="3"/>
        <v>249.0213797049712</v>
      </c>
      <c r="R34" s="35">
        <f t="shared" si="4"/>
        <v>125.44098869657967</v>
      </c>
      <c r="S34" s="35">
        <f t="shared" si="5"/>
        <v>293.88349863925117</v>
      </c>
      <c r="T34" s="35">
        <f t="shared" si="6"/>
        <v>42.449484114609724</v>
      </c>
      <c r="U34" s="35">
        <f t="shared" si="7"/>
        <v>529.00636606762339</v>
      </c>
      <c r="V34" s="35">
        <f t="shared" si="8"/>
        <v>266.47945515733045</v>
      </c>
      <c r="W34" s="35">
        <f t="shared" si="9"/>
        <v>19.473851536775534</v>
      </c>
      <c r="X34" s="35">
        <f t="shared" si="10"/>
        <v>3524.3878980789987</v>
      </c>
      <c r="Y34" s="51">
        <v>9900</v>
      </c>
      <c r="Z34" s="51">
        <v>4150</v>
      </c>
      <c r="AA34" s="35">
        <f t="shared" si="11"/>
        <v>603.75</v>
      </c>
      <c r="AB34" s="35">
        <f t="shared" si="12"/>
        <v>475</v>
      </c>
      <c r="AC34" s="35">
        <f t="shared" si="13"/>
        <v>584.50119721938472</v>
      </c>
      <c r="AD34" s="35">
        <f t="shared" si="14"/>
        <v>273.82073980775351</v>
      </c>
      <c r="AE34" s="35">
        <f t="shared" si="15"/>
        <v>151.67567408584176</v>
      </c>
      <c r="AF34" s="35">
        <f t="shared" si="16"/>
        <v>323.1632464175625</v>
      </c>
      <c r="AG34" s="35">
        <f t="shared" si="17"/>
        <v>14.755790027842313</v>
      </c>
      <c r="AH34" s="35">
        <f t="shared" si="18"/>
        <v>516.6058316950888</v>
      </c>
      <c r="AI34" s="35">
        <f t="shared" si="19"/>
        <v>286.15998121268223</v>
      </c>
      <c r="AJ34" s="35">
        <f t="shared" si="20"/>
        <v>21.41404029833982</v>
      </c>
      <c r="AK34" s="36">
        <f t="shared" si="21"/>
        <v>3266.6454081942447</v>
      </c>
    </row>
    <row r="35" spans="1:37" x14ac:dyDescent="0.25">
      <c r="A35" s="5">
        <v>5527</v>
      </c>
      <c r="B35" s="5">
        <v>1207203.945101738</v>
      </c>
      <c r="C35" s="5">
        <v>1481580.851297766</v>
      </c>
      <c r="D35" s="5">
        <v>17695.412658227862</v>
      </c>
      <c r="E35" s="5">
        <v>52.196729587339803</v>
      </c>
      <c r="F35" s="45">
        <v>-2.5000000000000001E-2</v>
      </c>
      <c r="G35" s="45">
        <v>2.5000000000000001E-2</v>
      </c>
      <c r="H35" s="45">
        <v>0.5</v>
      </c>
      <c r="I35" s="45">
        <v>0.5</v>
      </c>
      <c r="J35" s="45">
        <v>500</v>
      </c>
      <c r="K35" s="50">
        <v>2800</v>
      </c>
      <c r="L35" s="51">
        <v>9900</v>
      </c>
      <c r="M35" s="51">
        <v>4150</v>
      </c>
      <c r="N35" s="35">
        <f t="shared" si="0"/>
        <v>396.25</v>
      </c>
      <c r="O35" s="35">
        <f t="shared" si="1"/>
        <v>25</v>
      </c>
      <c r="P35" s="35">
        <f t="shared" si="2"/>
        <v>583.14442824110336</v>
      </c>
      <c r="Q35" s="35">
        <f t="shared" si="3"/>
        <v>249.0213797049712</v>
      </c>
      <c r="R35" s="35">
        <f t="shared" si="4"/>
        <v>125.44098869657967</v>
      </c>
      <c r="S35" s="35">
        <f t="shared" si="5"/>
        <v>293.88349863925117</v>
      </c>
      <c r="T35" s="35">
        <f t="shared" si="6"/>
        <v>42.449484114609724</v>
      </c>
      <c r="U35" s="35">
        <f t="shared" si="7"/>
        <v>529.00636606762339</v>
      </c>
      <c r="V35" s="35">
        <f t="shared" si="8"/>
        <v>266.47945515733045</v>
      </c>
      <c r="W35" s="35">
        <f t="shared" si="9"/>
        <v>19.473851536775534</v>
      </c>
      <c r="X35" s="35">
        <f t="shared" si="10"/>
        <v>3524.3878980789987</v>
      </c>
      <c r="Y35" s="51">
        <v>9900</v>
      </c>
      <c r="Z35" s="51">
        <v>4150</v>
      </c>
      <c r="AA35" s="35">
        <f t="shared" si="11"/>
        <v>603.75</v>
      </c>
      <c r="AB35" s="35">
        <f t="shared" si="12"/>
        <v>475</v>
      </c>
      <c r="AC35" s="35">
        <f t="shared" si="13"/>
        <v>584.50119721938472</v>
      </c>
      <c r="AD35" s="35">
        <f t="shared" si="14"/>
        <v>273.82073980775351</v>
      </c>
      <c r="AE35" s="35">
        <f t="shared" si="15"/>
        <v>151.67567408584176</v>
      </c>
      <c r="AF35" s="35">
        <f t="shared" si="16"/>
        <v>323.1632464175625</v>
      </c>
      <c r="AG35" s="35">
        <f t="shared" si="17"/>
        <v>14.755790027842313</v>
      </c>
      <c r="AH35" s="35">
        <f t="shared" si="18"/>
        <v>516.6058316950888</v>
      </c>
      <c r="AI35" s="35">
        <f t="shared" si="19"/>
        <v>286.15998121268223</v>
      </c>
      <c r="AJ35" s="35">
        <f t="shared" si="20"/>
        <v>21.41404029833982</v>
      </c>
      <c r="AK35" s="36">
        <f t="shared" si="21"/>
        <v>3266.6454081942447</v>
      </c>
    </row>
    <row r="36" spans="1:37" x14ac:dyDescent="0.25">
      <c r="A36" s="5">
        <v>5528</v>
      </c>
      <c r="B36" s="5">
        <v>1207816.4507303238</v>
      </c>
      <c r="C36" s="5">
        <v>1482371.3174569011</v>
      </c>
      <c r="D36" s="5">
        <v>17697.10632911394</v>
      </c>
      <c r="E36" s="5">
        <v>52.261470581139903</v>
      </c>
      <c r="F36" s="45">
        <v>-2.5000000000000001E-2</v>
      </c>
      <c r="G36" s="45">
        <v>2.5000000000000001E-2</v>
      </c>
      <c r="H36" s="45">
        <v>0.5</v>
      </c>
      <c r="I36" s="45">
        <v>0.5</v>
      </c>
      <c r="J36" s="45">
        <v>500</v>
      </c>
      <c r="K36" s="50">
        <v>2800</v>
      </c>
      <c r="L36" s="51">
        <v>9900</v>
      </c>
      <c r="M36" s="51">
        <v>4150</v>
      </c>
      <c r="N36" s="35">
        <f t="shared" si="0"/>
        <v>396.25</v>
      </c>
      <c r="O36" s="35">
        <f t="shared" si="1"/>
        <v>25</v>
      </c>
      <c r="P36" s="35">
        <f t="shared" si="2"/>
        <v>583.14442824110336</v>
      </c>
      <c r="Q36" s="35">
        <f t="shared" si="3"/>
        <v>249.0213797049712</v>
      </c>
      <c r="R36" s="35">
        <f t="shared" si="4"/>
        <v>125.44098869657967</v>
      </c>
      <c r="S36" s="35">
        <f t="shared" si="5"/>
        <v>293.88349863925117</v>
      </c>
      <c r="T36" s="35">
        <f t="shared" si="6"/>
        <v>42.449484114609724</v>
      </c>
      <c r="U36" s="35">
        <f t="shared" si="7"/>
        <v>529.00636606762339</v>
      </c>
      <c r="V36" s="35">
        <f t="shared" si="8"/>
        <v>266.47945515733045</v>
      </c>
      <c r="W36" s="35">
        <f t="shared" si="9"/>
        <v>19.473851536775534</v>
      </c>
      <c r="X36" s="35">
        <f t="shared" si="10"/>
        <v>3524.3878980789987</v>
      </c>
      <c r="Y36" s="51">
        <v>9900</v>
      </c>
      <c r="Z36" s="51">
        <v>4150</v>
      </c>
      <c r="AA36" s="35">
        <f t="shared" si="11"/>
        <v>603.75</v>
      </c>
      <c r="AB36" s="35">
        <f t="shared" si="12"/>
        <v>475</v>
      </c>
      <c r="AC36" s="35">
        <f t="shared" si="13"/>
        <v>584.50119721938472</v>
      </c>
      <c r="AD36" s="35">
        <f t="shared" si="14"/>
        <v>273.82073980775351</v>
      </c>
      <c r="AE36" s="35">
        <f t="shared" si="15"/>
        <v>151.67567408584176</v>
      </c>
      <c r="AF36" s="35">
        <f t="shared" si="16"/>
        <v>323.1632464175625</v>
      </c>
      <c r="AG36" s="35">
        <f t="shared" si="17"/>
        <v>14.755790027842313</v>
      </c>
      <c r="AH36" s="35">
        <f t="shared" si="18"/>
        <v>516.6058316950888</v>
      </c>
      <c r="AI36" s="35">
        <f t="shared" si="19"/>
        <v>286.15998121268223</v>
      </c>
      <c r="AJ36" s="35">
        <f t="shared" si="20"/>
        <v>21.41404029833982</v>
      </c>
      <c r="AK36" s="36">
        <f t="shared" si="21"/>
        <v>3266.6454081942447</v>
      </c>
    </row>
    <row r="37" spans="1:37" x14ac:dyDescent="0.25">
      <c r="A37" s="5">
        <v>5529</v>
      </c>
      <c r="B37" s="5">
        <v>1208428.0627856255</v>
      </c>
      <c r="C37" s="5">
        <v>1483162.4752080739</v>
      </c>
      <c r="D37" s="5">
        <v>17698.800000000014</v>
      </c>
      <c r="E37" s="5">
        <v>52.326211574940004</v>
      </c>
      <c r="F37" s="45">
        <v>-2.5000000000000001E-2</v>
      </c>
      <c r="G37" s="45">
        <v>2.5000000000000001E-2</v>
      </c>
      <c r="H37" s="45">
        <v>0.5</v>
      </c>
      <c r="I37" s="45">
        <v>0.5</v>
      </c>
      <c r="J37" s="45">
        <v>500</v>
      </c>
      <c r="K37" s="50">
        <v>2800</v>
      </c>
      <c r="L37" s="51">
        <v>9900</v>
      </c>
      <c r="M37" s="51">
        <v>4150</v>
      </c>
      <c r="N37" s="35">
        <f t="shared" si="0"/>
        <v>396.25</v>
      </c>
      <c r="O37" s="35">
        <f t="shared" si="1"/>
        <v>25</v>
      </c>
      <c r="P37" s="35">
        <f t="shared" si="2"/>
        <v>583.14442824110336</v>
      </c>
      <c r="Q37" s="35">
        <f t="shared" si="3"/>
        <v>249.0213797049712</v>
      </c>
      <c r="R37" s="35">
        <f t="shared" si="4"/>
        <v>125.44098869657967</v>
      </c>
      <c r="S37" s="35">
        <f t="shared" si="5"/>
        <v>293.88349863925117</v>
      </c>
      <c r="T37" s="35">
        <f t="shared" si="6"/>
        <v>42.449484114609724</v>
      </c>
      <c r="U37" s="35">
        <f t="shared" si="7"/>
        <v>529.00636606762339</v>
      </c>
      <c r="V37" s="35">
        <f t="shared" si="8"/>
        <v>266.47945515733045</v>
      </c>
      <c r="W37" s="35">
        <f t="shared" si="9"/>
        <v>19.473851536775534</v>
      </c>
      <c r="X37" s="35">
        <f t="shared" si="10"/>
        <v>3524.3878980789987</v>
      </c>
      <c r="Y37" s="51">
        <v>9900</v>
      </c>
      <c r="Z37" s="51">
        <v>4150</v>
      </c>
      <c r="AA37" s="35">
        <f t="shared" si="11"/>
        <v>603.75</v>
      </c>
      <c r="AB37" s="35">
        <f t="shared" si="12"/>
        <v>475</v>
      </c>
      <c r="AC37" s="35">
        <f t="shared" si="13"/>
        <v>584.50119721938472</v>
      </c>
      <c r="AD37" s="35">
        <f t="shared" si="14"/>
        <v>273.82073980775351</v>
      </c>
      <c r="AE37" s="35">
        <f t="shared" si="15"/>
        <v>151.67567408584176</v>
      </c>
      <c r="AF37" s="35">
        <f t="shared" si="16"/>
        <v>323.1632464175625</v>
      </c>
      <c r="AG37" s="35">
        <f t="shared" si="17"/>
        <v>14.755790027842313</v>
      </c>
      <c r="AH37" s="35">
        <f t="shared" si="18"/>
        <v>516.6058316950888</v>
      </c>
      <c r="AI37" s="35">
        <f t="shared" si="19"/>
        <v>286.15998121268223</v>
      </c>
      <c r="AJ37" s="35">
        <f t="shared" si="20"/>
        <v>21.41404029833982</v>
      </c>
      <c r="AK37" s="36">
        <f t="shared" si="21"/>
        <v>3266.6454081942447</v>
      </c>
    </row>
    <row r="38" spans="1:37" x14ac:dyDescent="0.25">
      <c r="A38" s="5">
        <v>5530</v>
      </c>
      <c r="B38" s="5">
        <v>1209038.7804875374</v>
      </c>
      <c r="C38" s="5">
        <v>1483954.323541075</v>
      </c>
      <c r="D38" s="5">
        <v>17700.493670886091</v>
      </c>
      <c r="E38" s="5">
        <v>52.39095256874009</v>
      </c>
      <c r="F38" s="45">
        <v>-2.5000000000000001E-2</v>
      </c>
      <c r="G38" s="45">
        <v>2.5000000000000001E-2</v>
      </c>
      <c r="H38" s="45">
        <v>0.5</v>
      </c>
      <c r="I38" s="45">
        <v>0.5</v>
      </c>
      <c r="J38" s="45">
        <v>500</v>
      </c>
      <c r="K38" s="50">
        <v>2800</v>
      </c>
      <c r="L38" s="51">
        <v>9900</v>
      </c>
      <c r="M38" s="51">
        <v>4150</v>
      </c>
      <c r="N38" s="35">
        <f t="shared" si="0"/>
        <v>396.25</v>
      </c>
      <c r="O38" s="35">
        <f t="shared" si="1"/>
        <v>25</v>
      </c>
      <c r="P38" s="35">
        <f t="shared" si="2"/>
        <v>583.14442824110336</v>
      </c>
      <c r="Q38" s="35">
        <f t="shared" si="3"/>
        <v>249.0213797049712</v>
      </c>
      <c r="R38" s="35">
        <f t="shared" si="4"/>
        <v>125.44098869657967</v>
      </c>
      <c r="S38" s="35">
        <f t="shared" si="5"/>
        <v>293.88349863925117</v>
      </c>
      <c r="T38" s="35">
        <f t="shared" si="6"/>
        <v>42.449484114609724</v>
      </c>
      <c r="U38" s="35">
        <f t="shared" si="7"/>
        <v>529.00636606762339</v>
      </c>
      <c r="V38" s="35">
        <f t="shared" si="8"/>
        <v>266.47945515733045</v>
      </c>
      <c r="W38" s="35">
        <f t="shared" si="9"/>
        <v>19.473851536775534</v>
      </c>
      <c r="X38" s="35">
        <f t="shared" si="10"/>
        <v>3524.3878980789987</v>
      </c>
      <c r="Y38" s="51">
        <v>9900</v>
      </c>
      <c r="Z38" s="51">
        <v>4150</v>
      </c>
      <c r="AA38" s="35">
        <f t="shared" si="11"/>
        <v>603.75</v>
      </c>
      <c r="AB38" s="35">
        <f t="shared" si="12"/>
        <v>475</v>
      </c>
      <c r="AC38" s="35">
        <f t="shared" si="13"/>
        <v>584.50119721938472</v>
      </c>
      <c r="AD38" s="35">
        <f t="shared" si="14"/>
        <v>273.82073980775351</v>
      </c>
      <c r="AE38" s="35">
        <f t="shared" si="15"/>
        <v>151.67567408584176</v>
      </c>
      <c r="AF38" s="35">
        <f t="shared" si="16"/>
        <v>323.1632464175625</v>
      </c>
      <c r="AG38" s="35">
        <f t="shared" si="17"/>
        <v>14.755790027842313</v>
      </c>
      <c r="AH38" s="35">
        <f t="shared" si="18"/>
        <v>516.6058316950888</v>
      </c>
      <c r="AI38" s="35">
        <f t="shared" si="19"/>
        <v>286.15998121268223</v>
      </c>
      <c r="AJ38" s="35">
        <f t="shared" si="20"/>
        <v>21.41404029833982</v>
      </c>
      <c r="AK38" s="36">
        <f t="shared" si="21"/>
        <v>3266.6454081942447</v>
      </c>
    </row>
    <row r="39" spans="1:37" x14ac:dyDescent="0.25">
      <c r="A39" s="5">
        <v>5531</v>
      </c>
      <c r="B39" s="5">
        <v>1209648.6030554771</v>
      </c>
      <c r="C39" s="5">
        <v>1484746.8614449203</v>
      </c>
      <c r="D39" s="5">
        <v>17702.187341772165</v>
      </c>
      <c r="E39" s="5">
        <v>52.455693562540176</v>
      </c>
      <c r="F39" s="45">
        <v>-2.5000000000000001E-2</v>
      </c>
      <c r="G39" s="45">
        <v>2.5000000000000001E-2</v>
      </c>
      <c r="H39" s="45">
        <v>0.5</v>
      </c>
      <c r="I39" s="45">
        <v>0.5</v>
      </c>
      <c r="J39" s="45">
        <v>500</v>
      </c>
      <c r="K39" s="50">
        <v>2800</v>
      </c>
      <c r="L39" s="51">
        <v>9900</v>
      </c>
      <c r="M39" s="51">
        <v>4150</v>
      </c>
      <c r="N39" s="35">
        <f t="shared" si="0"/>
        <v>396.25</v>
      </c>
      <c r="O39" s="35">
        <f t="shared" si="1"/>
        <v>25</v>
      </c>
      <c r="P39" s="35">
        <f t="shared" si="2"/>
        <v>583.14442824110336</v>
      </c>
      <c r="Q39" s="35">
        <f t="shared" si="3"/>
        <v>249.0213797049712</v>
      </c>
      <c r="R39" s="35">
        <f t="shared" si="4"/>
        <v>125.44098869657967</v>
      </c>
      <c r="S39" s="35">
        <f t="shared" si="5"/>
        <v>293.88349863925117</v>
      </c>
      <c r="T39" s="35">
        <f t="shared" si="6"/>
        <v>42.449484114609724</v>
      </c>
      <c r="U39" s="35">
        <f t="shared" si="7"/>
        <v>529.00636606762339</v>
      </c>
      <c r="V39" s="35">
        <f t="shared" si="8"/>
        <v>266.47945515733045</v>
      </c>
      <c r="W39" s="35">
        <f t="shared" si="9"/>
        <v>19.473851536775534</v>
      </c>
      <c r="X39" s="35">
        <f t="shared" si="10"/>
        <v>3524.3878980789987</v>
      </c>
      <c r="Y39" s="51">
        <v>9900</v>
      </c>
      <c r="Z39" s="51">
        <v>4150</v>
      </c>
      <c r="AA39" s="35">
        <f t="shared" si="11"/>
        <v>603.75</v>
      </c>
      <c r="AB39" s="35">
        <f t="shared" si="12"/>
        <v>475</v>
      </c>
      <c r="AC39" s="35">
        <f t="shared" si="13"/>
        <v>584.50119721938472</v>
      </c>
      <c r="AD39" s="35">
        <f t="shared" si="14"/>
        <v>273.82073980775351</v>
      </c>
      <c r="AE39" s="35">
        <f t="shared" si="15"/>
        <v>151.67567408584176</v>
      </c>
      <c r="AF39" s="35">
        <f t="shared" si="16"/>
        <v>323.1632464175625</v>
      </c>
      <c r="AG39" s="35">
        <f t="shared" si="17"/>
        <v>14.755790027842313</v>
      </c>
      <c r="AH39" s="35">
        <f t="shared" si="18"/>
        <v>516.6058316950888</v>
      </c>
      <c r="AI39" s="35">
        <f t="shared" si="19"/>
        <v>286.15998121268223</v>
      </c>
      <c r="AJ39" s="35">
        <f t="shared" si="20"/>
        <v>21.41404029833982</v>
      </c>
      <c r="AK39" s="36">
        <f t="shared" si="21"/>
        <v>3266.6454081942447</v>
      </c>
    </row>
    <row r="40" spans="1:37" x14ac:dyDescent="0.25">
      <c r="A40" s="5">
        <v>5531.2</v>
      </c>
      <c r="B40" s="5">
        <v>1209770.4600844383</v>
      </c>
      <c r="C40" s="5">
        <v>1484905.4516851604</v>
      </c>
      <c r="D40" s="5">
        <v>17702.526075949383</v>
      </c>
      <c r="E40" s="5">
        <v>52.468641761300184</v>
      </c>
      <c r="F40" s="45">
        <v>-2.5000000000000001E-2</v>
      </c>
      <c r="G40" s="45">
        <v>2.5000000000000001E-2</v>
      </c>
      <c r="H40" s="45">
        <v>0.5</v>
      </c>
      <c r="I40" s="45">
        <v>0.5</v>
      </c>
      <c r="J40" s="45">
        <v>500</v>
      </c>
      <c r="K40" s="50">
        <v>2800</v>
      </c>
      <c r="L40" s="51">
        <v>9900</v>
      </c>
      <c r="M40" s="51">
        <v>4150</v>
      </c>
      <c r="N40" s="35">
        <f t="shared" si="0"/>
        <v>396.25</v>
      </c>
      <c r="O40" s="35">
        <f t="shared" si="1"/>
        <v>25</v>
      </c>
      <c r="P40" s="35">
        <f t="shared" si="2"/>
        <v>583.14442824110336</v>
      </c>
      <c r="Q40" s="35">
        <f t="shared" si="3"/>
        <v>249.0213797049712</v>
      </c>
      <c r="R40" s="35">
        <f t="shared" si="4"/>
        <v>125.44098869657967</v>
      </c>
      <c r="S40" s="35">
        <f t="shared" si="5"/>
        <v>293.88349863925117</v>
      </c>
      <c r="T40" s="35">
        <f t="shared" si="6"/>
        <v>42.449484114609724</v>
      </c>
      <c r="U40" s="35">
        <f t="shared" si="7"/>
        <v>529.00636606762339</v>
      </c>
      <c r="V40" s="35">
        <f t="shared" si="8"/>
        <v>266.47945515733045</v>
      </c>
      <c r="W40" s="35">
        <f t="shared" si="9"/>
        <v>19.473851536775534</v>
      </c>
      <c r="X40" s="35">
        <f t="shared" si="10"/>
        <v>3524.3878980789987</v>
      </c>
      <c r="Y40" s="51">
        <v>9900</v>
      </c>
      <c r="Z40" s="51">
        <v>4150</v>
      </c>
      <c r="AA40" s="35">
        <f t="shared" si="11"/>
        <v>603.75</v>
      </c>
      <c r="AB40" s="35">
        <f t="shared" si="12"/>
        <v>475</v>
      </c>
      <c r="AC40" s="35">
        <f t="shared" si="13"/>
        <v>584.50119721938472</v>
      </c>
      <c r="AD40" s="35">
        <f t="shared" si="14"/>
        <v>273.82073980775351</v>
      </c>
      <c r="AE40" s="35">
        <f t="shared" si="15"/>
        <v>151.67567408584176</v>
      </c>
      <c r="AF40" s="35">
        <f t="shared" si="16"/>
        <v>323.1632464175625</v>
      </c>
      <c r="AG40" s="35">
        <f t="shared" si="17"/>
        <v>14.755790027842313</v>
      </c>
      <c r="AH40" s="35">
        <f t="shared" si="18"/>
        <v>516.6058316950888</v>
      </c>
      <c r="AI40" s="35">
        <f t="shared" si="19"/>
        <v>286.15998121268223</v>
      </c>
      <c r="AJ40" s="35">
        <f t="shared" si="20"/>
        <v>21.41404029833982</v>
      </c>
      <c r="AK40" s="36">
        <f t="shared" si="21"/>
        <v>3266.6454081942447</v>
      </c>
    </row>
    <row r="41" spans="1:37" x14ac:dyDescent="0.25">
      <c r="A41" s="5">
        <v>5531.8</v>
      </c>
      <c r="B41" s="5">
        <v>1210135.8160905838</v>
      </c>
      <c r="C41" s="5">
        <v>1485381.3875790536</v>
      </c>
      <c r="D41" s="5">
        <v>17703.542278481029</v>
      </c>
      <c r="E41" s="5">
        <v>52.507486357580269</v>
      </c>
      <c r="F41" s="45">
        <v>-2.5000000000000001E-2</v>
      </c>
      <c r="G41" s="45">
        <v>2.5000000000000001E-2</v>
      </c>
      <c r="H41" s="45">
        <v>0.5</v>
      </c>
      <c r="I41" s="45">
        <v>0.5</v>
      </c>
      <c r="J41" s="45">
        <v>500</v>
      </c>
      <c r="K41" s="50">
        <v>2800</v>
      </c>
      <c r="L41" s="51">
        <v>9900</v>
      </c>
      <c r="M41" s="51">
        <v>4150</v>
      </c>
      <c r="N41" s="35">
        <f t="shared" si="0"/>
        <v>396.25</v>
      </c>
      <c r="O41" s="35">
        <f t="shared" si="1"/>
        <v>25</v>
      </c>
      <c r="P41" s="35">
        <f t="shared" si="2"/>
        <v>583.14442824110336</v>
      </c>
      <c r="Q41" s="35">
        <f t="shared" si="3"/>
        <v>249.0213797049712</v>
      </c>
      <c r="R41" s="35">
        <f t="shared" si="4"/>
        <v>125.44098869657967</v>
      </c>
      <c r="S41" s="35">
        <f t="shared" si="5"/>
        <v>293.88349863925117</v>
      </c>
      <c r="T41" s="35">
        <f t="shared" si="6"/>
        <v>42.449484114609724</v>
      </c>
      <c r="U41" s="35">
        <f t="shared" si="7"/>
        <v>529.00636606762339</v>
      </c>
      <c r="V41" s="35">
        <f t="shared" si="8"/>
        <v>266.47945515733045</v>
      </c>
      <c r="W41" s="35">
        <f t="shared" si="9"/>
        <v>19.473851536775534</v>
      </c>
      <c r="X41" s="35">
        <f t="shared" si="10"/>
        <v>3524.3878980789987</v>
      </c>
      <c r="Y41" s="51">
        <v>9900</v>
      </c>
      <c r="Z41" s="51">
        <v>4150</v>
      </c>
      <c r="AA41" s="35">
        <f t="shared" si="11"/>
        <v>603.75</v>
      </c>
      <c r="AB41" s="35">
        <f t="shared" si="12"/>
        <v>475</v>
      </c>
      <c r="AC41" s="35">
        <f t="shared" si="13"/>
        <v>584.50119721938472</v>
      </c>
      <c r="AD41" s="35">
        <f t="shared" si="14"/>
        <v>273.82073980775351</v>
      </c>
      <c r="AE41" s="35">
        <f t="shared" si="15"/>
        <v>151.67567408584176</v>
      </c>
      <c r="AF41" s="35">
        <f t="shared" si="16"/>
        <v>323.1632464175625</v>
      </c>
      <c r="AG41" s="35">
        <f t="shared" si="17"/>
        <v>14.755790027842313</v>
      </c>
      <c r="AH41" s="35">
        <f t="shared" si="18"/>
        <v>516.6058316950888</v>
      </c>
      <c r="AI41" s="35">
        <f t="shared" si="19"/>
        <v>286.15998121268223</v>
      </c>
      <c r="AJ41" s="35">
        <f t="shared" si="20"/>
        <v>21.41404029833982</v>
      </c>
      <c r="AK41" s="36">
        <f t="shared" si="21"/>
        <v>3266.6454081942447</v>
      </c>
    </row>
    <row r="42" spans="1:37" x14ac:dyDescent="0.25">
      <c r="A42" s="5">
        <v>5532</v>
      </c>
      <c r="B42" s="5">
        <v>1210257.5297112465</v>
      </c>
      <c r="C42" s="5">
        <v>1485540.0879077017</v>
      </c>
      <c r="D42" s="5">
        <v>17703.881012658243</v>
      </c>
      <c r="E42" s="5">
        <v>52.520434556340277</v>
      </c>
      <c r="F42" s="45">
        <v>-2.5000000000000001E-2</v>
      </c>
      <c r="G42" s="45">
        <v>2.5000000000000001E-2</v>
      </c>
      <c r="H42" s="45">
        <v>0.5</v>
      </c>
      <c r="I42" s="45">
        <v>0.5</v>
      </c>
      <c r="J42" s="45">
        <v>500</v>
      </c>
      <c r="K42" s="50">
        <v>2800</v>
      </c>
      <c r="L42" s="51">
        <v>9900</v>
      </c>
      <c r="M42" s="51">
        <v>4150</v>
      </c>
      <c r="N42" s="35">
        <f t="shared" si="0"/>
        <v>396.25</v>
      </c>
      <c r="O42" s="35">
        <f t="shared" si="1"/>
        <v>25</v>
      </c>
      <c r="P42" s="35">
        <f t="shared" si="2"/>
        <v>583.14442824110336</v>
      </c>
      <c r="Q42" s="35">
        <f t="shared" si="3"/>
        <v>249.0213797049712</v>
      </c>
      <c r="R42" s="35">
        <f t="shared" si="4"/>
        <v>125.44098869657967</v>
      </c>
      <c r="S42" s="35">
        <f t="shared" si="5"/>
        <v>293.88349863925117</v>
      </c>
      <c r="T42" s="35">
        <f t="shared" si="6"/>
        <v>42.449484114609724</v>
      </c>
      <c r="U42" s="35">
        <f t="shared" si="7"/>
        <v>529.00636606762339</v>
      </c>
      <c r="V42" s="35">
        <f t="shared" si="8"/>
        <v>266.47945515733045</v>
      </c>
      <c r="W42" s="35">
        <f t="shared" si="9"/>
        <v>19.473851536775534</v>
      </c>
      <c r="X42" s="35">
        <f t="shared" si="10"/>
        <v>3524.3878980789987</v>
      </c>
      <c r="Y42" s="51">
        <v>9900</v>
      </c>
      <c r="Z42" s="51">
        <v>4150</v>
      </c>
      <c r="AA42" s="35">
        <f t="shared" si="11"/>
        <v>603.75</v>
      </c>
      <c r="AB42" s="35">
        <f t="shared" si="12"/>
        <v>475</v>
      </c>
      <c r="AC42" s="35">
        <f t="shared" si="13"/>
        <v>584.50119721938472</v>
      </c>
      <c r="AD42" s="35">
        <f t="shared" si="14"/>
        <v>273.82073980775351</v>
      </c>
      <c r="AE42" s="35">
        <f t="shared" si="15"/>
        <v>151.67567408584176</v>
      </c>
      <c r="AF42" s="35">
        <f t="shared" si="16"/>
        <v>323.1632464175625</v>
      </c>
      <c r="AG42" s="35">
        <f t="shared" si="17"/>
        <v>14.755790027842313</v>
      </c>
      <c r="AH42" s="35">
        <f t="shared" si="18"/>
        <v>516.6058316950888</v>
      </c>
      <c r="AI42" s="35">
        <f t="shared" si="19"/>
        <v>286.15998121268223</v>
      </c>
      <c r="AJ42" s="35">
        <f t="shared" si="20"/>
        <v>21.41404029833982</v>
      </c>
      <c r="AK42" s="36">
        <f t="shared" si="21"/>
        <v>3266.6454081942447</v>
      </c>
    </row>
    <row r="43" spans="1:37" x14ac:dyDescent="0.25">
      <c r="A43" s="5">
        <v>5533</v>
      </c>
      <c r="B43" s="5">
        <v>1210865.5596776009</v>
      </c>
      <c r="C43" s="5">
        <v>1486334.0019167066</v>
      </c>
      <c r="D43" s="5">
        <v>17705.574683544321</v>
      </c>
      <c r="E43" s="5">
        <v>52.585175550140363</v>
      </c>
      <c r="F43" s="45">
        <v>-2.5000000000000001E-2</v>
      </c>
      <c r="G43" s="45">
        <v>2.5000000000000001E-2</v>
      </c>
      <c r="H43" s="45">
        <v>0.5</v>
      </c>
      <c r="I43" s="45">
        <v>0.5</v>
      </c>
      <c r="J43" s="45">
        <v>500</v>
      </c>
      <c r="K43" s="50">
        <v>2800</v>
      </c>
      <c r="L43" s="51">
        <v>9900</v>
      </c>
      <c r="M43" s="51">
        <v>4150</v>
      </c>
      <c r="N43" s="35">
        <f t="shared" si="0"/>
        <v>396.25</v>
      </c>
      <c r="O43" s="35">
        <f t="shared" si="1"/>
        <v>25</v>
      </c>
      <c r="P43" s="35">
        <f t="shared" si="2"/>
        <v>583.14442824110336</v>
      </c>
      <c r="Q43" s="35">
        <f t="shared" si="3"/>
        <v>249.0213797049712</v>
      </c>
      <c r="R43" s="35">
        <f t="shared" si="4"/>
        <v>125.44098869657967</v>
      </c>
      <c r="S43" s="35">
        <f t="shared" si="5"/>
        <v>293.88349863925117</v>
      </c>
      <c r="T43" s="35">
        <f t="shared" si="6"/>
        <v>42.449484114609724</v>
      </c>
      <c r="U43" s="35">
        <f t="shared" si="7"/>
        <v>529.00636606762339</v>
      </c>
      <c r="V43" s="35">
        <f t="shared" si="8"/>
        <v>266.47945515733045</v>
      </c>
      <c r="W43" s="35">
        <f t="shared" si="9"/>
        <v>19.473851536775534</v>
      </c>
      <c r="X43" s="35">
        <f t="shared" si="10"/>
        <v>3524.3878980789987</v>
      </c>
      <c r="Y43" s="51">
        <v>9900</v>
      </c>
      <c r="Z43" s="51">
        <v>4150</v>
      </c>
      <c r="AA43" s="35">
        <f t="shared" si="11"/>
        <v>603.75</v>
      </c>
      <c r="AB43" s="35">
        <f t="shared" si="12"/>
        <v>475</v>
      </c>
      <c r="AC43" s="35">
        <f t="shared" si="13"/>
        <v>584.50119721938472</v>
      </c>
      <c r="AD43" s="35">
        <f t="shared" si="14"/>
        <v>273.82073980775351</v>
      </c>
      <c r="AE43" s="35">
        <f t="shared" si="15"/>
        <v>151.67567408584176</v>
      </c>
      <c r="AF43" s="35">
        <f t="shared" si="16"/>
        <v>323.1632464175625</v>
      </c>
      <c r="AG43" s="35">
        <f t="shared" si="17"/>
        <v>14.755790027842313</v>
      </c>
      <c r="AH43" s="35">
        <f t="shared" si="18"/>
        <v>516.6058316950888</v>
      </c>
      <c r="AI43" s="35">
        <f t="shared" si="19"/>
        <v>286.15998121268223</v>
      </c>
      <c r="AJ43" s="35">
        <f t="shared" si="20"/>
        <v>21.41404029833982</v>
      </c>
      <c r="AK43" s="36">
        <f t="shared" si="21"/>
        <v>3266.6454081942447</v>
      </c>
    </row>
    <row r="44" spans="1:37" x14ac:dyDescent="0.25">
      <c r="A44" s="5">
        <v>5534</v>
      </c>
      <c r="B44" s="5">
        <v>1211472.6921777725</v>
      </c>
      <c r="C44" s="5">
        <v>1487128.6024582386</v>
      </c>
      <c r="D44" s="5">
        <v>17707.268354430398</v>
      </c>
      <c r="E44" s="5">
        <v>52.649916543940463</v>
      </c>
      <c r="F44" s="45">
        <v>-2.5000000000000001E-2</v>
      </c>
      <c r="G44" s="45">
        <v>2.5000000000000001E-2</v>
      </c>
      <c r="H44" s="45">
        <v>0.5</v>
      </c>
      <c r="I44" s="45">
        <v>0.5</v>
      </c>
      <c r="J44" s="45">
        <v>500</v>
      </c>
      <c r="K44" s="50">
        <v>2800</v>
      </c>
      <c r="L44" s="51">
        <v>9900</v>
      </c>
      <c r="M44" s="51">
        <v>4150</v>
      </c>
      <c r="N44" s="35">
        <f t="shared" si="0"/>
        <v>396.25</v>
      </c>
      <c r="O44" s="35">
        <f t="shared" si="1"/>
        <v>25</v>
      </c>
      <c r="P44" s="35">
        <f t="shared" si="2"/>
        <v>583.14442824110336</v>
      </c>
      <c r="Q44" s="35">
        <f t="shared" si="3"/>
        <v>249.0213797049712</v>
      </c>
      <c r="R44" s="35">
        <f t="shared" si="4"/>
        <v>125.44098869657967</v>
      </c>
      <c r="S44" s="35">
        <f t="shared" si="5"/>
        <v>293.88349863925117</v>
      </c>
      <c r="T44" s="35">
        <f t="shared" si="6"/>
        <v>42.449484114609724</v>
      </c>
      <c r="U44" s="35">
        <f t="shared" si="7"/>
        <v>529.00636606762339</v>
      </c>
      <c r="V44" s="35">
        <f t="shared" si="8"/>
        <v>266.47945515733045</v>
      </c>
      <c r="W44" s="35">
        <f t="shared" si="9"/>
        <v>19.473851536775534</v>
      </c>
      <c r="X44" s="35">
        <f t="shared" si="10"/>
        <v>3524.3878980789987</v>
      </c>
      <c r="Y44" s="51">
        <v>9900</v>
      </c>
      <c r="Z44" s="51">
        <v>4150</v>
      </c>
      <c r="AA44" s="35">
        <f t="shared" si="11"/>
        <v>603.75</v>
      </c>
      <c r="AB44" s="35">
        <f t="shared" si="12"/>
        <v>475</v>
      </c>
      <c r="AC44" s="35">
        <f t="shared" si="13"/>
        <v>584.50119721938472</v>
      </c>
      <c r="AD44" s="35">
        <f t="shared" si="14"/>
        <v>273.82073980775351</v>
      </c>
      <c r="AE44" s="35">
        <f t="shared" si="15"/>
        <v>151.67567408584176</v>
      </c>
      <c r="AF44" s="35">
        <f t="shared" si="16"/>
        <v>323.1632464175625</v>
      </c>
      <c r="AG44" s="35">
        <f t="shared" si="17"/>
        <v>14.755790027842313</v>
      </c>
      <c r="AH44" s="35">
        <f t="shared" si="18"/>
        <v>516.6058316950888</v>
      </c>
      <c r="AI44" s="35">
        <f t="shared" si="19"/>
        <v>286.15998121268223</v>
      </c>
      <c r="AJ44" s="35">
        <f t="shared" si="20"/>
        <v>21.41404029833982</v>
      </c>
      <c r="AK44" s="36">
        <f t="shared" si="21"/>
        <v>3266.6454081942447</v>
      </c>
    </row>
    <row r="45" spans="1:37" x14ac:dyDescent="0.25">
      <c r="A45" s="5">
        <v>5535</v>
      </c>
      <c r="B45" s="5">
        <v>1212078.9264373779</v>
      </c>
      <c r="C45" s="5">
        <v>1487923.888517797</v>
      </c>
      <c r="D45" s="5">
        <v>17708.962025316472</v>
      </c>
      <c r="E45" s="5">
        <v>52.71465753774055</v>
      </c>
      <c r="F45" s="45">
        <v>-2.5000000000000001E-2</v>
      </c>
      <c r="G45" s="45">
        <v>2.5000000000000001E-2</v>
      </c>
      <c r="H45" s="45">
        <v>0.5</v>
      </c>
      <c r="I45" s="45">
        <v>0.5</v>
      </c>
      <c r="J45" s="45">
        <v>500</v>
      </c>
      <c r="K45" s="50">
        <v>2800</v>
      </c>
      <c r="L45" s="51">
        <v>9900</v>
      </c>
      <c r="M45" s="51">
        <v>4150</v>
      </c>
      <c r="N45" s="35">
        <f t="shared" si="0"/>
        <v>396.25</v>
      </c>
      <c r="O45" s="35">
        <f t="shared" si="1"/>
        <v>25</v>
      </c>
      <c r="P45" s="35">
        <f t="shared" si="2"/>
        <v>583.14442824110336</v>
      </c>
      <c r="Q45" s="35">
        <f t="shared" si="3"/>
        <v>249.0213797049712</v>
      </c>
      <c r="R45" s="35">
        <f t="shared" si="4"/>
        <v>125.44098869657967</v>
      </c>
      <c r="S45" s="35">
        <f t="shared" si="5"/>
        <v>293.88349863925117</v>
      </c>
      <c r="T45" s="35">
        <f t="shared" si="6"/>
        <v>42.449484114609724</v>
      </c>
      <c r="U45" s="35">
        <f t="shared" si="7"/>
        <v>529.00636606762339</v>
      </c>
      <c r="V45" s="35">
        <f t="shared" si="8"/>
        <v>266.47945515733045</v>
      </c>
      <c r="W45" s="35">
        <f t="shared" si="9"/>
        <v>19.473851536775534</v>
      </c>
      <c r="X45" s="35">
        <f t="shared" si="10"/>
        <v>3524.3878980789987</v>
      </c>
      <c r="Y45" s="51">
        <v>9900</v>
      </c>
      <c r="Z45" s="51">
        <v>4150</v>
      </c>
      <c r="AA45" s="35">
        <f t="shared" si="11"/>
        <v>603.75</v>
      </c>
      <c r="AB45" s="35">
        <f t="shared" si="12"/>
        <v>475</v>
      </c>
      <c r="AC45" s="35">
        <f t="shared" si="13"/>
        <v>584.50119721938472</v>
      </c>
      <c r="AD45" s="35">
        <f t="shared" si="14"/>
        <v>273.82073980775351</v>
      </c>
      <c r="AE45" s="35">
        <f t="shared" si="15"/>
        <v>151.67567408584176</v>
      </c>
      <c r="AF45" s="35">
        <f t="shared" si="16"/>
        <v>323.1632464175625</v>
      </c>
      <c r="AG45" s="35">
        <f t="shared" si="17"/>
        <v>14.755790027842313</v>
      </c>
      <c r="AH45" s="35">
        <f t="shared" si="18"/>
        <v>516.6058316950888</v>
      </c>
      <c r="AI45" s="35">
        <f t="shared" si="19"/>
        <v>286.15998121268223</v>
      </c>
      <c r="AJ45" s="35">
        <f t="shared" si="20"/>
        <v>21.41404029833982</v>
      </c>
      <c r="AK45" s="36">
        <f t="shared" si="21"/>
        <v>3266.6454081942447</v>
      </c>
    </row>
    <row r="46" spans="1:37" x14ac:dyDescent="0.25">
      <c r="A46" s="5">
        <v>5536</v>
      </c>
      <c r="B46" s="5">
        <v>1212684.2616810799</v>
      </c>
      <c r="C46" s="5">
        <v>1488719.8590799868</v>
      </c>
      <c r="D46" s="5">
        <v>17710.655696202546</v>
      </c>
      <c r="E46" s="5">
        <v>52.779398531540643</v>
      </c>
      <c r="F46" s="45">
        <v>-2.5000000000000001E-2</v>
      </c>
      <c r="G46" s="45">
        <v>2.5000000000000001E-2</v>
      </c>
      <c r="H46" s="45">
        <v>0.5</v>
      </c>
      <c r="I46" s="45">
        <v>0.5</v>
      </c>
      <c r="J46" s="45">
        <v>500</v>
      </c>
      <c r="K46" s="50">
        <v>2800</v>
      </c>
      <c r="L46" s="51">
        <v>9900</v>
      </c>
      <c r="M46" s="51">
        <v>4150</v>
      </c>
      <c r="N46" s="35">
        <f t="shared" si="0"/>
        <v>396.25</v>
      </c>
      <c r="O46" s="35">
        <f t="shared" si="1"/>
        <v>25</v>
      </c>
      <c r="P46" s="35">
        <f t="shared" si="2"/>
        <v>583.14442824110336</v>
      </c>
      <c r="Q46" s="35">
        <f t="shared" si="3"/>
        <v>249.0213797049712</v>
      </c>
      <c r="R46" s="35">
        <f t="shared" si="4"/>
        <v>125.44098869657967</v>
      </c>
      <c r="S46" s="35">
        <f t="shared" si="5"/>
        <v>293.88349863925117</v>
      </c>
      <c r="T46" s="35">
        <f t="shared" si="6"/>
        <v>42.449484114609724</v>
      </c>
      <c r="U46" s="35">
        <f t="shared" si="7"/>
        <v>529.00636606762339</v>
      </c>
      <c r="V46" s="35">
        <f t="shared" si="8"/>
        <v>266.47945515733045</v>
      </c>
      <c r="W46" s="35">
        <f t="shared" si="9"/>
        <v>19.473851536775534</v>
      </c>
      <c r="X46" s="35">
        <f t="shared" si="10"/>
        <v>3524.3878980789987</v>
      </c>
      <c r="Y46" s="51">
        <v>9900</v>
      </c>
      <c r="Z46" s="51">
        <v>4150</v>
      </c>
      <c r="AA46" s="35">
        <f t="shared" si="11"/>
        <v>603.75</v>
      </c>
      <c r="AB46" s="35">
        <f t="shared" si="12"/>
        <v>475</v>
      </c>
      <c r="AC46" s="35">
        <f t="shared" si="13"/>
        <v>584.50119721938472</v>
      </c>
      <c r="AD46" s="35">
        <f t="shared" si="14"/>
        <v>273.82073980775351</v>
      </c>
      <c r="AE46" s="35">
        <f t="shared" si="15"/>
        <v>151.67567408584176</v>
      </c>
      <c r="AF46" s="35">
        <f t="shared" si="16"/>
        <v>323.1632464175625</v>
      </c>
      <c r="AG46" s="35">
        <f t="shared" si="17"/>
        <v>14.755790027842313</v>
      </c>
      <c r="AH46" s="35">
        <f t="shared" si="18"/>
        <v>516.6058316950888</v>
      </c>
      <c r="AI46" s="35">
        <f t="shared" si="19"/>
        <v>286.15998121268223</v>
      </c>
      <c r="AJ46" s="35">
        <f t="shared" si="20"/>
        <v>21.41404029833982</v>
      </c>
      <c r="AK46" s="36">
        <f t="shared" si="21"/>
        <v>3266.6454081942447</v>
      </c>
    </row>
    <row r="47" spans="1:37" x14ac:dyDescent="0.25">
      <c r="A47" s="5">
        <v>5536.2</v>
      </c>
      <c r="B47" s="5">
        <v>1212805.2207803726</v>
      </c>
      <c r="C47" s="5">
        <v>1488879.1352432966</v>
      </c>
      <c r="D47" s="5">
        <v>17710.994430379764</v>
      </c>
      <c r="E47" s="5">
        <v>52.79234673030065</v>
      </c>
      <c r="F47" s="45">
        <v>-2.5000000000000001E-2</v>
      </c>
      <c r="G47" s="45">
        <v>2.5000000000000001E-2</v>
      </c>
      <c r="H47" s="45">
        <v>0.5</v>
      </c>
      <c r="I47" s="45">
        <v>0.5</v>
      </c>
      <c r="J47" s="45">
        <v>500</v>
      </c>
      <c r="K47" s="50">
        <v>2800</v>
      </c>
      <c r="L47" s="51">
        <v>9900</v>
      </c>
      <c r="M47" s="51">
        <v>4150</v>
      </c>
      <c r="N47" s="35">
        <f t="shared" si="0"/>
        <v>396.25</v>
      </c>
      <c r="O47" s="35">
        <f t="shared" si="1"/>
        <v>25</v>
      </c>
      <c r="P47" s="35">
        <f t="shared" si="2"/>
        <v>583.14442824110336</v>
      </c>
      <c r="Q47" s="35">
        <f t="shared" si="3"/>
        <v>249.0213797049712</v>
      </c>
      <c r="R47" s="35">
        <f t="shared" si="4"/>
        <v>125.44098869657967</v>
      </c>
      <c r="S47" s="35">
        <f t="shared" si="5"/>
        <v>293.88349863925117</v>
      </c>
      <c r="T47" s="35">
        <f t="shared" si="6"/>
        <v>42.449484114609724</v>
      </c>
      <c r="U47" s="35">
        <f t="shared" si="7"/>
        <v>529.00636606762339</v>
      </c>
      <c r="V47" s="35">
        <f t="shared" si="8"/>
        <v>266.47945515733045</v>
      </c>
      <c r="W47" s="35">
        <f t="shared" si="9"/>
        <v>19.473851536775534</v>
      </c>
      <c r="X47" s="35">
        <f t="shared" si="10"/>
        <v>3524.3878980789987</v>
      </c>
      <c r="Y47" s="51">
        <v>9900</v>
      </c>
      <c r="Z47" s="51">
        <v>4150</v>
      </c>
      <c r="AA47" s="35">
        <f t="shared" si="11"/>
        <v>603.75</v>
      </c>
      <c r="AB47" s="35">
        <f t="shared" si="12"/>
        <v>475</v>
      </c>
      <c r="AC47" s="35">
        <f t="shared" si="13"/>
        <v>584.50119721938472</v>
      </c>
      <c r="AD47" s="35">
        <f t="shared" si="14"/>
        <v>273.82073980775351</v>
      </c>
      <c r="AE47" s="35">
        <f t="shared" si="15"/>
        <v>151.67567408584176</v>
      </c>
      <c r="AF47" s="35">
        <f t="shared" si="16"/>
        <v>323.1632464175625</v>
      </c>
      <c r="AG47" s="35">
        <f t="shared" si="17"/>
        <v>14.755790027842313</v>
      </c>
      <c r="AH47" s="35">
        <f t="shared" si="18"/>
        <v>516.6058316950888</v>
      </c>
      <c r="AI47" s="35">
        <f t="shared" si="19"/>
        <v>286.15998121268223</v>
      </c>
      <c r="AJ47" s="35">
        <f t="shared" si="20"/>
        <v>21.41404029833982</v>
      </c>
      <c r="AK47" s="36">
        <f t="shared" si="21"/>
        <v>3266.6454081942447</v>
      </c>
    </row>
    <row r="48" spans="1:37" x14ac:dyDescent="0.25">
      <c r="A48" s="5">
        <v>5536.8</v>
      </c>
      <c r="B48" s="5">
        <v>1213167.8820662498</v>
      </c>
      <c r="C48" s="5">
        <v>1489357.1276886761</v>
      </c>
      <c r="D48" s="5">
        <v>17712.01063291141</v>
      </c>
      <c r="E48" s="5">
        <v>52.831191326580729</v>
      </c>
      <c r="F48" s="45">
        <v>-2.5000000000000001E-2</v>
      </c>
      <c r="G48" s="45">
        <v>2.5000000000000001E-2</v>
      </c>
      <c r="H48" s="45">
        <v>0.5</v>
      </c>
      <c r="I48" s="45">
        <v>0.5</v>
      </c>
      <c r="J48" s="45">
        <v>500</v>
      </c>
      <c r="K48" s="50">
        <v>2800</v>
      </c>
      <c r="L48" s="51">
        <v>9900</v>
      </c>
      <c r="M48" s="51">
        <v>4150</v>
      </c>
      <c r="N48" s="35">
        <f t="shared" si="0"/>
        <v>396.25</v>
      </c>
      <c r="O48" s="35">
        <f t="shared" si="1"/>
        <v>25</v>
      </c>
      <c r="P48" s="35">
        <f t="shared" si="2"/>
        <v>583.14442824110336</v>
      </c>
      <c r="Q48" s="35">
        <f t="shared" si="3"/>
        <v>249.0213797049712</v>
      </c>
      <c r="R48" s="35">
        <f t="shared" si="4"/>
        <v>125.44098869657967</v>
      </c>
      <c r="S48" s="35">
        <f t="shared" si="5"/>
        <v>293.88349863925117</v>
      </c>
      <c r="T48" s="35">
        <f t="shared" si="6"/>
        <v>42.449484114609724</v>
      </c>
      <c r="U48" s="35">
        <f t="shared" si="7"/>
        <v>529.00636606762339</v>
      </c>
      <c r="V48" s="35">
        <f t="shared" si="8"/>
        <v>266.47945515733045</v>
      </c>
      <c r="W48" s="35">
        <f t="shared" si="9"/>
        <v>19.473851536775534</v>
      </c>
      <c r="X48" s="35">
        <f t="shared" si="10"/>
        <v>3524.3878980789987</v>
      </c>
      <c r="Y48" s="51">
        <v>9900</v>
      </c>
      <c r="Z48" s="51">
        <v>4150</v>
      </c>
      <c r="AA48" s="35">
        <f t="shared" si="11"/>
        <v>603.75</v>
      </c>
      <c r="AB48" s="35">
        <f t="shared" si="12"/>
        <v>475</v>
      </c>
      <c r="AC48" s="35">
        <f t="shared" si="13"/>
        <v>584.50119721938472</v>
      </c>
      <c r="AD48" s="35">
        <f t="shared" si="14"/>
        <v>273.82073980775351</v>
      </c>
      <c r="AE48" s="35">
        <f t="shared" si="15"/>
        <v>151.67567408584176</v>
      </c>
      <c r="AF48" s="35">
        <f t="shared" si="16"/>
        <v>323.1632464175625</v>
      </c>
      <c r="AG48" s="35">
        <f t="shared" si="17"/>
        <v>14.755790027842313</v>
      </c>
      <c r="AH48" s="35">
        <f t="shared" si="18"/>
        <v>516.6058316950888</v>
      </c>
      <c r="AI48" s="35">
        <f t="shared" si="19"/>
        <v>286.15998121268223</v>
      </c>
      <c r="AJ48" s="35">
        <f t="shared" si="20"/>
        <v>21.41404029833982</v>
      </c>
      <c r="AK48" s="36">
        <f t="shared" si="21"/>
        <v>3266.6454081942447</v>
      </c>
    </row>
    <row r="49" spans="1:37" x14ac:dyDescent="0.25">
      <c r="A49" s="5">
        <v>5537</v>
      </c>
      <c r="B49" s="5">
        <v>1213288.6971373558</v>
      </c>
      <c r="C49" s="5">
        <v>1489516.5131284893</v>
      </c>
      <c r="D49" s="5">
        <v>17712.34936708862</v>
      </c>
      <c r="E49" s="5">
        <v>52.844139525340736</v>
      </c>
      <c r="F49" s="45">
        <v>-2.5000000000000001E-2</v>
      </c>
      <c r="G49" s="45">
        <v>2.5000000000000001E-2</v>
      </c>
      <c r="H49" s="45">
        <v>0.5</v>
      </c>
      <c r="I49" s="45">
        <v>0.5</v>
      </c>
      <c r="J49" s="45">
        <v>500</v>
      </c>
      <c r="K49" s="50">
        <v>2800</v>
      </c>
      <c r="L49" s="51">
        <v>9900</v>
      </c>
      <c r="M49" s="51">
        <v>4150</v>
      </c>
      <c r="N49" s="35">
        <f t="shared" si="0"/>
        <v>396.25</v>
      </c>
      <c r="O49" s="35">
        <f t="shared" si="1"/>
        <v>25</v>
      </c>
      <c r="P49" s="35">
        <f t="shared" si="2"/>
        <v>583.14442824110336</v>
      </c>
      <c r="Q49" s="35">
        <f t="shared" si="3"/>
        <v>249.0213797049712</v>
      </c>
      <c r="R49" s="35">
        <f t="shared" si="4"/>
        <v>125.44098869657967</v>
      </c>
      <c r="S49" s="35">
        <f t="shared" si="5"/>
        <v>293.88349863925117</v>
      </c>
      <c r="T49" s="35">
        <f t="shared" si="6"/>
        <v>42.449484114609724</v>
      </c>
      <c r="U49" s="35">
        <f t="shared" si="7"/>
        <v>529.00636606762339</v>
      </c>
      <c r="V49" s="35">
        <f t="shared" si="8"/>
        <v>266.47945515733045</v>
      </c>
      <c r="W49" s="35">
        <f t="shared" si="9"/>
        <v>19.473851536775534</v>
      </c>
      <c r="X49" s="35">
        <f t="shared" si="10"/>
        <v>3524.3878980789987</v>
      </c>
      <c r="Y49" s="51">
        <v>9900</v>
      </c>
      <c r="Z49" s="51">
        <v>4150</v>
      </c>
      <c r="AA49" s="35">
        <f t="shared" si="11"/>
        <v>603.75</v>
      </c>
      <c r="AB49" s="35">
        <f t="shared" si="12"/>
        <v>475</v>
      </c>
      <c r="AC49" s="35">
        <f t="shared" si="13"/>
        <v>584.50119721938472</v>
      </c>
      <c r="AD49" s="35">
        <f t="shared" si="14"/>
        <v>273.82073980775351</v>
      </c>
      <c r="AE49" s="35">
        <f t="shared" si="15"/>
        <v>151.67567408584176</v>
      </c>
      <c r="AF49" s="35">
        <f t="shared" si="16"/>
        <v>323.1632464175625</v>
      </c>
      <c r="AG49" s="35">
        <f t="shared" si="17"/>
        <v>14.755790027842313</v>
      </c>
      <c r="AH49" s="35">
        <f t="shared" si="18"/>
        <v>516.6058316950888</v>
      </c>
      <c r="AI49" s="35">
        <f t="shared" si="19"/>
        <v>286.15998121268223</v>
      </c>
      <c r="AJ49" s="35">
        <f t="shared" si="20"/>
        <v>21.41404029833982</v>
      </c>
      <c r="AK49" s="36">
        <f t="shared" si="21"/>
        <v>3266.6454081942447</v>
      </c>
    </row>
    <row r="50" spans="1:37" x14ac:dyDescent="0.25">
      <c r="A50" s="5">
        <v>5538</v>
      </c>
      <c r="B50" s="5">
        <v>1213892.2320337296</v>
      </c>
      <c r="C50" s="5">
        <v>1490313.8496461809</v>
      </c>
      <c r="D50" s="5">
        <v>17714.043037974698</v>
      </c>
      <c r="E50" s="5">
        <v>52.90888051914083</v>
      </c>
      <c r="F50" s="45">
        <v>-2.5000000000000001E-2</v>
      </c>
      <c r="G50" s="45">
        <v>2.5000000000000001E-2</v>
      </c>
      <c r="H50" s="45">
        <v>0.5</v>
      </c>
      <c r="I50" s="45">
        <v>0.5</v>
      </c>
      <c r="J50" s="45">
        <v>500</v>
      </c>
      <c r="K50" s="50">
        <v>2800</v>
      </c>
      <c r="L50" s="51">
        <v>9900</v>
      </c>
      <c r="M50" s="51">
        <v>4150</v>
      </c>
      <c r="N50" s="35">
        <f t="shared" si="0"/>
        <v>396.25</v>
      </c>
      <c r="O50" s="35">
        <f t="shared" si="1"/>
        <v>25</v>
      </c>
      <c r="P50" s="35">
        <f t="shared" si="2"/>
        <v>583.14442824110336</v>
      </c>
      <c r="Q50" s="35">
        <f t="shared" si="3"/>
        <v>249.0213797049712</v>
      </c>
      <c r="R50" s="35">
        <f t="shared" si="4"/>
        <v>125.44098869657967</v>
      </c>
      <c r="S50" s="35">
        <f t="shared" si="5"/>
        <v>293.88349863925117</v>
      </c>
      <c r="T50" s="35">
        <f t="shared" si="6"/>
        <v>42.449484114609724</v>
      </c>
      <c r="U50" s="35">
        <f t="shared" si="7"/>
        <v>529.00636606762339</v>
      </c>
      <c r="V50" s="35">
        <f t="shared" si="8"/>
        <v>266.47945515733045</v>
      </c>
      <c r="W50" s="35">
        <f t="shared" si="9"/>
        <v>19.473851536775534</v>
      </c>
      <c r="X50" s="35">
        <f t="shared" si="10"/>
        <v>3524.3878980789987</v>
      </c>
      <c r="Y50" s="51">
        <v>9900</v>
      </c>
      <c r="Z50" s="51">
        <v>4150</v>
      </c>
      <c r="AA50" s="35">
        <f t="shared" si="11"/>
        <v>603.75</v>
      </c>
      <c r="AB50" s="35">
        <f t="shared" si="12"/>
        <v>475</v>
      </c>
      <c r="AC50" s="35">
        <f t="shared" si="13"/>
        <v>584.50119721938472</v>
      </c>
      <c r="AD50" s="35">
        <f t="shared" si="14"/>
        <v>273.82073980775351</v>
      </c>
      <c r="AE50" s="35">
        <f t="shared" si="15"/>
        <v>151.67567408584176</v>
      </c>
      <c r="AF50" s="35">
        <f t="shared" si="16"/>
        <v>323.1632464175625</v>
      </c>
      <c r="AG50" s="35">
        <f t="shared" si="17"/>
        <v>14.755790027842313</v>
      </c>
      <c r="AH50" s="35">
        <f t="shared" si="18"/>
        <v>516.6058316950888</v>
      </c>
      <c r="AI50" s="35">
        <f t="shared" si="19"/>
        <v>286.15998121268223</v>
      </c>
      <c r="AJ50" s="35">
        <f t="shared" si="20"/>
        <v>21.41404029833982</v>
      </c>
      <c r="AK50" s="36">
        <f t="shared" si="21"/>
        <v>3266.6454081942447</v>
      </c>
    </row>
    <row r="51" spans="1:37" x14ac:dyDescent="0.25">
      <c r="A51" s="5">
        <v>5539</v>
      </c>
      <c r="B51" s="5">
        <v>1214494.8655996323</v>
      </c>
      <c r="C51" s="5">
        <v>1491111.8676151037</v>
      </c>
      <c r="D51" s="5">
        <v>17715.736708860775</v>
      </c>
      <c r="E51" s="5">
        <v>52.973621512940916</v>
      </c>
      <c r="F51" s="45">
        <v>-2.5000000000000001E-2</v>
      </c>
      <c r="G51" s="45">
        <v>2.5000000000000001E-2</v>
      </c>
      <c r="H51" s="45">
        <v>0.5</v>
      </c>
      <c r="I51" s="45">
        <v>0.5</v>
      </c>
      <c r="J51" s="45">
        <v>500</v>
      </c>
      <c r="K51" s="50">
        <v>2800</v>
      </c>
      <c r="L51" s="51">
        <v>9900</v>
      </c>
      <c r="M51" s="51">
        <v>4150</v>
      </c>
      <c r="N51" s="35">
        <f t="shared" si="0"/>
        <v>396.25</v>
      </c>
      <c r="O51" s="35">
        <f t="shared" si="1"/>
        <v>25</v>
      </c>
      <c r="P51" s="35">
        <f t="shared" si="2"/>
        <v>583.14442824110336</v>
      </c>
      <c r="Q51" s="35">
        <f t="shared" si="3"/>
        <v>249.0213797049712</v>
      </c>
      <c r="R51" s="35">
        <f t="shared" si="4"/>
        <v>125.44098869657967</v>
      </c>
      <c r="S51" s="35">
        <f t="shared" si="5"/>
        <v>293.88349863925117</v>
      </c>
      <c r="T51" s="35">
        <f t="shared" si="6"/>
        <v>42.449484114609724</v>
      </c>
      <c r="U51" s="35">
        <f t="shared" si="7"/>
        <v>529.00636606762339</v>
      </c>
      <c r="V51" s="35">
        <f t="shared" si="8"/>
        <v>266.47945515733045</v>
      </c>
      <c r="W51" s="35">
        <f t="shared" si="9"/>
        <v>19.473851536775534</v>
      </c>
      <c r="X51" s="35">
        <f t="shared" si="10"/>
        <v>3524.3878980789987</v>
      </c>
      <c r="Y51" s="51">
        <v>9900</v>
      </c>
      <c r="Z51" s="51">
        <v>4150</v>
      </c>
      <c r="AA51" s="35">
        <f t="shared" si="11"/>
        <v>603.75</v>
      </c>
      <c r="AB51" s="35">
        <f t="shared" si="12"/>
        <v>475</v>
      </c>
      <c r="AC51" s="35">
        <f t="shared" si="13"/>
        <v>584.50119721938472</v>
      </c>
      <c r="AD51" s="35">
        <f t="shared" si="14"/>
        <v>273.82073980775351</v>
      </c>
      <c r="AE51" s="35">
        <f t="shared" si="15"/>
        <v>151.67567408584176</v>
      </c>
      <c r="AF51" s="35">
        <f t="shared" si="16"/>
        <v>323.1632464175625</v>
      </c>
      <c r="AG51" s="35">
        <f t="shared" si="17"/>
        <v>14.755790027842313</v>
      </c>
      <c r="AH51" s="35">
        <f t="shared" si="18"/>
        <v>516.6058316950888</v>
      </c>
      <c r="AI51" s="35">
        <f t="shared" si="19"/>
        <v>286.15998121268223</v>
      </c>
      <c r="AJ51" s="35">
        <f t="shared" si="20"/>
        <v>21.41404029833982</v>
      </c>
      <c r="AK51" s="36">
        <f t="shared" si="21"/>
        <v>3266.6454081942447</v>
      </c>
    </row>
    <row r="52" spans="1:37" x14ac:dyDescent="0.25">
      <c r="A52" s="5">
        <v>5540</v>
      </c>
      <c r="B52" s="5">
        <v>1215096.5970659256</v>
      </c>
      <c r="C52" s="5">
        <v>1491910.5660162568</v>
      </c>
      <c r="D52" s="5">
        <v>17717.430379746853</v>
      </c>
      <c r="E52" s="5">
        <v>53.038362506741016</v>
      </c>
      <c r="F52" s="45">
        <v>-2.5000000000000001E-2</v>
      </c>
      <c r="G52" s="45">
        <v>2.5000000000000001E-2</v>
      </c>
      <c r="H52" s="45">
        <v>0.5</v>
      </c>
      <c r="I52" s="45">
        <v>0.5</v>
      </c>
      <c r="J52" s="45">
        <v>500</v>
      </c>
      <c r="K52" s="50">
        <v>2800</v>
      </c>
      <c r="L52" s="51">
        <v>9900</v>
      </c>
      <c r="M52" s="51">
        <v>4150</v>
      </c>
      <c r="N52" s="35">
        <f t="shared" si="0"/>
        <v>396.25</v>
      </c>
      <c r="O52" s="35">
        <f t="shared" si="1"/>
        <v>25</v>
      </c>
      <c r="P52" s="35">
        <f t="shared" si="2"/>
        <v>583.14442824110336</v>
      </c>
      <c r="Q52" s="35">
        <f t="shared" si="3"/>
        <v>249.0213797049712</v>
      </c>
      <c r="R52" s="35">
        <f t="shared" si="4"/>
        <v>125.44098869657967</v>
      </c>
      <c r="S52" s="35">
        <f t="shared" si="5"/>
        <v>293.88349863925117</v>
      </c>
      <c r="T52" s="35">
        <f t="shared" si="6"/>
        <v>42.449484114609724</v>
      </c>
      <c r="U52" s="35">
        <f t="shared" si="7"/>
        <v>529.00636606762339</v>
      </c>
      <c r="V52" s="35">
        <f t="shared" si="8"/>
        <v>266.47945515733045</v>
      </c>
      <c r="W52" s="35">
        <f t="shared" si="9"/>
        <v>19.473851536775534</v>
      </c>
      <c r="X52" s="35">
        <f t="shared" si="10"/>
        <v>3524.3878980789987</v>
      </c>
      <c r="Y52" s="51">
        <v>9900</v>
      </c>
      <c r="Z52" s="51">
        <v>4150</v>
      </c>
      <c r="AA52" s="35">
        <f t="shared" si="11"/>
        <v>603.75</v>
      </c>
      <c r="AB52" s="35">
        <f t="shared" si="12"/>
        <v>475</v>
      </c>
      <c r="AC52" s="35">
        <f t="shared" si="13"/>
        <v>584.50119721938472</v>
      </c>
      <c r="AD52" s="35">
        <f t="shared" si="14"/>
        <v>273.82073980775351</v>
      </c>
      <c r="AE52" s="35">
        <f t="shared" si="15"/>
        <v>151.67567408584176</v>
      </c>
      <c r="AF52" s="35">
        <f t="shared" si="16"/>
        <v>323.1632464175625</v>
      </c>
      <c r="AG52" s="35">
        <f t="shared" si="17"/>
        <v>14.755790027842313</v>
      </c>
      <c r="AH52" s="35">
        <f t="shared" si="18"/>
        <v>516.6058316950888</v>
      </c>
      <c r="AI52" s="35">
        <f t="shared" si="19"/>
        <v>286.15998121268223</v>
      </c>
      <c r="AJ52" s="35">
        <f t="shared" si="20"/>
        <v>21.41404029833982</v>
      </c>
      <c r="AK52" s="36">
        <f t="shared" si="21"/>
        <v>3266.6454081942447</v>
      </c>
    </row>
    <row r="53" spans="1:37" x14ac:dyDescent="0.25">
      <c r="A53" s="5">
        <v>5541</v>
      </c>
      <c r="B53" s="5">
        <v>1215697.4256644249</v>
      </c>
      <c r="C53" s="5">
        <v>1492709.9438300133</v>
      </c>
      <c r="D53" s="5">
        <v>17719.124050632927</v>
      </c>
      <c r="E53" s="5">
        <v>53.103103500541117</v>
      </c>
      <c r="F53" s="45">
        <v>-2.5000000000000001E-2</v>
      </c>
      <c r="G53" s="45">
        <v>2.5000000000000001E-2</v>
      </c>
      <c r="H53" s="45">
        <v>0.5</v>
      </c>
      <c r="I53" s="45">
        <v>0.5</v>
      </c>
      <c r="J53" s="45">
        <v>500</v>
      </c>
      <c r="K53" s="50">
        <v>2800</v>
      </c>
      <c r="L53" s="51">
        <v>9900</v>
      </c>
      <c r="M53" s="51">
        <v>4150</v>
      </c>
      <c r="N53" s="35">
        <f t="shared" si="0"/>
        <v>396.25</v>
      </c>
      <c r="O53" s="35">
        <f t="shared" si="1"/>
        <v>25</v>
      </c>
      <c r="P53" s="35">
        <f t="shared" si="2"/>
        <v>583.14442824110336</v>
      </c>
      <c r="Q53" s="35">
        <f t="shared" si="3"/>
        <v>249.0213797049712</v>
      </c>
      <c r="R53" s="35">
        <f t="shared" si="4"/>
        <v>125.44098869657967</v>
      </c>
      <c r="S53" s="35">
        <f t="shared" si="5"/>
        <v>293.88349863925117</v>
      </c>
      <c r="T53" s="35">
        <f t="shared" si="6"/>
        <v>42.449484114609724</v>
      </c>
      <c r="U53" s="35">
        <f t="shared" si="7"/>
        <v>529.00636606762339</v>
      </c>
      <c r="V53" s="35">
        <f t="shared" si="8"/>
        <v>266.47945515733045</v>
      </c>
      <c r="W53" s="35">
        <f t="shared" si="9"/>
        <v>19.473851536775534</v>
      </c>
      <c r="X53" s="35">
        <f t="shared" si="10"/>
        <v>3524.3878980789987</v>
      </c>
      <c r="Y53" s="51">
        <v>9900</v>
      </c>
      <c r="Z53" s="51">
        <v>4150</v>
      </c>
      <c r="AA53" s="35">
        <f t="shared" si="11"/>
        <v>603.75</v>
      </c>
      <c r="AB53" s="35">
        <f t="shared" si="12"/>
        <v>475</v>
      </c>
      <c r="AC53" s="35">
        <f t="shared" si="13"/>
        <v>584.50119721938472</v>
      </c>
      <c r="AD53" s="35">
        <f t="shared" si="14"/>
        <v>273.82073980775351</v>
      </c>
      <c r="AE53" s="35">
        <f t="shared" si="15"/>
        <v>151.67567408584176</v>
      </c>
      <c r="AF53" s="35">
        <f t="shared" si="16"/>
        <v>323.1632464175625</v>
      </c>
      <c r="AG53" s="35">
        <f t="shared" si="17"/>
        <v>14.755790027842313</v>
      </c>
      <c r="AH53" s="35">
        <f t="shared" si="18"/>
        <v>516.6058316950888</v>
      </c>
      <c r="AI53" s="35">
        <f t="shared" si="19"/>
        <v>286.15998121268223</v>
      </c>
      <c r="AJ53" s="35">
        <f t="shared" si="20"/>
        <v>21.41404029833982</v>
      </c>
      <c r="AK53" s="36">
        <f t="shared" si="21"/>
        <v>3266.6454081942447</v>
      </c>
    </row>
    <row r="54" spans="1:37" x14ac:dyDescent="0.25">
      <c r="A54" s="5">
        <v>5541.2</v>
      </c>
      <c r="B54" s="5">
        <v>1215817.4829721451</v>
      </c>
      <c r="C54" s="5">
        <v>1492869.9008324444</v>
      </c>
      <c r="D54" s="5">
        <v>17719.462784810141</v>
      </c>
      <c r="E54" s="5">
        <v>53.11605169930111</v>
      </c>
      <c r="F54" s="45">
        <v>-2.5000000000000001E-2</v>
      </c>
      <c r="G54" s="45">
        <v>2.5000000000000001E-2</v>
      </c>
      <c r="H54" s="45">
        <v>0.5</v>
      </c>
      <c r="I54" s="45">
        <v>0.5</v>
      </c>
      <c r="J54" s="45">
        <v>500</v>
      </c>
      <c r="K54" s="50">
        <v>2800</v>
      </c>
      <c r="L54" s="51">
        <v>9900</v>
      </c>
      <c r="M54" s="51">
        <v>4150</v>
      </c>
      <c r="N54" s="35">
        <f t="shared" si="0"/>
        <v>396.25</v>
      </c>
      <c r="O54" s="35">
        <f t="shared" si="1"/>
        <v>25</v>
      </c>
      <c r="P54" s="35">
        <f t="shared" si="2"/>
        <v>583.14442824110336</v>
      </c>
      <c r="Q54" s="35">
        <f t="shared" si="3"/>
        <v>249.0213797049712</v>
      </c>
      <c r="R54" s="35">
        <f t="shared" si="4"/>
        <v>125.44098869657967</v>
      </c>
      <c r="S54" s="35">
        <f t="shared" si="5"/>
        <v>293.88349863925117</v>
      </c>
      <c r="T54" s="35">
        <f t="shared" si="6"/>
        <v>42.449484114609724</v>
      </c>
      <c r="U54" s="35">
        <f t="shared" si="7"/>
        <v>529.00636606762339</v>
      </c>
      <c r="V54" s="35">
        <f t="shared" si="8"/>
        <v>266.47945515733045</v>
      </c>
      <c r="W54" s="35">
        <f t="shared" si="9"/>
        <v>19.473851536775534</v>
      </c>
      <c r="X54" s="35">
        <f t="shared" si="10"/>
        <v>3524.3878980789987</v>
      </c>
      <c r="Y54" s="51">
        <v>9900</v>
      </c>
      <c r="Z54" s="51">
        <v>4150</v>
      </c>
      <c r="AA54" s="35">
        <f t="shared" si="11"/>
        <v>603.75</v>
      </c>
      <c r="AB54" s="35">
        <f t="shared" si="12"/>
        <v>475</v>
      </c>
      <c r="AC54" s="35">
        <f t="shared" si="13"/>
        <v>584.50119721938472</v>
      </c>
      <c r="AD54" s="35">
        <f t="shared" si="14"/>
        <v>273.82073980775351</v>
      </c>
      <c r="AE54" s="35">
        <f t="shared" si="15"/>
        <v>151.67567408584176</v>
      </c>
      <c r="AF54" s="35">
        <f t="shared" si="16"/>
        <v>323.1632464175625</v>
      </c>
      <c r="AG54" s="35">
        <f t="shared" si="17"/>
        <v>14.755790027842313</v>
      </c>
      <c r="AH54" s="35">
        <f t="shared" si="18"/>
        <v>516.6058316950888</v>
      </c>
      <c r="AI54" s="35">
        <f t="shared" si="19"/>
        <v>286.15998121268223</v>
      </c>
      <c r="AJ54" s="35">
        <f t="shared" si="20"/>
        <v>21.41404029833982</v>
      </c>
      <c r="AK54" s="36">
        <f t="shared" si="21"/>
        <v>3266.6454081942447</v>
      </c>
    </row>
    <row r="55" spans="1:37" x14ac:dyDescent="0.25">
      <c r="A55" s="5">
        <v>5541.8</v>
      </c>
      <c r="B55" s="5">
        <v>1216177.437962532</v>
      </c>
      <c r="C55" s="5">
        <v>1493349.9345721602</v>
      </c>
      <c r="D55" s="5">
        <v>17720.478987341787</v>
      </c>
      <c r="E55" s="5">
        <v>53.154896295581196</v>
      </c>
      <c r="F55" s="45">
        <v>-2.5000000000000001E-2</v>
      </c>
      <c r="G55" s="45">
        <v>2.5000000000000001E-2</v>
      </c>
      <c r="H55" s="45">
        <v>0.5</v>
      </c>
      <c r="I55" s="45">
        <v>0.5</v>
      </c>
      <c r="J55" s="45">
        <v>500</v>
      </c>
      <c r="K55" s="50">
        <v>2800</v>
      </c>
      <c r="L55" s="51">
        <v>9900</v>
      </c>
      <c r="M55" s="51">
        <v>4150</v>
      </c>
      <c r="N55" s="35">
        <f t="shared" si="0"/>
        <v>396.25</v>
      </c>
      <c r="O55" s="35">
        <f t="shared" si="1"/>
        <v>25</v>
      </c>
      <c r="P55" s="35">
        <f t="shared" si="2"/>
        <v>583.14442824110336</v>
      </c>
      <c r="Q55" s="35">
        <f t="shared" si="3"/>
        <v>249.0213797049712</v>
      </c>
      <c r="R55" s="35">
        <f t="shared" si="4"/>
        <v>125.44098869657967</v>
      </c>
      <c r="S55" s="35">
        <f t="shared" si="5"/>
        <v>293.88349863925117</v>
      </c>
      <c r="T55" s="35">
        <f t="shared" si="6"/>
        <v>42.449484114609724</v>
      </c>
      <c r="U55" s="35">
        <f t="shared" si="7"/>
        <v>529.00636606762339</v>
      </c>
      <c r="V55" s="35">
        <f t="shared" si="8"/>
        <v>266.47945515733045</v>
      </c>
      <c r="W55" s="35">
        <f t="shared" si="9"/>
        <v>19.473851536775534</v>
      </c>
      <c r="X55" s="35">
        <f t="shared" si="10"/>
        <v>3524.3878980789987</v>
      </c>
      <c r="Y55" s="51">
        <v>9900</v>
      </c>
      <c r="Z55" s="51">
        <v>4150</v>
      </c>
      <c r="AA55" s="35">
        <f t="shared" si="11"/>
        <v>603.75</v>
      </c>
      <c r="AB55" s="35">
        <f t="shared" si="12"/>
        <v>475</v>
      </c>
      <c r="AC55" s="35">
        <f t="shared" si="13"/>
        <v>584.50119721938472</v>
      </c>
      <c r="AD55" s="35">
        <f t="shared" si="14"/>
        <v>273.82073980775351</v>
      </c>
      <c r="AE55" s="35">
        <f t="shared" si="15"/>
        <v>151.67567408584176</v>
      </c>
      <c r="AF55" s="35">
        <f t="shared" si="16"/>
        <v>323.1632464175625</v>
      </c>
      <c r="AG55" s="35">
        <f t="shared" si="17"/>
        <v>14.755790027842313</v>
      </c>
      <c r="AH55" s="35">
        <f t="shared" si="18"/>
        <v>516.6058316950888</v>
      </c>
      <c r="AI55" s="35">
        <f t="shared" si="19"/>
        <v>286.15998121268223</v>
      </c>
      <c r="AJ55" s="35">
        <f t="shared" si="20"/>
        <v>21.41404029833982</v>
      </c>
      <c r="AK55" s="36">
        <f t="shared" si="21"/>
        <v>3266.6454081942447</v>
      </c>
    </row>
    <row r="56" spans="1:37" x14ac:dyDescent="0.25">
      <c r="A56" s="5">
        <v>5542</v>
      </c>
      <c r="B56" s="5">
        <v>1216297.3506274223</v>
      </c>
      <c r="C56" s="5">
        <v>1493510.0000356138</v>
      </c>
      <c r="D56" s="5">
        <v>17720.817721519004</v>
      </c>
      <c r="E56" s="5">
        <v>53.167844494341203</v>
      </c>
      <c r="F56" s="45">
        <v>-2.5000000000000001E-2</v>
      </c>
      <c r="G56" s="45">
        <v>2.5000000000000001E-2</v>
      </c>
      <c r="H56" s="45">
        <v>0.5</v>
      </c>
      <c r="I56" s="45">
        <v>0.5</v>
      </c>
      <c r="J56" s="45">
        <v>500</v>
      </c>
      <c r="K56" s="50">
        <v>2800</v>
      </c>
      <c r="L56" s="51">
        <v>9900</v>
      </c>
      <c r="M56" s="51">
        <v>4150</v>
      </c>
      <c r="N56" s="35">
        <f t="shared" si="0"/>
        <v>396.25</v>
      </c>
      <c r="O56" s="35">
        <f t="shared" si="1"/>
        <v>25</v>
      </c>
      <c r="P56" s="35">
        <f t="shared" si="2"/>
        <v>583.14442824110336</v>
      </c>
      <c r="Q56" s="35">
        <f t="shared" si="3"/>
        <v>249.0213797049712</v>
      </c>
      <c r="R56" s="35">
        <f t="shared" si="4"/>
        <v>125.44098869657967</v>
      </c>
      <c r="S56" s="35">
        <f t="shared" si="5"/>
        <v>293.88349863925117</v>
      </c>
      <c r="T56" s="35">
        <f t="shared" si="6"/>
        <v>42.449484114609724</v>
      </c>
      <c r="U56" s="35">
        <f t="shared" si="7"/>
        <v>529.00636606762339</v>
      </c>
      <c r="V56" s="35">
        <f t="shared" si="8"/>
        <v>266.47945515733045</v>
      </c>
      <c r="W56" s="35">
        <f t="shared" si="9"/>
        <v>19.473851536775534</v>
      </c>
      <c r="X56" s="35">
        <f t="shared" si="10"/>
        <v>3524.3878980789987</v>
      </c>
      <c r="Y56" s="51">
        <v>9900</v>
      </c>
      <c r="Z56" s="51">
        <v>4150</v>
      </c>
      <c r="AA56" s="35">
        <f t="shared" si="11"/>
        <v>603.75</v>
      </c>
      <c r="AB56" s="35">
        <f t="shared" si="12"/>
        <v>475</v>
      </c>
      <c r="AC56" s="35">
        <f t="shared" si="13"/>
        <v>584.50119721938472</v>
      </c>
      <c r="AD56" s="35">
        <f t="shared" si="14"/>
        <v>273.82073980775351</v>
      </c>
      <c r="AE56" s="35">
        <f t="shared" si="15"/>
        <v>151.67567408584176</v>
      </c>
      <c r="AF56" s="35">
        <f t="shared" si="16"/>
        <v>323.1632464175625</v>
      </c>
      <c r="AG56" s="35">
        <f t="shared" si="17"/>
        <v>14.755790027842313</v>
      </c>
      <c r="AH56" s="35">
        <f t="shared" si="18"/>
        <v>516.6058316950888</v>
      </c>
      <c r="AI56" s="35">
        <f t="shared" si="19"/>
        <v>286.15998121268223</v>
      </c>
      <c r="AJ56" s="35">
        <f t="shared" si="20"/>
        <v>21.41404029833982</v>
      </c>
      <c r="AK56" s="36">
        <f t="shared" si="21"/>
        <v>3266.6454081942447</v>
      </c>
    </row>
    <row r="57" spans="1:37" x14ac:dyDescent="0.25">
      <c r="A57" s="5">
        <v>5543</v>
      </c>
      <c r="B57" s="5">
        <v>1216896.3711895943</v>
      </c>
      <c r="C57" s="5">
        <v>1494310.7336117029</v>
      </c>
      <c r="D57" s="5">
        <v>17722.511392405078</v>
      </c>
      <c r="E57" s="5">
        <v>53.232585488141289</v>
      </c>
      <c r="F57" s="45">
        <v>-2.5000000000000001E-2</v>
      </c>
      <c r="G57" s="45">
        <v>2.5000000000000001E-2</v>
      </c>
      <c r="H57" s="45">
        <v>0.5</v>
      </c>
      <c r="I57" s="45">
        <v>0.5</v>
      </c>
      <c r="J57" s="45">
        <v>500</v>
      </c>
      <c r="K57" s="50">
        <v>2800</v>
      </c>
      <c r="L57" s="51">
        <v>9900</v>
      </c>
      <c r="M57" s="51">
        <v>4150</v>
      </c>
      <c r="N57" s="35">
        <f t="shared" si="0"/>
        <v>396.25</v>
      </c>
      <c r="O57" s="35">
        <f t="shared" si="1"/>
        <v>25</v>
      </c>
      <c r="P57" s="35">
        <f t="shared" si="2"/>
        <v>583.14442824110336</v>
      </c>
      <c r="Q57" s="35">
        <f t="shared" si="3"/>
        <v>249.0213797049712</v>
      </c>
      <c r="R57" s="35">
        <f t="shared" si="4"/>
        <v>125.44098869657967</v>
      </c>
      <c r="S57" s="35">
        <f t="shared" si="5"/>
        <v>293.88349863925117</v>
      </c>
      <c r="T57" s="35">
        <f t="shared" si="6"/>
        <v>42.449484114609724</v>
      </c>
      <c r="U57" s="35">
        <f t="shared" si="7"/>
        <v>529.00636606762339</v>
      </c>
      <c r="V57" s="35">
        <f t="shared" si="8"/>
        <v>266.47945515733045</v>
      </c>
      <c r="W57" s="35">
        <f t="shared" si="9"/>
        <v>19.473851536775534</v>
      </c>
      <c r="X57" s="35">
        <f t="shared" si="10"/>
        <v>3524.3878980789987</v>
      </c>
      <c r="Y57" s="51">
        <v>9900</v>
      </c>
      <c r="Z57" s="51">
        <v>4150</v>
      </c>
      <c r="AA57" s="35">
        <f t="shared" si="11"/>
        <v>603.75</v>
      </c>
      <c r="AB57" s="35">
        <f t="shared" si="12"/>
        <v>475</v>
      </c>
      <c r="AC57" s="35">
        <f t="shared" si="13"/>
        <v>584.50119721938472</v>
      </c>
      <c r="AD57" s="35">
        <f t="shared" si="14"/>
        <v>273.82073980775351</v>
      </c>
      <c r="AE57" s="35">
        <f t="shared" si="15"/>
        <v>151.67567408584176</v>
      </c>
      <c r="AF57" s="35">
        <f t="shared" si="16"/>
        <v>323.1632464175625</v>
      </c>
      <c r="AG57" s="35">
        <f t="shared" si="17"/>
        <v>14.755790027842313</v>
      </c>
      <c r="AH57" s="35">
        <f t="shared" si="18"/>
        <v>516.6058316950888</v>
      </c>
      <c r="AI57" s="35">
        <f t="shared" si="19"/>
        <v>286.15998121268223</v>
      </c>
      <c r="AJ57" s="35">
        <f t="shared" si="20"/>
        <v>21.41404029833982</v>
      </c>
      <c r="AK57" s="36">
        <f t="shared" si="21"/>
        <v>3266.6454081942447</v>
      </c>
    </row>
    <row r="58" spans="1:37" x14ac:dyDescent="0.25">
      <c r="A58" s="5">
        <v>5544</v>
      </c>
      <c r="B58" s="5">
        <v>1217494.4865860939</v>
      </c>
      <c r="C58" s="5">
        <v>1495112.1435358226</v>
      </c>
      <c r="D58" s="5">
        <v>17724.205063291156</v>
      </c>
      <c r="E58" s="5">
        <v>53.29732648194139</v>
      </c>
      <c r="F58" s="45">
        <v>-2.5000000000000001E-2</v>
      </c>
      <c r="G58" s="45">
        <v>2.5000000000000001E-2</v>
      </c>
      <c r="H58" s="45">
        <v>0.5</v>
      </c>
      <c r="I58" s="45">
        <v>0.5</v>
      </c>
      <c r="J58" s="45">
        <v>500</v>
      </c>
      <c r="K58" s="50">
        <v>2800</v>
      </c>
      <c r="L58" s="51">
        <v>9900</v>
      </c>
      <c r="M58" s="51">
        <v>4150</v>
      </c>
      <c r="N58" s="35">
        <f t="shared" si="0"/>
        <v>396.25</v>
      </c>
      <c r="O58" s="35">
        <f t="shared" si="1"/>
        <v>25</v>
      </c>
      <c r="P58" s="35">
        <f t="shared" si="2"/>
        <v>583.14442824110336</v>
      </c>
      <c r="Q58" s="35">
        <f t="shared" si="3"/>
        <v>249.0213797049712</v>
      </c>
      <c r="R58" s="35">
        <f t="shared" si="4"/>
        <v>125.44098869657967</v>
      </c>
      <c r="S58" s="35">
        <f t="shared" si="5"/>
        <v>293.88349863925117</v>
      </c>
      <c r="T58" s="35">
        <f t="shared" si="6"/>
        <v>42.449484114609724</v>
      </c>
      <c r="U58" s="35">
        <f t="shared" si="7"/>
        <v>529.00636606762339</v>
      </c>
      <c r="V58" s="35">
        <f t="shared" si="8"/>
        <v>266.47945515733045</v>
      </c>
      <c r="W58" s="35">
        <f t="shared" si="9"/>
        <v>19.473851536775534</v>
      </c>
      <c r="X58" s="35">
        <f t="shared" si="10"/>
        <v>3524.3878980789987</v>
      </c>
      <c r="Y58" s="51">
        <v>9900</v>
      </c>
      <c r="Z58" s="51">
        <v>4150</v>
      </c>
      <c r="AA58" s="35">
        <f t="shared" si="11"/>
        <v>603.75</v>
      </c>
      <c r="AB58" s="35">
        <f t="shared" si="12"/>
        <v>475</v>
      </c>
      <c r="AC58" s="35">
        <f t="shared" si="13"/>
        <v>584.50119721938472</v>
      </c>
      <c r="AD58" s="35">
        <f t="shared" si="14"/>
        <v>273.82073980775351</v>
      </c>
      <c r="AE58" s="35">
        <f t="shared" si="15"/>
        <v>151.67567408584176</v>
      </c>
      <c r="AF58" s="35">
        <f t="shared" si="16"/>
        <v>323.1632464175625</v>
      </c>
      <c r="AG58" s="35">
        <f t="shared" si="17"/>
        <v>14.755790027842313</v>
      </c>
      <c r="AH58" s="35">
        <f t="shared" si="18"/>
        <v>516.6058316950888</v>
      </c>
      <c r="AI58" s="35">
        <f t="shared" si="19"/>
        <v>286.15998121268223</v>
      </c>
      <c r="AJ58" s="35">
        <f t="shared" si="20"/>
        <v>21.41404029833982</v>
      </c>
      <c r="AK58" s="36">
        <f t="shared" si="21"/>
        <v>3266.6454081942447</v>
      </c>
    </row>
    <row r="59" spans="1:37" x14ac:dyDescent="0.25">
      <c r="A59" s="5">
        <v>5545</v>
      </c>
      <c r="B59" s="5">
        <v>1218091.6960525513</v>
      </c>
      <c r="C59" s="5">
        <v>1495914.2287848294</v>
      </c>
      <c r="D59" s="5">
        <v>17725.89873417723</v>
      </c>
      <c r="E59" s="5">
        <v>53.36206747574149</v>
      </c>
      <c r="F59" s="45">
        <v>-2.5000000000000001E-2</v>
      </c>
      <c r="G59" s="45">
        <v>2.5000000000000001E-2</v>
      </c>
      <c r="H59" s="45">
        <v>0.5</v>
      </c>
      <c r="I59" s="45">
        <v>0.5</v>
      </c>
      <c r="J59" s="45">
        <v>500</v>
      </c>
      <c r="K59" s="50">
        <v>2800</v>
      </c>
      <c r="L59" s="51">
        <v>9900</v>
      </c>
      <c r="M59" s="51">
        <v>4150</v>
      </c>
      <c r="N59" s="35">
        <f t="shared" si="0"/>
        <v>396.25</v>
      </c>
      <c r="O59" s="35">
        <f t="shared" si="1"/>
        <v>25</v>
      </c>
      <c r="P59" s="35">
        <f t="shared" si="2"/>
        <v>583.14442824110336</v>
      </c>
      <c r="Q59" s="35">
        <f t="shared" si="3"/>
        <v>249.0213797049712</v>
      </c>
      <c r="R59" s="35">
        <f t="shared" si="4"/>
        <v>125.44098869657967</v>
      </c>
      <c r="S59" s="35">
        <f t="shared" si="5"/>
        <v>293.88349863925117</v>
      </c>
      <c r="T59" s="35">
        <f t="shared" si="6"/>
        <v>42.449484114609724</v>
      </c>
      <c r="U59" s="35">
        <f t="shared" si="7"/>
        <v>529.00636606762339</v>
      </c>
      <c r="V59" s="35">
        <f t="shared" si="8"/>
        <v>266.47945515733045</v>
      </c>
      <c r="W59" s="35">
        <f t="shared" si="9"/>
        <v>19.473851536775534</v>
      </c>
      <c r="X59" s="35">
        <f t="shared" si="10"/>
        <v>3524.3878980789987</v>
      </c>
      <c r="Y59" s="51">
        <v>9900</v>
      </c>
      <c r="Z59" s="51">
        <v>4150</v>
      </c>
      <c r="AA59" s="35">
        <f t="shared" si="11"/>
        <v>603.75</v>
      </c>
      <c r="AB59" s="35">
        <f t="shared" si="12"/>
        <v>475</v>
      </c>
      <c r="AC59" s="35">
        <f t="shared" si="13"/>
        <v>584.50119721938472</v>
      </c>
      <c r="AD59" s="35">
        <f t="shared" si="14"/>
        <v>273.82073980775351</v>
      </c>
      <c r="AE59" s="35">
        <f t="shared" si="15"/>
        <v>151.67567408584176</v>
      </c>
      <c r="AF59" s="35">
        <f t="shared" si="16"/>
        <v>323.1632464175625</v>
      </c>
      <c r="AG59" s="35">
        <f t="shared" si="17"/>
        <v>14.755790027842313</v>
      </c>
      <c r="AH59" s="35">
        <f t="shared" si="18"/>
        <v>516.6058316950888</v>
      </c>
      <c r="AI59" s="35">
        <f t="shared" si="19"/>
        <v>286.15998121268223</v>
      </c>
      <c r="AJ59" s="35">
        <f t="shared" si="20"/>
        <v>21.41404029833982</v>
      </c>
      <c r="AK59" s="36">
        <f t="shared" si="21"/>
        <v>3266.6454081942447</v>
      </c>
    </row>
    <row r="60" spans="1:37" x14ac:dyDescent="0.25">
      <c r="A60" s="5">
        <v>5546</v>
      </c>
      <c r="B60" s="5">
        <v>1218687.9988269806</v>
      </c>
      <c r="C60" s="5">
        <v>1496716.9883345962</v>
      </c>
      <c r="D60" s="5">
        <v>17727.592405063304</v>
      </c>
      <c r="E60" s="5">
        <v>53.426808469541577</v>
      </c>
      <c r="F60" s="45">
        <v>-2.5000000000000001E-2</v>
      </c>
      <c r="G60" s="45">
        <v>2.5000000000000001E-2</v>
      </c>
      <c r="H60" s="45">
        <v>0.5</v>
      </c>
      <c r="I60" s="45">
        <v>0.5</v>
      </c>
      <c r="J60" s="45">
        <v>500</v>
      </c>
      <c r="K60" s="50">
        <v>2800</v>
      </c>
      <c r="L60" s="51">
        <v>9900</v>
      </c>
      <c r="M60" s="51">
        <v>4150</v>
      </c>
      <c r="N60" s="35">
        <f t="shared" si="0"/>
        <v>396.25</v>
      </c>
      <c r="O60" s="35">
        <f t="shared" si="1"/>
        <v>25</v>
      </c>
      <c r="P60" s="35">
        <f t="shared" si="2"/>
        <v>583.14442824110336</v>
      </c>
      <c r="Q60" s="35">
        <f t="shared" si="3"/>
        <v>249.0213797049712</v>
      </c>
      <c r="R60" s="35">
        <f t="shared" si="4"/>
        <v>125.44098869657967</v>
      </c>
      <c r="S60" s="35">
        <f t="shared" si="5"/>
        <v>293.88349863925117</v>
      </c>
      <c r="T60" s="35">
        <f t="shared" si="6"/>
        <v>42.449484114609724</v>
      </c>
      <c r="U60" s="35">
        <f t="shared" si="7"/>
        <v>529.00636606762339</v>
      </c>
      <c r="V60" s="35">
        <f t="shared" si="8"/>
        <v>266.47945515733045</v>
      </c>
      <c r="W60" s="35">
        <f t="shared" si="9"/>
        <v>19.473851536775534</v>
      </c>
      <c r="X60" s="35">
        <f t="shared" si="10"/>
        <v>3524.3878980789987</v>
      </c>
      <c r="Y60" s="51">
        <v>9900</v>
      </c>
      <c r="Z60" s="51">
        <v>4150</v>
      </c>
      <c r="AA60" s="35">
        <f t="shared" si="11"/>
        <v>603.75</v>
      </c>
      <c r="AB60" s="35">
        <f t="shared" si="12"/>
        <v>475</v>
      </c>
      <c r="AC60" s="35">
        <f t="shared" si="13"/>
        <v>584.50119721938472</v>
      </c>
      <c r="AD60" s="35">
        <f t="shared" si="14"/>
        <v>273.82073980775351</v>
      </c>
      <c r="AE60" s="35">
        <f t="shared" si="15"/>
        <v>151.67567408584176</v>
      </c>
      <c r="AF60" s="35">
        <f t="shared" si="16"/>
        <v>323.1632464175625</v>
      </c>
      <c r="AG60" s="35">
        <f t="shared" si="17"/>
        <v>14.755790027842313</v>
      </c>
      <c r="AH60" s="35">
        <f t="shared" si="18"/>
        <v>516.6058316950888</v>
      </c>
      <c r="AI60" s="35">
        <f t="shared" si="19"/>
        <v>286.15998121268223</v>
      </c>
      <c r="AJ60" s="35">
        <f t="shared" si="20"/>
        <v>21.41404029833982</v>
      </c>
      <c r="AK60" s="36">
        <f t="shared" si="21"/>
        <v>3266.6454081942447</v>
      </c>
    </row>
    <row r="61" spans="1:37" x14ac:dyDescent="0.25">
      <c r="A61" s="5">
        <v>5546.2</v>
      </c>
      <c r="B61" s="5">
        <v>1218807.1505117416</v>
      </c>
      <c r="C61" s="5">
        <v>1496877.6210704446</v>
      </c>
      <c r="D61" s="5">
        <v>17727.931139240522</v>
      </c>
      <c r="E61" s="5">
        <v>53.439756668301584</v>
      </c>
      <c r="F61" s="45">
        <v>-2.5000000000000001E-2</v>
      </c>
      <c r="G61" s="45">
        <v>2.5000000000000001E-2</v>
      </c>
      <c r="H61" s="45">
        <v>0.5</v>
      </c>
      <c r="I61" s="45">
        <v>0.5</v>
      </c>
      <c r="J61" s="45">
        <v>500</v>
      </c>
      <c r="K61" s="50">
        <v>2800</v>
      </c>
      <c r="L61" s="51">
        <v>9900</v>
      </c>
      <c r="M61" s="51">
        <v>4150</v>
      </c>
      <c r="N61" s="35">
        <f t="shared" si="0"/>
        <v>396.25</v>
      </c>
      <c r="O61" s="35">
        <f t="shared" si="1"/>
        <v>25</v>
      </c>
      <c r="P61" s="35">
        <f t="shared" si="2"/>
        <v>583.14442824110336</v>
      </c>
      <c r="Q61" s="35">
        <f t="shared" si="3"/>
        <v>249.0213797049712</v>
      </c>
      <c r="R61" s="35">
        <f t="shared" si="4"/>
        <v>125.44098869657967</v>
      </c>
      <c r="S61" s="35">
        <f t="shared" si="5"/>
        <v>293.88349863925117</v>
      </c>
      <c r="T61" s="35">
        <f t="shared" si="6"/>
        <v>42.449484114609724</v>
      </c>
      <c r="U61" s="35">
        <f t="shared" si="7"/>
        <v>529.00636606762339</v>
      </c>
      <c r="V61" s="35">
        <f t="shared" si="8"/>
        <v>266.47945515733045</v>
      </c>
      <c r="W61" s="35">
        <f t="shared" si="9"/>
        <v>19.473851536775534</v>
      </c>
      <c r="X61" s="35">
        <f t="shared" si="10"/>
        <v>3524.3878980789987</v>
      </c>
      <c r="Y61" s="51">
        <v>9900</v>
      </c>
      <c r="Z61" s="51">
        <v>4150</v>
      </c>
      <c r="AA61" s="35">
        <f t="shared" si="11"/>
        <v>603.75</v>
      </c>
      <c r="AB61" s="35">
        <f t="shared" si="12"/>
        <v>475</v>
      </c>
      <c r="AC61" s="35">
        <f t="shared" si="13"/>
        <v>584.50119721938472</v>
      </c>
      <c r="AD61" s="35">
        <f t="shared" si="14"/>
        <v>273.82073980775351</v>
      </c>
      <c r="AE61" s="35">
        <f t="shared" si="15"/>
        <v>151.67567408584176</v>
      </c>
      <c r="AF61" s="35">
        <f t="shared" si="16"/>
        <v>323.1632464175625</v>
      </c>
      <c r="AG61" s="35">
        <f t="shared" si="17"/>
        <v>14.755790027842313</v>
      </c>
      <c r="AH61" s="35">
        <f t="shared" si="18"/>
        <v>516.6058316950888</v>
      </c>
      <c r="AI61" s="35">
        <f t="shared" si="19"/>
        <v>286.15998121268223</v>
      </c>
      <c r="AJ61" s="35">
        <f t="shared" si="20"/>
        <v>21.41404029833982</v>
      </c>
      <c r="AK61" s="36">
        <f t="shared" si="21"/>
        <v>3266.6454081942447</v>
      </c>
    </row>
    <row r="62" spans="1:37" x14ac:dyDescent="0.25">
      <c r="A62" s="5">
        <v>5546.8</v>
      </c>
      <c r="B62" s="5">
        <v>1219164.3877167702</v>
      </c>
      <c r="C62" s="5">
        <v>1497359.6807821989</v>
      </c>
      <c r="D62" s="5">
        <v>17728.947341772171</v>
      </c>
      <c r="E62" s="5">
        <v>53.47860126458167</v>
      </c>
      <c r="F62" s="45">
        <v>-2.5000000000000001E-2</v>
      </c>
      <c r="G62" s="45">
        <v>2.5000000000000001E-2</v>
      </c>
      <c r="H62" s="45">
        <v>0.5</v>
      </c>
      <c r="I62" s="45">
        <v>0.5</v>
      </c>
      <c r="J62" s="45">
        <v>500</v>
      </c>
      <c r="K62" s="50">
        <v>2800</v>
      </c>
      <c r="L62" s="51">
        <v>9900</v>
      </c>
      <c r="M62" s="51">
        <v>4150</v>
      </c>
      <c r="N62" s="35">
        <f t="shared" si="0"/>
        <v>396.25</v>
      </c>
      <c r="O62" s="35">
        <f t="shared" si="1"/>
        <v>25</v>
      </c>
      <c r="P62" s="35">
        <f t="shared" si="2"/>
        <v>583.14442824110336</v>
      </c>
      <c r="Q62" s="35">
        <f t="shared" si="3"/>
        <v>249.0213797049712</v>
      </c>
      <c r="R62" s="35">
        <f t="shared" si="4"/>
        <v>125.44098869657967</v>
      </c>
      <c r="S62" s="35">
        <f t="shared" si="5"/>
        <v>293.88349863925117</v>
      </c>
      <c r="T62" s="35">
        <f t="shared" si="6"/>
        <v>42.449484114609724</v>
      </c>
      <c r="U62" s="35">
        <f t="shared" si="7"/>
        <v>529.00636606762339</v>
      </c>
      <c r="V62" s="35">
        <f t="shared" si="8"/>
        <v>266.47945515733045</v>
      </c>
      <c r="W62" s="35">
        <f t="shared" si="9"/>
        <v>19.473851536775534</v>
      </c>
      <c r="X62" s="35">
        <f t="shared" si="10"/>
        <v>3524.3878980789987</v>
      </c>
      <c r="Y62" s="51">
        <v>9900</v>
      </c>
      <c r="Z62" s="51">
        <v>4150</v>
      </c>
      <c r="AA62" s="35">
        <f t="shared" si="11"/>
        <v>603.75</v>
      </c>
      <c r="AB62" s="35">
        <f t="shared" si="12"/>
        <v>475</v>
      </c>
      <c r="AC62" s="35">
        <f t="shared" si="13"/>
        <v>584.50119721938472</v>
      </c>
      <c r="AD62" s="35">
        <f t="shared" si="14"/>
        <v>273.82073980775351</v>
      </c>
      <c r="AE62" s="35">
        <f t="shared" si="15"/>
        <v>151.67567408584176</v>
      </c>
      <c r="AF62" s="35">
        <f t="shared" si="16"/>
        <v>323.1632464175625</v>
      </c>
      <c r="AG62" s="35">
        <f t="shared" si="17"/>
        <v>14.755790027842313</v>
      </c>
      <c r="AH62" s="35">
        <f t="shared" si="18"/>
        <v>516.6058316950888</v>
      </c>
      <c r="AI62" s="35">
        <f t="shared" si="19"/>
        <v>286.15998121268223</v>
      </c>
      <c r="AJ62" s="35">
        <f t="shared" si="20"/>
        <v>21.41404029833982</v>
      </c>
      <c r="AK62" s="36">
        <f t="shared" si="21"/>
        <v>3266.6454081942447</v>
      </c>
    </row>
    <row r="63" spans="1:37" x14ac:dyDescent="0.25">
      <c r="A63" s="5">
        <v>5547</v>
      </c>
      <c r="B63" s="5">
        <v>1219283.3941478729</v>
      </c>
      <c r="C63" s="5">
        <v>1497520.4211601615</v>
      </c>
      <c r="D63" s="5">
        <v>17729.286075949381</v>
      </c>
      <c r="E63" s="5">
        <v>53.49154946334167</v>
      </c>
      <c r="F63" s="45">
        <v>-2.5000000000000001E-2</v>
      </c>
      <c r="G63" s="45">
        <v>2.5000000000000001E-2</v>
      </c>
      <c r="H63" s="45">
        <v>0.5</v>
      </c>
      <c r="I63" s="45">
        <v>0.5</v>
      </c>
      <c r="J63" s="45">
        <v>500</v>
      </c>
      <c r="K63" s="50">
        <v>2800</v>
      </c>
      <c r="L63" s="51">
        <v>9900</v>
      </c>
      <c r="M63" s="51">
        <v>4150</v>
      </c>
      <c r="N63" s="35">
        <f t="shared" si="0"/>
        <v>396.25</v>
      </c>
      <c r="O63" s="35">
        <f t="shared" si="1"/>
        <v>25</v>
      </c>
      <c r="P63" s="35">
        <f t="shared" si="2"/>
        <v>583.14442824110336</v>
      </c>
      <c r="Q63" s="35">
        <f t="shared" si="3"/>
        <v>249.0213797049712</v>
      </c>
      <c r="R63" s="35">
        <f t="shared" si="4"/>
        <v>125.44098869657967</v>
      </c>
      <c r="S63" s="35">
        <f t="shared" si="5"/>
        <v>293.88349863925117</v>
      </c>
      <c r="T63" s="35">
        <f t="shared" si="6"/>
        <v>42.449484114609724</v>
      </c>
      <c r="U63" s="35">
        <f t="shared" si="7"/>
        <v>529.00636606762339</v>
      </c>
      <c r="V63" s="35">
        <f t="shared" si="8"/>
        <v>266.47945515733045</v>
      </c>
      <c r="W63" s="35">
        <f t="shared" si="9"/>
        <v>19.473851536775534</v>
      </c>
      <c r="X63" s="35">
        <f t="shared" si="10"/>
        <v>3524.3878980789987</v>
      </c>
      <c r="Y63" s="51">
        <v>9900</v>
      </c>
      <c r="Z63" s="51">
        <v>4150</v>
      </c>
      <c r="AA63" s="35">
        <f t="shared" si="11"/>
        <v>603.75</v>
      </c>
      <c r="AB63" s="35">
        <f t="shared" si="12"/>
        <v>475</v>
      </c>
      <c r="AC63" s="35">
        <f t="shared" si="13"/>
        <v>584.50119721938472</v>
      </c>
      <c r="AD63" s="35">
        <f t="shared" si="14"/>
        <v>273.82073980775351</v>
      </c>
      <c r="AE63" s="35">
        <f t="shared" si="15"/>
        <v>151.67567408584176</v>
      </c>
      <c r="AF63" s="35">
        <f t="shared" si="16"/>
        <v>323.1632464175625</v>
      </c>
      <c r="AG63" s="35">
        <f t="shared" si="17"/>
        <v>14.755790027842313</v>
      </c>
      <c r="AH63" s="35">
        <f t="shared" si="18"/>
        <v>516.6058316950888</v>
      </c>
      <c r="AI63" s="35">
        <f t="shared" si="19"/>
        <v>286.15998121268223</v>
      </c>
      <c r="AJ63" s="35">
        <f t="shared" si="20"/>
        <v>21.41404029833982</v>
      </c>
      <c r="AK63" s="36">
        <f t="shared" si="21"/>
        <v>3266.6454081942447</v>
      </c>
    </row>
    <row r="64" spans="1:37" x14ac:dyDescent="0.25">
      <c r="A64" s="5">
        <v>5548</v>
      </c>
      <c r="B64" s="5">
        <v>1219877.8812551498</v>
      </c>
      <c r="C64" s="5">
        <v>1498324.5262357891</v>
      </c>
      <c r="D64" s="5">
        <v>17730.979746835459</v>
      </c>
      <c r="E64" s="5">
        <v>53.556290457141763</v>
      </c>
      <c r="F64" s="45">
        <v>-2.5000000000000001E-2</v>
      </c>
      <c r="G64" s="45">
        <v>2.5000000000000001E-2</v>
      </c>
      <c r="H64" s="45">
        <v>0.5</v>
      </c>
      <c r="I64" s="45">
        <v>0.5</v>
      </c>
      <c r="J64" s="45">
        <v>500</v>
      </c>
      <c r="K64" s="50">
        <v>2800</v>
      </c>
      <c r="L64" s="51">
        <v>9900</v>
      </c>
      <c r="M64" s="51">
        <v>4150</v>
      </c>
      <c r="N64" s="35">
        <f t="shared" si="0"/>
        <v>396.25</v>
      </c>
      <c r="O64" s="35">
        <f t="shared" si="1"/>
        <v>25</v>
      </c>
      <c r="P64" s="35">
        <f t="shared" si="2"/>
        <v>583.14442824110336</v>
      </c>
      <c r="Q64" s="35">
        <f t="shared" si="3"/>
        <v>249.0213797049712</v>
      </c>
      <c r="R64" s="35">
        <f t="shared" si="4"/>
        <v>125.44098869657967</v>
      </c>
      <c r="S64" s="35">
        <f t="shared" si="5"/>
        <v>293.88349863925117</v>
      </c>
      <c r="T64" s="35">
        <f t="shared" si="6"/>
        <v>42.449484114609724</v>
      </c>
      <c r="U64" s="35">
        <f t="shared" si="7"/>
        <v>529.00636606762339</v>
      </c>
      <c r="V64" s="35">
        <f t="shared" si="8"/>
        <v>266.47945515733045</v>
      </c>
      <c r="W64" s="35">
        <f t="shared" si="9"/>
        <v>19.473851536775534</v>
      </c>
      <c r="X64" s="35">
        <f t="shared" si="10"/>
        <v>3524.3878980789987</v>
      </c>
      <c r="Y64" s="51">
        <v>9900</v>
      </c>
      <c r="Z64" s="51">
        <v>4150</v>
      </c>
      <c r="AA64" s="35">
        <f t="shared" si="11"/>
        <v>603.75</v>
      </c>
      <c r="AB64" s="35">
        <f t="shared" si="12"/>
        <v>475</v>
      </c>
      <c r="AC64" s="35">
        <f t="shared" si="13"/>
        <v>584.50119721938472</v>
      </c>
      <c r="AD64" s="35">
        <f t="shared" si="14"/>
        <v>273.82073980775351</v>
      </c>
      <c r="AE64" s="35">
        <f t="shared" si="15"/>
        <v>151.67567408584176</v>
      </c>
      <c r="AF64" s="35">
        <f t="shared" si="16"/>
        <v>323.1632464175625</v>
      </c>
      <c r="AG64" s="35">
        <f t="shared" si="17"/>
        <v>14.755790027842313</v>
      </c>
      <c r="AH64" s="35">
        <f t="shared" si="18"/>
        <v>516.6058316950888</v>
      </c>
      <c r="AI64" s="35">
        <f t="shared" si="19"/>
        <v>286.15998121268223</v>
      </c>
      <c r="AJ64" s="35">
        <f t="shared" si="20"/>
        <v>21.41404029833982</v>
      </c>
      <c r="AK64" s="36">
        <f t="shared" si="21"/>
        <v>3266.6454081942447</v>
      </c>
    </row>
    <row r="65" spans="1:37" x14ac:dyDescent="0.25">
      <c r="A65" s="5">
        <v>5549</v>
      </c>
      <c r="B65" s="5">
        <v>1220471.4593901634</v>
      </c>
      <c r="C65" s="5">
        <v>1499129.3025347888</v>
      </c>
      <c r="D65" s="5">
        <v>17732.673417721537</v>
      </c>
      <c r="E65" s="5">
        <v>53.621031450941857</v>
      </c>
      <c r="F65" s="45">
        <v>-2.5000000000000001E-2</v>
      </c>
      <c r="G65" s="45">
        <v>2.5000000000000001E-2</v>
      </c>
      <c r="H65" s="45">
        <v>0.5</v>
      </c>
      <c r="I65" s="45">
        <v>0.5</v>
      </c>
      <c r="J65" s="45">
        <v>500</v>
      </c>
      <c r="K65" s="50">
        <v>2800</v>
      </c>
      <c r="L65" s="51">
        <v>9900</v>
      </c>
      <c r="M65" s="51">
        <v>4150</v>
      </c>
      <c r="N65" s="35">
        <f t="shared" si="0"/>
        <v>396.25</v>
      </c>
      <c r="O65" s="35">
        <f t="shared" si="1"/>
        <v>25</v>
      </c>
      <c r="P65" s="35">
        <f t="shared" si="2"/>
        <v>583.14442824110336</v>
      </c>
      <c r="Q65" s="35">
        <f t="shared" si="3"/>
        <v>249.0213797049712</v>
      </c>
      <c r="R65" s="35">
        <f t="shared" si="4"/>
        <v>125.44098869657967</v>
      </c>
      <c r="S65" s="35">
        <f t="shared" si="5"/>
        <v>293.88349863925117</v>
      </c>
      <c r="T65" s="35">
        <f t="shared" si="6"/>
        <v>42.449484114609724</v>
      </c>
      <c r="U65" s="35">
        <f t="shared" si="7"/>
        <v>529.00636606762339</v>
      </c>
      <c r="V65" s="35">
        <f t="shared" si="8"/>
        <v>266.47945515733045</v>
      </c>
      <c r="W65" s="35">
        <f t="shared" si="9"/>
        <v>19.473851536775534</v>
      </c>
      <c r="X65" s="35">
        <f t="shared" si="10"/>
        <v>3524.3878980789987</v>
      </c>
      <c r="Y65" s="51">
        <v>9900</v>
      </c>
      <c r="Z65" s="51">
        <v>4150</v>
      </c>
      <c r="AA65" s="35">
        <f t="shared" si="11"/>
        <v>603.75</v>
      </c>
      <c r="AB65" s="35">
        <f t="shared" si="12"/>
        <v>475</v>
      </c>
      <c r="AC65" s="35">
        <f t="shared" si="13"/>
        <v>584.50119721938472</v>
      </c>
      <c r="AD65" s="35">
        <f t="shared" si="14"/>
        <v>273.82073980775351</v>
      </c>
      <c r="AE65" s="35">
        <f t="shared" si="15"/>
        <v>151.67567408584176</v>
      </c>
      <c r="AF65" s="35">
        <f t="shared" si="16"/>
        <v>323.1632464175625</v>
      </c>
      <c r="AG65" s="35">
        <f t="shared" si="17"/>
        <v>14.755790027842313</v>
      </c>
      <c r="AH65" s="35">
        <f t="shared" si="18"/>
        <v>516.6058316950888</v>
      </c>
      <c r="AI65" s="35">
        <f t="shared" si="19"/>
        <v>286.15998121268223</v>
      </c>
      <c r="AJ65" s="35">
        <f t="shared" si="20"/>
        <v>21.41404029833982</v>
      </c>
      <c r="AK65" s="36">
        <f t="shared" si="21"/>
        <v>3266.6454081942447</v>
      </c>
    </row>
    <row r="66" spans="1:37" x14ac:dyDescent="0.25">
      <c r="A66" s="5">
        <v>5550</v>
      </c>
      <c r="B66" s="5">
        <v>1221064.1277947426</v>
      </c>
      <c r="C66" s="5">
        <v>1499934.7490296662</v>
      </c>
      <c r="D66" s="5">
        <v>17734.367088607614</v>
      </c>
      <c r="E66" s="5">
        <v>53.68577244474195</v>
      </c>
      <c r="F66" s="45">
        <v>-2.5000000000000001E-2</v>
      </c>
      <c r="G66" s="45">
        <v>2.5000000000000001E-2</v>
      </c>
      <c r="H66" s="45">
        <v>0.5</v>
      </c>
      <c r="I66" s="45">
        <v>0.5</v>
      </c>
      <c r="J66" s="45">
        <v>500</v>
      </c>
      <c r="K66" s="50">
        <v>2800</v>
      </c>
      <c r="L66" s="51">
        <v>9900</v>
      </c>
      <c r="M66" s="51">
        <v>4150</v>
      </c>
      <c r="N66" s="35">
        <f t="shared" si="0"/>
        <v>396.25</v>
      </c>
      <c r="O66" s="35">
        <f t="shared" si="1"/>
        <v>25</v>
      </c>
      <c r="P66" s="35">
        <f t="shared" si="2"/>
        <v>583.14442824110336</v>
      </c>
      <c r="Q66" s="35">
        <f t="shared" si="3"/>
        <v>249.0213797049712</v>
      </c>
      <c r="R66" s="35">
        <f t="shared" si="4"/>
        <v>125.44098869657967</v>
      </c>
      <c r="S66" s="35">
        <f t="shared" si="5"/>
        <v>293.88349863925117</v>
      </c>
      <c r="T66" s="35">
        <f t="shared" si="6"/>
        <v>42.449484114609724</v>
      </c>
      <c r="U66" s="35">
        <f t="shared" si="7"/>
        <v>529.00636606762339</v>
      </c>
      <c r="V66" s="35">
        <f t="shared" si="8"/>
        <v>266.47945515733045</v>
      </c>
      <c r="W66" s="35">
        <f t="shared" si="9"/>
        <v>19.473851536775534</v>
      </c>
      <c r="X66" s="35">
        <f t="shared" si="10"/>
        <v>3524.3878980789987</v>
      </c>
      <c r="Y66" s="51">
        <v>9900</v>
      </c>
      <c r="Z66" s="51">
        <v>4150</v>
      </c>
      <c r="AA66" s="35">
        <f t="shared" si="11"/>
        <v>603.75</v>
      </c>
      <c r="AB66" s="35">
        <f t="shared" si="12"/>
        <v>475</v>
      </c>
      <c r="AC66" s="35">
        <f t="shared" si="13"/>
        <v>584.50119721938472</v>
      </c>
      <c r="AD66" s="35">
        <f t="shared" si="14"/>
        <v>273.82073980775351</v>
      </c>
      <c r="AE66" s="35">
        <f t="shared" si="15"/>
        <v>151.67567408584176</v>
      </c>
      <c r="AF66" s="35">
        <f t="shared" si="16"/>
        <v>323.1632464175625</v>
      </c>
      <c r="AG66" s="35">
        <f t="shared" si="17"/>
        <v>14.755790027842313</v>
      </c>
      <c r="AH66" s="35">
        <f t="shared" si="18"/>
        <v>516.6058316950888</v>
      </c>
      <c r="AI66" s="35">
        <f t="shared" si="19"/>
        <v>286.15998121268223</v>
      </c>
      <c r="AJ66" s="35">
        <f t="shared" si="20"/>
        <v>21.41404029833982</v>
      </c>
      <c r="AK66" s="36">
        <f t="shared" si="21"/>
        <v>3266.6454081942447</v>
      </c>
    </row>
    <row r="67" spans="1:37" x14ac:dyDescent="0.25">
      <c r="A67" s="5">
        <v>5550.2</v>
      </c>
      <c r="B67" s="5">
        <v>1221182.5522408485</v>
      </c>
      <c r="C67" s="5">
        <v>1500095.918661654</v>
      </c>
      <c r="D67" s="5">
        <v>17734.705822784825</v>
      </c>
      <c r="E67" s="5">
        <v>53.698720643501957</v>
      </c>
      <c r="F67" s="45">
        <v>-2.5000000000000001E-2</v>
      </c>
      <c r="G67" s="45">
        <v>2.5000000000000001E-2</v>
      </c>
      <c r="H67" s="45">
        <v>0.5</v>
      </c>
      <c r="I67" s="45">
        <v>0.5</v>
      </c>
      <c r="J67" s="45">
        <v>500</v>
      </c>
      <c r="K67" s="50">
        <v>2800</v>
      </c>
      <c r="L67" s="51">
        <v>9900</v>
      </c>
      <c r="M67" s="51">
        <v>4150</v>
      </c>
      <c r="N67" s="35">
        <f t="shared" si="0"/>
        <v>396.25</v>
      </c>
      <c r="O67" s="35">
        <f t="shared" si="1"/>
        <v>25</v>
      </c>
      <c r="P67" s="35">
        <f t="shared" si="2"/>
        <v>583.14442824110336</v>
      </c>
      <c r="Q67" s="35">
        <f t="shared" si="3"/>
        <v>249.0213797049712</v>
      </c>
      <c r="R67" s="35">
        <f t="shared" si="4"/>
        <v>125.44098869657967</v>
      </c>
      <c r="S67" s="35">
        <f t="shared" si="5"/>
        <v>293.88349863925117</v>
      </c>
      <c r="T67" s="35">
        <f t="shared" si="6"/>
        <v>42.449484114609724</v>
      </c>
      <c r="U67" s="35">
        <f t="shared" si="7"/>
        <v>529.00636606762339</v>
      </c>
      <c r="V67" s="35">
        <f t="shared" si="8"/>
        <v>266.47945515733045</v>
      </c>
      <c r="W67" s="35">
        <f t="shared" si="9"/>
        <v>19.473851536775534</v>
      </c>
      <c r="X67" s="35">
        <f t="shared" si="10"/>
        <v>3524.3878980789987</v>
      </c>
      <c r="Y67" s="51">
        <v>9900</v>
      </c>
      <c r="Z67" s="51">
        <v>4150</v>
      </c>
      <c r="AA67" s="35">
        <f t="shared" si="11"/>
        <v>603.75</v>
      </c>
      <c r="AB67" s="35">
        <f t="shared" si="12"/>
        <v>475</v>
      </c>
      <c r="AC67" s="35">
        <f t="shared" si="13"/>
        <v>584.50119721938472</v>
      </c>
      <c r="AD67" s="35">
        <f t="shared" si="14"/>
        <v>273.82073980775351</v>
      </c>
      <c r="AE67" s="35">
        <f t="shared" si="15"/>
        <v>151.67567408584176</v>
      </c>
      <c r="AF67" s="35">
        <f t="shared" si="16"/>
        <v>323.1632464175625</v>
      </c>
      <c r="AG67" s="35">
        <f t="shared" si="17"/>
        <v>14.755790027842313</v>
      </c>
      <c r="AH67" s="35">
        <f t="shared" si="18"/>
        <v>516.6058316950888</v>
      </c>
      <c r="AI67" s="35">
        <f t="shared" si="19"/>
        <v>286.15998121268223</v>
      </c>
      <c r="AJ67" s="35">
        <f t="shared" si="20"/>
        <v>21.41404029833982</v>
      </c>
      <c r="AK67" s="36">
        <f t="shared" si="21"/>
        <v>3266.6454081942447</v>
      </c>
    </row>
    <row r="68" spans="1:37" x14ac:dyDescent="0.25">
      <c r="A68" s="5">
        <v>5550.8</v>
      </c>
      <c r="B68" s="5">
        <v>1221537.6070036888</v>
      </c>
      <c r="C68" s="5">
        <v>1500579.5880755186</v>
      </c>
      <c r="D68" s="5">
        <v>17735.722025316471</v>
      </c>
      <c r="E68" s="5">
        <v>53.737565239782036</v>
      </c>
      <c r="F68" s="45">
        <v>-2.5000000000000001E-2</v>
      </c>
      <c r="G68" s="45">
        <v>2.5000000000000001E-2</v>
      </c>
      <c r="H68" s="45">
        <v>0.5</v>
      </c>
      <c r="I68" s="45">
        <v>0.5</v>
      </c>
      <c r="J68" s="45">
        <v>500</v>
      </c>
      <c r="K68" s="50">
        <v>2800</v>
      </c>
      <c r="L68" s="51">
        <v>9900</v>
      </c>
      <c r="M68" s="51">
        <v>4150</v>
      </c>
      <c r="N68" s="35">
        <f t="shared" ref="N68:N74" si="22">M68*F68+J68</f>
        <v>396.25</v>
      </c>
      <c r="O68" s="35">
        <f t="shared" ref="O68:O74" si="23">(L68-400-500)*F68+250</f>
        <v>25</v>
      </c>
      <c r="P68" s="35">
        <f t="shared" ref="P68:P74" si="24">(1000*SIN(PI()/2-(PI()/2+ATAN(H68)+ATAN(250/(L68-M68-400-250)))/2)/SIN((PI()/2+ATAN(H68)+ATAN(250/(L68-M68-400-250)))/2))*COS(ATAN((N68-O68)/(L68-M68-400-250)))</f>
        <v>583.14442824110336</v>
      </c>
      <c r="Q68" s="35">
        <f t="shared" ref="Q68:Q74" si="25">(1000*SIN(PI()/2-(PI()/2+ATAN(H68)+ATAN(250/(L68-M68-400-250)))/2)/SIN((PI()/2+ATAN(H68)+ATAN(250/(L68-M68-400-250)))/2))*SIN(ATAN(H68)+ATAN(250/(L68-M68-400-250))-ATAN((N68-O68)/(L68-M68-400-250)))</f>
        <v>249.0213797049712</v>
      </c>
      <c r="R68" s="35">
        <f t="shared" ref="R68:R74" si="26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125.44098869657967</v>
      </c>
      <c r="S68" s="35">
        <f t="shared" ref="S68:S74" si="27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293.88349863925117</v>
      </c>
      <c r="T68" s="35">
        <f t="shared" ref="T68:T74" si="28">(1000*SIN(PI()/2-(PI()/2+ATAN(H68)+ATAN(250/(L68-M68-400-250)))/2)/SIN((PI()/2+ATAN(H68)+ATAN(250/(L68-M68-400-250)))/2))*SIN(ATAN((N68-O68)/(L68-M68-400-250)))</f>
        <v>42.449484114609724</v>
      </c>
      <c r="U68" s="35">
        <f t="shared" ref="U68:U74" si="29">(1000*SIN(PI()/2-(PI()/2+ATAN(H68)+ATAN(250/(L68-M68-400-250)))/2)/SIN((PI()/2+ATAN(H68)+ATAN(250/(L68-M68-400-250)))/2))*COS(ATAN(H68)+ATAN(250/(L68-M68-400-250))-ATAN((N68-O68)/(L68-M68-400-250)))</f>
        <v>529.00636606762339</v>
      </c>
      <c r="V68" s="35">
        <f t="shared" ref="V68:V74" si="30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266.47945515733045</v>
      </c>
      <c r="W68" s="35">
        <f t="shared" ref="W68:W74" si="31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19.473851536775534</v>
      </c>
      <c r="X68" s="35">
        <f t="shared" ref="X68:X74" si="32">M68+400-((K68-250-(N68-O68))/TAN(PI()/2-(ATAN(H68)+ATAN(250/(L68-M68-400-250))-ATAN((N68-O68)/(L68-M68-400-250)))))</f>
        <v>3524.3878980789987</v>
      </c>
      <c r="Y68" s="51">
        <v>9900</v>
      </c>
      <c r="Z68" s="51">
        <v>4150</v>
      </c>
      <c r="AA68" s="35">
        <f t="shared" ref="AA68:AA74" si="33">Z68*G68+J68</f>
        <v>603.75</v>
      </c>
      <c r="AB68" s="35">
        <f t="shared" ref="AB68:AB74" si="34">(Y68-400-500)*G68+250</f>
        <v>475</v>
      </c>
      <c r="AC68" s="35">
        <f t="shared" ref="AC68:AC74" si="35">(1000*SIN(PI()/2-(PI()/2+ATAN(I68)+ATAN(250/(Y68-Z68-400-250)))/2)/SIN((PI()/2+ATAN(I68)+ATAN(250/(Y68-Z68-400-250)))/2))*COS(ATAN((AA68-AB68)/(Y68-Z68-400-250)))</f>
        <v>584.50119721938472</v>
      </c>
      <c r="AD68" s="35">
        <f t="shared" ref="AD68:AD74" si="36">(1000*SIN(PI()/2-(PI()/2+ATAN(I68)+ATAN(250/(Y68-Z68-400-250)))/2)/SIN((PI()/2+ATAN(I68)+ATAN(250/(Y68-Z68-400-250)))/2))*SIN(ATAN(I68)+ATAN(250/(Y68-Z68-400-250))-(ATAN((AA68-AB68)/(Y68-Z68-400-250))))</f>
        <v>273.82073980775351</v>
      </c>
      <c r="AE68" s="35">
        <f t="shared" ref="AE68:AE74" si="37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151.67567408584176</v>
      </c>
      <c r="AF68" s="35">
        <f t="shared" ref="AF68:AF74" si="38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323.1632464175625</v>
      </c>
      <c r="AG68" s="35">
        <f t="shared" ref="AG68:AG74" si="39">(1000*SIN(PI()/2-(PI()/2+ATAN(I68)+ATAN(250/(Y68-Z68-400-250)))/2)/SIN((PI()/2+ATAN(I68)+ATAN(250/(Y68-Z68-400-250)))/2))*SIN(ATAN((AA68-AB68)/(Y68-Z68-400-250)))</f>
        <v>14.755790027842313</v>
      </c>
      <c r="AH68" s="35">
        <f t="shared" ref="AH68:AH74" si="40">(1000*SIN(PI()/2-(PI()/2+ATAN(I68)+ATAN(250/(Y68-Z68-400-250)))/2)/SIN((PI()/2+ATAN(I68)+ATAN(250/(Y68-Z68-400-250)))/2))*COS(ATAN(I68)+ATAN(250/(Y68-Z68-400-250))-(ATAN((AA68-AB68)/(Y68-Z68-400-250))))</f>
        <v>516.6058316950888</v>
      </c>
      <c r="AI68" s="35">
        <f t="shared" ref="AI68:AI74" si="41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286.15998121268223</v>
      </c>
      <c r="AJ68" s="35">
        <f t="shared" ref="AJ68:AJ74" si="42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21.41404029833982</v>
      </c>
      <c r="AK68" s="36">
        <f t="shared" ref="AK68:AK74" si="43">Z68+400-((K68-250-(AA68-AB68))/TAN(PI()/2-(ATAN(I68)+ATAN(250/(Y68-Z68-400-250))-(ATAN((AA68-AB68)/(Y68-Z68-400-250))))))</f>
        <v>3266.6454081942447</v>
      </c>
    </row>
    <row r="69" spans="1:37" x14ac:dyDescent="0.25">
      <c r="A69" s="5">
        <v>5551</v>
      </c>
      <c r="B69" s="5">
        <v>1221655.8857121468</v>
      </c>
      <c r="C69" s="5">
        <v>1500740.8646919727</v>
      </c>
      <c r="D69" s="5">
        <v>17736.060759493685</v>
      </c>
      <c r="E69" s="5">
        <v>53.750513438542043</v>
      </c>
      <c r="F69" s="45">
        <v>-2.5000000000000001E-2</v>
      </c>
      <c r="G69" s="45">
        <v>2.5000000000000001E-2</v>
      </c>
      <c r="H69" s="45">
        <v>0.5</v>
      </c>
      <c r="I69" s="45">
        <v>0.5</v>
      </c>
      <c r="J69" s="45">
        <v>500</v>
      </c>
      <c r="K69" s="50">
        <v>2800</v>
      </c>
      <c r="L69" s="51">
        <v>9900</v>
      </c>
      <c r="M69" s="51">
        <v>4150</v>
      </c>
      <c r="N69" s="35">
        <f t="shared" si="22"/>
        <v>396.25</v>
      </c>
      <c r="O69" s="35">
        <f t="shared" si="23"/>
        <v>25</v>
      </c>
      <c r="P69" s="35">
        <f t="shared" si="24"/>
        <v>583.14442824110336</v>
      </c>
      <c r="Q69" s="35">
        <f t="shared" si="25"/>
        <v>249.0213797049712</v>
      </c>
      <c r="R69" s="35">
        <f t="shared" si="26"/>
        <v>125.44098869657967</v>
      </c>
      <c r="S69" s="35">
        <f t="shared" si="27"/>
        <v>293.88349863925117</v>
      </c>
      <c r="T69" s="35">
        <f t="shared" si="28"/>
        <v>42.449484114609724</v>
      </c>
      <c r="U69" s="35">
        <f t="shared" si="29"/>
        <v>529.00636606762339</v>
      </c>
      <c r="V69" s="35">
        <f t="shared" si="30"/>
        <v>266.47945515733045</v>
      </c>
      <c r="W69" s="35">
        <f t="shared" si="31"/>
        <v>19.473851536775534</v>
      </c>
      <c r="X69" s="35">
        <f t="shared" si="32"/>
        <v>3524.3878980789987</v>
      </c>
      <c r="Y69" s="51">
        <v>9900</v>
      </c>
      <c r="Z69" s="51">
        <v>4150</v>
      </c>
      <c r="AA69" s="35">
        <f t="shared" si="33"/>
        <v>603.75</v>
      </c>
      <c r="AB69" s="35">
        <f t="shared" si="34"/>
        <v>475</v>
      </c>
      <c r="AC69" s="35">
        <f t="shared" si="35"/>
        <v>584.50119721938472</v>
      </c>
      <c r="AD69" s="35">
        <f t="shared" si="36"/>
        <v>273.82073980775351</v>
      </c>
      <c r="AE69" s="35">
        <f t="shared" si="37"/>
        <v>151.67567408584176</v>
      </c>
      <c r="AF69" s="35">
        <f t="shared" si="38"/>
        <v>323.1632464175625</v>
      </c>
      <c r="AG69" s="35">
        <f t="shared" si="39"/>
        <v>14.755790027842313</v>
      </c>
      <c r="AH69" s="35">
        <f t="shared" si="40"/>
        <v>516.6058316950888</v>
      </c>
      <c r="AI69" s="35">
        <f t="shared" si="41"/>
        <v>286.15998121268223</v>
      </c>
      <c r="AJ69" s="35">
        <f t="shared" si="42"/>
        <v>21.41404029833982</v>
      </c>
      <c r="AK69" s="36">
        <f t="shared" si="43"/>
        <v>3266.6454081942447</v>
      </c>
    </row>
    <row r="70" spans="1:37" x14ac:dyDescent="0.25">
      <c r="A70" s="5">
        <v>5552</v>
      </c>
      <c r="B70" s="5">
        <v>1222246.7323861122</v>
      </c>
      <c r="C70" s="5">
        <v>1501547.6484925747</v>
      </c>
      <c r="D70" s="5">
        <v>17737.754430379762</v>
      </c>
      <c r="E70" s="5">
        <v>53.81525443234213</v>
      </c>
      <c r="F70" s="45">
        <v>-2.5000000000000001E-2</v>
      </c>
      <c r="G70" s="45">
        <v>2.5000000000000001E-2</v>
      </c>
      <c r="H70" s="45">
        <v>0.5</v>
      </c>
      <c r="I70" s="45">
        <v>0.5</v>
      </c>
      <c r="J70" s="45">
        <v>500</v>
      </c>
      <c r="K70" s="50">
        <v>2800</v>
      </c>
      <c r="L70" s="51">
        <v>9900</v>
      </c>
      <c r="M70" s="51">
        <v>4150</v>
      </c>
      <c r="N70" s="35">
        <f t="shared" si="22"/>
        <v>396.25</v>
      </c>
      <c r="O70" s="35">
        <f t="shared" si="23"/>
        <v>25</v>
      </c>
      <c r="P70" s="35">
        <f t="shared" si="24"/>
        <v>583.14442824110336</v>
      </c>
      <c r="Q70" s="35">
        <f t="shared" si="25"/>
        <v>249.0213797049712</v>
      </c>
      <c r="R70" s="35">
        <f t="shared" si="26"/>
        <v>125.44098869657967</v>
      </c>
      <c r="S70" s="35">
        <f t="shared" si="27"/>
        <v>293.88349863925117</v>
      </c>
      <c r="T70" s="35">
        <f t="shared" si="28"/>
        <v>42.449484114609724</v>
      </c>
      <c r="U70" s="35">
        <f t="shared" si="29"/>
        <v>529.00636606762339</v>
      </c>
      <c r="V70" s="35">
        <f t="shared" si="30"/>
        <v>266.47945515733045</v>
      </c>
      <c r="W70" s="35">
        <f t="shared" si="31"/>
        <v>19.473851536775534</v>
      </c>
      <c r="X70" s="35">
        <f t="shared" si="32"/>
        <v>3524.3878980789987</v>
      </c>
      <c r="Y70" s="51">
        <v>9900</v>
      </c>
      <c r="Z70" s="51">
        <v>4150</v>
      </c>
      <c r="AA70" s="35">
        <f t="shared" si="33"/>
        <v>603.75</v>
      </c>
      <c r="AB70" s="35">
        <f t="shared" si="34"/>
        <v>475</v>
      </c>
      <c r="AC70" s="35">
        <f t="shared" si="35"/>
        <v>584.50119721938472</v>
      </c>
      <c r="AD70" s="35">
        <f t="shared" si="36"/>
        <v>273.82073980775351</v>
      </c>
      <c r="AE70" s="35">
        <f t="shared" si="37"/>
        <v>151.67567408584176</v>
      </c>
      <c r="AF70" s="35">
        <f t="shared" si="38"/>
        <v>323.1632464175625</v>
      </c>
      <c r="AG70" s="35">
        <f t="shared" si="39"/>
        <v>14.755790027842313</v>
      </c>
      <c r="AH70" s="35">
        <f t="shared" si="40"/>
        <v>516.6058316950888</v>
      </c>
      <c r="AI70" s="35">
        <f t="shared" si="41"/>
        <v>286.15998121268223</v>
      </c>
      <c r="AJ70" s="35">
        <f t="shared" si="42"/>
        <v>21.41404029833982</v>
      </c>
      <c r="AK70" s="36">
        <f t="shared" si="43"/>
        <v>3266.6454081942447</v>
      </c>
    </row>
    <row r="71" spans="1:37" x14ac:dyDescent="0.25">
      <c r="A71" s="5">
        <v>5553</v>
      </c>
      <c r="B71" s="5">
        <v>1222836.6670632362</v>
      </c>
      <c r="C71" s="5">
        <v>1502355.0994013846</v>
      </c>
      <c r="D71" s="5">
        <v>17739.448101265836</v>
      </c>
      <c r="E71" s="5">
        <v>53.87999542614223</v>
      </c>
      <c r="F71" s="45">
        <v>-2.5000000000000001E-2</v>
      </c>
      <c r="G71" s="45">
        <v>2.5000000000000001E-2</v>
      </c>
      <c r="H71" s="45">
        <v>0.5</v>
      </c>
      <c r="I71" s="45">
        <v>0.5</v>
      </c>
      <c r="J71" s="45">
        <v>500</v>
      </c>
      <c r="K71" s="50">
        <v>2800</v>
      </c>
      <c r="L71" s="51">
        <v>9900</v>
      </c>
      <c r="M71" s="51">
        <v>4150</v>
      </c>
      <c r="N71" s="35">
        <f t="shared" si="22"/>
        <v>396.25</v>
      </c>
      <c r="O71" s="35">
        <f t="shared" si="23"/>
        <v>25</v>
      </c>
      <c r="P71" s="35">
        <f t="shared" si="24"/>
        <v>583.14442824110336</v>
      </c>
      <c r="Q71" s="35">
        <f t="shared" si="25"/>
        <v>249.0213797049712</v>
      </c>
      <c r="R71" s="35">
        <f t="shared" si="26"/>
        <v>125.44098869657967</v>
      </c>
      <c r="S71" s="35">
        <f t="shared" si="27"/>
        <v>293.88349863925117</v>
      </c>
      <c r="T71" s="35">
        <f t="shared" si="28"/>
        <v>42.449484114609724</v>
      </c>
      <c r="U71" s="35">
        <f t="shared" si="29"/>
        <v>529.00636606762339</v>
      </c>
      <c r="V71" s="35">
        <f t="shared" si="30"/>
        <v>266.47945515733045</v>
      </c>
      <c r="W71" s="35">
        <f t="shared" si="31"/>
        <v>19.473851536775534</v>
      </c>
      <c r="X71" s="35">
        <f t="shared" si="32"/>
        <v>3524.3878980789987</v>
      </c>
      <c r="Y71" s="51">
        <v>9900</v>
      </c>
      <c r="Z71" s="51">
        <v>4150</v>
      </c>
      <c r="AA71" s="35">
        <f t="shared" si="33"/>
        <v>603.75</v>
      </c>
      <c r="AB71" s="35">
        <f t="shared" si="34"/>
        <v>475</v>
      </c>
      <c r="AC71" s="35">
        <f t="shared" si="35"/>
        <v>584.50119721938472</v>
      </c>
      <c r="AD71" s="35">
        <f t="shared" si="36"/>
        <v>273.82073980775351</v>
      </c>
      <c r="AE71" s="35">
        <f t="shared" si="37"/>
        <v>151.67567408584176</v>
      </c>
      <c r="AF71" s="35">
        <f t="shared" si="38"/>
        <v>323.1632464175625</v>
      </c>
      <c r="AG71" s="35">
        <f t="shared" si="39"/>
        <v>14.755790027842313</v>
      </c>
      <c r="AH71" s="35">
        <f t="shared" si="40"/>
        <v>516.6058316950888</v>
      </c>
      <c r="AI71" s="35">
        <f t="shared" si="41"/>
        <v>286.15998121268223</v>
      </c>
      <c r="AJ71" s="35">
        <f t="shared" si="42"/>
        <v>21.41404029833982</v>
      </c>
      <c r="AK71" s="36">
        <f t="shared" si="43"/>
        <v>3266.6454081942447</v>
      </c>
    </row>
    <row r="72" spans="1:37" x14ac:dyDescent="0.25">
      <c r="A72" s="5">
        <v>5554</v>
      </c>
      <c r="B72" s="5">
        <v>1223425.688990593</v>
      </c>
      <c r="C72" s="5">
        <v>1503163.2163873911</v>
      </c>
      <c r="D72" s="5">
        <v>17741.141772151914</v>
      </c>
      <c r="E72" s="5">
        <v>53.944736419942316</v>
      </c>
      <c r="F72" s="45">
        <v>-2.5000000000000001E-2</v>
      </c>
      <c r="G72" s="45">
        <v>2.5000000000000001E-2</v>
      </c>
      <c r="H72" s="45">
        <v>0.5</v>
      </c>
      <c r="I72" s="45">
        <v>0.5</v>
      </c>
      <c r="J72" s="45">
        <v>500</v>
      </c>
      <c r="K72" s="50">
        <v>2800</v>
      </c>
      <c r="L72" s="51">
        <v>9900</v>
      </c>
      <c r="M72" s="51">
        <v>4150</v>
      </c>
      <c r="N72" s="35">
        <f t="shared" si="22"/>
        <v>396.25</v>
      </c>
      <c r="O72" s="35">
        <f t="shared" si="23"/>
        <v>25</v>
      </c>
      <c r="P72" s="35">
        <f t="shared" si="24"/>
        <v>583.14442824110336</v>
      </c>
      <c r="Q72" s="35">
        <f t="shared" si="25"/>
        <v>249.0213797049712</v>
      </c>
      <c r="R72" s="35">
        <f t="shared" si="26"/>
        <v>125.44098869657967</v>
      </c>
      <c r="S72" s="35">
        <f t="shared" si="27"/>
        <v>293.88349863925117</v>
      </c>
      <c r="T72" s="35">
        <f t="shared" si="28"/>
        <v>42.449484114609724</v>
      </c>
      <c r="U72" s="35">
        <f t="shared" si="29"/>
        <v>529.00636606762339</v>
      </c>
      <c r="V72" s="35">
        <f t="shared" si="30"/>
        <v>266.47945515733045</v>
      </c>
      <c r="W72" s="35">
        <f t="shared" si="31"/>
        <v>19.473851536775534</v>
      </c>
      <c r="X72" s="35">
        <f t="shared" si="32"/>
        <v>3524.3878980789987</v>
      </c>
      <c r="Y72" s="51">
        <v>9900</v>
      </c>
      <c r="Z72" s="51">
        <v>4150</v>
      </c>
      <c r="AA72" s="35">
        <f t="shared" si="33"/>
        <v>603.75</v>
      </c>
      <c r="AB72" s="35">
        <f t="shared" si="34"/>
        <v>475</v>
      </c>
      <c r="AC72" s="35">
        <f t="shared" si="35"/>
        <v>584.50119721938472</v>
      </c>
      <c r="AD72" s="35">
        <f t="shared" si="36"/>
        <v>273.82073980775351</v>
      </c>
      <c r="AE72" s="35">
        <f t="shared" si="37"/>
        <v>151.67567408584176</v>
      </c>
      <c r="AF72" s="35">
        <f t="shared" si="38"/>
        <v>323.1632464175625</v>
      </c>
      <c r="AG72" s="35">
        <f t="shared" si="39"/>
        <v>14.755790027842313</v>
      </c>
      <c r="AH72" s="35">
        <f t="shared" si="40"/>
        <v>516.6058316950888</v>
      </c>
      <c r="AI72" s="35">
        <f t="shared" si="41"/>
        <v>286.15998121268223</v>
      </c>
      <c r="AJ72" s="35">
        <f t="shared" si="42"/>
        <v>21.41404029833982</v>
      </c>
      <c r="AK72" s="36">
        <f t="shared" si="43"/>
        <v>3266.6454081942447</v>
      </c>
    </row>
    <row r="73" spans="1:37" x14ac:dyDescent="0.25">
      <c r="A73" s="5">
        <v>5554.23</v>
      </c>
      <c r="B73" s="5">
        <v>1223561.0348463058</v>
      </c>
      <c r="C73" s="5">
        <v>1503349.1774023175</v>
      </c>
      <c r="D73" s="5">
        <v>17741.531316455708</v>
      </c>
      <c r="E73" s="5">
        <v>53.959626848516315</v>
      </c>
      <c r="F73" s="45">
        <v>-2.5000000000000001E-2</v>
      </c>
      <c r="G73" s="45">
        <v>2.5000000000000001E-2</v>
      </c>
      <c r="H73" s="45">
        <v>0.5</v>
      </c>
      <c r="I73" s="45">
        <v>0.5</v>
      </c>
      <c r="J73" s="45">
        <v>500</v>
      </c>
      <c r="K73" s="50">
        <v>2800</v>
      </c>
      <c r="L73" s="51">
        <v>9900</v>
      </c>
      <c r="M73" s="51">
        <v>4150</v>
      </c>
      <c r="N73" s="35">
        <f t="shared" si="22"/>
        <v>396.25</v>
      </c>
      <c r="O73" s="35">
        <f t="shared" si="23"/>
        <v>25</v>
      </c>
      <c r="P73" s="35">
        <f t="shared" si="24"/>
        <v>583.14442824110336</v>
      </c>
      <c r="Q73" s="35">
        <f t="shared" si="25"/>
        <v>249.0213797049712</v>
      </c>
      <c r="R73" s="35">
        <f t="shared" si="26"/>
        <v>125.44098869657967</v>
      </c>
      <c r="S73" s="35">
        <f t="shared" si="27"/>
        <v>293.88349863925117</v>
      </c>
      <c r="T73" s="35">
        <f t="shared" si="28"/>
        <v>42.449484114609724</v>
      </c>
      <c r="U73" s="35">
        <f t="shared" si="29"/>
        <v>529.00636606762339</v>
      </c>
      <c r="V73" s="35">
        <f t="shared" si="30"/>
        <v>266.47945515733045</v>
      </c>
      <c r="W73" s="35">
        <f t="shared" si="31"/>
        <v>19.473851536775534</v>
      </c>
      <c r="X73" s="35">
        <f t="shared" si="32"/>
        <v>3524.3878980789987</v>
      </c>
      <c r="Y73" s="51">
        <v>9900</v>
      </c>
      <c r="Z73" s="51">
        <v>4150</v>
      </c>
      <c r="AA73" s="35">
        <f t="shared" si="33"/>
        <v>603.75</v>
      </c>
      <c r="AB73" s="35">
        <f t="shared" si="34"/>
        <v>475</v>
      </c>
      <c r="AC73" s="35">
        <f t="shared" si="35"/>
        <v>584.50119721938472</v>
      </c>
      <c r="AD73" s="35">
        <f t="shared" si="36"/>
        <v>273.82073980775351</v>
      </c>
      <c r="AE73" s="35">
        <f t="shared" si="37"/>
        <v>151.67567408584176</v>
      </c>
      <c r="AF73" s="35">
        <f t="shared" si="38"/>
        <v>323.1632464175625</v>
      </c>
      <c r="AG73" s="35">
        <f t="shared" si="39"/>
        <v>14.755790027842313</v>
      </c>
      <c r="AH73" s="35">
        <f t="shared" si="40"/>
        <v>516.6058316950888</v>
      </c>
      <c r="AI73" s="35">
        <f t="shared" si="41"/>
        <v>286.15998121268223</v>
      </c>
      <c r="AJ73" s="35">
        <f t="shared" si="42"/>
        <v>21.41404029833982</v>
      </c>
      <c r="AK73" s="36">
        <f t="shared" si="43"/>
        <v>3266.6454081942447</v>
      </c>
    </row>
    <row r="74" spans="1:37" x14ac:dyDescent="0.25">
      <c r="A74" s="5">
        <v>5554.95</v>
      </c>
      <c r="B74" s="5">
        <v>1223984.4137015343</v>
      </c>
      <c r="C74" s="5">
        <v>1503931.5435383916</v>
      </c>
      <c r="D74" s="5">
        <v>17742.750759493683</v>
      </c>
      <c r="E74" s="5">
        <v>54.006240364052388</v>
      </c>
      <c r="F74" s="45">
        <v>-2.5000000000000001E-2</v>
      </c>
      <c r="G74" s="45">
        <v>2.5000000000000001E-2</v>
      </c>
      <c r="H74" s="45">
        <v>0.5</v>
      </c>
      <c r="I74" s="45">
        <v>0.5</v>
      </c>
      <c r="J74" s="45">
        <v>500</v>
      </c>
      <c r="K74" s="50">
        <v>2800</v>
      </c>
      <c r="L74" s="51">
        <v>9900</v>
      </c>
      <c r="M74" s="51">
        <v>4150</v>
      </c>
      <c r="N74" s="35">
        <f t="shared" si="22"/>
        <v>396.25</v>
      </c>
      <c r="O74" s="35">
        <f t="shared" si="23"/>
        <v>25</v>
      </c>
      <c r="P74" s="35">
        <f t="shared" si="24"/>
        <v>583.14442824110336</v>
      </c>
      <c r="Q74" s="35">
        <f t="shared" si="25"/>
        <v>249.0213797049712</v>
      </c>
      <c r="R74" s="35">
        <f t="shared" si="26"/>
        <v>125.44098869657967</v>
      </c>
      <c r="S74" s="35">
        <f t="shared" si="27"/>
        <v>293.88349863925117</v>
      </c>
      <c r="T74" s="35">
        <f t="shared" si="28"/>
        <v>42.449484114609724</v>
      </c>
      <c r="U74" s="35">
        <f t="shared" si="29"/>
        <v>529.00636606762339</v>
      </c>
      <c r="V74" s="35">
        <f t="shared" si="30"/>
        <v>266.47945515733045</v>
      </c>
      <c r="W74" s="35">
        <f t="shared" si="31"/>
        <v>19.473851536775534</v>
      </c>
      <c r="X74" s="35">
        <f t="shared" si="32"/>
        <v>3524.3878980789987</v>
      </c>
      <c r="Y74" s="51">
        <v>9900</v>
      </c>
      <c r="Z74" s="51">
        <v>4150</v>
      </c>
      <c r="AA74" s="35">
        <f t="shared" si="33"/>
        <v>603.75</v>
      </c>
      <c r="AB74" s="35">
        <f t="shared" si="34"/>
        <v>475</v>
      </c>
      <c r="AC74" s="35">
        <f t="shared" si="35"/>
        <v>584.50119721938472</v>
      </c>
      <c r="AD74" s="35">
        <f t="shared" si="36"/>
        <v>273.82073980775351</v>
      </c>
      <c r="AE74" s="35">
        <f t="shared" si="37"/>
        <v>151.67567408584176</v>
      </c>
      <c r="AF74" s="35">
        <f t="shared" si="38"/>
        <v>323.1632464175625</v>
      </c>
      <c r="AG74" s="35">
        <f t="shared" si="39"/>
        <v>14.755790027842313</v>
      </c>
      <c r="AH74" s="35">
        <f t="shared" si="40"/>
        <v>516.6058316950888</v>
      </c>
      <c r="AI74" s="35">
        <f t="shared" si="41"/>
        <v>286.15998121268223</v>
      </c>
      <c r="AJ74" s="35">
        <f t="shared" si="42"/>
        <v>21.41404029833982</v>
      </c>
      <c r="AK74" s="36">
        <f t="shared" si="43"/>
        <v>3266.6454081942447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K128"/>
  <sheetViews>
    <sheetView topLeftCell="H1" zoomScale="85" zoomScaleNormal="85" workbookViewId="0">
      <selection activeCell="AA3" sqref="AA3:AK128"/>
    </sheetView>
  </sheetViews>
  <sheetFormatPr defaultRowHeight="13.8" x14ac:dyDescent="0.25"/>
  <cols>
    <col min="11" max="11" width="9.5" bestFit="1" customWidth="1"/>
  </cols>
  <sheetData>
    <row r="1" spans="1:37" x14ac:dyDescent="0.25">
      <c r="A1" s="73" t="s">
        <v>80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5555.05</v>
      </c>
      <c r="B3" s="5">
        <v>1224043.1788434982</v>
      </c>
      <c r="C3" s="5">
        <v>1504012.4549593925</v>
      </c>
      <c r="D3" s="5">
        <v>17742.920126582296</v>
      </c>
      <c r="E3" s="5">
        <v>54.012714463432431</v>
      </c>
      <c r="F3" s="45">
        <v>-2.5000000000000001E-2</v>
      </c>
      <c r="G3" s="45">
        <v>2.5000000000000001E-2</v>
      </c>
      <c r="H3" s="45">
        <f>0.25+(0.25/26)*(5581-A3)</f>
        <v>0.49951923076922899</v>
      </c>
      <c r="I3" s="45">
        <f>0.25+(0.25/26)*(5581-A3)</f>
        <v>0.49951923076922899</v>
      </c>
      <c r="J3" s="45">
        <v>600</v>
      </c>
      <c r="K3" s="50">
        <v>2800</v>
      </c>
      <c r="L3" s="51">
        <v>9900</v>
      </c>
      <c r="M3" s="51">
        <v>4150</v>
      </c>
      <c r="N3" s="35">
        <f>M3*F3+J3</f>
        <v>496.25</v>
      </c>
      <c r="O3" s="35">
        <f>(L3-400-500)*F3+250</f>
        <v>25</v>
      </c>
      <c r="P3" s="35">
        <f>(1000*SIN(PI()/2-(PI()/2+ATAN(H3)+ATAN(250/(L3-M3-400-250)))/2)/SIN((PI()/2+ATAN(H3)+ATAN(250/(L3-M3-400-250)))/2))*COS(ATAN((N3-O3)/(L3-M3-400-250)))</f>
        <v>582.46426133887417</v>
      </c>
      <c r="Q3" s="35">
        <f>(1000*SIN(PI()/2-(PI()/2+ATAN(H3)+ATAN(250/(L3-M3-400-250)))/2)/SIN((PI()/2+ATAN(H3)+ATAN(250/(L3-M3-400-250)))/2))*SIN(ATAN(H3)+ATAN(250/(L3-M3-400-250))-ATAN((N3-O3)/(L3-M3-400-250)))</f>
        <v>238.57267525799514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123.14193112328293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301.30415152584106</v>
      </c>
      <c r="T3" s="35">
        <f>(1000*SIN(PI()/2-(PI()/2+ATAN(H3)+ATAN(250/(L3-M3-400-250)))/2)/SIN((PI()/2+ATAN(H3)+ATAN(250/(L3-M3-400-250)))/2))*SIN(ATAN((N3-O3)/(L3-M3-400-250)))</f>
        <v>53.820839834498912</v>
      </c>
      <c r="U3" s="35">
        <f>(1000*SIN(PI()/2-(PI()/2+ATAN(H3)+ATAN(250/(L3-M3-400-250)))/2)/SIN((PI()/2+ATAN(H3)+ATAN(250/(L3-M3-400-250)))/2))*COS(ATAN(H3)+ATAN(250/(L3-M3-400-250))-ATAN((N3-O3)/(L3-M3-400-250)))</f>
        <v>534.08274373712379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275.67272895895826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19.370001697047798</v>
      </c>
      <c r="X3" s="35">
        <f>M3+400-((K3-250-(N3-O3))/TAN(PI()/2-(ATAN(H3)+ATAN(250/(L3-M3-400-250))-ATAN((N3-O3)/(L3-M3-400-250)))))</f>
        <v>3621.4304955401135</v>
      </c>
      <c r="Y3" s="51">
        <v>9900</v>
      </c>
      <c r="Z3" s="51">
        <v>4150</v>
      </c>
      <c r="AA3" s="35">
        <f>Z3*G3+J3</f>
        <v>703.75</v>
      </c>
      <c r="AB3" s="35">
        <f>(Y3-400-500)*G3+250</f>
        <v>475</v>
      </c>
      <c r="AC3" s="35">
        <f>(1000*SIN(PI()/2-(PI()/2+ATAN(I3)+ATAN(250/(Y3-Z3-400-250)))/2)/SIN((PI()/2+ATAN(I3)+ATAN(250/(Y3-Z3-400-250)))/2))*COS(ATAN((AA3-AB3)/(Y3-Z3-400-250)))</f>
        <v>584.3580453432545</v>
      </c>
      <c r="AD3" s="35">
        <f>(1000*SIN(PI()/2-(PI()/2+ATAN(I3)+ATAN(250/(Y3-Z3-400-250)))/2)/SIN((PI()/2+ATAN(I3)+ATAN(250/(Y3-Z3-400-250)))/2))*SIN(ATAN(I3)+ATAN(250/(Y3-Z3-400-250))-(ATAN((AA3-AB3)/(Y3-Z3-400-250))))</f>
        <v>263.56763914225223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148.82707876924886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329.61709472969551</v>
      </c>
      <c r="AG3" s="35">
        <f>(1000*SIN(PI()/2-(PI()/2+ATAN(I3)+ATAN(250/(Y3-Z3-400-250)))/2)/SIN((PI()/2+ATAN(I3)+ATAN(250/(Y3-Z3-400-250)))/2))*SIN(ATAN((AA3-AB3)/(Y3-Z3-400-250)))</f>
        <v>26.210177033778326</v>
      </c>
      <c r="AH3" s="35">
        <f>(1000*SIN(PI()/2-(PI()/2+ATAN(I3)+ATAN(250/(Y3-Z3-400-250)))/2)/SIN((PI()/2+ATAN(I3)+ATAN(250/(Y3-Z3-400-250)))/2))*COS(ATAN(I3)+ATAN(250/(Y3-Z3-400-250))-(ATAN((AA3-AB3)/(Y3-Z3-400-250))))</f>
        <v>522.20053440657307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294.86768679339013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21.190161675361416</v>
      </c>
      <c r="AK3" s="36">
        <f>Z3+400-((K3-250-(AA3-AB3))/TAN(PI()/2-(ATAN(I3)+ATAN(250/(Y3-Z3-400-250))-(ATAN((AA3-AB3)/(Y3-Z3-400-250))))))</f>
        <v>3378.4072074836004</v>
      </c>
    </row>
    <row r="4" spans="1:37" x14ac:dyDescent="0.25">
      <c r="A4" s="5">
        <v>5555.77</v>
      </c>
      <c r="B4" s="5">
        <v>1224466.0179233551</v>
      </c>
      <c r="C4" s="5">
        <v>1504595.2131286561</v>
      </c>
      <c r="D4" s="5">
        <v>17744.139569620271</v>
      </c>
      <c r="E4" s="5">
        <v>54.059327978968511</v>
      </c>
      <c r="F4" s="45">
        <v>-2.5000000000000001E-2</v>
      </c>
      <c r="G4" s="45">
        <v>2.5000000000000001E-2</v>
      </c>
      <c r="H4" s="45">
        <f t="shared" ref="H4:H43" si="0">0.25+(0.25/26)*(5581-A4)</f>
        <v>0.49259615384614963</v>
      </c>
      <c r="I4" s="45">
        <f t="shared" ref="I4:I43" si="1">0.25+(0.25/26)*(5581-A4)</f>
        <v>0.49259615384614963</v>
      </c>
      <c r="J4" s="45">
        <v>600</v>
      </c>
      <c r="K4" s="50">
        <v>2800</v>
      </c>
      <c r="L4" s="51">
        <v>9900</v>
      </c>
      <c r="M4" s="51">
        <v>4150</v>
      </c>
      <c r="N4" s="35">
        <f t="shared" ref="N4:N67" si="2">M4*F4+J4</f>
        <v>496.25</v>
      </c>
      <c r="O4" s="35">
        <f t="shared" ref="O4:O67" si="3">(L4-400-500)*F4+250</f>
        <v>25</v>
      </c>
      <c r="P4" s="35">
        <f t="shared" ref="P4:P67" si="4">(1000*SIN(PI()/2-(PI()/2+ATAN(H4)+ATAN(250/(L4-M4-400-250)))/2)/SIN((PI()/2+ATAN(H4)+ATAN(250/(L4-M4-400-250)))/2))*COS(ATAN((N4-O4)/(L4-M4-400-250)))</f>
        <v>586.18296228956353</v>
      </c>
      <c r="Q4" s="35">
        <f t="shared" ref="Q4:Q67" si="5">(1000*SIN(PI()/2-(PI()/2+ATAN(H4)+ATAN(250/(L4-M4-400-250)))/2)/SIN((PI()/2+ATAN(H4)+ATAN(250/(L4-M4-400-250)))/2))*SIN(ATAN(H4)+ATAN(250/(L4-M4-400-250))-ATAN((N4-O4)/(L4-M4-400-250)))</f>
        <v>237.10587404059052</v>
      </c>
      <c r="R4" s="35">
        <f t="shared" ref="R4:R67" si="6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122.41077042249518</v>
      </c>
      <c r="S4" s="35">
        <f t="shared" ref="S4:S67" si="7">(500*SIN(PI()/2-(PI()/2+(ATAN(H4)+ATAN(250/(L4-M4-400-250))-ATAN((N4-O4)/(L4-M4-400-250)))-(ATAN((O4-AB4)/(X4+AK4))))/2)/SIN((PI()/2+(ATAN(H4)+ATAN(250/(L4-M4-400-250))-ATAN((N4-O4)/(L4-M4-400-250)))-(ATAN((O4-AB4)/(X4+AK4))))/2))*COS(ATAN((O4-AB4)/(X4+AK4)))</f>
        <v>303.29739725770088</v>
      </c>
      <c r="T4" s="35">
        <f t="shared" ref="T4:T67" si="8">(1000*SIN(PI()/2-(PI()/2+ATAN(H4)+ATAN(250/(L4-M4-400-250)))/2)/SIN((PI()/2+ATAN(H4)+ATAN(250/(L4-M4-400-250)))/2))*SIN(ATAN((N4-O4)/(L4-M4-400-250)))</f>
        <v>54.164455093913098</v>
      </c>
      <c r="U4" s="35">
        <f t="shared" ref="U4:U67" si="9">(1000*SIN(PI()/2-(PI()/2+ATAN(H4)+ATAN(250/(L4-M4-400-250)))/2)/SIN((PI()/2+ATAN(H4)+ATAN(250/(L4-M4-400-250)))/2))*COS(ATAN(H4)+ATAN(250/(L4-M4-400-250))-ATAN((N4-O4)/(L4-M4-400-250)))</f>
        <v>538.81820493524162</v>
      </c>
      <c r="V4" s="35">
        <f t="shared" ref="V4:V67" si="10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278.17594924914221</v>
      </c>
      <c r="W4" s="35">
        <f t="shared" ref="W4:W67" si="11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19.415052737361876</v>
      </c>
      <c r="X4" s="35">
        <f t="shared" ref="X4:X67" si="12">M4+400-((K4-250-(N4-O4))/TAN(PI()/2-(ATAN(H4)+ATAN(250/(L4-M4-400-250))-ATAN((N4-O4)/(L4-M4-400-250)))))</f>
        <v>3635.2502177035476</v>
      </c>
      <c r="Y4" s="51">
        <v>9900</v>
      </c>
      <c r="Z4" s="51">
        <v>4150</v>
      </c>
      <c r="AA4" s="35">
        <f t="shared" ref="AA4:AA67" si="13">Z4*G4+J4</f>
        <v>703.75</v>
      </c>
      <c r="AB4" s="35">
        <f t="shared" ref="AB4:AB67" si="14">(Y4-400-500)*G4+250</f>
        <v>475</v>
      </c>
      <c r="AC4" s="35">
        <f t="shared" ref="AC4:AC67" si="15">(1000*SIN(PI()/2-(PI()/2+ATAN(I4)+ATAN(250/(Y4-Z4-400-250)))/2)/SIN((PI()/2+ATAN(I4)+ATAN(250/(Y4-Z4-400-250)))/2))*COS(ATAN((AA4-AB4)/(Y4-Z4-400-250)))</f>
        <v>588.08883702095477</v>
      </c>
      <c r="AD4" s="35">
        <f t="shared" ref="AD4:AD67" si="16">(1000*SIN(PI()/2-(PI()/2+ATAN(I4)+ATAN(250/(Y4-Z4-400-250)))/2)/SIN((PI()/2+ATAN(I4)+ATAN(250/(Y4-Z4-400-250)))/2))*SIN(ATAN(I4)+ATAN(250/(Y4-Z4-400-250))-(ATAN((AA4-AB4)/(Y4-Z4-400-250))))</f>
        <v>262.32646586384999</v>
      </c>
      <c r="AE4" s="35">
        <f t="shared" ref="AE4:AE67" si="17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148.03340915929928</v>
      </c>
      <c r="AF4" s="35">
        <f t="shared" ref="AF4:AF67" si="18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331.51943837486448</v>
      </c>
      <c r="AG4" s="35">
        <f t="shared" ref="AG4:AG67" si="19">(1000*SIN(PI()/2-(PI()/2+ATAN(I4)+ATAN(250/(Y4-Z4-400-250)))/2)/SIN((PI()/2+ATAN(I4)+ATAN(250/(Y4-Z4-400-250)))/2))*SIN(ATAN((AA4-AB4)/(Y4-Z4-400-250)))</f>
        <v>26.377514013439885</v>
      </c>
      <c r="AH4" s="35">
        <f t="shared" ref="AH4:AH67" si="20">(1000*SIN(PI()/2-(PI()/2+ATAN(I4)+ATAN(250/(Y4-Z4-400-250)))/2)/SIN((PI()/2+ATAN(I4)+ATAN(250/(Y4-Z4-400-250)))/2))*COS(ATAN(I4)+ATAN(250/(Y4-Z4-400-250))-(ATAN((AA4-AB4)/(Y4-Z4-400-250))))</f>
        <v>527.00007474531787</v>
      </c>
      <c r="AI4" s="35">
        <f t="shared" ref="AI4:AI67" si="21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297.39133424777958</v>
      </c>
      <c r="AJ4" s="35">
        <f t="shared" ref="AJ4:AJ67" si="22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21.221637368815763</v>
      </c>
      <c r="AK4" s="36">
        <f t="shared" ref="AK4:AK67" si="23">Z4+400-((K4-250-(AA4-AB4))/TAN(PI()/2-(ATAN(I4)+ATAN(250/(Y4-Z4-400-250))-(ATAN((AA4-AB4)/(Y4-Z4-400-250))))))</f>
        <v>3394.544169788333</v>
      </c>
    </row>
    <row r="5" spans="1:37" x14ac:dyDescent="0.25">
      <c r="A5" s="5">
        <v>5556</v>
      </c>
      <c r="B5" s="5">
        <v>1224600.9915866852</v>
      </c>
      <c r="C5" s="5">
        <v>1504781.4444631934</v>
      </c>
      <c r="D5" s="5">
        <v>17744.529113924065</v>
      </c>
      <c r="E5" s="5">
        <v>54.074218407542503</v>
      </c>
      <c r="F5" s="45">
        <v>-2.5000000000000001E-2</v>
      </c>
      <c r="G5" s="45">
        <v>2.5000000000000001E-2</v>
      </c>
      <c r="H5" s="45">
        <f t="shared" si="0"/>
        <v>0.49038461538461542</v>
      </c>
      <c r="I5" s="45">
        <f t="shared" si="1"/>
        <v>0.49038461538461542</v>
      </c>
      <c r="J5" s="45">
        <v>600</v>
      </c>
      <c r="K5" s="50">
        <v>2800</v>
      </c>
      <c r="L5" s="51">
        <v>9900</v>
      </c>
      <c r="M5" s="51">
        <v>4150</v>
      </c>
      <c r="N5" s="35">
        <f t="shared" si="2"/>
        <v>496.25</v>
      </c>
      <c r="O5" s="35">
        <f t="shared" si="3"/>
        <v>25</v>
      </c>
      <c r="P5" s="35">
        <f t="shared" si="4"/>
        <v>587.37777029131371</v>
      </c>
      <c r="Q5" s="35">
        <f t="shared" si="5"/>
        <v>236.62705880383174</v>
      </c>
      <c r="R5" s="35">
        <f t="shared" si="6"/>
        <v>122.17175924147013</v>
      </c>
      <c r="S5" s="35">
        <f t="shared" si="7"/>
        <v>303.93765656463984</v>
      </c>
      <c r="T5" s="35">
        <f t="shared" si="8"/>
        <v>54.27485769603561</v>
      </c>
      <c r="U5" s="35">
        <f t="shared" si="9"/>
        <v>540.33881986413689</v>
      </c>
      <c r="V5" s="35">
        <f t="shared" si="10"/>
        <v>278.97969295214199</v>
      </c>
      <c r="W5" s="35">
        <f t="shared" si="11"/>
        <v>19.42958460241098</v>
      </c>
      <c r="X5" s="35">
        <f t="shared" si="12"/>
        <v>3639.6665566021225</v>
      </c>
      <c r="Y5" s="51">
        <v>9900</v>
      </c>
      <c r="Z5" s="51">
        <v>4150</v>
      </c>
      <c r="AA5" s="35">
        <f t="shared" si="13"/>
        <v>703.75</v>
      </c>
      <c r="AB5" s="35">
        <f t="shared" si="14"/>
        <v>475</v>
      </c>
      <c r="AC5" s="35">
        <f t="shared" si="15"/>
        <v>589.287529738785</v>
      </c>
      <c r="AD5" s="35">
        <f t="shared" si="16"/>
        <v>261.92011127630849</v>
      </c>
      <c r="AE5" s="35">
        <f t="shared" si="17"/>
        <v>147.77473991970734</v>
      </c>
      <c r="AF5" s="35">
        <f t="shared" si="18"/>
        <v>332.13102493618248</v>
      </c>
      <c r="AG5" s="35">
        <f t="shared" si="19"/>
        <v>26.431278907401385</v>
      </c>
      <c r="AH5" s="35">
        <f t="shared" si="20"/>
        <v>528.54163555894672</v>
      </c>
      <c r="AI5" s="35">
        <f t="shared" si="21"/>
        <v>298.2020065235248</v>
      </c>
      <c r="AJ5" s="35">
        <f t="shared" si="22"/>
        <v>21.23187998822582</v>
      </c>
      <c r="AK5" s="36">
        <f t="shared" si="23"/>
        <v>3399.6988365785528</v>
      </c>
    </row>
    <row r="6" spans="1:37" x14ac:dyDescent="0.25">
      <c r="A6" s="5">
        <v>5557</v>
      </c>
      <c r="B6" s="5">
        <v>1225187.270755291</v>
      </c>
      <c r="C6" s="5">
        <v>1505591.5534868836</v>
      </c>
      <c r="D6" s="5">
        <v>17746.222784810143</v>
      </c>
      <c r="E6" s="5">
        <v>54.138959401342596</v>
      </c>
      <c r="F6" s="45">
        <v>-2.5000000000000001E-2</v>
      </c>
      <c r="G6" s="45">
        <v>2.5000000000000001E-2</v>
      </c>
      <c r="H6" s="45">
        <f t="shared" si="0"/>
        <v>0.48076923076923078</v>
      </c>
      <c r="I6" s="45">
        <f t="shared" si="1"/>
        <v>0.48076923076923078</v>
      </c>
      <c r="J6" s="45">
        <v>600</v>
      </c>
      <c r="K6" s="50">
        <v>2800</v>
      </c>
      <c r="L6" s="51">
        <v>9900</v>
      </c>
      <c r="M6" s="51">
        <v>4150</v>
      </c>
      <c r="N6" s="35">
        <f t="shared" si="2"/>
        <v>496.25</v>
      </c>
      <c r="O6" s="35">
        <f t="shared" si="3"/>
        <v>25</v>
      </c>
      <c r="P6" s="35">
        <f t="shared" si="4"/>
        <v>592.6116464454758</v>
      </c>
      <c r="Q6" s="35">
        <f t="shared" si="5"/>
        <v>234.48663952429234</v>
      </c>
      <c r="R6" s="35">
        <f t="shared" si="6"/>
        <v>121.10146532899303</v>
      </c>
      <c r="S6" s="35">
        <f t="shared" si="7"/>
        <v>306.74141683381742</v>
      </c>
      <c r="T6" s="35">
        <f t="shared" si="8"/>
        <v>54.758478115182449</v>
      </c>
      <c r="U6" s="35">
        <f t="shared" si="9"/>
        <v>546.99457978385226</v>
      </c>
      <c r="V6" s="35">
        <f t="shared" si="10"/>
        <v>282.49731103327434</v>
      </c>
      <c r="W6" s="35">
        <f t="shared" si="11"/>
        <v>19.493559055290952</v>
      </c>
      <c r="X6" s="35">
        <f t="shared" si="12"/>
        <v>3658.8776380494724</v>
      </c>
      <c r="Y6" s="51">
        <v>9900</v>
      </c>
      <c r="Z6" s="51">
        <v>4150</v>
      </c>
      <c r="AA6" s="35">
        <f t="shared" si="13"/>
        <v>703.75</v>
      </c>
      <c r="AB6" s="35">
        <f t="shared" si="14"/>
        <v>475</v>
      </c>
      <c r="AC6" s="35">
        <f t="shared" si="15"/>
        <v>594.53842295579454</v>
      </c>
      <c r="AD6" s="35">
        <f t="shared" si="16"/>
        <v>260.0969035699315</v>
      </c>
      <c r="AE6" s="35">
        <f t="shared" si="17"/>
        <v>146.62070113708111</v>
      </c>
      <c r="AF6" s="35">
        <f t="shared" si="18"/>
        <v>334.81216855473588</v>
      </c>
      <c r="AG6" s="35">
        <f t="shared" si="19"/>
        <v>26.666796911987849</v>
      </c>
      <c r="AH6" s="35">
        <f t="shared" si="20"/>
        <v>535.29118728187768</v>
      </c>
      <c r="AI6" s="35">
        <f t="shared" si="21"/>
        <v>301.75203208702385</v>
      </c>
      <c r="AJ6" s="35">
        <f t="shared" si="22"/>
        <v>21.277468323384959</v>
      </c>
      <c r="AK6" s="36">
        <f t="shared" si="23"/>
        <v>3422.1093271169875</v>
      </c>
    </row>
    <row r="7" spans="1:37" x14ac:dyDescent="0.25">
      <c r="A7" s="5">
        <v>5557.35</v>
      </c>
      <c r="B7" s="5">
        <v>1225392.2521557808</v>
      </c>
      <c r="C7" s="5">
        <v>1505875.2480826676</v>
      </c>
      <c r="D7" s="5">
        <v>17746.815569620267</v>
      </c>
      <c r="E7" s="5">
        <v>54.161618749172654</v>
      </c>
      <c r="F7" s="45">
        <v>-2.5000000000000001E-2</v>
      </c>
      <c r="G7" s="45">
        <v>2.5000000000000001E-2</v>
      </c>
      <c r="H7" s="45">
        <f t="shared" si="0"/>
        <v>0.47740384615384268</v>
      </c>
      <c r="I7" s="45">
        <f t="shared" si="1"/>
        <v>0.47740384615384268</v>
      </c>
      <c r="J7" s="45">
        <v>600</v>
      </c>
      <c r="K7" s="50">
        <v>2800</v>
      </c>
      <c r="L7" s="51">
        <v>9900</v>
      </c>
      <c r="M7" s="51">
        <v>4150</v>
      </c>
      <c r="N7" s="35">
        <f t="shared" si="2"/>
        <v>496.25</v>
      </c>
      <c r="O7" s="35">
        <f t="shared" si="3"/>
        <v>25</v>
      </c>
      <c r="P7" s="35">
        <f t="shared" si="4"/>
        <v>594.45859282249933</v>
      </c>
      <c r="Q7" s="35">
        <f t="shared" si="5"/>
        <v>233.71469732207134</v>
      </c>
      <c r="R7" s="35">
        <f t="shared" si="6"/>
        <v>120.71476649930165</v>
      </c>
      <c r="S7" s="35">
        <f t="shared" si="7"/>
        <v>307.73047609811397</v>
      </c>
      <c r="T7" s="35">
        <f t="shared" si="8"/>
        <v>54.929139581882907</v>
      </c>
      <c r="U7" s="35">
        <f t="shared" si="9"/>
        <v>549.34112281110413</v>
      </c>
      <c r="V7" s="35">
        <f t="shared" si="10"/>
        <v>283.73733500047268</v>
      </c>
      <c r="W7" s="35">
        <f t="shared" si="11"/>
        <v>19.516254880982114</v>
      </c>
      <c r="X7" s="35">
        <f t="shared" si="12"/>
        <v>3665.6052097972752</v>
      </c>
      <c r="Y7" s="51">
        <v>9900</v>
      </c>
      <c r="Z7" s="51">
        <v>4150</v>
      </c>
      <c r="AA7" s="35">
        <f t="shared" si="13"/>
        <v>703.75</v>
      </c>
      <c r="AB7" s="35">
        <f t="shared" si="14"/>
        <v>475</v>
      </c>
      <c r="AC7" s="35">
        <f t="shared" si="15"/>
        <v>596.39137436649639</v>
      </c>
      <c r="AD7" s="35">
        <f t="shared" si="16"/>
        <v>259.43681630809857</v>
      </c>
      <c r="AE7" s="35">
        <f t="shared" si="17"/>
        <v>146.20534783099774</v>
      </c>
      <c r="AF7" s="35">
        <f t="shared" si="18"/>
        <v>335.75909558804938</v>
      </c>
      <c r="AG7" s="35">
        <f t="shared" si="19"/>
        <v>26.749907232614916</v>
      </c>
      <c r="AH7" s="35">
        <f t="shared" si="20"/>
        <v>537.67161660220631</v>
      </c>
      <c r="AI7" s="35">
        <f t="shared" si="21"/>
        <v>303.00427997399277</v>
      </c>
      <c r="AJ7" s="35">
        <f t="shared" si="22"/>
        <v>21.293828843962746</v>
      </c>
      <c r="AK7" s="36">
        <f t="shared" si="23"/>
        <v>3429.9525746572526</v>
      </c>
    </row>
    <row r="8" spans="1:37" x14ac:dyDescent="0.25">
      <c r="A8" s="5">
        <v>5557.7</v>
      </c>
      <c r="B8" s="5">
        <v>1225597.1213450432</v>
      </c>
      <c r="C8" s="5">
        <v>1506159.0237223506</v>
      </c>
      <c r="D8" s="5">
        <v>17747.408354430394</v>
      </c>
      <c r="E8" s="5">
        <v>54.184278097002654</v>
      </c>
      <c r="F8" s="45">
        <v>-2.5000000000000001E-2</v>
      </c>
      <c r="G8" s="45">
        <v>2.5000000000000001E-2</v>
      </c>
      <c r="H8" s="45">
        <f t="shared" si="0"/>
        <v>0.4740384615384633</v>
      </c>
      <c r="I8" s="45">
        <f t="shared" si="1"/>
        <v>0.4740384615384633</v>
      </c>
      <c r="J8" s="45">
        <v>600</v>
      </c>
      <c r="K8" s="50">
        <v>2800</v>
      </c>
      <c r="L8" s="51">
        <v>9900</v>
      </c>
      <c r="M8" s="51">
        <v>4150</v>
      </c>
      <c r="N8" s="35">
        <f t="shared" si="2"/>
        <v>496.25</v>
      </c>
      <c r="O8" s="35">
        <f t="shared" si="3"/>
        <v>25</v>
      </c>
      <c r="P8" s="35">
        <f t="shared" si="4"/>
        <v>596.31341109769505</v>
      </c>
      <c r="Q8" s="35">
        <f t="shared" si="5"/>
        <v>232.93077894530819</v>
      </c>
      <c r="R8" s="35">
        <f t="shared" si="6"/>
        <v>120.32171540901341</v>
      </c>
      <c r="S8" s="35">
        <f t="shared" si="7"/>
        <v>308.72357875503781</v>
      </c>
      <c r="T8" s="35">
        <f t="shared" si="8"/>
        <v>55.100528427409571</v>
      </c>
      <c r="U8" s="35">
        <f t="shared" si="9"/>
        <v>551.69647878872718</v>
      </c>
      <c r="V8" s="35">
        <f t="shared" si="10"/>
        <v>284.9819461968064</v>
      </c>
      <c r="W8" s="35">
        <f t="shared" si="11"/>
        <v>19.539108929760815</v>
      </c>
      <c r="X8" s="35">
        <f t="shared" si="12"/>
        <v>3672.3346978837867</v>
      </c>
      <c r="Y8" s="51">
        <v>9900</v>
      </c>
      <c r="Z8" s="51">
        <v>4150</v>
      </c>
      <c r="AA8" s="35">
        <f t="shared" si="13"/>
        <v>703.75</v>
      </c>
      <c r="AB8" s="35">
        <f t="shared" si="14"/>
        <v>475</v>
      </c>
      <c r="AC8" s="35">
        <f t="shared" si="15"/>
        <v>598.25222326951564</v>
      </c>
      <c r="AD8" s="35">
        <f t="shared" si="16"/>
        <v>258.76518312667065</v>
      </c>
      <c r="AE8" s="35">
        <f t="shared" si="17"/>
        <v>145.78397894490089</v>
      </c>
      <c r="AF8" s="35">
        <f t="shared" si="18"/>
        <v>336.71047071752304</v>
      </c>
      <c r="AG8" s="35">
        <f t="shared" si="19"/>
        <v>26.833371779000338</v>
      </c>
      <c r="AH8" s="35">
        <f t="shared" si="20"/>
        <v>540.06141547917412</v>
      </c>
      <c r="AI8" s="35">
        <f t="shared" si="21"/>
        <v>304.26157441987965</v>
      </c>
      <c r="AJ8" s="35">
        <f t="shared" si="22"/>
        <v>21.310398744635449</v>
      </c>
      <c r="AK8" s="36">
        <f t="shared" si="23"/>
        <v>3437.7956022837798</v>
      </c>
    </row>
    <row r="9" spans="1:37" x14ac:dyDescent="0.25">
      <c r="A9" s="5">
        <v>5558</v>
      </c>
      <c r="B9" s="5">
        <v>1225772.6341719627</v>
      </c>
      <c r="C9" s="5">
        <v>1506402.3244556189</v>
      </c>
      <c r="D9" s="5">
        <v>17747.916455696217</v>
      </c>
      <c r="E9" s="5">
        <v>54.20370039514269</v>
      </c>
      <c r="F9" s="45">
        <v>-2.5000000000000001E-2</v>
      </c>
      <c r="G9" s="45">
        <v>2.5000000000000001E-2</v>
      </c>
      <c r="H9" s="45">
        <f t="shared" si="0"/>
        <v>0.47115384615384615</v>
      </c>
      <c r="I9" s="45">
        <f t="shared" si="1"/>
        <v>0.47115384615384615</v>
      </c>
      <c r="J9" s="45">
        <v>600</v>
      </c>
      <c r="K9" s="50">
        <v>2800</v>
      </c>
      <c r="L9" s="51">
        <v>9900</v>
      </c>
      <c r="M9" s="51">
        <v>4150</v>
      </c>
      <c r="N9" s="35">
        <f t="shared" si="2"/>
        <v>496.25</v>
      </c>
      <c r="O9" s="35">
        <f t="shared" si="3"/>
        <v>25</v>
      </c>
      <c r="P9" s="35">
        <f t="shared" si="4"/>
        <v>597.9095429676936</v>
      </c>
      <c r="Q9" s="35">
        <f t="shared" si="5"/>
        <v>232.24924340070973</v>
      </c>
      <c r="R9" s="35">
        <f t="shared" si="6"/>
        <v>119.97972085079705</v>
      </c>
      <c r="S9" s="35">
        <f t="shared" si="7"/>
        <v>309.57804110776533</v>
      </c>
      <c r="T9" s="35">
        <f t="shared" si="8"/>
        <v>55.248014141867763</v>
      </c>
      <c r="U9" s="35">
        <f t="shared" si="9"/>
        <v>553.72236145766601</v>
      </c>
      <c r="V9" s="35">
        <f t="shared" si="10"/>
        <v>286.05240380443752</v>
      </c>
      <c r="W9" s="35">
        <f t="shared" si="11"/>
        <v>19.558824136714328</v>
      </c>
      <c r="X9" s="35">
        <f t="shared" si="12"/>
        <v>3678.1043563993107</v>
      </c>
      <c r="Y9" s="51">
        <v>9900</v>
      </c>
      <c r="Z9" s="51">
        <v>4150</v>
      </c>
      <c r="AA9" s="35">
        <f t="shared" si="13"/>
        <v>703.75</v>
      </c>
      <c r="AB9" s="35">
        <f t="shared" si="14"/>
        <v>475</v>
      </c>
      <c r="AC9" s="35">
        <f t="shared" si="15"/>
        <v>599.8535446922557</v>
      </c>
      <c r="AD9" s="35">
        <f t="shared" si="16"/>
        <v>258.18023417395989</v>
      </c>
      <c r="AE9" s="35">
        <f t="shared" si="17"/>
        <v>145.41797827525633</v>
      </c>
      <c r="AF9" s="35">
        <f t="shared" si="18"/>
        <v>337.5294879903708</v>
      </c>
      <c r="AG9" s="35">
        <f t="shared" si="19"/>
        <v>26.905195754579118</v>
      </c>
      <c r="AH9" s="35">
        <f t="shared" si="20"/>
        <v>542.11726712984841</v>
      </c>
      <c r="AI9" s="35">
        <f t="shared" si="21"/>
        <v>305.34327008554868</v>
      </c>
      <c r="AJ9" s="35">
        <f t="shared" si="22"/>
        <v>21.324767974291895</v>
      </c>
      <c r="AK9" s="36">
        <f t="shared" si="23"/>
        <v>3444.518022365889</v>
      </c>
    </row>
    <row r="10" spans="1:37" x14ac:dyDescent="0.25">
      <c r="A10" s="5">
        <v>5558.3</v>
      </c>
      <c r="B10" s="5">
        <v>1225948.0645136833</v>
      </c>
      <c r="C10" s="5">
        <v>1506645.6846707761</v>
      </c>
      <c r="D10" s="5">
        <v>17748.424556962043</v>
      </c>
      <c r="E10" s="5">
        <v>54.223122693282733</v>
      </c>
      <c r="F10" s="45">
        <v>-2.5000000000000001E-2</v>
      </c>
      <c r="G10" s="45">
        <v>2.5000000000000001E-2</v>
      </c>
      <c r="H10" s="45">
        <f t="shared" si="0"/>
        <v>0.46826923076922899</v>
      </c>
      <c r="I10" s="45">
        <f t="shared" si="1"/>
        <v>0.46826923076922899</v>
      </c>
      <c r="J10" s="45">
        <v>600</v>
      </c>
      <c r="K10" s="50">
        <v>2800</v>
      </c>
      <c r="L10" s="51">
        <v>9900</v>
      </c>
      <c r="M10" s="51">
        <v>4150</v>
      </c>
      <c r="N10" s="35">
        <f t="shared" si="2"/>
        <v>496.25</v>
      </c>
      <c r="O10" s="35">
        <f t="shared" si="3"/>
        <v>25</v>
      </c>
      <c r="P10" s="35">
        <f t="shared" si="4"/>
        <v>599.51149829131293</v>
      </c>
      <c r="Q10" s="35">
        <f t="shared" si="5"/>
        <v>231.55877667856856</v>
      </c>
      <c r="R10" s="35">
        <f t="shared" si="6"/>
        <v>119.63299130330483</v>
      </c>
      <c r="S10" s="35">
        <f t="shared" si="7"/>
        <v>310.43549803771805</v>
      </c>
      <c r="T10" s="35">
        <f t="shared" si="8"/>
        <v>55.396037954859068</v>
      </c>
      <c r="U10" s="35">
        <f t="shared" si="9"/>
        <v>555.75470357678125</v>
      </c>
      <c r="V10" s="35">
        <f t="shared" si="10"/>
        <v>287.12622589150754</v>
      </c>
      <c r="W10" s="35">
        <f t="shared" si="11"/>
        <v>19.57865574935137</v>
      </c>
      <c r="X10" s="35">
        <f t="shared" si="12"/>
        <v>3683.8754239547839</v>
      </c>
      <c r="Y10" s="51">
        <v>9900</v>
      </c>
      <c r="Z10" s="51">
        <v>4150</v>
      </c>
      <c r="AA10" s="35">
        <f t="shared" si="13"/>
        <v>703.75</v>
      </c>
      <c r="AB10" s="35">
        <f t="shared" si="14"/>
        <v>475</v>
      </c>
      <c r="AC10" s="35">
        <f t="shared" si="15"/>
        <v>601.46070850259082</v>
      </c>
      <c r="AD10" s="35">
        <f t="shared" si="16"/>
        <v>257.58666957050082</v>
      </c>
      <c r="AE10" s="35">
        <f t="shared" si="17"/>
        <v>145.04748693613922</v>
      </c>
      <c r="AF10" s="35">
        <f t="shared" si="18"/>
        <v>338.35179585120517</v>
      </c>
      <c r="AG10" s="35">
        <f t="shared" si="19"/>
        <v>26.977281778425034</v>
      </c>
      <c r="AH10" s="35">
        <f t="shared" si="20"/>
        <v>544.17999344350096</v>
      </c>
      <c r="AI10" s="35">
        <f t="shared" si="21"/>
        <v>306.42866970373666</v>
      </c>
      <c r="AJ10" s="35">
        <f t="shared" si="22"/>
        <v>21.33929069007657</v>
      </c>
      <c r="AK10" s="36">
        <f t="shared" si="23"/>
        <v>3451.2402808913557</v>
      </c>
    </row>
    <row r="11" spans="1:37" x14ac:dyDescent="0.25">
      <c r="A11" s="5">
        <v>5559</v>
      </c>
      <c r="B11" s="5">
        <v>1226357.0810899734</v>
      </c>
      <c r="C11" s="5">
        <v>1507213.7563342154</v>
      </c>
      <c r="D11" s="5">
        <v>17749.610126582294</v>
      </c>
      <c r="E11" s="5">
        <v>54.268441388942783</v>
      </c>
      <c r="F11" s="45">
        <v>-2.5000000000000001E-2</v>
      </c>
      <c r="G11" s="45">
        <v>2.5000000000000001E-2</v>
      </c>
      <c r="H11" s="45">
        <f t="shared" si="0"/>
        <v>0.46153846153846156</v>
      </c>
      <c r="I11" s="45">
        <f t="shared" si="1"/>
        <v>0.46153846153846156</v>
      </c>
      <c r="J11" s="45">
        <v>600</v>
      </c>
      <c r="K11" s="50">
        <v>2800</v>
      </c>
      <c r="L11" s="51">
        <v>9900</v>
      </c>
      <c r="M11" s="51">
        <v>4150</v>
      </c>
      <c r="N11" s="35">
        <f t="shared" si="2"/>
        <v>496.25</v>
      </c>
      <c r="O11" s="35">
        <f t="shared" si="3"/>
        <v>25</v>
      </c>
      <c r="P11" s="35">
        <f t="shared" si="4"/>
        <v>603.27214431986943</v>
      </c>
      <c r="Q11" s="35">
        <f t="shared" si="5"/>
        <v>229.9126108270157</v>
      </c>
      <c r="R11" s="35">
        <f t="shared" si="6"/>
        <v>118.8053647052195</v>
      </c>
      <c r="S11" s="35">
        <f t="shared" si="7"/>
        <v>312.44793840032844</v>
      </c>
      <c r="T11" s="35">
        <f t="shared" si="8"/>
        <v>55.743529021713421</v>
      </c>
      <c r="U11" s="35">
        <f t="shared" si="9"/>
        <v>560.52191083203263</v>
      </c>
      <c r="V11" s="35">
        <f t="shared" si="10"/>
        <v>289.64487768689719</v>
      </c>
      <c r="W11" s="35">
        <f t="shared" si="11"/>
        <v>19.625382604740079</v>
      </c>
      <c r="X11" s="35">
        <f t="shared" si="12"/>
        <v>3697.3467307509463</v>
      </c>
      <c r="Y11" s="51">
        <v>9900</v>
      </c>
      <c r="Z11" s="51">
        <v>4150</v>
      </c>
      <c r="AA11" s="35">
        <f t="shared" si="13"/>
        <v>703.75</v>
      </c>
      <c r="AB11" s="35">
        <f t="shared" si="14"/>
        <v>475</v>
      </c>
      <c r="AC11" s="35">
        <f t="shared" si="15"/>
        <v>605.23358163548266</v>
      </c>
      <c r="AD11" s="35">
        <f t="shared" si="16"/>
        <v>256.16783399473951</v>
      </c>
      <c r="AE11" s="35">
        <f t="shared" si="17"/>
        <v>144.16535837786043</v>
      </c>
      <c r="AF11" s="35">
        <f t="shared" si="18"/>
        <v>340.28336951202562</v>
      </c>
      <c r="AG11" s="35">
        <f t="shared" si="19"/>
        <v>27.146506235120913</v>
      </c>
      <c r="AH11" s="35">
        <f t="shared" si="20"/>
        <v>549.01972821250376</v>
      </c>
      <c r="AI11" s="35">
        <f t="shared" si="21"/>
        <v>308.97566115149539</v>
      </c>
      <c r="AJ11" s="35">
        <f t="shared" si="22"/>
        <v>21.37377303526042</v>
      </c>
      <c r="AK11" s="36">
        <f t="shared" si="23"/>
        <v>3466.9249225409776</v>
      </c>
    </row>
    <row r="12" spans="1:37" x14ac:dyDescent="0.25">
      <c r="A12" s="5">
        <v>5560</v>
      </c>
      <c r="B12" s="5">
        <v>1226940.610763073</v>
      </c>
      <c r="C12" s="5">
        <v>1508025.8480866253</v>
      </c>
      <c r="D12" s="5">
        <v>17751.303797468368</v>
      </c>
      <c r="E12" s="5">
        <v>54.333182382742876</v>
      </c>
      <c r="F12" s="45">
        <v>-2.5000000000000001E-2</v>
      </c>
      <c r="G12" s="45">
        <v>2.5000000000000001E-2</v>
      </c>
      <c r="H12" s="45">
        <f t="shared" si="0"/>
        <v>0.45192307692307693</v>
      </c>
      <c r="I12" s="45">
        <f t="shared" si="1"/>
        <v>0.45192307692307693</v>
      </c>
      <c r="J12" s="45">
        <v>600</v>
      </c>
      <c r="K12" s="50">
        <v>2800</v>
      </c>
      <c r="L12" s="51">
        <v>9900</v>
      </c>
      <c r="M12" s="51">
        <v>4150</v>
      </c>
      <c r="N12" s="35">
        <f t="shared" si="2"/>
        <v>496.25</v>
      </c>
      <c r="O12" s="35">
        <f t="shared" si="3"/>
        <v>25</v>
      </c>
      <c r="P12" s="35">
        <f t="shared" si="4"/>
        <v>608.70013218922668</v>
      </c>
      <c r="Q12" s="35">
        <f t="shared" si="5"/>
        <v>227.47446712360107</v>
      </c>
      <c r="R12" s="35">
        <f t="shared" si="6"/>
        <v>117.57722689051006</v>
      </c>
      <c r="S12" s="35">
        <f t="shared" si="7"/>
        <v>315.35151691117602</v>
      </c>
      <c r="T12" s="35">
        <f t="shared" si="8"/>
        <v>56.245085743955507</v>
      </c>
      <c r="U12" s="35">
        <f t="shared" si="9"/>
        <v>567.39292153177303</v>
      </c>
      <c r="V12" s="35">
        <f t="shared" si="10"/>
        <v>293.27461281516747</v>
      </c>
      <c r="W12" s="35">
        <f t="shared" si="11"/>
        <v>19.693237087110031</v>
      </c>
      <c r="X12" s="35">
        <f t="shared" si="12"/>
        <v>3716.6047802348094</v>
      </c>
      <c r="Y12" s="51">
        <v>9900</v>
      </c>
      <c r="Z12" s="51">
        <v>4150</v>
      </c>
      <c r="AA12" s="35">
        <f t="shared" si="13"/>
        <v>703.75</v>
      </c>
      <c r="AB12" s="35">
        <f t="shared" si="14"/>
        <v>475</v>
      </c>
      <c r="AC12" s="35">
        <f t="shared" si="15"/>
        <v>610.67921768908968</v>
      </c>
      <c r="AD12" s="35">
        <f t="shared" si="16"/>
        <v>254.05741640714544</v>
      </c>
      <c r="AE12" s="35">
        <f t="shared" si="17"/>
        <v>142.86161915789708</v>
      </c>
      <c r="AF12" s="35">
        <f t="shared" si="18"/>
        <v>343.07419935182872</v>
      </c>
      <c r="AG12" s="35">
        <f t="shared" si="19"/>
        <v>27.390759028701815</v>
      </c>
      <c r="AH12" s="35">
        <f t="shared" si="20"/>
        <v>555.99837208939141</v>
      </c>
      <c r="AI12" s="35">
        <f t="shared" si="21"/>
        <v>312.64912006564577</v>
      </c>
      <c r="AJ12" s="35">
        <f t="shared" si="22"/>
        <v>21.424477714527757</v>
      </c>
      <c r="AK12" s="36">
        <f t="shared" si="23"/>
        <v>3489.3300278579381</v>
      </c>
    </row>
    <row r="13" spans="1:37" x14ac:dyDescent="0.25">
      <c r="A13" s="5">
        <v>5561</v>
      </c>
      <c r="B13" s="5">
        <v>1227523.2224459648</v>
      </c>
      <c r="C13" s="5">
        <v>1508838.5986760557</v>
      </c>
      <c r="D13" s="5">
        <v>17752.997468354442</v>
      </c>
      <c r="E13" s="5">
        <v>54.39792337654297</v>
      </c>
      <c r="F13" s="45">
        <v>-2.5000000000000001E-2</v>
      </c>
      <c r="G13" s="45">
        <v>2.5000000000000001E-2</v>
      </c>
      <c r="H13" s="45">
        <f t="shared" si="0"/>
        <v>0.44230769230769229</v>
      </c>
      <c r="I13" s="45">
        <f t="shared" si="1"/>
        <v>0.44230769230769229</v>
      </c>
      <c r="J13" s="45">
        <v>600</v>
      </c>
      <c r="K13" s="50">
        <v>2800</v>
      </c>
      <c r="L13" s="51">
        <v>9900</v>
      </c>
      <c r="M13" s="51">
        <v>4150</v>
      </c>
      <c r="N13" s="35">
        <f t="shared" si="2"/>
        <v>496.25</v>
      </c>
      <c r="O13" s="35">
        <f t="shared" si="3"/>
        <v>25</v>
      </c>
      <c r="P13" s="35">
        <f t="shared" si="4"/>
        <v>614.1941849802497</v>
      </c>
      <c r="Q13" s="35">
        <f t="shared" si="5"/>
        <v>224.93252441197771</v>
      </c>
      <c r="R13" s="35">
        <f t="shared" si="6"/>
        <v>116.29412944201162</v>
      </c>
      <c r="S13" s="35">
        <f t="shared" si="7"/>
        <v>318.2891837937475</v>
      </c>
      <c r="T13" s="35">
        <f t="shared" si="8"/>
        <v>56.752746994498565</v>
      </c>
      <c r="U13" s="35">
        <f t="shared" si="9"/>
        <v>574.33503342267898</v>
      </c>
      <c r="V13" s="35">
        <f t="shared" si="10"/>
        <v>296.94146230985183</v>
      </c>
      <c r="W13" s="35">
        <f t="shared" si="11"/>
        <v>19.762390070498682</v>
      </c>
      <c r="X13" s="35">
        <f t="shared" si="12"/>
        <v>3735.8785240125048</v>
      </c>
      <c r="Y13" s="51">
        <v>9900</v>
      </c>
      <c r="Z13" s="51">
        <v>4150</v>
      </c>
      <c r="AA13" s="35">
        <f t="shared" si="13"/>
        <v>703.75</v>
      </c>
      <c r="AB13" s="35">
        <f t="shared" si="14"/>
        <v>475</v>
      </c>
      <c r="AC13" s="35">
        <f t="shared" si="15"/>
        <v>616.19113346327822</v>
      </c>
      <c r="AD13" s="35">
        <f t="shared" si="16"/>
        <v>251.84667905915737</v>
      </c>
      <c r="AE13" s="35">
        <f t="shared" si="17"/>
        <v>141.50552989173994</v>
      </c>
      <c r="AF13" s="35">
        <f t="shared" si="18"/>
        <v>345.90236343671302</v>
      </c>
      <c r="AG13" s="35">
        <f t="shared" si="19"/>
        <v>27.63798466269116</v>
      </c>
      <c r="AH13" s="35">
        <f t="shared" si="20"/>
        <v>563.05294724550424</v>
      </c>
      <c r="AI13" s="35">
        <f t="shared" si="21"/>
        <v>316.363534967899</v>
      </c>
      <c r="AJ13" s="35">
        <f t="shared" si="22"/>
        <v>21.4768763143814</v>
      </c>
      <c r="AK13" s="36">
        <f t="shared" si="23"/>
        <v>3511.7333385324237</v>
      </c>
    </row>
    <row r="14" spans="1:37" x14ac:dyDescent="0.25">
      <c r="A14" s="5">
        <v>5561.7</v>
      </c>
      <c r="B14" s="5">
        <v>1227930.5040216446</v>
      </c>
      <c r="C14" s="5">
        <v>1509407.915541023</v>
      </c>
      <c r="D14" s="5">
        <v>17754.183037974697</v>
      </c>
      <c r="E14" s="5">
        <v>54.443242072203027</v>
      </c>
      <c r="F14" s="45">
        <v>-2.5000000000000001E-2</v>
      </c>
      <c r="G14" s="45">
        <v>2.5000000000000001E-2</v>
      </c>
      <c r="H14" s="45">
        <f t="shared" si="0"/>
        <v>0.43557692307692486</v>
      </c>
      <c r="I14" s="45">
        <f t="shared" si="1"/>
        <v>0.43557692307692486</v>
      </c>
      <c r="J14" s="45">
        <v>600</v>
      </c>
      <c r="K14" s="50">
        <v>2800</v>
      </c>
      <c r="L14" s="51">
        <v>9900</v>
      </c>
      <c r="M14" s="51">
        <v>4150</v>
      </c>
      <c r="N14" s="35">
        <f t="shared" si="2"/>
        <v>496.25</v>
      </c>
      <c r="O14" s="35">
        <f t="shared" si="3"/>
        <v>25</v>
      </c>
      <c r="P14" s="35">
        <f t="shared" si="4"/>
        <v>618.07969197936995</v>
      </c>
      <c r="Q14" s="35">
        <f t="shared" si="5"/>
        <v>223.09017332501941</v>
      </c>
      <c r="R14" s="35">
        <f t="shared" si="6"/>
        <v>115.36262596052933</v>
      </c>
      <c r="S14" s="35">
        <f t="shared" si="7"/>
        <v>320.3660505937105</v>
      </c>
      <c r="T14" s="35">
        <f t="shared" si="8"/>
        <v>57.11177545985845</v>
      </c>
      <c r="U14" s="35">
        <f t="shared" si="9"/>
        <v>579.23659682318316</v>
      </c>
      <c r="V14" s="35">
        <f t="shared" si="10"/>
        <v>299.53024763941386</v>
      </c>
      <c r="W14" s="35">
        <f t="shared" si="11"/>
        <v>19.811571023664811</v>
      </c>
      <c r="X14" s="35">
        <f t="shared" si="12"/>
        <v>3749.3794930382355</v>
      </c>
      <c r="Y14" s="51">
        <v>9900</v>
      </c>
      <c r="Z14" s="51">
        <v>4150</v>
      </c>
      <c r="AA14" s="35">
        <f t="shared" si="13"/>
        <v>703.75</v>
      </c>
      <c r="AB14" s="35">
        <f t="shared" si="14"/>
        <v>475</v>
      </c>
      <c r="AC14" s="35">
        <f t="shared" si="15"/>
        <v>620.08927353105571</v>
      </c>
      <c r="AD14" s="35">
        <f t="shared" si="16"/>
        <v>250.23823284456947</v>
      </c>
      <c r="AE14" s="35">
        <f t="shared" si="17"/>
        <v>140.52445633627735</v>
      </c>
      <c r="AF14" s="35">
        <f t="shared" si="18"/>
        <v>347.90449855637041</v>
      </c>
      <c r="AG14" s="35">
        <f t="shared" si="19"/>
        <v>27.812827709848822</v>
      </c>
      <c r="AH14" s="35">
        <f t="shared" si="20"/>
        <v>568.03616729598934</v>
      </c>
      <c r="AI14" s="35">
        <f t="shared" si="21"/>
        <v>318.98792075546686</v>
      </c>
      <c r="AJ14" s="35">
        <f t="shared" si="22"/>
        <v>21.514560203331794</v>
      </c>
      <c r="AK14" s="36">
        <f t="shared" si="23"/>
        <v>3527.4145883077499</v>
      </c>
    </row>
    <row r="15" spans="1:37" x14ac:dyDescent="0.25">
      <c r="A15" s="5">
        <v>5562</v>
      </c>
      <c r="B15" s="5">
        <v>1228104.915394783</v>
      </c>
      <c r="C15" s="5">
        <v>1509652.0070647895</v>
      </c>
      <c r="D15" s="5">
        <v>17754.69113924052</v>
      </c>
      <c r="E15" s="5">
        <v>54.46266437034307</v>
      </c>
      <c r="F15" s="45">
        <v>-2.5000000000000001E-2</v>
      </c>
      <c r="G15" s="45">
        <v>2.5000000000000001E-2</v>
      </c>
      <c r="H15" s="45">
        <f t="shared" si="0"/>
        <v>0.43269230769230771</v>
      </c>
      <c r="I15" s="45">
        <f t="shared" si="1"/>
        <v>0.43269230769230771</v>
      </c>
      <c r="J15" s="45">
        <v>600</v>
      </c>
      <c r="K15" s="50">
        <v>2800</v>
      </c>
      <c r="L15" s="51">
        <v>9900</v>
      </c>
      <c r="M15" s="51">
        <v>4150</v>
      </c>
      <c r="N15" s="35">
        <f t="shared" si="2"/>
        <v>496.25</v>
      </c>
      <c r="O15" s="35">
        <f t="shared" si="3"/>
        <v>25</v>
      </c>
      <c r="P15" s="35">
        <f t="shared" si="4"/>
        <v>619.75497729316294</v>
      </c>
      <c r="Q15" s="35">
        <f t="shared" si="5"/>
        <v>222.28448359120287</v>
      </c>
      <c r="R15" s="35">
        <f t="shared" si="6"/>
        <v>114.95488742043926</v>
      </c>
      <c r="S15" s="35">
        <f t="shared" si="7"/>
        <v>321.26134491553387</v>
      </c>
      <c r="T15" s="35">
        <f t="shared" si="8"/>
        <v>57.266575107726084</v>
      </c>
      <c r="U15" s="35">
        <f t="shared" si="9"/>
        <v>581.34783121536623</v>
      </c>
      <c r="V15" s="35">
        <f t="shared" si="10"/>
        <v>300.64525157042391</v>
      </c>
      <c r="W15" s="35">
        <f t="shared" si="11"/>
        <v>19.83284388966235</v>
      </c>
      <c r="X15" s="35">
        <f t="shared" si="12"/>
        <v>3755.1679812768871</v>
      </c>
      <c r="Y15" s="51">
        <v>9900</v>
      </c>
      <c r="Z15" s="51">
        <v>4150</v>
      </c>
      <c r="AA15" s="35">
        <f t="shared" si="13"/>
        <v>703.75</v>
      </c>
      <c r="AB15" s="35">
        <f t="shared" si="14"/>
        <v>475</v>
      </c>
      <c r="AC15" s="35">
        <f t="shared" si="15"/>
        <v>621.77000575162151</v>
      </c>
      <c r="AD15" s="35">
        <f t="shared" si="16"/>
        <v>249.53330578003434</v>
      </c>
      <c r="AE15" s="35">
        <f t="shared" si="17"/>
        <v>140.09585236637997</v>
      </c>
      <c r="AF15" s="35">
        <f t="shared" si="18"/>
        <v>348.76824711253806</v>
      </c>
      <c r="AG15" s="35">
        <f t="shared" si="19"/>
        <v>27.888213493271259</v>
      </c>
      <c r="AH15" s="35">
        <f t="shared" si="20"/>
        <v>570.18314760321141</v>
      </c>
      <c r="AI15" s="35">
        <f t="shared" si="21"/>
        <v>320.11876658594218</v>
      </c>
      <c r="AJ15" s="35">
        <f t="shared" si="22"/>
        <v>21.530963211502414</v>
      </c>
      <c r="AK15" s="36">
        <f t="shared" si="23"/>
        <v>3534.1348547800499</v>
      </c>
    </row>
    <row r="16" spans="1:37" x14ac:dyDescent="0.25">
      <c r="A16" s="5">
        <v>5562.3</v>
      </c>
      <c r="B16" s="5">
        <v>1228279.2440152168</v>
      </c>
      <c r="C16" s="5">
        <v>1509896.157697022</v>
      </c>
      <c r="D16" s="5">
        <v>17755.199240506343</v>
      </c>
      <c r="E16" s="5">
        <v>54.482086668483106</v>
      </c>
      <c r="F16" s="45">
        <v>-2.5000000000000001E-2</v>
      </c>
      <c r="G16" s="45">
        <v>2.5000000000000001E-2</v>
      </c>
      <c r="H16" s="45">
        <f t="shared" si="0"/>
        <v>0.42980769230769056</v>
      </c>
      <c r="I16" s="45">
        <f t="shared" si="1"/>
        <v>0.42980769230769056</v>
      </c>
      <c r="J16" s="45">
        <v>600</v>
      </c>
      <c r="K16" s="50">
        <v>2800</v>
      </c>
      <c r="L16" s="51">
        <v>9900</v>
      </c>
      <c r="M16" s="51">
        <v>4150</v>
      </c>
      <c r="N16" s="35">
        <f t="shared" si="2"/>
        <v>496.25</v>
      </c>
      <c r="O16" s="35">
        <f t="shared" si="3"/>
        <v>25</v>
      </c>
      <c r="P16" s="35">
        <f t="shared" si="4"/>
        <v>621.43632952078872</v>
      </c>
      <c r="Q16" s="35">
        <f t="shared" si="5"/>
        <v>221.46903733310072</v>
      </c>
      <c r="R16" s="35">
        <f t="shared" si="6"/>
        <v>114.54198872317116</v>
      </c>
      <c r="S16" s="35">
        <f t="shared" si="7"/>
        <v>322.15978012117239</v>
      </c>
      <c r="T16" s="35">
        <f t="shared" si="8"/>
        <v>57.421935350327779</v>
      </c>
      <c r="U16" s="35">
        <f t="shared" si="9"/>
        <v>583.46538527182327</v>
      </c>
      <c r="V16" s="35">
        <f t="shared" si="10"/>
        <v>301.76356200821084</v>
      </c>
      <c r="W16" s="35">
        <f t="shared" si="11"/>
        <v>19.854234027537416</v>
      </c>
      <c r="X16" s="35">
        <f t="shared" si="12"/>
        <v>3760.957885459301</v>
      </c>
      <c r="Y16" s="51">
        <v>9900</v>
      </c>
      <c r="Z16" s="51">
        <v>4150</v>
      </c>
      <c r="AA16" s="35">
        <f t="shared" si="13"/>
        <v>703.75</v>
      </c>
      <c r="AB16" s="35">
        <f t="shared" si="14"/>
        <v>475</v>
      </c>
      <c r="AC16" s="35">
        <f t="shared" si="15"/>
        <v>623.456824611564</v>
      </c>
      <c r="AD16" s="35">
        <f t="shared" si="16"/>
        <v>248.81893202994527</v>
      </c>
      <c r="AE16" s="35">
        <f t="shared" si="17"/>
        <v>139.66231346712942</v>
      </c>
      <c r="AF16" s="35">
        <f t="shared" si="18"/>
        <v>349.63542504310669</v>
      </c>
      <c r="AG16" s="35">
        <f t="shared" si="19"/>
        <v>27.963872280371625</v>
      </c>
      <c r="AH16" s="35">
        <f t="shared" si="20"/>
        <v>572.33690198267402</v>
      </c>
      <c r="AI16" s="35">
        <f t="shared" si="21"/>
        <v>321.25327104888436</v>
      </c>
      <c r="AJ16" s="35">
        <f t="shared" si="22"/>
        <v>21.547517665030661</v>
      </c>
      <c r="AK16" s="36">
        <f t="shared" si="23"/>
        <v>3540.8549597733345</v>
      </c>
    </row>
    <row r="17" spans="1:37" x14ac:dyDescent="0.25">
      <c r="A17" s="5">
        <v>5563</v>
      </c>
      <c r="B17" s="5">
        <v>1228685.6888670921</v>
      </c>
      <c r="C17" s="5">
        <v>1510466.0722142756</v>
      </c>
      <c r="D17" s="5">
        <v>17756.384810126598</v>
      </c>
      <c r="E17" s="5">
        <v>54.527405364143156</v>
      </c>
      <c r="F17" s="45">
        <v>-2.5000000000000001E-2</v>
      </c>
      <c r="G17" s="45">
        <v>2.5000000000000001E-2</v>
      </c>
      <c r="H17" s="45">
        <f t="shared" si="0"/>
        <v>0.42307692307692307</v>
      </c>
      <c r="I17" s="45">
        <f t="shared" si="1"/>
        <v>0.42307692307692307</v>
      </c>
      <c r="J17" s="45">
        <v>600</v>
      </c>
      <c r="K17" s="50">
        <v>2800</v>
      </c>
      <c r="L17" s="51">
        <v>9900</v>
      </c>
      <c r="M17" s="51">
        <v>4150</v>
      </c>
      <c r="N17" s="35">
        <f t="shared" si="2"/>
        <v>496.25</v>
      </c>
      <c r="O17" s="35">
        <f t="shared" si="3"/>
        <v>25</v>
      </c>
      <c r="P17" s="35">
        <f t="shared" si="4"/>
        <v>625.38317938937678</v>
      </c>
      <c r="Q17" s="35">
        <f t="shared" si="5"/>
        <v>219.52803641581019</v>
      </c>
      <c r="R17" s="35">
        <f t="shared" si="6"/>
        <v>113.55830995117918</v>
      </c>
      <c r="S17" s="35">
        <f t="shared" si="7"/>
        <v>324.26840461088568</v>
      </c>
      <c r="T17" s="35">
        <f t="shared" si="8"/>
        <v>57.786632017106633</v>
      </c>
      <c r="U17" s="35">
        <f t="shared" si="9"/>
        <v>588.43084311621919</v>
      </c>
      <c r="V17" s="35">
        <f t="shared" si="10"/>
        <v>304.38577759087957</v>
      </c>
      <c r="W17" s="35">
        <f t="shared" si="11"/>
        <v>19.90460071650368</v>
      </c>
      <c r="X17" s="35">
        <f t="shared" si="12"/>
        <v>3774.4731712521152</v>
      </c>
      <c r="Y17" s="51">
        <v>9900</v>
      </c>
      <c r="Z17" s="51">
        <v>4150</v>
      </c>
      <c r="AA17" s="35">
        <f t="shared" si="13"/>
        <v>703.75</v>
      </c>
      <c r="AB17" s="35">
        <f t="shared" si="14"/>
        <v>475</v>
      </c>
      <c r="AC17" s="35">
        <f t="shared" si="15"/>
        <v>627.41650699477145</v>
      </c>
      <c r="AD17" s="35">
        <f t="shared" si="16"/>
        <v>247.11496859210976</v>
      </c>
      <c r="AE17" s="35">
        <f t="shared" si="17"/>
        <v>138.63134187996334</v>
      </c>
      <c r="AF17" s="35">
        <f t="shared" si="18"/>
        <v>351.67223486088596</v>
      </c>
      <c r="AG17" s="35">
        <f t="shared" si="19"/>
        <v>28.141475681383131</v>
      </c>
      <c r="AH17" s="35">
        <f t="shared" si="20"/>
        <v>577.38861107642788</v>
      </c>
      <c r="AI17" s="35">
        <f t="shared" si="21"/>
        <v>323.91464748481138</v>
      </c>
      <c r="AJ17" s="35">
        <f t="shared" si="22"/>
        <v>21.586732837527443</v>
      </c>
      <c r="AK17" s="36">
        <f t="shared" si="23"/>
        <v>3556.5345768163993</v>
      </c>
    </row>
    <row r="18" spans="1:37" x14ac:dyDescent="0.25">
      <c r="A18" s="5">
        <v>5564</v>
      </c>
      <c r="B18" s="5">
        <v>1229265.5421209335</v>
      </c>
      <c r="C18" s="5">
        <v>1511280.7930851281</v>
      </c>
      <c r="D18" s="5">
        <v>17758.078481012675</v>
      </c>
      <c r="E18" s="5">
        <v>54.592146357943257</v>
      </c>
      <c r="F18" s="45">
        <v>-2.5000000000000001E-2</v>
      </c>
      <c r="G18" s="45">
        <v>2.5000000000000001E-2</v>
      </c>
      <c r="H18" s="45">
        <f t="shared" si="0"/>
        <v>0.41346153846153844</v>
      </c>
      <c r="I18" s="45">
        <f t="shared" si="1"/>
        <v>0.41346153846153844</v>
      </c>
      <c r="J18" s="45">
        <v>600</v>
      </c>
      <c r="K18" s="50">
        <v>2800</v>
      </c>
      <c r="L18" s="51">
        <v>9900</v>
      </c>
      <c r="M18" s="51">
        <v>4150</v>
      </c>
      <c r="N18" s="35">
        <f t="shared" si="2"/>
        <v>496.25</v>
      </c>
      <c r="O18" s="35">
        <f t="shared" si="3"/>
        <v>25</v>
      </c>
      <c r="P18" s="35">
        <f t="shared" si="4"/>
        <v>631.07945664438523</v>
      </c>
      <c r="Q18" s="35">
        <f t="shared" si="5"/>
        <v>216.66086767460422</v>
      </c>
      <c r="R18" s="35">
        <f t="shared" si="6"/>
        <v>112.10320131433532</v>
      </c>
      <c r="S18" s="35">
        <f t="shared" si="7"/>
        <v>327.31076542656353</v>
      </c>
      <c r="T18" s="35">
        <f t="shared" si="8"/>
        <v>58.312979204640499</v>
      </c>
      <c r="U18" s="35">
        <f t="shared" si="9"/>
        <v>595.58353953142546</v>
      </c>
      <c r="V18" s="35">
        <f t="shared" si="10"/>
        <v>308.16280830126948</v>
      </c>
      <c r="W18" s="35">
        <f t="shared" si="11"/>
        <v>19.977662549068611</v>
      </c>
      <c r="X18" s="35">
        <f t="shared" si="12"/>
        <v>3793.7941131937218</v>
      </c>
      <c r="Y18" s="51">
        <v>9900</v>
      </c>
      <c r="Z18" s="51">
        <v>4150</v>
      </c>
      <c r="AA18" s="35">
        <f t="shared" si="13"/>
        <v>703.75</v>
      </c>
      <c r="AB18" s="35">
        <f t="shared" si="14"/>
        <v>475</v>
      </c>
      <c r="AC18" s="35">
        <f t="shared" si="15"/>
        <v>633.13130473157776</v>
      </c>
      <c r="AD18" s="35">
        <f t="shared" si="16"/>
        <v>244.58932982584884</v>
      </c>
      <c r="AE18" s="35">
        <f t="shared" si="17"/>
        <v>137.11074829546493</v>
      </c>
      <c r="AF18" s="35">
        <f t="shared" si="18"/>
        <v>354.6147100087245</v>
      </c>
      <c r="AG18" s="35">
        <f t="shared" si="19"/>
        <v>28.397801168107531</v>
      </c>
      <c r="AH18" s="35">
        <f t="shared" si="20"/>
        <v>584.66891817304213</v>
      </c>
      <c r="AI18" s="35">
        <f t="shared" si="21"/>
        <v>327.75098134037154</v>
      </c>
      <c r="AJ18" s="35">
        <f t="shared" si="22"/>
        <v>21.644179659833384</v>
      </c>
      <c r="AK18" s="36">
        <f t="shared" si="23"/>
        <v>3578.9325048570204</v>
      </c>
    </row>
    <row r="19" spans="1:37" x14ac:dyDescent="0.25">
      <c r="A19" s="5">
        <v>5565</v>
      </c>
      <c r="B19" s="5">
        <v>1229844.474416256</v>
      </c>
      <c r="C19" s="5">
        <v>1512096.1686371863</v>
      </c>
      <c r="D19" s="5">
        <v>17759.772151898753</v>
      </c>
      <c r="E19" s="5">
        <v>54.656887351743343</v>
      </c>
      <c r="F19" s="45">
        <v>-2.5000000000000001E-2</v>
      </c>
      <c r="G19" s="45">
        <v>2.5000000000000001E-2</v>
      </c>
      <c r="H19" s="45">
        <f t="shared" si="0"/>
        <v>0.40384615384615385</v>
      </c>
      <c r="I19" s="45">
        <f t="shared" si="1"/>
        <v>0.40384615384615385</v>
      </c>
      <c r="J19" s="45">
        <v>600</v>
      </c>
      <c r="K19" s="50">
        <v>2800</v>
      </c>
      <c r="L19" s="51">
        <v>9900</v>
      </c>
      <c r="M19" s="51">
        <v>4150</v>
      </c>
      <c r="N19" s="35">
        <f t="shared" si="2"/>
        <v>496.25</v>
      </c>
      <c r="O19" s="35">
        <f t="shared" si="3"/>
        <v>25</v>
      </c>
      <c r="P19" s="35">
        <f t="shared" si="4"/>
        <v>636.84446898865667</v>
      </c>
      <c r="Q19" s="35">
        <f t="shared" si="5"/>
        <v>213.68065746926504</v>
      </c>
      <c r="R19" s="35">
        <f t="shared" si="6"/>
        <v>110.58836208504761</v>
      </c>
      <c r="S19" s="35">
        <f t="shared" si="7"/>
        <v>330.38882786028267</v>
      </c>
      <c r="T19" s="35">
        <f t="shared" si="8"/>
        <v>58.845677649196958</v>
      </c>
      <c r="U19" s="35">
        <f t="shared" si="9"/>
        <v>602.80533183021862</v>
      </c>
      <c r="V19" s="35">
        <f t="shared" si="10"/>
        <v>311.97608193818877</v>
      </c>
      <c r="W19" s="35">
        <f t="shared" si="11"/>
        <v>20.052031200494113</v>
      </c>
      <c r="X19" s="35">
        <f t="shared" si="12"/>
        <v>3813.1308263886735</v>
      </c>
      <c r="Y19" s="51">
        <v>9900</v>
      </c>
      <c r="Z19" s="51">
        <v>4150</v>
      </c>
      <c r="AA19" s="35">
        <f t="shared" si="13"/>
        <v>703.75</v>
      </c>
      <c r="AB19" s="35">
        <f t="shared" si="14"/>
        <v>475</v>
      </c>
      <c r="AC19" s="35">
        <f t="shared" si="15"/>
        <v>638.9150610381613</v>
      </c>
      <c r="AD19" s="35">
        <f t="shared" si="16"/>
        <v>241.95404433740427</v>
      </c>
      <c r="AE19" s="35">
        <f t="shared" si="17"/>
        <v>135.53281714713762</v>
      </c>
      <c r="AF19" s="35">
        <f t="shared" si="18"/>
        <v>357.59605443115618</v>
      </c>
      <c r="AG19" s="35">
        <f t="shared" si="19"/>
        <v>28.657219649505763</v>
      </c>
      <c r="AH19" s="35">
        <f t="shared" si="20"/>
        <v>592.02359065176688</v>
      </c>
      <c r="AI19" s="35">
        <f t="shared" si="21"/>
        <v>331.62754223981983</v>
      </c>
      <c r="AJ19" s="35">
        <f t="shared" si="22"/>
        <v>21.703298162550041</v>
      </c>
      <c r="AK19" s="36">
        <f t="shared" si="23"/>
        <v>3601.3286391174261</v>
      </c>
    </row>
    <row r="20" spans="1:37" x14ac:dyDescent="0.25">
      <c r="A20" s="5">
        <v>5566</v>
      </c>
      <c r="B20" s="5">
        <v>1230422.4850139618</v>
      </c>
      <c r="C20" s="5">
        <v>1512912.1978293359</v>
      </c>
      <c r="D20" s="5">
        <v>17761.465822784823</v>
      </c>
      <c r="E20" s="5">
        <v>54.721628345543444</v>
      </c>
      <c r="F20" s="45">
        <v>-2.5000000000000001E-2</v>
      </c>
      <c r="G20" s="45">
        <v>2.5000000000000001E-2</v>
      </c>
      <c r="H20" s="45">
        <f t="shared" si="0"/>
        <v>0.39423076923076927</v>
      </c>
      <c r="I20" s="45">
        <f t="shared" si="1"/>
        <v>0.39423076923076927</v>
      </c>
      <c r="J20" s="45">
        <v>600</v>
      </c>
      <c r="K20" s="50">
        <v>2800</v>
      </c>
      <c r="L20" s="51">
        <v>9900</v>
      </c>
      <c r="M20" s="51">
        <v>4150</v>
      </c>
      <c r="N20" s="35">
        <f t="shared" si="2"/>
        <v>496.25</v>
      </c>
      <c r="O20" s="35">
        <f t="shared" si="3"/>
        <v>25</v>
      </c>
      <c r="P20" s="35">
        <f t="shared" si="4"/>
        <v>642.67887033712145</v>
      </c>
      <c r="Q20" s="35">
        <f t="shared" si="5"/>
        <v>210.58508359127782</v>
      </c>
      <c r="R20" s="35">
        <f t="shared" si="6"/>
        <v>109.01259032338743</v>
      </c>
      <c r="S20" s="35">
        <f t="shared" si="7"/>
        <v>333.50299009252376</v>
      </c>
      <c r="T20" s="35">
        <f t="shared" si="8"/>
        <v>59.384787773797747</v>
      </c>
      <c r="U20" s="35">
        <f t="shared" si="9"/>
        <v>610.09557117355985</v>
      </c>
      <c r="V20" s="35">
        <f t="shared" si="10"/>
        <v>315.82530644735095</v>
      </c>
      <c r="W20" s="35">
        <f t="shared" si="11"/>
        <v>20.127708287925458</v>
      </c>
      <c r="X20" s="35">
        <f t="shared" si="12"/>
        <v>3832.4833301554372</v>
      </c>
      <c r="Y20" s="51">
        <v>9900</v>
      </c>
      <c r="Z20" s="51">
        <v>4150</v>
      </c>
      <c r="AA20" s="35">
        <f t="shared" si="13"/>
        <v>703.75</v>
      </c>
      <c r="AB20" s="35">
        <f t="shared" si="14"/>
        <v>475</v>
      </c>
      <c r="AC20" s="35">
        <f t="shared" si="15"/>
        <v>644.76843195554591</v>
      </c>
      <c r="AD20" s="35">
        <f t="shared" si="16"/>
        <v>239.20676182748224</v>
      </c>
      <c r="AE20" s="35">
        <f t="shared" si="17"/>
        <v>133.89629079916853</v>
      </c>
      <c r="AF20" s="35">
        <f t="shared" si="18"/>
        <v>360.61664824751398</v>
      </c>
      <c r="AG20" s="35">
        <f t="shared" si="19"/>
        <v>28.919760550947284</v>
      </c>
      <c r="AH20" s="35">
        <f t="shared" si="20"/>
        <v>599.45209023970199</v>
      </c>
      <c r="AI20" s="35">
        <f t="shared" si="21"/>
        <v>335.54407401238876</v>
      </c>
      <c r="AJ20" s="35">
        <f t="shared" si="22"/>
        <v>21.764082827808206</v>
      </c>
      <c r="AK20" s="36">
        <f t="shared" si="23"/>
        <v>3623.7229798130938</v>
      </c>
    </row>
    <row r="21" spans="1:37" x14ac:dyDescent="0.25">
      <c r="A21" s="5">
        <v>5566.2</v>
      </c>
      <c r="B21" s="5">
        <v>1230537.9764647484</v>
      </c>
      <c r="C21" s="5">
        <v>1513075.4820128977</v>
      </c>
      <c r="D21" s="5">
        <v>17761.804556962041</v>
      </c>
      <c r="E21" s="5">
        <v>54.734576544303451</v>
      </c>
      <c r="F21" s="45">
        <v>-2.5000000000000001E-2</v>
      </c>
      <c r="G21" s="45">
        <v>2.5000000000000001E-2</v>
      </c>
      <c r="H21" s="45">
        <f t="shared" si="0"/>
        <v>0.39230769230769408</v>
      </c>
      <c r="I21" s="45">
        <f t="shared" si="1"/>
        <v>0.39230769230769408</v>
      </c>
      <c r="J21" s="45">
        <v>600</v>
      </c>
      <c r="K21" s="50">
        <v>2800</v>
      </c>
      <c r="L21" s="51">
        <v>9900</v>
      </c>
      <c r="M21" s="51">
        <v>4150</v>
      </c>
      <c r="N21" s="35">
        <f t="shared" si="2"/>
        <v>496.25</v>
      </c>
      <c r="O21" s="35">
        <f t="shared" si="3"/>
        <v>25</v>
      </c>
      <c r="P21" s="35">
        <f t="shared" si="4"/>
        <v>643.85413437404372</v>
      </c>
      <c r="Q21" s="35">
        <f t="shared" si="5"/>
        <v>209.95192080349184</v>
      </c>
      <c r="R21" s="35">
        <f t="shared" si="6"/>
        <v>108.69001819226249</v>
      </c>
      <c r="S21" s="35">
        <f t="shared" si="7"/>
        <v>334.13018937535219</v>
      </c>
      <c r="T21" s="35">
        <f t="shared" si="8"/>
        <v>59.493384475248646</v>
      </c>
      <c r="U21" s="35">
        <f t="shared" si="9"/>
        <v>611.56177128544675</v>
      </c>
      <c r="V21" s="35">
        <f t="shared" si="10"/>
        <v>316.59943758705526</v>
      </c>
      <c r="W21" s="35">
        <f t="shared" si="11"/>
        <v>20.143000845587348</v>
      </c>
      <c r="X21" s="35">
        <f t="shared" si="12"/>
        <v>3836.3557274796513</v>
      </c>
      <c r="Y21" s="51">
        <v>9900</v>
      </c>
      <c r="Z21" s="51">
        <v>4150</v>
      </c>
      <c r="AA21" s="35">
        <f t="shared" si="13"/>
        <v>703.75</v>
      </c>
      <c r="AB21" s="35">
        <f t="shared" si="14"/>
        <v>475</v>
      </c>
      <c r="AC21" s="35">
        <f t="shared" si="15"/>
        <v>645.94751716465294</v>
      </c>
      <c r="AD21" s="35">
        <f t="shared" si="16"/>
        <v>238.64365863588839</v>
      </c>
      <c r="AE21" s="35">
        <f t="shared" si="17"/>
        <v>133.56184328165273</v>
      </c>
      <c r="AF21" s="35">
        <f t="shared" si="18"/>
        <v>361.22551024665148</v>
      </c>
      <c r="AG21" s="35">
        <f t="shared" si="19"/>
        <v>28.972645990473403</v>
      </c>
      <c r="AH21" s="35">
        <f t="shared" si="20"/>
        <v>600.94659774371507</v>
      </c>
      <c r="AI21" s="35">
        <f t="shared" si="21"/>
        <v>336.33215216060239</v>
      </c>
      <c r="AJ21" s="35">
        <f t="shared" si="22"/>
        <v>21.776439213555129</v>
      </c>
      <c r="AK21" s="36">
        <f t="shared" si="23"/>
        <v>3628.2016327434158</v>
      </c>
    </row>
    <row r="22" spans="1:37" x14ac:dyDescent="0.25">
      <c r="A22" s="5">
        <v>5566.8</v>
      </c>
      <c r="B22" s="5">
        <v>1230884.2293739319</v>
      </c>
      <c r="C22" s="5">
        <v>1513565.491103828</v>
      </c>
      <c r="D22" s="5">
        <v>17762.820759493687</v>
      </c>
      <c r="E22" s="5">
        <v>54.773421140583523</v>
      </c>
      <c r="F22" s="45">
        <v>-2.5000000000000001E-2</v>
      </c>
      <c r="G22" s="45">
        <v>2.5000000000000001E-2</v>
      </c>
      <c r="H22" s="45">
        <f t="shared" si="0"/>
        <v>0.38653846153845983</v>
      </c>
      <c r="I22" s="45">
        <f t="shared" si="1"/>
        <v>0.38653846153845983</v>
      </c>
      <c r="J22" s="45">
        <v>600</v>
      </c>
      <c r="K22" s="50">
        <v>2800</v>
      </c>
      <c r="L22" s="51">
        <v>9900</v>
      </c>
      <c r="M22" s="51">
        <v>4150</v>
      </c>
      <c r="N22" s="35">
        <f t="shared" si="2"/>
        <v>496.25</v>
      </c>
      <c r="O22" s="35">
        <f t="shared" si="3"/>
        <v>25</v>
      </c>
      <c r="P22" s="35">
        <f t="shared" si="4"/>
        <v>647.39678673340256</v>
      </c>
      <c r="Q22" s="35">
        <f t="shared" si="5"/>
        <v>208.02400215951042</v>
      </c>
      <c r="R22" s="35">
        <f t="shared" si="6"/>
        <v>107.70729293958998</v>
      </c>
      <c r="S22" s="35">
        <f t="shared" si="7"/>
        <v>336.02057766303597</v>
      </c>
      <c r="T22" s="35">
        <f t="shared" si="8"/>
        <v>59.82073249963058</v>
      </c>
      <c r="U22" s="35">
        <f t="shared" si="9"/>
        <v>615.97656938804664</v>
      </c>
      <c r="V22" s="35">
        <f t="shared" si="10"/>
        <v>318.930354739206</v>
      </c>
      <c r="W22" s="35">
        <f t="shared" si="11"/>
        <v>20.189192986596552</v>
      </c>
      <c r="X22" s="35">
        <f t="shared" si="12"/>
        <v>3847.976715382717</v>
      </c>
      <c r="Y22" s="51">
        <v>9900</v>
      </c>
      <c r="Z22" s="51">
        <v>4150</v>
      </c>
      <c r="AA22" s="35">
        <f t="shared" si="13"/>
        <v>703.75</v>
      </c>
      <c r="AB22" s="35">
        <f t="shared" si="14"/>
        <v>475</v>
      </c>
      <c r="AC22" s="35">
        <f t="shared" si="15"/>
        <v>649.50168785881192</v>
      </c>
      <c r="AD22" s="35">
        <f t="shared" si="16"/>
        <v>236.92671675195405</v>
      </c>
      <c r="AE22" s="35">
        <f t="shared" si="17"/>
        <v>132.54403476258776</v>
      </c>
      <c r="AF22" s="35">
        <f t="shared" si="18"/>
        <v>363.06163699350589</v>
      </c>
      <c r="AG22" s="35">
        <f t="shared" si="19"/>
        <v>29.132060999549655</v>
      </c>
      <c r="AH22" s="35">
        <f t="shared" si="20"/>
        <v>605.44764463879653</v>
      </c>
      <c r="AI22" s="35">
        <f t="shared" si="21"/>
        <v>338.7058866052077</v>
      </c>
      <c r="AJ22" s="35">
        <f t="shared" si="22"/>
        <v>21.813906476412445</v>
      </c>
      <c r="AK22" s="36">
        <f t="shared" si="23"/>
        <v>3641.637161147803</v>
      </c>
    </row>
    <row r="23" spans="1:37" x14ac:dyDescent="0.25">
      <c r="A23" s="5">
        <v>5567</v>
      </c>
      <c r="B23" s="5">
        <v>1230999.5731759071</v>
      </c>
      <c r="C23" s="5">
        <v>1513728.8796197474</v>
      </c>
      <c r="D23" s="5">
        <v>17763.159493670901</v>
      </c>
      <c r="E23" s="5">
        <v>54.78636933934353</v>
      </c>
      <c r="F23" s="45">
        <v>-2.5000000000000001E-2</v>
      </c>
      <c r="G23" s="45">
        <v>2.5000000000000001E-2</v>
      </c>
      <c r="H23" s="45">
        <f t="shared" si="0"/>
        <v>0.38461538461538464</v>
      </c>
      <c r="I23" s="45">
        <f t="shared" si="1"/>
        <v>0.38461538461538464</v>
      </c>
      <c r="J23" s="45">
        <v>600</v>
      </c>
      <c r="K23" s="50">
        <v>2800</v>
      </c>
      <c r="L23" s="51">
        <v>9900</v>
      </c>
      <c r="M23" s="51">
        <v>4150</v>
      </c>
      <c r="N23" s="35">
        <f t="shared" si="2"/>
        <v>496.25</v>
      </c>
      <c r="O23" s="35">
        <f t="shared" si="3"/>
        <v>25</v>
      </c>
      <c r="P23" s="35">
        <f t="shared" si="4"/>
        <v>648.58330800791384</v>
      </c>
      <c r="Q23" s="35">
        <f t="shared" si="5"/>
        <v>207.37182399525429</v>
      </c>
      <c r="R23" s="35">
        <f t="shared" si="6"/>
        <v>107.37468281291316</v>
      </c>
      <c r="S23" s="35">
        <f t="shared" si="7"/>
        <v>336.65364771191526</v>
      </c>
      <c r="T23" s="35">
        <f t="shared" si="8"/>
        <v>59.930369391907725</v>
      </c>
      <c r="U23" s="35">
        <f t="shared" si="9"/>
        <v>617.45354741455674</v>
      </c>
      <c r="V23" s="35">
        <f t="shared" si="10"/>
        <v>319.71015892141315</v>
      </c>
      <c r="W23" s="35">
        <f t="shared" si="11"/>
        <v>20.204695221423076</v>
      </c>
      <c r="X23" s="35">
        <f t="shared" si="12"/>
        <v>3851.8516438440465</v>
      </c>
      <c r="Y23" s="51">
        <v>9900</v>
      </c>
      <c r="Z23" s="51">
        <v>4150</v>
      </c>
      <c r="AA23" s="35">
        <f t="shared" si="13"/>
        <v>703.75</v>
      </c>
      <c r="AB23" s="35">
        <f t="shared" si="14"/>
        <v>475</v>
      </c>
      <c r="AC23" s="35">
        <f t="shared" si="15"/>
        <v>650.69206690651151</v>
      </c>
      <c r="AD23" s="35">
        <f t="shared" si="16"/>
        <v>236.34512925988588</v>
      </c>
      <c r="AE23" s="35">
        <f t="shared" si="17"/>
        <v>132.1999096557461</v>
      </c>
      <c r="AF23" s="35">
        <f t="shared" si="18"/>
        <v>363.67686951108834</v>
      </c>
      <c r="AG23" s="35">
        <f t="shared" si="19"/>
        <v>29.185453000953828</v>
      </c>
      <c r="AH23" s="35">
        <f t="shared" si="20"/>
        <v>606.95381741699816</v>
      </c>
      <c r="AI23" s="35">
        <f t="shared" si="21"/>
        <v>339.50028959347009</v>
      </c>
      <c r="AJ23" s="35">
        <f t="shared" si="22"/>
        <v>21.826528117231867</v>
      </c>
      <c r="AK23" s="36">
        <f t="shared" si="23"/>
        <v>3646.1155271594707</v>
      </c>
    </row>
    <row r="24" spans="1:37" x14ac:dyDescent="0.25">
      <c r="A24" s="5">
        <v>5568</v>
      </c>
      <c r="B24" s="5">
        <v>1231575.7381658554</v>
      </c>
      <c r="C24" s="5">
        <v>1514546.2129656672</v>
      </c>
      <c r="D24" s="5">
        <v>17764.853164556975</v>
      </c>
      <c r="E24" s="5">
        <v>54.851110333143616</v>
      </c>
      <c r="F24" s="45">
        <v>-2.5000000000000001E-2</v>
      </c>
      <c r="G24" s="45">
        <v>2.5000000000000001E-2</v>
      </c>
      <c r="H24" s="45">
        <f t="shared" si="0"/>
        <v>0.375</v>
      </c>
      <c r="I24" s="45">
        <f t="shared" si="1"/>
        <v>0.375</v>
      </c>
      <c r="J24" s="45">
        <v>600</v>
      </c>
      <c r="K24" s="50">
        <v>2800</v>
      </c>
      <c r="L24" s="51">
        <v>9900</v>
      </c>
      <c r="M24" s="51">
        <v>4150</v>
      </c>
      <c r="N24" s="35">
        <f t="shared" si="2"/>
        <v>496.25</v>
      </c>
      <c r="O24" s="35">
        <f t="shared" si="3"/>
        <v>25</v>
      </c>
      <c r="P24" s="35">
        <f t="shared" si="4"/>
        <v>654.55842213109588</v>
      </c>
      <c r="Q24" s="35">
        <f t="shared" si="5"/>
        <v>204.03855936624626</v>
      </c>
      <c r="R24" s="35">
        <f t="shared" si="6"/>
        <v>105.67343634673313</v>
      </c>
      <c r="S24" s="35">
        <f t="shared" si="7"/>
        <v>339.84119343452289</v>
      </c>
      <c r="T24" s="35">
        <f t="shared" si="8"/>
        <v>60.482481652799791</v>
      </c>
      <c r="U24" s="35">
        <f t="shared" si="9"/>
        <v>624.87848807698447</v>
      </c>
      <c r="V24" s="35">
        <f t="shared" si="10"/>
        <v>323.63028507625199</v>
      </c>
      <c r="W24" s="35">
        <f t="shared" si="11"/>
        <v>20.282993192879861</v>
      </c>
      <c r="X24" s="35">
        <f t="shared" si="12"/>
        <v>3871.2357868361596</v>
      </c>
      <c r="Y24" s="51">
        <v>9900</v>
      </c>
      <c r="Z24" s="51">
        <v>4150</v>
      </c>
      <c r="AA24" s="35">
        <f t="shared" si="13"/>
        <v>703.75</v>
      </c>
      <c r="AB24" s="35">
        <f t="shared" si="14"/>
        <v>475</v>
      </c>
      <c r="AC24" s="35">
        <f t="shared" si="15"/>
        <v>656.68660810239464</v>
      </c>
      <c r="AD24" s="35">
        <f t="shared" si="16"/>
        <v>233.36679337763954</v>
      </c>
      <c r="AE24" s="35">
        <f t="shared" si="17"/>
        <v>130.44241342150977</v>
      </c>
      <c r="AF24" s="35">
        <f t="shared" si="18"/>
        <v>366.77709389280227</v>
      </c>
      <c r="AG24" s="35">
        <f t="shared" si="19"/>
        <v>29.454325804592703</v>
      </c>
      <c r="AH24" s="35">
        <f t="shared" si="20"/>
        <v>614.52811027508676</v>
      </c>
      <c r="AI24" s="35">
        <f t="shared" si="21"/>
        <v>343.49587042542254</v>
      </c>
      <c r="AJ24" s="35">
        <f t="shared" si="22"/>
        <v>21.890628453684798</v>
      </c>
      <c r="AK24" s="36">
        <f t="shared" si="23"/>
        <v>3668.5062813719642</v>
      </c>
    </row>
    <row r="25" spans="1:37" x14ac:dyDescent="0.25">
      <c r="A25" s="5">
        <v>5569</v>
      </c>
      <c r="B25" s="5">
        <v>1232150.9792470932</v>
      </c>
      <c r="C25" s="5">
        <v>1515364.1968235672</v>
      </c>
      <c r="D25" s="5">
        <v>17766.546835443052</v>
      </c>
      <c r="E25" s="5">
        <v>54.915851326943717</v>
      </c>
      <c r="F25" s="45">
        <v>-2.5000000000000001E-2</v>
      </c>
      <c r="G25" s="45">
        <v>2.5000000000000001E-2</v>
      </c>
      <c r="H25" s="45">
        <f t="shared" si="0"/>
        <v>0.36538461538461542</v>
      </c>
      <c r="I25" s="45">
        <f t="shared" si="1"/>
        <v>0.36538461538461542</v>
      </c>
      <c r="J25" s="45">
        <v>600</v>
      </c>
      <c r="K25" s="50">
        <v>2800</v>
      </c>
      <c r="L25" s="51">
        <v>9900</v>
      </c>
      <c r="M25" s="51">
        <v>4150</v>
      </c>
      <c r="N25" s="35">
        <f t="shared" si="2"/>
        <v>496.25</v>
      </c>
      <c r="O25" s="35">
        <f t="shared" si="3"/>
        <v>25</v>
      </c>
      <c r="P25" s="35">
        <f t="shared" si="4"/>
        <v>660.60484504814042</v>
      </c>
      <c r="Q25" s="35">
        <f t="shared" si="5"/>
        <v>200.58297577816663</v>
      </c>
      <c r="R25" s="35">
        <f t="shared" si="6"/>
        <v>103.90764905968268</v>
      </c>
      <c r="S25" s="35">
        <f t="shared" si="7"/>
        <v>343.06601681741193</v>
      </c>
      <c r="T25" s="35">
        <f t="shared" si="8"/>
        <v>61.04118298606592</v>
      </c>
      <c r="U25" s="35">
        <f t="shared" si="9"/>
        <v>632.36955741828001</v>
      </c>
      <c r="V25" s="35">
        <f t="shared" si="10"/>
        <v>327.58529876889878</v>
      </c>
      <c r="W25" s="35">
        <f t="shared" si="11"/>
        <v>20.362603164970576</v>
      </c>
      <c r="X25" s="35">
        <f t="shared" si="12"/>
        <v>3890.6357785451314</v>
      </c>
      <c r="Y25" s="51">
        <v>9900</v>
      </c>
      <c r="Z25" s="51">
        <v>4150</v>
      </c>
      <c r="AA25" s="35">
        <f t="shared" si="13"/>
        <v>703.75</v>
      </c>
      <c r="AB25" s="35">
        <f t="shared" si="14"/>
        <v>475</v>
      </c>
      <c r="AC25" s="35">
        <f t="shared" si="15"/>
        <v>662.75268994061946</v>
      </c>
      <c r="AD25" s="35">
        <f t="shared" si="16"/>
        <v>230.26940331411402</v>
      </c>
      <c r="AE25" s="35">
        <f t="shared" si="17"/>
        <v>128.62254241111302</v>
      </c>
      <c r="AF25" s="35">
        <f t="shared" si="18"/>
        <v>369.91769435919286</v>
      </c>
      <c r="AG25" s="35">
        <f t="shared" si="19"/>
        <v>29.726407416454258</v>
      </c>
      <c r="AH25" s="35">
        <f t="shared" si="20"/>
        <v>622.17424345498091</v>
      </c>
      <c r="AI25" s="35">
        <f t="shared" si="21"/>
        <v>347.53046589835583</v>
      </c>
      <c r="AJ25" s="35">
        <f t="shared" si="22"/>
        <v>21.95637820328351</v>
      </c>
      <c r="AK25" s="36">
        <f t="shared" si="23"/>
        <v>3690.8952426659503</v>
      </c>
    </row>
    <row r="26" spans="1:37" x14ac:dyDescent="0.25">
      <c r="A26" s="5">
        <v>5570</v>
      </c>
      <c r="B26" s="5">
        <v>1232725.295686245</v>
      </c>
      <c r="C26" s="5">
        <v>1516182.8301490247</v>
      </c>
      <c r="D26" s="5">
        <v>17768.24050632913</v>
      </c>
      <c r="E26" s="5">
        <v>54.98059232074381</v>
      </c>
      <c r="F26" s="45">
        <v>-2.5000000000000001E-2</v>
      </c>
      <c r="G26" s="45">
        <v>2.5000000000000001E-2</v>
      </c>
      <c r="H26" s="45">
        <f t="shared" si="0"/>
        <v>0.35576923076923078</v>
      </c>
      <c r="I26" s="45">
        <f t="shared" si="1"/>
        <v>0.35576923076923078</v>
      </c>
      <c r="J26" s="45">
        <v>600</v>
      </c>
      <c r="K26" s="50">
        <v>2800</v>
      </c>
      <c r="L26" s="51">
        <v>9900</v>
      </c>
      <c r="M26" s="51">
        <v>4150</v>
      </c>
      <c r="N26" s="35">
        <f t="shared" si="2"/>
        <v>496.25</v>
      </c>
      <c r="O26" s="35">
        <f t="shared" si="3"/>
        <v>25</v>
      </c>
      <c r="P26" s="35">
        <f t="shared" si="4"/>
        <v>666.72320070302032</v>
      </c>
      <c r="Q26" s="35">
        <f t="shared" si="5"/>
        <v>197.00276743994175</v>
      </c>
      <c r="R26" s="35">
        <f t="shared" si="6"/>
        <v>102.0761218049722</v>
      </c>
      <c r="S26" s="35">
        <f t="shared" si="7"/>
        <v>346.32850396687513</v>
      </c>
      <c r="T26" s="35">
        <f t="shared" si="8"/>
        <v>61.606531045352611</v>
      </c>
      <c r="U26" s="35">
        <f t="shared" si="9"/>
        <v>639.92585558338408</v>
      </c>
      <c r="V26" s="35">
        <f t="shared" si="10"/>
        <v>331.57478156033699</v>
      </c>
      <c r="W26" s="35">
        <f t="shared" si="11"/>
        <v>20.443525860155905</v>
      </c>
      <c r="X26" s="35">
        <f t="shared" si="12"/>
        <v>3910.0516384160737</v>
      </c>
      <c r="Y26" s="51">
        <v>9900</v>
      </c>
      <c r="Z26" s="51">
        <v>4150</v>
      </c>
      <c r="AA26" s="35">
        <f t="shared" si="13"/>
        <v>703.75</v>
      </c>
      <c r="AB26" s="35">
        <f t="shared" si="14"/>
        <v>475</v>
      </c>
      <c r="AC26" s="35">
        <f t="shared" si="15"/>
        <v>668.89093839380723</v>
      </c>
      <c r="AD26" s="35">
        <f t="shared" si="16"/>
        <v>227.05061329608228</v>
      </c>
      <c r="AE26" s="35">
        <f t="shared" si="17"/>
        <v>126.73903890637965</v>
      </c>
      <c r="AF26" s="35">
        <f t="shared" si="18"/>
        <v>373.09904084507912</v>
      </c>
      <c r="AG26" s="35">
        <f t="shared" si="19"/>
        <v>30.001725913251647</v>
      </c>
      <c r="AH26" s="35">
        <f t="shared" si="20"/>
        <v>629.89142717217135</v>
      </c>
      <c r="AI26" s="35">
        <f t="shared" si="21"/>
        <v>351.60369283418407</v>
      </c>
      <c r="AJ26" s="35">
        <f t="shared" si="22"/>
        <v>22.023771657689696</v>
      </c>
      <c r="AK26" s="36">
        <f t="shared" si="23"/>
        <v>3713.28241125677</v>
      </c>
    </row>
    <row r="27" spans="1:37" x14ac:dyDescent="0.25">
      <c r="A27" s="5">
        <v>5570.7</v>
      </c>
      <c r="B27" s="5">
        <v>1233126.7666387558</v>
      </c>
      <c r="C27" s="5">
        <v>1516756.2593504488</v>
      </c>
      <c r="D27" s="5">
        <v>17769.426075949385</v>
      </c>
      <c r="E27" s="5">
        <v>55.02591101640386</v>
      </c>
      <c r="F27" s="45">
        <v>-2.5000000000000001E-2</v>
      </c>
      <c r="G27" s="45">
        <v>2.5000000000000001E-2</v>
      </c>
      <c r="H27" s="45">
        <f t="shared" si="0"/>
        <v>0.3490384615384633</v>
      </c>
      <c r="I27" s="45">
        <f t="shared" si="1"/>
        <v>0.3490384615384633</v>
      </c>
      <c r="J27" s="45">
        <v>600</v>
      </c>
      <c r="K27" s="50">
        <v>2800</v>
      </c>
      <c r="L27" s="51">
        <v>9900</v>
      </c>
      <c r="M27" s="51">
        <v>4150</v>
      </c>
      <c r="N27" s="35">
        <f t="shared" si="2"/>
        <v>496.25</v>
      </c>
      <c r="O27" s="35">
        <f t="shared" si="3"/>
        <v>25</v>
      </c>
      <c r="P27" s="35">
        <f t="shared" si="4"/>
        <v>671.04917931599698</v>
      </c>
      <c r="Q27" s="35">
        <f t="shared" si="5"/>
        <v>194.42124047113103</v>
      </c>
      <c r="R27" s="35">
        <f t="shared" si="6"/>
        <v>100.75429730918808</v>
      </c>
      <c r="S27" s="35">
        <f t="shared" si="7"/>
        <v>348.63485982520024</v>
      </c>
      <c r="T27" s="35">
        <f t="shared" si="8"/>
        <v>62.006259951502663</v>
      </c>
      <c r="U27" s="35">
        <f t="shared" si="9"/>
        <v>645.25356146829051</v>
      </c>
      <c r="V27" s="35">
        <f t="shared" si="10"/>
        <v>334.38768837421361</v>
      </c>
      <c r="W27" s="35">
        <f t="shared" si="11"/>
        <v>20.500953079831735</v>
      </c>
      <c r="X27" s="35">
        <f t="shared" si="12"/>
        <v>3923.6521923107202</v>
      </c>
      <c r="Y27" s="51">
        <v>9900</v>
      </c>
      <c r="Z27" s="51">
        <v>4150</v>
      </c>
      <c r="AA27" s="35">
        <f t="shared" si="13"/>
        <v>703.75</v>
      </c>
      <c r="AB27" s="35">
        <f t="shared" si="14"/>
        <v>475</v>
      </c>
      <c r="AC27" s="35">
        <f t="shared" si="15"/>
        <v>673.23098219437452</v>
      </c>
      <c r="AD27" s="35">
        <f t="shared" si="16"/>
        <v>224.72397496966389</v>
      </c>
      <c r="AE27" s="35">
        <f t="shared" si="17"/>
        <v>125.38205323748673</v>
      </c>
      <c r="AF27" s="35">
        <f t="shared" si="18"/>
        <v>375.35042371058836</v>
      </c>
      <c r="AG27" s="35">
        <f t="shared" si="19"/>
        <v>30.196389642541799</v>
      </c>
      <c r="AH27" s="35">
        <f t="shared" si="20"/>
        <v>635.33527558894468</v>
      </c>
      <c r="AI27" s="35">
        <f t="shared" si="21"/>
        <v>354.4777158658743</v>
      </c>
      <c r="AJ27" s="35">
        <f t="shared" si="22"/>
        <v>22.071921978323971</v>
      </c>
      <c r="AK27" s="36">
        <f t="shared" si="23"/>
        <v>3728.9523627272529</v>
      </c>
    </row>
    <row r="28" spans="1:37" x14ac:dyDescent="0.25">
      <c r="A28" s="5">
        <v>5571</v>
      </c>
      <c r="B28" s="5">
        <v>1233298.6867489815</v>
      </c>
      <c r="C28" s="5">
        <v>1517002.1118969321</v>
      </c>
      <c r="D28" s="5">
        <v>17769.934177215204</v>
      </c>
      <c r="E28" s="5">
        <v>55.045333314543896</v>
      </c>
      <c r="F28" s="45">
        <v>-2.5000000000000001E-2</v>
      </c>
      <c r="G28" s="45">
        <v>2.5000000000000001E-2</v>
      </c>
      <c r="H28" s="45">
        <f t="shared" si="0"/>
        <v>0.34615384615384615</v>
      </c>
      <c r="I28" s="45">
        <f t="shared" si="1"/>
        <v>0.34615384615384615</v>
      </c>
      <c r="J28" s="45">
        <v>600</v>
      </c>
      <c r="K28" s="50">
        <v>2800</v>
      </c>
      <c r="L28" s="51">
        <v>9900</v>
      </c>
      <c r="M28" s="51">
        <v>4150</v>
      </c>
      <c r="N28" s="35">
        <f t="shared" si="2"/>
        <v>496.25</v>
      </c>
      <c r="O28" s="35">
        <f t="shared" si="3"/>
        <v>25</v>
      </c>
      <c r="P28" s="35">
        <f t="shared" si="4"/>
        <v>672.91410402580664</v>
      </c>
      <c r="Q28" s="35">
        <f t="shared" si="5"/>
        <v>193.29563952550819</v>
      </c>
      <c r="R28" s="35">
        <f t="shared" si="6"/>
        <v>100.17765957340957</v>
      </c>
      <c r="S28" s="35">
        <f t="shared" si="7"/>
        <v>349.62903724175442</v>
      </c>
      <c r="T28" s="35">
        <f t="shared" si="8"/>
        <v>62.178582651404199</v>
      </c>
      <c r="U28" s="35">
        <f t="shared" si="9"/>
        <v>647.54641785575222</v>
      </c>
      <c r="V28" s="35">
        <f t="shared" si="10"/>
        <v>335.5982823263526</v>
      </c>
      <c r="W28" s="35">
        <f t="shared" si="11"/>
        <v>20.525761749764552</v>
      </c>
      <c r="X28" s="35">
        <f t="shared" si="12"/>
        <v>3929.4833859259206</v>
      </c>
      <c r="Y28" s="51">
        <v>9900</v>
      </c>
      <c r="Z28" s="51">
        <v>4150</v>
      </c>
      <c r="AA28" s="35">
        <f t="shared" si="13"/>
        <v>703.75</v>
      </c>
      <c r="AB28" s="35">
        <f t="shared" si="14"/>
        <v>475</v>
      </c>
      <c r="AC28" s="35">
        <f t="shared" si="15"/>
        <v>675.10197039136995</v>
      </c>
      <c r="AD28" s="35">
        <f t="shared" si="16"/>
        <v>223.70808543512183</v>
      </c>
      <c r="AE28" s="35">
        <f t="shared" si="17"/>
        <v>124.79064855927874</v>
      </c>
      <c r="AF28" s="35">
        <f t="shared" si="18"/>
        <v>376.32149992134077</v>
      </c>
      <c r="AG28" s="35">
        <f t="shared" si="19"/>
        <v>30.28030896608351</v>
      </c>
      <c r="AH28" s="35">
        <f t="shared" si="20"/>
        <v>637.67880633461857</v>
      </c>
      <c r="AI28" s="35">
        <f t="shared" si="21"/>
        <v>355.71513501724502</v>
      </c>
      <c r="AJ28" s="35">
        <f t="shared" si="22"/>
        <v>22.092803016696944</v>
      </c>
      <c r="AK28" s="36">
        <f t="shared" si="23"/>
        <v>3735.6677873597291</v>
      </c>
    </row>
    <row r="29" spans="1:37" x14ac:dyDescent="0.25">
      <c r="A29" s="5">
        <v>5571.3</v>
      </c>
      <c r="B29" s="5">
        <v>1233470.5235104561</v>
      </c>
      <c r="C29" s="5">
        <v>1517248.0227072835</v>
      </c>
      <c r="D29" s="5">
        <v>17770.442278481027</v>
      </c>
      <c r="E29" s="5">
        <v>55.064755612683939</v>
      </c>
      <c r="F29" s="45">
        <v>-2.5000000000000001E-2</v>
      </c>
      <c r="G29" s="45">
        <v>2.5000000000000001E-2</v>
      </c>
      <c r="H29" s="45">
        <f t="shared" si="0"/>
        <v>0.34326923076922899</v>
      </c>
      <c r="I29" s="45">
        <f t="shared" si="1"/>
        <v>0.34326923076922899</v>
      </c>
      <c r="J29" s="45">
        <v>600</v>
      </c>
      <c r="K29" s="50">
        <v>2800</v>
      </c>
      <c r="L29" s="51">
        <v>9900</v>
      </c>
      <c r="M29" s="51">
        <v>4150</v>
      </c>
      <c r="N29" s="35">
        <f t="shared" si="2"/>
        <v>496.25</v>
      </c>
      <c r="O29" s="35">
        <f t="shared" si="3"/>
        <v>25</v>
      </c>
      <c r="P29" s="35">
        <f t="shared" si="4"/>
        <v>674.78561257217598</v>
      </c>
      <c r="Q29" s="35">
        <f t="shared" si="5"/>
        <v>192.1584104173844</v>
      </c>
      <c r="R29" s="35">
        <f t="shared" si="6"/>
        <v>99.594890594247488</v>
      </c>
      <c r="S29" s="35">
        <f t="shared" si="7"/>
        <v>350.62667288723026</v>
      </c>
      <c r="T29" s="35">
        <f t="shared" si="8"/>
        <v>62.35151371071332</v>
      </c>
      <c r="U29" s="35">
        <f t="shared" si="9"/>
        <v>649.84496574359025</v>
      </c>
      <c r="V29" s="35">
        <f t="shared" si="10"/>
        <v>336.81189455031063</v>
      </c>
      <c r="W29" s="35">
        <f t="shared" si="11"/>
        <v>20.55068862790063</v>
      </c>
      <c r="X29" s="35">
        <f t="shared" si="12"/>
        <v>3935.3160111841989</v>
      </c>
      <c r="Y29" s="51">
        <v>9900</v>
      </c>
      <c r="Z29" s="51">
        <v>4150</v>
      </c>
      <c r="AA29" s="35">
        <f t="shared" si="13"/>
        <v>703.75</v>
      </c>
      <c r="AB29" s="35">
        <f t="shared" si="14"/>
        <v>475</v>
      </c>
      <c r="AC29" s="35">
        <f t="shared" si="15"/>
        <v>676.9795638311557</v>
      </c>
      <c r="AD29" s="35">
        <f t="shared" si="16"/>
        <v>222.68084995965555</v>
      </c>
      <c r="AE29" s="35">
        <f t="shared" si="17"/>
        <v>124.19329156445812</v>
      </c>
      <c r="AF29" s="35">
        <f t="shared" si="18"/>
        <v>377.29630895113036</v>
      </c>
      <c r="AG29" s="35">
        <f t="shared" si="19"/>
        <v>30.364524554191547</v>
      </c>
      <c r="AH29" s="35">
        <f t="shared" si="20"/>
        <v>640.02857221976376</v>
      </c>
      <c r="AI29" s="35">
        <f t="shared" si="21"/>
        <v>356.95595330121182</v>
      </c>
      <c r="AJ29" s="35">
        <f t="shared" si="22"/>
        <v>22.11383093551656</v>
      </c>
      <c r="AK29" s="36">
        <f t="shared" si="23"/>
        <v>3742.383050687672</v>
      </c>
    </row>
    <row r="30" spans="1:37" x14ac:dyDescent="0.25">
      <c r="A30" s="5">
        <v>5572</v>
      </c>
      <c r="B30" s="5">
        <v>1233871.1517047882</v>
      </c>
      <c r="C30" s="5">
        <v>1517822.0410211682</v>
      </c>
      <c r="D30" s="5">
        <v>17771.627848101281</v>
      </c>
      <c r="E30" s="5">
        <v>55.110074308343997</v>
      </c>
      <c r="F30" s="45">
        <v>-2.5000000000000001E-2</v>
      </c>
      <c r="G30" s="45">
        <v>2.5000000000000001E-2</v>
      </c>
      <c r="H30" s="45">
        <f t="shared" si="0"/>
        <v>0.33653846153846156</v>
      </c>
      <c r="I30" s="45">
        <f t="shared" si="1"/>
        <v>0.33653846153846156</v>
      </c>
      <c r="J30" s="45">
        <v>600</v>
      </c>
      <c r="K30" s="50">
        <v>2800</v>
      </c>
      <c r="L30" s="51">
        <v>9900</v>
      </c>
      <c r="M30" s="51">
        <v>4150</v>
      </c>
      <c r="N30" s="35">
        <f t="shared" si="2"/>
        <v>496.25</v>
      </c>
      <c r="O30" s="35">
        <f t="shared" si="3"/>
        <v>25</v>
      </c>
      <c r="P30" s="35">
        <f t="shared" si="4"/>
        <v>679.17816030974018</v>
      </c>
      <c r="Q30" s="35">
        <f t="shared" si="5"/>
        <v>189.45931108325496</v>
      </c>
      <c r="R30" s="35">
        <f t="shared" si="6"/>
        <v>98.211072953041793</v>
      </c>
      <c r="S30" s="35">
        <f t="shared" si="7"/>
        <v>352.96799495231102</v>
      </c>
      <c r="T30" s="35">
        <f t="shared" si="8"/>
        <v>62.757393734502955</v>
      </c>
      <c r="U30" s="35">
        <f t="shared" si="9"/>
        <v>655.23021401178448</v>
      </c>
      <c r="V30" s="35">
        <f t="shared" si="10"/>
        <v>339.65531691958154</v>
      </c>
      <c r="W30" s="35">
        <f t="shared" si="11"/>
        <v>20.609311043177453</v>
      </c>
      <c r="X30" s="35">
        <f t="shared" si="12"/>
        <v>3948.9310405834963</v>
      </c>
      <c r="Y30" s="51">
        <v>9900</v>
      </c>
      <c r="Z30" s="51">
        <v>4150</v>
      </c>
      <c r="AA30" s="35">
        <f t="shared" si="13"/>
        <v>703.75</v>
      </c>
      <c r="AB30" s="35">
        <f t="shared" si="14"/>
        <v>475</v>
      </c>
      <c r="AC30" s="35">
        <f t="shared" si="15"/>
        <v>681.38639319455694</v>
      </c>
      <c r="AD30" s="35">
        <f t="shared" si="16"/>
        <v>220.23949260326506</v>
      </c>
      <c r="AE30" s="35">
        <f t="shared" si="17"/>
        <v>122.77612183868033</v>
      </c>
      <c r="AF30" s="35">
        <f t="shared" si="18"/>
        <v>379.5854344582558</v>
      </c>
      <c r="AG30" s="35">
        <f t="shared" si="19"/>
        <v>30.562183812402925</v>
      </c>
      <c r="AH30" s="35">
        <f t="shared" si="20"/>
        <v>645.53545976028829</v>
      </c>
      <c r="AI30" s="35">
        <f t="shared" si="21"/>
        <v>359.86434277474672</v>
      </c>
      <c r="AJ30" s="35">
        <f t="shared" si="22"/>
        <v>22.163466371127488</v>
      </c>
      <c r="AK30" s="36">
        <f t="shared" si="23"/>
        <v>3758.0513711900994</v>
      </c>
    </row>
    <row r="31" spans="1:37" x14ac:dyDescent="0.25">
      <c r="A31" s="5">
        <v>5573</v>
      </c>
      <c r="B31" s="5">
        <v>1234442.6898207664</v>
      </c>
      <c r="C31" s="5">
        <v>1518642.6164748669</v>
      </c>
      <c r="D31" s="5">
        <v>17773.321518987359</v>
      </c>
      <c r="E31" s="5">
        <v>55.174815302144083</v>
      </c>
      <c r="F31" s="45">
        <v>-2.5000000000000001E-2</v>
      </c>
      <c r="G31" s="45">
        <v>2.5000000000000001E-2</v>
      </c>
      <c r="H31" s="45">
        <f t="shared" si="0"/>
        <v>0.32692307692307693</v>
      </c>
      <c r="I31" s="45">
        <f t="shared" si="1"/>
        <v>0.32692307692307693</v>
      </c>
      <c r="J31" s="45">
        <v>600</v>
      </c>
      <c r="K31" s="50">
        <v>2800</v>
      </c>
      <c r="L31" s="51">
        <v>9900</v>
      </c>
      <c r="M31" s="51">
        <v>4150</v>
      </c>
      <c r="N31" s="35">
        <f t="shared" si="2"/>
        <v>496.25</v>
      </c>
      <c r="O31" s="35">
        <f t="shared" si="3"/>
        <v>25</v>
      </c>
      <c r="P31" s="35">
        <f t="shared" si="4"/>
        <v>685.51596458280039</v>
      </c>
      <c r="Q31" s="35">
        <f t="shared" si="5"/>
        <v>185.49151801998931</v>
      </c>
      <c r="R31" s="35">
        <f t="shared" si="6"/>
        <v>96.175179626797984</v>
      </c>
      <c r="S31" s="35">
        <f t="shared" si="7"/>
        <v>356.34575105513153</v>
      </c>
      <c r="T31" s="35">
        <f t="shared" si="8"/>
        <v>63.343019276400916</v>
      </c>
      <c r="U31" s="35">
        <f t="shared" si="9"/>
        <v>662.97614778480352</v>
      </c>
      <c r="V31" s="35">
        <f t="shared" si="10"/>
        <v>343.74536788585021</v>
      </c>
      <c r="W31" s="35">
        <f t="shared" si="11"/>
        <v>20.694173677138927</v>
      </c>
      <c r="X31" s="35">
        <f t="shared" si="12"/>
        <v>3968.3946219295776</v>
      </c>
      <c r="Y31" s="51">
        <v>9900</v>
      </c>
      <c r="Z31" s="51">
        <v>4150</v>
      </c>
      <c r="AA31" s="35">
        <f t="shared" si="13"/>
        <v>703.75</v>
      </c>
      <c r="AB31" s="35">
        <f t="shared" si="14"/>
        <v>475</v>
      </c>
      <c r="AC31" s="35">
        <f t="shared" si="15"/>
        <v>687.74480376598069</v>
      </c>
      <c r="AD31" s="35">
        <f t="shared" si="16"/>
        <v>216.64252138827158</v>
      </c>
      <c r="AE31" s="35">
        <f t="shared" si="17"/>
        <v>120.69421551858915</v>
      </c>
      <c r="AF31" s="35">
        <f t="shared" si="18"/>
        <v>382.89120328488247</v>
      </c>
      <c r="AG31" s="35">
        <f t="shared" si="19"/>
        <v>30.847377227738843</v>
      </c>
      <c r="AH31" s="35">
        <f t="shared" si="20"/>
        <v>653.46039950058946</v>
      </c>
      <c r="AI31" s="35">
        <f t="shared" si="21"/>
        <v>364.05083261026545</v>
      </c>
      <c r="AJ31" s="35">
        <f t="shared" si="22"/>
        <v>22.235755686056081</v>
      </c>
      <c r="AK31" s="36">
        <f t="shared" si="23"/>
        <v>3780.4331629631188</v>
      </c>
    </row>
    <row r="32" spans="1:37" x14ac:dyDescent="0.25">
      <c r="A32" s="5">
        <v>5574</v>
      </c>
      <c r="B32" s="5">
        <v>1235013.300368309</v>
      </c>
      <c r="C32" s="5">
        <v>1519463.8372104168</v>
      </c>
      <c r="D32" s="5">
        <v>17775.015189873433</v>
      </c>
      <c r="E32" s="5">
        <v>55.239556295944183</v>
      </c>
      <c r="F32" s="45">
        <v>-2.5000000000000001E-2</v>
      </c>
      <c r="G32" s="45">
        <v>2.5000000000000001E-2</v>
      </c>
      <c r="H32" s="45">
        <f t="shared" si="0"/>
        <v>0.31730769230769229</v>
      </c>
      <c r="I32" s="45">
        <f t="shared" si="1"/>
        <v>0.31730769230769229</v>
      </c>
      <c r="J32" s="45">
        <v>600</v>
      </c>
      <c r="K32" s="50">
        <v>2800</v>
      </c>
      <c r="L32" s="51">
        <v>9900</v>
      </c>
      <c r="M32" s="51">
        <v>4150</v>
      </c>
      <c r="N32" s="35">
        <f t="shared" si="2"/>
        <v>496.25</v>
      </c>
      <c r="O32" s="35">
        <f t="shared" si="3"/>
        <v>25</v>
      </c>
      <c r="P32" s="35">
        <f t="shared" si="4"/>
        <v>691.9281009748496</v>
      </c>
      <c r="Q32" s="35">
        <f t="shared" si="5"/>
        <v>181.39001615398263</v>
      </c>
      <c r="R32" s="35">
        <f t="shared" si="6"/>
        <v>94.068805905454241</v>
      </c>
      <c r="S32" s="35">
        <f t="shared" si="7"/>
        <v>359.76267484458236</v>
      </c>
      <c r="T32" s="35">
        <f t="shared" si="8"/>
        <v>63.935513251842721</v>
      </c>
      <c r="U32" s="35">
        <f t="shared" si="9"/>
        <v>670.78305644455281</v>
      </c>
      <c r="V32" s="35">
        <f t="shared" si="10"/>
        <v>347.86788423782042</v>
      </c>
      <c r="W32" s="35">
        <f t="shared" si="11"/>
        <v>20.780349305220167</v>
      </c>
      <c r="X32" s="35">
        <f t="shared" si="12"/>
        <v>3987.8741495369604</v>
      </c>
      <c r="Y32" s="51">
        <v>9900</v>
      </c>
      <c r="Z32" s="51">
        <v>4150</v>
      </c>
      <c r="AA32" s="35">
        <f t="shared" si="13"/>
        <v>703.75</v>
      </c>
      <c r="AB32" s="35">
        <f t="shared" si="14"/>
        <v>475</v>
      </c>
      <c r="AC32" s="35">
        <f t="shared" si="15"/>
        <v>694.17778813470272</v>
      </c>
      <c r="AD32" s="35">
        <f t="shared" si="16"/>
        <v>212.9148751233671</v>
      </c>
      <c r="AE32" s="35">
        <f t="shared" si="17"/>
        <v>118.54369420528843</v>
      </c>
      <c r="AF32" s="35">
        <f t="shared" si="18"/>
        <v>386.23916084500644</v>
      </c>
      <c r="AG32" s="35">
        <f t="shared" si="19"/>
        <v>31.135915497218289</v>
      </c>
      <c r="AH32" s="35">
        <f t="shared" si="20"/>
        <v>661.45257027593391</v>
      </c>
      <c r="AI32" s="35">
        <f t="shared" si="21"/>
        <v>368.27408689345657</v>
      </c>
      <c r="AJ32" s="35">
        <f t="shared" si="22"/>
        <v>22.309664784379496</v>
      </c>
      <c r="AK32" s="36">
        <f t="shared" si="23"/>
        <v>3802.8131628939896</v>
      </c>
    </row>
    <row r="33" spans="1:37" x14ac:dyDescent="0.25">
      <c r="A33" s="5">
        <v>5575</v>
      </c>
      <c r="B33" s="5">
        <v>1235582.9826192856</v>
      </c>
      <c r="C33" s="5">
        <v>1520285.7021792233</v>
      </c>
      <c r="D33" s="5">
        <v>17776.708860759511</v>
      </c>
      <c r="E33" s="5">
        <v>55.30429728974427</v>
      </c>
      <c r="F33" s="45">
        <v>-2.5000000000000001E-2</v>
      </c>
      <c r="G33" s="45">
        <v>2.5000000000000001E-2</v>
      </c>
      <c r="H33" s="45">
        <f t="shared" si="0"/>
        <v>0.30769230769230771</v>
      </c>
      <c r="I33" s="45">
        <f t="shared" si="1"/>
        <v>0.30769230769230771</v>
      </c>
      <c r="J33" s="45">
        <v>600</v>
      </c>
      <c r="K33" s="50">
        <v>2800</v>
      </c>
      <c r="L33" s="51">
        <v>9900</v>
      </c>
      <c r="M33" s="51">
        <v>4150</v>
      </c>
      <c r="N33" s="35">
        <f t="shared" si="2"/>
        <v>496.25</v>
      </c>
      <c r="O33" s="35">
        <f t="shared" si="3"/>
        <v>25</v>
      </c>
      <c r="P33" s="35">
        <f t="shared" si="4"/>
        <v>698.41514208149488</v>
      </c>
      <c r="Q33" s="35">
        <f t="shared" si="5"/>
        <v>177.15258433112967</v>
      </c>
      <c r="R33" s="35">
        <f t="shared" si="6"/>
        <v>91.890788292977177</v>
      </c>
      <c r="S33" s="35">
        <f t="shared" si="7"/>
        <v>363.21913064136027</v>
      </c>
      <c r="T33" s="35">
        <f t="shared" si="8"/>
        <v>64.534928569785194</v>
      </c>
      <c r="U33" s="35">
        <f t="shared" si="9"/>
        <v>678.64971049800351</v>
      </c>
      <c r="V33" s="35">
        <f t="shared" si="10"/>
        <v>352.02228128886486</v>
      </c>
      <c r="W33" s="35">
        <f t="shared" si="11"/>
        <v>20.867837287461079</v>
      </c>
      <c r="X33" s="35">
        <f t="shared" si="12"/>
        <v>4007.3696430105242</v>
      </c>
      <c r="Y33" s="51">
        <v>9900</v>
      </c>
      <c r="Z33" s="51">
        <v>4150</v>
      </c>
      <c r="AA33" s="35">
        <f t="shared" si="13"/>
        <v>703.75</v>
      </c>
      <c r="AB33" s="35">
        <f t="shared" si="14"/>
        <v>475</v>
      </c>
      <c r="AC33" s="35">
        <f t="shared" si="15"/>
        <v>700.68592075802803</v>
      </c>
      <c r="AD33" s="35">
        <f t="shared" si="16"/>
        <v>209.05427698576361</v>
      </c>
      <c r="AE33" s="35">
        <f t="shared" si="17"/>
        <v>116.32333190055306</v>
      </c>
      <c r="AF33" s="35">
        <f t="shared" si="18"/>
        <v>389.6296568501977</v>
      </c>
      <c r="AG33" s="35">
        <f t="shared" si="19"/>
        <v>31.427824386940969</v>
      </c>
      <c r="AH33" s="35">
        <f t="shared" si="20"/>
        <v>669.51084902948492</v>
      </c>
      <c r="AI33" s="35">
        <f t="shared" si="21"/>
        <v>372.53355360905334</v>
      </c>
      <c r="AJ33" s="35">
        <f t="shared" si="22"/>
        <v>22.38518733075059</v>
      </c>
      <c r="AK33" s="36">
        <f t="shared" si="23"/>
        <v>3825.19137119788</v>
      </c>
    </row>
    <row r="34" spans="1:37" x14ac:dyDescent="0.25">
      <c r="A34" s="5">
        <v>5575.2</v>
      </c>
      <c r="B34" s="5">
        <v>1235696.8076095581</v>
      </c>
      <c r="C34" s="5">
        <v>1520450.1523886323</v>
      </c>
      <c r="D34" s="5">
        <v>17777.047594936725</v>
      </c>
      <c r="E34" s="5">
        <v>55.317245488504277</v>
      </c>
      <c r="F34" s="45">
        <v>-2.5000000000000001E-2</v>
      </c>
      <c r="G34" s="45">
        <v>2.5000000000000001E-2</v>
      </c>
      <c r="H34" s="45">
        <f t="shared" si="0"/>
        <v>0.30576923076923251</v>
      </c>
      <c r="I34" s="45">
        <f t="shared" si="1"/>
        <v>0.30576923076923251</v>
      </c>
      <c r="J34" s="45">
        <v>600</v>
      </c>
      <c r="K34" s="50">
        <v>2800</v>
      </c>
      <c r="L34" s="51">
        <v>9900</v>
      </c>
      <c r="M34" s="51">
        <v>4150</v>
      </c>
      <c r="N34" s="35">
        <f t="shared" si="2"/>
        <v>496.25</v>
      </c>
      <c r="O34" s="35">
        <f t="shared" si="3"/>
        <v>25</v>
      </c>
      <c r="P34" s="35">
        <f t="shared" si="4"/>
        <v>699.72158840724273</v>
      </c>
      <c r="Q34" s="35">
        <f t="shared" si="5"/>
        <v>176.28859271854151</v>
      </c>
      <c r="R34" s="35">
        <f t="shared" si="6"/>
        <v>91.446485927579189</v>
      </c>
      <c r="S34" s="35">
        <f t="shared" si="7"/>
        <v>363.91519733312856</v>
      </c>
      <c r="T34" s="35">
        <f t="shared" si="8"/>
        <v>64.655646771943765</v>
      </c>
      <c r="U34" s="35">
        <f t="shared" si="9"/>
        <v>680.23009784922738</v>
      </c>
      <c r="V34" s="35">
        <f t="shared" si="10"/>
        <v>352.8569325514996</v>
      </c>
      <c r="W34" s="35">
        <f t="shared" si="11"/>
        <v>20.885492288825123</v>
      </c>
      <c r="X34" s="35">
        <f t="shared" si="12"/>
        <v>4011.2706593366679</v>
      </c>
      <c r="Y34" s="51">
        <v>9900</v>
      </c>
      <c r="Z34" s="51">
        <v>4150</v>
      </c>
      <c r="AA34" s="35">
        <f t="shared" si="13"/>
        <v>703.75</v>
      </c>
      <c r="AB34" s="35">
        <f t="shared" si="14"/>
        <v>475</v>
      </c>
      <c r="AC34" s="35">
        <f t="shared" si="15"/>
        <v>701.99661477297934</v>
      </c>
      <c r="AD34" s="35">
        <f t="shared" si="16"/>
        <v>208.26600435661032</v>
      </c>
      <c r="AE34" s="35">
        <f t="shared" si="17"/>
        <v>115.87077138838413</v>
      </c>
      <c r="AF34" s="35">
        <f t="shared" si="18"/>
        <v>390.31289108547514</v>
      </c>
      <c r="AG34" s="35">
        <f t="shared" si="19"/>
        <v>31.486612868493928</v>
      </c>
      <c r="AH34" s="35">
        <f t="shared" si="20"/>
        <v>671.13033411699223</v>
      </c>
      <c r="AI34" s="35">
        <f t="shared" si="21"/>
        <v>373.38974143434962</v>
      </c>
      <c r="AJ34" s="35">
        <f t="shared" si="22"/>
        <v>22.400484884209135</v>
      </c>
      <c r="AK34" s="36">
        <f t="shared" si="23"/>
        <v>3829.6667978823493</v>
      </c>
    </row>
    <row r="35" spans="1:37" x14ac:dyDescent="0.25">
      <c r="A35" s="5">
        <v>5575.8</v>
      </c>
      <c r="B35" s="5">
        <v>1236038.0595564842</v>
      </c>
      <c r="C35" s="5">
        <v>1520943.6572970748</v>
      </c>
      <c r="D35" s="5">
        <v>17778.06379746837</v>
      </c>
      <c r="E35" s="5">
        <v>55.356090084784363</v>
      </c>
      <c r="F35" s="45">
        <v>-2.5000000000000001E-2</v>
      </c>
      <c r="G35" s="45">
        <v>2.5000000000000001E-2</v>
      </c>
      <c r="H35" s="45">
        <f t="shared" si="0"/>
        <v>0.29999999999999827</v>
      </c>
      <c r="I35" s="45">
        <f t="shared" si="1"/>
        <v>0.29999999999999827</v>
      </c>
      <c r="J35" s="45">
        <v>600</v>
      </c>
      <c r="K35" s="50">
        <v>2800</v>
      </c>
      <c r="L35" s="51">
        <v>9900</v>
      </c>
      <c r="M35" s="51">
        <v>4150</v>
      </c>
      <c r="N35" s="35">
        <f t="shared" si="2"/>
        <v>496.25</v>
      </c>
      <c r="O35" s="35">
        <f t="shared" si="3"/>
        <v>25</v>
      </c>
      <c r="P35" s="35">
        <f t="shared" si="4"/>
        <v>703.6590833909703</v>
      </c>
      <c r="Q35" s="35">
        <f t="shared" si="5"/>
        <v>173.66329333264073</v>
      </c>
      <c r="R35" s="35">
        <f t="shared" si="6"/>
        <v>90.096016216062537</v>
      </c>
      <c r="S35" s="35">
        <f t="shared" si="7"/>
        <v>366.0129997801082</v>
      </c>
      <c r="T35" s="35">
        <f t="shared" si="8"/>
        <v>65.019479029018584</v>
      </c>
      <c r="U35" s="35">
        <f t="shared" si="9"/>
        <v>684.98518147525408</v>
      </c>
      <c r="V35" s="35">
        <f t="shared" si="10"/>
        <v>355.36833854548092</v>
      </c>
      <c r="W35" s="35">
        <f t="shared" si="11"/>
        <v>20.938771944578054</v>
      </c>
      <c r="X35" s="35">
        <f t="shared" si="12"/>
        <v>4022.977546408033</v>
      </c>
      <c r="Y35" s="51">
        <v>9900</v>
      </c>
      <c r="Z35" s="51">
        <v>4150</v>
      </c>
      <c r="AA35" s="35">
        <f t="shared" si="13"/>
        <v>703.75</v>
      </c>
      <c r="AB35" s="35">
        <f t="shared" si="14"/>
        <v>475</v>
      </c>
      <c r="AC35" s="35">
        <f t="shared" si="15"/>
        <v>705.94691185550073</v>
      </c>
      <c r="AD35" s="35">
        <f t="shared" si="16"/>
        <v>205.86855770697298</v>
      </c>
      <c r="AE35" s="35">
        <f t="shared" si="17"/>
        <v>114.49593964782902</v>
      </c>
      <c r="AF35" s="35">
        <f t="shared" si="18"/>
        <v>392.37291310592269</v>
      </c>
      <c r="AG35" s="35">
        <f t="shared" si="19"/>
        <v>31.663795311165842</v>
      </c>
      <c r="AH35" s="35">
        <f t="shared" si="20"/>
        <v>676.00427161333539</v>
      </c>
      <c r="AI35" s="35">
        <f t="shared" si="21"/>
        <v>375.96680691027865</v>
      </c>
      <c r="AJ35" s="35">
        <f t="shared" si="22"/>
        <v>22.446762682447115</v>
      </c>
      <c r="AK35" s="36">
        <f t="shared" si="23"/>
        <v>3843.0926480141425</v>
      </c>
    </row>
    <row r="36" spans="1:37" x14ac:dyDescent="0.25">
      <c r="A36" s="5">
        <v>5576</v>
      </c>
      <c r="B36" s="5">
        <v>1236151.735845089</v>
      </c>
      <c r="C36" s="5">
        <v>1521108.2103319466</v>
      </c>
      <c r="D36" s="5">
        <v>17778.402531645581</v>
      </c>
      <c r="E36" s="5">
        <v>55.36903828354437</v>
      </c>
      <c r="F36" s="45">
        <v>-2.5000000000000001E-2</v>
      </c>
      <c r="G36" s="45">
        <v>2.5000000000000001E-2</v>
      </c>
      <c r="H36" s="45">
        <f t="shared" si="0"/>
        <v>0.29807692307692307</v>
      </c>
      <c r="I36" s="45">
        <f t="shared" si="1"/>
        <v>0.29807692307692307</v>
      </c>
      <c r="J36" s="45">
        <v>600</v>
      </c>
      <c r="K36" s="50">
        <v>2800</v>
      </c>
      <c r="L36" s="51">
        <v>9900</v>
      </c>
      <c r="M36" s="51">
        <v>4150</v>
      </c>
      <c r="N36" s="35">
        <f t="shared" si="2"/>
        <v>496.25</v>
      </c>
      <c r="O36" s="35">
        <f t="shared" si="3"/>
        <v>25</v>
      </c>
      <c r="P36" s="35">
        <f t="shared" si="4"/>
        <v>704.97764832585119</v>
      </c>
      <c r="Q36" s="35">
        <f t="shared" si="5"/>
        <v>172.77702759773615</v>
      </c>
      <c r="R36" s="35">
        <f t="shared" si="6"/>
        <v>89.639975081042635</v>
      </c>
      <c r="S36" s="35">
        <f t="shared" si="7"/>
        <v>366.7154774787104</v>
      </c>
      <c r="T36" s="35">
        <f t="shared" si="8"/>
        <v>65.141317014423024</v>
      </c>
      <c r="U36" s="35">
        <f t="shared" si="9"/>
        <v>686.57481351700653</v>
      </c>
      <c r="V36" s="35">
        <f t="shared" si="10"/>
        <v>356.207940549976</v>
      </c>
      <c r="W36" s="35">
        <f t="shared" si="11"/>
        <v>20.956636680217066</v>
      </c>
      <c r="X36" s="35">
        <f t="shared" si="12"/>
        <v>4026.8811219873014</v>
      </c>
      <c r="Y36" s="51">
        <v>9900</v>
      </c>
      <c r="Z36" s="51">
        <v>4150</v>
      </c>
      <c r="AA36" s="35">
        <f t="shared" si="13"/>
        <v>703.75</v>
      </c>
      <c r="AB36" s="35">
        <f t="shared" si="14"/>
        <v>475</v>
      </c>
      <c r="AC36" s="35">
        <f t="shared" si="15"/>
        <v>707.26976388119238</v>
      </c>
      <c r="AD36" s="35">
        <f t="shared" si="16"/>
        <v>205.05847315774309</v>
      </c>
      <c r="AE36" s="35">
        <f t="shared" si="17"/>
        <v>114.03191359782765</v>
      </c>
      <c r="AF36" s="35">
        <f t="shared" si="18"/>
        <v>393.06303593056083</v>
      </c>
      <c r="AG36" s="35">
        <f t="shared" si="19"/>
        <v>31.723129115259368</v>
      </c>
      <c r="AH36" s="35">
        <f t="shared" si="20"/>
        <v>677.63404460492995</v>
      </c>
      <c r="AI36" s="35">
        <f t="shared" si="21"/>
        <v>376.82864616812861</v>
      </c>
      <c r="AJ36" s="35">
        <f t="shared" si="22"/>
        <v>22.462316815897371</v>
      </c>
      <c r="AK36" s="36">
        <f t="shared" si="23"/>
        <v>3847.5677880899252</v>
      </c>
    </row>
    <row r="37" spans="1:37" x14ac:dyDescent="0.25">
      <c r="A37" s="5">
        <v>5577</v>
      </c>
      <c r="B37" s="5">
        <v>1236719.5593204498</v>
      </c>
      <c r="C37" s="5">
        <v>1521931.3606185019</v>
      </c>
      <c r="D37" s="5">
        <v>17780.096202531658</v>
      </c>
      <c r="E37" s="5">
        <v>55.433779277344456</v>
      </c>
      <c r="F37" s="45">
        <v>-2.5000000000000001E-2</v>
      </c>
      <c r="G37" s="45">
        <v>2.5000000000000001E-2</v>
      </c>
      <c r="H37" s="45">
        <f t="shared" si="0"/>
        <v>0.28846153846153844</v>
      </c>
      <c r="I37" s="45">
        <f t="shared" si="1"/>
        <v>0.28846153846153844</v>
      </c>
      <c r="J37" s="45">
        <v>600</v>
      </c>
      <c r="K37" s="50">
        <v>2800</v>
      </c>
      <c r="L37" s="51">
        <v>9900</v>
      </c>
      <c r="M37" s="51">
        <v>4150</v>
      </c>
      <c r="N37" s="35">
        <f t="shared" si="2"/>
        <v>496.25</v>
      </c>
      <c r="O37" s="35">
        <f t="shared" si="3"/>
        <v>25</v>
      </c>
      <c r="P37" s="35">
        <f t="shared" si="4"/>
        <v>711.61616731945389</v>
      </c>
      <c r="Q37" s="35">
        <f t="shared" si="5"/>
        <v>168.261180422942</v>
      </c>
      <c r="R37" s="35">
        <f t="shared" si="6"/>
        <v>87.3152279692695</v>
      </c>
      <c r="S37" s="35">
        <f t="shared" si="7"/>
        <v>370.25206878690915</v>
      </c>
      <c r="T37" s="35">
        <f t="shared" si="8"/>
        <v>65.754729186135819</v>
      </c>
      <c r="U37" s="35">
        <f t="shared" si="9"/>
        <v>694.55700209806332</v>
      </c>
      <c r="V37" s="35">
        <f t="shared" si="10"/>
        <v>360.42420969237378</v>
      </c>
      <c r="W37" s="35">
        <f t="shared" si="11"/>
        <v>21.046746226237424</v>
      </c>
      <c r="X37" s="35">
        <f t="shared" si="12"/>
        <v>4046.4086061365383</v>
      </c>
      <c r="Y37" s="51">
        <v>9900</v>
      </c>
      <c r="Z37" s="51">
        <v>4150</v>
      </c>
      <c r="AA37" s="35">
        <f t="shared" si="13"/>
        <v>703.75</v>
      </c>
      <c r="AB37" s="35">
        <f t="shared" si="14"/>
        <v>475</v>
      </c>
      <c r="AC37" s="35">
        <f t="shared" si="15"/>
        <v>713.9298668961975</v>
      </c>
      <c r="AD37" s="35">
        <f t="shared" si="16"/>
        <v>200.92523604357183</v>
      </c>
      <c r="AE37" s="35">
        <f t="shared" si="17"/>
        <v>111.66823690799875</v>
      </c>
      <c r="AF37" s="35">
        <f t="shared" si="18"/>
        <v>396.53963728378511</v>
      </c>
      <c r="AG37" s="35">
        <f t="shared" si="19"/>
        <v>32.021854324020623</v>
      </c>
      <c r="AH37" s="35">
        <f t="shared" si="20"/>
        <v>685.82089755387733</v>
      </c>
      <c r="AI37" s="35">
        <f t="shared" si="21"/>
        <v>381.15874328446688</v>
      </c>
      <c r="AJ37" s="35">
        <f t="shared" si="22"/>
        <v>22.541046541347892</v>
      </c>
      <c r="AK37" s="36">
        <f t="shared" si="23"/>
        <v>3869.9424137852238</v>
      </c>
    </row>
    <row r="38" spans="1:37" x14ac:dyDescent="0.25">
      <c r="A38" s="5">
        <v>5578</v>
      </c>
      <c r="B38" s="5">
        <v>1237286.4523205757</v>
      </c>
      <c r="C38" s="5">
        <v>1522755.1519878805</v>
      </c>
      <c r="D38" s="5">
        <v>17781.789873417736</v>
      </c>
      <c r="E38" s="5">
        <v>55.498520271144557</v>
      </c>
      <c r="F38" s="45">
        <v>-2.5000000000000001E-2</v>
      </c>
      <c r="G38" s="45">
        <v>2.5000000000000001E-2</v>
      </c>
      <c r="H38" s="45">
        <f t="shared" si="0"/>
        <v>0.27884615384615385</v>
      </c>
      <c r="I38" s="45">
        <f t="shared" si="1"/>
        <v>0.27884615384615385</v>
      </c>
      <c r="J38" s="45">
        <v>600</v>
      </c>
      <c r="K38" s="50">
        <v>2800</v>
      </c>
      <c r="L38" s="51">
        <v>9900</v>
      </c>
      <c r="M38" s="51">
        <v>4150</v>
      </c>
      <c r="N38" s="35">
        <f t="shared" si="2"/>
        <v>496.25</v>
      </c>
      <c r="O38" s="35">
        <f t="shared" si="3"/>
        <v>25</v>
      </c>
      <c r="P38" s="35">
        <f t="shared" si="4"/>
        <v>718.33123322360746</v>
      </c>
      <c r="Q38" s="35">
        <f t="shared" si="5"/>
        <v>163.60290996328695</v>
      </c>
      <c r="R38" s="35">
        <f t="shared" si="6"/>
        <v>84.915423707457023</v>
      </c>
      <c r="S38" s="35">
        <f t="shared" si="7"/>
        <v>373.82925207663993</v>
      </c>
      <c r="T38" s="35">
        <f t="shared" si="8"/>
        <v>66.375214442475496</v>
      </c>
      <c r="U38" s="35">
        <f t="shared" si="9"/>
        <v>702.5948459591616</v>
      </c>
      <c r="V38" s="35">
        <f t="shared" si="10"/>
        <v>364.67040257832747</v>
      </c>
      <c r="W38" s="35">
        <f t="shared" si="11"/>
        <v>21.138164345002828</v>
      </c>
      <c r="X38" s="35">
        <f t="shared" si="12"/>
        <v>4065.9521151597646</v>
      </c>
      <c r="Y38" s="51">
        <v>9900</v>
      </c>
      <c r="Z38" s="51">
        <v>4150</v>
      </c>
      <c r="AA38" s="35">
        <f t="shared" si="13"/>
        <v>703.75</v>
      </c>
      <c r="AB38" s="35">
        <f t="shared" si="14"/>
        <v>475</v>
      </c>
      <c r="AC38" s="35">
        <f t="shared" si="15"/>
        <v>720.66676570108291</v>
      </c>
      <c r="AD38" s="35">
        <f t="shared" si="16"/>
        <v>196.65236753499204</v>
      </c>
      <c r="AE38" s="35">
        <f t="shared" si="17"/>
        <v>109.23111371113131</v>
      </c>
      <c r="AF38" s="35">
        <f t="shared" si="18"/>
        <v>400.05979432313649</v>
      </c>
      <c r="AG38" s="35">
        <f t="shared" si="19"/>
        <v>32.324024049827983</v>
      </c>
      <c r="AH38" s="35">
        <f t="shared" si="20"/>
        <v>694.07008007816887</v>
      </c>
      <c r="AI38" s="35">
        <f t="shared" si="21"/>
        <v>385.52318891875143</v>
      </c>
      <c r="AJ38" s="35">
        <f t="shared" si="22"/>
        <v>22.62136960458297</v>
      </c>
      <c r="AK38" s="36">
        <f t="shared" si="23"/>
        <v>3892.3152484988404</v>
      </c>
    </row>
    <row r="39" spans="1:37" x14ac:dyDescent="0.25">
      <c r="A39" s="5">
        <v>5579</v>
      </c>
      <c r="B39" s="5">
        <v>1237852.414121151</v>
      </c>
      <c r="C39" s="5">
        <v>1523579.5833882689</v>
      </c>
      <c r="D39" s="5">
        <v>17783.483544303814</v>
      </c>
      <c r="E39" s="5">
        <v>55.563261264944643</v>
      </c>
      <c r="F39" s="45">
        <v>-2.5000000000000001E-2</v>
      </c>
      <c r="G39" s="45">
        <v>2.5000000000000001E-2</v>
      </c>
      <c r="H39" s="45">
        <f t="shared" si="0"/>
        <v>0.26923076923076922</v>
      </c>
      <c r="I39" s="45">
        <f t="shared" si="1"/>
        <v>0.26923076923076922</v>
      </c>
      <c r="J39" s="45">
        <v>600</v>
      </c>
      <c r="K39" s="50">
        <v>2800</v>
      </c>
      <c r="L39" s="51">
        <v>9900</v>
      </c>
      <c r="M39" s="51">
        <v>4150</v>
      </c>
      <c r="N39" s="35">
        <f t="shared" si="2"/>
        <v>496.25</v>
      </c>
      <c r="O39" s="35">
        <f t="shared" si="3"/>
        <v>25</v>
      </c>
      <c r="P39" s="35">
        <f t="shared" si="4"/>
        <v>725.12336611250987</v>
      </c>
      <c r="Q39" s="35">
        <f t="shared" si="5"/>
        <v>158.80011936144555</v>
      </c>
      <c r="R39" s="35">
        <f t="shared" si="6"/>
        <v>82.439455755871506</v>
      </c>
      <c r="S39" s="35">
        <f t="shared" si="7"/>
        <v>377.44736862190888</v>
      </c>
      <c r="T39" s="35">
        <f t="shared" si="8"/>
        <v>67.002820839317707</v>
      </c>
      <c r="U39" s="35">
        <f t="shared" si="9"/>
        <v>710.68684817826295</v>
      </c>
      <c r="V39" s="35">
        <f t="shared" si="10"/>
        <v>368.94579936251722</v>
      </c>
      <c r="W39" s="35">
        <f t="shared" si="11"/>
        <v>21.23088912334908</v>
      </c>
      <c r="X39" s="35">
        <f t="shared" si="12"/>
        <v>4085.5116687908594</v>
      </c>
      <c r="Y39" s="51">
        <v>9900</v>
      </c>
      <c r="Z39" s="51">
        <v>4150</v>
      </c>
      <c r="AA39" s="35">
        <f t="shared" si="13"/>
        <v>703.75</v>
      </c>
      <c r="AB39" s="35">
        <f t="shared" si="14"/>
        <v>475</v>
      </c>
      <c r="AC39" s="35">
        <f t="shared" si="15"/>
        <v>727.48098206097984</v>
      </c>
      <c r="AD39" s="35">
        <f t="shared" si="16"/>
        <v>192.23770231754534</v>
      </c>
      <c r="AE39" s="35">
        <f t="shared" si="17"/>
        <v>106.71937183028618</v>
      </c>
      <c r="AF39" s="35">
        <f t="shared" si="18"/>
        <v>403.62383432505391</v>
      </c>
      <c r="AG39" s="35">
        <f t="shared" si="19"/>
        <v>32.62966169538219</v>
      </c>
      <c r="AH39" s="35">
        <f t="shared" si="20"/>
        <v>702.38019611207267</v>
      </c>
      <c r="AI39" s="35">
        <f t="shared" si="21"/>
        <v>389.92129229310029</v>
      </c>
      <c r="AJ39" s="35">
        <f t="shared" si="22"/>
        <v>22.703278884638738</v>
      </c>
      <c r="AK39" s="36">
        <f t="shared" si="23"/>
        <v>3914.6862924458064</v>
      </c>
    </row>
    <row r="40" spans="1:37" x14ac:dyDescent="0.25">
      <c r="A40" s="5">
        <v>5579.7</v>
      </c>
      <c r="B40" s="5">
        <v>1238248.032930851</v>
      </c>
      <c r="C40" s="5">
        <v>1524157.0656234026</v>
      </c>
      <c r="D40" s="5">
        <v>17784.669113924068</v>
      </c>
      <c r="E40" s="5">
        <v>55.6085799606047</v>
      </c>
      <c r="F40" s="45">
        <v>-2.5000000000000001E-2</v>
      </c>
      <c r="G40" s="45">
        <v>2.5000000000000001E-2</v>
      </c>
      <c r="H40" s="45">
        <f t="shared" si="0"/>
        <v>0.26250000000000173</v>
      </c>
      <c r="I40" s="45">
        <f t="shared" si="1"/>
        <v>0.26250000000000173</v>
      </c>
      <c r="J40" s="45">
        <v>600</v>
      </c>
      <c r="K40" s="50">
        <v>2800</v>
      </c>
      <c r="L40" s="51">
        <v>9900</v>
      </c>
      <c r="M40" s="51">
        <v>4150</v>
      </c>
      <c r="N40" s="35">
        <f t="shared" si="2"/>
        <v>496.25</v>
      </c>
      <c r="O40" s="35">
        <f t="shared" si="3"/>
        <v>25</v>
      </c>
      <c r="P40" s="35">
        <f t="shared" si="4"/>
        <v>729.9239852173522</v>
      </c>
      <c r="Q40" s="35">
        <f t="shared" si="5"/>
        <v>155.35107296123928</v>
      </c>
      <c r="R40" s="35">
        <f t="shared" si="6"/>
        <v>80.660377298913502</v>
      </c>
      <c r="S40" s="35">
        <f t="shared" si="7"/>
        <v>380.00458500605299</v>
      </c>
      <c r="T40" s="35">
        <f t="shared" si="8"/>
        <v>67.446407457583774</v>
      </c>
      <c r="U40" s="35">
        <f t="shared" si="9"/>
        <v>716.38263951906845</v>
      </c>
      <c r="V40" s="35">
        <f t="shared" si="10"/>
        <v>371.95555133640357</v>
      </c>
      <c r="W40" s="35">
        <f t="shared" si="11"/>
        <v>21.296572737143745</v>
      </c>
      <c r="X40" s="35">
        <f t="shared" si="12"/>
        <v>4099.2129134578499</v>
      </c>
      <c r="Y40" s="51">
        <v>9900</v>
      </c>
      <c r="Z40" s="51">
        <v>4150</v>
      </c>
      <c r="AA40" s="35">
        <f t="shared" si="13"/>
        <v>703.75</v>
      </c>
      <c r="AB40" s="35">
        <f t="shared" si="14"/>
        <v>475</v>
      </c>
      <c r="AC40" s="35">
        <f t="shared" si="15"/>
        <v>732.29720956667234</v>
      </c>
      <c r="AD40" s="35">
        <f t="shared" si="16"/>
        <v>189.06192589573016</v>
      </c>
      <c r="AE40" s="35">
        <f t="shared" si="17"/>
        <v>104.9161353805233</v>
      </c>
      <c r="AF40" s="35">
        <f t="shared" si="18"/>
        <v>406.14494474188717</v>
      </c>
      <c r="AG40" s="35">
        <f t="shared" si="19"/>
        <v>32.845683664387508</v>
      </c>
      <c r="AH40" s="35">
        <f t="shared" si="20"/>
        <v>708.23275146742071</v>
      </c>
      <c r="AI40" s="35">
        <f t="shared" si="21"/>
        <v>393.01960393049478</v>
      </c>
      <c r="AJ40" s="35">
        <f t="shared" si="22"/>
        <v>22.761555251711112</v>
      </c>
      <c r="AK40" s="36">
        <f t="shared" si="23"/>
        <v>3930.3449578176542</v>
      </c>
    </row>
    <row r="41" spans="1:37" x14ac:dyDescent="0.25">
      <c r="A41" s="5">
        <v>5580</v>
      </c>
      <c r="B41" s="5">
        <v>1238417.4439997673</v>
      </c>
      <c r="C41" s="5">
        <v>1524404.6537671089</v>
      </c>
      <c r="D41" s="5">
        <v>17785.177215189891</v>
      </c>
      <c r="E41" s="5">
        <v>55.628002258744743</v>
      </c>
      <c r="F41" s="45">
        <v>-2.5000000000000001E-2</v>
      </c>
      <c r="G41" s="45">
        <v>2.5000000000000001E-2</v>
      </c>
      <c r="H41" s="45">
        <f t="shared" si="0"/>
        <v>0.25961538461538464</v>
      </c>
      <c r="I41" s="45">
        <f t="shared" si="1"/>
        <v>0.25961538461538464</v>
      </c>
      <c r="J41" s="45">
        <v>600</v>
      </c>
      <c r="K41" s="50">
        <v>2800</v>
      </c>
      <c r="L41" s="51">
        <v>9900</v>
      </c>
      <c r="M41" s="51">
        <v>4150</v>
      </c>
      <c r="N41" s="35">
        <f t="shared" si="2"/>
        <v>496.25</v>
      </c>
      <c r="O41" s="35">
        <f t="shared" si="3"/>
        <v>25</v>
      </c>
      <c r="P41" s="35">
        <f t="shared" si="4"/>
        <v>731.99307133952493</v>
      </c>
      <c r="Q41" s="35">
        <f t="shared" si="5"/>
        <v>153.85075107069713</v>
      </c>
      <c r="R41" s="35">
        <f t="shared" si="6"/>
        <v>79.886235959395151</v>
      </c>
      <c r="S41" s="35">
        <f t="shared" si="7"/>
        <v>381.10675314317353</v>
      </c>
      <c r="T41" s="35">
        <f t="shared" si="8"/>
        <v>67.637595072304137</v>
      </c>
      <c r="U41" s="35">
        <f t="shared" si="9"/>
        <v>718.831445577625</v>
      </c>
      <c r="V41" s="35">
        <f t="shared" si="10"/>
        <v>373.24964666607053</v>
      </c>
      <c r="W41" s="35">
        <f t="shared" si="11"/>
        <v>21.324918306404825</v>
      </c>
      <c r="X41" s="35">
        <f t="shared" si="12"/>
        <v>4105.0872867961152</v>
      </c>
      <c r="Y41" s="51">
        <v>9900</v>
      </c>
      <c r="Z41" s="51">
        <v>4150</v>
      </c>
      <c r="AA41" s="35">
        <f t="shared" si="13"/>
        <v>703.75</v>
      </c>
      <c r="AB41" s="35">
        <f t="shared" si="14"/>
        <v>475</v>
      </c>
      <c r="AC41" s="35">
        <f t="shared" si="15"/>
        <v>734.37302297232304</v>
      </c>
      <c r="AD41" s="35">
        <f t="shared" si="16"/>
        <v>187.67911120949984</v>
      </c>
      <c r="AE41" s="35">
        <f t="shared" si="17"/>
        <v>104.13185672329196</v>
      </c>
      <c r="AF41" s="35">
        <f t="shared" si="18"/>
        <v>407.23207807704188</v>
      </c>
      <c r="AG41" s="35">
        <f t="shared" si="19"/>
        <v>32.938790000964488</v>
      </c>
      <c r="AH41" s="35">
        <f t="shared" si="20"/>
        <v>710.74978154892733</v>
      </c>
      <c r="AI41" s="35">
        <f t="shared" si="21"/>
        <v>394.35232797829701</v>
      </c>
      <c r="AJ41" s="35">
        <f t="shared" si="22"/>
        <v>22.786767028182066</v>
      </c>
      <c r="AK41" s="36">
        <f t="shared" si="23"/>
        <v>3937.0555458411181</v>
      </c>
    </row>
    <row r="42" spans="1:37" x14ac:dyDescent="0.25">
      <c r="A42" s="5">
        <v>5580.3</v>
      </c>
      <c r="B42" s="5">
        <v>1238586.7711305618</v>
      </c>
      <c r="C42" s="5">
        <v>1524652.2993240952</v>
      </c>
      <c r="D42" s="5">
        <v>17785.685316455711</v>
      </c>
      <c r="E42" s="5">
        <v>55.647424556884772</v>
      </c>
      <c r="F42" s="45">
        <v>-2.5000000000000001E-2</v>
      </c>
      <c r="G42" s="45">
        <v>2.5000000000000001E-2</v>
      </c>
      <c r="H42" s="45">
        <f t="shared" si="0"/>
        <v>0.25673076923076749</v>
      </c>
      <c r="I42" s="45">
        <f t="shared" si="1"/>
        <v>0.25673076923076749</v>
      </c>
      <c r="J42" s="45">
        <v>600</v>
      </c>
      <c r="K42" s="50">
        <v>2800</v>
      </c>
      <c r="L42" s="51">
        <v>9900</v>
      </c>
      <c r="M42" s="51">
        <v>4150</v>
      </c>
      <c r="N42" s="35">
        <f t="shared" si="2"/>
        <v>496.25</v>
      </c>
      <c r="O42" s="35">
        <f t="shared" si="3"/>
        <v>25</v>
      </c>
      <c r="P42" s="35">
        <f t="shared" si="4"/>
        <v>734.06918318145438</v>
      </c>
      <c r="Q42" s="35">
        <f t="shared" si="5"/>
        <v>152.33705553366508</v>
      </c>
      <c r="R42" s="35">
        <f t="shared" si="6"/>
        <v>79.105045677526491</v>
      </c>
      <c r="S42" s="35">
        <f t="shared" si="7"/>
        <v>382.21266495375062</v>
      </c>
      <c r="T42" s="35">
        <f t="shared" si="8"/>
        <v>67.82943187730595</v>
      </c>
      <c r="U42" s="35">
        <f t="shared" si="9"/>
        <v>721.28483904544862</v>
      </c>
      <c r="V42" s="35">
        <f t="shared" si="10"/>
        <v>374.5462319677593</v>
      </c>
      <c r="W42" s="35">
        <f t="shared" si="11"/>
        <v>21.353381040061848</v>
      </c>
      <c r="X42" s="35">
        <f t="shared" si="12"/>
        <v>4110.9631077097229</v>
      </c>
      <c r="Y42" s="51">
        <v>9900</v>
      </c>
      <c r="Z42" s="51">
        <v>4150</v>
      </c>
      <c r="AA42" s="35">
        <f t="shared" si="13"/>
        <v>703.75</v>
      </c>
      <c r="AB42" s="35">
        <f t="shared" si="14"/>
        <v>475</v>
      </c>
      <c r="AC42" s="35">
        <f t="shared" si="15"/>
        <v>736.45588494066976</v>
      </c>
      <c r="AD42" s="35">
        <f t="shared" si="16"/>
        <v>186.28315482875624</v>
      </c>
      <c r="AE42" s="35">
        <f t="shared" si="17"/>
        <v>103.34065616383057</v>
      </c>
      <c r="AF42" s="35">
        <f t="shared" si="18"/>
        <v>408.3232180540453</v>
      </c>
      <c r="AG42" s="35">
        <f t="shared" si="19"/>
        <v>33.032212486309454</v>
      </c>
      <c r="AH42" s="35">
        <f t="shared" si="20"/>
        <v>713.27202647554554</v>
      </c>
      <c r="AI42" s="35">
        <f t="shared" si="21"/>
        <v>395.6879477752409</v>
      </c>
      <c r="AJ42" s="35">
        <f t="shared" si="22"/>
        <v>22.812120220211273</v>
      </c>
      <c r="AK42" s="36">
        <f t="shared" si="23"/>
        <v>3943.7659727342807</v>
      </c>
    </row>
    <row r="43" spans="1:37" x14ac:dyDescent="0.25">
      <c r="A43" s="5">
        <v>5581</v>
      </c>
      <c r="B43" s="5">
        <v>1238981.5412349701</v>
      </c>
      <c r="C43" s="5">
        <v>1525230.3620709181</v>
      </c>
      <c r="D43" s="5">
        <v>17786.870886075965</v>
      </c>
      <c r="E43" s="5">
        <v>55.69274325254483</v>
      </c>
      <c r="F43" s="45">
        <v>-2.5000000000000001E-2</v>
      </c>
      <c r="G43" s="45">
        <v>2.5000000000000001E-2</v>
      </c>
      <c r="H43" s="45">
        <f t="shared" si="0"/>
        <v>0.25</v>
      </c>
      <c r="I43" s="45">
        <f t="shared" si="1"/>
        <v>0.25</v>
      </c>
      <c r="J43" s="45">
        <v>600</v>
      </c>
      <c r="K43" s="50">
        <v>2800</v>
      </c>
      <c r="L43" s="51">
        <v>9900</v>
      </c>
      <c r="M43" s="51">
        <v>4150</v>
      </c>
      <c r="N43" s="35">
        <f t="shared" si="2"/>
        <v>496.25</v>
      </c>
      <c r="O43" s="35">
        <f t="shared" si="3"/>
        <v>25</v>
      </c>
      <c r="P43" s="35">
        <f t="shared" si="4"/>
        <v>738.94083890802244</v>
      </c>
      <c r="Q43" s="35">
        <f t="shared" si="5"/>
        <v>148.75279019625714</v>
      </c>
      <c r="R43" s="35">
        <f t="shared" si="6"/>
        <v>77.254696231128221</v>
      </c>
      <c r="S43" s="35">
        <f t="shared" si="7"/>
        <v>384.80773349137792</v>
      </c>
      <c r="T43" s="35">
        <f t="shared" si="8"/>
        <v>68.27958241870698</v>
      </c>
      <c r="U43" s="35">
        <f t="shared" si="9"/>
        <v>727.0270092576983</v>
      </c>
      <c r="V43" s="35">
        <f t="shared" si="10"/>
        <v>377.58115782518178</v>
      </c>
      <c r="W43" s="35">
        <f t="shared" si="11"/>
        <v>21.420249288870743</v>
      </c>
      <c r="X43" s="35">
        <f t="shared" si="12"/>
        <v>4124.6789889743077</v>
      </c>
      <c r="Y43" s="51">
        <v>9900</v>
      </c>
      <c r="Z43" s="51">
        <v>4150</v>
      </c>
      <c r="AA43" s="35">
        <f t="shared" si="13"/>
        <v>703.75</v>
      </c>
      <c r="AB43" s="35">
        <f t="shared" si="14"/>
        <v>475</v>
      </c>
      <c r="AC43" s="35">
        <f t="shared" si="15"/>
        <v>741.34338003164555</v>
      </c>
      <c r="AD43" s="35">
        <f t="shared" si="16"/>
        <v>182.97450452469536</v>
      </c>
      <c r="AE43" s="35">
        <f t="shared" si="17"/>
        <v>101.46743318811114</v>
      </c>
      <c r="AF43" s="35">
        <f t="shared" si="18"/>
        <v>410.88483952657316</v>
      </c>
      <c r="AG43" s="35">
        <f t="shared" si="19"/>
        <v>33.251431016125281</v>
      </c>
      <c r="AH43" s="35">
        <f t="shared" si="20"/>
        <v>719.17730461639792</v>
      </c>
      <c r="AI43" s="35">
        <f t="shared" si="21"/>
        <v>398.81553605585151</v>
      </c>
      <c r="AJ43" s="35">
        <f t="shared" si="22"/>
        <v>22.871826436081879</v>
      </c>
      <c r="AK43" s="36">
        <f t="shared" si="23"/>
        <v>3959.4230088997374</v>
      </c>
    </row>
    <row r="44" spans="1:37" x14ac:dyDescent="0.25">
      <c r="A44" s="5">
        <v>5582</v>
      </c>
      <c r="B44" s="5">
        <v>1239544.7051062584</v>
      </c>
      <c r="C44" s="5">
        <v>1526056.7072454989</v>
      </c>
      <c r="D44" s="5">
        <v>17788.564556962039</v>
      </c>
      <c r="E44" s="5">
        <v>55.75748424634493</v>
      </c>
      <c r="F44" s="45">
        <v>-2.5000000000000001E-2</v>
      </c>
      <c r="G44" s="45">
        <v>2.5000000000000001E-2</v>
      </c>
      <c r="H44" s="45">
        <v>0.25</v>
      </c>
      <c r="I44" s="45">
        <v>0.25</v>
      </c>
      <c r="J44" s="45">
        <v>600</v>
      </c>
      <c r="K44" s="50">
        <f>2800+(6800-2800)*(-$A$43+A44)^2/56.3^2</f>
        <v>2801.2619530616557</v>
      </c>
      <c r="L44" s="51">
        <v>9900</v>
      </c>
      <c r="M44" s="51">
        <v>4150</v>
      </c>
      <c r="N44" s="35">
        <f t="shared" si="2"/>
        <v>496.25</v>
      </c>
      <c r="O44" s="35">
        <f t="shared" si="3"/>
        <v>25</v>
      </c>
      <c r="P44" s="35">
        <f t="shared" si="4"/>
        <v>738.94083890802244</v>
      </c>
      <c r="Q44" s="35">
        <f t="shared" si="5"/>
        <v>148.75279019625714</v>
      </c>
      <c r="R44" s="35">
        <f t="shared" si="6"/>
        <v>77.254378548839398</v>
      </c>
      <c r="S44" s="35">
        <f t="shared" si="7"/>
        <v>384.80606592383896</v>
      </c>
      <c r="T44" s="35">
        <f t="shared" si="8"/>
        <v>68.27958241870698</v>
      </c>
      <c r="U44" s="35">
        <f t="shared" si="9"/>
        <v>727.0270092576983</v>
      </c>
      <c r="V44" s="35">
        <f t="shared" si="10"/>
        <v>377.57960515780644</v>
      </c>
      <c r="W44" s="35">
        <f t="shared" si="11"/>
        <v>21.421691443732463</v>
      </c>
      <c r="X44" s="35">
        <f t="shared" si="12"/>
        <v>4124.4207880593103</v>
      </c>
      <c r="Y44" s="51">
        <v>9900</v>
      </c>
      <c r="Z44" s="51">
        <v>4150</v>
      </c>
      <c r="AA44" s="35">
        <f t="shared" si="13"/>
        <v>703.75</v>
      </c>
      <c r="AB44" s="35">
        <f t="shared" si="14"/>
        <v>475</v>
      </c>
      <c r="AC44" s="35">
        <f t="shared" si="15"/>
        <v>741.34338003164555</v>
      </c>
      <c r="AD44" s="35">
        <f t="shared" si="16"/>
        <v>182.97450452469536</v>
      </c>
      <c r="AE44" s="35">
        <f t="shared" si="17"/>
        <v>101.46784436488878</v>
      </c>
      <c r="AF44" s="35">
        <f t="shared" si="18"/>
        <v>410.88641359962338</v>
      </c>
      <c r="AG44" s="35">
        <f t="shared" si="19"/>
        <v>33.251431016125281</v>
      </c>
      <c r="AH44" s="35">
        <f t="shared" si="20"/>
        <v>719.17730461639792</v>
      </c>
      <c r="AI44" s="35">
        <f t="shared" si="21"/>
        <v>398.81715217722007</v>
      </c>
      <c r="AJ44" s="35">
        <f t="shared" si="22"/>
        <v>22.873553069963933</v>
      </c>
      <c r="AK44" s="36">
        <f t="shared" si="23"/>
        <v>3959.1019403194196</v>
      </c>
    </row>
    <row r="45" spans="1:37" x14ac:dyDescent="0.25">
      <c r="A45" s="5">
        <v>5583</v>
      </c>
      <c r="B45" s="5">
        <v>1240106.9348945618</v>
      </c>
      <c r="C45" s="5">
        <v>1526883.6882357597</v>
      </c>
      <c r="D45" s="5">
        <v>17790.258227848117</v>
      </c>
      <c r="E45" s="5">
        <v>55.822225240145016</v>
      </c>
      <c r="F45" s="45">
        <v>-2.5000000000000001E-2</v>
      </c>
      <c r="G45" s="45">
        <v>2.5000000000000001E-2</v>
      </c>
      <c r="H45" s="45">
        <v>0.25</v>
      </c>
      <c r="I45" s="45">
        <v>0.25</v>
      </c>
      <c r="J45" s="45">
        <v>600</v>
      </c>
      <c r="K45" s="50">
        <f t="shared" ref="K45:K108" si="24">2800+(6800-2800)*(-$A$43+A45)^2/56.3^2</f>
        <v>2805.0478122466234</v>
      </c>
      <c r="L45" s="51">
        <v>9900</v>
      </c>
      <c r="M45" s="51">
        <v>4150</v>
      </c>
      <c r="N45" s="35">
        <f t="shared" si="2"/>
        <v>496.25</v>
      </c>
      <c r="O45" s="35">
        <f t="shared" si="3"/>
        <v>25</v>
      </c>
      <c r="P45" s="35">
        <f t="shared" si="4"/>
        <v>738.94083890802244</v>
      </c>
      <c r="Q45" s="35">
        <f t="shared" si="5"/>
        <v>148.75279019625714</v>
      </c>
      <c r="R45" s="35">
        <f t="shared" si="6"/>
        <v>77.253425235420735</v>
      </c>
      <c r="S45" s="35">
        <f t="shared" si="7"/>
        <v>384.80106178815373</v>
      </c>
      <c r="T45" s="35">
        <f t="shared" si="8"/>
        <v>68.27958241870698</v>
      </c>
      <c r="U45" s="35">
        <f t="shared" si="9"/>
        <v>727.0270092576983</v>
      </c>
      <c r="V45" s="35">
        <f t="shared" si="10"/>
        <v>377.57494585291045</v>
      </c>
      <c r="W45" s="35">
        <f t="shared" si="11"/>
        <v>21.42601906893686</v>
      </c>
      <c r="X45" s="35">
        <f t="shared" si="12"/>
        <v>4123.6461853143192</v>
      </c>
      <c r="Y45" s="51">
        <v>9900</v>
      </c>
      <c r="Z45" s="51">
        <v>4150</v>
      </c>
      <c r="AA45" s="35">
        <f t="shared" si="13"/>
        <v>703.75</v>
      </c>
      <c r="AB45" s="35">
        <f t="shared" si="14"/>
        <v>475</v>
      </c>
      <c r="AC45" s="35">
        <f t="shared" si="15"/>
        <v>741.34338003164555</v>
      </c>
      <c r="AD45" s="35">
        <f t="shared" si="16"/>
        <v>182.97450452469536</v>
      </c>
      <c r="AE45" s="35">
        <f t="shared" si="17"/>
        <v>101.46907825586517</v>
      </c>
      <c r="AF45" s="35">
        <f t="shared" si="18"/>
        <v>410.89113715775079</v>
      </c>
      <c r="AG45" s="35">
        <f t="shared" si="19"/>
        <v>33.251431016125281</v>
      </c>
      <c r="AH45" s="35">
        <f t="shared" si="20"/>
        <v>719.17730461639792</v>
      </c>
      <c r="AI45" s="35">
        <f t="shared" si="21"/>
        <v>398.82200195882706</v>
      </c>
      <c r="AJ45" s="35">
        <f t="shared" si="22"/>
        <v>22.878734531262531</v>
      </c>
      <c r="AK45" s="36">
        <f t="shared" si="23"/>
        <v>3958.1387345784665</v>
      </c>
    </row>
    <row r="46" spans="1:37" x14ac:dyDescent="0.25">
      <c r="A46" s="5">
        <v>5583.7</v>
      </c>
      <c r="B46" s="5">
        <v>1240499.9395833015</v>
      </c>
      <c r="C46" s="5">
        <v>1527462.9526738822</v>
      </c>
      <c r="D46" s="5">
        <v>17791.443797468368</v>
      </c>
      <c r="E46" s="5">
        <v>55.867543935805074</v>
      </c>
      <c r="F46" s="45">
        <v>-2.5000000000000001E-2</v>
      </c>
      <c r="G46" s="45">
        <v>2.5000000000000001E-2</v>
      </c>
      <c r="H46" s="45">
        <v>0.25</v>
      </c>
      <c r="I46" s="45">
        <v>0.25</v>
      </c>
      <c r="J46" s="45">
        <v>600</v>
      </c>
      <c r="K46" s="50">
        <f t="shared" si="24"/>
        <v>2809.1996378194699</v>
      </c>
      <c r="L46" s="51">
        <v>9900</v>
      </c>
      <c r="M46" s="51">
        <v>4150</v>
      </c>
      <c r="N46" s="35">
        <f t="shared" si="2"/>
        <v>496.25</v>
      </c>
      <c r="O46" s="35">
        <f t="shared" si="3"/>
        <v>25</v>
      </c>
      <c r="P46" s="35">
        <f t="shared" si="4"/>
        <v>738.94083890802244</v>
      </c>
      <c r="Q46" s="35">
        <f t="shared" si="5"/>
        <v>148.75279019625714</v>
      </c>
      <c r="R46" s="35">
        <f t="shared" si="6"/>
        <v>77.252379308465876</v>
      </c>
      <c r="S46" s="35">
        <f t="shared" si="7"/>
        <v>384.79557144672583</v>
      </c>
      <c r="T46" s="35">
        <f t="shared" si="8"/>
        <v>68.27958241870698</v>
      </c>
      <c r="U46" s="35">
        <f t="shared" si="9"/>
        <v>727.0270092576983</v>
      </c>
      <c r="V46" s="35">
        <f t="shared" si="10"/>
        <v>377.56983390075885</v>
      </c>
      <c r="W46" s="35">
        <f t="shared" si="11"/>
        <v>21.430767033716226</v>
      </c>
      <c r="X46" s="35">
        <f t="shared" si="12"/>
        <v>4122.796704303978</v>
      </c>
      <c r="Y46" s="51">
        <v>9900</v>
      </c>
      <c r="Z46" s="51">
        <v>4150</v>
      </c>
      <c r="AA46" s="35">
        <f t="shared" si="13"/>
        <v>703.75</v>
      </c>
      <c r="AB46" s="35">
        <f t="shared" si="14"/>
        <v>475</v>
      </c>
      <c r="AC46" s="35">
        <f t="shared" si="15"/>
        <v>741.34338003164555</v>
      </c>
      <c r="AD46" s="35">
        <f t="shared" si="16"/>
        <v>182.97450452469536</v>
      </c>
      <c r="AE46" s="35">
        <f t="shared" si="17"/>
        <v>101.47043204523332</v>
      </c>
      <c r="AF46" s="35">
        <f t="shared" si="18"/>
        <v>410.89631963676544</v>
      </c>
      <c r="AG46" s="35">
        <f t="shared" si="19"/>
        <v>33.251431016125281</v>
      </c>
      <c r="AH46" s="35">
        <f t="shared" si="20"/>
        <v>719.17730461639792</v>
      </c>
      <c r="AI46" s="35">
        <f t="shared" si="21"/>
        <v>398.82732299845134</v>
      </c>
      <c r="AJ46" s="35">
        <f t="shared" si="22"/>
        <v>22.884419558259044</v>
      </c>
      <c r="AK46" s="36">
        <f t="shared" si="23"/>
        <v>3957.0824189492214</v>
      </c>
    </row>
    <row r="47" spans="1:37" x14ac:dyDescent="0.25">
      <c r="A47" s="5">
        <v>5584</v>
      </c>
      <c r="B47" s="5">
        <v>1240668.2298827171</v>
      </c>
      <c r="C47" s="5">
        <v>1527711.3039858341</v>
      </c>
      <c r="D47" s="5">
        <v>17791.951898734191</v>
      </c>
      <c r="E47" s="5">
        <v>55.88696623394511</v>
      </c>
      <c r="F47" s="45">
        <v>-2.5000000000000001E-2</v>
      </c>
      <c r="G47" s="45">
        <v>2.5000000000000001E-2</v>
      </c>
      <c r="H47" s="45">
        <v>0.25</v>
      </c>
      <c r="I47" s="45">
        <v>0.25</v>
      </c>
      <c r="J47" s="45">
        <v>600</v>
      </c>
      <c r="K47" s="50">
        <f t="shared" si="24"/>
        <v>2811.3575775549029</v>
      </c>
      <c r="L47" s="51">
        <v>9900</v>
      </c>
      <c r="M47" s="51">
        <v>4150</v>
      </c>
      <c r="N47" s="35">
        <f t="shared" si="2"/>
        <v>496.25</v>
      </c>
      <c r="O47" s="35">
        <f t="shared" si="3"/>
        <v>25</v>
      </c>
      <c r="P47" s="35">
        <f t="shared" si="4"/>
        <v>738.94083890802244</v>
      </c>
      <c r="Q47" s="35">
        <f t="shared" si="5"/>
        <v>148.75279019625714</v>
      </c>
      <c r="R47" s="35">
        <f t="shared" si="6"/>
        <v>77.251835490656617</v>
      </c>
      <c r="S47" s="35">
        <f t="shared" si="7"/>
        <v>384.79271678204282</v>
      </c>
      <c r="T47" s="35">
        <f t="shared" si="8"/>
        <v>68.27958241870698</v>
      </c>
      <c r="U47" s="35">
        <f t="shared" si="9"/>
        <v>727.0270092576983</v>
      </c>
      <c r="V47" s="35">
        <f t="shared" si="10"/>
        <v>377.5671759994521</v>
      </c>
      <c r="W47" s="35">
        <f t="shared" si="11"/>
        <v>21.433235648666962</v>
      </c>
      <c r="X47" s="35">
        <f t="shared" si="12"/>
        <v>4122.3551807393324</v>
      </c>
      <c r="Y47" s="51">
        <v>9900</v>
      </c>
      <c r="Z47" s="51">
        <v>4150</v>
      </c>
      <c r="AA47" s="35">
        <f t="shared" si="13"/>
        <v>703.75</v>
      </c>
      <c r="AB47" s="35">
        <f t="shared" si="14"/>
        <v>475</v>
      </c>
      <c r="AC47" s="35">
        <f t="shared" si="15"/>
        <v>741.34338003164555</v>
      </c>
      <c r="AD47" s="35">
        <f t="shared" si="16"/>
        <v>182.97450452469536</v>
      </c>
      <c r="AE47" s="35">
        <f t="shared" si="17"/>
        <v>101.47113594376151</v>
      </c>
      <c r="AF47" s="35">
        <f t="shared" si="18"/>
        <v>410.8990142207295</v>
      </c>
      <c r="AG47" s="35">
        <f t="shared" si="19"/>
        <v>33.251431016125281</v>
      </c>
      <c r="AH47" s="35">
        <f t="shared" si="20"/>
        <v>719.17730461639792</v>
      </c>
      <c r="AI47" s="35">
        <f t="shared" si="21"/>
        <v>398.83008965628454</v>
      </c>
      <c r="AJ47" s="35">
        <f t="shared" si="22"/>
        <v>22.887375502448297</v>
      </c>
      <c r="AK47" s="36">
        <f t="shared" si="23"/>
        <v>3956.5333916768777</v>
      </c>
    </row>
    <row r="48" spans="1:37" x14ac:dyDescent="0.25">
      <c r="A48" s="5">
        <v>5584.3</v>
      </c>
      <c r="B48" s="5">
        <v>1240836.4359865189</v>
      </c>
      <c r="C48" s="5">
        <v>1527959.7123310864</v>
      </c>
      <c r="D48" s="5">
        <v>17792.460000000017</v>
      </c>
      <c r="E48" s="5">
        <v>55.906388532085153</v>
      </c>
      <c r="F48" s="45">
        <v>-2.5000000000000001E-2</v>
      </c>
      <c r="G48" s="45">
        <v>2.5000000000000001E-2</v>
      </c>
      <c r="H48" s="45">
        <v>0.25</v>
      </c>
      <c r="I48" s="45">
        <v>0.25</v>
      </c>
      <c r="J48" s="45">
        <v>600</v>
      </c>
      <c r="K48" s="50">
        <f t="shared" si="24"/>
        <v>2813.7426688414339</v>
      </c>
      <c r="L48" s="51">
        <v>9900</v>
      </c>
      <c r="M48" s="51">
        <v>4150</v>
      </c>
      <c r="N48" s="35">
        <f t="shared" si="2"/>
        <v>496.25</v>
      </c>
      <c r="O48" s="35">
        <f t="shared" si="3"/>
        <v>25</v>
      </c>
      <c r="P48" s="35">
        <f t="shared" si="4"/>
        <v>738.94083890802244</v>
      </c>
      <c r="Q48" s="35">
        <f t="shared" si="5"/>
        <v>148.75279019625714</v>
      </c>
      <c r="R48" s="35">
        <f t="shared" si="6"/>
        <v>77.251234277497915</v>
      </c>
      <c r="S48" s="35">
        <f t="shared" si="7"/>
        <v>384.78956081250129</v>
      </c>
      <c r="T48" s="35">
        <f t="shared" si="8"/>
        <v>68.27958241870698</v>
      </c>
      <c r="U48" s="35">
        <f t="shared" si="9"/>
        <v>727.0270092576983</v>
      </c>
      <c r="V48" s="35">
        <f t="shared" si="10"/>
        <v>377.56423757924421</v>
      </c>
      <c r="W48" s="35">
        <f t="shared" si="11"/>
        <v>21.435964776869397</v>
      </c>
      <c r="X48" s="35">
        <f t="shared" si="12"/>
        <v>4121.8671810099877</v>
      </c>
      <c r="Y48" s="51">
        <v>9900</v>
      </c>
      <c r="Z48" s="51">
        <v>4150</v>
      </c>
      <c r="AA48" s="35">
        <f t="shared" si="13"/>
        <v>703.75</v>
      </c>
      <c r="AB48" s="35">
        <f t="shared" si="14"/>
        <v>475</v>
      </c>
      <c r="AC48" s="35">
        <f t="shared" si="15"/>
        <v>741.34338003164555</v>
      </c>
      <c r="AD48" s="35">
        <f t="shared" si="16"/>
        <v>182.97450452469536</v>
      </c>
      <c r="AE48" s="35">
        <f t="shared" si="17"/>
        <v>101.4719141416881</v>
      </c>
      <c r="AF48" s="35">
        <f t="shared" si="18"/>
        <v>410.90199320550323</v>
      </c>
      <c r="AG48" s="35">
        <f t="shared" si="19"/>
        <v>33.251431016125281</v>
      </c>
      <c r="AH48" s="35">
        <f t="shared" si="20"/>
        <v>719.17730461639792</v>
      </c>
      <c r="AI48" s="35">
        <f t="shared" si="21"/>
        <v>398.83314834628487</v>
      </c>
      <c r="AJ48" s="35">
        <f t="shared" si="22"/>
        <v>22.890643484453992</v>
      </c>
      <c r="AK48" s="36">
        <f t="shared" si="23"/>
        <v>3955.926572060077</v>
      </c>
    </row>
    <row r="49" spans="1:37" x14ac:dyDescent="0.25">
      <c r="A49" s="5">
        <v>5585</v>
      </c>
      <c r="B49" s="5">
        <v>1241228.5893545151</v>
      </c>
      <c r="C49" s="5">
        <v>1528539.5534390807</v>
      </c>
      <c r="D49" s="5">
        <v>17793.645569620268</v>
      </c>
      <c r="E49" s="5">
        <v>55.951707227745203</v>
      </c>
      <c r="F49" s="45">
        <v>-2.5000000000000001E-2</v>
      </c>
      <c r="G49" s="45">
        <v>2.5000000000000001E-2</v>
      </c>
      <c r="H49" s="45">
        <v>0.25</v>
      </c>
      <c r="I49" s="45">
        <v>0.25</v>
      </c>
      <c r="J49" s="45">
        <v>600</v>
      </c>
      <c r="K49" s="50">
        <f t="shared" si="24"/>
        <v>2820.191248986494</v>
      </c>
      <c r="L49" s="51">
        <v>9900</v>
      </c>
      <c r="M49" s="51">
        <v>4150</v>
      </c>
      <c r="N49" s="35">
        <f t="shared" si="2"/>
        <v>496.25</v>
      </c>
      <c r="O49" s="35">
        <f t="shared" si="3"/>
        <v>25</v>
      </c>
      <c r="P49" s="35">
        <f t="shared" si="4"/>
        <v>738.94083890802244</v>
      </c>
      <c r="Q49" s="35">
        <f t="shared" si="5"/>
        <v>148.75279019625714</v>
      </c>
      <c r="R49" s="35">
        <f t="shared" si="6"/>
        <v>77.249607978989275</v>
      </c>
      <c r="S49" s="35">
        <f t="shared" si="7"/>
        <v>384.78102372477974</v>
      </c>
      <c r="T49" s="35">
        <f t="shared" si="8"/>
        <v>68.27958241870698</v>
      </c>
      <c r="U49" s="35">
        <f t="shared" si="9"/>
        <v>727.0270092576983</v>
      </c>
      <c r="V49" s="35">
        <f t="shared" si="10"/>
        <v>377.55628906991308</v>
      </c>
      <c r="W49" s="35">
        <f t="shared" si="11"/>
        <v>21.443346997654107</v>
      </c>
      <c r="X49" s="35">
        <f t="shared" si="12"/>
        <v>4120.5477743343527</v>
      </c>
      <c r="Y49" s="51">
        <v>9900</v>
      </c>
      <c r="Z49" s="51">
        <v>4150</v>
      </c>
      <c r="AA49" s="35">
        <f t="shared" si="13"/>
        <v>703.75</v>
      </c>
      <c r="AB49" s="35">
        <f t="shared" si="14"/>
        <v>475</v>
      </c>
      <c r="AC49" s="35">
        <f t="shared" si="15"/>
        <v>741.34338003164555</v>
      </c>
      <c r="AD49" s="35">
        <f t="shared" si="16"/>
        <v>182.97450452469536</v>
      </c>
      <c r="AE49" s="35">
        <f t="shared" si="17"/>
        <v>101.47401923575134</v>
      </c>
      <c r="AF49" s="35">
        <f t="shared" si="18"/>
        <v>410.91005149767017</v>
      </c>
      <c r="AG49" s="35">
        <f t="shared" si="19"/>
        <v>33.251431016125281</v>
      </c>
      <c r="AH49" s="35">
        <f t="shared" si="20"/>
        <v>719.17730461639792</v>
      </c>
      <c r="AI49" s="35">
        <f t="shared" si="21"/>
        <v>398.84142237264882</v>
      </c>
      <c r="AJ49" s="35">
        <f t="shared" si="22"/>
        <v>22.899483799364447</v>
      </c>
      <c r="AK49" s="36">
        <f t="shared" si="23"/>
        <v>3954.2859116146537</v>
      </c>
    </row>
    <row r="50" spans="1:37" x14ac:dyDescent="0.25">
      <c r="A50" s="5">
        <v>5586</v>
      </c>
      <c r="B50" s="5">
        <v>1241788.0125923157</v>
      </c>
      <c r="C50" s="5">
        <v>1529368.4355379939</v>
      </c>
      <c r="D50" s="5">
        <v>17795.339240506342</v>
      </c>
      <c r="E50" s="5">
        <v>56.016448221545296</v>
      </c>
      <c r="F50" s="45">
        <v>-2.5000000000000001E-2</v>
      </c>
      <c r="G50" s="45">
        <v>2.5000000000000001E-2</v>
      </c>
      <c r="H50" s="45">
        <v>0.25</v>
      </c>
      <c r="I50" s="45">
        <v>0.25</v>
      </c>
      <c r="J50" s="45">
        <v>600</v>
      </c>
      <c r="K50" s="50">
        <f t="shared" si="24"/>
        <v>2831.5488265413969</v>
      </c>
      <c r="L50" s="51">
        <v>9900</v>
      </c>
      <c r="M50" s="51">
        <v>4150</v>
      </c>
      <c r="N50" s="35">
        <f t="shared" si="2"/>
        <v>496.25</v>
      </c>
      <c r="O50" s="35">
        <f t="shared" si="3"/>
        <v>25</v>
      </c>
      <c r="P50" s="35">
        <f t="shared" si="4"/>
        <v>738.94083890802244</v>
      </c>
      <c r="Q50" s="35">
        <f t="shared" si="5"/>
        <v>148.75279019625714</v>
      </c>
      <c r="R50" s="35">
        <f t="shared" si="6"/>
        <v>77.246740826713449</v>
      </c>
      <c r="S50" s="35">
        <f t="shared" si="7"/>
        <v>384.76597254175709</v>
      </c>
      <c r="T50" s="35">
        <f t="shared" si="8"/>
        <v>68.27958241870698</v>
      </c>
      <c r="U50" s="35">
        <f t="shared" si="9"/>
        <v>727.0270092576983</v>
      </c>
      <c r="V50" s="35">
        <f t="shared" si="10"/>
        <v>377.54227590658735</v>
      </c>
      <c r="W50" s="35">
        <f t="shared" si="11"/>
        <v>21.456361272847793</v>
      </c>
      <c r="X50" s="35">
        <f t="shared" si="12"/>
        <v>4118.2239660993773</v>
      </c>
      <c r="Y50" s="51">
        <v>9900</v>
      </c>
      <c r="Z50" s="51">
        <v>4150</v>
      </c>
      <c r="AA50" s="35">
        <f t="shared" si="13"/>
        <v>703.75</v>
      </c>
      <c r="AB50" s="35">
        <f t="shared" si="14"/>
        <v>475</v>
      </c>
      <c r="AC50" s="35">
        <f t="shared" si="15"/>
        <v>741.34338003164555</v>
      </c>
      <c r="AD50" s="35">
        <f t="shared" si="16"/>
        <v>182.97450452469536</v>
      </c>
      <c r="AE50" s="35">
        <f t="shared" si="17"/>
        <v>101.47773066742927</v>
      </c>
      <c r="AF50" s="35">
        <f t="shared" si="18"/>
        <v>410.92425840129067</v>
      </c>
      <c r="AG50" s="35">
        <f t="shared" si="19"/>
        <v>33.251431016125281</v>
      </c>
      <c r="AH50" s="35">
        <f t="shared" si="20"/>
        <v>719.17730461639792</v>
      </c>
      <c r="AI50" s="35">
        <f t="shared" si="21"/>
        <v>398.8560100740192</v>
      </c>
      <c r="AJ50" s="35">
        <f t="shared" si="22"/>
        <v>22.915070388866795</v>
      </c>
      <c r="AK50" s="36">
        <f t="shared" si="23"/>
        <v>3951.3962943917945</v>
      </c>
    </row>
    <row r="51" spans="1:37" x14ac:dyDescent="0.25">
      <c r="A51" s="5">
        <v>5587</v>
      </c>
      <c r="B51" s="5">
        <v>1242346.498884201</v>
      </c>
      <c r="C51" s="5">
        <v>1530197.9492242634</v>
      </c>
      <c r="D51" s="5">
        <v>17797.03291139242</v>
      </c>
      <c r="E51" s="5">
        <v>56.081189215345383</v>
      </c>
      <c r="F51" s="45">
        <v>-2.5000000000000001E-2</v>
      </c>
      <c r="G51" s="45">
        <v>2.5000000000000001E-2</v>
      </c>
      <c r="H51" s="45">
        <v>0.25</v>
      </c>
      <c r="I51" s="45">
        <v>0.25</v>
      </c>
      <c r="J51" s="45">
        <v>600</v>
      </c>
      <c r="K51" s="50">
        <f t="shared" si="24"/>
        <v>2845.4303102196113</v>
      </c>
      <c r="L51" s="51">
        <v>9900</v>
      </c>
      <c r="M51" s="51">
        <v>4150</v>
      </c>
      <c r="N51" s="35">
        <f t="shared" si="2"/>
        <v>496.25</v>
      </c>
      <c r="O51" s="35">
        <f t="shared" si="3"/>
        <v>25</v>
      </c>
      <c r="P51" s="35">
        <f t="shared" si="4"/>
        <v>738.94083890802244</v>
      </c>
      <c r="Q51" s="35">
        <f t="shared" si="5"/>
        <v>148.75279019625714</v>
      </c>
      <c r="R51" s="35">
        <f t="shared" si="6"/>
        <v>77.243231618033661</v>
      </c>
      <c r="S51" s="35">
        <f t="shared" si="7"/>
        <v>384.74755024279307</v>
      </c>
      <c r="T51" s="35">
        <f t="shared" si="8"/>
        <v>68.27958241870698</v>
      </c>
      <c r="U51" s="35">
        <f t="shared" si="9"/>
        <v>727.0270092576983</v>
      </c>
      <c r="V51" s="35">
        <f t="shared" si="10"/>
        <v>377.52512470231102</v>
      </c>
      <c r="W51" s="35">
        <f t="shared" si="11"/>
        <v>21.472288989814317</v>
      </c>
      <c r="X51" s="35">
        <f t="shared" si="12"/>
        <v>4115.3837560344082</v>
      </c>
      <c r="Y51" s="51">
        <v>9900</v>
      </c>
      <c r="Z51" s="51">
        <v>4150</v>
      </c>
      <c r="AA51" s="35">
        <f t="shared" si="13"/>
        <v>703.75</v>
      </c>
      <c r="AB51" s="35">
        <f t="shared" si="14"/>
        <v>475</v>
      </c>
      <c r="AC51" s="35">
        <f t="shared" si="15"/>
        <v>741.34338003164555</v>
      </c>
      <c r="AD51" s="35">
        <f t="shared" si="16"/>
        <v>182.97450452469536</v>
      </c>
      <c r="AE51" s="35">
        <f t="shared" si="17"/>
        <v>101.48227350838991</v>
      </c>
      <c r="AF51" s="35">
        <f t="shared" si="18"/>
        <v>410.94164706797392</v>
      </c>
      <c r="AG51" s="35">
        <f t="shared" si="19"/>
        <v>33.251431016125281</v>
      </c>
      <c r="AH51" s="35">
        <f t="shared" si="20"/>
        <v>719.17730461639792</v>
      </c>
      <c r="AI51" s="35">
        <f t="shared" si="21"/>
        <v>398.87386561146616</v>
      </c>
      <c r="AJ51" s="35">
        <f t="shared" si="22"/>
        <v>22.934149413623462</v>
      </c>
      <c r="AK51" s="36">
        <f t="shared" si="23"/>
        <v>3947.8645400082996</v>
      </c>
    </row>
    <row r="52" spans="1:37" x14ac:dyDescent="0.25">
      <c r="A52" s="5">
        <v>5588</v>
      </c>
      <c r="B52" s="5">
        <v>1242904.0475158691</v>
      </c>
      <c r="C52" s="5">
        <v>1531028.093438834</v>
      </c>
      <c r="D52" s="5">
        <v>17798.726582278498</v>
      </c>
      <c r="E52" s="5">
        <v>56.145930209145483</v>
      </c>
      <c r="F52" s="45">
        <v>-2.5000000000000001E-2</v>
      </c>
      <c r="G52" s="45">
        <v>2.5000000000000001E-2</v>
      </c>
      <c r="H52" s="45">
        <v>0.25</v>
      </c>
      <c r="I52" s="45">
        <v>0.25</v>
      </c>
      <c r="J52" s="45">
        <v>600</v>
      </c>
      <c r="K52" s="50">
        <f t="shared" si="24"/>
        <v>2861.8357000211377</v>
      </c>
      <c r="L52" s="51">
        <v>9900</v>
      </c>
      <c r="M52" s="51">
        <v>4150</v>
      </c>
      <c r="N52" s="35">
        <f t="shared" si="2"/>
        <v>496.25</v>
      </c>
      <c r="O52" s="35">
        <f t="shared" si="3"/>
        <v>25</v>
      </c>
      <c r="P52" s="35">
        <f t="shared" si="4"/>
        <v>738.94083890802244</v>
      </c>
      <c r="Q52" s="35">
        <f t="shared" si="5"/>
        <v>148.75279019625714</v>
      </c>
      <c r="R52" s="35">
        <f t="shared" si="6"/>
        <v>77.239077389968344</v>
      </c>
      <c r="S52" s="35">
        <f t="shared" si="7"/>
        <v>384.7257408940896</v>
      </c>
      <c r="T52" s="35">
        <f t="shared" si="8"/>
        <v>68.27958241870698</v>
      </c>
      <c r="U52" s="35">
        <f t="shared" si="9"/>
        <v>727.0270092576983</v>
      </c>
      <c r="V52" s="35">
        <f t="shared" si="10"/>
        <v>377.5048209755567</v>
      </c>
      <c r="W52" s="35">
        <f t="shared" si="11"/>
        <v>21.491143043925533</v>
      </c>
      <c r="X52" s="35">
        <f t="shared" si="12"/>
        <v>4112.0271441394443</v>
      </c>
      <c r="Y52" s="51">
        <v>9900</v>
      </c>
      <c r="Z52" s="51">
        <v>4150</v>
      </c>
      <c r="AA52" s="35">
        <f t="shared" si="13"/>
        <v>703.75</v>
      </c>
      <c r="AB52" s="35">
        <f t="shared" si="14"/>
        <v>475</v>
      </c>
      <c r="AC52" s="35">
        <f t="shared" si="15"/>
        <v>741.34338003164555</v>
      </c>
      <c r="AD52" s="35">
        <f t="shared" si="16"/>
        <v>182.97450452469536</v>
      </c>
      <c r="AE52" s="35">
        <f t="shared" si="17"/>
        <v>101.48765176944002</v>
      </c>
      <c r="AF52" s="35">
        <f t="shared" si="18"/>
        <v>410.96223238369259</v>
      </c>
      <c r="AG52" s="35">
        <f t="shared" si="19"/>
        <v>33.251431016125281</v>
      </c>
      <c r="AH52" s="35">
        <f t="shared" si="20"/>
        <v>719.17730461639792</v>
      </c>
      <c r="AI52" s="35">
        <f t="shared" si="21"/>
        <v>398.89500474937824</v>
      </c>
      <c r="AJ52" s="35">
        <f t="shared" si="22"/>
        <v>22.956738224178928</v>
      </c>
      <c r="AK52" s="36">
        <f t="shared" si="23"/>
        <v>3943.6906484641695</v>
      </c>
    </row>
    <row r="53" spans="1:37" x14ac:dyDescent="0.25">
      <c r="A53" s="5">
        <v>5588.7</v>
      </c>
      <c r="B53" s="5">
        <v>1243293.7732691765</v>
      </c>
      <c r="C53" s="5">
        <v>1531609.56898579</v>
      </c>
      <c r="D53" s="5">
        <v>17799.912151898749</v>
      </c>
      <c r="E53" s="5">
        <v>56.191248904805526</v>
      </c>
      <c r="F53" s="45">
        <v>-2.5000000000000001E-2</v>
      </c>
      <c r="G53" s="45">
        <v>2.5000000000000001E-2</v>
      </c>
      <c r="H53" s="45">
        <v>0.25</v>
      </c>
      <c r="I53" s="45">
        <v>0.25</v>
      </c>
      <c r="J53" s="45">
        <v>600</v>
      </c>
      <c r="K53" s="50">
        <f t="shared" si="24"/>
        <v>2874.8211970255729</v>
      </c>
      <c r="L53" s="51">
        <v>9900</v>
      </c>
      <c r="M53" s="51">
        <v>4150</v>
      </c>
      <c r="N53" s="35">
        <f t="shared" si="2"/>
        <v>496.25</v>
      </c>
      <c r="O53" s="35">
        <f t="shared" si="3"/>
        <v>25</v>
      </c>
      <c r="P53" s="35">
        <f t="shared" si="4"/>
        <v>738.94083890802244</v>
      </c>
      <c r="Q53" s="35">
        <f t="shared" si="5"/>
        <v>148.75279019625714</v>
      </c>
      <c r="R53" s="35">
        <f t="shared" si="6"/>
        <v>77.235783783178633</v>
      </c>
      <c r="S53" s="35">
        <f t="shared" si="7"/>
        <v>384.70844904885791</v>
      </c>
      <c r="T53" s="35">
        <f t="shared" si="8"/>
        <v>68.27958241870698</v>
      </c>
      <c r="U53" s="35">
        <f t="shared" si="9"/>
        <v>727.0270092576983</v>
      </c>
      <c r="V53" s="35">
        <f t="shared" si="10"/>
        <v>377.48872352225288</v>
      </c>
      <c r="W53" s="35">
        <f t="shared" si="11"/>
        <v>21.506090148701073</v>
      </c>
      <c r="X53" s="35">
        <f t="shared" si="12"/>
        <v>4109.3702567241244</v>
      </c>
      <c r="Y53" s="51">
        <v>9900</v>
      </c>
      <c r="Z53" s="51">
        <v>4150</v>
      </c>
      <c r="AA53" s="35">
        <f t="shared" si="13"/>
        <v>703.75</v>
      </c>
      <c r="AB53" s="35">
        <f t="shared" si="14"/>
        <v>475</v>
      </c>
      <c r="AC53" s="35">
        <f t="shared" si="15"/>
        <v>741.34338003164555</v>
      </c>
      <c r="AD53" s="35">
        <f t="shared" si="16"/>
        <v>182.97450452469536</v>
      </c>
      <c r="AE53" s="35">
        <f t="shared" si="17"/>
        <v>101.4919161461586</v>
      </c>
      <c r="AF53" s="35">
        <f t="shared" si="18"/>
        <v>410.97855345899529</v>
      </c>
      <c r="AG53" s="35">
        <f t="shared" si="19"/>
        <v>33.251431016125281</v>
      </c>
      <c r="AH53" s="35">
        <f t="shared" si="20"/>
        <v>719.17730461639792</v>
      </c>
      <c r="AI53" s="35">
        <f t="shared" si="21"/>
        <v>398.91176578918703</v>
      </c>
      <c r="AJ53" s="35">
        <f t="shared" si="22"/>
        <v>22.974649612515844</v>
      </c>
      <c r="AK53" s="36">
        <f t="shared" si="23"/>
        <v>3940.3868527727009</v>
      </c>
    </row>
    <row r="54" spans="1:37" x14ac:dyDescent="0.25">
      <c r="A54" s="5">
        <v>5589</v>
      </c>
      <c r="B54" s="5">
        <v>1243460.6577754021</v>
      </c>
      <c r="C54" s="5">
        <v>1531858.8671217263</v>
      </c>
      <c r="D54" s="5">
        <v>17800.420253164575</v>
      </c>
      <c r="E54" s="5">
        <v>56.210671202945569</v>
      </c>
      <c r="F54" s="45">
        <v>-2.5000000000000001E-2</v>
      </c>
      <c r="G54" s="45">
        <v>2.5000000000000001E-2</v>
      </c>
      <c r="H54" s="45">
        <v>0.25</v>
      </c>
      <c r="I54" s="45">
        <v>0.25</v>
      </c>
      <c r="J54" s="45">
        <v>600</v>
      </c>
      <c r="K54" s="50">
        <f t="shared" si="24"/>
        <v>2880.7649959459759</v>
      </c>
      <c r="L54" s="51">
        <v>9900</v>
      </c>
      <c r="M54" s="51">
        <v>4150</v>
      </c>
      <c r="N54" s="35">
        <f t="shared" si="2"/>
        <v>496.25</v>
      </c>
      <c r="O54" s="35">
        <f t="shared" si="3"/>
        <v>25</v>
      </c>
      <c r="P54" s="35">
        <f t="shared" si="4"/>
        <v>738.94083890802244</v>
      </c>
      <c r="Q54" s="35">
        <f t="shared" si="5"/>
        <v>148.75279019625714</v>
      </c>
      <c r="R54" s="35">
        <f t="shared" si="6"/>
        <v>77.234274626080918</v>
      </c>
      <c r="S54" s="35">
        <f t="shared" si="7"/>
        <v>384.7005255837305</v>
      </c>
      <c r="T54" s="35">
        <f t="shared" si="8"/>
        <v>68.27958241870698</v>
      </c>
      <c r="U54" s="35">
        <f t="shared" si="9"/>
        <v>727.0270092576983</v>
      </c>
      <c r="V54" s="35">
        <f t="shared" si="10"/>
        <v>377.4813475397936</v>
      </c>
      <c r="W54" s="35">
        <f t="shared" si="11"/>
        <v>21.51293873641719</v>
      </c>
      <c r="X54" s="35">
        <f t="shared" si="12"/>
        <v>4108.1541304144866</v>
      </c>
      <c r="Y54" s="51">
        <v>9900</v>
      </c>
      <c r="Z54" s="51">
        <v>4150</v>
      </c>
      <c r="AA54" s="35">
        <f t="shared" si="13"/>
        <v>703.75</v>
      </c>
      <c r="AB54" s="35">
        <f t="shared" si="14"/>
        <v>475</v>
      </c>
      <c r="AC54" s="35">
        <f t="shared" si="15"/>
        <v>741.34338003164555</v>
      </c>
      <c r="AD54" s="35">
        <f t="shared" si="16"/>
        <v>182.97450452469536</v>
      </c>
      <c r="AE54" s="35">
        <f t="shared" si="17"/>
        <v>101.49387021147368</v>
      </c>
      <c r="AF54" s="35">
        <f t="shared" si="18"/>
        <v>410.98603201590538</v>
      </c>
      <c r="AG54" s="35">
        <f t="shared" si="19"/>
        <v>33.251431016125281</v>
      </c>
      <c r="AH54" s="35">
        <f t="shared" si="20"/>
        <v>719.17730461639792</v>
      </c>
      <c r="AI54" s="35">
        <f t="shared" si="21"/>
        <v>398.91944620034593</v>
      </c>
      <c r="AJ54" s="35">
        <f t="shared" si="22"/>
        <v>22.98285741841806</v>
      </c>
      <c r="AK54" s="36">
        <f t="shared" si="23"/>
        <v>3938.8746197594037</v>
      </c>
    </row>
    <row r="55" spans="1:37" x14ac:dyDescent="0.25">
      <c r="A55" s="5">
        <v>5589.3</v>
      </c>
      <c r="B55" s="5">
        <v>1243627.4577646255</v>
      </c>
      <c r="C55" s="5">
        <v>1532108.221814394</v>
      </c>
      <c r="D55" s="5">
        <v>17800.928354430398</v>
      </c>
      <c r="E55" s="5">
        <v>56.230093501085612</v>
      </c>
      <c r="F55" s="45">
        <v>-2.5000000000000001E-2</v>
      </c>
      <c r="G55" s="45">
        <v>2.5000000000000001E-2</v>
      </c>
      <c r="H55" s="45">
        <v>0.25</v>
      </c>
      <c r="I55" s="45">
        <v>0.25</v>
      </c>
      <c r="J55" s="45">
        <v>600</v>
      </c>
      <c r="K55" s="50">
        <f t="shared" si="24"/>
        <v>2886.9359464174768</v>
      </c>
      <c r="L55" s="51">
        <v>9900</v>
      </c>
      <c r="M55" s="51">
        <v>4150</v>
      </c>
      <c r="N55" s="35">
        <f t="shared" si="2"/>
        <v>496.25</v>
      </c>
      <c r="O55" s="35">
        <f t="shared" si="3"/>
        <v>25</v>
      </c>
      <c r="P55" s="35">
        <f t="shared" si="4"/>
        <v>738.94083890802244</v>
      </c>
      <c r="Q55" s="35">
        <f t="shared" si="5"/>
        <v>148.75279019625714</v>
      </c>
      <c r="R55" s="35">
        <f t="shared" si="6"/>
        <v>77.232706737683415</v>
      </c>
      <c r="S55" s="35">
        <f t="shared" si="7"/>
        <v>384.69229362917832</v>
      </c>
      <c r="T55" s="35">
        <f t="shared" si="8"/>
        <v>68.27958241870698</v>
      </c>
      <c r="U55" s="35">
        <f t="shared" si="9"/>
        <v>727.0270092576983</v>
      </c>
      <c r="V55" s="35">
        <f t="shared" si="10"/>
        <v>377.47368450899614</v>
      </c>
      <c r="W55" s="35">
        <f t="shared" si="11"/>
        <v>21.520053651145272</v>
      </c>
      <c r="X55" s="35">
        <f t="shared" si="12"/>
        <v>4106.891527940149</v>
      </c>
      <c r="Y55" s="51">
        <v>9900</v>
      </c>
      <c r="Z55" s="51">
        <v>4150</v>
      </c>
      <c r="AA55" s="35">
        <f t="shared" si="13"/>
        <v>703.75</v>
      </c>
      <c r="AB55" s="35">
        <f t="shared" si="14"/>
        <v>475</v>
      </c>
      <c r="AC55" s="35">
        <f t="shared" si="15"/>
        <v>741.34338003164555</v>
      </c>
      <c r="AD55" s="35">
        <f t="shared" si="16"/>
        <v>182.97450452469536</v>
      </c>
      <c r="AE55" s="35">
        <f t="shared" si="17"/>
        <v>101.49590038474335</v>
      </c>
      <c r="AF55" s="35">
        <f t="shared" si="18"/>
        <v>410.99380168558531</v>
      </c>
      <c r="AG55" s="35">
        <f t="shared" si="19"/>
        <v>33.251431016125281</v>
      </c>
      <c r="AH55" s="35">
        <f t="shared" si="20"/>
        <v>719.17730461639792</v>
      </c>
      <c r="AI55" s="35">
        <f t="shared" si="21"/>
        <v>398.92742575216261</v>
      </c>
      <c r="AJ55" s="35">
        <f t="shared" si="22"/>
        <v>22.991385086303964</v>
      </c>
      <c r="AK55" s="36">
        <f t="shared" si="23"/>
        <v>3937.3045944016494</v>
      </c>
    </row>
    <row r="56" spans="1:37" x14ac:dyDescent="0.25">
      <c r="A56" s="5">
        <v>5590</v>
      </c>
      <c r="B56" s="5">
        <v>1244016.3289527893</v>
      </c>
      <c r="C56" s="5">
        <v>1532690.2692123055</v>
      </c>
      <c r="D56" s="5">
        <v>17802.113924050649</v>
      </c>
      <c r="E56" s="5">
        <v>56.27541219674567</v>
      </c>
      <c r="F56" s="45">
        <v>-2.5000000000000001E-2</v>
      </c>
      <c r="G56" s="45">
        <v>2.5000000000000001E-2</v>
      </c>
      <c r="H56" s="45">
        <v>0.25</v>
      </c>
      <c r="I56" s="45">
        <v>0.25</v>
      </c>
      <c r="J56" s="45">
        <v>600</v>
      </c>
      <c r="K56" s="50">
        <f t="shared" si="24"/>
        <v>2902.2181979941256</v>
      </c>
      <c r="L56" s="51">
        <v>9900</v>
      </c>
      <c r="M56" s="51">
        <v>4150</v>
      </c>
      <c r="N56" s="35">
        <f t="shared" si="2"/>
        <v>496.25</v>
      </c>
      <c r="O56" s="35">
        <f t="shared" si="3"/>
        <v>25</v>
      </c>
      <c r="P56" s="35">
        <f t="shared" si="4"/>
        <v>738.94083890802244</v>
      </c>
      <c r="Q56" s="35">
        <f t="shared" si="5"/>
        <v>148.75279019625714</v>
      </c>
      <c r="R56" s="35">
        <f t="shared" si="6"/>
        <v>77.228819249012986</v>
      </c>
      <c r="S56" s="35">
        <f t="shared" si="7"/>
        <v>384.67188238058066</v>
      </c>
      <c r="T56" s="35">
        <f t="shared" si="8"/>
        <v>68.27958241870698</v>
      </c>
      <c r="U56" s="35">
        <f t="shared" si="9"/>
        <v>727.0270092576983</v>
      </c>
      <c r="V56" s="35">
        <f t="shared" si="10"/>
        <v>377.45468446699454</v>
      </c>
      <c r="W56" s="35">
        <f t="shared" si="11"/>
        <v>21.537693805415017</v>
      </c>
      <c r="X56" s="35">
        <f t="shared" si="12"/>
        <v>4103.7647148595343</v>
      </c>
      <c r="Y56" s="51">
        <v>9900</v>
      </c>
      <c r="Z56" s="51">
        <v>4150</v>
      </c>
      <c r="AA56" s="35">
        <f t="shared" si="13"/>
        <v>703.75</v>
      </c>
      <c r="AB56" s="35">
        <f t="shared" si="14"/>
        <v>475</v>
      </c>
      <c r="AC56" s="35">
        <f t="shared" si="15"/>
        <v>741.34338003164555</v>
      </c>
      <c r="AD56" s="35">
        <f t="shared" si="16"/>
        <v>182.97450452469536</v>
      </c>
      <c r="AE56" s="35">
        <f t="shared" si="17"/>
        <v>101.50093435604683</v>
      </c>
      <c r="AF56" s="35">
        <f t="shared" si="18"/>
        <v>411.01306645154995</v>
      </c>
      <c r="AG56" s="35">
        <f t="shared" si="19"/>
        <v>33.251431016125281</v>
      </c>
      <c r="AH56" s="35">
        <f t="shared" si="20"/>
        <v>719.17730461639792</v>
      </c>
      <c r="AI56" s="35">
        <f t="shared" si="21"/>
        <v>398.94721166672457</v>
      </c>
      <c r="AJ56" s="35">
        <f t="shared" si="22"/>
        <v>23.012530888597816</v>
      </c>
      <c r="AK56" s="36">
        <f t="shared" si="23"/>
        <v>3933.4164538940026</v>
      </c>
    </row>
    <row r="57" spans="1:37" x14ac:dyDescent="0.25">
      <c r="A57" s="5">
        <v>5591</v>
      </c>
      <c r="B57" s="5">
        <v>1244571.0603384972</v>
      </c>
      <c r="C57" s="5">
        <v>1533522.2986490428</v>
      </c>
      <c r="D57" s="5">
        <v>17803.807594936723</v>
      </c>
      <c r="E57" s="5">
        <v>56.340153190545756</v>
      </c>
      <c r="F57" s="45">
        <v>-2.5000000000000001E-2</v>
      </c>
      <c r="G57" s="45">
        <v>2.5000000000000001E-2</v>
      </c>
      <c r="H57" s="45">
        <v>0.25</v>
      </c>
      <c r="I57" s="45">
        <v>0.25</v>
      </c>
      <c r="J57" s="45">
        <v>600</v>
      </c>
      <c r="K57" s="50">
        <f t="shared" si="24"/>
        <v>2926.1953061655872</v>
      </c>
      <c r="L57" s="51">
        <v>9900</v>
      </c>
      <c r="M57" s="51">
        <v>4150</v>
      </c>
      <c r="N57" s="35">
        <f t="shared" si="2"/>
        <v>496.25</v>
      </c>
      <c r="O57" s="35">
        <f t="shared" si="3"/>
        <v>25</v>
      </c>
      <c r="P57" s="35">
        <f t="shared" si="4"/>
        <v>738.94083890802244</v>
      </c>
      <c r="Q57" s="35">
        <f t="shared" si="5"/>
        <v>148.75279019625714</v>
      </c>
      <c r="R57" s="35">
        <f t="shared" si="6"/>
        <v>77.222706611790002</v>
      </c>
      <c r="S57" s="35">
        <f t="shared" si="7"/>
        <v>384.63978628641706</v>
      </c>
      <c r="T57" s="35">
        <f t="shared" si="8"/>
        <v>68.27958241870698</v>
      </c>
      <c r="U57" s="35">
        <f t="shared" si="9"/>
        <v>727.0270092576983</v>
      </c>
      <c r="V57" s="35">
        <f t="shared" si="10"/>
        <v>377.42480904514161</v>
      </c>
      <c r="W57" s="35">
        <f t="shared" si="11"/>
        <v>21.56542846204572</v>
      </c>
      <c r="X57" s="35">
        <f t="shared" si="12"/>
        <v>4098.8588974745871</v>
      </c>
      <c r="Y57" s="51">
        <v>9900</v>
      </c>
      <c r="Z57" s="51">
        <v>4150</v>
      </c>
      <c r="AA57" s="35">
        <f t="shared" si="13"/>
        <v>703.75</v>
      </c>
      <c r="AB57" s="35">
        <f t="shared" si="14"/>
        <v>475</v>
      </c>
      <c r="AC57" s="35">
        <f t="shared" si="15"/>
        <v>741.34338003164555</v>
      </c>
      <c r="AD57" s="35">
        <f t="shared" si="16"/>
        <v>182.97450452469536</v>
      </c>
      <c r="AE57" s="35">
        <f t="shared" si="17"/>
        <v>101.50885049769573</v>
      </c>
      <c r="AF57" s="35">
        <f t="shared" si="18"/>
        <v>411.0433590412876</v>
      </c>
      <c r="AG57" s="35">
        <f t="shared" si="19"/>
        <v>33.251431016125281</v>
      </c>
      <c r="AH57" s="35">
        <f t="shared" si="20"/>
        <v>719.17730461639792</v>
      </c>
      <c r="AI57" s="35">
        <f t="shared" si="21"/>
        <v>398.97832588905197</v>
      </c>
      <c r="AJ57" s="35">
        <f t="shared" si="22"/>
        <v>23.045785876147388</v>
      </c>
      <c r="AK57" s="36">
        <f t="shared" si="23"/>
        <v>3927.3161508679659</v>
      </c>
    </row>
    <row r="58" spans="1:37" x14ac:dyDescent="0.25">
      <c r="A58" s="5">
        <v>5592</v>
      </c>
      <c r="B58" s="5">
        <v>1245124.8512239456</v>
      </c>
      <c r="C58" s="5">
        <v>1534354.9543696046</v>
      </c>
      <c r="D58" s="5">
        <v>17805.501265822797</v>
      </c>
      <c r="E58" s="5">
        <v>56.404894184345856</v>
      </c>
      <c r="F58" s="45">
        <v>-2.5000000000000001E-2</v>
      </c>
      <c r="G58" s="45">
        <v>2.5000000000000001E-2</v>
      </c>
      <c r="H58" s="45">
        <v>0.25</v>
      </c>
      <c r="I58" s="45">
        <v>0.25</v>
      </c>
      <c r="J58" s="45">
        <v>600</v>
      </c>
      <c r="K58" s="50">
        <f t="shared" si="24"/>
        <v>2952.6963204603603</v>
      </c>
      <c r="L58" s="51">
        <v>9900</v>
      </c>
      <c r="M58" s="51">
        <v>4150</v>
      </c>
      <c r="N58" s="35">
        <f t="shared" si="2"/>
        <v>496.25</v>
      </c>
      <c r="O58" s="35">
        <f t="shared" si="3"/>
        <v>25</v>
      </c>
      <c r="P58" s="35">
        <f t="shared" si="4"/>
        <v>738.94083890802244</v>
      </c>
      <c r="Q58" s="35">
        <f t="shared" si="5"/>
        <v>148.75279019625714</v>
      </c>
      <c r="R58" s="35">
        <f t="shared" si="6"/>
        <v>77.215931487864282</v>
      </c>
      <c r="S58" s="35">
        <f t="shared" si="7"/>
        <v>384.60420918109662</v>
      </c>
      <c r="T58" s="35">
        <f t="shared" si="8"/>
        <v>68.27958241870698</v>
      </c>
      <c r="U58" s="35">
        <f t="shared" si="9"/>
        <v>727.0270092576983</v>
      </c>
      <c r="V58" s="35">
        <f t="shared" si="10"/>
        <v>377.39169572956234</v>
      </c>
      <c r="W58" s="35">
        <f t="shared" si="11"/>
        <v>21.596165431770185</v>
      </c>
      <c r="X58" s="35">
        <f t="shared" si="12"/>
        <v>4093.4366782596458</v>
      </c>
      <c r="Y58" s="51">
        <v>9900</v>
      </c>
      <c r="Z58" s="51">
        <v>4150</v>
      </c>
      <c r="AA58" s="35">
        <f t="shared" si="13"/>
        <v>703.75</v>
      </c>
      <c r="AB58" s="35">
        <f t="shared" si="14"/>
        <v>475</v>
      </c>
      <c r="AC58" s="35">
        <f t="shared" si="15"/>
        <v>741.34338003164555</v>
      </c>
      <c r="AD58" s="35">
        <f t="shared" si="16"/>
        <v>182.97450452469536</v>
      </c>
      <c r="AE58" s="35">
        <f t="shared" si="17"/>
        <v>101.51762571805079</v>
      </c>
      <c r="AF58" s="35">
        <f t="shared" si="18"/>
        <v>411.07693605017886</v>
      </c>
      <c r="AG58" s="35">
        <f t="shared" si="19"/>
        <v>33.251431016125281</v>
      </c>
      <c r="AH58" s="35">
        <f t="shared" si="20"/>
        <v>719.17730461639792</v>
      </c>
      <c r="AI58" s="35">
        <f t="shared" si="21"/>
        <v>399.01281670152201</v>
      </c>
      <c r="AJ58" s="35">
        <f t="shared" si="22"/>
        <v>23.082653034472344</v>
      </c>
      <c r="AK58" s="36">
        <f t="shared" si="23"/>
        <v>3920.5737106812944</v>
      </c>
    </row>
    <row r="59" spans="1:37" x14ac:dyDescent="0.25">
      <c r="A59" s="5">
        <v>5593</v>
      </c>
      <c r="B59" s="5">
        <v>1245677.7009015083</v>
      </c>
      <c r="C59" s="5">
        <v>1535188.2353108823</v>
      </c>
      <c r="D59" s="5">
        <v>17807.194936708875</v>
      </c>
      <c r="E59" s="5">
        <v>56.469635178145943</v>
      </c>
      <c r="F59" s="45">
        <v>-2.5000000000000001E-2</v>
      </c>
      <c r="G59" s="45">
        <v>2.5000000000000001E-2</v>
      </c>
      <c r="H59" s="45">
        <v>0.25</v>
      </c>
      <c r="I59" s="45">
        <v>0.25</v>
      </c>
      <c r="J59" s="45">
        <v>600</v>
      </c>
      <c r="K59" s="50">
        <f t="shared" si="24"/>
        <v>2981.7212408784453</v>
      </c>
      <c r="L59" s="51">
        <v>9900</v>
      </c>
      <c r="M59" s="51">
        <v>4150</v>
      </c>
      <c r="N59" s="35">
        <f t="shared" si="2"/>
        <v>496.25</v>
      </c>
      <c r="O59" s="35">
        <f t="shared" si="3"/>
        <v>25</v>
      </c>
      <c r="P59" s="35">
        <f t="shared" si="4"/>
        <v>738.94083890802244</v>
      </c>
      <c r="Q59" s="35">
        <f t="shared" si="5"/>
        <v>148.75279019625714</v>
      </c>
      <c r="R59" s="35">
        <f t="shared" si="6"/>
        <v>77.208488059855753</v>
      </c>
      <c r="S59" s="35">
        <f t="shared" si="7"/>
        <v>384.56511976053571</v>
      </c>
      <c r="T59" s="35">
        <f t="shared" si="8"/>
        <v>68.27958241870698</v>
      </c>
      <c r="U59" s="35">
        <f t="shared" si="9"/>
        <v>727.0270092576983</v>
      </c>
      <c r="V59" s="35">
        <f t="shared" si="10"/>
        <v>377.35531608789967</v>
      </c>
      <c r="W59" s="35">
        <f t="shared" si="11"/>
        <v>21.62993000109692</v>
      </c>
      <c r="X59" s="35">
        <f t="shared" si="12"/>
        <v>4087.4980572147101</v>
      </c>
      <c r="Y59" s="51">
        <v>9900</v>
      </c>
      <c r="Z59" s="51">
        <v>4150</v>
      </c>
      <c r="AA59" s="35">
        <f t="shared" si="13"/>
        <v>703.75</v>
      </c>
      <c r="AB59" s="35">
        <f t="shared" si="14"/>
        <v>475</v>
      </c>
      <c r="AC59" s="35">
        <f t="shared" si="15"/>
        <v>741.34338003164555</v>
      </c>
      <c r="AD59" s="35">
        <f t="shared" si="16"/>
        <v>182.97450452469536</v>
      </c>
      <c r="AE59" s="35">
        <f t="shared" si="17"/>
        <v>101.52726790180476</v>
      </c>
      <c r="AF59" s="35">
        <f t="shared" si="18"/>
        <v>411.11382671499416</v>
      </c>
      <c r="AG59" s="35">
        <f t="shared" si="19"/>
        <v>33.251431016125281</v>
      </c>
      <c r="AH59" s="35">
        <f t="shared" si="20"/>
        <v>719.17730461639792</v>
      </c>
      <c r="AI59" s="35">
        <f t="shared" si="21"/>
        <v>399.05071509474794</v>
      </c>
      <c r="AJ59" s="35">
        <f t="shared" si="22"/>
        <v>23.123166500034078</v>
      </c>
      <c r="AK59" s="36">
        <f t="shared" si="23"/>
        <v>3913.1891333339868</v>
      </c>
    </row>
    <row r="60" spans="1:37" x14ac:dyDescent="0.25">
      <c r="A60" s="5">
        <v>5593.7</v>
      </c>
      <c r="B60" s="5">
        <v>1246064.1352801323</v>
      </c>
      <c r="C60" s="5">
        <v>1535771.9034064114</v>
      </c>
      <c r="D60" s="5">
        <v>17808.380506329129</v>
      </c>
      <c r="E60" s="5">
        <v>56.514953873806</v>
      </c>
      <c r="F60" s="45">
        <v>-2.5000000000000001E-2</v>
      </c>
      <c r="G60" s="45">
        <v>2.5000000000000001E-2</v>
      </c>
      <c r="H60" s="45">
        <v>0.25</v>
      </c>
      <c r="I60" s="45">
        <v>0.25</v>
      </c>
      <c r="J60" s="45">
        <v>600</v>
      </c>
      <c r="K60" s="50">
        <f t="shared" si="24"/>
        <v>3003.5404093144698</v>
      </c>
      <c r="L60" s="51">
        <v>9900</v>
      </c>
      <c r="M60" s="51">
        <v>4150</v>
      </c>
      <c r="N60" s="35">
        <f t="shared" si="2"/>
        <v>496.25</v>
      </c>
      <c r="O60" s="35">
        <f t="shared" si="3"/>
        <v>25</v>
      </c>
      <c r="P60" s="35">
        <f t="shared" si="4"/>
        <v>738.94083890802244</v>
      </c>
      <c r="Q60" s="35">
        <f t="shared" si="5"/>
        <v>148.75279019625714</v>
      </c>
      <c r="R60" s="35">
        <f t="shared" si="6"/>
        <v>77.202876605614307</v>
      </c>
      <c r="S60" s="35">
        <f t="shared" si="7"/>
        <v>384.53564896594793</v>
      </c>
      <c r="T60" s="35">
        <f t="shared" si="8"/>
        <v>68.27958241870698</v>
      </c>
      <c r="U60" s="35">
        <f t="shared" si="9"/>
        <v>727.0270092576983</v>
      </c>
      <c r="V60" s="35">
        <f t="shared" si="10"/>
        <v>377.32789019027882</v>
      </c>
      <c r="W60" s="35">
        <f t="shared" si="11"/>
        <v>21.655381455103392</v>
      </c>
      <c r="X60" s="35">
        <f t="shared" si="12"/>
        <v>4083.0337633944096</v>
      </c>
      <c r="Y60" s="51">
        <v>9900</v>
      </c>
      <c r="Z60" s="51">
        <v>4150</v>
      </c>
      <c r="AA60" s="35">
        <f t="shared" si="13"/>
        <v>703.75</v>
      </c>
      <c r="AB60" s="35">
        <f t="shared" si="14"/>
        <v>475</v>
      </c>
      <c r="AC60" s="35">
        <f t="shared" si="15"/>
        <v>741.34338003164555</v>
      </c>
      <c r="AD60" s="35">
        <f t="shared" si="16"/>
        <v>182.97450452469536</v>
      </c>
      <c r="AE60" s="35">
        <f t="shared" si="17"/>
        <v>101.53453790197891</v>
      </c>
      <c r="AF60" s="35">
        <f t="shared" si="18"/>
        <v>411.14163896364931</v>
      </c>
      <c r="AG60" s="35">
        <f t="shared" si="19"/>
        <v>33.251431016125281</v>
      </c>
      <c r="AH60" s="35">
        <f t="shared" si="20"/>
        <v>719.17730461639792</v>
      </c>
      <c r="AI60" s="35">
        <f t="shared" si="21"/>
        <v>399.07928967208261</v>
      </c>
      <c r="AJ60" s="35">
        <f t="shared" si="22"/>
        <v>23.153715520983226</v>
      </c>
      <c r="AK60" s="36">
        <f t="shared" si="23"/>
        <v>3907.6378575802951</v>
      </c>
    </row>
    <row r="61" spans="1:37" x14ac:dyDescent="0.25">
      <c r="A61" s="5">
        <v>5594</v>
      </c>
      <c r="B61" s="5">
        <v>1246229.6086668968</v>
      </c>
      <c r="C61" s="5">
        <v>1536022.140408963</v>
      </c>
      <c r="D61" s="5">
        <v>17808.888607594952</v>
      </c>
      <c r="E61" s="5">
        <v>56.534376171946036</v>
      </c>
      <c r="F61" s="45">
        <v>-2.5000000000000001E-2</v>
      </c>
      <c r="G61" s="45">
        <v>2.5000000000000001E-2</v>
      </c>
      <c r="H61" s="45">
        <v>0.25</v>
      </c>
      <c r="I61" s="45">
        <v>0.25</v>
      </c>
      <c r="J61" s="45">
        <v>600</v>
      </c>
      <c r="K61" s="50">
        <f t="shared" si="24"/>
        <v>3013.2700674198422</v>
      </c>
      <c r="L61" s="51">
        <v>9900</v>
      </c>
      <c r="M61" s="51">
        <v>4150</v>
      </c>
      <c r="N61" s="35">
        <f t="shared" si="2"/>
        <v>496.25</v>
      </c>
      <c r="O61" s="35">
        <f t="shared" si="3"/>
        <v>25</v>
      </c>
      <c r="P61" s="35">
        <f t="shared" si="4"/>
        <v>738.94083890802244</v>
      </c>
      <c r="Q61" s="35">
        <f t="shared" si="5"/>
        <v>148.75279019625714</v>
      </c>
      <c r="R61" s="35">
        <f t="shared" si="6"/>
        <v>77.200369906944786</v>
      </c>
      <c r="S61" s="35">
        <f t="shared" si="7"/>
        <v>384.52248346724519</v>
      </c>
      <c r="T61" s="35">
        <f t="shared" si="8"/>
        <v>68.27958241870698</v>
      </c>
      <c r="U61" s="35">
        <f t="shared" si="9"/>
        <v>727.0270092576983</v>
      </c>
      <c r="V61" s="35">
        <f t="shared" si="10"/>
        <v>377.3156387384949</v>
      </c>
      <c r="W61" s="35">
        <f t="shared" si="11"/>
        <v>21.666750069855425</v>
      </c>
      <c r="X61" s="35">
        <f t="shared" si="12"/>
        <v>4081.0430343397798</v>
      </c>
      <c r="Y61" s="51">
        <v>9900</v>
      </c>
      <c r="Z61" s="51">
        <v>4150</v>
      </c>
      <c r="AA61" s="35">
        <f t="shared" si="13"/>
        <v>703.75</v>
      </c>
      <c r="AB61" s="35">
        <f t="shared" si="14"/>
        <v>475</v>
      </c>
      <c r="AC61" s="35">
        <f t="shared" si="15"/>
        <v>741.34338003164555</v>
      </c>
      <c r="AD61" s="35">
        <f t="shared" si="16"/>
        <v>182.97450452469536</v>
      </c>
      <c r="AE61" s="35">
        <f t="shared" si="17"/>
        <v>101.53778575460369</v>
      </c>
      <c r="AF61" s="35">
        <f t="shared" si="18"/>
        <v>411.1540633083967</v>
      </c>
      <c r="AG61" s="35">
        <f t="shared" si="19"/>
        <v>33.251431016125281</v>
      </c>
      <c r="AH61" s="35">
        <f t="shared" si="20"/>
        <v>719.17730461639792</v>
      </c>
      <c r="AI61" s="35">
        <f t="shared" si="21"/>
        <v>399.09205528608192</v>
      </c>
      <c r="AJ61" s="35">
        <f t="shared" si="22"/>
        <v>23.16736397201436</v>
      </c>
      <c r="AK61" s="36">
        <f t="shared" si="23"/>
        <v>3905.1624188260439</v>
      </c>
    </row>
    <row r="62" spans="1:37" x14ac:dyDescent="0.25">
      <c r="A62" s="5">
        <v>5594.3</v>
      </c>
      <c r="B62" s="5">
        <v>1246394.997218132</v>
      </c>
      <c r="C62" s="5">
        <v>1536272.4334898591</v>
      </c>
      <c r="D62" s="5">
        <v>17809.396708860775</v>
      </c>
      <c r="E62" s="5">
        <v>56.553798470086086</v>
      </c>
      <c r="F62" s="45">
        <v>-2.5000000000000001E-2</v>
      </c>
      <c r="G62" s="45">
        <v>2.5000000000000001E-2</v>
      </c>
      <c r="H62" s="45">
        <v>0.25</v>
      </c>
      <c r="I62" s="45">
        <v>0.25</v>
      </c>
      <c r="J62" s="45">
        <v>600</v>
      </c>
      <c r="K62" s="50">
        <f t="shared" si="24"/>
        <v>3023.2268770763135</v>
      </c>
      <c r="L62" s="51">
        <v>9900</v>
      </c>
      <c r="M62" s="51">
        <v>4150</v>
      </c>
      <c r="N62" s="35">
        <f t="shared" si="2"/>
        <v>496.25</v>
      </c>
      <c r="O62" s="35">
        <f t="shared" si="3"/>
        <v>25</v>
      </c>
      <c r="P62" s="35">
        <f t="shared" si="4"/>
        <v>738.94083890802244</v>
      </c>
      <c r="Q62" s="35">
        <f t="shared" si="5"/>
        <v>148.75279019625714</v>
      </c>
      <c r="R62" s="35">
        <f t="shared" si="6"/>
        <v>77.197801853908373</v>
      </c>
      <c r="S62" s="35">
        <f t="shared" si="7"/>
        <v>384.50899536337403</v>
      </c>
      <c r="T62" s="35">
        <f t="shared" si="8"/>
        <v>68.27958241870698</v>
      </c>
      <c r="U62" s="35">
        <f t="shared" si="9"/>
        <v>727.0270092576983</v>
      </c>
      <c r="V62" s="35">
        <f t="shared" si="10"/>
        <v>377.30308741817191</v>
      </c>
      <c r="W62" s="35">
        <f t="shared" si="11"/>
        <v>21.678396412299652</v>
      </c>
      <c r="X62" s="35">
        <f t="shared" si="12"/>
        <v>4079.0058291204505</v>
      </c>
      <c r="Y62" s="51">
        <v>9900</v>
      </c>
      <c r="Z62" s="51">
        <v>4150</v>
      </c>
      <c r="AA62" s="35">
        <f t="shared" si="13"/>
        <v>703.75</v>
      </c>
      <c r="AB62" s="35">
        <f t="shared" si="14"/>
        <v>475</v>
      </c>
      <c r="AC62" s="35">
        <f t="shared" si="15"/>
        <v>741.34338003164555</v>
      </c>
      <c r="AD62" s="35">
        <f t="shared" si="16"/>
        <v>182.97450452469536</v>
      </c>
      <c r="AE62" s="35">
        <f t="shared" si="17"/>
        <v>101.54111327073977</v>
      </c>
      <c r="AF62" s="35">
        <f t="shared" si="18"/>
        <v>411.16679194916844</v>
      </c>
      <c r="AG62" s="35">
        <f t="shared" si="19"/>
        <v>33.251431016125281</v>
      </c>
      <c r="AH62" s="35">
        <f t="shared" si="20"/>
        <v>719.17730461639792</v>
      </c>
      <c r="AI62" s="35">
        <f t="shared" si="21"/>
        <v>399.10513401577725</v>
      </c>
      <c r="AJ62" s="35">
        <f t="shared" si="22"/>
        <v>23.181347679588384</v>
      </c>
      <c r="AK62" s="36">
        <f t="shared" si="23"/>
        <v>3902.6291877273356</v>
      </c>
    </row>
    <row r="63" spans="1:37" x14ac:dyDescent="0.25">
      <c r="A63" s="5">
        <v>5595</v>
      </c>
      <c r="B63" s="5">
        <v>1246780.5738139153</v>
      </c>
      <c r="C63" s="5">
        <v>1536856.6685991883</v>
      </c>
      <c r="D63" s="5">
        <v>17810.58227848103</v>
      </c>
      <c r="E63" s="5">
        <v>56.599117165746136</v>
      </c>
      <c r="F63" s="45">
        <v>-2.5000000000000001E-2</v>
      </c>
      <c r="G63" s="45">
        <v>2.5000000000000001E-2</v>
      </c>
      <c r="H63" s="45">
        <v>0.25</v>
      </c>
      <c r="I63" s="45">
        <v>0.25</v>
      </c>
      <c r="J63" s="45">
        <v>600</v>
      </c>
      <c r="K63" s="50">
        <f t="shared" si="24"/>
        <v>3047.3428000845511</v>
      </c>
      <c r="L63" s="51">
        <v>9900</v>
      </c>
      <c r="M63" s="51">
        <v>4150</v>
      </c>
      <c r="N63" s="35">
        <f t="shared" si="2"/>
        <v>496.25</v>
      </c>
      <c r="O63" s="35">
        <f t="shared" si="3"/>
        <v>25</v>
      </c>
      <c r="P63" s="35">
        <f t="shared" si="4"/>
        <v>738.94083890802244</v>
      </c>
      <c r="Q63" s="35">
        <f t="shared" si="5"/>
        <v>148.75279019625714</v>
      </c>
      <c r="R63" s="35">
        <f t="shared" si="6"/>
        <v>77.191569990865062</v>
      </c>
      <c r="S63" s="35">
        <f t="shared" si="7"/>
        <v>384.47626241312719</v>
      </c>
      <c r="T63" s="35">
        <f t="shared" si="8"/>
        <v>68.27958241870698</v>
      </c>
      <c r="U63" s="35">
        <f t="shared" si="9"/>
        <v>727.0270092576983</v>
      </c>
      <c r="V63" s="35">
        <f t="shared" si="10"/>
        <v>377.27262928192789</v>
      </c>
      <c r="W63" s="35">
        <f t="shared" si="11"/>
        <v>21.70665620923198</v>
      </c>
      <c r="X63" s="35">
        <f t="shared" si="12"/>
        <v>4074.0716096348551</v>
      </c>
      <c r="Y63" s="51">
        <v>9900</v>
      </c>
      <c r="Z63" s="51">
        <v>4150</v>
      </c>
      <c r="AA63" s="35">
        <f t="shared" si="13"/>
        <v>703.75</v>
      </c>
      <c r="AB63" s="35">
        <f t="shared" si="14"/>
        <v>475</v>
      </c>
      <c r="AC63" s="35">
        <f t="shared" si="15"/>
        <v>741.34338003164555</v>
      </c>
      <c r="AD63" s="35">
        <f t="shared" si="16"/>
        <v>182.97450452469536</v>
      </c>
      <c r="AE63" s="35">
        <f t="shared" si="17"/>
        <v>101.54918882293676</v>
      </c>
      <c r="AF63" s="35">
        <f t="shared" si="18"/>
        <v>411.19768121026141</v>
      </c>
      <c r="AG63" s="35">
        <f t="shared" si="19"/>
        <v>33.251431016125281</v>
      </c>
      <c r="AH63" s="35">
        <f t="shared" si="20"/>
        <v>719.17730461639792</v>
      </c>
      <c r="AI63" s="35">
        <f t="shared" si="21"/>
        <v>399.13687479779168</v>
      </c>
      <c r="AJ63" s="35">
        <f t="shared" si="22"/>
        <v>23.215286800914765</v>
      </c>
      <c r="AK63" s="36">
        <f t="shared" si="23"/>
        <v>3896.4935671574658</v>
      </c>
    </row>
    <row r="64" spans="1:37" x14ac:dyDescent="0.25">
      <c r="A64" s="5">
        <v>5596</v>
      </c>
      <c r="B64" s="5">
        <v>1247330.5956397057</v>
      </c>
      <c r="C64" s="5">
        <v>1537691.8188160062</v>
      </c>
      <c r="D64" s="5">
        <v>17812.275949367104</v>
      </c>
      <c r="E64" s="5">
        <v>56.66385815954623</v>
      </c>
      <c r="F64" s="45">
        <v>-2.5000000000000001E-2</v>
      </c>
      <c r="G64" s="45">
        <v>2.5000000000000001E-2</v>
      </c>
      <c r="H64" s="45">
        <v>0.25</v>
      </c>
      <c r="I64" s="45">
        <v>0.25</v>
      </c>
      <c r="J64" s="45">
        <v>600</v>
      </c>
      <c r="K64" s="50">
        <f t="shared" si="24"/>
        <v>3083.9394388725714</v>
      </c>
      <c r="L64" s="51">
        <v>9900</v>
      </c>
      <c r="M64" s="51">
        <v>4150</v>
      </c>
      <c r="N64" s="35">
        <f t="shared" si="2"/>
        <v>496.25</v>
      </c>
      <c r="O64" s="35">
        <f t="shared" si="3"/>
        <v>25</v>
      </c>
      <c r="P64" s="35">
        <f t="shared" si="4"/>
        <v>738.94083890802244</v>
      </c>
      <c r="Q64" s="35">
        <f t="shared" si="5"/>
        <v>148.75279019625714</v>
      </c>
      <c r="R64" s="35">
        <f t="shared" si="6"/>
        <v>77.182080640439466</v>
      </c>
      <c r="S64" s="35">
        <f t="shared" si="7"/>
        <v>384.42641529421178</v>
      </c>
      <c r="T64" s="35">
        <f t="shared" si="8"/>
        <v>68.27958241870698</v>
      </c>
      <c r="U64" s="35">
        <f t="shared" si="9"/>
        <v>727.0270092576983</v>
      </c>
      <c r="V64" s="35">
        <f t="shared" si="10"/>
        <v>377.22625022543684</v>
      </c>
      <c r="W64" s="35">
        <f t="shared" si="11"/>
        <v>21.749681725794701</v>
      </c>
      <c r="X64" s="35">
        <f t="shared" si="12"/>
        <v>4066.5837830999362</v>
      </c>
      <c r="Y64" s="51">
        <v>9900</v>
      </c>
      <c r="Z64" s="51">
        <v>4150</v>
      </c>
      <c r="AA64" s="35">
        <f t="shared" si="13"/>
        <v>703.75</v>
      </c>
      <c r="AB64" s="35">
        <f t="shared" si="14"/>
        <v>475</v>
      </c>
      <c r="AC64" s="35">
        <f t="shared" si="15"/>
        <v>741.34338003164555</v>
      </c>
      <c r="AD64" s="35">
        <f t="shared" si="16"/>
        <v>182.97450452469536</v>
      </c>
      <c r="AE64" s="35">
        <f t="shared" si="17"/>
        <v>101.56148751611107</v>
      </c>
      <c r="AF64" s="35">
        <f t="shared" si="18"/>
        <v>411.24471898642821</v>
      </c>
      <c r="AG64" s="35">
        <f t="shared" si="19"/>
        <v>33.251431016125281</v>
      </c>
      <c r="AH64" s="35">
        <f t="shared" si="20"/>
        <v>719.17730461639792</v>
      </c>
      <c r="AI64" s="35">
        <f t="shared" si="21"/>
        <v>399.1852145434321</v>
      </c>
      <c r="AJ64" s="35">
        <f t="shared" si="22"/>
        <v>23.266980086483589</v>
      </c>
      <c r="AK64" s="36">
        <f t="shared" si="23"/>
        <v>3887.182578328252</v>
      </c>
    </row>
    <row r="65" spans="1:37" x14ac:dyDescent="0.25">
      <c r="A65" s="5">
        <v>5597</v>
      </c>
      <c r="B65" s="5">
        <v>1247879.6734418869</v>
      </c>
      <c r="C65" s="5">
        <v>1538527.5899931192</v>
      </c>
      <c r="D65" s="5">
        <v>17813.969620253181</v>
      </c>
      <c r="E65" s="5">
        <v>56.728599153346323</v>
      </c>
      <c r="F65" s="45">
        <v>-2.5000000000000001E-2</v>
      </c>
      <c r="G65" s="45">
        <v>2.5000000000000001E-2</v>
      </c>
      <c r="H65" s="45">
        <v>0.25</v>
      </c>
      <c r="I65" s="45">
        <v>0.25</v>
      </c>
      <c r="J65" s="45">
        <v>600</v>
      </c>
      <c r="K65" s="50">
        <f t="shared" si="24"/>
        <v>3123.0599837839031</v>
      </c>
      <c r="L65" s="51">
        <v>9900</v>
      </c>
      <c r="M65" s="51">
        <v>4150</v>
      </c>
      <c r="N65" s="35">
        <f t="shared" si="2"/>
        <v>496.25</v>
      </c>
      <c r="O65" s="35">
        <f t="shared" si="3"/>
        <v>25</v>
      </c>
      <c r="P65" s="35">
        <f t="shared" si="4"/>
        <v>738.94083890802244</v>
      </c>
      <c r="Q65" s="35">
        <f t="shared" si="5"/>
        <v>148.75279019625714</v>
      </c>
      <c r="R65" s="35">
        <f t="shared" si="6"/>
        <v>77.171893534594489</v>
      </c>
      <c r="S65" s="35">
        <f t="shared" si="7"/>
        <v>384.37289729697056</v>
      </c>
      <c r="T65" s="35">
        <f t="shared" si="8"/>
        <v>68.27958241870698</v>
      </c>
      <c r="U65" s="35">
        <f t="shared" si="9"/>
        <v>727.0270092576983</v>
      </c>
      <c r="V65" s="35">
        <f t="shared" si="10"/>
        <v>377.17646089990086</v>
      </c>
      <c r="W65" s="35">
        <f t="shared" si="11"/>
        <v>21.795862731759968</v>
      </c>
      <c r="X65" s="35">
        <f t="shared" si="12"/>
        <v>4058.5795547350226</v>
      </c>
      <c r="Y65" s="51">
        <v>9900</v>
      </c>
      <c r="Z65" s="51">
        <v>4150</v>
      </c>
      <c r="AA65" s="35">
        <f t="shared" si="13"/>
        <v>703.75</v>
      </c>
      <c r="AB65" s="35">
        <f t="shared" si="14"/>
        <v>475</v>
      </c>
      <c r="AC65" s="35">
        <f t="shared" si="15"/>
        <v>741.34338003164555</v>
      </c>
      <c r="AD65" s="35">
        <f t="shared" si="16"/>
        <v>182.97450452469536</v>
      </c>
      <c r="AE65" s="35">
        <f t="shared" si="17"/>
        <v>101.57469313040677</v>
      </c>
      <c r="AF65" s="35">
        <f t="shared" si="18"/>
        <v>411.29521847521869</v>
      </c>
      <c r="AG65" s="35">
        <f t="shared" si="19"/>
        <v>33.251431016125281</v>
      </c>
      <c r="AH65" s="35">
        <f t="shared" si="20"/>
        <v>719.17730461639792</v>
      </c>
      <c r="AI65" s="35">
        <f t="shared" si="21"/>
        <v>399.23711892278624</v>
      </c>
      <c r="AJ65" s="35">
        <f t="shared" si="22"/>
        <v>23.322492785408329</v>
      </c>
      <c r="AK65" s="36">
        <f t="shared" si="23"/>
        <v>3877.229452338403</v>
      </c>
    </row>
    <row r="66" spans="1:37" x14ac:dyDescent="0.25">
      <c r="A66" s="5">
        <v>5598</v>
      </c>
      <c r="B66" s="5">
        <v>1248427.8065199852</v>
      </c>
      <c r="C66" s="5">
        <v>1539363.9810634553</v>
      </c>
      <c r="D66" s="5">
        <v>17815.663291139255</v>
      </c>
      <c r="E66" s="5">
        <v>56.793340147146409</v>
      </c>
      <c r="F66" s="45">
        <v>-2.5000000000000001E-2</v>
      </c>
      <c r="G66" s="45">
        <v>2.5000000000000001E-2</v>
      </c>
      <c r="H66" s="45">
        <v>0.25</v>
      </c>
      <c r="I66" s="45">
        <v>0.25</v>
      </c>
      <c r="J66" s="45">
        <v>600</v>
      </c>
      <c r="K66" s="50">
        <f t="shared" si="24"/>
        <v>3164.7044348185468</v>
      </c>
      <c r="L66" s="51">
        <v>9900</v>
      </c>
      <c r="M66" s="51">
        <v>4150</v>
      </c>
      <c r="N66" s="35">
        <f t="shared" si="2"/>
        <v>496.25</v>
      </c>
      <c r="O66" s="35">
        <f t="shared" si="3"/>
        <v>25</v>
      </c>
      <c r="P66" s="35">
        <f t="shared" si="4"/>
        <v>738.94083890802244</v>
      </c>
      <c r="Q66" s="35">
        <f t="shared" si="5"/>
        <v>148.75279019625714</v>
      </c>
      <c r="R66" s="35">
        <f t="shared" si="6"/>
        <v>77.16099968378181</v>
      </c>
      <c r="S66" s="35">
        <f t="shared" si="7"/>
        <v>384.31565999580278</v>
      </c>
      <c r="T66" s="35">
        <f t="shared" si="8"/>
        <v>68.27958241870698</v>
      </c>
      <c r="U66" s="35">
        <f t="shared" si="9"/>
        <v>727.0270092576983</v>
      </c>
      <c r="V66" s="35">
        <f t="shared" si="10"/>
        <v>377.12321736903874</v>
      </c>
      <c r="W66" s="35">
        <f t="shared" si="11"/>
        <v>21.845238221779635</v>
      </c>
      <c r="X66" s="35">
        <f t="shared" si="12"/>
        <v>4050.0589245401152</v>
      </c>
      <c r="Y66" s="51">
        <v>9900</v>
      </c>
      <c r="Z66" s="51">
        <v>4150</v>
      </c>
      <c r="AA66" s="35">
        <f t="shared" si="13"/>
        <v>703.75</v>
      </c>
      <c r="AB66" s="35">
        <f t="shared" si="14"/>
        <v>475</v>
      </c>
      <c r="AC66" s="35">
        <f t="shared" si="15"/>
        <v>741.34338003164555</v>
      </c>
      <c r="AD66" s="35">
        <f t="shared" si="16"/>
        <v>182.97450452469536</v>
      </c>
      <c r="AE66" s="35">
        <f t="shared" si="17"/>
        <v>101.58881787551937</v>
      </c>
      <c r="AF66" s="35">
        <f t="shared" si="18"/>
        <v>411.34922488208667</v>
      </c>
      <c r="AG66" s="35">
        <f t="shared" si="19"/>
        <v>33.251431016125281</v>
      </c>
      <c r="AH66" s="35">
        <f t="shared" si="20"/>
        <v>719.17730461639792</v>
      </c>
      <c r="AI66" s="35">
        <f t="shared" si="21"/>
        <v>399.29263592579633</v>
      </c>
      <c r="AJ66" s="35">
        <f t="shared" si="22"/>
        <v>23.38187782926078</v>
      </c>
      <c r="AK66" s="36">
        <f t="shared" si="23"/>
        <v>3866.6341891879188</v>
      </c>
    </row>
    <row r="67" spans="1:37" x14ac:dyDescent="0.25">
      <c r="A67" s="5">
        <v>5598.7</v>
      </c>
      <c r="B67" s="5">
        <v>1248810.9371886253</v>
      </c>
      <c r="C67" s="5">
        <v>1539949.8230773211</v>
      </c>
      <c r="D67" s="5">
        <v>17816.848860759506</v>
      </c>
      <c r="E67" s="5">
        <v>56.838658842806467</v>
      </c>
      <c r="F67" s="45">
        <v>-2.5000000000000001E-2</v>
      </c>
      <c r="G67" s="45">
        <v>2.5000000000000001E-2</v>
      </c>
      <c r="H67" s="45">
        <v>0.25</v>
      </c>
      <c r="I67" s="45">
        <v>0.25</v>
      </c>
      <c r="J67" s="45">
        <v>600</v>
      </c>
      <c r="K67" s="50">
        <f t="shared" si="24"/>
        <v>3195.3572746861601</v>
      </c>
      <c r="L67" s="51">
        <v>9900</v>
      </c>
      <c r="M67" s="51">
        <v>4150</v>
      </c>
      <c r="N67" s="35">
        <f t="shared" si="2"/>
        <v>496.25</v>
      </c>
      <c r="O67" s="35">
        <f t="shared" si="3"/>
        <v>25</v>
      </c>
      <c r="P67" s="35">
        <f t="shared" si="4"/>
        <v>738.94083890802244</v>
      </c>
      <c r="Q67" s="35">
        <f t="shared" si="5"/>
        <v>148.75279019625714</v>
      </c>
      <c r="R67" s="35">
        <f t="shared" si="6"/>
        <v>77.152948320545136</v>
      </c>
      <c r="S67" s="35">
        <f t="shared" si="7"/>
        <v>384.27335312622085</v>
      </c>
      <c r="T67" s="35">
        <f t="shared" si="8"/>
        <v>68.27958241870698</v>
      </c>
      <c r="U67" s="35">
        <f t="shared" si="9"/>
        <v>727.0270092576983</v>
      </c>
      <c r="V67" s="35">
        <f t="shared" si="10"/>
        <v>377.08386645315545</v>
      </c>
      <c r="W67" s="35">
        <f t="shared" si="11"/>
        <v>21.881724130988101</v>
      </c>
      <c r="X67" s="35">
        <f t="shared" si="12"/>
        <v>4043.7872243148345</v>
      </c>
      <c r="Y67" s="51">
        <v>9900</v>
      </c>
      <c r="Z67" s="51">
        <v>4150</v>
      </c>
      <c r="AA67" s="35">
        <f t="shared" si="13"/>
        <v>703.75</v>
      </c>
      <c r="AB67" s="35">
        <f t="shared" si="14"/>
        <v>475</v>
      </c>
      <c r="AC67" s="35">
        <f t="shared" si="15"/>
        <v>741.34338003164555</v>
      </c>
      <c r="AD67" s="35">
        <f t="shared" si="16"/>
        <v>182.97450452469536</v>
      </c>
      <c r="AE67" s="35">
        <f t="shared" si="17"/>
        <v>101.59925908404813</v>
      </c>
      <c r="AF67" s="35">
        <f t="shared" si="18"/>
        <v>411.38914190637661</v>
      </c>
      <c r="AG67" s="35">
        <f t="shared" si="19"/>
        <v>33.251431016125281</v>
      </c>
      <c r="AH67" s="35">
        <f t="shared" si="20"/>
        <v>719.17730461639792</v>
      </c>
      <c r="AI67" s="35">
        <f t="shared" si="21"/>
        <v>399.33367486849585</v>
      </c>
      <c r="AJ67" s="35">
        <f t="shared" si="22"/>
        <v>23.425781778635137</v>
      </c>
      <c r="AK67" s="36">
        <f t="shared" si="23"/>
        <v>3858.8354333720035</v>
      </c>
    </row>
    <row r="68" spans="1:37" x14ac:dyDescent="0.25">
      <c r="A68" s="5">
        <v>5599</v>
      </c>
      <c r="B68" s="5">
        <v>1248974.9941735268</v>
      </c>
      <c r="C68" s="5">
        <v>1540200.9909591079</v>
      </c>
      <c r="D68" s="5">
        <v>17817.356962025333</v>
      </c>
      <c r="E68" s="5">
        <v>56.85808114094651</v>
      </c>
      <c r="F68" s="45">
        <v>-2.5000000000000001E-2</v>
      </c>
      <c r="G68" s="45">
        <v>2.5000000000000001E-2</v>
      </c>
      <c r="H68" s="45">
        <v>0.25</v>
      </c>
      <c r="I68" s="45">
        <v>0.25</v>
      </c>
      <c r="J68" s="45">
        <v>600</v>
      </c>
      <c r="K68" s="50">
        <f t="shared" si="24"/>
        <v>3208.8727919765024</v>
      </c>
      <c r="L68" s="51">
        <v>9900</v>
      </c>
      <c r="M68" s="51">
        <v>4150</v>
      </c>
      <c r="N68" s="35">
        <f t="shared" ref="N68:N128" si="25">M68*F68+J68</f>
        <v>496.25</v>
      </c>
      <c r="O68" s="35">
        <f t="shared" ref="O68:O128" si="26">(L68-400-500)*F68+250</f>
        <v>25</v>
      </c>
      <c r="P68" s="35">
        <f t="shared" ref="P68:P128" si="27">(1000*SIN(PI()/2-(PI()/2+ATAN(H68)+ATAN(250/(L68-M68-400-250)))/2)/SIN((PI()/2+ATAN(H68)+ATAN(250/(L68-M68-400-250)))/2))*COS(ATAN((N68-O68)/(L68-M68-400-250)))</f>
        <v>738.94083890802244</v>
      </c>
      <c r="Q68" s="35">
        <f t="shared" ref="Q68:Q128" si="28">(1000*SIN(PI()/2-(PI()/2+ATAN(H68)+ATAN(250/(L68-M68-400-250)))/2)/SIN((PI()/2+ATAN(H68)+ATAN(250/(L68-M68-400-250)))/2))*SIN(ATAN(H68)+ATAN(250/(L68-M68-400-250))-ATAN((N68-O68)/(L68-M68-400-250)))</f>
        <v>148.75279019625714</v>
      </c>
      <c r="R68" s="35">
        <f t="shared" ref="R68:R128" si="29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77.149389409728187</v>
      </c>
      <c r="S68" s="35">
        <f t="shared" ref="S68:S128" si="30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384.25465124124997</v>
      </c>
      <c r="T68" s="35">
        <f t="shared" ref="T68:T128" si="31">(1000*SIN(PI()/2-(PI()/2+ATAN(H68)+ATAN(250/(L68-M68-400-250)))/2)/SIN((PI()/2+ATAN(H68)+ATAN(250/(L68-M68-400-250)))/2))*SIN(ATAN((N68-O68)/(L68-M68-400-250)))</f>
        <v>68.27958241870698</v>
      </c>
      <c r="U68" s="35">
        <f t="shared" ref="U68:U128" si="32">(1000*SIN(PI()/2-(PI()/2+ATAN(H68)+ATAN(250/(L68-M68-400-250)))/2)/SIN((PI()/2+ATAN(H68)+ATAN(250/(L68-M68-400-250)))/2))*COS(ATAN(H68)+ATAN(250/(L68-M68-400-250))-ATAN((N68-O68)/(L68-M68-400-250)))</f>
        <v>727.0270092576983</v>
      </c>
      <c r="V68" s="35">
        <f t="shared" ref="V68:V128" si="33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377.06647233043651</v>
      </c>
      <c r="W68" s="35">
        <f t="shared" ref="W68:W128" si="34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21.897850156557357</v>
      </c>
      <c r="X68" s="35">
        <f t="shared" ref="X68:X128" si="35">M68+400-((K68-250-(N68-O68))/TAN(PI()/2-(ATAN(H68)+ATAN(250/(L68-M68-400-250))-ATAN((N68-O68)/(L68-M68-400-250)))))</f>
        <v>4041.0218925152126</v>
      </c>
      <c r="Y68" s="51">
        <v>9900</v>
      </c>
      <c r="Z68" s="51">
        <v>4150</v>
      </c>
      <c r="AA68" s="35">
        <f t="shared" ref="AA68:AA128" si="36">Z68*G68+J68</f>
        <v>703.75</v>
      </c>
      <c r="AB68" s="35">
        <f t="shared" ref="AB68:AB128" si="37">(Y68-400-500)*G68+250</f>
        <v>475</v>
      </c>
      <c r="AC68" s="35">
        <f t="shared" ref="AC68:AC128" si="38">(1000*SIN(PI()/2-(PI()/2+ATAN(I68)+ATAN(250/(Y68-Z68-400-250)))/2)/SIN((PI()/2+ATAN(I68)+ATAN(250/(Y68-Z68-400-250)))/2))*COS(ATAN((AA68-AB68)/(Y68-Z68-400-250)))</f>
        <v>741.34338003164555</v>
      </c>
      <c r="AD68" s="35">
        <f t="shared" ref="AD68:AD128" si="39">(1000*SIN(PI()/2-(PI()/2+ATAN(I68)+ATAN(250/(Y68-Z68-400-250)))/2)/SIN((PI()/2+ATAN(I68)+ATAN(250/(Y68-Z68-400-250)))/2))*SIN(ATAN(I68)+ATAN(250/(Y68-Z68-400-250))-(ATAN((AA68-AB68)/(Y68-Z68-400-250))))</f>
        <v>182.97450452469536</v>
      </c>
      <c r="AE68" s="35">
        <f t="shared" ref="AE68:AE128" si="40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101.60387490340635</v>
      </c>
      <c r="AF68" s="35">
        <f t="shared" ref="AF68:AF128" si="41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411.40678688280593</v>
      </c>
      <c r="AG68" s="35">
        <f t="shared" ref="AG68:AG128" si="42">(1000*SIN(PI()/2-(PI()/2+ATAN(I68)+ATAN(250/(Y68-Z68-400-250)))/2)/SIN((PI()/2+ATAN(I68)+ATAN(250/(Y68-Z68-400-250)))/2))*SIN(ATAN((AA68-AB68)/(Y68-Z68-400-250)))</f>
        <v>33.251431016125281</v>
      </c>
      <c r="AH68" s="35">
        <f t="shared" ref="AH68:AH128" si="43">(1000*SIN(PI()/2-(PI()/2+ATAN(I68)+ATAN(250/(Y68-Z68-400-250)))/2)/SIN((PI()/2+ATAN(I68)+ATAN(250/(Y68-Z68-400-250)))/2))*COS(ATAN(I68)+ATAN(250/(Y68-Z68-400-250))-(ATAN((AA68-AB68)/(Y68-Z68-400-250))))</f>
        <v>719.17730461639792</v>
      </c>
      <c r="AI68" s="35">
        <f t="shared" ref="AI68:AI128" si="44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399.35181724594486</v>
      </c>
      <c r="AJ68" s="35">
        <f t="shared" ref="AJ68:AJ128" si="45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23.445192253233806</v>
      </c>
      <c r="AK68" s="36">
        <f t="shared" ref="AK68:AK128" si="46">Z68+400-((K68-250-(AA68-AB68))/TAN(PI()/2-(ATAN(I68)+ATAN(250/(Y68-Z68-400-250))-(ATAN((AA68-AB68)/(Y68-Z68-400-250))))))</f>
        <v>3855.3967888767988</v>
      </c>
    </row>
    <row r="69" spans="1:37" x14ac:dyDescent="0.25">
      <c r="A69" s="5">
        <v>5599.3</v>
      </c>
      <c r="B69" s="5">
        <v>1249138.9660072327</v>
      </c>
      <c r="C69" s="5">
        <v>1540452.2144390047</v>
      </c>
      <c r="D69" s="5">
        <v>17817.865063291156</v>
      </c>
      <c r="E69" s="5">
        <v>56.877503439086553</v>
      </c>
      <c r="F69" s="45">
        <v>-2.5000000000000001E-2</v>
      </c>
      <c r="G69" s="45">
        <v>2.5000000000000001E-2</v>
      </c>
      <c r="H69" s="45">
        <v>0.25</v>
      </c>
      <c r="I69" s="45">
        <v>0.25</v>
      </c>
      <c r="J69" s="45">
        <v>600</v>
      </c>
      <c r="K69" s="50">
        <f t="shared" si="24"/>
        <v>3222.6154608179431</v>
      </c>
      <c r="L69" s="51">
        <v>9900</v>
      </c>
      <c r="M69" s="51">
        <v>4150</v>
      </c>
      <c r="N69" s="35">
        <f t="shared" si="25"/>
        <v>496.25</v>
      </c>
      <c r="O69" s="35">
        <f t="shared" si="26"/>
        <v>25</v>
      </c>
      <c r="P69" s="35">
        <f t="shared" si="27"/>
        <v>738.94083890802244</v>
      </c>
      <c r="Q69" s="35">
        <f t="shared" si="28"/>
        <v>148.75279019625714</v>
      </c>
      <c r="R69" s="35">
        <f t="shared" si="29"/>
        <v>77.145765090820845</v>
      </c>
      <c r="S69" s="35">
        <f t="shared" si="30"/>
        <v>384.235604913072</v>
      </c>
      <c r="T69" s="35">
        <f t="shared" si="31"/>
        <v>68.27958241870698</v>
      </c>
      <c r="U69" s="35">
        <f t="shared" si="32"/>
        <v>727.0270092576983</v>
      </c>
      <c r="V69" s="35">
        <f t="shared" si="33"/>
        <v>377.0487585266664</v>
      </c>
      <c r="W69" s="35">
        <f t="shared" si="34"/>
        <v>21.914271492206549</v>
      </c>
      <c r="X69" s="35">
        <f t="shared" si="35"/>
        <v>4038.2100845508912</v>
      </c>
      <c r="Y69" s="51">
        <v>9900</v>
      </c>
      <c r="Z69" s="51">
        <v>4150</v>
      </c>
      <c r="AA69" s="35">
        <f t="shared" si="36"/>
        <v>703.75</v>
      </c>
      <c r="AB69" s="35">
        <f t="shared" si="37"/>
        <v>475</v>
      </c>
      <c r="AC69" s="35">
        <f t="shared" si="38"/>
        <v>741.34338003164555</v>
      </c>
      <c r="AD69" s="35">
        <f t="shared" si="39"/>
        <v>182.97450452469536</v>
      </c>
      <c r="AE69" s="35">
        <f t="shared" si="40"/>
        <v>101.60857589264329</v>
      </c>
      <c r="AF69" s="35">
        <f t="shared" si="41"/>
        <v>411.42475654065424</v>
      </c>
      <c r="AG69" s="35">
        <f t="shared" si="42"/>
        <v>33.251431016125281</v>
      </c>
      <c r="AH69" s="35">
        <f t="shared" si="43"/>
        <v>719.17730461639792</v>
      </c>
      <c r="AI69" s="35">
        <f t="shared" si="44"/>
        <v>399.37029438174716</v>
      </c>
      <c r="AJ69" s="35">
        <f t="shared" si="45"/>
        <v>23.464961857156997</v>
      </c>
      <c r="AK69" s="36">
        <f t="shared" si="46"/>
        <v>3851.9003520371366</v>
      </c>
    </row>
    <row r="70" spans="1:37" x14ac:dyDescent="0.25">
      <c r="A70" s="5">
        <v>5600</v>
      </c>
      <c r="B70" s="5">
        <v>1249521.235704422</v>
      </c>
      <c r="C70" s="5">
        <v>1541038.618611455</v>
      </c>
      <c r="D70" s="5">
        <v>17819.050632911407</v>
      </c>
      <c r="E70" s="5">
        <v>56.922822134746596</v>
      </c>
      <c r="F70" s="45">
        <v>-2.5000000000000001E-2</v>
      </c>
      <c r="G70" s="45">
        <v>2.5000000000000001E-2</v>
      </c>
      <c r="H70" s="45">
        <v>0.25</v>
      </c>
      <c r="I70" s="45">
        <v>0.25</v>
      </c>
      <c r="J70" s="45">
        <v>600</v>
      </c>
      <c r="K70" s="50">
        <f t="shared" si="24"/>
        <v>3255.5650552577699</v>
      </c>
      <c r="L70" s="51">
        <v>9900</v>
      </c>
      <c r="M70" s="51">
        <v>4150</v>
      </c>
      <c r="N70" s="35">
        <f t="shared" si="25"/>
        <v>496.25</v>
      </c>
      <c r="O70" s="35">
        <f t="shared" si="26"/>
        <v>25</v>
      </c>
      <c r="P70" s="35">
        <f t="shared" si="27"/>
        <v>738.94083890802244</v>
      </c>
      <c r="Q70" s="35">
        <f t="shared" si="28"/>
        <v>148.75279019625714</v>
      </c>
      <c r="R70" s="35">
        <f t="shared" si="29"/>
        <v>77.137052323427127</v>
      </c>
      <c r="S70" s="35">
        <f t="shared" si="30"/>
        <v>384.1898150384493</v>
      </c>
      <c r="T70" s="35">
        <f t="shared" si="31"/>
        <v>68.27958241870698</v>
      </c>
      <c r="U70" s="35">
        <f t="shared" si="32"/>
        <v>727.0270092576983</v>
      </c>
      <c r="V70" s="35">
        <f t="shared" si="33"/>
        <v>377.00617500798239</v>
      </c>
      <c r="W70" s="35">
        <f t="shared" si="34"/>
        <v>21.953743553633355</v>
      </c>
      <c r="X70" s="35">
        <f t="shared" si="35"/>
        <v>4031.4684586603162</v>
      </c>
      <c r="Y70" s="51">
        <v>9900</v>
      </c>
      <c r="Z70" s="51">
        <v>4150</v>
      </c>
      <c r="AA70" s="35">
        <f t="shared" si="36"/>
        <v>703.75</v>
      </c>
      <c r="AB70" s="35">
        <f t="shared" si="37"/>
        <v>475</v>
      </c>
      <c r="AC70" s="35">
        <f t="shared" si="38"/>
        <v>741.34338003164555</v>
      </c>
      <c r="AD70" s="35">
        <f t="shared" si="39"/>
        <v>182.97450452469536</v>
      </c>
      <c r="AE70" s="35">
        <f t="shared" si="40"/>
        <v>101.6198783396686</v>
      </c>
      <c r="AF70" s="35">
        <f t="shared" si="41"/>
        <v>411.46795673564543</v>
      </c>
      <c r="AG70" s="35">
        <f t="shared" si="42"/>
        <v>33.251431016125281</v>
      </c>
      <c r="AH70" s="35">
        <f t="shared" si="43"/>
        <v>719.17730461639792</v>
      </c>
      <c r="AI70" s="35">
        <f t="shared" si="44"/>
        <v>399.41471840359844</v>
      </c>
      <c r="AJ70" s="35">
        <f t="shared" si="45"/>
        <v>23.512497336265479</v>
      </c>
      <c r="AK70" s="36">
        <f t="shared" si="46"/>
        <v>3843.5172514050432</v>
      </c>
    </row>
    <row r="71" spans="1:37" x14ac:dyDescent="0.25">
      <c r="A71" s="5">
        <v>5601</v>
      </c>
      <c r="B71" s="5">
        <v>1250066.5304141045</v>
      </c>
      <c r="C71" s="5">
        <v>1541876.8629510105</v>
      </c>
      <c r="D71" s="5">
        <v>17820.744303797481</v>
      </c>
      <c r="E71" s="5">
        <v>56.987563128546697</v>
      </c>
      <c r="F71" s="45">
        <v>-2.5000000000000001E-2</v>
      </c>
      <c r="G71" s="45">
        <v>2.5000000000000001E-2</v>
      </c>
      <c r="H71" s="45">
        <v>0.25</v>
      </c>
      <c r="I71" s="45">
        <v>0.25</v>
      </c>
      <c r="J71" s="45">
        <v>600</v>
      </c>
      <c r="K71" s="50">
        <f t="shared" si="24"/>
        <v>3304.7812246623489</v>
      </c>
      <c r="L71" s="51">
        <v>9900</v>
      </c>
      <c r="M71" s="51">
        <v>4150</v>
      </c>
      <c r="N71" s="35">
        <f t="shared" si="25"/>
        <v>496.25</v>
      </c>
      <c r="O71" s="35">
        <f t="shared" si="26"/>
        <v>25</v>
      </c>
      <c r="P71" s="35">
        <f t="shared" si="27"/>
        <v>738.94083890802244</v>
      </c>
      <c r="Q71" s="35">
        <f t="shared" si="28"/>
        <v>148.75279019625714</v>
      </c>
      <c r="R71" s="35">
        <f t="shared" si="29"/>
        <v>77.123977301276511</v>
      </c>
      <c r="S71" s="35">
        <f t="shared" si="30"/>
        <v>384.12109141528293</v>
      </c>
      <c r="T71" s="35">
        <f t="shared" si="31"/>
        <v>68.27958241870698</v>
      </c>
      <c r="U71" s="35">
        <f t="shared" si="32"/>
        <v>727.0270092576983</v>
      </c>
      <c r="V71" s="35">
        <f t="shared" si="33"/>
        <v>376.94227103523946</v>
      </c>
      <c r="W71" s="35">
        <f t="shared" si="34"/>
        <v>22.012966585709982</v>
      </c>
      <c r="X71" s="35">
        <f t="shared" si="35"/>
        <v>4021.398622975425</v>
      </c>
      <c r="Y71" s="51">
        <v>9900</v>
      </c>
      <c r="Z71" s="51">
        <v>4150</v>
      </c>
      <c r="AA71" s="35">
        <f t="shared" si="36"/>
        <v>703.75</v>
      </c>
      <c r="AB71" s="35">
        <f t="shared" si="37"/>
        <v>475</v>
      </c>
      <c r="AC71" s="35">
        <f t="shared" si="38"/>
        <v>741.34338003164555</v>
      </c>
      <c r="AD71" s="35">
        <f t="shared" si="39"/>
        <v>182.97450452469536</v>
      </c>
      <c r="AE71" s="35">
        <f t="shared" si="40"/>
        <v>101.63684331760885</v>
      </c>
      <c r="AF71" s="35">
        <f t="shared" si="41"/>
        <v>411.53279040302215</v>
      </c>
      <c r="AG71" s="35">
        <f t="shared" si="42"/>
        <v>33.251431016125281</v>
      </c>
      <c r="AH71" s="35">
        <f t="shared" si="43"/>
        <v>719.17730461639792</v>
      </c>
      <c r="AI71" s="35">
        <f t="shared" si="44"/>
        <v>399.48139887987372</v>
      </c>
      <c r="AJ71" s="35">
        <f t="shared" si="45"/>
        <v>23.583858753206918</v>
      </c>
      <c r="AK71" s="36">
        <f t="shared" si="46"/>
        <v>3830.9955767726524</v>
      </c>
    </row>
    <row r="72" spans="1:37" x14ac:dyDescent="0.25">
      <c r="A72" s="5">
        <v>5602</v>
      </c>
      <c r="B72" s="5">
        <v>1250610.8776078224</v>
      </c>
      <c r="C72" s="5">
        <v>1542715.7229075432</v>
      </c>
      <c r="D72" s="5">
        <v>17822.437974683558</v>
      </c>
      <c r="E72" s="5">
        <v>57.052304122346783</v>
      </c>
      <c r="F72" s="45">
        <v>-2.5000000000000001E-2</v>
      </c>
      <c r="G72" s="45">
        <v>2.5000000000000001E-2</v>
      </c>
      <c r="H72" s="45">
        <v>0.25</v>
      </c>
      <c r="I72" s="45">
        <v>0.25</v>
      </c>
      <c r="J72" s="45">
        <v>600</v>
      </c>
      <c r="K72" s="50">
        <f t="shared" si="24"/>
        <v>3356.5213001902393</v>
      </c>
      <c r="L72" s="51">
        <v>9900</v>
      </c>
      <c r="M72" s="51">
        <v>4150</v>
      </c>
      <c r="N72" s="35">
        <f t="shared" si="25"/>
        <v>496.25</v>
      </c>
      <c r="O72" s="35">
        <f t="shared" si="26"/>
        <v>25</v>
      </c>
      <c r="P72" s="35">
        <f t="shared" si="27"/>
        <v>738.94083890802244</v>
      </c>
      <c r="Q72" s="35">
        <f t="shared" si="28"/>
        <v>148.75279019625714</v>
      </c>
      <c r="R72" s="35">
        <f t="shared" si="29"/>
        <v>77.110152459257677</v>
      </c>
      <c r="S72" s="35">
        <f t="shared" si="30"/>
        <v>384.04841627963339</v>
      </c>
      <c r="T72" s="35">
        <f t="shared" si="31"/>
        <v>68.27958241870698</v>
      </c>
      <c r="U72" s="35">
        <f t="shared" si="32"/>
        <v>727.0270092576983</v>
      </c>
      <c r="V72" s="35">
        <f t="shared" si="33"/>
        <v>376.87470232924642</v>
      </c>
      <c r="W72" s="35">
        <f t="shared" si="34"/>
        <v>22.075570686926433</v>
      </c>
      <c r="X72" s="35">
        <f t="shared" si="35"/>
        <v>4010.8123854605396</v>
      </c>
      <c r="Y72" s="51">
        <v>9900</v>
      </c>
      <c r="Z72" s="51">
        <v>4150</v>
      </c>
      <c r="AA72" s="35">
        <f t="shared" si="36"/>
        <v>703.75</v>
      </c>
      <c r="AB72" s="35">
        <f t="shared" si="37"/>
        <v>475</v>
      </c>
      <c r="AC72" s="35">
        <f t="shared" si="38"/>
        <v>741.34338003164555</v>
      </c>
      <c r="AD72" s="35">
        <f t="shared" si="39"/>
        <v>182.97450452469536</v>
      </c>
      <c r="AE72" s="35">
        <f t="shared" si="40"/>
        <v>101.654786015125</v>
      </c>
      <c r="AF72" s="35">
        <f t="shared" si="41"/>
        <v>411.60134768317437</v>
      </c>
      <c r="AG72" s="35">
        <f t="shared" si="42"/>
        <v>33.251431016125281</v>
      </c>
      <c r="AH72" s="35">
        <f t="shared" si="43"/>
        <v>719.17730461639792</v>
      </c>
      <c r="AI72" s="35">
        <f t="shared" si="44"/>
        <v>399.55192226164615</v>
      </c>
      <c r="AJ72" s="35">
        <f t="shared" si="45"/>
        <v>23.659346739756259</v>
      </c>
      <c r="AK72" s="36">
        <f t="shared" si="46"/>
        <v>3817.8317649796263</v>
      </c>
    </row>
    <row r="73" spans="1:37" x14ac:dyDescent="0.25">
      <c r="A73" s="5">
        <v>5603</v>
      </c>
      <c r="B73" s="5">
        <v>1251154.2765893936</v>
      </c>
      <c r="C73" s="5">
        <v>1543555.1974099576</v>
      </c>
      <c r="D73" s="5">
        <v>17824.131645569636</v>
      </c>
      <c r="E73" s="5">
        <v>57.117045116146876</v>
      </c>
      <c r="F73" s="45">
        <v>-2.5000000000000001E-2</v>
      </c>
      <c r="G73" s="45">
        <v>2.5000000000000001E-2</v>
      </c>
      <c r="H73" s="45">
        <v>0.25</v>
      </c>
      <c r="I73" s="45">
        <v>0.25</v>
      </c>
      <c r="J73" s="45">
        <v>600</v>
      </c>
      <c r="K73" s="50">
        <f t="shared" si="24"/>
        <v>3410.7852818414422</v>
      </c>
      <c r="L73" s="51">
        <v>9900</v>
      </c>
      <c r="M73" s="51">
        <v>4150</v>
      </c>
      <c r="N73" s="35">
        <f t="shared" si="25"/>
        <v>496.25</v>
      </c>
      <c r="O73" s="35">
        <f t="shared" si="26"/>
        <v>25</v>
      </c>
      <c r="P73" s="35">
        <f t="shared" si="27"/>
        <v>738.94083890802244</v>
      </c>
      <c r="Q73" s="35">
        <f t="shared" si="28"/>
        <v>148.75279019625714</v>
      </c>
      <c r="R73" s="35">
        <f t="shared" si="29"/>
        <v>77.095565125040395</v>
      </c>
      <c r="S73" s="35">
        <f t="shared" si="30"/>
        <v>383.97172126508906</v>
      </c>
      <c r="T73" s="35">
        <f t="shared" si="31"/>
        <v>68.27958241870698</v>
      </c>
      <c r="U73" s="35">
        <f t="shared" si="32"/>
        <v>727.0270092576983</v>
      </c>
      <c r="V73" s="35">
        <f t="shared" si="33"/>
        <v>376.80340695418124</v>
      </c>
      <c r="W73" s="35">
        <f t="shared" si="34"/>
        <v>22.141610667528958</v>
      </c>
      <c r="X73" s="35">
        <f t="shared" si="35"/>
        <v>3999.7097461156595</v>
      </c>
      <c r="Y73" s="51">
        <v>9900</v>
      </c>
      <c r="Z73" s="51">
        <v>4150</v>
      </c>
      <c r="AA73" s="35">
        <f t="shared" si="36"/>
        <v>703.75</v>
      </c>
      <c r="AB73" s="35">
        <f t="shared" si="37"/>
        <v>475</v>
      </c>
      <c r="AC73" s="35">
        <f t="shared" si="38"/>
        <v>741.34338003164555</v>
      </c>
      <c r="AD73" s="35">
        <f t="shared" si="39"/>
        <v>182.97450452469536</v>
      </c>
      <c r="AE73" s="35">
        <f t="shared" si="40"/>
        <v>101.67372369461123</v>
      </c>
      <c r="AF73" s="35">
        <f t="shared" si="41"/>
        <v>411.6736923524499</v>
      </c>
      <c r="AG73" s="35">
        <f t="shared" si="42"/>
        <v>33.251431016125281</v>
      </c>
      <c r="AH73" s="35">
        <f t="shared" si="43"/>
        <v>719.17730461639792</v>
      </c>
      <c r="AI73" s="35">
        <f t="shared" si="44"/>
        <v>399.62635639837998</v>
      </c>
      <c r="AJ73" s="35">
        <f t="shared" si="45"/>
        <v>23.739036270952568</v>
      </c>
      <c r="AK73" s="36">
        <f t="shared" si="46"/>
        <v>3804.0258160259646</v>
      </c>
    </row>
    <row r="74" spans="1:37" x14ac:dyDescent="0.25">
      <c r="A74" s="5">
        <v>5603.7</v>
      </c>
      <c r="B74" s="5">
        <v>1251534.0913186073</v>
      </c>
      <c r="C74" s="5">
        <v>1544143.1946425438</v>
      </c>
      <c r="D74" s="5">
        <v>17825.317215189891</v>
      </c>
      <c r="E74" s="5">
        <v>57.162363811806927</v>
      </c>
      <c r="F74" s="45">
        <v>-2.5000000000000001E-2</v>
      </c>
      <c r="G74" s="45">
        <v>2.5000000000000001E-2</v>
      </c>
      <c r="H74" s="45">
        <v>0.25</v>
      </c>
      <c r="I74" s="45">
        <v>0.25</v>
      </c>
      <c r="J74" s="45">
        <v>600</v>
      </c>
      <c r="K74" s="50">
        <f t="shared" si="24"/>
        <v>3450.2717931406437</v>
      </c>
      <c r="L74" s="51">
        <v>9900</v>
      </c>
      <c r="M74" s="51">
        <v>4150</v>
      </c>
      <c r="N74" s="35">
        <f t="shared" si="25"/>
        <v>496.25</v>
      </c>
      <c r="O74" s="35">
        <f t="shared" si="26"/>
        <v>25</v>
      </c>
      <c r="P74" s="35">
        <f t="shared" si="27"/>
        <v>738.94083890802244</v>
      </c>
      <c r="Q74" s="35">
        <f t="shared" si="28"/>
        <v>148.75279019625714</v>
      </c>
      <c r="R74" s="35">
        <f t="shared" si="29"/>
        <v>77.084893117758611</v>
      </c>
      <c r="S74" s="35">
        <f t="shared" si="30"/>
        <v>383.91560412228455</v>
      </c>
      <c r="T74" s="35">
        <f t="shared" si="31"/>
        <v>68.27958241870698</v>
      </c>
      <c r="U74" s="35">
        <f t="shared" si="32"/>
        <v>727.0270092576983</v>
      </c>
      <c r="V74" s="35">
        <f t="shared" si="33"/>
        <v>376.75124768021664</v>
      </c>
      <c r="W74" s="35">
        <f t="shared" si="34"/>
        <v>22.18991408269688</v>
      </c>
      <c r="X74" s="35">
        <f t="shared" si="35"/>
        <v>3991.6306394853991</v>
      </c>
      <c r="Y74" s="51">
        <v>9900</v>
      </c>
      <c r="Z74" s="51">
        <v>4150</v>
      </c>
      <c r="AA74" s="35">
        <f t="shared" si="36"/>
        <v>703.75</v>
      </c>
      <c r="AB74" s="35">
        <f t="shared" si="37"/>
        <v>475</v>
      </c>
      <c r="AC74" s="35">
        <f t="shared" si="38"/>
        <v>741.34338003164555</v>
      </c>
      <c r="AD74" s="35">
        <f t="shared" si="39"/>
        <v>182.97450452469536</v>
      </c>
      <c r="AE74" s="35">
        <f t="shared" si="40"/>
        <v>101.68758188571594</v>
      </c>
      <c r="AF74" s="35">
        <f t="shared" si="41"/>
        <v>411.72662331143124</v>
      </c>
      <c r="AG74" s="35">
        <f t="shared" si="42"/>
        <v>33.251431016125281</v>
      </c>
      <c r="AH74" s="35">
        <f t="shared" si="43"/>
        <v>719.17730461639792</v>
      </c>
      <c r="AI74" s="35">
        <f t="shared" si="44"/>
        <v>399.68082571666798</v>
      </c>
      <c r="AJ74" s="35">
        <f t="shared" si="45"/>
        <v>23.79736144803719</v>
      </c>
      <c r="AK74" s="36">
        <f t="shared" si="46"/>
        <v>3793.9795801478263</v>
      </c>
    </row>
    <row r="75" spans="1:37" x14ac:dyDescent="0.25">
      <c r="A75" s="5">
        <v>5604</v>
      </c>
      <c r="B75" s="5">
        <v>1251696.7266654968</v>
      </c>
      <c r="C75" s="5">
        <v>1544395.2853865027</v>
      </c>
      <c r="D75" s="5">
        <v>17825.825316455714</v>
      </c>
      <c r="E75" s="5">
        <v>57.18178610994697</v>
      </c>
      <c r="F75" s="45">
        <v>-2.5000000000000001E-2</v>
      </c>
      <c r="G75" s="45">
        <v>2.5000000000000001E-2</v>
      </c>
      <c r="H75" s="45">
        <v>0.25</v>
      </c>
      <c r="I75" s="45">
        <v>0.25</v>
      </c>
      <c r="J75" s="45">
        <v>600</v>
      </c>
      <c r="K75" s="50">
        <f t="shared" si="24"/>
        <v>3467.5731696159564</v>
      </c>
      <c r="L75" s="51">
        <v>9900</v>
      </c>
      <c r="M75" s="51">
        <v>4150</v>
      </c>
      <c r="N75" s="35">
        <f t="shared" si="25"/>
        <v>496.25</v>
      </c>
      <c r="O75" s="35">
        <f t="shared" si="26"/>
        <v>25</v>
      </c>
      <c r="P75" s="35">
        <f t="shared" si="27"/>
        <v>738.94083890802244</v>
      </c>
      <c r="Q75" s="35">
        <f t="shared" si="28"/>
        <v>148.75279019625714</v>
      </c>
      <c r="R75" s="35">
        <f t="shared" si="29"/>
        <v>77.080201807888912</v>
      </c>
      <c r="S75" s="35">
        <f t="shared" si="30"/>
        <v>383.89093356439224</v>
      </c>
      <c r="T75" s="35">
        <f t="shared" si="31"/>
        <v>68.27958241870698</v>
      </c>
      <c r="U75" s="35">
        <f t="shared" si="32"/>
        <v>727.0270092576983</v>
      </c>
      <c r="V75" s="35">
        <f t="shared" si="33"/>
        <v>376.72831897427727</v>
      </c>
      <c r="W75" s="35">
        <f t="shared" si="34"/>
        <v>22.21114483742501</v>
      </c>
      <c r="X75" s="35">
        <f t="shared" si="35"/>
        <v>3988.0907049407851</v>
      </c>
      <c r="Y75" s="51">
        <v>9900</v>
      </c>
      <c r="Z75" s="51">
        <v>4150</v>
      </c>
      <c r="AA75" s="35">
        <f t="shared" si="36"/>
        <v>703.75</v>
      </c>
      <c r="AB75" s="35">
        <f t="shared" si="37"/>
        <v>475</v>
      </c>
      <c r="AC75" s="35">
        <f t="shared" si="38"/>
        <v>741.34338003164555</v>
      </c>
      <c r="AD75" s="35">
        <f t="shared" si="39"/>
        <v>182.97450452469536</v>
      </c>
      <c r="AE75" s="35">
        <f t="shared" si="40"/>
        <v>101.69367474605509</v>
      </c>
      <c r="AF75" s="35">
        <f t="shared" si="41"/>
        <v>411.74989231885434</v>
      </c>
      <c r="AG75" s="35">
        <f t="shared" si="42"/>
        <v>33.251431016125281</v>
      </c>
      <c r="AH75" s="35">
        <f t="shared" si="43"/>
        <v>719.17730461639792</v>
      </c>
      <c r="AI75" s="35">
        <f t="shared" si="44"/>
        <v>399.70477357152072</v>
      </c>
      <c r="AJ75" s="35">
        <f t="shared" si="45"/>
        <v>23.82300725410127</v>
      </c>
      <c r="AK75" s="36">
        <f t="shared" si="46"/>
        <v>3789.5777299116676</v>
      </c>
    </row>
    <row r="76" spans="1:37" x14ac:dyDescent="0.25">
      <c r="A76" s="5">
        <v>5604.3</v>
      </c>
      <c r="B76" s="5">
        <v>1251859.2765483856</v>
      </c>
      <c r="C76" s="5">
        <v>1544647.4312465787</v>
      </c>
      <c r="D76" s="5">
        <v>17826.333417721537</v>
      </c>
      <c r="E76" s="5">
        <v>57.201208408087005</v>
      </c>
      <c r="F76" s="45">
        <v>-2.5000000000000001E-2</v>
      </c>
      <c r="G76" s="45">
        <v>2.5000000000000001E-2</v>
      </c>
      <c r="H76" s="45">
        <v>0.25</v>
      </c>
      <c r="I76" s="45">
        <v>0.25</v>
      </c>
      <c r="J76" s="45">
        <v>600</v>
      </c>
      <c r="K76" s="50">
        <f t="shared" si="24"/>
        <v>3485.1016976423671</v>
      </c>
      <c r="L76" s="51">
        <v>9900</v>
      </c>
      <c r="M76" s="51">
        <v>4150</v>
      </c>
      <c r="N76" s="35">
        <f t="shared" si="25"/>
        <v>496.25</v>
      </c>
      <c r="O76" s="35">
        <f t="shared" si="26"/>
        <v>25</v>
      </c>
      <c r="P76" s="35">
        <f t="shared" si="27"/>
        <v>738.94083890802244</v>
      </c>
      <c r="Q76" s="35">
        <f t="shared" si="28"/>
        <v>148.75279019625714</v>
      </c>
      <c r="R76" s="35">
        <f t="shared" si="29"/>
        <v>77.075439374856458</v>
      </c>
      <c r="S76" s="35">
        <f t="shared" si="30"/>
        <v>383.86588772909482</v>
      </c>
      <c r="T76" s="35">
        <f t="shared" si="31"/>
        <v>68.27958241870698</v>
      </c>
      <c r="U76" s="35">
        <f t="shared" si="32"/>
        <v>727.0270092576983</v>
      </c>
      <c r="V76" s="35">
        <f t="shared" si="33"/>
        <v>376.70504265495714</v>
      </c>
      <c r="W76" s="35">
        <f t="shared" si="34"/>
        <v>22.232695618259068</v>
      </c>
      <c r="X76" s="35">
        <f t="shared" si="35"/>
        <v>3984.5042942314722</v>
      </c>
      <c r="Y76" s="51">
        <v>9900</v>
      </c>
      <c r="Z76" s="51">
        <v>4150</v>
      </c>
      <c r="AA76" s="35">
        <f t="shared" si="36"/>
        <v>703.75</v>
      </c>
      <c r="AB76" s="35">
        <f t="shared" si="37"/>
        <v>475</v>
      </c>
      <c r="AC76" s="35">
        <f t="shared" si="38"/>
        <v>741.34338003164555</v>
      </c>
      <c r="AD76" s="35">
        <f t="shared" si="39"/>
        <v>182.97450452469536</v>
      </c>
      <c r="AE76" s="35">
        <f t="shared" si="40"/>
        <v>101.69986056228599</v>
      </c>
      <c r="AF76" s="35">
        <f t="shared" si="41"/>
        <v>411.77351477095311</v>
      </c>
      <c r="AG76" s="35">
        <f t="shared" si="42"/>
        <v>33.251431016125281</v>
      </c>
      <c r="AH76" s="35">
        <f t="shared" si="43"/>
        <v>719.17730461639792</v>
      </c>
      <c r="AI76" s="35">
        <f t="shared" si="44"/>
        <v>399.72908678748132</v>
      </c>
      <c r="AJ76" s="35">
        <f t="shared" si="45"/>
        <v>23.849046008548001</v>
      </c>
      <c r="AK76" s="36">
        <f t="shared" si="46"/>
        <v>3785.1180873310518</v>
      </c>
    </row>
    <row r="77" spans="1:37" x14ac:dyDescent="0.25">
      <c r="A77" s="5">
        <v>5605</v>
      </c>
      <c r="B77" s="5">
        <v>1252238.2271437645</v>
      </c>
      <c r="C77" s="5">
        <v>1545235.9857645631</v>
      </c>
      <c r="D77" s="5">
        <v>17827.518987341791</v>
      </c>
      <c r="E77" s="5">
        <v>57.246527103747063</v>
      </c>
      <c r="F77" s="45">
        <v>-2.5000000000000001E-2</v>
      </c>
      <c r="G77" s="45">
        <v>2.5000000000000001E-2</v>
      </c>
      <c r="H77" s="45">
        <v>0.25</v>
      </c>
      <c r="I77" s="45">
        <v>0.25</v>
      </c>
      <c r="J77" s="45">
        <v>600</v>
      </c>
      <c r="K77" s="50">
        <f t="shared" si="24"/>
        <v>3526.8849635137822</v>
      </c>
      <c r="L77" s="51">
        <v>9900</v>
      </c>
      <c r="M77" s="51">
        <v>4150</v>
      </c>
      <c r="N77" s="35">
        <f t="shared" si="25"/>
        <v>496.25</v>
      </c>
      <c r="O77" s="35">
        <f t="shared" si="26"/>
        <v>25</v>
      </c>
      <c r="P77" s="35">
        <f t="shared" si="27"/>
        <v>738.94083890802244</v>
      </c>
      <c r="Q77" s="35">
        <f t="shared" si="28"/>
        <v>148.75279019625714</v>
      </c>
      <c r="R77" s="35">
        <f t="shared" si="29"/>
        <v>77.06404816623018</v>
      </c>
      <c r="S77" s="35">
        <f t="shared" si="30"/>
        <v>383.80597574984228</v>
      </c>
      <c r="T77" s="35">
        <f t="shared" si="31"/>
        <v>68.27958241870698</v>
      </c>
      <c r="U77" s="35">
        <f t="shared" si="32"/>
        <v>727.0270092576983</v>
      </c>
      <c r="V77" s="35">
        <f t="shared" si="33"/>
        <v>376.64936829531337</v>
      </c>
      <c r="W77" s="35">
        <f t="shared" si="34"/>
        <v>22.284235139154042</v>
      </c>
      <c r="X77" s="35">
        <f t="shared" si="35"/>
        <v>3975.9552619359165</v>
      </c>
      <c r="Y77" s="51">
        <v>9900</v>
      </c>
      <c r="Z77" s="51">
        <v>4150</v>
      </c>
      <c r="AA77" s="35">
        <f t="shared" si="36"/>
        <v>703.75</v>
      </c>
      <c r="AB77" s="35">
        <f t="shared" si="37"/>
        <v>475</v>
      </c>
      <c r="AC77" s="35">
        <f t="shared" si="38"/>
        <v>741.34338003164555</v>
      </c>
      <c r="AD77" s="35">
        <f t="shared" si="39"/>
        <v>182.97450452469536</v>
      </c>
      <c r="AE77" s="35">
        <f t="shared" si="40"/>
        <v>101.71465873354005</v>
      </c>
      <c r="AF77" s="35">
        <f t="shared" si="41"/>
        <v>411.83001978757801</v>
      </c>
      <c r="AG77" s="35">
        <f t="shared" si="42"/>
        <v>33.251431016125281</v>
      </c>
      <c r="AH77" s="35">
        <f t="shared" si="43"/>
        <v>719.17730461639792</v>
      </c>
      <c r="AI77" s="35">
        <f t="shared" si="44"/>
        <v>399.78725067727237</v>
      </c>
      <c r="AJ77" s="35">
        <f t="shared" si="45"/>
        <v>23.91134473708783</v>
      </c>
      <c r="AK77" s="36">
        <f t="shared" si="46"/>
        <v>3774.4875066367354</v>
      </c>
    </row>
    <row r="78" spans="1:37" x14ac:dyDescent="0.25">
      <c r="A78" s="5">
        <v>5606</v>
      </c>
      <c r="B78" s="5">
        <v>1252778.7773327827</v>
      </c>
      <c r="C78" s="5">
        <v>1546077.2974707186</v>
      </c>
      <c r="D78" s="5">
        <v>17829.212658227865</v>
      </c>
      <c r="E78" s="5">
        <v>57.311268097547149</v>
      </c>
      <c r="F78" s="45">
        <v>-2.5000000000000001E-2</v>
      </c>
      <c r="G78" s="45">
        <v>2.5000000000000001E-2</v>
      </c>
      <c r="H78" s="45">
        <v>0.25</v>
      </c>
      <c r="I78" s="45">
        <v>0.25</v>
      </c>
      <c r="J78" s="45">
        <v>600</v>
      </c>
      <c r="K78" s="50">
        <f t="shared" si="24"/>
        <v>3588.7206635349198</v>
      </c>
      <c r="L78" s="51">
        <v>9900</v>
      </c>
      <c r="M78" s="51">
        <v>4150</v>
      </c>
      <c r="N78" s="35">
        <f t="shared" si="25"/>
        <v>496.25</v>
      </c>
      <c r="O78" s="35">
        <f t="shared" si="26"/>
        <v>25</v>
      </c>
      <c r="P78" s="35">
        <f t="shared" si="27"/>
        <v>738.94083890802244</v>
      </c>
      <c r="Q78" s="35">
        <f t="shared" si="28"/>
        <v>148.75279019625714</v>
      </c>
      <c r="R78" s="35">
        <f t="shared" si="29"/>
        <v>77.047088972734315</v>
      </c>
      <c r="S78" s="35">
        <f t="shared" si="30"/>
        <v>383.7167655798022</v>
      </c>
      <c r="T78" s="35">
        <f t="shared" si="31"/>
        <v>68.27958241870698</v>
      </c>
      <c r="U78" s="35">
        <f t="shared" si="32"/>
        <v>727.0270092576983</v>
      </c>
      <c r="V78" s="35">
        <f t="shared" si="33"/>
        <v>376.56648049394539</v>
      </c>
      <c r="W78" s="35">
        <f t="shared" si="34"/>
        <v>22.360947290856888</v>
      </c>
      <c r="X78" s="35">
        <f t="shared" si="35"/>
        <v>3963.3034171010536</v>
      </c>
      <c r="Y78" s="51">
        <v>9900</v>
      </c>
      <c r="Z78" s="51">
        <v>4150</v>
      </c>
      <c r="AA78" s="35">
        <f t="shared" si="36"/>
        <v>703.75</v>
      </c>
      <c r="AB78" s="35">
        <f t="shared" si="37"/>
        <v>475</v>
      </c>
      <c r="AC78" s="35">
        <f t="shared" si="38"/>
        <v>741.34338003164555</v>
      </c>
      <c r="AD78" s="35">
        <f t="shared" si="39"/>
        <v>182.97450452469536</v>
      </c>
      <c r="AE78" s="35">
        <f t="shared" si="40"/>
        <v>101.73669644537955</v>
      </c>
      <c r="AF78" s="35">
        <f t="shared" si="41"/>
        <v>411.91415143927435</v>
      </c>
      <c r="AG78" s="35">
        <f t="shared" si="42"/>
        <v>33.251431016125281</v>
      </c>
      <c r="AH78" s="35">
        <f t="shared" si="43"/>
        <v>719.17730461639792</v>
      </c>
      <c r="AI78" s="35">
        <f t="shared" si="44"/>
        <v>399.87386942364805</v>
      </c>
      <c r="AJ78" s="35">
        <f t="shared" si="45"/>
        <v>24.004139133128579</v>
      </c>
      <c r="AK78" s="36">
        <f t="shared" si="46"/>
        <v>3758.7551462011675</v>
      </c>
    </row>
    <row r="79" spans="1:37" x14ac:dyDescent="0.25">
      <c r="A79" s="5">
        <v>5607</v>
      </c>
      <c r="B79" s="5">
        <v>1253318.3765416145</v>
      </c>
      <c r="C79" s="5">
        <v>1546919.2194308937</v>
      </c>
      <c r="D79" s="5">
        <v>17830.906329113939</v>
      </c>
      <c r="E79" s="5">
        <v>57.37600909134725</v>
      </c>
      <c r="F79" s="45">
        <v>-2.5000000000000001E-2</v>
      </c>
      <c r="G79" s="45">
        <v>2.5000000000000001E-2</v>
      </c>
      <c r="H79" s="45">
        <v>0.25</v>
      </c>
      <c r="I79" s="45">
        <v>0.25</v>
      </c>
      <c r="J79" s="45">
        <v>600</v>
      </c>
      <c r="K79" s="50">
        <f t="shared" si="24"/>
        <v>3653.0802696793694</v>
      </c>
      <c r="L79" s="51">
        <v>9900</v>
      </c>
      <c r="M79" s="51">
        <v>4150</v>
      </c>
      <c r="N79" s="35">
        <f t="shared" si="25"/>
        <v>496.25</v>
      </c>
      <c r="O79" s="35">
        <f t="shared" si="26"/>
        <v>25</v>
      </c>
      <c r="P79" s="35">
        <f t="shared" si="27"/>
        <v>738.94083890802244</v>
      </c>
      <c r="Q79" s="35">
        <f t="shared" si="28"/>
        <v>148.75279019625714</v>
      </c>
      <c r="R79" s="35">
        <f t="shared" si="29"/>
        <v>77.029308076742424</v>
      </c>
      <c r="S79" s="35">
        <f t="shared" si="30"/>
        <v>383.62321579037081</v>
      </c>
      <c r="T79" s="35">
        <f t="shared" si="31"/>
        <v>68.27958241870698</v>
      </c>
      <c r="U79" s="35">
        <f t="shared" si="32"/>
        <v>727.0270092576983</v>
      </c>
      <c r="V79" s="35">
        <f t="shared" si="33"/>
        <v>376.47957663407254</v>
      </c>
      <c r="W79" s="35">
        <f t="shared" si="34"/>
        <v>22.441350939878149</v>
      </c>
      <c r="X79" s="35">
        <f t="shared" si="35"/>
        <v>3950.1351704361959</v>
      </c>
      <c r="Y79" s="51">
        <v>9900</v>
      </c>
      <c r="Z79" s="51">
        <v>4150</v>
      </c>
      <c r="AA79" s="35">
        <f t="shared" si="36"/>
        <v>703.75</v>
      </c>
      <c r="AB79" s="35">
        <f t="shared" si="37"/>
        <v>475</v>
      </c>
      <c r="AC79" s="35">
        <f t="shared" si="38"/>
        <v>741.34338003164555</v>
      </c>
      <c r="AD79" s="35">
        <f t="shared" si="39"/>
        <v>182.97450452469536</v>
      </c>
      <c r="AE79" s="35">
        <f t="shared" si="40"/>
        <v>101.75980994813258</v>
      </c>
      <c r="AF79" s="35">
        <f t="shared" si="41"/>
        <v>412.00236862194475</v>
      </c>
      <c r="AG79" s="35">
        <f t="shared" si="42"/>
        <v>33.251431016125281</v>
      </c>
      <c r="AH79" s="35">
        <f t="shared" si="43"/>
        <v>719.17730461639792</v>
      </c>
      <c r="AI79" s="35">
        <f t="shared" si="44"/>
        <v>399.9647165427773</v>
      </c>
      <c r="AJ79" s="35">
        <f t="shared" si="45"/>
        <v>24.10148646310936</v>
      </c>
      <c r="AK79" s="36">
        <f t="shared" si="46"/>
        <v>3742.3806486049639</v>
      </c>
    </row>
    <row r="80" spans="1:37" x14ac:dyDescent="0.25">
      <c r="A80" s="5">
        <v>5608</v>
      </c>
      <c r="B80" s="5">
        <v>1253857.0240826607</v>
      </c>
      <c r="C80" s="5">
        <v>1547761.750570029</v>
      </c>
      <c r="D80" s="5">
        <v>17832.600000000013</v>
      </c>
      <c r="E80" s="5">
        <v>57.440750085147343</v>
      </c>
      <c r="F80" s="45">
        <v>-2.5000000000000001E-2</v>
      </c>
      <c r="G80" s="45">
        <v>2.5000000000000001E-2</v>
      </c>
      <c r="H80" s="45">
        <v>0.25</v>
      </c>
      <c r="I80" s="45">
        <v>0.25</v>
      </c>
      <c r="J80" s="45">
        <v>600</v>
      </c>
      <c r="K80" s="50">
        <f t="shared" si="24"/>
        <v>3719.9637819471304</v>
      </c>
      <c r="L80" s="51">
        <v>9900</v>
      </c>
      <c r="M80" s="51">
        <v>4150</v>
      </c>
      <c r="N80" s="35">
        <f t="shared" si="25"/>
        <v>496.25</v>
      </c>
      <c r="O80" s="35">
        <f t="shared" si="26"/>
        <v>25</v>
      </c>
      <c r="P80" s="35">
        <f t="shared" si="27"/>
        <v>738.94083890802244</v>
      </c>
      <c r="Q80" s="35">
        <f t="shared" si="28"/>
        <v>148.75279019625714</v>
      </c>
      <c r="R80" s="35">
        <f t="shared" si="29"/>
        <v>77.010688363861362</v>
      </c>
      <c r="S80" s="35">
        <f t="shared" si="30"/>
        <v>383.52523387119538</v>
      </c>
      <c r="T80" s="35">
        <f t="shared" si="31"/>
        <v>68.27958241870698</v>
      </c>
      <c r="U80" s="35">
        <f t="shared" si="32"/>
        <v>727.0270092576983</v>
      </c>
      <c r="V80" s="35">
        <f t="shared" si="33"/>
        <v>376.38857306935762</v>
      </c>
      <c r="W80" s="35">
        <f t="shared" si="34"/>
        <v>22.52551982769376</v>
      </c>
      <c r="X80" s="35">
        <f t="shared" si="35"/>
        <v>3936.450521941344</v>
      </c>
      <c r="Y80" s="51">
        <v>9900</v>
      </c>
      <c r="Z80" s="51">
        <v>4150</v>
      </c>
      <c r="AA80" s="35">
        <f t="shared" si="36"/>
        <v>703.75</v>
      </c>
      <c r="AB80" s="35">
        <f t="shared" si="37"/>
        <v>475</v>
      </c>
      <c r="AC80" s="35">
        <f t="shared" si="38"/>
        <v>741.34338003164555</v>
      </c>
      <c r="AD80" s="35">
        <f t="shared" si="39"/>
        <v>182.97450452469536</v>
      </c>
      <c r="AE80" s="35">
        <f t="shared" si="40"/>
        <v>101.78402264477384</v>
      </c>
      <c r="AF80" s="35">
        <f t="shared" si="41"/>
        <v>412.09475755735991</v>
      </c>
      <c r="AG80" s="35">
        <f t="shared" si="42"/>
        <v>33.251431016125281</v>
      </c>
      <c r="AH80" s="35">
        <f t="shared" si="43"/>
        <v>719.17730461639792</v>
      </c>
      <c r="AI80" s="35">
        <f t="shared" si="44"/>
        <v>400.05988401954238</v>
      </c>
      <c r="AJ80" s="35">
        <f t="shared" si="45"/>
        <v>24.20348861677374</v>
      </c>
      <c r="AK80" s="36">
        <f t="shared" si="46"/>
        <v>3725.3640138481251</v>
      </c>
    </row>
    <row r="81" spans="1:37" x14ac:dyDescent="0.25">
      <c r="A81" s="5">
        <v>5608.7</v>
      </c>
      <c r="B81" s="5">
        <v>1254233.5107502937</v>
      </c>
      <c r="C81" s="5">
        <v>1548351.8842529356</v>
      </c>
      <c r="D81" s="5">
        <v>17833.785569620268</v>
      </c>
      <c r="E81" s="5">
        <v>57.486068780807393</v>
      </c>
      <c r="F81" s="45">
        <v>-2.5000000000000001E-2</v>
      </c>
      <c r="G81" s="45">
        <v>2.5000000000000001E-2</v>
      </c>
      <c r="H81" s="45">
        <v>0.25</v>
      </c>
      <c r="I81" s="45">
        <v>0.25</v>
      </c>
      <c r="J81" s="45">
        <v>600</v>
      </c>
      <c r="K81" s="50">
        <f t="shared" si="24"/>
        <v>3768.2839646779212</v>
      </c>
      <c r="L81" s="51">
        <v>9900</v>
      </c>
      <c r="M81" s="51">
        <v>4150</v>
      </c>
      <c r="N81" s="35">
        <f t="shared" si="25"/>
        <v>496.25</v>
      </c>
      <c r="O81" s="35">
        <f t="shared" si="26"/>
        <v>25</v>
      </c>
      <c r="P81" s="35">
        <f t="shared" si="27"/>
        <v>738.94083890802244</v>
      </c>
      <c r="Q81" s="35">
        <f t="shared" si="28"/>
        <v>148.75279019625714</v>
      </c>
      <c r="R81" s="35">
        <f t="shared" si="29"/>
        <v>76.997145806514979</v>
      </c>
      <c r="S81" s="35">
        <f t="shared" si="30"/>
        <v>383.45395716064382</v>
      </c>
      <c r="T81" s="35">
        <f t="shared" si="31"/>
        <v>68.27958241870698</v>
      </c>
      <c r="U81" s="35">
        <f t="shared" si="32"/>
        <v>727.0270092576983</v>
      </c>
      <c r="V81" s="35">
        <f t="shared" si="33"/>
        <v>376.322384025426</v>
      </c>
      <c r="W81" s="35">
        <f t="shared" si="34"/>
        <v>22.586719964905495</v>
      </c>
      <c r="X81" s="35">
        <f t="shared" si="35"/>
        <v>3926.5640089061035</v>
      </c>
      <c r="Y81" s="51">
        <v>9900</v>
      </c>
      <c r="Z81" s="51">
        <v>4150</v>
      </c>
      <c r="AA81" s="35">
        <f t="shared" si="36"/>
        <v>703.75</v>
      </c>
      <c r="AB81" s="35">
        <f t="shared" si="37"/>
        <v>475</v>
      </c>
      <c r="AC81" s="35">
        <f t="shared" si="38"/>
        <v>741.34338003164555</v>
      </c>
      <c r="AD81" s="35">
        <f t="shared" si="39"/>
        <v>182.97450452469536</v>
      </c>
      <c r="AE81" s="35">
        <f t="shared" si="40"/>
        <v>101.80163877610494</v>
      </c>
      <c r="AF81" s="35">
        <f t="shared" si="41"/>
        <v>412.16196069392674</v>
      </c>
      <c r="AG81" s="35">
        <f t="shared" si="42"/>
        <v>33.251431016125281</v>
      </c>
      <c r="AH81" s="35">
        <f t="shared" si="43"/>
        <v>719.17730461639792</v>
      </c>
      <c r="AI81" s="35">
        <f t="shared" si="44"/>
        <v>400.12912384003749</v>
      </c>
      <c r="AJ81" s="35">
        <f t="shared" si="45"/>
        <v>24.277717343988822</v>
      </c>
      <c r="AK81" s="36">
        <f t="shared" si="46"/>
        <v>3713.0702979077632</v>
      </c>
    </row>
    <row r="82" spans="1:37" x14ac:dyDescent="0.25">
      <c r="A82" s="5">
        <v>5609</v>
      </c>
      <c r="B82" s="5">
        <v>1254394.7192668915</v>
      </c>
      <c r="C82" s="5">
        <v>1548604.8898124993</v>
      </c>
      <c r="D82" s="5">
        <v>17834.293670886091</v>
      </c>
      <c r="E82" s="5">
        <v>57.505491078947443</v>
      </c>
      <c r="F82" s="45">
        <v>-2.5000000000000001E-2</v>
      </c>
      <c r="G82" s="45">
        <v>2.5000000000000001E-2</v>
      </c>
      <c r="H82" s="45">
        <v>0.25</v>
      </c>
      <c r="I82" s="45">
        <v>0.25</v>
      </c>
      <c r="J82" s="45">
        <v>600</v>
      </c>
      <c r="K82" s="50">
        <f t="shared" si="24"/>
        <v>3789.3712003382034</v>
      </c>
      <c r="L82" s="51">
        <v>9900</v>
      </c>
      <c r="M82" s="51">
        <v>4150</v>
      </c>
      <c r="N82" s="35">
        <f t="shared" si="25"/>
        <v>496.25</v>
      </c>
      <c r="O82" s="35">
        <f t="shared" si="26"/>
        <v>25</v>
      </c>
      <c r="P82" s="35">
        <f t="shared" si="27"/>
        <v>738.94083890802244</v>
      </c>
      <c r="Q82" s="35">
        <f t="shared" si="28"/>
        <v>148.75279019625714</v>
      </c>
      <c r="R82" s="35">
        <f t="shared" si="29"/>
        <v>76.991211712529093</v>
      </c>
      <c r="S82" s="35">
        <f t="shared" si="30"/>
        <v>383.4227218243052</v>
      </c>
      <c r="T82" s="35">
        <f t="shared" si="31"/>
        <v>68.27958241870698</v>
      </c>
      <c r="U82" s="35">
        <f t="shared" si="32"/>
        <v>727.0270092576983</v>
      </c>
      <c r="V82" s="35">
        <f t="shared" si="33"/>
        <v>376.2933812309405</v>
      </c>
      <c r="W82" s="35">
        <f t="shared" si="34"/>
        <v>22.613531966918291</v>
      </c>
      <c r="X82" s="35">
        <f t="shared" si="35"/>
        <v>3922.2494716164974</v>
      </c>
      <c r="Y82" s="51">
        <v>9900</v>
      </c>
      <c r="Z82" s="51">
        <v>4150</v>
      </c>
      <c r="AA82" s="35">
        <f t="shared" si="36"/>
        <v>703.75</v>
      </c>
      <c r="AB82" s="35">
        <f t="shared" si="37"/>
        <v>475</v>
      </c>
      <c r="AC82" s="35">
        <f t="shared" si="38"/>
        <v>741.34338003164555</v>
      </c>
      <c r="AD82" s="35">
        <f t="shared" si="39"/>
        <v>182.97450452469536</v>
      </c>
      <c r="AE82" s="35">
        <f t="shared" si="40"/>
        <v>101.80935933731766</v>
      </c>
      <c r="AF82" s="35">
        <f t="shared" si="41"/>
        <v>412.19140956303858</v>
      </c>
      <c r="AG82" s="35">
        <f t="shared" si="42"/>
        <v>33.251431016125281</v>
      </c>
      <c r="AH82" s="35">
        <f t="shared" si="43"/>
        <v>719.17730461639792</v>
      </c>
      <c r="AI82" s="35">
        <f t="shared" si="44"/>
        <v>400.1594693377204</v>
      </c>
      <c r="AJ82" s="35">
        <f t="shared" si="45"/>
        <v>24.31025363414448</v>
      </c>
      <c r="AK82" s="36">
        <f t="shared" si="46"/>
        <v>3707.705241930651</v>
      </c>
    </row>
    <row r="83" spans="1:37" x14ac:dyDescent="0.25">
      <c r="A83" s="5">
        <v>5609.3</v>
      </c>
      <c r="B83" s="5">
        <v>1254555.842010498</v>
      </c>
      <c r="C83" s="5">
        <v>1548857.9500044584</v>
      </c>
      <c r="D83" s="5">
        <v>17834.801772151914</v>
      </c>
      <c r="E83" s="5">
        <v>57.524913377087479</v>
      </c>
      <c r="F83" s="45">
        <v>-2.5000000000000001E-2</v>
      </c>
      <c r="G83" s="45">
        <v>2.5000000000000001E-2</v>
      </c>
      <c r="H83" s="45">
        <v>0.25</v>
      </c>
      <c r="I83" s="45">
        <v>0.25</v>
      </c>
      <c r="J83" s="45">
        <v>600</v>
      </c>
      <c r="K83" s="50">
        <f t="shared" si="24"/>
        <v>3810.6855875495844</v>
      </c>
      <c r="L83" s="51">
        <v>9900</v>
      </c>
      <c r="M83" s="51">
        <v>4150</v>
      </c>
      <c r="N83" s="35">
        <f t="shared" si="25"/>
        <v>496.25</v>
      </c>
      <c r="O83" s="35">
        <f t="shared" si="26"/>
        <v>25</v>
      </c>
      <c r="P83" s="35">
        <f t="shared" si="27"/>
        <v>738.94083890802244</v>
      </c>
      <c r="Q83" s="35">
        <f t="shared" si="28"/>
        <v>148.75279019625714</v>
      </c>
      <c r="R83" s="35">
        <f t="shared" si="29"/>
        <v>76.985198775827129</v>
      </c>
      <c r="S83" s="35">
        <f t="shared" si="30"/>
        <v>383.3910694805337</v>
      </c>
      <c r="T83" s="35">
        <f t="shared" si="31"/>
        <v>68.27958241870698</v>
      </c>
      <c r="U83" s="35">
        <f t="shared" si="32"/>
        <v>727.0270092576983</v>
      </c>
      <c r="V83" s="35">
        <f t="shared" si="33"/>
        <v>376.26399309387421</v>
      </c>
      <c r="W83" s="35">
        <f t="shared" si="34"/>
        <v>22.64069725236374</v>
      </c>
      <c r="X83" s="35">
        <f t="shared" si="35"/>
        <v>3917.8884581621924</v>
      </c>
      <c r="Y83" s="51">
        <v>9900</v>
      </c>
      <c r="Z83" s="51">
        <v>4150</v>
      </c>
      <c r="AA83" s="35">
        <f t="shared" si="36"/>
        <v>703.75</v>
      </c>
      <c r="AB83" s="35">
        <f t="shared" si="37"/>
        <v>475</v>
      </c>
      <c r="AC83" s="35">
        <f t="shared" si="38"/>
        <v>741.34338003164555</v>
      </c>
      <c r="AD83" s="35">
        <f t="shared" si="39"/>
        <v>182.97450452469536</v>
      </c>
      <c r="AE83" s="35">
        <f t="shared" si="40"/>
        <v>101.81718341182423</v>
      </c>
      <c r="AF83" s="35">
        <f t="shared" si="41"/>
        <v>412.22125076900545</v>
      </c>
      <c r="AG83" s="35">
        <f t="shared" si="42"/>
        <v>33.251431016125281</v>
      </c>
      <c r="AH83" s="35">
        <f t="shared" si="43"/>
        <v>719.17730461639792</v>
      </c>
      <c r="AI83" s="35">
        <f t="shared" si="44"/>
        <v>400.1902216921502</v>
      </c>
      <c r="AJ83" s="35">
        <f t="shared" si="45"/>
        <v>24.343228840195088</v>
      </c>
      <c r="AK83" s="36">
        <f t="shared" si="46"/>
        <v>3702.2823936090817</v>
      </c>
    </row>
    <row r="84" spans="1:37" x14ac:dyDescent="0.25">
      <c r="A84" s="5">
        <v>5610</v>
      </c>
      <c r="B84" s="5">
        <v>1254931.4614090919</v>
      </c>
      <c r="C84" s="5">
        <v>1549448.6360817254</v>
      </c>
      <c r="D84" s="5">
        <v>17835.987341772168</v>
      </c>
      <c r="E84" s="5">
        <v>57.570232072747523</v>
      </c>
      <c r="F84" s="45">
        <v>-2.5000000000000001E-2</v>
      </c>
      <c r="G84" s="45">
        <v>2.5000000000000001E-2</v>
      </c>
      <c r="H84" s="45">
        <v>0.25</v>
      </c>
      <c r="I84" s="45">
        <v>0.25</v>
      </c>
      <c r="J84" s="45">
        <v>600</v>
      </c>
      <c r="K84" s="50">
        <f t="shared" si="24"/>
        <v>3861.3025248525882</v>
      </c>
      <c r="L84" s="51">
        <v>9900</v>
      </c>
      <c r="M84" s="51">
        <v>4150</v>
      </c>
      <c r="N84" s="35">
        <f t="shared" si="25"/>
        <v>496.25</v>
      </c>
      <c r="O84" s="35">
        <f t="shared" si="26"/>
        <v>25</v>
      </c>
      <c r="P84" s="35">
        <f t="shared" si="27"/>
        <v>738.94083890802244</v>
      </c>
      <c r="Q84" s="35">
        <f t="shared" si="28"/>
        <v>148.75279019625714</v>
      </c>
      <c r="R84" s="35">
        <f t="shared" si="29"/>
        <v>76.970858947334563</v>
      </c>
      <c r="S84" s="35">
        <f t="shared" si="30"/>
        <v>383.31557590473665</v>
      </c>
      <c r="T84" s="35">
        <f t="shared" si="31"/>
        <v>68.27958241870698</v>
      </c>
      <c r="U84" s="35">
        <f t="shared" si="32"/>
        <v>727.0270092576983</v>
      </c>
      <c r="V84" s="35">
        <f t="shared" si="33"/>
        <v>376.19390739929014</v>
      </c>
      <c r="W84" s="35">
        <f t="shared" si="34"/>
        <v>22.705469831215122</v>
      </c>
      <c r="X84" s="35">
        <f t="shared" si="35"/>
        <v>3907.532019461657</v>
      </c>
      <c r="Y84" s="51">
        <v>9900</v>
      </c>
      <c r="Z84" s="51">
        <v>4150</v>
      </c>
      <c r="AA84" s="35">
        <f t="shared" si="36"/>
        <v>703.75</v>
      </c>
      <c r="AB84" s="35">
        <f t="shared" si="37"/>
        <v>475</v>
      </c>
      <c r="AC84" s="35">
        <f t="shared" si="38"/>
        <v>741.34338003164555</v>
      </c>
      <c r="AD84" s="35">
        <f t="shared" si="39"/>
        <v>182.97450452469536</v>
      </c>
      <c r="AE84" s="35">
        <f t="shared" si="40"/>
        <v>101.83584629422342</v>
      </c>
      <c r="AF84" s="35">
        <f t="shared" si="41"/>
        <v>412.29242129089579</v>
      </c>
      <c r="AG84" s="35">
        <f t="shared" si="42"/>
        <v>33.251431016125281</v>
      </c>
      <c r="AH84" s="35">
        <f t="shared" si="43"/>
        <v>719.17730461639792</v>
      </c>
      <c r="AI84" s="35">
        <f t="shared" si="44"/>
        <v>400.2635757449188</v>
      </c>
      <c r="AJ84" s="35">
        <f t="shared" si="45"/>
        <v>24.42189600869645</v>
      </c>
      <c r="AK84" s="36">
        <f t="shared" si="46"/>
        <v>3689.4043328525413</v>
      </c>
    </row>
    <row r="85" spans="1:37" x14ac:dyDescent="0.25">
      <c r="A85" s="5">
        <v>5611</v>
      </c>
      <c r="B85" s="5">
        <v>1255467.2498226166</v>
      </c>
      <c r="C85" s="5">
        <v>1550292.9883005619</v>
      </c>
      <c r="D85" s="5">
        <v>17837.681012658246</v>
      </c>
      <c r="E85" s="5">
        <v>57.634973066547623</v>
      </c>
      <c r="F85" s="45">
        <v>-2.5000000000000001E-2</v>
      </c>
      <c r="G85" s="45">
        <v>2.5000000000000001E-2</v>
      </c>
      <c r="H85" s="45">
        <v>0.25</v>
      </c>
      <c r="I85" s="45">
        <v>0.25</v>
      </c>
      <c r="J85" s="45">
        <v>600</v>
      </c>
      <c r="K85" s="50">
        <f t="shared" si="24"/>
        <v>3935.7577554902846</v>
      </c>
      <c r="L85" s="51">
        <v>9900</v>
      </c>
      <c r="M85" s="51">
        <v>4150</v>
      </c>
      <c r="N85" s="35">
        <f t="shared" si="25"/>
        <v>496.25</v>
      </c>
      <c r="O85" s="35">
        <f t="shared" si="26"/>
        <v>25</v>
      </c>
      <c r="P85" s="35">
        <f t="shared" si="27"/>
        <v>738.94083890802244</v>
      </c>
      <c r="Q85" s="35">
        <f t="shared" si="28"/>
        <v>148.75279019625714</v>
      </c>
      <c r="R85" s="35">
        <f t="shared" si="29"/>
        <v>76.949609788857558</v>
      </c>
      <c r="S85" s="35">
        <f t="shared" si="30"/>
        <v>383.20368634160832</v>
      </c>
      <c r="T85" s="35">
        <f t="shared" si="31"/>
        <v>68.27958241870698</v>
      </c>
      <c r="U85" s="35">
        <f t="shared" si="32"/>
        <v>727.0270092576983</v>
      </c>
      <c r="V85" s="35">
        <f t="shared" si="33"/>
        <v>376.09005245904734</v>
      </c>
      <c r="W85" s="35">
        <f t="shared" si="34"/>
        <v>22.801420559007024</v>
      </c>
      <c r="X85" s="35">
        <f t="shared" si="35"/>
        <v>3892.2981654768219</v>
      </c>
      <c r="Y85" s="51">
        <v>9900</v>
      </c>
      <c r="Z85" s="51">
        <v>4150</v>
      </c>
      <c r="AA85" s="35">
        <f t="shared" si="36"/>
        <v>703.75</v>
      </c>
      <c r="AB85" s="35">
        <f t="shared" si="37"/>
        <v>475</v>
      </c>
      <c r="AC85" s="35">
        <f t="shared" si="38"/>
        <v>741.34338003164555</v>
      </c>
      <c r="AD85" s="35">
        <f t="shared" si="39"/>
        <v>182.97450452469536</v>
      </c>
      <c r="AE85" s="35">
        <f t="shared" si="40"/>
        <v>101.86351132294222</v>
      </c>
      <c r="AF85" s="35">
        <f t="shared" si="41"/>
        <v>412.39789498378241</v>
      </c>
      <c r="AG85" s="35">
        <f t="shared" si="42"/>
        <v>33.251431016125281</v>
      </c>
      <c r="AH85" s="35">
        <f t="shared" si="43"/>
        <v>719.17730461639792</v>
      </c>
      <c r="AI85" s="35">
        <f t="shared" si="44"/>
        <v>400.37231253771847</v>
      </c>
      <c r="AJ85" s="35">
        <f t="shared" si="45"/>
        <v>24.538537013946858</v>
      </c>
      <c r="AK85" s="36">
        <f t="shared" si="46"/>
        <v>3670.4612866137968</v>
      </c>
    </row>
    <row r="86" spans="1:37" x14ac:dyDescent="0.25">
      <c r="A86" s="5">
        <v>5612</v>
      </c>
      <c r="B86" s="5">
        <v>1256002.0838241577</v>
      </c>
      <c r="C86" s="5">
        <v>1551137.9453908205</v>
      </c>
      <c r="D86" s="5">
        <v>17839.37468354432</v>
      </c>
      <c r="E86" s="5">
        <v>57.699714060347723</v>
      </c>
      <c r="F86" s="45">
        <v>-2.5000000000000001E-2</v>
      </c>
      <c r="G86" s="45">
        <v>2.5000000000000001E-2</v>
      </c>
      <c r="H86" s="45">
        <v>0.25</v>
      </c>
      <c r="I86" s="45">
        <v>0.25</v>
      </c>
      <c r="J86" s="45">
        <v>600</v>
      </c>
      <c r="K86" s="50">
        <f t="shared" si="24"/>
        <v>4012.7368922512928</v>
      </c>
      <c r="L86" s="51">
        <v>9900</v>
      </c>
      <c r="M86" s="51">
        <v>4150</v>
      </c>
      <c r="N86" s="35">
        <f t="shared" si="25"/>
        <v>496.25</v>
      </c>
      <c r="O86" s="35">
        <f t="shared" si="26"/>
        <v>25</v>
      </c>
      <c r="P86" s="35">
        <f t="shared" si="27"/>
        <v>738.94083890802244</v>
      </c>
      <c r="Q86" s="35">
        <f t="shared" si="28"/>
        <v>148.75279019625714</v>
      </c>
      <c r="R86" s="35">
        <f t="shared" si="29"/>
        <v>76.927442799769892</v>
      </c>
      <c r="S86" s="35">
        <f t="shared" si="30"/>
        <v>383.08693703817238</v>
      </c>
      <c r="T86" s="35">
        <f t="shared" si="31"/>
        <v>68.27958241870698</v>
      </c>
      <c r="U86" s="35">
        <f t="shared" si="32"/>
        <v>727.0270092576983</v>
      </c>
      <c r="V86" s="35">
        <f t="shared" si="33"/>
        <v>375.98171163559533</v>
      </c>
      <c r="W86" s="35">
        <f t="shared" si="34"/>
        <v>22.901476171966507</v>
      </c>
      <c r="X86" s="35">
        <f t="shared" si="35"/>
        <v>3876.547909661992</v>
      </c>
      <c r="Y86" s="51">
        <v>9900</v>
      </c>
      <c r="Z86" s="51">
        <v>4150</v>
      </c>
      <c r="AA86" s="35">
        <f t="shared" si="36"/>
        <v>703.75</v>
      </c>
      <c r="AB86" s="35">
        <f t="shared" si="37"/>
        <v>475</v>
      </c>
      <c r="AC86" s="35">
        <f t="shared" si="38"/>
        <v>741.34338003164555</v>
      </c>
      <c r="AD86" s="35">
        <f t="shared" si="39"/>
        <v>182.97450452469536</v>
      </c>
      <c r="AE86" s="35">
        <f t="shared" si="40"/>
        <v>101.89238384799833</v>
      </c>
      <c r="AF86" s="35">
        <f t="shared" si="41"/>
        <v>412.50793875124975</v>
      </c>
      <c r="AG86" s="35">
        <f t="shared" si="42"/>
        <v>33.251431016125281</v>
      </c>
      <c r="AH86" s="35">
        <f t="shared" si="43"/>
        <v>719.17730461639792</v>
      </c>
      <c r="AI86" s="35">
        <f t="shared" si="44"/>
        <v>400.48579536857113</v>
      </c>
      <c r="AJ86" s="35">
        <f t="shared" si="45"/>
        <v>24.660305055291985</v>
      </c>
      <c r="AK86" s="36">
        <f t="shared" si="46"/>
        <v>3650.8761032144162</v>
      </c>
    </row>
    <row r="87" spans="1:37" x14ac:dyDescent="0.25">
      <c r="A87" s="5">
        <v>5613</v>
      </c>
      <c r="B87" s="5">
        <v>1256535.9627304077</v>
      </c>
      <c r="C87" s="5">
        <v>1551983.5062737763</v>
      </c>
      <c r="D87" s="5">
        <v>17841.068354430394</v>
      </c>
      <c r="E87" s="5">
        <v>57.764455054147803</v>
      </c>
      <c r="F87" s="45">
        <v>-2.5000000000000001E-2</v>
      </c>
      <c r="G87" s="45">
        <v>2.5000000000000001E-2</v>
      </c>
      <c r="H87" s="45">
        <v>0.25</v>
      </c>
      <c r="I87" s="45">
        <v>0.25</v>
      </c>
      <c r="J87" s="45">
        <v>600</v>
      </c>
      <c r="K87" s="50">
        <f t="shared" si="24"/>
        <v>4092.2399351356125</v>
      </c>
      <c r="L87" s="51">
        <v>9900</v>
      </c>
      <c r="M87" s="51">
        <v>4150</v>
      </c>
      <c r="N87" s="35">
        <f t="shared" si="25"/>
        <v>496.25</v>
      </c>
      <c r="O87" s="35">
        <f t="shared" si="26"/>
        <v>25</v>
      </c>
      <c r="P87" s="35">
        <f t="shared" si="27"/>
        <v>738.94083890802244</v>
      </c>
      <c r="Q87" s="35">
        <f t="shared" si="28"/>
        <v>148.75279019625714</v>
      </c>
      <c r="R87" s="35">
        <f t="shared" si="29"/>
        <v>76.904335326916765</v>
      </c>
      <c r="S87" s="35">
        <f t="shared" si="30"/>
        <v>382.96520524923221</v>
      </c>
      <c r="T87" s="35">
        <f t="shared" si="31"/>
        <v>68.27958241870698</v>
      </c>
      <c r="U87" s="35">
        <f t="shared" si="32"/>
        <v>727.0270092576983</v>
      </c>
      <c r="V87" s="35">
        <f t="shared" si="33"/>
        <v>375.86877421198295</v>
      </c>
      <c r="W87" s="35">
        <f t="shared" si="34"/>
        <v>23.00573380935473</v>
      </c>
      <c r="X87" s="35">
        <f t="shared" si="35"/>
        <v>3860.2812520171683</v>
      </c>
      <c r="Y87" s="51">
        <v>9900</v>
      </c>
      <c r="Z87" s="51">
        <v>4150</v>
      </c>
      <c r="AA87" s="35">
        <f t="shared" si="36"/>
        <v>703.75</v>
      </c>
      <c r="AB87" s="35">
        <f t="shared" si="37"/>
        <v>475</v>
      </c>
      <c r="AC87" s="35">
        <f t="shared" si="38"/>
        <v>741.34338003164555</v>
      </c>
      <c r="AD87" s="35">
        <f t="shared" si="39"/>
        <v>182.97450452469536</v>
      </c>
      <c r="AE87" s="35">
        <f t="shared" si="40"/>
        <v>101.92249499503889</v>
      </c>
      <c r="AF87" s="35">
        <f t="shared" si="41"/>
        <v>412.62266686600253</v>
      </c>
      <c r="AG87" s="35">
        <f t="shared" si="42"/>
        <v>33.251431016125281</v>
      </c>
      <c r="AH87" s="35">
        <f t="shared" si="43"/>
        <v>719.17730461639792</v>
      </c>
      <c r="AI87" s="35">
        <f t="shared" si="44"/>
        <v>400.6041465761549</v>
      </c>
      <c r="AJ87" s="35">
        <f t="shared" si="45"/>
        <v>24.787336049100091</v>
      </c>
      <c r="AK87" s="36">
        <f t="shared" si="46"/>
        <v>3630.6487826544003</v>
      </c>
    </row>
    <row r="88" spans="1:37" x14ac:dyDescent="0.25">
      <c r="A88" s="5">
        <v>5613.7</v>
      </c>
      <c r="B88" s="5">
        <v>1256909.1093182564</v>
      </c>
      <c r="C88" s="5">
        <v>1552575.7575703859</v>
      </c>
      <c r="D88" s="5">
        <v>17842.253924050648</v>
      </c>
      <c r="E88" s="5">
        <v>57.809773749807867</v>
      </c>
      <c r="F88" s="45">
        <v>-2.5000000000000001E-2</v>
      </c>
      <c r="G88" s="45">
        <v>2.5000000000000001E-2</v>
      </c>
      <c r="H88" s="45">
        <v>0.25</v>
      </c>
      <c r="I88" s="45">
        <v>0.25</v>
      </c>
      <c r="J88" s="45">
        <v>600</v>
      </c>
      <c r="K88" s="50">
        <f t="shared" si="24"/>
        <v>4149.393789297992</v>
      </c>
      <c r="L88" s="51">
        <v>9900</v>
      </c>
      <c r="M88" s="51">
        <v>4150</v>
      </c>
      <c r="N88" s="35">
        <f t="shared" si="25"/>
        <v>496.25</v>
      </c>
      <c r="O88" s="35">
        <f t="shared" si="26"/>
        <v>25</v>
      </c>
      <c r="P88" s="35">
        <f t="shared" si="27"/>
        <v>738.94083890802244</v>
      </c>
      <c r="Q88" s="35">
        <f t="shared" si="28"/>
        <v>148.75279019625714</v>
      </c>
      <c r="R88" s="35">
        <f t="shared" si="29"/>
        <v>76.887587746193446</v>
      </c>
      <c r="S88" s="35">
        <f t="shared" si="30"/>
        <v>382.87695923386099</v>
      </c>
      <c r="T88" s="35">
        <f t="shared" si="31"/>
        <v>68.27958241870698</v>
      </c>
      <c r="U88" s="35">
        <f t="shared" si="32"/>
        <v>727.0270092576983</v>
      </c>
      <c r="V88" s="35">
        <f t="shared" si="33"/>
        <v>375.78692066483598</v>
      </c>
      <c r="W88" s="35">
        <f t="shared" si="34"/>
        <v>23.081269029684414</v>
      </c>
      <c r="X88" s="35">
        <f t="shared" si="35"/>
        <v>3848.5873325769476</v>
      </c>
      <c r="Y88" s="51">
        <v>9900</v>
      </c>
      <c r="Z88" s="51">
        <v>4150</v>
      </c>
      <c r="AA88" s="35">
        <f t="shared" si="36"/>
        <v>703.75</v>
      </c>
      <c r="AB88" s="35">
        <f t="shared" si="37"/>
        <v>475</v>
      </c>
      <c r="AC88" s="35">
        <f t="shared" si="38"/>
        <v>741.34338003164555</v>
      </c>
      <c r="AD88" s="35">
        <f t="shared" si="39"/>
        <v>182.97450452469536</v>
      </c>
      <c r="AE88" s="35">
        <f t="shared" si="40"/>
        <v>101.94432733043682</v>
      </c>
      <c r="AF88" s="35">
        <f t="shared" si="41"/>
        <v>412.7058281266992</v>
      </c>
      <c r="AG88" s="35">
        <f t="shared" si="42"/>
        <v>33.251431016125281</v>
      </c>
      <c r="AH88" s="35">
        <f t="shared" si="43"/>
        <v>719.17730461639792</v>
      </c>
      <c r="AI88" s="35">
        <f t="shared" si="44"/>
        <v>400.68995809490036</v>
      </c>
      <c r="AJ88" s="35">
        <f t="shared" si="45"/>
        <v>24.879465894662793</v>
      </c>
      <c r="AK88" s="36">
        <f t="shared" si="46"/>
        <v>3616.1075866518149</v>
      </c>
    </row>
    <row r="89" spans="1:37" x14ac:dyDescent="0.25">
      <c r="A89" s="5">
        <v>5614</v>
      </c>
      <c r="B89" s="5">
        <v>1257068.8858604431</v>
      </c>
      <c r="C89" s="5">
        <v>1552829.6698697805</v>
      </c>
      <c r="D89" s="5">
        <v>17842.762025316471</v>
      </c>
      <c r="E89" s="5">
        <v>57.829196047947896</v>
      </c>
      <c r="F89" s="45">
        <v>-2.5000000000000001E-2</v>
      </c>
      <c r="G89" s="45">
        <v>2.5000000000000001E-2</v>
      </c>
      <c r="H89" s="45">
        <v>0.25</v>
      </c>
      <c r="I89" s="45">
        <v>0.25</v>
      </c>
      <c r="J89" s="45">
        <v>600</v>
      </c>
      <c r="K89" s="50">
        <f t="shared" si="24"/>
        <v>4174.2668841432442</v>
      </c>
      <c r="L89" s="51">
        <v>9900</v>
      </c>
      <c r="M89" s="51">
        <v>4150</v>
      </c>
      <c r="N89" s="35">
        <f t="shared" si="25"/>
        <v>496.25</v>
      </c>
      <c r="O89" s="35">
        <f t="shared" si="26"/>
        <v>25</v>
      </c>
      <c r="P89" s="35">
        <f t="shared" si="27"/>
        <v>738.94083890802244</v>
      </c>
      <c r="Q89" s="35">
        <f t="shared" si="28"/>
        <v>148.75279019625714</v>
      </c>
      <c r="R89" s="35">
        <f t="shared" si="29"/>
        <v>76.880263439068528</v>
      </c>
      <c r="S89" s="35">
        <f t="shared" si="30"/>
        <v>382.83836123415449</v>
      </c>
      <c r="T89" s="35">
        <f t="shared" si="31"/>
        <v>68.27958241870698</v>
      </c>
      <c r="U89" s="35">
        <f t="shared" si="32"/>
        <v>727.0270092576983</v>
      </c>
      <c r="V89" s="35">
        <f t="shared" si="33"/>
        <v>375.75112322468789</v>
      </c>
      <c r="W89" s="35">
        <f t="shared" si="34"/>
        <v>23.114295979375754</v>
      </c>
      <c r="X89" s="35">
        <f t="shared" si="35"/>
        <v>3843.4981925423499</v>
      </c>
      <c r="Y89" s="51">
        <v>9900</v>
      </c>
      <c r="Z89" s="51">
        <v>4150</v>
      </c>
      <c r="AA89" s="35">
        <f t="shared" si="36"/>
        <v>703.75</v>
      </c>
      <c r="AB89" s="35">
        <f t="shared" si="37"/>
        <v>475</v>
      </c>
      <c r="AC89" s="35">
        <f t="shared" si="38"/>
        <v>741.34338003164555</v>
      </c>
      <c r="AD89" s="35">
        <f t="shared" si="39"/>
        <v>182.97450452469536</v>
      </c>
      <c r="AE89" s="35">
        <f t="shared" si="40"/>
        <v>101.95387768132566</v>
      </c>
      <c r="AF89" s="35">
        <f t="shared" si="41"/>
        <v>412.74220008264177</v>
      </c>
      <c r="AG89" s="35">
        <f t="shared" si="42"/>
        <v>33.251431016125281</v>
      </c>
      <c r="AH89" s="35">
        <f t="shared" si="43"/>
        <v>719.17730461639792</v>
      </c>
      <c r="AI89" s="35">
        <f t="shared" si="44"/>
        <v>400.72749554105019</v>
      </c>
      <c r="AJ89" s="35">
        <f t="shared" si="45"/>
        <v>24.91977383126931</v>
      </c>
      <c r="AK89" s="36">
        <f t="shared" si="46"/>
        <v>3609.7793249337492</v>
      </c>
    </row>
    <row r="90" spans="1:37" x14ac:dyDescent="0.25">
      <c r="A90" s="5">
        <v>5614.3</v>
      </c>
      <c r="B90" s="5">
        <v>1257228.5763216019</v>
      </c>
      <c r="C90" s="5">
        <v>1553083.6363161504</v>
      </c>
      <c r="D90" s="5">
        <v>17843.270126582294</v>
      </c>
      <c r="E90" s="5">
        <v>57.848618346087939</v>
      </c>
      <c r="F90" s="45">
        <v>-2.5000000000000001E-2</v>
      </c>
      <c r="G90" s="45">
        <v>2.5000000000000001E-2</v>
      </c>
      <c r="H90" s="45">
        <v>0.25</v>
      </c>
      <c r="I90" s="45">
        <v>0.25</v>
      </c>
      <c r="J90" s="45">
        <v>600</v>
      </c>
      <c r="K90" s="50">
        <f t="shared" si="24"/>
        <v>4199.3671305395947</v>
      </c>
      <c r="L90" s="51">
        <v>9900</v>
      </c>
      <c r="M90" s="51">
        <v>4150</v>
      </c>
      <c r="N90" s="35">
        <f t="shared" si="25"/>
        <v>496.25</v>
      </c>
      <c r="O90" s="35">
        <f t="shared" si="26"/>
        <v>25</v>
      </c>
      <c r="P90" s="35">
        <f t="shared" si="27"/>
        <v>738.94083890802244</v>
      </c>
      <c r="Q90" s="35">
        <f t="shared" si="28"/>
        <v>148.75279019625714</v>
      </c>
      <c r="R90" s="35">
        <f t="shared" si="29"/>
        <v>76.872850069400101</v>
      </c>
      <c r="S90" s="35">
        <f t="shared" si="30"/>
        <v>382.79929084725654</v>
      </c>
      <c r="T90" s="35">
        <f t="shared" si="31"/>
        <v>68.27958241870698</v>
      </c>
      <c r="U90" s="35">
        <f t="shared" si="32"/>
        <v>727.0270092576983</v>
      </c>
      <c r="V90" s="35">
        <f t="shared" si="33"/>
        <v>375.71489049270718</v>
      </c>
      <c r="W90" s="35">
        <f t="shared" si="34"/>
        <v>23.147720029776114</v>
      </c>
      <c r="X90" s="35">
        <f t="shared" si="35"/>
        <v>3838.3625763430523</v>
      </c>
      <c r="Y90" s="51">
        <v>9900</v>
      </c>
      <c r="Z90" s="51">
        <v>4150</v>
      </c>
      <c r="AA90" s="35">
        <f t="shared" si="36"/>
        <v>703.75</v>
      </c>
      <c r="AB90" s="35">
        <f t="shared" si="37"/>
        <v>475</v>
      </c>
      <c r="AC90" s="35">
        <f t="shared" si="38"/>
        <v>741.34338003164555</v>
      </c>
      <c r="AD90" s="35">
        <f t="shared" si="39"/>
        <v>182.97450452469536</v>
      </c>
      <c r="AE90" s="35">
        <f t="shared" si="40"/>
        <v>101.96354558971436</v>
      </c>
      <c r="AF90" s="35">
        <f t="shared" si="41"/>
        <v>412.77901593081947</v>
      </c>
      <c r="AG90" s="35">
        <f t="shared" si="42"/>
        <v>33.251431016125281</v>
      </c>
      <c r="AH90" s="35">
        <f t="shared" si="43"/>
        <v>719.17730461639792</v>
      </c>
      <c r="AI90" s="35">
        <f t="shared" si="44"/>
        <v>400.76549504439254</v>
      </c>
      <c r="AJ90" s="35">
        <f t="shared" si="45"/>
        <v>24.960582016192053</v>
      </c>
      <c r="AK90" s="36">
        <f t="shared" si="46"/>
        <v>3603.3932708712259</v>
      </c>
    </row>
    <row r="91" spans="1:37" x14ac:dyDescent="0.25">
      <c r="A91" s="5">
        <v>5615</v>
      </c>
      <c r="B91" s="5">
        <v>1257600.8525333405</v>
      </c>
      <c r="C91" s="5">
        <v>1553676.4350985289</v>
      </c>
      <c r="D91" s="5">
        <v>17844.455696202545</v>
      </c>
      <c r="E91" s="5">
        <v>57.893937041747996</v>
      </c>
      <c r="F91" s="45">
        <v>-2.5000000000000001E-2</v>
      </c>
      <c r="G91" s="45">
        <v>2.5000000000000001E-2</v>
      </c>
      <c r="H91" s="45">
        <v>0.25</v>
      </c>
      <c r="I91" s="45">
        <v>0.25</v>
      </c>
      <c r="J91" s="45">
        <v>600</v>
      </c>
      <c r="K91" s="50">
        <f t="shared" si="24"/>
        <v>4258.8177392741882</v>
      </c>
      <c r="L91" s="51">
        <v>9900</v>
      </c>
      <c r="M91" s="51">
        <v>4150</v>
      </c>
      <c r="N91" s="35">
        <f t="shared" si="25"/>
        <v>496.25</v>
      </c>
      <c r="O91" s="35">
        <f t="shared" si="26"/>
        <v>25</v>
      </c>
      <c r="P91" s="35">
        <f t="shared" si="27"/>
        <v>738.94083890802244</v>
      </c>
      <c r="Q91" s="35">
        <f t="shared" si="28"/>
        <v>148.75279019625714</v>
      </c>
      <c r="R91" s="35">
        <f t="shared" si="29"/>
        <v>76.855201860005494</v>
      </c>
      <c r="S91" s="35">
        <f t="shared" si="30"/>
        <v>382.70626788354082</v>
      </c>
      <c r="T91" s="35">
        <f t="shared" si="31"/>
        <v>68.27958241870698</v>
      </c>
      <c r="U91" s="35">
        <f t="shared" si="32"/>
        <v>727.0270092576983</v>
      </c>
      <c r="V91" s="35">
        <f t="shared" si="33"/>
        <v>375.62863513656907</v>
      </c>
      <c r="W91" s="35">
        <f t="shared" si="34"/>
        <v>23.227270828821069</v>
      </c>
      <c r="X91" s="35">
        <f t="shared" si="35"/>
        <v>3826.1987312375368</v>
      </c>
      <c r="Y91" s="51">
        <v>9900</v>
      </c>
      <c r="Z91" s="51">
        <v>4150</v>
      </c>
      <c r="AA91" s="35">
        <f t="shared" si="36"/>
        <v>703.75</v>
      </c>
      <c r="AB91" s="35">
        <f t="shared" si="37"/>
        <v>475</v>
      </c>
      <c r="AC91" s="35">
        <f t="shared" si="38"/>
        <v>741.34338003164555</v>
      </c>
      <c r="AD91" s="35">
        <f t="shared" si="39"/>
        <v>182.97450452469536</v>
      </c>
      <c r="AE91" s="35">
        <f t="shared" si="40"/>
        <v>101.98656671319107</v>
      </c>
      <c r="AF91" s="35">
        <f t="shared" si="41"/>
        <v>412.86666598045315</v>
      </c>
      <c r="AG91" s="35">
        <f t="shared" si="42"/>
        <v>33.251431016125281</v>
      </c>
      <c r="AH91" s="35">
        <f t="shared" si="43"/>
        <v>719.17730461639792</v>
      </c>
      <c r="AI91" s="35">
        <f t="shared" si="44"/>
        <v>400.85597906878837</v>
      </c>
      <c r="AJ91" s="35">
        <f t="shared" si="45"/>
        <v>25.057770597680932</v>
      </c>
      <c r="AK91" s="36">
        <f t="shared" si="46"/>
        <v>3588.267730052462</v>
      </c>
    </row>
    <row r="92" spans="1:37" x14ac:dyDescent="0.25">
      <c r="A92" s="5">
        <v>5616</v>
      </c>
      <c r="B92" s="5">
        <v>1258131.8620696068</v>
      </c>
      <c r="C92" s="5">
        <v>1554523.8008788526</v>
      </c>
      <c r="D92" s="5">
        <v>17846.149367088623</v>
      </c>
      <c r="E92" s="5">
        <v>57.958678035548083</v>
      </c>
      <c r="F92" s="45">
        <v>-2.5000000000000001E-2</v>
      </c>
      <c r="G92" s="45">
        <v>2.5000000000000001E-2</v>
      </c>
      <c r="H92" s="45">
        <v>0.25</v>
      </c>
      <c r="I92" s="45">
        <v>0.25</v>
      </c>
      <c r="J92" s="45">
        <v>600</v>
      </c>
      <c r="K92" s="50">
        <f t="shared" si="24"/>
        <v>4345.8925005284427</v>
      </c>
      <c r="L92" s="51">
        <v>9900</v>
      </c>
      <c r="M92" s="51">
        <v>4150</v>
      </c>
      <c r="N92" s="35">
        <f t="shared" si="25"/>
        <v>496.25</v>
      </c>
      <c r="O92" s="35">
        <f t="shared" si="26"/>
        <v>25</v>
      </c>
      <c r="P92" s="35">
        <f t="shared" si="27"/>
        <v>738.94083890802244</v>
      </c>
      <c r="Q92" s="35">
        <f t="shared" si="28"/>
        <v>148.75279019625714</v>
      </c>
      <c r="R92" s="35">
        <f t="shared" si="29"/>
        <v>76.829123896563303</v>
      </c>
      <c r="S92" s="35">
        <f t="shared" si="30"/>
        <v>382.56878031742468</v>
      </c>
      <c r="T92" s="35">
        <f t="shared" si="31"/>
        <v>68.27958241870698</v>
      </c>
      <c r="U92" s="35">
        <f t="shared" si="32"/>
        <v>727.0270092576983</v>
      </c>
      <c r="V92" s="35">
        <f t="shared" si="33"/>
        <v>375.50117948519011</v>
      </c>
      <c r="W92" s="35">
        <f t="shared" si="34"/>
        <v>23.344772432397267</v>
      </c>
      <c r="X92" s="35">
        <f t="shared" si="35"/>
        <v>3808.3828681027298</v>
      </c>
      <c r="Y92" s="51">
        <v>9900</v>
      </c>
      <c r="Z92" s="51">
        <v>4150</v>
      </c>
      <c r="AA92" s="35">
        <f t="shared" si="36"/>
        <v>703.75</v>
      </c>
      <c r="AB92" s="35">
        <f t="shared" si="37"/>
        <v>475</v>
      </c>
      <c r="AC92" s="35">
        <f t="shared" si="38"/>
        <v>741.34338003164555</v>
      </c>
      <c r="AD92" s="35">
        <f t="shared" si="39"/>
        <v>182.97450452469536</v>
      </c>
      <c r="AE92" s="35">
        <f t="shared" si="40"/>
        <v>102.02059889103202</v>
      </c>
      <c r="AF92" s="35">
        <f t="shared" si="41"/>
        <v>412.99619933217031</v>
      </c>
      <c r="AG92" s="35">
        <f t="shared" si="42"/>
        <v>33.251431016125281</v>
      </c>
      <c r="AH92" s="35">
        <f t="shared" si="43"/>
        <v>719.17730461639792</v>
      </c>
      <c r="AI92" s="35">
        <f t="shared" si="44"/>
        <v>400.98974180252799</v>
      </c>
      <c r="AJ92" s="35">
        <f t="shared" si="45"/>
        <v>25.201487379223476</v>
      </c>
      <c r="AK92" s="36">
        <f t="shared" si="46"/>
        <v>3566.1139980105399</v>
      </c>
    </row>
    <row r="93" spans="1:37" x14ac:dyDescent="0.25">
      <c r="A93" s="5">
        <v>5617</v>
      </c>
      <c r="B93" s="5">
        <v>1258661.9137921333</v>
      </c>
      <c r="C93" s="5">
        <v>1555371.7661289275</v>
      </c>
      <c r="D93" s="5">
        <v>17847.843037974697</v>
      </c>
      <c r="E93" s="5">
        <v>58.023419029348183</v>
      </c>
      <c r="F93" s="45">
        <v>-2.5000000000000001E-2</v>
      </c>
      <c r="G93" s="45">
        <v>2.5000000000000001E-2</v>
      </c>
      <c r="H93" s="45">
        <v>0.25</v>
      </c>
      <c r="I93" s="45">
        <v>0.25</v>
      </c>
      <c r="J93" s="45">
        <v>600</v>
      </c>
      <c r="K93" s="50">
        <f t="shared" si="24"/>
        <v>4435.4911679060097</v>
      </c>
      <c r="L93" s="51">
        <v>9900</v>
      </c>
      <c r="M93" s="51">
        <v>4150</v>
      </c>
      <c r="N93" s="35">
        <f t="shared" si="25"/>
        <v>496.25</v>
      </c>
      <c r="O93" s="35">
        <f t="shared" si="26"/>
        <v>25</v>
      </c>
      <c r="P93" s="35">
        <f t="shared" si="27"/>
        <v>738.94083890802244</v>
      </c>
      <c r="Q93" s="35">
        <f t="shared" si="28"/>
        <v>148.75279019625714</v>
      </c>
      <c r="R93" s="35">
        <f t="shared" si="29"/>
        <v>76.802001361232499</v>
      </c>
      <c r="S93" s="35">
        <f t="shared" si="30"/>
        <v>382.42574545265632</v>
      </c>
      <c r="T93" s="35">
        <f t="shared" si="31"/>
        <v>68.27958241870698</v>
      </c>
      <c r="U93" s="35">
        <f t="shared" si="32"/>
        <v>727.0270092576983</v>
      </c>
      <c r="V93" s="35">
        <f t="shared" si="33"/>
        <v>375.36861850452527</v>
      </c>
      <c r="W93" s="35">
        <f t="shared" si="34"/>
        <v>23.46692110326093</v>
      </c>
      <c r="X93" s="35">
        <f t="shared" si="35"/>
        <v>3790.0506031379282</v>
      </c>
      <c r="Y93" s="51">
        <v>9900</v>
      </c>
      <c r="Z93" s="51">
        <v>4150</v>
      </c>
      <c r="AA93" s="35">
        <f t="shared" si="36"/>
        <v>703.75</v>
      </c>
      <c r="AB93" s="35">
        <f t="shared" si="37"/>
        <v>475</v>
      </c>
      <c r="AC93" s="35">
        <f t="shared" si="38"/>
        <v>741.34338003164555</v>
      </c>
      <c r="AD93" s="35">
        <f t="shared" si="39"/>
        <v>182.97450452469536</v>
      </c>
      <c r="AE93" s="35">
        <f t="shared" si="40"/>
        <v>102.05601312247295</v>
      </c>
      <c r="AF93" s="35">
        <f t="shared" si="41"/>
        <v>413.13094250082872</v>
      </c>
      <c r="AG93" s="35">
        <f t="shared" si="42"/>
        <v>33.251431016125281</v>
      </c>
      <c r="AH93" s="35">
        <f t="shared" si="43"/>
        <v>719.17730461639792</v>
      </c>
      <c r="AI93" s="35">
        <f t="shared" si="44"/>
        <v>401.12893666783941</v>
      </c>
      <c r="AJ93" s="35">
        <f t="shared" si="45"/>
        <v>25.351094554336139</v>
      </c>
      <c r="AK93" s="36">
        <f t="shared" si="46"/>
        <v>3543.3181288079827</v>
      </c>
    </row>
    <row r="94" spans="1:37" x14ac:dyDescent="0.25">
      <c r="A94" s="5">
        <v>5618</v>
      </c>
      <c r="B94" s="5">
        <v>1259191.0070233345</v>
      </c>
      <c r="C94" s="5">
        <v>1556220.3297660053</v>
      </c>
      <c r="D94" s="5">
        <v>17849.536708860775</v>
      </c>
      <c r="E94" s="5">
        <v>58.088160023148276</v>
      </c>
      <c r="F94" s="45">
        <v>-2.5000000000000001E-2</v>
      </c>
      <c r="G94" s="45">
        <v>2.5000000000000001E-2</v>
      </c>
      <c r="H94" s="45">
        <v>0.25</v>
      </c>
      <c r="I94" s="45">
        <v>0.25</v>
      </c>
      <c r="J94" s="45">
        <v>600</v>
      </c>
      <c r="K94" s="50">
        <f t="shared" si="24"/>
        <v>4527.6137414068889</v>
      </c>
      <c r="L94" s="51">
        <v>9900</v>
      </c>
      <c r="M94" s="51">
        <v>4150</v>
      </c>
      <c r="N94" s="35">
        <f t="shared" si="25"/>
        <v>496.25</v>
      </c>
      <c r="O94" s="35">
        <f t="shared" si="26"/>
        <v>25</v>
      </c>
      <c r="P94" s="35">
        <f t="shared" si="27"/>
        <v>738.94083890802244</v>
      </c>
      <c r="Q94" s="35">
        <f t="shared" si="28"/>
        <v>148.75279019625714</v>
      </c>
      <c r="R94" s="35">
        <f t="shared" si="29"/>
        <v>76.773804488864158</v>
      </c>
      <c r="S94" s="35">
        <f t="shared" si="30"/>
        <v>382.2770015369004</v>
      </c>
      <c r="T94" s="35">
        <f t="shared" si="31"/>
        <v>68.27958241870698</v>
      </c>
      <c r="U94" s="35">
        <f t="shared" si="32"/>
        <v>727.0270092576983</v>
      </c>
      <c r="V94" s="35">
        <f t="shared" si="33"/>
        <v>375.23080671786016</v>
      </c>
      <c r="W94" s="35">
        <f t="shared" si="34"/>
        <v>23.593843726428002</v>
      </c>
      <c r="X94" s="35">
        <f t="shared" si="35"/>
        <v>3771.2019363431318</v>
      </c>
      <c r="Y94" s="51">
        <v>9900</v>
      </c>
      <c r="Z94" s="51">
        <v>4150</v>
      </c>
      <c r="AA94" s="35">
        <f t="shared" si="36"/>
        <v>703.75</v>
      </c>
      <c r="AB94" s="35">
        <f t="shared" si="37"/>
        <v>475</v>
      </c>
      <c r="AC94" s="35">
        <f t="shared" si="38"/>
        <v>741.34338003164555</v>
      </c>
      <c r="AD94" s="35">
        <f t="shared" si="39"/>
        <v>182.97450452469536</v>
      </c>
      <c r="AE94" s="35">
        <f t="shared" si="40"/>
        <v>102.09285054439253</v>
      </c>
      <c r="AF94" s="35">
        <f t="shared" si="41"/>
        <v>413.27104586703342</v>
      </c>
      <c r="AG94" s="35">
        <f t="shared" si="42"/>
        <v>33.251431016125281</v>
      </c>
      <c r="AH94" s="35">
        <f t="shared" si="43"/>
        <v>719.17730461639792</v>
      </c>
      <c r="AI94" s="35">
        <f t="shared" si="44"/>
        <v>401.27372535232843</v>
      </c>
      <c r="AJ94" s="35">
        <f t="shared" si="45"/>
        <v>25.506772402323126</v>
      </c>
      <c r="AK94" s="36">
        <f t="shared" si="46"/>
        <v>3519.8801224447898</v>
      </c>
    </row>
    <row r="95" spans="1:37" x14ac:dyDescent="0.25">
      <c r="A95" s="5">
        <v>5618.2</v>
      </c>
      <c r="B95" s="5">
        <v>1259296.7105913162</v>
      </c>
      <c r="C95" s="5">
        <v>1556390.1142045557</v>
      </c>
      <c r="D95" s="5">
        <v>17849.875443037989</v>
      </c>
      <c r="E95" s="5">
        <v>58.101108221908284</v>
      </c>
      <c r="F95" s="45">
        <v>-2.5000000000000001E-2</v>
      </c>
      <c r="G95" s="45">
        <v>2.5000000000000001E-2</v>
      </c>
      <c r="H95" s="45">
        <v>0.25</v>
      </c>
      <c r="I95" s="45">
        <v>0.25</v>
      </c>
      <c r="J95" s="45">
        <v>600</v>
      </c>
      <c r="K95" s="50">
        <f t="shared" si="24"/>
        <v>4546.3411248418452</v>
      </c>
      <c r="L95" s="51">
        <v>9900</v>
      </c>
      <c r="M95" s="51">
        <v>4150</v>
      </c>
      <c r="N95" s="35">
        <f t="shared" si="25"/>
        <v>496.25</v>
      </c>
      <c r="O95" s="35">
        <f t="shared" si="26"/>
        <v>25</v>
      </c>
      <c r="P95" s="35">
        <f t="shared" si="27"/>
        <v>738.94083890802244</v>
      </c>
      <c r="Q95" s="35">
        <f t="shared" si="28"/>
        <v>148.75279019625714</v>
      </c>
      <c r="R95" s="35">
        <f t="shared" si="29"/>
        <v>76.768033458297225</v>
      </c>
      <c r="S95" s="35">
        <f t="shared" si="30"/>
        <v>382.24655279371865</v>
      </c>
      <c r="T95" s="35">
        <f t="shared" si="31"/>
        <v>68.27958241870698</v>
      </c>
      <c r="U95" s="35">
        <f t="shared" si="32"/>
        <v>727.0270092576983</v>
      </c>
      <c r="V95" s="35">
        <f t="shared" si="33"/>
        <v>375.20260089336512</v>
      </c>
      <c r="W95" s="35">
        <f t="shared" si="34"/>
        <v>23.619812774849088</v>
      </c>
      <c r="X95" s="35">
        <f t="shared" si="35"/>
        <v>3767.3702347645767</v>
      </c>
      <c r="Y95" s="51">
        <v>9900</v>
      </c>
      <c r="Z95" s="51">
        <v>4150</v>
      </c>
      <c r="AA95" s="35">
        <f t="shared" si="36"/>
        <v>703.75</v>
      </c>
      <c r="AB95" s="35">
        <f t="shared" si="37"/>
        <v>475</v>
      </c>
      <c r="AC95" s="35">
        <f t="shared" si="38"/>
        <v>741.34338003164555</v>
      </c>
      <c r="AD95" s="35">
        <f t="shared" si="39"/>
        <v>182.97450452469536</v>
      </c>
      <c r="AE95" s="35">
        <f t="shared" si="40"/>
        <v>102.10039259632367</v>
      </c>
      <c r="AF95" s="35">
        <f t="shared" si="41"/>
        <v>413.29972358885101</v>
      </c>
      <c r="AG95" s="35">
        <f t="shared" si="42"/>
        <v>33.251431016125281</v>
      </c>
      <c r="AH95" s="35">
        <f t="shared" si="43"/>
        <v>719.17730461639792</v>
      </c>
      <c r="AI95" s="35">
        <f t="shared" si="44"/>
        <v>401.30336922316826</v>
      </c>
      <c r="AJ95" s="35">
        <f t="shared" si="45"/>
        <v>25.53865304923675</v>
      </c>
      <c r="AK95" s="36">
        <f t="shared" si="46"/>
        <v>3515.1154647128787</v>
      </c>
    </row>
    <row r="96" spans="1:37" x14ac:dyDescent="0.25">
      <c r="A96" s="5">
        <v>5618.8</v>
      </c>
      <c r="B96" s="5">
        <v>1259613.5910410881</v>
      </c>
      <c r="C96" s="5">
        <v>1556899.6107863188</v>
      </c>
      <c r="D96" s="5">
        <v>17850.891645569634</v>
      </c>
      <c r="E96" s="5">
        <v>58.139952818188362</v>
      </c>
      <c r="F96" s="45">
        <v>-2.5000000000000001E-2</v>
      </c>
      <c r="G96" s="45">
        <v>2.5000000000000001E-2</v>
      </c>
      <c r="H96" s="45">
        <v>0.25</v>
      </c>
      <c r="I96" s="45">
        <v>0.25</v>
      </c>
      <c r="J96" s="45">
        <v>600</v>
      </c>
      <c r="K96" s="50">
        <f t="shared" si="24"/>
        <v>4603.1290126163931</v>
      </c>
      <c r="L96" s="51">
        <v>9900</v>
      </c>
      <c r="M96" s="51">
        <v>4150</v>
      </c>
      <c r="N96" s="35">
        <f t="shared" si="25"/>
        <v>496.25</v>
      </c>
      <c r="O96" s="35">
        <f t="shared" si="26"/>
        <v>25</v>
      </c>
      <c r="P96" s="35">
        <f t="shared" si="27"/>
        <v>738.94083890802244</v>
      </c>
      <c r="Q96" s="35">
        <f t="shared" si="28"/>
        <v>148.75279019625714</v>
      </c>
      <c r="R96" s="35">
        <f t="shared" si="29"/>
        <v>76.75045240413543</v>
      </c>
      <c r="S96" s="35">
        <f t="shared" si="30"/>
        <v>382.15378134860651</v>
      </c>
      <c r="T96" s="35">
        <f t="shared" si="31"/>
        <v>68.27958241870698</v>
      </c>
      <c r="U96" s="35">
        <f t="shared" si="32"/>
        <v>727.0270092576983</v>
      </c>
      <c r="V96" s="35">
        <f t="shared" si="33"/>
        <v>375.11667375741035</v>
      </c>
      <c r="W96" s="35">
        <f t="shared" si="34"/>
        <v>23.698908751760907</v>
      </c>
      <c r="X96" s="35">
        <f t="shared" si="35"/>
        <v>3755.7511935896955</v>
      </c>
      <c r="Y96" s="51">
        <v>9900</v>
      </c>
      <c r="Z96" s="51">
        <v>4150</v>
      </c>
      <c r="AA96" s="35">
        <f t="shared" si="36"/>
        <v>703.75</v>
      </c>
      <c r="AB96" s="35">
        <f t="shared" si="37"/>
        <v>475</v>
      </c>
      <c r="AC96" s="35">
        <f t="shared" si="38"/>
        <v>741.34338003164555</v>
      </c>
      <c r="AD96" s="35">
        <f t="shared" si="39"/>
        <v>182.97450452469536</v>
      </c>
      <c r="AE96" s="35">
        <f t="shared" si="40"/>
        <v>102.12337432668876</v>
      </c>
      <c r="AF96" s="35">
        <f t="shared" si="41"/>
        <v>413.38709435775985</v>
      </c>
      <c r="AG96" s="35">
        <f t="shared" si="42"/>
        <v>33.251431016125281</v>
      </c>
      <c r="AH96" s="35">
        <f t="shared" si="43"/>
        <v>719.17730461639792</v>
      </c>
      <c r="AI96" s="35">
        <f t="shared" si="44"/>
        <v>401.39369841379687</v>
      </c>
      <c r="AJ96" s="35">
        <f t="shared" si="45"/>
        <v>25.635813398908425</v>
      </c>
      <c r="AK96" s="36">
        <f t="shared" si="46"/>
        <v>3500.6673785985731</v>
      </c>
    </row>
    <row r="97" spans="1:37" x14ac:dyDescent="0.25">
      <c r="A97" s="5">
        <v>5619</v>
      </c>
      <c r="B97" s="5">
        <v>1259719.1410880089</v>
      </c>
      <c r="C97" s="5">
        <v>1557069.490706712</v>
      </c>
      <c r="D97" s="5">
        <v>17851.230379746852</v>
      </c>
      <c r="E97" s="5">
        <v>58.152901016948363</v>
      </c>
      <c r="F97" s="45">
        <v>-2.5000000000000001E-2</v>
      </c>
      <c r="G97" s="45">
        <v>2.5000000000000001E-2</v>
      </c>
      <c r="H97" s="45">
        <v>0.25</v>
      </c>
      <c r="I97" s="45">
        <v>0.25</v>
      </c>
      <c r="J97" s="45">
        <v>600</v>
      </c>
      <c r="K97" s="50">
        <f t="shared" si="24"/>
        <v>4622.2602210310788</v>
      </c>
      <c r="L97" s="51">
        <v>9900</v>
      </c>
      <c r="M97" s="51">
        <v>4150</v>
      </c>
      <c r="N97" s="35">
        <f t="shared" si="25"/>
        <v>496.25</v>
      </c>
      <c r="O97" s="35">
        <f t="shared" si="26"/>
        <v>25</v>
      </c>
      <c r="P97" s="35">
        <f t="shared" si="27"/>
        <v>738.94083890802244</v>
      </c>
      <c r="Q97" s="35">
        <f t="shared" si="28"/>
        <v>148.75279019625714</v>
      </c>
      <c r="R97" s="35">
        <f t="shared" si="29"/>
        <v>76.744501846990261</v>
      </c>
      <c r="S97" s="35">
        <f t="shared" si="30"/>
        <v>382.12237764641583</v>
      </c>
      <c r="T97" s="35">
        <f t="shared" si="31"/>
        <v>68.27958241870698</v>
      </c>
      <c r="U97" s="35">
        <f t="shared" si="32"/>
        <v>727.0270092576983</v>
      </c>
      <c r="V97" s="35">
        <f t="shared" si="33"/>
        <v>375.08759049948316</v>
      </c>
      <c r="W97" s="35">
        <f t="shared" si="34"/>
        <v>23.725674116884313</v>
      </c>
      <c r="X97" s="35">
        <f t="shared" si="35"/>
        <v>3751.8368677183412</v>
      </c>
      <c r="Y97" s="51">
        <v>9900</v>
      </c>
      <c r="Z97" s="51">
        <v>4150</v>
      </c>
      <c r="AA97" s="35">
        <f t="shared" si="36"/>
        <v>703.75</v>
      </c>
      <c r="AB97" s="35">
        <f t="shared" si="37"/>
        <v>475</v>
      </c>
      <c r="AC97" s="35">
        <f t="shared" si="38"/>
        <v>741.34338003164555</v>
      </c>
      <c r="AD97" s="35">
        <f t="shared" si="39"/>
        <v>182.97450452469536</v>
      </c>
      <c r="AE97" s="35">
        <f t="shared" si="40"/>
        <v>102.13115465458156</v>
      </c>
      <c r="AF97" s="35">
        <f t="shared" si="41"/>
        <v>413.41666828920279</v>
      </c>
      <c r="AG97" s="35">
        <f t="shared" si="42"/>
        <v>33.251431016125281</v>
      </c>
      <c r="AH97" s="35">
        <f t="shared" si="43"/>
        <v>719.17730461639792</v>
      </c>
      <c r="AI97" s="35">
        <f t="shared" si="44"/>
        <v>401.42427882311404</v>
      </c>
      <c r="AJ97" s="35">
        <f t="shared" si="45"/>
        <v>25.668711701029288</v>
      </c>
      <c r="AK97" s="36">
        <f t="shared" si="46"/>
        <v>3495.7999789209612</v>
      </c>
    </row>
    <row r="98" spans="1:37" x14ac:dyDescent="0.25">
      <c r="A98" s="5">
        <v>5620</v>
      </c>
      <c r="B98" s="5">
        <v>1260246.3153123856</v>
      </c>
      <c r="C98" s="5">
        <v>1557919.2478668392</v>
      </c>
      <c r="D98" s="5">
        <v>17852.92405063293</v>
      </c>
      <c r="E98" s="5">
        <v>58.217642010748463</v>
      </c>
      <c r="F98" s="45">
        <v>-2.5000000000000001E-2</v>
      </c>
      <c r="G98" s="45">
        <v>2.5000000000000001E-2</v>
      </c>
      <c r="H98" s="45">
        <v>0.25</v>
      </c>
      <c r="I98" s="45">
        <v>0.25</v>
      </c>
      <c r="J98" s="45">
        <v>600</v>
      </c>
      <c r="K98" s="50">
        <f t="shared" si="24"/>
        <v>4719.430606778581</v>
      </c>
      <c r="L98" s="51">
        <v>9900</v>
      </c>
      <c r="M98" s="51">
        <v>4150</v>
      </c>
      <c r="N98" s="35">
        <f t="shared" si="25"/>
        <v>496.25</v>
      </c>
      <c r="O98" s="35">
        <f t="shared" si="26"/>
        <v>25</v>
      </c>
      <c r="P98" s="35">
        <f t="shared" si="27"/>
        <v>738.94083890802244</v>
      </c>
      <c r="Q98" s="35">
        <f t="shared" si="28"/>
        <v>148.75279019625714</v>
      </c>
      <c r="R98" s="35">
        <f t="shared" si="29"/>
        <v>76.71406023921709</v>
      </c>
      <c r="S98" s="35">
        <f t="shared" si="30"/>
        <v>381.96169314449594</v>
      </c>
      <c r="T98" s="35">
        <f t="shared" si="31"/>
        <v>68.27958241870698</v>
      </c>
      <c r="U98" s="35">
        <f t="shared" si="32"/>
        <v>727.0270092576983</v>
      </c>
      <c r="V98" s="35">
        <f t="shared" si="33"/>
        <v>374.9388076025229</v>
      </c>
      <c r="W98" s="35">
        <f t="shared" si="34"/>
        <v>23.862553404398959</v>
      </c>
      <c r="X98" s="35">
        <f t="shared" si="35"/>
        <v>3731.9553972635563</v>
      </c>
      <c r="Y98" s="51">
        <v>9900</v>
      </c>
      <c r="Z98" s="51">
        <v>4150</v>
      </c>
      <c r="AA98" s="35">
        <f t="shared" si="36"/>
        <v>703.75</v>
      </c>
      <c r="AB98" s="35">
        <f t="shared" si="37"/>
        <v>475</v>
      </c>
      <c r="AC98" s="35">
        <f t="shared" si="38"/>
        <v>741.34338003164555</v>
      </c>
      <c r="AD98" s="35">
        <f t="shared" si="39"/>
        <v>182.97450452469536</v>
      </c>
      <c r="AE98" s="35">
        <f t="shared" si="40"/>
        <v>102.17097145387692</v>
      </c>
      <c r="AF98" s="35">
        <f t="shared" si="41"/>
        <v>413.56797759960062</v>
      </c>
      <c r="AG98" s="35">
        <f t="shared" si="42"/>
        <v>33.251431016125281</v>
      </c>
      <c r="AH98" s="35">
        <f t="shared" si="43"/>
        <v>719.17730461639792</v>
      </c>
      <c r="AI98" s="35">
        <f t="shared" si="44"/>
        <v>401.58077788548383</v>
      </c>
      <c r="AJ98" s="35">
        <f t="shared" si="45"/>
        <v>25.83711437284467</v>
      </c>
      <c r="AK98" s="36">
        <f t="shared" si="46"/>
        <v>3471.0776982364973</v>
      </c>
    </row>
    <row r="99" spans="1:37" x14ac:dyDescent="0.25">
      <c r="A99" s="5">
        <v>5621</v>
      </c>
      <c r="B99" s="5">
        <v>1260772.5290222168</v>
      </c>
      <c r="C99" s="5">
        <v>1558769.600161463</v>
      </c>
      <c r="D99" s="5">
        <v>17854.617721519004</v>
      </c>
      <c r="E99" s="5">
        <v>58.282383004548549</v>
      </c>
      <c r="F99" s="45">
        <v>-2.5000000000000001E-2</v>
      </c>
      <c r="G99" s="45">
        <v>2.5000000000000001E-2</v>
      </c>
      <c r="H99" s="45">
        <v>0.25</v>
      </c>
      <c r="I99" s="45">
        <v>0.25</v>
      </c>
      <c r="J99" s="45">
        <v>600</v>
      </c>
      <c r="K99" s="50">
        <f t="shared" si="24"/>
        <v>4819.1248986493947</v>
      </c>
      <c r="L99" s="51">
        <v>9900</v>
      </c>
      <c r="M99" s="51">
        <v>4150</v>
      </c>
      <c r="N99" s="35">
        <f t="shared" si="25"/>
        <v>496.25</v>
      </c>
      <c r="O99" s="35">
        <f t="shared" si="26"/>
        <v>25</v>
      </c>
      <c r="P99" s="35">
        <f t="shared" si="27"/>
        <v>738.94083890802244</v>
      </c>
      <c r="Q99" s="35">
        <f t="shared" si="28"/>
        <v>148.75279019625714</v>
      </c>
      <c r="R99" s="35">
        <f t="shared" si="29"/>
        <v>76.682444601095767</v>
      </c>
      <c r="S99" s="35">
        <f t="shared" si="30"/>
        <v>381.79475709712591</v>
      </c>
      <c r="T99" s="35">
        <f t="shared" si="31"/>
        <v>68.27958241870698</v>
      </c>
      <c r="U99" s="35">
        <f t="shared" si="32"/>
        <v>727.0270092576983</v>
      </c>
      <c r="V99" s="35">
        <f t="shared" si="33"/>
        <v>374.78428665001638</v>
      </c>
      <c r="W99" s="35">
        <f t="shared" si="34"/>
        <v>24.004630447236618</v>
      </c>
      <c r="X99" s="35">
        <f t="shared" si="35"/>
        <v>3711.5575249787771</v>
      </c>
      <c r="Y99" s="51">
        <v>9900</v>
      </c>
      <c r="Z99" s="51">
        <v>4150</v>
      </c>
      <c r="AA99" s="35">
        <f t="shared" si="36"/>
        <v>703.75</v>
      </c>
      <c r="AB99" s="35">
        <f t="shared" si="37"/>
        <v>475</v>
      </c>
      <c r="AC99" s="35">
        <f t="shared" si="38"/>
        <v>741.34338003164555</v>
      </c>
      <c r="AD99" s="35">
        <f t="shared" si="39"/>
        <v>182.97450452469536</v>
      </c>
      <c r="AE99" s="35">
        <f t="shared" si="40"/>
        <v>102.21234959970649</v>
      </c>
      <c r="AF99" s="35">
        <f t="shared" si="41"/>
        <v>413.72515113926227</v>
      </c>
      <c r="AG99" s="35">
        <f t="shared" si="42"/>
        <v>33.251431016125281</v>
      </c>
      <c r="AH99" s="35">
        <f t="shared" si="43"/>
        <v>719.17730461639792</v>
      </c>
      <c r="AI99" s="35">
        <f t="shared" si="44"/>
        <v>401.74341378639815</v>
      </c>
      <c r="AJ99" s="35">
        <f t="shared" si="45"/>
        <v>26.012194183427848</v>
      </c>
      <c r="AK99" s="36">
        <f t="shared" si="46"/>
        <v>3445.7132803913983</v>
      </c>
    </row>
    <row r="100" spans="1:37" x14ac:dyDescent="0.25">
      <c r="A100" s="5">
        <v>5622</v>
      </c>
      <c r="B100" s="5">
        <v>1261297.7815465927</v>
      </c>
      <c r="C100" s="5">
        <v>1559620.546504885</v>
      </c>
      <c r="D100" s="5">
        <v>17856.311392405078</v>
      </c>
      <c r="E100" s="5">
        <v>58.347123998348636</v>
      </c>
      <c r="F100" s="45">
        <v>-2.5000000000000001E-2</v>
      </c>
      <c r="G100" s="45">
        <v>2.5000000000000001E-2</v>
      </c>
      <c r="H100" s="45">
        <v>0.25</v>
      </c>
      <c r="I100" s="45">
        <v>0.25</v>
      </c>
      <c r="J100" s="45">
        <v>600</v>
      </c>
      <c r="K100" s="50">
        <f t="shared" si="24"/>
        <v>4921.3430966435208</v>
      </c>
      <c r="L100" s="51">
        <v>9900</v>
      </c>
      <c r="M100" s="51">
        <v>4150</v>
      </c>
      <c r="N100" s="35">
        <f t="shared" si="25"/>
        <v>496.25</v>
      </c>
      <c r="O100" s="35">
        <f t="shared" si="26"/>
        <v>25</v>
      </c>
      <c r="P100" s="35">
        <f t="shared" si="27"/>
        <v>738.94083890802244</v>
      </c>
      <c r="Q100" s="35">
        <f t="shared" si="28"/>
        <v>148.75279019625714</v>
      </c>
      <c r="R100" s="35">
        <f t="shared" si="29"/>
        <v>76.649617887813037</v>
      </c>
      <c r="S100" s="35">
        <f t="shared" si="30"/>
        <v>381.62136764206195</v>
      </c>
      <c r="T100" s="35">
        <f t="shared" si="31"/>
        <v>68.27958241870698</v>
      </c>
      <c r="U100" s="35">
        <f t="shared" si="32"/>
        <v>727.0270092576983</v>
      </c>
      <c r="V100" s="35">
        <f t="shared" si="33"/>
        <v>374.62384658600001</v>
      </c>
      <c r="W100" s="35">
        <f t="shared" si="34"/>
        <v>24.152062277180086</v>
      </c>
      <c r="X100" s="35">
        <f t="shared" si="35"/>
        <v>3690.6432508640032</v>
      </c>
      <c r="Y100" s="51">
        <v>9900</v>
      </c>
      <c r="Z100" s="51">
        <v>4150</v>
      </c>
      <c r="AA100" s="35">
        <f t="shared" si="36"/>
        <v>703.75</v>
      </c>
      <c r="AB100" s="35">
        <f t="shared" si="37"/>
        <v>475</v>
      </c>
      <c r="AC100" s="35">
        <f t="shared" si="38"/>
        <v>741.34338003164555</v>
      </c>
      <c r="AD100" s="35">
        <f t="shared" si="39"/>
        <v>182.97450452469536</v>
      </c>
      <c r="AE100" s="35">
        <f t="shared" si="40"/>
        <v>102.25534057207834</v>
      </c>
      <c r="AF100" s="35">
        <f t="shared" si="41"/>
        <v>413.88837633523701</v>
      </c>
      <c r="AG100" s="35">
        <f t="shared" si="42"/>
        <v>33.251431016125281</v>
      </c>
      <c r="AH100" s="35">
        <f t="shared" si="43"/>
        <v>719.17730461639792</v>
      </c>
      <c r="AI100" s="35">
        <f t="shared" si="44"/>
        <v>401.91238886690758</v>
      </c>
      <c r="AJ100" s="35">
        <f t="shared" si="45"/>
        <v>26.194177498010237</v>
      </c>
      <c r="AK100" s="36">
        <f t="shared" si="46"/>
        <v>3419.7067253856635</v>
      </c>
    </row>
    <row r="101" spans="1:37" x14ac:dyDescent="0.25">
      <c r="A101" s="5">
        <v>5622.7</v>
      </c>
      <c r="B101" s="5">
        <v>1261664.8860487938</v>
      </c>
      <c r="C101" s="5">
        <v>1560216.5618225336</v>
      </c>
      <c r="D101" s="5">
        <v>17857.496962025329</v>
      </c>
      <c r="E101" s="5">
        <v>58.392442694008707</v>
      </c>
      <c r="F101" s="45">
        <v>-2.5000000000000001E-2</v>
      </c>
      <c r="G101" s="45">
        <v>2.5000000000000001E-2</v>
      </c>
      <c r="H101" s="45">
        <v>0.25</v>
      </c>
      <c r="I101" s="45">
        <v>0.25</v>
      </c>
      <c r="J101" s="45">
        <v>600</v>
      </c>
      <c r="K101" s="50">
        <f t="shared" si="24"/>
        <v>4994.3975593827599</v>
      </c>
      <c r="L101" s="51">
        <v>9900</v>
      </c>
      <c r="M101" s="51">
        <v>4150</v>
      </c>
      <c r="N101" s="35">
        <f t="shared" si="25"/>
        <v>496.25</v>
      </c>
      <c r="O101" s="35">
        <f t="shared" si="26"/>
        <v>25</v>
      </c>
      <c r="P101" s="35">
        <f t="shared" si="27"/>
        <v>738.94083890802244</v>
      </c>
      <c r="Q101" s="35">
        <f t="shared" si="28"/>
        <v>148.75279019625714</v>
      </c>
      <c r="R101" s="35">
        <f t="shared" si="29"/>
        <v>76.625897724130411</v>
      </c>
      <c r="S101" s="35">
        <f t="shared" si="30"/>
        <v>381.49604141940262</v>
      </c>
      <c r="T101" s="35">
        <f t="shared" si="31"/>
        <v>68.27958241870698</v>
      </c>
      <c r="U101" s="35">
        <f t="shared" si="32"/>
        <v>727.0270092576983</v>
      </c>
      <c r="V101" s="35">
        <f t="shared" si="33"/>
        <v>374.50791464523758</v>
      </c>
      <c r="W101" s="35">
        <f t="shared" si="34"/>
        <v>24.258539017815608</v>
      </c>
      <c r="X101" s="35">
        <f t="shared" si="35"/>
        <v>3675.6959998948187</v>
      </c>
      <c r="Y101" s="51">
        <v>9900</v>
      </c>
      <c r="Z101" s="51">
        <v>4150</v>
      </c>
      <c r="AA101" s="35">
        <f t="shared" si="36"/>
        <v>703.75</v>
      </c>
      <c r="AB101" s="35">
        <f t="shared" si="37"/>
        <v>475</v>
      </c>
      <c r="AC101" s="35">
        <f t="shared" si="38"/>
        <v>741.34338003164555</v>
      </c>
      <c r="AD101" s="35">
        <f t="shared" si="39"/>
        <v>182.97450452469536</v>
      </c>
      <c r="AE101" s="35">
        <f t="shared" si="40"/>
        <v>102.28642293347976</v>
      </c>
      <c r="AF101" s="35">
        <f t="shared" si="41"/>
        <v>414.00634036017772</v>
      </c>
      <c r="AG101" s="35">
        <f t="shared" si="42"/>
        <v>33.251431016125281</v>
      </c>
      <c r="AH101" s="35">
        <f t="shared" si="43"/>
        <v>719.17730461639792</v>
      </c>
      <c r="AI101" s="35">
        <f t="shared" si="44"/>
        <v>402.03455741138237</v>
      </c>
      <c r="AJ101" s="35">
        <f t="shared" si="45"/>
        <v>26.32580124261187</v>
      </c>
      <c r="AK101" s="36">
        <f t="shared" si="46"/>
        <v>3401.1200652710759</v>
      </c>
    </row>
    <row r="102" spans="1:37" x14ac:dyDescent="0.25">
      <c r="A102" s="5">
        <v>5623</v>
      </c>
      <c r="B102" s="5">
        <v>1261822.0722141266</v>
      </c>
      <c r="C102" s="5">
        <v>1560472.0858106017</v>
      </c>
      <c r="D102" s="5">
        <v>17858.005063291152</v>
      </c>
      <c r="E102" s="5">
        <v>58.411864992148736</v>
      </c>
      <c r="F102" s="45">
        <v>-2.5000000000000001E-2</v>
      </c>
      <c r="G102" s="45">
        <v>2.5000000000000001E-2</v>
      </c>
      <c r="H102" s="45">
        <v>0.25</v>
      </c>
      <c r="I102" s="45">
        <v>0.25</v>
      </c>
      <c r="J102" s="45">
        <v>600</v>
      </c>
      <c r="K102" s="50">
        <f t="shared" si="24"/>
        <v>5026.0852007609574</v>
      </c>
      <c r="L102" s="51">
        <v>9900</v>
      </c>
      <c r="M102" s="51">
        <v>4150</v>
      </c>
      <c r="N102" s="35">
        <f t="shared" si="25"/>
        <v>496.25</v>
      </c>
      <c r="O102" s="35">
        <f t="shared" si="26"/>
        <v>25</v>
      </c>
      <c r="P102" s="35">
        <f t="shared" si="27"/>
        <v>738.94083890802244</v>
      </c>
      <c r="Q102" s="35">
        <f t="shared" si="28"/>
        <v>148.75279019625714</v>
      </c>
      <c r="R102" s="35">
        <f t="shared" si="29"/>
        <v>76.615540952976502</v>
      </c>
      <c r="S102" s="35">
        <f t="shared" si="30"/>
        <v>381.44131130712918</v>
      </c>
      <c r="T102" s="35">
        <f t="shared" si="31"/>
        <v>68.27958241870698</v>
      </c>
      <c r="U102" s="35">
        <f t="shared" si="32"/>
        <v>727.0270092576983</v>
      </c>
      <c r="V102" s="35">
        <f t="shared" si="33"/>
        <v>374.45729608307374</v>
      </c>
      <c r="W102" s="35">
        <f t="shared" si="34"/>
        <v>24.305014578512619</v>
      </c>
      <c r="X102" s="35">
        <f t="shared" si="35"/>
        <v>3669.2125749192355</v>
      </c>
      <c r="Y102" s="51">
        <v>9900</v>
      </c>
      <c r="Z102" s="51">
        <v>4150</v>
      </c>
      <c r="AA102" s="35">
        <f t="shared" si="36"/>
        <v>703.75</v>
      </c>
      <c r="AB102" s="35">
        <f t="shared" si="37"/>
        <v>475</v>
      </c>
      <c r="AC102" s="35">
        <f t="shared" si="38"/>
        <v>741.34338003164555</v>
      </c>
      <c r="AD102" s="35">
        <f t="shared" si="39"/>
        <v>182.97450452469536</v>
      </c>
      <c r="AE102" s="35">
        <f t="shared" si="40"/>
        <v>102.29999885315803</v>
      </c>
      <c r="AF102" s="35">
        <f t="shared" si="41"/>
        <v>414.0578513239268</v>
      </c>
      <c r="AG102" s="35">
        <f t="shared" si="42"/>
        <v>33.251431016125281</v>
      </c>
      <c r="AH102" s="35">
        <f t="shared" si="43"/>
        <v>719.17730461639792</v>
      </c>
      <c r="AI102" s="35">
        <f t="shared" si="44"/>
        <v>402.08791726797699</v>
      </c>
      <c r="AJ102" s="35">
        <f t="shared" si="45"/>
        <v>26.383304100673481</v>
      </c>
      <c r="AK102" s="36">
        <f t="shared" si="46"/>
        <v>3393.0580332192935</v>
      </c>
    </row>
    <row r="103" spans="1:37" x14ac:dyDescent="0.25">
      <c r="A103" s="5">
        <v>5623.3</v>
      </c>
      <c r="B103" s="5">
        <v>1261979.1717529297</v>
      </c>
      <c r="C103" s="5">
        <v>1560727.6630674899</v>
      </c>
      <c r="D103" s="5">
        <v>17858.513164556978</v>
      </c>
      <c r="E103" s="5">
        <v>58.431287290288765</v>
      </c>
      <c r="F103" s="45">
        <v>-2.5000000000000001E-2</v>
      </c>
      <c r="G103" s="45">
        <v>2.5000000000000001E-2</v>
      </c>
      <c r="H103" s="45">
        <v>0.25</v>
      </c>
      <c r="I103" s="45">
        <v>0.25</v>
      </c>
      <c r="J103" s="45">
        <v>600</v>
      </c>
      <c r="K103" s="50">
        <f t="shared" si="24"/>
        <v>5057.999993690255</v>
      </c>
      <c r="L103" s="51">
        <v>9900</v>
      </c>
      <c r="M103" s="51">
        <v>4150</v>
      </c>
      <c r="N103" s="35">
        <f t="shared" si="25"/>
        <v>496.25</v>
      </c>
      <c r="O103" s="35">
        <f t="shared" si="26"/>
        <v>25</v>
      </c>
      <c r="P103" s="35">
        <f t="shared" si="27"/>
        <v>738.94083890802244</v>
      </c>
      <c r="Q103" s="35">
        <f t="shared" si="28"/>
        <v>148.75279019625714</v>
      </c>
      <c r="R103" s="35">
        <f t="shared" si="29"/>
        <v>76.605067953974739</v>
      </c>
      <c r="S103" s="35">
        <f t="shared" si="30"/>
        <v>381.38596094159055</v>
      </c>
      <c r="T103" s="35">
        <f t="shared" si="31"/>
        <v>68.27958241870698</v>
      </c>
      <c r="U103" s="35">
        <f t="shared" si="32"/>
        <v>727.0270092576983</v>
      </c>
      <c r="V103" s="35">
        <f t="shared" si="33"/>
        <v>374.40610945906377</v>
      </c>
      <c r="W103" s="35">
        <f t="shared" si="34"/>
        <v>24.352002652042728</v>
      </c>
      <c r="X103" s="35">
        <f t="shared" si="35"/>
        <v>3662.6826737789515</v>
      </c>
      <c r="Y103" s="51">
        <v>9900</v>
      </c>
      <c r="Z103" s="51">
        <v>4150</v>
      </c>
      <c r="AA103" s="35">
        <f t="shared" si="36"/>
        <v>703.75</v>
      </c>
      <c r="AB103" s="35">
        <f t="shared" si="37"/>
        <v>475</v>
      </c>
      <c r="AC103" s="35">
        <f t="shared" si="38"/>
        <v>741.34338003164555</v>
      </c>
      <c r="AD103" s="35">
        <f t="shared" si="39"/>
        <v>182.97450452469536</v>
      </c>
      <c r="AE103" s="35">
        <f t="shared" si="40"/>
        <v>102.31372999846924</v>
      </c>
      <c r="AF103" s="35">
        <f t="shared" si="41"/>
        <v>414.10994354315591</v>
      </c>
      <c r="AG103" s="35">
        <f t="shared" si="42"/>
        <v>33.251431016125281</v>
      </c>
      <c r="AH103" s="35">
        <f t="shared" si="43"/>
        <v>719.17730461639792</v>
      </c>
      <c r="AI103" s="35">
        <f t="shared" si="44"/>
        <v>402.14188723554088</v>
      </c>
      <c r="AJ103" s="35">
        <f t="shared" si="45"/>
        <v>26.441472618717157</v>
      </c>
      <c r="AK103" s="36">
        <f t="shared" si="46"/>
        <v>3384.9382088230532</v>
      </c>
    </row>
    <row r="104" spans="1:37" x14ac:dyDescent="0.25">
      <c r="A104" s="5">
        <v>5624</v>
      </c>
      <c r="B104" s="5">
        <v>1262345.4003562927</v>
      </c>
      <c r="C104" s="5">
        <v>1561324.2169914544</v>
      </c>
      <c r="D104" s="5">
        <v>17859.698734177229</v>
      </c>
      <c r="E104" s="5">
        <v>58.476605985948837</v>
      </c>
      <c r="F104" s="45">
        <v>-2.5000000000000001E-2</v>
      </c>
      <c r="G104" s="45">
        <v>2.5000000000000001E-2</v>
      </c>
      <c r="H104" s="45">
        <v>0.25</v>
      </c>
      <c r="I104" s="45">
        <v>0.25</v>
      </c>
      <c r="J104" s="45">
        <v>600</v>
      </c>
      <c r="K104" s="50">
        <f t="shared" si="24"/>
        <v>5133.3512110017073</v>
      </c>
      <c r="L104" s="51">
        <v>9900</v>
      </c>
      <c r="M104" s="51">
        <v>4150</v>
      </c>
      <c r="N104" s="35">
        <f t="shared" si="25"/>
        <v>496.25</v>
      </c>
      <c r="O104" s="35">
        <f t="shared" si="26"/>
        <v>25</v>
      </c>
      <c r="P104" s="35">
        <f t="shared" si="27"/>
        <v>738.94083890802244</v>
      </c>
      <c r="Q104" s="35">
        <f t="shared" si="28"/>
        <v>148.75279019625714</v>
      </c>
      <c r="R104" s="35">
        <f t="shared" si="29"/>
        <v>76.580172417693376</v>
      </c>
      <c r="S104" s="35">
        <f t="shared" si="30"/>
        <v>381.25436227309399</v>
      </c>
      <c r="T104" s="35">
        <f t="shared" si="31"/>
        <v>68.27958241870698</v>
      </c>
      <c r="U104" s="35">
        <f t="shared" si="32"/>
        <v>727.0270092576983</v>
      </c>
      <c r="V104" s="35">
        <f t="shared" si="33"/>
        <v>374.28443290252574</v>
      </c>
      <c r="W104" s="35">
        <f t="shared" si="34"/>
        <v>24.463662203874986</v>
      </c>
      <c r="X104" s="35">
        <f t="shared" si="35"/>
        <v>3647.2654971444726</v>
      </c>
      <c r="Y104" s="51">
        <v>9900</v>
      </c>
      <c r="Z104" s="51">
        <v>4150</v>
      </c>
      <c r="AA104" s="35">
        <f t="shared" si="36"/>
        <v>703.75</v>
      </c>
      <c r="AB104" s="35">
        <f t="shared" si="37"/>
        <v>475</v>
      </c>
      <c r="AC104" s="35">
        <f t="shared" si="38"/>
        <v>741.34338003164555</v>
      </c>
      <c r="AD104" s="35">
        <f t="shared" si="39"/>
        <v>182.97450452469536</v>
      </c>
      <c r="AE104" s="35">
        <f t="shared" si="40"/>
        <v>102.34638212170258</v>
      </c>
      <c r="AF104" s="35">
        <f t="shared" si="41"/>
        <v>414.23378562470049</v>
      </c>
      <c r="AG104" s="35">
        <f t="shared" si="42"/>
        <v>33.251431016125281</v>
      </c>
      <c r="AH104" s="35">
        <f t="shared" si="43"/>
        <v>719.17730461639792</v>
      </c>
      <c r="AI104" s="35">
        <f t="shared" si="44"/>
        <v>402.27022569470461</v>
      </c>
      <c r="AJ104" s="35">
        <f t="shared" si="45"/>
        <v>26.579828082586623</v>
      </c>
      <c r="AK104" s="36">
        <f t="shared" si="46"/>
        <v>3365.7672038922879</v>
      </c>
    </row>
    <row r="105" spans="1:37" x14ac:dyDescent="0.25">
      <c r="A105" s="5">
        <v>5625</v>
      </c>
      <c r="B105" s="5">
        <v>1262867.7653045654</v>
      </c>
      <c r="C105" s="5">
        <v>1562176.9389593899</v>
      </c>
      <c r="D105" s="5">
        <v>17861.392405063307</v>
      </c>
      <c r="E105" s="5">
        <v>58.541346979748937</v>
      </c>
      <c r="F105" s="45">
        <v>-2.5000000000000001E-2</v>
      </c>
      <c r="G105" s="45">
        <v>2.5000000000000001E-2</v>
      </c>
      <c r="H105" s="45">
        <v>0.25</v>
      </c>
      <c r="I105" s="45">
        <v>0.25</v>
      </c>
      <c r="J105" s="45">
        <v>600</v>
      </c>
      <c r="K105" s="50">
        <f t="shared" si="24"/>
        <v>5243.1411273657677</v>
      </c>
      <c r="L105" s="51">
        <v>9900</v>
      </c>
      <c r="M105" s="51">
        <v>4150</v>
      </c>
      <c r="N105" s="35">
        <f t="shared" si="25"/>
        <v>496.25</v>
      </c>
      <c r="O105" s="35">
        <f t="shared" si="26"/>
        <v>25</v>
      </c>
      <c r="P105" s="35">
        <f t="shared" si="27"/>
        <v>738.94083890802244</v>
      </c>
      <c r="Q105" s="35">
        <f t="shared" si="28"/>
        <v>148.75279019625714</v>
      </c>
      <c r="R105" s="35">
        <f t="shared" si="29"/>
        <v>76.543468529056412</v>
      </c>
      <c r="S105" s="35">
        <f t="shared" si="30"/>
        <v>381.06028157596535</v>
      </c>
      <c r="T105" s="35">
        <f t="shared" si="31"/>
        <v>68.27958241870698</v>
      </c>
      <c r="U105" s="35">
        <f t="shared" si="32"/>
        <v>727.0270092576983</v>
      </c>
      <c r="V105" s="35">
        <f t="shared" si="33"/>
        <v>374.1050432026845</v>
      </c>
      <c r="W105" s="35">
        <f t="shared" si="34"/>
        <v>24.628189730206529</v>
      </c>
      <c r="X105" s="35">
        <f t="shared" si="35"/>
        <v>3624.8020175397155</v>
      </c>
      <c r="Y105" s="51">
        <v>9900</v>
      </c>
      <c r="Z105" s="51">
        <v>4150</v>
      </c>
      <c r="AA105" s="35">
        <f t="shared" si="36"/>
        <v>703.75</v>
      </c>
      <c r="AB105" s="35">
        <f t="shared" si="37"/>
        <v>475</v>
      </c>
      <c r="AC105" s="35">
        <f t="shared" si="38"/>
        <v>741.34338003164555</v>
      </c>
      <c r="AD105" s="35">
        <f t="shared" si="39"/>
        <v>182.97450452469536</v>
      </c>
      <c r="AE105" s="35">
        <f t="shared" si="40"/>
        <v>102.3945514637588</v>
      </c>
      <c r="AF105" s="35">
        <f t="shared" si="41"/>
        <v>414.41640086841011</v>
      </c>
      <c r="AG105" s="35">
        <f t="shared" si="42"/>
        <v>33.251431016125281</v>
      </c>
      <c r="AH105" s="35">
        <f t="shared" si="43"/>
        <v>719.17730461639792</v>
      </c>
      <c r="AI105" s="35">
        <f t="shared" si="44"/>
        <v>402.45955424446691</v>
      </c>
      <c r="AJ105" s="35">
        <f t="shared" si="45"/>
        <v>26.784018805858864</v>
      </c>
      <c r="AK105" s="36">
        <f t="shared" si="46"/>
        <v>3337.834237404647</v>
      </c>
    </row>
    <row r="106" spans="1:37" x14ac:dyDescent="0.25">
      <c r="A106" s="5">
        <v>5626</v>
      </c>
      <c r="B106" s="5">
        <v>1263389.1663918495</v>
      </c>
      <c r="C106" s="5">
        <v>1563030.2506257296</v>
      </c>
      <c r="D106" s="5">
        <v>17863.086075949384</v>
      </c>
      <c r="E106" s="5">
        <v>58.606087973549009</v>
      </c>
      <c r="F106" s="45">
        <v>-2.5000000000000001E-2</v>
      </c>
      <c r="G106" s="45">
        <v>2.5000000000000001E-2</v>
      </c>
      <c r="H106" s="45">
        <v>0.25</v>
      </c>
      <c r="I106" s="45">
        <v>0.25</v>
      </c>
      <c r="J106" s="45">
        <v>600</v>
      </c>
      <c r="K106" s="50">
        <f t="shared" si="24"/>
        <v>5355.4549498531405</v>
      </c>
      <c r="L106" s="51">
        <v>9900</v>
      </c>
      <c r="M106" s="51">
        <v>4150</v>
      </c>
      <c r="N106" s="35">
        <f t="shared" si="25"/>
        <v>496.25</v>
      </c>
      <c r="O106" s="35">
        <f t="shared" si="26"/>
        <v>25</v>
      </c>
      <c r="P106" s="35">
        <f t="shared" si="27"/>
        <v>738.94083890802244</v>
      </c>
      <c r="Q106" s="35">
        <f t="shared" si="28"/>
        <v>148.75279019625714</v>
      </c>
      <c r="R106" s="35">
        <f t="shared" si="29"/>
        <v>76.505383007054746</v>
      </c>
      <c r="S106" s="35">
        <f t="shared" si="30"/>
        <v>380.85881624301226</v>
      </c>
      <c r="T106" s="35">
        <f t="shared" si="31"/>
        <v>68.27958241870698</v>
      </c>
      <c r="U106" s="35">
        <f t="shared" si="32"/>
        <v>727.0270092576983</v>
      </c>
      <c r="V106" s="35">
        <f t="shared" si="33"/>
        <v>373.91890079069771</v>
      </c>
      <c r="W106" s="35">
        <f t="shared" si="34"/>
        <v>24.798792058307573</v>
      </c>
      <c r="X106" s="35">
        <f t="shared" si="35"/>
        <v>3601.8221361049641</v>
      </c>
      <c r="Y106" s="51">
        <v>9900</v>
      </c>
      <c r="Z106" s="51">
        <v>4150</v>
      </c>
      <c r="AA106" s="35">
        <f t="shared" si="36"/>
        <v>703.75</v>
      </c>
      <c r="AB106" s="35">
        <f t="shared" si="37"/>
        <v>475</v>
      </c>
      <c r="AC106" s="35">
        <f t="shared" si="38"/>
        <v>741.34338003164555</v>
      </c>
      <c r="AD106" s="35">
        <f t="shared" si="39"/>
        <v>182.97450452469536</v>
      </c>
      <c r="AE106" s="35">
        <f t="shared" si="40"/>
        <v>102.44457160119038</v>
      </c>
      <c r="AF106" s="35">
        <f t="shared" si="41"/>
        <v>414.60593158593315</v>
      </c>
      <c r="AG106" s="35">
        <f t="shared" si="42"/>
        <v>33.251431016125281</v>
      </c>
      <c r="AH106" s="35">
        <f t="shared" si="43"/>
        <v>719.17730461639792</v>
      </c>
      <c r="AI106" s="35">
        <f t="shared" si="44"/>
        <v>402.6561573051394</v>
      </c>
      <c r="AJ106" s="35">
        <f t="shared" si="45"/>
        <v>26.996161950416962</v>
      </c>
      <c r="AK106" s="36">
        <f t="shared" si="46"/>
        <v>3309.2591337563708</v>
      </c>
    </row>
    <row r="107" spans="1:37" x14ac:dyDescent="0.25">
      <c r="A107" s="5">
        <v>5627</v>
      </c>
      <c r="B107" s="5">
        <v>1263909.6029520035</v>
      </c>
      <c r="C107" s="5">
        <v>1563884.15090096</v>
      </c>
      <c r="D107" s="5">
        <v>17864.779746835458</v>
      </c>
      <c r="E107" s="5">
        <v>58.670828967349109</v>
      </c>
      <c r="F107" s="45">
        <v>-2.5000000000000001E-2</v>
      </c>
      <c r="G107" s="45">
        <v>2.5000000000000001E-2</v>
      </c>
      <c r="H107" s="45">
        <v>0.25</v>
      </c>
      <c r="I107" s="45">
        <v>0.25</v>
      </c>
      <c r="J107" s="45">
        <v>600</v>
      </c>
      <c r="K107" s="50">
        <f t="shared" si="24"/>
        <v>5470.2926784638248</v>
      </c>
      <c r="L107" s="51">
        <v>9900</v>
      </c>
      <c r="M107" s="51">
        <v>4150</v>
      </c>
      <c r="N107" s="35">
        <f t="shared" si="25"/>
        <v>496.25</v>
      </c>
      <c r="O107" s="35">
        <f t="shared" si="26"/>
        <v>25</v>
      </c>
      <c r="P107" s="35">
        <f t="shared" si="27"/>
        <v>738.94083890802244</v>
      </c>
      <c r="Q107" s="35">
        <f t="shared" si="28"/>
        <v>148.75279019625714</v>
      </c>
      <c r="R107" s="35">
        <f t="shared" si="29"/>
        <v>76.465866878822382</v>
      </c>
      <c r="S107" s="35">
        <f t="shared" si="30"/>
        <v>380.64969835616546</v>
      </c>
      <c r="T107" s="35">
        <f t="shared" si="31"/>
        <v>68.27958241870698</v>
      </c>
      <c r="U107" s="35">
        <f t="shared" si="32"/>
        <v>727.0270092576983</v>
      </c>
      <c r="V107" s="35">
        <f t="shared" si="33"/>
        <v>373.72576631242464</v>
      </c>
      <c r="W107" s="35">
        <f t="shared" si="34"/>
        <v>24.975675059926623</v>
      </c>
      <c r="X107" s="35">
        <f t="shared" si="35"/>
        <v>3578.3258528402184</v>
      </c>
      <c r="Y107" s="51">
        <v>9900</v>
      </c>
      <c r="Z107" s="51">
        <v>4150</v>
      </c>
      <c r="AA107" s="35">
        <f t="shared" si="36"/>
        <v>703.75</v>
      </c>
      <c r="AB107" s="35">
        <f t="shared" si="37"/>
        <v>475</v>
      </c>
      <c r="AC107" s="35">
        <f t="shared" si="38"/>
        <v>741.34338003164555</v>
      </c>
      <c r="AD107" s="35">
        <f t="shared" si="39"/>
        <v>182.97450452469536</v>
      </c>
      <c r="AE107" s="35">
        <f t="shared" si="40"/>
        <v>102.4965111397745</v>
      </c>
      <c r="AF107" s="35">
        <f t="shared" si="41"/>
        <v>414.80262606242803</v>
      </c>
      <c r="AG107" s="35">
        <f t="shared" si="42"/>
        <v>33.251431016125281</v>
      </c>
      <c r="AH107" s="35">
        <f t="shared" si="43"/>
        <v>719.17730461639792</v>
      </c>
      <c r="AI107" s="35">
        <f t="shared" si="44"/>
        <v>402.86030453023494</v>
      </c>
      <c r="AJ107" s="35">
        <f t="shared" si="45"/>
        <v>27.216560652166478</v>
      </c>
      <c r="AK107" s="36">
        <f t="shared" si="46"/>
        <v>3280.041892947459</v>
      </c>
    </row>
    <row r="108" spans="1:37" x14ac:dyDescent="0.25">
      <c r="A108" s="5">
        <v>5627.2</v>
      </c>
      <c r="B108" s="5">
        <v>1264013.5744624138</v>
      </c>
      <c r="C108" s="5">
        <v>1564055.001493156</v>
      </c>
      <c r="D108" s="5">
        <v>17865.118481012672</v>
      </c>
      <c r="E108" s="5">
        <v>58.68377716610911</v>
      </c>
      <c r="F108" s="45">
        <v>-2.5000000000000001E-2</v>
      </c>
      <c r="G108" s="45">
        <v>2.5000000000000001E-2</v>
      </c>
      <c r="H108" s="45">
        <v>0.25</v>
      </c>
      <c r="I108" s="45">
        <v>0.25</v>
      </c>
      <c r="J108" s="45">
        <v>600</v>
      </c>
      <c r="K108" s="50">
        <f t="shared" si="24"/>
        <v>5493.5630929207382</v>
      </c>
      <c r="L108" s="51">
        <v>9900</v>
      </c>
      <c r="M108" s="51">
        <v>4150</v>
      </c>
      <c r="N108" s="35">
        <f t="shared" si="25"/>
        <v>496.25</v>
      </c>
      <c r="O108" s="35">
        <f t="shared" si="26"/>
        <v>25</v>
      </c>
      <c r="P108" s="35">
        <f t="shared" si="27"/>
        <v>738.94083890802244</v>
      </c>
      <c r="Q108" s="35">
        <f t="shared" si="28"/>
        <v>148.75279019625714</v>
      </c>
      <c r="R108" s="35">
        <f t="shared" si="29"/>
        <v>76.457787470733876</v>
      </c>
      <c r="S108" s="35">
        <f t="shared" si="30"/>
        <v>380.6069317839619</v>
      </c>
      <c r="T108" s="35">
        <f t="shared" si="31"/>
        <v>68.27958241870698</v>
      </c>
      <c r="U108" s="35">
        <f t="shared" si="32"/>
        <v>727.0270092576983</v>
      </c>
      <c r="V108" s="35">
        <f t="shared" si="33"/>
        <v>373.6862783277528</v>
      </c>
      <c r="W108" s="35">
        <f t="shared" si="34"/>
        <v>25.011824271036701</v>
      </c>
      <c r="X108" s="35">
        <f t="shared" si="35"/>
        <v>3573.5646279676744</v>
      </c>
      <c r="Y108" s="51">
        <v>9900</v>
      </c>
      <c r="Z108" s="51">
        <v>4150</v>
      </c>
      <c r="AA108" s="35">
        <f t="shared" si="36"/>
        <v>703.75</v>
      </c>
      <c r="AB108" s="35">
        <f t="shared" si="37"/>
        <v>475</v>
      </c>
      <c r="AC108" s="35">
        <f t="shared" si="38"/>
        <v>741.34338003164555</v>
      </c>
      <c r="AD108" s="35">
        <f t="shared" si="39"/>
        <v>182.97450452469536</v>
      </c>
      <c r="AE108" s="35">
        <f t="shared" si="40"/>
        <v>102.50713570212702</v>
      </c>
      <c r="AF108" s="35">
        <f t="shared" si="41"/>
        <v>414.84284748036782</v>
      </c>
      <c r="AG108" s="35">
        <f t="shared" si="42"/>
        <v>33.251431016125281</v>
      </c>
      <c r="AH108" s="35">
        <f t="shared" si="43"/>
        <v>719.17730461639792</v>
      </c>
      <c r="AI108" s="35">
        <f t="shared" si="44"/>
        <v>402.90206414114505</v>
      </c>
      <c r="AJ108" s="35">
        <f t="shared" si="45"/>
        <v>27.261659036638349</v>
      </c>
      <c r="AK108" s="36">
        <f t="shared" si="46"/>
        <v>3274.1213883264054</v>
      </c>
    </row>
    <row r="109" spans="1:37" x14ac:dyDescent="0.25">
      <c r="A109" s="5">
        <v>5627.8</v>
      </c>
      <c r="B109" s="5">
        <v>1264325.2572951317</v>
      </c>
      <c r="C109" s="5">
        <v>1564567.6941869557</v>
      </c>
      <c r="D109" s="5">
        <v>17866.134683544322</v>
      </c>
      <c r="E109" s="5">
        <v>58.722621762389196</v>
      </c>
      <c r="F109" s="45">
        <v>-2.5000000000000001E-2</v>
      </c>
      <c r="G109" s="45">
        <v>2.5000000000000001E-2</v>
      </c>
      <c r="H109" s="45">
        <v>0.25</v>
      </c>
      <c r="I109" s="45">
        <v>0.25</v>
      </c>
      <c r="J109" s="45">
        <v>600</v>
      </c>
      <c r="K109" s="50">
        <f t="shared" ref="K109:K124" si="47">2800+(6800-2800)*(-$A$43+A109)^2/56.3^2</f>
        <v>5563.9800737611786</v>
      </c>
      <c r="L109" s="51">
        <v>9900</v>
      </c>
      <c r="M109" s="51">
        <v>4150</v>
      </c>
      <c r="N109" s="35">
        <f t="shared" si="25"/>
        <v>496.25</v>
      </c>
      <c r="O109" s="35">
        <f t="shared" si="26"/>
        <v>25</v>
      </c>
      <c r="P109" s="35">
        <f t="shared" si="27"/>
        <v>738.94083890802244</v>
      </c>
      <c r="Q109" s="35">
        <f t="shared" si="28"/>
        <v>148.75279019625714</v>
      </c>
      <c r="R109" s="35">
        <f t="shared" si="29"/>
        <v>76.433189201086677</v>
      </c>
      <c r="S109" s="35">
        <f t="shared" si="30"/>
        <v>380.47670400476045</v>
      </c>
      <c r="T109" s="35">
        <f t="shared" si="31"/>
        <v>68.27958241870698</v>
      </c>
      <c r="U109" s="35">
        <f t="shared" si="32"/>
        <v>727.0270092576983</v>
      </c>
      <c r="V109" s="35">
        <f t="shared" si="33"/>
        <v>373.56605465738721</v>
      </c>
      <c r="W109" s="35">
        <f t="shared" si="34"/>
        <v>25.121849323029462</v>
      </c>
      <c r="X109" s="35">
        <f t="shared" si="35"/>
        <v>3559.1570169108213</v>
      </c>
      <c r="Y109" s="51">
        <v>9900</v>
      </c>
      <c r="Z109" s="51">
        <v>4150</v>
      </c>
      <c r="AA109" s="35">
        <f t="shared" si="36"/>
        <v>703.75</v>
      </c>
      <c r="AB109" s="35">
        <f t="shared" si="37"/>
        <v>475</v>
      </c>
      <c r="AC109" s="35">
        <f t="shared" si="38"/>
        <v>741.34338003164555</v>
      </c>
      <c r="AD109" s="35">
        <f t="shared" si="39"/>
        <v>182.97450452469536</v>
      </c>
      <c r="AE109" s="35">
        <f t="shared" si="40"/>
        <v>102.53949348680084</v>
      </c>
      <c r="AF109" s="35">
        <f t="shared" si="41"/>
        <v>414.96531574454241</v>
      </c>
      <c r="AG109" s="35">
        <f t="shared" si="42"/>
        <v>33.251431016125281</v>
      </c>
      <c r="AH109" s="35">
        <f t="shared" si="43"/>
        <v>719.17730461639792</v>
      </c>
      <c r="AI109" s="35">
        <f t="shared" si="44"/>
        <v>403.02924570901166</v>
      </c>
      <c r="AJ109" s="35">
        <f t="shared" si="45"/>
        <v>27.399039222877906</v>
      </c>
      <c r="AK109" s="36">
        <f t="shared" si="46"/>
        <v>3256.2057615446665</v>
      </c>
    </row>
    <row r="110" spans="1:37" x14ac:dyDescent="0.25">
      <c r="A110" s="5">
        <v>5628</v>
      </c>
      <c r="B110" s="5">
        <v>1264429.0743217468</v>
      </c>
      <c r="C110" s="5">
        <v>1564738.6386948824</v>
      </c>
      <c r="D110" s="5">
        <v>17866.473417721536</v>
      </c>
      <c r="E110" s="5">
        <v>58.73556996114921</v>
      </c>
      <c r="F110" s="45">
        <v>-2.5000000000000001E-2</v>
      </c>
      <c r="G110" s="45">
        <v>2.5000000000000001E-2</v>
      </c>
      <c r="H110" s="45">
        <v>0.25</v>
      </c>
      <c r="I110" s="45">
        <v>0.25</v>
      </c>
      <c r="J110" s="45">
        <v>600</v>
      </c>
      <c r="K110" s="50">
        <f t="shared" si="47"/>
        <v>5587.6543131978215</v>
      </c>
      <c r="L110" s="51">
        <v>9900</v>
      </c>
      <c r="M110" s="51">
        <v>4150</v>
      </c>
      <c r="N110" s="35">
        <f t="shared" si="25"/>
        <v>496.25</v>
      </c>
      <c r="O110" s="35">
        <f t="shared" si="26"/>
        <v>25</v>
      </c>
      <c r="P110" s="35">
        <f t="shared" si="27"/>
        <v>738.94083890802244</v>
      </c>
      <c r="Q110" s="35">
        <f t="shared" si="28"/>
        <v>148.75279019625714</v>
      </c>
      <c r="R110" s="35">
        <f t="shared" si="29"/>
        <v>76.424868299014662</v>
      </c>
      <c r="S110" s="35">
        <f t="shared" si="30"/>
        <v>380.43264403574665</v>
      </c>
      <c r="T110" s="35">
        <f t="shared" si="31"/>
        <v>68.27958241870698</v>
      </c>
      <c r="U110" s="35">
        <f t="shared" si="32"/>
        <v>727.0270092576983</v>
      </c>
      <c r="V110" s="35">
        <f t="shared" si="33"/>
        <v>373.52538637452835</v>
      </c>
      <c r="W110" s="35">
        <f t="shared" si="34"/>
        <v>25.159056276683259</v>
      </c>
      <c r="X110" s="35">
        <f t="shared" si="35"/>
        <v>3554.313167745478</v>
      </c>
      <c r="Y110" s="51">
        <v>9900</v>
      </c>
      <c r="Z110" s="51">
        <v>4150</v>
      </c>
      <c r="AA110" s="35">
        <f t="shared" si="36"/>
        <v>703.75</v>
      </c>
      <c r="AB110" s="35">
        <f t="shared" si="37"/>
        <v>475</v>
      </c>
      <c r="AC110" s="35">
        <f t="shared" si="38"/>
        <v>741.34338003164555</v>
      </c>
      <c r="AD110" s="35">
        <f t="shared" si="39"/>
        <v>182.97450452469536</v>
      </c>
      <c r="AE110" s="35">
        <f t="shared" si="40"/>
        <v>102.55044283880817</v>
      </c>
      <c r="AF110" s="35">
        <f t="shared" si="41"/>
        <v>415.00674726362092</v>
      </c>
      <c r="AG110" s="35">
        <f t="shared" si="42"/>
        <v>33.251431016125281</v>
      </c>
      <c r="AH110" s="35">
        <f t="shared" si="43"/>
        <v>719.17730461639792</v>
      </c>
      <c r="AI110" s="35">
        <f t="shared" si="44"/>
        <v>403.07228189858563</v>
      </c>
      <c r="AJ110" s="35">
        <f t="shared" si="45"/>
        <v>27.445536741656742</v>
      </c>
      <c r="AK110" s="36">
        <f t="shared" si="46"/>
        <v>3250.1825149779115</v>
      </c>
    </row>
    <row r="111" spans="1:37" x14ac:dyDescent="0.25">
      <c r="A111" s="5">
        <v>5629</v>
      </c>
      <c r="B111" s="5">
        <v>1264947.5798368454</v>
      </c>
      <c r="C111" s="5">
        <v>1565593.7129164636</v>
      </c>
      <c r="D111" s="5">
        <v>17868.16708860761</v>
      </c>
      <c r="E111" s="5">
        <v>58.800310954949289</v>
      </c>
      <c r="F111" s="45">
        <v>-2.5000000000000001E-2</v>
      </c>
      <c r="G111" s="45">
        <v>2.5000000000000001E-2</v>
      </c>
      <c r="H111" s="45">
        <v>0.25</v>
      </c>
      <c r="I111" s="45">
        <v>0.25</v>
      </c>
      <c r="J111" s="45">
        <v>600</v>
      </c>
      <c r="K111" s="50">
        <f t="shared" si="47"/>
        <v>5707.5398540551287</v>
      </c>
      <c r="L111" s="51">
        <v>9900</v>
      </c>
      <c r="M111" s="51">
        <v>4150</v>
      </c>
      <c r="N111" s="35">
        <f t="shared" si="25"/>
        <v>496.25</v>
      </c>
      <c r="O111" s="35">
        <f t="shared" si="26"/>
        <v>25</v>
      </c>
      <c r="P111" s="35">
        <f t="shared" si="27"/>
        <v>738.94083890802244</v>
      </c>
      <c r="Q111" s="35">
        <f t="shared" si="28"/>
        <v>148.75279019625714</v>
      </c>
      <c r="R111" s="35">
        <f t="shared" si="29"/>
        <v>76.38233235497016</v>
      </c>
      <c r="S111" s="35">
        <f t="shared" si="30"/>
        <v>380.20735233668159</v>
      </c>
      <c r="T111" s="35">
        <f t="shared" si="31"/>
        <v>68.27958241870698</v>
      </c>
      <c r="U111" s="35">
        <f t="shared" si="32"/>
        <v>727.0270092576983</v>
      </c>
      <c r="V111" s="35">
        <f t="shared" si="33"/>
        <v>373.31749259220783</v>
      </c>
      <c r="W111" s="35">
        <f t="shared" si="34"/>
        <v>25.349165675594762</v>
      </c>
      <c r="X111" s="35">
        <f t="shared" si="35"/>
        <v>3529.7840808207438</v>
      </c>
      <c r="Y111" s="51">
        <v>9900</v>
      </c>
      <c r="Z111" s="51">
        <v>4150</v>
      </c>
      <c r="AA111" s="35">
        <f t="shared" si="36"/>
        <v>703.75</v>
      </c>
      <c r="AB111" s="35">
        <f t="shared" si="37"/>
        <v>475</v>
      </c>
      <c r="AC111" s="35">
        <f t="shared" si="38"/>
        <v>741.34338003164555</v>
      </c>
      <c r="AD111" s="35">
        <f t="shared" si="39"/>
        <v>182.97450452469536</v>
      </c>
      <c r="AE111" s="35">
        <f t="shared" si="40"/>
        <v>102.60644390438898</v>
      </c>
      <c r="AF111" s="35">
        <f t="shared" si="41"/>
        <v>415.21857384114975</v>
      </c>
      <c r="AG111" s="35">
        <f t="shared" si="42"/>
        <v>33.251431016125281</v>
      </c>
      <c r="AH111" s="35">
        <f t="shared" si="43"/>
        <v>719.17730461639792</v>
      </c>
      <c r="AI111" s="35">
        <f t="shared" si="44"/>
        <v>403.2923928670765</v>
      </c>
      <c r="AJ111" s="35">
        <f t="shared" si="45"/>
        <v>27.683432093556625</v>
      </c>
      <c r="AK111" s="36">
        <f t="shared" si="46"/>
        <v>3219.6809998477288</v>
      </c>
    </row>
    <row r="112" spans="1:37" x14ac:dyDescent="0.25">
      <c r="A112" s="5">
        <v>5630</v>
      </c>
      <c r="B112" s="5">
        <v>1265465.1188354492</v>
      </c>
      <c r="C112" s="5">
        <v>1566449.372473985</v>
      </c>
      <c r="D112" s="5">
        <v>17869.860759493688</v>
      </c>
      <c r="E112" s="5">
        <v>58.86505194874939</v>
      </c>
      <c r="F112" s="45">
        <v>-2.5000000000000001E-2</v>
      </c>
      <c r="G112" s="45">
        <v>2.5000000000000001E-2</v>
      </c>
      <c r="H112" s="45">
        <v>0.25</v>
      </c>
      <c r="I112" s="45">
        <v>0.25</v>
      </c>
      <c r="J112" s="45">
        <v>600</v>
      </c>
      <c r="K112" s="50">
        <f t="shared" si="47"/>
        <v>5829.9493010357482</v>
      </c>
      <c r="L112" s="51">
        <v>9900</v>
      </c>
      <c r="M112" s="51">
        <v>4150</v>
      </c>
      <c r="N112" s="35">
        <f t="shared" si="25"/>
        <v>496.25</v>
      </c>
      <c r="O112" s="35">
        <f t="shared" si="26"/>
        <v>25</v>
      </c>
      <c r="P112" s="35">
        <f t="shared" si="27"/>
        <v>738.94083890802244</v>
      </c>
      <c r="Q112" s="35">
        <f t="shared" si="28"/>
        <v>148.75279019625714</v>
      </c>
      <c r="R112" s="35">
        <f t="shared" si="29"/>
        <v>76.338200855162157</v>
      </c>
      <c r="S112" s="35">
        <f t="shared" si="30"/>
        <v>379.97350404844275</v>
      </c>
      <c r="T112" s="35">
        <f t="shared" si="31"/>
        <v>68.27958241870698</v>
      </c>
      <c r="U112" s="35">
        <f t="shared" si="32"/>
        <v>727.0270092576983</v>
      </c>
      <c r="V112" s="35">
        <f t="shared" si="33"/>
        <v>373.10180055525763</v>
      </c>
      <c r="W112" s="35">
        <f t="shared" si="34"/>
        <v>25.546246466484703</v>
      </c>
      <c r="X112" s="35">
        <f t="shared" si="35"/>
        <v>3504.7385920660145</v>
      </c>
      <c r="Y112" s="51">
        <v>9900</v>
      </c>
      <c r="Z112" s="51">
        <v>4150</v>
      </c>
      <c r="AA112" s="35">
        <f t="shared" si="36"/>
        <v>703.75</v>
      </c>
      <c r="AB112" s="35">
        <f t="shared" si="37"/>
        <v>475</v>
      </c>
      <c r="AC112" s="35">
        <f t="shared" si="38"/>
        <v>741.34338003164555</v>
      </c>
      <c r="AD112" s="35">
        <f t="shared" si="39"/>
        <v>182.97450452469536</v>
      </c>
      <c r="AE112" s="35">
        <f t="shared" si="40"/>
        <v>102.66459630879007</v>
      </c>
      <c r="AF112" s="35">
        <f t="shared" si="41"/>
        <v>415.43840122479537</v>
      </c>
      <c r="AG112" s="35">
        <f t="shared" si="42"/>
        <v>33.251431016125281</v>
      </c>
      <c r="AH112" s="35">
        <f t="shared" si="43"/>
        <v>719.17730461639792</v>
      </c>
      <c r="AI112" s="35">
        <f t="shared" si="44"/>
        <v>403.52095962594143</v>
      </c>
      <c r="AJ112" s="35">
        <f t="shared" si="45"/>
        <v>27.930610098481889</v>
      </c>
      <c r="AK112" s="36">
        <f t="shared" si="46"/>
        <v>3188.5373475569108</v>
      </c>
    </row>
    <row r="113" spans="1:37" x14ac:dyDescent="0.25">
      <c r="A113" s="5">
        <v>5631</v>
      </c>
      <c r="B113" s="5">
        <v>1265981.6906571388</v>
      </c>
      <c r="C113" s="5">
        <v>1567305.6162749827</v>
      </c>
      <c r="D113" s="5">
        <v>17871.554430379761</v>
      </c>
      <c r="E113" s="5">
        <v>58.929792942549483</v>
      </c>
      <c r="F113" s="45">
        <v>-2.5000000000000001E-2</v>
      </c>
      <c r="G113" s="45">
        <v>2.5000000000000001E-2</v>
      </c>
      <c r="H113" s="45">
        <v>0.25</v>
      </c>
      <c r="I113" s="45">
        <v>0.25</v>
      </c>
      <c r="J113" s="45">
        <v>600</v>
      </c>
      <c r="K113" s="50">
        <f t="shared" si="47"/>
        <v>5954.8826541396793</v>
      </c>
      <c r="L113" s="51">
        <v>9900</v>
      </c>
      <c r="M113" s="51">
        <v>4150</v>
      </c>
      <c r="N113" s="35">
        <f t="shared" si="25"/>
        <v>496.25</v>
      </c>
      <c r="O113" s="35">
        <f t="shared" si="26"/>
        <v>25</v>
      </c>
      <c r="P113" s="35">
        <f t="shared" si="27"/>
        <v>738.94083890802244</v>
      </c>
      <c r="Q113" s="35">
        <f t="shared" si="28"/>
        <v>148.75279019625714</v>
      </c>
      <c r="R113" s="35">
        <f t="shared" si="29"/>
        <v>76.29241209927298</v>
      </c>
      <c r="S113" s="35">
        <f t="shared" si="30"/>
        <v>379.7307603889501</v>
      </c>
      <c r="T113" s="35">
        <f t="shared" si="31"/>
        <v>68.27958241870698</v>
      </c>
      <c r="U113" s="35">
        <f t="shared" si="32"/>
        <v>727.0270092576983</v>
      </c>
      <c r="V113" s="35">
        <f t="shared" si="33"/>
        <v>372.87800870430931</v>
      </c>
      <c r="W113" s="35">
        <f t="shared" si="34"/>
        <v>25.750555987124095</v>
      </c>
      <c r="X113" s="35">
        <f t="shared" si="35"/>
        <v>3479.1767014812913</v>
      </c>
      <c r="Y113" s="51">
        <v>9900</v>
      </c>
      <c r="Z113" s="51">
        <v>4150</v>
      </c>
      <c r="AA113" s="35">
        <f t="shared" si="36"/>
        <v>703.75</v>
      </c>
      <c r="AB113" s="35">
        <f t="shared" si="37"/>
        <v>475</v>
      </c>
      <c r="AC113" s="35">
        <f t="shared" si="38"/>
        <v>741.34338003164555</v>
      </c>
      <c r="AD113" s="35">
        <f t="shared" si="39"/>
        <v>182.97450452469536</v>
      </c>
      <c r="AE113" s="35">
        <f t="shared" si="40"/>
        <v>102.72498713863698</v>
      </c>
      <c r="AF113" s="35">
        <f t="shared" si="41"/>
        <v>415.66654281033038</v>
      </c>
      <c r="AG113" s="35">
        <f t="shared" si="42"/>
        <v>33.251431016125281</v>
      </c>
      <c r="AH113" s="35">
        <f t="shared" si="43"/>
        <v>719.17730461639792</v>
      </c>
      <c r="AI113" s="35">
        <f t="shared" si="44"/>
        <v>403.75832446726548</v>
      </c>
      <c r="AJ113" s="35">
        <f t="shared" si="45"/>
        <v>28.187457270114788</v>
      </c>
      <c r="AK113" s="36">
        <f t="shared" si="46"/>
        <v>3156.7515581054577</v>
      </c>
    </row>
    <row r="114" spans="1:37" x14ac:dyDescent="0.25">
      <c r="A114" s="5">
        <v>5631.7</v>
      </c>
      <c r="B114" s="5">
        <v>1266342.7151083946</v>
      </c>
      <c r="C114" s="5">
        <v>1567905.3339751363</v>
      </c>
      <c r="D114" s="5">
        <v>17872.740000000016</v>
      </c>
      <c r="E114" s="5">
        <v>58.975111638209533</v>
      </c>
      <c r="F114" s="45">
        <v>-2.5000000000000001E-2</v>
      </c>
      <c r="G114" s="45">
        <v>2.5000000000000001E-2</v>
      </c>
      <c r="H114" s="45">
        <v>0.25</v>
      </c>
      <c r="I114" s="45">
        <v>0.25</v>
      </c>
      <c r="J114" s="45">
        <v>600</v>
      </c>
      <c r="K114" s="50">
        <f t="shared" si="47"/>
        <v>6043.8377254557781</v>
      </c>
      <c r="L114" s="51">
        <v>9900</v>
      </c>
      <c r="M114" s="51">
        <v>4150</v>
      </c>
      <c r="N114" s="35">
        <f t="shared" si="25"/>
        <v>496.25</v>
      </c>
      <c r="O114" s="35">
        <f t="shared" si="26"/>
        <v>25</v>
      </c>
      <c r="P114" s="35">
        <f t="shared" si="27"/>
        <v>738.94083890802244</v>
      </c>
      <c r="Q114" s="35">
        <f t="shared" si="28"/>
        <v>148.75279019625714</v>
      </c>
      <c r="R114" s="35">
        <f t="shared" si="29"/>
        <v>76.259339008255324</v>
      </c>
      <c r="S114" s="35">
        <f t="shared" si="30"/>
        <v>379.55535530942547</v>
      </c>
      <c r="T114" s="35">
        <f t="shared" si="31"/>
        <v>68.27958241870698</v>
      </c>
      <c r="U114" s="35">
        <f t="shared" si="32"/>
        <v>727.0270092576983</v>
      </c>
      <c r="V114" s="35">
        <f t="shared" si="33"/>
        <v>372.71636447284482</v>
      </c>
      <c r="W114" s="35">
        <f t="shared" si="34"/>
        <v>25.898018993086623</v>
      </c>
      <c r="X114" s="35">
        <f t="shared" si="35"/>
        <v>3460.9761189831429</v>
      </c>
      <c r="Y114" s="51">
        <v>9900</v>
      </c>
      <c r="Z114" s="51">
        <v>4150</v>
      </c>
      <c r="AA114" s="35">
        <f t="shared" si="36"/>
        <v>703.75</v>
      </c>
      <c r="AB114" s="35">
        <f t="shared" si="37"/>
        <v>475</v>
      </c>
      <c r="AC114" s="35">
        <f t="shared" si="38"/>
        <v>741.34338003164555</v>
      </c>
      <c r="AD114" s="35">
        <f t="shared" si="39"/>
        <v>182.97450452469536</v>
      </c>
      <c r="AE114" s="35">
        <f t="shared" si="40"/>
        <v>102.76864192702547</v>
      </c>
      <c r="AF114" s="35">
        <f t="shared" si="41"/>
        <v>415.83136619248421</v>
      </c>
      <c r="AG114" s="35">
        <f t="shared" si="42"/>
        <v>33.251431016125281</v>
      </c>
      <c r="AH114" s="35">
        <f t="shared" si="43"/>
        <v>719.17730461639792</v>
      </c>
      <c r="AI114" s="35">
        <f t="shared" si="44"/>
        <v>403.92990866216951</v>
      </c>
      <c r="AJ114" s="35">
        <f t="shared" si="45"/>
        <v>28.373222690520905</v>
      </c>
      <c r="AK114" s="36">
        <f t="shared" si="46"/>
        <v>3134.1194338788678</v>
      </c>
    </row>
    <row r="115" spans="1:37" x14ac:dyDescent="0.25">
      <c r="A115" s="5">
        <v>5632</v>
      </c>
      <c r="B115" s="5">
        <v>1266497.2946419716</v>
      </c>
      <c r="C115" s="5">
        <v>1568162.4432262182</v>
      </c>
      <c r="D115" s="5">
        <v>17873.248101265835</v>
      </c>
      <c r="E115" s="5">
        <v>58.994533936349576</v>
      </c>
      <c r="F115" s="45">
        <v>-2.5000000000000001E-2</v>
      </c>
      <c r="G115" s="45">
        <v>2.5000000000000001E-2</v>
      </c>
      <c r="H115" s="45">
        <v>0.25</v>
      </c>
      <c r="I115" s="45">
        <v>0.25</v>
      </c>
      <c r="J115" s="45">
        <v>600</v>
      </c>
      <c r="K115" s="50">
        <f t="shared" si="47"/>
        <v>6082.3399133669227</v>
      </c>
      <c r="L115" s="51">
        <v>9900</v>
      </c>
      <c r="M115" s="51">
        <v>4150</v>
      </c>
      <c r="N115" s="35">
        <f t="shared" si="25"/>
        <v>496.25</v>
      </c>
      <c r="O115" s="35">
        <f t="shared" si="26"/>
        <v>25</v>
      </c>
      <c r="P115" s="35">
        <f t="shared" si="27"/>
        <v>738.94083890802244</v>
      </c>
      <c r="Q115" s="35">
        <f t="shared" si="28"/>
        <v>148.75279019625714</v>
      </c>
      <c r="R115" s="35">
        <f t="shared" si="29"/>
        <v>76.24490062802937</v>
      </c>
      <c r="S115" s="35">
        <f t="shared" si="30"/>
        <v>379.47876158149899</v>
      </c>
      <c r="T115" s="35">
        <f t="shared" si="31"/>
        <v>68.27958241870698</v>
      </c>
      <c r="U115" s="35">
        <f t="shared" si="32"/>
        <v>727.0270092576983</v>
      </c>
      <c r="V115" s="35">
        <f t="shared" si="33"/>
        <v>372.64579710815644</v>
      </c>
      <c r="W115" s="35">
        <f t="shared" si="34"/>
        <v>25.962366662598576</v>
      </c>
      <c r="X115" s="35">
        <f t="shared" si="35"/>
        <v>3453.0984090665734</v>
      </c>
      <c r="Y115" s="51">
        <v>9900</v>
      </c>
      <c r="Z115" s="51">
        <v>4150</v>
      </c>
      <c r="AA115" s="35">
        <f t="shared" si="36"/>
        <v>703.75</v>
      </c>
      <c r="AB115" s="35">
        <f t="shared" si="37"/>
        <v>475</v>
      </c>
      <c r="AC115" s="35">
        <f t="shared" si="38"/>
        <v>741.34338003164555</v>
      </c>
      <c r="AD115" s="35">
        <f t="shared" si="39"/>
        <v>182.97450452469536</v>
      </c>
      <c r="AE115" s="35">
        <f t="shared" si="40"/>
        <v>102.78770897492252</v>
      </c>
      <c r="AF115" s="35">
        <f t="shared" si="41"/>
        <v>415.90333125273952</v>
      </c>
      <c r="AG115" s="35">
        <f t="shared" si="42"/>
        <v>33.251431016125281</v>
      </c>
      <c r="AH115" s="35">
        <f t="shared" si="43"/>
        <v>719.17730461639792</v>
      </c>
      <c r="AI115" s="35">
        <f t="shared" si="44"/>
        <v>404.00485127862424</v>
      </c>
      <c r="AJ115" s="35">
        <f t="shared" si="45"/>
        <v>28.454385002151994</v>
      </c>
      <c r="AK115" s="36">
        <f t="shared" si="46"/>
        <v>3124.3236314933683</v>
      </c>
    </row>
    <row r="116" spans="1:37" x14ac:dyDescent="0.25">
      <c r="A116" s="5">
        <v>5632.3</v>
      </c>
      <c r="B116" s="5">
        <v>1266651.7870106697</v>
      </c>
      <c r="C116" s="5">
        <v>1568419.6048623621</v>
      </c>
      <c r="D116" s="5">
        <v>17873.756202531658</v>
      </c>
      <c r="E116" s="5">
        <v>59.013956234489619</v>
      </c>
      <c r="F116" s="45">
        <v>-2.5000000000000001E-2</v>
      </c>
      <c r="G116" s="45">
        <v>2.5000000000000001E-2</v>
      </c>
      <c r="H116" s="45">
        <v>0.25</v>
      </c>
      <c r="I116" s="45">
        <v>0.25</v>
      </c>
      <c r="J116" s="45">
        <v>600</v>
      </c>
      <c r="K116" s="50">
        <f t="shared" si="47"/>
        <v>6121.0692528291647</v>
      </c>
      <c r="L116" s="51">
        <v>9900</v>
      </c>
      <c r="M116" s="51">
        <v>4150</v>
      </c>
      <c r="N116" s="35">
        <f t="shared" si="25"/>
        <v>496.25</v>
      </c>
      <c r="O116" s="35">
        <f t="shared" si="26"/>
        <v>25</v>
      </c>
      <c r="P116" s="35">
        <f t="shared" si="27"/>
        <v>738.94083890802244</v>
      </c>
      <c r="Q116" s="35">
        <f t="shared" si="28"/>
        <v>148.75279019625714</v>
      </c>
      <c r="R116" s="35">
        <f t="shared" si="29"/>
        <v>76.230300978775759</v>
      </c>
      <c r="S116" s="35">
        <f t="shared" si="30"/>
        <v>379.40130064644319</v>
      </c>
      <c r="T116" s="35">
        <f t="shared" si="31"/>
        <v>68.27958241870698</v>
      </c>
      <c r="U116" s="35">
        <f t="shared" si="32"/>
        <v>727.0270092576983</v>
      </c>
      <c r="V116" s="35">
        <f t="shared" si="33"/>
        <v>372.57444154353772</v>
      </c>
      <c r="W116" s="35">
        <f t="shared" si="34"/>
        <v>26.027415288133273</v>
      </c>
      <c r="X116" s="35">
        <f t="shared" si="35"/>
        <v>3445.1742229853044</v>
      </c>
      <c r="Y116" s="51">
        <v>9900</v>
      </c>
      <c r="Z116" s="51">
        <v>4150</v>
      </c>
      <c r="AA116" s="35">
        <f t="shared" si="36"/>
        <v>703.75</v>
      </c>
      <c r="AB116" s="35">
        <f t="shared" si="37"/>
        <v>475</v>
      </c>
      <c r="AC116" s="35">
        <f t="shared" si="38"/>
        <v>741.34338003164555</v>
      </c>
      <c r="AD116" s="35">
        <f t="shared" si="39"/>
        <v>182.97450452469536</v>
      </c>
      <c r="AE116" s="35">
        <f t="shared" si="40"/>
        <v>102.80699463415942</v>
      </c>
      <c r="AF116" s="35">
        <f t="shared" si="41"/>
        <v>415.9761061778122</v>
      </c>
      <c r="AG116" s="35">
        <f t="shared" si="42"/>
        <v>33.251431016125281</v>
      </c>
      <c r="AH116" s="35">
        <f t="shared" si="43"/>
        <v>719.17730461639792</v>
      </c>
      <c r="AI116" s="35">
        <f t="shared" si="44"/>
        <v>404.08065314218868</v>
      </c>
      <c r="AJ116" s="35">
        <f t="shared" si="45"/>
        <v>28.53649380480066</v>
      </c>
      <c r="AK116" s="36">
        <f t="shared" si="46"/>
        <v>3114.4700367634118</v>
      </c>
    </row>
    <row r="117" spans="1:37" x14ac:dyDescent="0.25">
      <c r="A117" s="5">
        <v>5633</v>
      </c>
      <c r="B117" s="5">
        <v>1267011.9301314354</v>
      </c>
      <c r="C117" s="5">
        <v>1569019.8522337377</v>
      </c>
      <c r="D117" s="5">
        <v>17874.941772151913</v>
      </c>
      <c r="E117" s="5">
        <v>59.059274930149677</v>
      </c>
      <c r="F117" s="45">
        <v>-2.5000000000000001E-2</v>
      </c>
      <c r="G117" s="45">
        <v>2.5000000000000001E-2</v>
      </c>
      <c r="H117" s="45">
        <v>0.25</v>
      </c>
      <c r="I117" s="45">
        <v>0.25</v>
      </c>
      <c r="J117" s="45">
        <v>600</v>
      </c>
      <c r="K117" s="50">
        <f t="shared" si="47"/>
        <v>6212.3210787174776</v>
      </c>
      <c r="L117" s="51">
        <v>9900</v>
      </c>
      <c r="M117" s="51">
        <v>4150</v>
      </c>
      <c r="N117" s="35">
        <f t="shared" si="25"/>
        <v>496.25</v>
      </c>
      <c r="O117" s="35">
        <f t="shared" si="26"/>
        <v>25</v>
      </c>
      <c r="P117" s="35">
        <f t="shared" si="27"/>
        <v>738.94083890802244</v>
      </c>
      <c r="Q117" s="35">
        <f t="shared" si="28"/>
        <v>148.75279019625714</v>
      </c>
      <c r="R117" s="35">
        <f t="shared" si="29"/>
        <v>76.195596950718937</v>
      </c>
      <c r="S117" s="35">
        <f t="shared" si="30"/>
        <v>379.21712530247549</v>
      </c>
      <c r="T117" s="35">
        <f t="shared" si="31"/>
        <v>68.27958241870698</v>
      </c>
      <c r="U117" s="35">
        <f t="shared" si="32"/>
        <v>727.0270092576983</v>
      </c>
      <c r="V117" s="35">
        <f t="shared" si="33"/>
        <v>372.40482613199435</v>
      </c>
      <c r="W117" s="35">
        <f t="shared" si="34"/>
        <v>26.181967046116544</v>
      </c>
      <c r="X117" s="35">
        <f t="shared" si="35"/>
        <v>3426.5037148218607</v>
      </c>
      <c r="Y117" s="51">
        <v>9900</v>
      </c>
      <c r="Z117" s="51">
        <v>4150</v>
      </c>
      <c r="AA117" s="35">
        <f t="shared" si="36"/>
        <v>703.75</v>
      </c>
      <c r="AB117" s="35">
        <f t="shared" si="37"/>
        <v>475</v>
      </c>
      <c r="AC117" s="35">
        <f t="shared" si="38"/>
        <v>741.34338003164555</v>
      </c>
      <c r="AD117" s="35">
        <f t="shared" si="39"/>
        <v>182.97450452469536</v>
      </c>
      <c r="AE117" s="35">
        <f t="shared" si="40"/>
        <v>102.85286030826862</v>
      </c>
      <c r="AF117" s="35">
        <f t="shared" si="41"/>
        <v>416.14911987572742</v>
      </c>
      <c r="AG117" s="35">
        <f t="shared" si="42"/>
        <v>33.251431016125281</v>
      </c>
      <c r="AH117" s="35">
        <f t="shared" si="43"/>
        <v>719.17730461639792</v>
      </c>
      <c r="AI117" s="35">
        <f t="shared" si="44"/>
        <v>404.260927175262</v>
      </c>
      <c r="AJ117" s="35">
        <f t="shared" si="45"/>
        <v>28.731831491433894</v>
      </c>
      <c r="AK117" s="36">
        <f t="shared" si="46"/>
        <v>3091.2535677206442</v>
      </c>
    </row>
    <row r="118" spans="1:37" x14ac:dyDescent="0.25">
      <c r="A118" s="5">
        <v>5634</v>
      </c>
      <c r="B118" s="5">
        <v>1267525.5964698792</v>
      </c>
      <c r="C118" s="5">
        <v>1569877.8422027528</v>
      </c>
      <c r="D118" s="5">
        <v>17876.635443037991</v>
      </c>
      <c r="E118" s="5">
        <v>59.124015923949763</v>
      </c>
      <c r="F118" s="45">
        <v>-2.5000000000000001E-2</v>
      </c>
      <c r="G118" s="45">
        <v>2.5000000000000001E-2</v>
      </c>
      <c r="H118" s="45">
        <v>0.25</v>
      </c>
      <c r="I118" s="45">
        <v>0.25</v>
      </c>
      <c r="J118" s="45">
        <v>600</v>
      </c>
      <c r="K118" s="50">
        <f t="shared" si="47"/>
        <v>6344.8261501913439</v>
      </c>
      <c r="L118" s="51">
        <v>9900</v>
      </c>
      <c r="M118" s="51">
        <v>4150</v>
      </c>
      <c r="N118" s="35">
        <f t="shared" si="25"/>
        <v>496.25</v>
      </c>
      <c r="O118" s="35">
        <f t="shared" si="26"/>
        <v>25</v>
      </c>
      <c r="P118" s="35">
        <f t="shared" si="27"/>
        <v>738.94083890802244</v>
      </c>
      <c r="Q118" s="35">
        <f t="shared" si="28"/>
        <v>148.75279019625714</v>
      </c>
      <c r="R118" s="35">
        <f t="shared" si="29"/>
        <v>76.144427248056644</v>
      </c>
      <c r="S118" s="35">
        <f t="shared" si="30"/>
        <v>378.94544498612657</v>
      </c>
      <c r="T118" s="35">
        <f t="shared" si="31"/>
        <v>68.27958241870698</v>
      </c>
      <c r="U118" s="35">
        <f t="shared" si="32"/>
        <v>727.0270092576983</v>
      </c>
      <c r="V118" s="35">
        <f t="shared" si="33"/>
        <v>372.15473498518577</v>
      </c>
      <c r="W118" s="35">
        <f t="shared" si="34"/>
        <v>26.409662949286389</v>
      </c>
      <c r="X118" s="35">
        <f t="shared" si="35"/>
        <v>3399.3926187471543</v>
      </c>
      <c r="Y118" s="51">
        <v>9900</v>
      </c>
      <c r="Z118" s="51">
        <v>4150</v>
      </c>
      <c r="AA118" s="35">
        <f t="shared" si="36"/>
        <v>703.75</v>
      </c>
      <c r="AB118" s="35">
        <f t="shared" si="37"/>
        <v>475</v>
      </c>
      <c r="AC118" s="35">
        <f t="shared" si="38"/>
        <v>741.34338003164555</v>
      </c>
      <c r="AD118" s="35">
        <f t="shared" si="39"/>
        <v>182.97450452469536</v>
      </c>
      <c r="AE118" s="35">
        <f t="shared" si="40"/>
        <v>102.92054599326876</v>
      </c>
      <c r="AF118" s="35">
        <f t="shared" si="41"/>
        <v>416.40428420973842</v>
      </c>
      <c r="AG118" s="35">
        <f t="shared" si="42"/>
        <v>33.251431016125281</v>
      </c>
      <c r="AH118" s="35">
        <f t="shared" si="43"/>
        <v>719.17730461639792</v>
      </c>
      <c r="AI118" s="35">
        <f t="shared" si="44"/>
        <v>404.52696428587461</v>
      </c>
      <c r="AJ118" s="35">
        <f t="shared" si="45"/>
        <v>29.020263845685381</v>
      </c>
      <c r="AK118" s="36">
        <f t="shared" si="46"/>
        <v>3057.5413667872845</v>
      </c>
    </row>
    <row r="119" spans="1:37" x14ac:dyDescent="0.25">
      <c r="A119" s="5">
        <v>5635</v>
      </c>
      <c r="B119" s="5">
        <v>1268038.2929997444</v>
      </c>
      <c r="C119" s="5">
        <v>1570736.4120378792</v>
      </c>
      <c r="D119" s="5">
        <v>17878.329113924068</v>
      </c>
      <c r="E119" s="5">
        <v>59.188756917749849</v>
      </c>
      <c r="F119" s="45">
        <v>-2.5000000000000001E-2</v>
      </c>
      <c r="G119" s="45">
        <v>2.5000000000000001E-2</v>
      </c>
      <c r="H119" s="45">
        <v>0.25</v>
      </c>
      <c r="I119" s="45">
        <v>0.25</v>
      </c>
      <c r="J119" s="45">
        <v>600</v>
      </c>
      <c r="K119" s="50">
        <f t="shared" si="47"/>
        <v>6479.8551277885217</v>
      </c>
      <c r="L119" s="51">
        <v>9900</v>
      </c>
      <c r="M119" s="51">
        <v>4150</v>
      </c>
      <c r="N119" s="35">
        <f t="shared" si="25"/>
        <v>496.25</v>
      </c>
      <c r="O119" s="35">
        <f t="shared" si="26"/>
        <v>25</v>
      </c>
      <c r="P119" s="35">
        <f t="shared" si="27"/>
        <v>738.94083890802244</v>
      </c>
      <c r="Q119" s="35">
        <f t="shared" si="28"/>
        <v>148.75279019625714</v>
      </c>
      <c r="R119" s="35">
        <f t="shared" si="29"/>
        <v>76.091313047788915</v>
      </c>
      <c r="S119" s="35">
        <f t="shared" si="30"/>
        <v>378.66328797095451</v>
      </c>
      <c r="T119" s="35">
        <f t="shared" si="31"/>
        <v>68.27958241870698</v>
      </c>
      <c r="U119" s="35">
        <f t="shared" si="32"/>
        <v>727.0270092576983</v>
      </c>
      <c r="V119" s="35">
        <f t="shared" si="33"/>
        <v>371.89514013577946</v>
      </c>
      <c r="W119" s="35">
        <f t="shared" si="34"/>
        <v>26.645778670806799</v>
      </c>
      <c r="X119" s="35">
        <f t="shared" si="35"/>
        <v>3371.7651208424531</v>
      </c>
      <c r="Y119" s="51">
        <v>9900</v>
      </c>
      <c r="Z119" s="51">
        <v>4150</v>
      </c>
      <c r="AA119" s="35">
        <f t="shared" si="36"/>
        <v>703.75</v>
      </c>
      <c r="AB119" s="35">
        <f t="shared" si="37"/>
        <v>475</v>
      </c>
      <c r="AC119" s="35">
        <f t="shared" si="38"/>
        <v>741.34338003164555</v>
      </c>
      <c r="AD119" s="35">
        <f t="shared" si="39"/>
        <v>182.97450452469536</v>
      </c>
      <c r="AE119" s="35">
        <f t="shared" si="40"/>
        <v>102.99087774623145</v>
      </c>
      <c r="AF119" s="35">
        <f t="shared" si="41"/>
        <v>416.66922367221554</v>
      </c>
      <c r="AG119" s="35">
        <f t="shared" si="42"/>
        <v>33.251431016125281</v>
      </c>
      <c r="AH119" s="35">
        <f t="shared" si="43"/>
        <v>719.17730461639792</v>
      </c>
      <c r="AI119" s="35">
        <f t="shared" si="44"/>
        <v>404.80340170897921</v>
      </c>
      <c r="AJ119" s="35">
        <f t="shared" si="45"/>
        <v>29.320180396675706</v>
      </c>
      <c r="AK119" s="36">
        <f t="shared" si="46"/>
        <v>3023.187028693289</v>
      </c>
    </row>
    <row r="120" spans="1:37" x14ac:dyDescent="0.25">
      <c r="A120" s="5">
        <v>5635.7</v>
      </c>
      <c r="B120" s="5">
        <v>1268396.6031842232</v>
      </c>
      <c r="C120" s="5">
        <v>1571337.7553558052</v>
      </c>
      <c r="D120" s="5">
        <v>17879.514683544319</v>
      </c>
      <c r="E120" s="5">
        <v>59.234075613409907</v>
      </c>
      <c r="F120" s="45">
        <v>-2.5000000000000001E-2</v>
      </c>
      <c r="G120" s="45">
        <v>2.5000000000000001E-2</v>
      </c>
      <c r="H120" s="45">
        <v>0.25</v>
      </c>
      <c r="I120" s="45">
        <v>0.25</v>
      </c>
      <c r="J120" s="45">
        <v>600</v>
      </c>
      <c r="K120" s="50">
        <f t="shared" si="47"/>
        <v>6575.8771362498919</v>
      </c>
      <c r="L120" s="51">
        <v>9900</v>
      </c>
      <c r="M120" s="51">
        <v>4150</v>
      </c>
      <c r="N120" s="35">
        <f t="shared" si="25"/>
        <v>496.25</v>
      </c>
      <c r="O120" s="35">
        <f t="shared" si="26"/>
        <v>25</v>
      </c>
      <c r="P120" s="35">
        <f t="shared" si="27"/>
        <v>738.94083890802244</v>
      </c>
      <c r="Q120" s="35">
        <f t="shared" si="28"/>
        <v>148.75279019625714</v>
      </c>
      <c r="R120" s="35">
        <f t="shared" si="29"/>
        <v>76.052931640503658</v>
      </c>
      <c r="S120" s="35">
        <f t="shared" si="30"/>
        <v>378.45929886765742</v>
      </c>
      <c r="T120" s="35">
        <f t="shared" si="31"/>
        <v>68.27958241870698</v>
      </c>
      <c r="U120" s="35">
        <f t="shared" si="32"/>
        <v>727.0270092576983</v>
      </c>
      <c r="V120" s="35">
        <f t="shared" si="33"/>
        <v>371.70755158895025</v>
      </c>
      <c r="W120" s="35">
        <f t="shared" si="34"/>
        <v>26.816252906929297</v>
      </c>
      <c r="X120" s="35">
        <f t="shared" si="35"/>
        <v>3352.1186132203211</v>
      </c>
      <c r="Y120" s="51">
        <v>9900</v>
      </c>
      <c r="Z120" s="51">
        <v>4150</v>
      </c>
      <c r="AA120" s="35">
        <f t="shared" si="36"/>
        <v>703.75</v>
      </c>
      <c r="AB120" s="35">
        <f t="shared" si="37"/>
        <v>475</v>
      </c>
      <c r="AC120" s="35">
        <f t="shared" si="38"/>
        <v>741.34338003164555</v>
      </c>
      <c r="AD120" s="35">
        <f t="shared" si="39"/>
        <v>182.97450452469536</v>
      </c>
      <c r="AE120" s="35">
        <f t="shared" si="40"/>
        <v>103.04174785970071</v>
      </c>
      <c r="AF120" s="35">
        <f t="shared" si="41"/>
        <v>416.86072406932874</v>
      </c>
      <c r="AG120" s="35">
        <f t="shared" si="42"/>
        <v>33.251431016125281</v>
      </c>
      <c r="AH120" s="35">
        <f t="shared" si="43"/>
        <v>719.17730461639792</v>
      </c>
      <c r="AI120" s="35">
        <f t="shared" si="44"/>
        <v>405.00334558195425</v>
      </c>
      <c r="AJ120" s="35">
        <f t="shared" si="45"/>
        <v>29.537238580357414</v>
      </c>
      <c r="AK120" s="36">
        <f t="shared" si="46"/>
        <v>2998.7569204169208</v>
      </c>
    </row>
    <row r="121" spans="1:37" x14ac:dyDescent="0.25">
      <c r="A121" s="5">
        <v>5636</v>
      </c>
      <c r="B121" s="5">
        <v>1268550.0190668106</v>
      </c>
      <c r="C121" s="5">
        <v>1571595.5606429279</v>
      </c>
      <c r="D121" s="5">
        <v>17880.022784810146</v>
      </c>
      <c r="E121" s="5">
        <v>59.25349791154995</v>
      </c>
      <c r="F121" s="45">
        <v>-2.5000000000000001E-2</v>
      </c>
      <c r="G121" s="45">
        <v>2.5000000000000001E-2</v>
      </c>
      <c r="H121" s="45">
        <v>0.25</v>
      </c>
      <c r="I121" s="45">
        <v>0.25</v>
      </c>
      <c r="J121" s="45">
        <v>600</v>
      </c>
      <c r="K121" s="50">
        <f t="shared" si="47"/>
        <v>6617.4080115090128</v>
      </c>
      <c r="L121" s="51">
        <v>9900</v>
      </c>
      <c r="M121" s="51">
        <v>4150</v>
      </c>
      <c r="N121" s="35">
        <f t="shared" si="25"/>
        <v>496.25</v>
      </c>
      <c r="O121" s="35">
        <f t="shared" si="26"/>
        <v>25</v>
      </c>
      <c r="P121" s="35">
        <f t="shared" si="27"/>
        <v>738.94083890802244</v>
      </c>
      <c r="Q121" s="35">
        <f t="shared" si="28"/>
        <v>148.75279019625714</v>
      </c>
      <c r="R121" s="35">
        <f t="shared" si="29"/>
        <v>76.036170870098815</v>
      </c>
      <c r="S121" s="35">
        <f t="shared" si="30"/>
        <v>378.37019347036954</v>
      </c>
      <c r="T121" s="35">
        <f t="shared" si="31"/>
        <v>68.27958241870698</v>
      </c>
      <c r="U121" s="35">
        <f t="shared" si="32"/>
        <v>727.0270092576983</v>
      </c>
      <c r="V121" s="35">
        <f t="shared" si="33"/>
        <v>371.6256335774346</v>
      </c>
      <c r="W121" s="35">
        <f t="shared" si="34"/>
        <v>26.890658333548377</v>
      </c>
      <c r="X121" s="35">
        <f t="shared" si="35"/>
        <v>3343.6212211077573</v>
      </c>
      <c r="Y121" s="51">
        <v>9900</v>
      </c>
      <c r="Z121" s="51">
        <v>4150</v>
      </c>
      <c r="AA121" s="35">
        <f t="shared" si="36"/>
        <v>703.75</v>
      </c>
      <c r="AB121" s="35">
        <f t="shared" si="37"/>
        <v>475</v>
      </c>
      <c r="AC121" s="35">
        <f t="shared" si="38"/>
        <v>741.34338003164555</v>
      </c>
      <c r="AD121" s="35">
        <f t="shared" si="39"/>
        <v>182.97450452469536</v>
      </c>
      <c r="AE121" s="35">
        <f t="shared" si="40"/>
        <v>103.06397469119943</v>
      </c>
      <c r="AF121" s="35">
        <f t="shared" si="41"/>
        <v>416.94436340552272</v>
      </c>
      <c r="AG121" s="35">
        <f t="shared" si="42"/>
        <v>33.251431016125281</v>
      </c>
      <c r="AH121" s="35">
        <f t="shared" si="43"/>
        <v>719.17730461639792</v>
      </c>
      <c r="AI121" s="35">
        <f t="shared" si="44"/>
        <v>405.09070765903124</v>
      </c>
      <c r="AJ121" s="35">
        <f t="shared" si="45"/>
        <v>29.632113242331165</v>
      </c>
      <c r="AK121" s="36">
        <f t="shared" si="46"/>
        <v>2988.1905534386583</v>
      </c>
    </row>
    <row r="122" spans="1:37" x14ac:dyDescent="0.25">
      <c r="A122" s="5">
        <v>5636.3</v>
      </c>
      <c r="B122" s="5">
        <v>1268703.3475494385</v>
      </c>
      <c r="C122" s="5">
        <v>1571853.4179205596</v>
      </c>
      <c r="D122" s="5">
        <v>17880.530886075965</v>
      </c>
      <c r="E122" s="5">
        <v>59.272920209689978</v>
      </c>
      <c r="F122" s="45">
        <v>-2.5000000000000001E-2</v>
      </c>
      <c r="G122" s="45">
        <v>2.5000000000000001E-2</v>
      </c>
      <c r="H122" s="45">
        <v>0.25</v>
      </c>
      <c r="I122" s="45">
        <v>0.25</v>
      </c>
      <c r="J122" s="45">
        <v>600</v>
      </c>
      <c r="K122" s="50">
        <f t="shared" si="47"/>
        <v>6659.1660383192302</v>
      </c>
      <c r="L122" s="51">
        <v>9900</v>
      </c>
      <c r="M122" s="51">
        <v>4150</v>
      </c>
      <c r="N122" s="35">
        <f t="shared" si="25"/>
        <v>496.25</v>
      </c>
      <c r="O122" s="35">
        <f t="shared" si="26"/>
        <v>25</v>
      </c>
      <c r="P122" s="35">
        <f t="shared" si="27"/>
        <v>738.94083890802244</v>
      </c>
      <c r="Q122" s="35">
        <f t="shared" si="28"/>
        <v>148.75279019625714</v>
      </c>
      <c r="R122" s="35">
        <f t="shared" si="29"/>
        <v>76.019219622624405</v>
      </c>
      <c r="S122" s="35">
        <f t="shared" si="30"/>
        <v>378.2800597207119</v>
      </c>
      <c r="T122" s="35">
        <f t="shared" si="31"/>
        <v>68.27958241870698</v>
      </c>
      <c r="U122" s="35">
        <f t="shared" si="32"/>
        <v>727.0270092576983</v>
      </c>
      <c r="V122" s="35">
        <f t="shared" si="33"/>
        <v>371.54278461212607</v>
      </c>
      <c r="W122" s="35">
        <f t="shared" si="34"/>
        <v>26.965885245252817</v>
      </c>
      <c r="X122" s="35">
        <f t="shared" si="35"/>
        <v>3335.0773528304949</v>
      </c>
      <c r="Y122" s="51">
        <v>9900</v>
      </c>
      <c r="Z122" s="51">
        <v>4150</v>
      </c>
      <c r="AA122" s="35">
        <f t="shared" si="36"/>
        <v>703.75</v>
      </c>
      <c r="AB122" s="35">
        <f t="shared" si="37"/>
        <v>475</v>
      </c>
      <c r="AC122" s="35">
        <f t="shared" si="38"/>
        <v>741.34338003164555</v>
      </c>
      <c r="AD122" s="35">
        <f t="shared" si="39"/>
        <v>182.97450452469536</v>
      </c>
      <c r="AE122" s="35">
        <f t="shared" si="40"/>
        <v>103.08646177272605</v>
      </c>
      <c r="AF122" s="35">
        <f t="shared" si="41"/>
        <v>417.02896132112812</v>
      </c>
      <c r="AG122" s="35">
        <f t="shared" si="42"/>
        <v>33.251431016125281</v>
      </c>
      <c r="AH122" s="35">
        <f t="shared" si="43"/>
        <v>719.17730461639792</v>
      </c>
      <c r="AI122" s="35">
        <f t="shared" si="44"/>
        <v>405.17909264317433</v>
      </c>
      <c r="AJ122" s="35">
        <f t="shared" si="45"/>
        <v>29.728120280078276</v>
      </c>
      <c r="AK122" s="36">
        <f t="shared" si="46"/>
        <v>2977.5663941159391</v>
      </c>
    </row>
    <row r="123" spans="1:37" x14ac:dyDescent="0.25">
      <c r="A123" s="5">
        <v>5637</v>
      </c>
      <c r="B123" s="5">
        <v>1269060.7740187645</v>
      </c>
      <c r="C123" s="5">
        <v>1572455.2869208753</v>
      </c>
      <c r="D123" s="5">
        <v>17881.716455696216</v>
      </c>
      <c r="E123" s="5">
        <v>59.318238905350036</v>
      </c>
      <c r="F123" s="45">
        <v>-2.5000000000000001E-2</v>
      </c>
      <c r="G123" s="45">
        <v>2.5000000000000001E-2</v>
      </c>
      <c r="H123" s="45">
        <v>0.25</v>
      </c>
      <c r="I123" s="45">
        <v>0.25</v>
      </c>
      <c r="J123" s="45">
        <v>600</v>
      </c>
      <c r="K123" s="50">
        <f t="shared" si="47"/>
        <v>6757.4848013528135</v>
      </c>
      <c r="L123" s="51">
        <v>9900</v>
      </c>
      <c r="M123" s="51">
        <v>4150</v>
      </c>
      <c r="N123" s="35">
        <f t="shared" si="25"/>
        <v>496.25</v>
      </c>
      <c r="O123" s="35">
        <f t="shared" si="26"/>
        <v>25</v>
      </c>
      <c r="P123" s="35">
        <f t="shared" si="27"/>
        <v>738.94083890802244</v>
      </c>
      <c r="Q123" s="35">
        <f t="shared" si="28"/>
        <v>148.75279019625714</v>
      </c>
      <c r="R123" s="35">
        <f t="shared" si="29"/>
        <v>75.978911839508697</v>
      </c>
      <c r="S123" s="35">
        <f t="shared" si="30"/>
        <v>378.06567034801702</v>
      </c>
      <c r="T123" s="35">
        <f t="shared" si="31"/>
        <v>68.27958241870698</v>
      </c>
      <c r="U123" s="35">
        <f t="shared" si="32"/>
        <v>727.0270092576983</v>
      </c>
      <c r="V123" s="35">
        <f t="shared" si="33"/>
        <v>371.34578093260012</v>
      </c>
      <c r="W123" s="35">
        <f t="shared" si="34"/>
        <v>27.144667341174191</v>
      </c>
      <c r="X123" s="35">
        <f t="shared" si="35"/>
        <v>3314.9609195430676</v>
      </c>
      <c r="Y123" s="51">
        <v>9900</v>
      </c>
      <c r="Z123" s="51">
        <v>4150</v>
      </c>
      <c r="AA123" s="35">
        <f t="shared" si="36"/>
        <v>703.75</v>
      </c>
      <c r="AB123" s="35">
        <f t="shared" si="37"/>
        <v>475</v>
      </c>
      <c r="AC123" s="35">
        <f t="shared" si="38"/>
        <v>741.34338003164555</v>
      </c>
      <c r="AD123" s="35">
        <f t="shared" si="39"/>
        <v>182.97450452469536</v>
      </c>
      <c r="AE123" s="35">
        <f t="shared" si="40"/>
        <v>103.13996395975892</v>
      </c>
      <c r="AF123" s="35">
        <f t="shared" si="41"/>
        <v>417.23015628990595</v>
      </c>
      <c r="AG123" s="35">
        <f t="shared" si="42"/>
        <v>33.251431016125281</v>
      </c>
      <c r="AH123" s="35">
        <f t="shared" si="43"/>
        <v>719.17730461639792</v>
      </c>
      <c r="AI123" s="35">
        <f t="shared" si="44"/>
        <v>405.38938182396123</v>
      </c>
      <c r="AJ123" s="35">
        <f t="shared" si="45"/>
        <v>29.956631044469592</v>
      </c>
      <c r="AK123" s="36">
        <f t="shared" si="46"/>
        <v>2952.5519410233928</v>
      </c>
    </row>
    <row r="124" spans="1:37" x14ac:dyDescent="0.25">
      <c r="A124" s="5">
        <v>5637.3</v>
      </c>
      <c r="B124" s="5">
        <v>1269213.8110389709</v>
      </c>
      <c r="C124" s="5">
        <v>1572713.3172864318</v>
      </c>
      <c r="D124" s="5">
        <v>17882.224556962043</v>
      </c>
      <c r="E124" s="5">
        <v>59.337661203490079</v>
      </c>
      <c r="F124" s="45">
        <v>-2.5000000000000001E-2</v>
      </c>
      <c r="G124" s="45">
        <v>2.5000000000000001E-2</v>
      </c>
      <c r="H124" s="45">
        <v>0.25</v>
      </c>
      <c r="I124" s="45">
        <v>0.25</v>
      </c>
      <c r="J124" s="45">
        <v>600</v>
      </c>
      <c r="K124" s="50">
        <f t="shared" si="47"/>
        <v>6800.0000000000264</v>
      </c>
      <c r="L124" s="51">
        <v>9900</v>
      </c>
      <c r="M124" s="51">
        <v>4150</v>
      </c>
      <c r="N124" s="35">
        <f t="shared" si="25"/>
        <v>496.25</v>
      </c>
      <c r="O124" s="35">
        <f t="shared" si="26"/>
        <v>25</v>
      </c>
      <c r="P124" s="35">
        <f t="shared" si="27"/>
        <v>738.94083890802244</v>
      </c>
      <c r="Q124" s="35">
        <f t="shared" si="28"/>
        <v>148.75279019625714</v>
      </c>
      <c r="R124" s="35">
        <f t="shared" si="29"/>
        <v>75.96130734702983</v>
      </c>
      <c r="S124" s="35">
        <f t="shared" si="30"/>
        <v>377.97200740580092</v>
      </c>
      <c r="T124" s="35">
        <f t="shared" si="31"/>
        <v>68.27958241870698</v>
      </c>
      <c r="U124" s="35">
        <f t="shared" si="32"/>
        <v>727.0270092576983</v>
      </c>
      <c r="V124" s="35">
        <f t="shared" si="33"/>
        <v>371.25973924222563</v>
      </c>
      <c r="W124" s="35">
        <f t="shared" si="34"/>
        <v>27.222707685027032</v>
      </c>
      <c r="X124" s="35">
        <f t="shared" si="35"/>
        <v>3306.2621307168065</v>
      </c>
      <c r="Y124" s="51">
        <v>9900</v>
      </c>
      <c r="Z124" s="51">
        <v>4150</v>
      </c>
      <c r="AA124" s="35">
        <f t="shared" si="36"/>
        <v>703.75</v>
      </c>
      <c r="AB124" s="35">
        <f t="shared" si="37"/>
        <v>475</v>
      </c>
      <c r="AC124" s="35">
        <f t="shared" si="38"/>
        <v>741.34338003164555</v>
      </c>
      <c r="AD124" s="35">
        <f t="shared" si="39"/>
        <v>182.97450452469536</v>
      </c>
      <c r="AE124" s="35">
        <f t="shared" si="40"/>
        <v>103.16334480641194</v>
      </c>
      <c r="AF124" s="35">
        <f t="shared" si="41"/>
        <v>417.31804287794779</v>
      </c>
      <c r="AG124" s="35">
        <f t="shared" si="42"/>
        <v>33.251431016125281</v>
      </c>
      <c r="AH124" s="35">
        <f t="shared" si="43"/>
        <v>719.17730461639792</v>
      </c>
      <c r="AI124" s="35">
        <f t="shared" si="44"/>
        <v>405.48127973246625</v>
      </c>
      <c r="AJ124" s="35">
        <f t="shared" si="45"/>
        <v>30.056530299496444</v>
      </c>
      <c r="AK124" s="36">
        <f t="shared" si="46"/>
        <v>2941.7351405524823</v>
      </c>
    </row>
    <row r="125" spans="1:37" x14ac:dyDescent="0.25">
      <c r="A125" s="5">
        <v>5638</v>
      </c>
      <c r="B125" s="5">
        <v>1269570.5572023392</v>
      </c>
      <c r="C125" s="5">
        <v>1573315.5897741318</v>
      </c>
      <c r="D125" s="5">
        <v>17883.410126582294</v>
      </c>
      <c r="E125" s="5">
        <v>59.382979899150129</v>
      </c>
      <c r="F125" s="45">
        <v>-2.5000000000000001E-2</v>
      </c>
      <c r="G125" s="45">
        <v>2.5000000000000001E-2</v>
      </c>
      <c r="H125" s="45">
        <v>0.25</v>
      </c>
      <c r="I125" s="45">
        <v>0.25</v>
      </c>
      <c r="J125" s="45">
        <v>600</v>
      </c>
      <c r="K125" s="50">
        <v>6800</v>
      </c>
      <c r="L125" s="51">
        <v>9900</v>
      </c>
      <c r="M125" s="51">
        <v>4150</v>
      </c>
      <c r="N125" s="35">
        <f t="shared" si="25"/>
        <v>496.25</v>
      </c>
      <c r="O125" s="35">
        <f t="shared" si="26"/>
        <v>25</v>
      </c>
      <c r="P125" s="35">
        <f t="shared" si="27"/>
        <v>738.94083890802244</v>
      </c>
      <c r="Q125" s="35">
        <f t="shared" si="28"/>
        <v>148.75279019625714</v>
      </c>
      <c r="R125" s="35">
        <f t="shared" si="29"/>
        <v>75.96130734702983</v>
      </c>
      <c r="S125" s="35">
        <f t="shared" si="30"/>
        <v>377.97200740580092</v>
      </c>
      <c r="T125" s="35">
        <f t="shared" si="31"/>
        <v>68.27958241870698</v>
      </c>
      <c r="U125" s="35">
        <f t="shared" si="32"/>
        <v>727.0270092576983</v>
      </c>
      <c r="V125" s="35">
        <f t="shared" si="33"/>
        <v>371.25973924222563</v>
      </c>
      <c r="W125" s="35">
        <f t="shared" si="34"/>
        <v>27.222707685026982</v>
      </c>
      <c r="X125" s="35">
        <f t="shared" si="35"/>
        <v>3306.262130716812</v>
      </c>
      <c r="Y125" s="51">
        <v>9900</v>
      </c>
      <c r="Z125" s="51">
        <v>4150</v>
      </c>
      <c r="AA125" s="35">
        <f t="shared" si="36"/>
        <v>703.75</v>
      </c>
      <c r="AB125" s="35">
        <f t="shared" si="37"/>
        <v>475</v>
      </c>
      <c r="AC125" s="35">
        <f t="shared" si="38"/>
        <v>741.34338003164555</v>
      </c>
      <c r="AD125" s="35">
        <f t="shared" si="39"/>
        <v>182.97450452469536</v>
      </c>
      <c r="AE125" s="35">
        <f t="shared" si="40"/>
        <v>103.16334480641194</v>
      </c>
      <c r="AF125" s="35">
        <f t="shared" si="41"/>
        <v>417.31804287794779</v>
      </c>
      <c r="AG125" s="35">
        <f t="shared" si="42"/>
        <v>33.251431016125281</v>
      </c>
      <c r="AH125" s="35">
        <f t="shared" si="43"/>
        <v>719.17730461639792</v>
      </c>
      <c r="AI125" s="35">
        <f t="shared" si="44"/>
        <v>405.48127973246625</v>
      </c>
      <c r="AJ125" s="35">
        <f t="shared" si="45"/>
        <v>30.056530299496387</v>
      </c>
      <c r="AK125" s="36">
        <f t="shared" si="46"/>
        <v>2941.7351405524887</v>
      </c>
    </row>
    <row r="126" spans="1:37" x14ac:dyDescent="0.25">
      <c r="A126" s="5">
        <v>5638.15</v>
      </c>
      <c r="B126" s="5">
        <v>1269646.9408245087</v>
      </c>
      <c r="C126" s="5">
        <v>1573444.6848638356</v>
      </c>
      <c r="D126" s="5">
        <v>17883.664177215207</v>
      </c>
      <c r="E126" s="5">
        <v>59.392691048220115</v>
      </c>
      <c r="F126" s="45">
        <v>-2.5000000000000001E-2</v>
      </c>
      <c r="G126" s="45">
        <v>2.5000000000000001E-2</v>
      </c>
      <c r="H126" s="45">
        <v>0.25</v>
      </c>
      <c r="I126" s="45">
        <v>0.25</v>
      </c>
      <c r="J126" s="45">
        <v>600</v>
      </c>
      <c r="K126" s="50">
        <v>6800</v>
      </c>
      <c r="L126" s="51">
        <v>9900</v>
      </c>
      <c r="M126" s="51">
        <v>4150</v>
      </c>
      <c r="N126" s="35">
        <f t="shared" si="25"/>
        <v>496.25</v>
      </c>
      <c r="O126" s="35">
        <f t="shared" si="26"/>
        <v>25</v>
      </c>
      <c r="P126" s="35">
        <f t="shared" si="27"/>
        <v>738.94083890802244</v>
      </c>
      <c r="Q126" s="35">
        <f t="shared" si="28"/>
        <v>148.75279019625714</v>
      </c>
      <c r="R126" s="35">
        <f t="shared" si="29"/>
        <v>75.96130734702983</v>
      </c>
      <c r="S126" s="35">
        <f t="shared" si="30"/>
        <v>377.97200740580092</v>
      </c>
      <c r="T126" s="35">
        <f t="shared" si="31"/>
        <v>68.27958241870698</v>
      </c>
      <c r="U126" s="35">
        <f t="shared" si="32"/>
        <v>727.0270092576983</v>
      </c>
      <c r="V126" s="35">
        <f t="shared" si="33"/>
        <v>371.25973924222563</v>
      </c>
      <c r="W126" s="35">
        <f t="shared" si="34"/>
        <v>27.222707685026982</v>
      </c>
      <c r="X126" s="35">
        <f t="shared" si="35"/>
        <v>3306.262130716812</v>
      </c>
      <c r="Y126" s="51">
        <v>9900</v>
      </c>
      <c r="Z126" s="51">
        <v>4150</v>
      </c>
      <c r="AA126" s="35">
        <f t="shared" si="36"/>
        <v>703.75</v>
      </c>
      <c r="AB126" s="35">
        <f t="shared" si="37"/>
        <v>475</v>
      </c>
      <c r="AC126" s="35">
        <f t="shared" si="38"/>
        <v>741.34338003164555</v>
      </c>
      <c r="AD126" s="35">
        <f t="shared" si="39"/>
        <v>182.97450452469536</v>
      </c>
      <c r="AE126" s="35">
        <f t="shared" si="40"/>
        <v>103.16334480641194</v>
      </c>
      <c r="AF126" s="35">
        <f t="shared" si="41"/>
        <v>417.31804287794779</v>
      </c>
      <c r="AG126" s="35">
        <f t="shared" si="42"/>
        <v>33.251431016125281</v>
      </c>
      <c r="AH126" s="35">
        <f t="shared" si="43"/>
        <v>719.17730461639792</v>
      </c>
      <c r="AI126" s="35">
        <f t="shared" si="44"/>
        <v>405.48127973246625</v>
      </c>
      <c r="AJ126" s="35">
        <f t="shared" si="45"/>
        <v>30.056530299496387</v>
      </c>
      <c r="AK126" s="36">
        <f t="shared" si="46"/>
        <v>2941.7351405524887</v>
      </c>
    </row>
    <row r="127" spans="1:37" x14ac:dyDescent="0.25">
      <c r="A127" s="5">
        <v>5639</v>
      </c>
      <c r="B127" s="5">
        <v>1270079.3679671288</v>
      </c>
      <c r="C127" s="5">
        <v>1574176.4681042433</v>
      </c>
      <c r="D127" s="5">
        <v>17885.103797468368</v>
      </c>
      <c r="E127" s="5">
        <v>59.447720892950223</v>
      </c>
      <c r="F127" s="45">
        <v>-2.5000000000000001E-2</v>
      </c>
      <c r="G127" s="45">
        <v>2.5000000000000001E-2</v>
      </c>
      <c r="H127" s="45">
        <v>0.25</v>
      </c>
      <c r="I127" s="45">
        <v>0.25</v>
      </c>
      <c r="J127" s="45">
        <v>600</v>
      </c>
      <c r="K127" s="50">
        <v>6800</v>
      </c>
      <c r="L127" s="51">
        <v>9900</v>
      </c>
      <c r="M127" s="51">
        <v>4150</v>
      </c>
      <c r="N127" s="35">
        <f t="shared" si="25"/>
        <v>496.25</v>
      </c>
      <c r="O127" s="35">
        <f t="shared" si="26"/>
        <v>25</v>
      </c>
      <c r="P127" s="35">
        <f t="shared" si="27"/>
        <v>738.94083890802244</v>
      </c>
      <c r="Q127" s="35">
        <f t="shared" si="28"/>
        <v>148.75279019625714</v>
      </c>
      <c r="R127" s="35">
        <f t="shared" si="29"/>
        <v>75.96130734702983</v>
      </c>
      <c r="S127" s="35">
        <f t="shared" si="30"/>
        <v>377.97200740580092</v>
      </c>
      <c r="T127" s="35">
        <f t="shared" si="31"/>
        <v>68.27958241870698</v>
      </c>
      <c r="U127" s="35">
        <f t="shared" si="32"/>
        <v>727.0270092576983</v>
      </c>
      <c r="V127" s="35">
        <f t="shared" si="33"/>
        <v>371.25973924222563</v>
      </c>
      <c r="W127" s="35">
        <f t="shared" si="34"/>
        <v>27.222707685026982</v>
      </c>
      <c r="X127" s="35">
        <f t="shared" si="35"/>
        <v>3306.262130716812</v>
      </c>
      <c r="Y127" s="51">
        <v>9900</v>
      </c>
      <c r="Z127" s="51">
        <v>4150</v>
      </c>
      <c r="AA127" s="35">
        <f t="shared" si="36"/>
        <v>703.75</v>
      </c>
      <c r="AB127" s="35">
        <f t="shared" si="37"/>
        <v>475</v>
      </c>
      <c r="AC127" s="35">
        <f t="shared" si="38"/>
        <v>741.34338003164555</v>
      </c>
      <c r="AD127" s="35">
        <f t="shared" si="39"/>
        <v>182.97450452469536</v>
      </c>
      <c r="AE127" s="35">
        <f t="shared" si="40"/>
        <v>103.16334480641194</v>
      </c>
      <c r="AF127" s="35">
        <f t="shared" si="41"/>
        <v>417.31804287794779</v>
      </c>
      <c r="AG127" s="35">
        <f t="shared" si="42"/>
        <v>33.251431016125281</v>
      </c>
      <c r="AH127" s="35">
        <f t="shared" si="43"/>
        <v>719.17730461639792</v>
      </c>
      <c r="AI127" s="35">
        <f t="shared" si="44"/>
        <v>405.48127973246625</v>
      </c>
      <c r="AJ127" s="35">
        <f t="shared" si="45"/>
        <v>30.056530299496387</v>
      </c>
      <c r="AK127" s="36">
        <f t="shared" si="46"/>
        <v>2941.7351405524887</v>
      </c>
    </row>
    <row r="128" spans="1:37" x14ac:dyDescent="0.25">
      <c r="A128" s="5">
        <v>5640</v>
      </c>
      <c r="B128" s="5">
        <v>1270587.2056632042</v>
      </c>
      <c r="C128" s="5">
        <v>1575037.9208120704</v>
      </c>
      <c r="D128" s="5">
        <v>17886.797468354445</v>
      </c>
      <c r="E128" s="5">
        <v>59.512461886750323</v>
      </c>
      <c r="F128" s="45">
        <v>-2.5000000000000001E-2</v>
      </c>
      <c r="G128" s="45">
        <v>2.5000000000000001E-2</v>
      </c>
      <c r="H128" s="45">
        <v>0.25</v>
      </c>
      <c r="I128" s="45">
        <v>0.25</v>
      </c>
      <c r="J128" s="45">
        <v>600</v>
      </c>
      <c r="K128" s="50">
        <v>6800</v>
      </c>
      <c r="L128" s="51">
        <v>9900</v>
      </c>
      <c r="M128" s="51">
        <v>4150</v>
      </c>
      <c r="N128" s="35">
        <f t="shared" si="25"/>
        <v>496.25</v>
      </c>
      <c r="O128" s="35">
        <f t="shared" si="26"/>
        <v>25</v>
      </c>
      <c r="P128" s="35">
        <f t="shared" si="27"/>
        <v>738.94083890802244</v>
      </c>
      <c r="Q128" s="35">
        <f t="shared" si="28"/>
        <v>148.75279019625714</v>
      </c>
      <c r="R128" s="35">
        <f t="shared" si="29"/>
        <v>75.96130734702983</v>
      </c>
      <c r="S128" s="35">
        <f t="shared" si="30"/>
        <v>377.97200740580092</v>
      </c>
      <c r="T128" s="35">
        <f t="shared" si="31"/>
        <v>68.27958241870698</v>
      </c>
      <c r="U128" s="35">
        <f t="shared" si="32"/>
        <v>727.0270092576983</v>
      </c>
      <c r="V128" s="35">
        <f t="shared" si="33"/>
        <v>371.25973924222563</v>
      </c>
      <c r="W128" s="35">
        <f t="shared" si="34"/>
        <v>27.222707685026982</v>
      </c>
      <c r="X128" s="35">
        <f t="shared" si="35"/>
        <v>3306.262130716812</v>
      </c>
      <c r="Y128" s="51">
        <v>9900</v>
      </c>
      <c r="Z128" s="51">
        <v>4150</v>
      </c>
      <c r="AA128" s="35">
        <f t="shared" si="36"/>
        <v>703.75</v>
      </c>
      <c r="AB128" s="35">
        <f t="shared" si="37"/>
        <v>475</v>
      </c>
      <c r="AC128" s="35">
        <f t="shared" si="38"/>
        <v>741.34338003164555</v>
      </c>
      <c r="AD128" s="35">
        <f t="shared" si="39"/>
        <v>182.97450452469536</v>
      </c>
      <c r="AE128" s="35">
        <f t="shared" si="40"/>
        <v>103.16334480641194</v>
      </c>
      <c r="AF128" s="35">
        <f t="shared" si="41"/>
        <v>417.31804287794779</v>
      </c>
      <c r="AG128" s="35">
        <f t="shared" si="42"/>
        <v>33.251431016125281</v>
      </c>
      <c r="AH128" s="35">
        <f t="shared" si="43"/>
        <v>719.17730461639792</v>
      </c>
      <c r="AI128" s="35">
        <f t="shared" si="44"/>
        <v>405.48127973246625</v>
      </c>
      <c r="AJ128" s="35">
        <f t="shared" si="45"/>
        <v>30.056530299496387</v>
      </c>
      <c r="AK128" s="36">
        <f t="shared" si="46"/>
        <v>2941.7351405524887</v>
      </c>
    </row>
  </sheetData>
  <sortState ref="F2:F418">
    <sortCondition ref="F337"/>
  </sortState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K176"/>
  <sheetViews>
    <sheetView topLeftCell="H1" zoomScale="85" zoomScaleNormal="85" workbookViewId="0">
      <selection activeCell="AA3" sqref="AA3:AK176"/>
    </sheetView>
  </sheetViews>
  <sheetFormatPr defaultRowHeight="13.8" x14ac:dyDescent="0.25"/>
  <cols>
    <col min="1" max="1" width="9.375" style="5"/>
    <col min="11" max="11" width="9.5" bestFit="1" customWidth="1"/>
  </cols>
  <sheetData>
    <row r="1" spans="1:37" x14ac:dyDescent="0.25">
      <c r="A1" s="73" t="s">
        <v>81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5640</v>
      </c>
      <c r="B3" s="5">
        <v>1270587.2056632042</v>
      </c>
      <c r="C3" s="5">
        <v>1575037.9208120704</v>
      </c>
      <c r="D3" s="5">
        <v>17886.797468354445</v>
      </c>
      <c r="E3" s="5">
        <v>59.512461886750323</v>
      </c>
      <c r="F3" s="45">
        <v>-2.5000000000000001E-2</v>
      </c>
      <c r="G3" s="45">
        <v>2.5000000000000001E-2</v>
      </c>
      <c r="H3" s="45">
        <v>0.25</v>
      </c>
      <c r="I3" s="45">
        <v>0.25</v>
      </c>
      <c r="J3" s="45">
        <v>600</v>
      </c>
      <c r="K3" s="50">
        <v>6800</v>
      </c>
      <c r="L3" s="51">
        <v>9900</v>
      </c>
      <c r="M3" s="51">
        <v>4150</v>
      </c>
      <c r="N3" s="35">
        <f>M3*F3+J3</f>
        <v>496.25</v>
      </c>
      <c r="O3" s="35">
        <f>(L3-400-500)*F3+250</f>
        <v>25</v>
      </c>
      <c r="P3" s="35">
        <f>(1000*SIN(PI()/2-(PI()/2+ATAN(H3)+ATAN(250/(L3-M3-400-250)))/2)/SIN((PI()/2+ATAN(H3)+ATAN(250/(L3-M3-400-250)))/2))*COS(ATAN((N3-O3)/(L3-M3-400-250)))</f>
        <v>738.94083890802244</v>
      </c>
      <c r="Q3" s="35">
        <f>(1000*SIN(PI()/2-(PI()/2+ATAN(H3)+ATAN(250/(L3-M3-400-250)))/2)/SIN((PI()/2+ATAN(H3)+ATAN(250/(L3-M3-400-250)))/2))*SIN(ATAN(H3)+ATAN(250/(L3-M3-400-250))-ATAN((N3-O3)/(L3-M3-400-250)))</f>
        <v>148.75279019625714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75.96130734702983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377.97200740580092</v>
      </c>
      <c r="T3" s="35">
        <f>(1000*SIN(PI()/2-(PI()/2+ATAN(H3)+ATAN(250/(L3-M3-400-250)))/2)/SIN((PI()/2+ATAN(H3)+ATAN(250/(L3-M3-400-250)))/2))*SIN(ATAN((N3-O3)/(L3-M3-400-250)))</f>
        <v>68.27958241870698</v>
      </c>
      <c r="U3" s="35">
        <f>(1000*SIN(PI()/2-(PI()/2+ATAN(H3)+ATAN(250/(L3-M3-400-250)))/2)/SIN((PI()/2+ATAN(H3)+ATAN(250/(L3-M3-400-250)))/2))*COS(ATAN(H3)+ATAN(250/(L3-M3-400-250))-ATAN((N3-O3)/(L3-M3-400-250)))</f>
        <v>727.0270092576983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371.25973924222563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27.222707685026982</v>
      </c>
      <c r="X3" s="35">
        <f>M3+400-((K3-250-(N3-O3))/TAN(PI()/2-(ATAN(H3)+ATAN(250/(L3-M3-400-250))-ATAN((N3-O3)/(L3-M3-400-250)))))</f>
        <v>3306.262130716812</v>
      </c>
      <c r="Y3" s="51">
        <v>9900</v>
      </c>
      <c r="Z3" s="51">
        <v>4150</v>
      </c>
      <c r="AA3" s="35">
        <f>Z3*G3+J3</f>
        <v>703.75</v>
      </c>
      <c r="AB3" s="35">
        <f>(Y3-400-500)*G3+250</f>
        <v>475</v>
      </c>
      <c r="AC3" s="35">
        <f>(1000*SIN(PI()/2-(PI()/2+ATAN(I3)+ATAN(250/(Y3-Z3-400-250)))/2)/SIN((PI()/2+ATAN(I3)+ATAN(250/(Y3-Z3-400-250)))/2))*COS(ATAN((AA3-AB3)/(Y3-Z3-400-250)))</f>
        <v>741.34338003164555</v>
      </c>
      <c r="AD3" s="35">
        <f>(1000*SIN(PI()/2-(PI()/2+ATAN(I3)+ATAN(250/(Y3-Z3-400-250)))/2)/SIN((PI()/2+ATAN(I3)+ATAN(250/(Y3-Z3-400-250)))/2))*SIN(ATAN(I3)+ATAN(250/(Y3-Z3-400-250))-(ATAN((AA3-AB3)/(Y3-Z3-400-250))))</f>
        <v>182.97450452469536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103.16334480641194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417.31804287794779</v>
      </c>
      <c r="AG3" s="35">
        <f>(1000*SIN(PI()/2-(PI()/2+ATAN(I3)+ATAN(250/(Y3-Z3-400-250)))/2)/SIN((PI()/2+ATAN(I3)+ATAN(250/(Y3-Z3-400-250)))/2))*SIN(ATAN((AA3-AB3)/(Y3-Z3-400-250)))</f>
        <v>33.251431016125281</v>
      </c>
      <c r="AH3" s="35">
        <f>(1000*SIN(PI()/2-(PI()/2+ATAN(I3)+ATAN(250/(Y3-Z3-400-250)))/2)/SIN((PI()/2+ATAN(I3)+ATAN(250/(Y3-Z3-400-250)))/2))*COS(ATAN(I3)+ATAN(250/(Y3-Z3-400-250))-(ATAN((AA3-AB3)/(Y3-Z3-400-250))))</f>
        <v>719.17730461639792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405.48127973246625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30.056530299496387</v>
      </c>
      <c r="AK3" s="36">
        <f>Z3+400-((K3-250-(AA3-AB3))/TAN(PI()/2-(ATAN(I3)+ATAN(250/(Y3-Z3-400-250))-(ATAN((AA3-AB3)/(Y3-Z3-400-250))))))</f>
        <v>2941.7351405524887</v>
      </c>
    </row>
    <row r="4" spans="1:37" x14ac:dyDescent="0.25">
      <c r="A4" s="5">
        <v>5641</v>
      </c>
      <c r="B4" s="5">
        <v>1271094.0696425438</v>
      </c>
      <c r="C4" s="5">
        <v>1575899.9467977881</v>
      </c>
      <c r="D4" s="5">
        <v>17888.491139240523</v>
      </c>
      <c r="E4" s="5">
        <v>59.577202880550423</v>
      </c>
      <c r="F4" s="45">
        <v>-2.5000000000000001E-2</v>
      </c>
      <c r="G4" s="45">
        <v>2.5000000000000001E-2</v>
      </c>
      <c r="H4" s="45">
        <v>0.25</v>
      </c>
      <c r="I4" s="45">
        <v>0.25</v>
      </c>
      <c r="J4" s="45">
        <v>600</v>
      </c>
      <c r="K4" s="50">
        <v>6800</v>
      </c>
      <c r="L4" s="51">
        <v>9900</v>
      </c>
      <c r="M4" s="51">
        <v>4150</v>
      </c>
      <c r="N4" s="35">
        <f t="shared" ref="N4:N67" si="0">M4*F4+J4</f>
        <v>496.25</v>
      </c>
      <c r="O4" s="35">
        <f t="shared" ref="O4:O67" si="1">(L4-400-500)*F4+250</f>
        <v>25</v>
      </c>
      <c r="P4" s="35">
        <f t="shared" ref="P4:P67" si="2">(1000*SIN(PI()/2-(PI()/2+ATAN(H4)+ATAN(250/(L4-M4-400-250)))/2)/SIN((PI()/2+ATAN(H4)+ATAN(250/(L4-M4-400-250)))/2))*COS(ATAN((N4-O4)/(L4-M4-400-250)))</f>
        <v>738.94083890802244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148.75279019625714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75.96130734702983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377.97200740580092</v>
      </c>
      <c r="T4" s="35">
        <f t="shared" ref="T4:T67" si="6">(1000*SIN(PI()/2-(PI()/2+ATAN(H4)+ATAN(250/(L4-M4-400-250)))/2)/SIN((PI()/2+ATAN(H4)+ATAN(250/(L4-M4-400-250)))/2))*SIN(ATAN((N4-O4)/(L4-M4-400-250)))</f>
        <v>68.27958241870698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727.0270092576983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371.25973924222563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27.222707685026982</v>
      </c>
      <c r="X4" s="35">
        <f t="shared" ref="X4:X67" si="10">M4+400-((K4-250-(N4-O4))/TAN(PI()/2-(ATAN(H4)+ATAN(250/(L4-M4-400-250))-ATAN((N4-O4)/(L4-M4-400-250)))))</f>
        <v>3306.262130716812</v>
      </c>
      <c r="Y4" s="51">
        <v>9900</v>
      </c>
      <c r="Z4" s="51">
        <v>4150</v>
      </c>
      <c r="AA4" s="35">
        <f t="shared" ref="AA4:AA67" si="11">Z4*G4+J4</f>
        <v>703.75</v>
      </c>
      <c r="AB4" s="35">
        <f t="shared" ref="AB4:AB67" si="12">(Y4-400-500)*G4+250</f>
        <v>475</v>
      </c>
      <c r="AC4" s="35">
        <f t="shared" ref="AC4:AC67" si="13">(1000*SIN(PI()/2-(PI()/2+ATAN(I4)+ATAN(250/(Y4-Z4-400-250)))/2)/SIN((PI()/2+ATAN(I4)+ATAN(250/(Y4-Z4-400-250)))/2))*COS(ATAN((AA4-AB4)/(Y4-Z4-400-250)))</f>
        <v>741.34338003164555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182.97450452469536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103.16334480641194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417.31804287794779</v>
      </c>
      <c r="AG4" s="35">
        <f t="shared" ref="AG4:AG67" si="17">(1000*SIN(PI()/2-(PI()/2+ATAN(I4)+ATAN(250/(Y4-Z4-400-250)))/2)/SIN((PI()/2+ATAN(I4)+ATAN(250/(Y4-Z4-400-250)))/2))*SIN(ATAN((AA4-AB4)/(Y4-Z4-400-250)))</f>
        <v>33.251431016125281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719.17730461639792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405.48127973246625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30.056530299496387</v>
      </c>
      <c r="AK4" s="36">
        <f t="shared" ref="AK4:AK67" si="21">Z4+400-((K4-250-(AA4-AB4))/TAN(PI()/2-(ATAN(I4)+ATAN(250/(Y4-Z4-400-250))-(ATAN((AA4-AB4)/(Y4-Z4-400-250))))))</f>
        <v>2941.7351405524887</v>
      </c>
    </row>
    <row r="5" spans="1:37" x14ac:dyDescent="0.25">
      <c r="A5" s="5">
        <v>5641.85</v>
      </c>
      <c r="B5" s="5">
        <v>1271524.1379566193</v>
      </c>
      <c r="C5" s="5">
        <v>1576633.1188032627</v>
      </c>
      <c r="D5" s="5">
        <v>17889.930759493687</v>
      </c>
      <c r="E5" s="5">
        <v>59.63223272528051</v>
      </c>
      <c r="F5" s="45">
        <v>-2.5000000000000001E-2</v>
      </c>
      <c r="G5" s="45">
        <v>2.5000000000000001E-2</v>
      </c>
      <c r="H5" s="45">
        <v>0.25</v>
      </c>
      <c r="I5" s="45">
        <v>0.25</v>
      </c>
      <c r="J5" s="45">
        <v>600</v>
      </c>
      <c r="K5" s="50">
        <v>6800</v>
      </c>
      <c r="L5" s="51">
        <v>9900</v>
      </c>
      <c r="M5" s="51">
        <v>4150</v>
      </c>
      <c r="N5" s="35">
        <f t="shared" si="0"/>
        <v>496.25</v>
      </c>
      <c r="O5" s="35">
        <f t="shared" si="1"/>
        <v>25</v>
      </c>
      <c r="P5" s="35">
        <f t="shared" si="2"/>
        <v>738.94083890802244</v>
      </c>
      <c r="Q5" s="35">
        <f t="shared" si="3"/>
        <v>148.75279019625714</v>
      </c>
      <c r="R5" s="35">
        <f t="shared" si="4"/>
        <v>75.96130734702983</v>
      </c>
      <c r="S5" s="35">
        <f t="shared" si="5"/>
        <v>377.97200740580092</v>
      </c>
      <c r="T5" s="35">
        <f t="shared" si="6"/>
        <v>68.27958241870698</v>
      </c>
      <c r="U5" s="35">
        <f t="shared" si="7"/>
        <v>727.0270092576983</v>
      </c>
      <c r="V5" s="35">
        <f t="shared" si="8"/>
        <v>371.25973924222563</v>
      </c>
      <c r="W5" s="35">
        <f t="shared" si="9"/>
        <v>27.222707685026982</v>
      </c>
      <c r="X5" s="35">
        <f t="shared" si="10"/>
        <v>3306.262130716812</v>
      </c>
      <c r="Y5" s="51">
        <v>9900</v>
      </c>
      <c r="Z5" s="51">
        <v>4150</v>
      </c>
      <c r="AA5" s="35">
        <f t="shared" si="11"/>
        <v>703.75</v>
      </c>
      <c r="AB5" s="35">
        <f t="shared" si="12"/>
        <v>475</v>
      </c>
      <c r="AC5" s="35">
        <f t="shared" si="13"/>
        <v>741.34338003164555</v>
      </c>
      <c r="AD5" s="35">
        <f t="shared" si="14"/>
        <v>182.97450452469536</v>
      </c>
      <c r="AE5" s="35">
        <f t="shared" si="15"/>
        <v>103.16334480641194</v>
      </c>
      <c r="AF5" s="35">
        <f t="shared" si="16"/>
        <v>417.31804287794779</v>
      </c>
      <c r="AG5" s="35">
        <f t="shared" si="17"/>
        <v>33.251431016125281</v>
      </c>
      <c r="AH5" s="35">
        <f t="shared" si="18"/>
        <v>719.17730461639792</v>
      </c>
      <c r="AI5" s="35">
        <f t="shared" si="19"/>
        <v>405.48127973246625</v>
      </c>
      <c r="AJ5" s="35">
        <f t="shared" si="20"/>
        <v>30.056530299496387</v>
      </c>
      <c r="AK5" s="36">
        <f t="shared" si="21"/>
        <v>2941.7351405524887</v>
      </c>
    </row>
    <row r="6" spans="1:37" x14ac:dyDescent="0.25">
      <c r="A6" s="5">
        <v>5642</v>
      </c>
      <c r="B6" s="5">
        <v>1271599.9592580795</v>
      </c>
      <c r="C6" s="5">
        <v>1576762.5449607074</v>
      </c>
      <c r="D6" s="5">
        <v>17890.184810126597</v>
      </c>
      <c r="E6" s="5">
        <v>59.641943874350503</v>
      </c>
      <c r="F6" s="45">
        <v>-2.5000000000000001E-2</v>
      </c>
      <c r="G6" s="45">
        <v>2.5000000000000001E-2</v>
      </c>
      <c r="H6" s="45">
        <v>0.25</v>
      </c>
      <c r="I6" s="45">
        <v>0.25</v>
      </c>
      <c r="J6" s="45">
        <v>600</v>
      </c>
      <c r="K6" s="50">
        <v>6800</v>
      </c>
      <c r="L6" s="51">
        <v>9900</v>
      </c>
      <c r="M6" s="51">
        <v>4150</v>
      </c>
      <c r="N6" s="35">
        <f t="shared" si="0"/>
        <v>496.25</v>
      </c>
      <c r="O6" s="35">
        <f t="shared" si="1"/>
        <v>25</v>
      </c>
      <c r="P6" s="35">
        <f t="shared" si="2"/>
        <v>738.94083890802244</v>
      </c>
      <c r="Q6" s="35">
        <f t="shared" si="3"/>
        <v>148.75279019625714</v>
      </c>
      <c r="R6" s="35">
        <f t="shared" si="4"/>
        <v>75.96130734702983</v>
      </c>
      <c r="S6" s="35">
        <f t="shared" si="5"/>
        <v>377.97200740580092</v>
      </c>
      <c r="T6" s="35">
        <f t="shared" si="6"/>
        <v>68.27958241870698</v>
      </c>
      <c r="U6" s="35">
        <f t="shared" si="7"/>
        <v>727.0270092576983</v>
      </c>
      <c r="V6" s="35">
        <f t="shared" si="8"/>
        <v>371.25973924222563</v>
      </c>
      <c r="W6" s="35">
        <f t="shared" si="9"/>
        <v>27.222707685026982</v>
      </c>
      <c r="X6" s="35">
        <f t="shared" si="10"/>
        <v>3306.262130716812</v>
      </c>
      <c r="Y6" s="51">
        <v>9900</v>
      </c>
      <c r="Z6" s="51">
        <v>4150</v>
      </c>
      <c r="AA6" s="35">
        <f t="shared" si="11"/>
        <v>703.75</v>
      </c>
      <c r="AB6" s="35">
        <f t="shared" si="12"/>
        <v>475</v>
      </c>
      <c r="AC6" s="35">
        <f t="shared" si="13"/>
        <v>741.34338003164555</v>
      </c>
      <c r="AD6" s="35">
        <f t="shared" si="14"/>
        <v>182.97450452469536</v>
      </c>
      <c r="AE6" s="35">
        <f t="shared" si="15"/>
        <v>103.16334480641194</v>
      </c>
      <c r="AF6" s="35">
        <f t="shared" si="16"/>
        <v>417.31804287794779</v>
      </c>
      <c r="AG6" s="35">
        <f t="shared" si="17"/>
        <v>33.251431016125281</v>
      </c>
      <c r="AH6" s="35">
        <f t="shared" si="18"/>
        <v>719.17730461639792</v>
      </c>
      <c r="AI6" s="35">
        <f t="shared" si="19"/>
        <v>405.48127973246625</v>
      </c>
      <c r="AJ6" s="35">
        <f t="shared" si="20"/>
        <v>30.056530299496387</v>
      </c>
      <c r="AK6" s="36">
        <f t="shared" si="21"/>
        <v>2941.7351405524887</v>
      </c>
    </row>
    <row r="7" spans="1:37" x14ac:dyDescent="0.25">
      <c r="A7" s="5">
        <v>5642.7</v>
      </c>
      <c r="B7" s="5">
        <v>1271953.5018963814</v>
      </c>
      <c r="C7" s="5">
        <v>1577366.7035304606</v>
      </c>
      <c r="D7" s="5">
        <v>17891.370379746852</v>
      </c>
      <c r="E7" s="5">
        <v>59.687262570010546</v>
      </c>
      <c r="F7" s="45">
        <v>-2.5000000000000001E-2</v>
      </c>
      <c r="G7" s="45">
        <v>2.5000000000000001E-2</v>
      </c>
      <c r="H7" s="45">
        <v>0.25</v>
      </c>
      <c r="I7" s="45">
        <v>0.25</v>
      </c>
      <c r="J7" s="45">
        <v>600</v>
      </c>
      <c r="K7" s="50">
        <v>6800</v>
      </c>
      <c r="L7" s="51">
        <v>9900</v>
      </c>
      <c r="M7" s="51">
        <v>4150</v>
      </c>
      <c r="N7" s="35">
        <f t="shared" si="0"/>
        <v>496.25</v>
      </c>
      <c r="O7" s="35">
        <f t="shared" si="1"/>
        <v>25</v>
      </c>
      <c r="P7" s="35">
        <f t="shared" si="2"/>
        <v>738.94083890802244</v>
      </c>
      <c r="Q7" s="35">
        <f t="shared" si="3"/>
        <v>148.75279019625714</v>
      </c>
      <c r="R7" s="35">
        <f t="shared" si="4"/>
        <v>75.96130734702983</v>
      </c>
      <c r="S7" s="35">
        <f t="shared" si="5"/>
        <v>377.97200740580092</v>
      </c>
      <c r="T7" s="35">
        <f t="shared" si="6"/>
        <v>68.27958241870698</v>
      </c>
      <c r="U7" s="35">
        <f t="shared" si="7"/>
        <v>727.0270092576983</v>
      </c>
      <c r="V7" s="35">
        <f t="shared" si="8"/>
        <v>371.25973924222563</v>
      </c>
      <c r="W7" s="35">
        <f t="shared" si="9"/>
        <v>27.222707685026982</v>
      </c>
      <c r="X7" s="35">
        <f t="shared" si="10"/>
        <v>3306.262130716812</v>
      </c>
      <c r="Y7" s="51">
        <v>9900</v>
      </c>
      <c r="Z7" s="51">
        <v>4150</v>
      </c>
      <c r="AA7" s="35">
        <f t="shared" si="11"/>
        <v>703.75</v>
      </c>
      <c r="AB7" s="35">
        <f t="shared" si="12"/>
        <v>475</v>
      </c>
      <c r="AC7" s="35">
        <f t="shared" si="13"/>
        <v>741.34338003164555</v>
      </c>
      <c r="AD7" s="35">
        <f t="shared" si="14"/>
        <v>182.97450452469536</v>
      </c>
      <c r="AE7" s="35">
        <f t="shared" si="15"/>
        <v>103.16334480641194</v>
      </c>
      <c r="AF7" s="35">
        <f t="shared" si="16"/>
        <v>417.31804287794779</v>
      </c>
      <c r="AG7" s="35">
        <f t="shared" si="17"/>
        <v>33.251431016125281</v>
      </c>
      <c r="AH7" s="35">
        <f t="shared" si="18"/>
        <v>719.17730461639792</v>
      </c>
      <c r="AI7" s="35">
        <f t="shared" si="19"/>
        <v>405.48127973246625</v>
      </c>
      <c r="AJ7" s="35">
        <f t="shared" si="20"/>
        <v>30.056530299496387</v>
      </c>
      <c r="AK7" s="36">
        <f t="shared" si="21"/>
        <v>2941.7351405524887</v>
      </c>
    </row>
    <row r="8" spans="1:37" x14ac:dyDescent="0.25">
      <c r="A8" s="5">
        <v>5643</v>
      </c>
      <c r="B8" s="5">
        <v>1272104.8738632202</v>
      </c>
      <c r="C8" s="5">
        <v>1577625.7141994834</v>
      </c>
      <c r="D8" s="5">
        <v>17891.878481012674</v>
      </c>
      <c r="E8" s="5">
        <v>59.706684868150603</v>
      </c>
      <c r="F8" s="45">
        <v>-2.5000000000000001E-2</v>
      </c>
      <c r="G8" s="45">
        <v>2.5000000000000001E-2</v>
      </c>
      <c r="H8" s="45">
        <v>0.25</v>
      </c>
      <c r="I8" s="45">
        <v>0.25</v>
      </c>
      <c r="J8" s="45">
        <v>600</v>
      </c>
      <c r="K8" s="50">
        <f>2800+(6800-2800)*($A$88-A8)^2/(56.32)^2</f>
        <v>6754.6745867768595</v>
      </c>
      <c r="L8" s="51">
        <v>9900</v>
      </c>
      <c r="M8" s="51">
        <v>4150</v>
      </c>
      <c r="N8" s="35">
        <f t="shared" si="0"/>
        <v>496.25</v>
      </c>
      <c r="O8" s="35">
        <f t="shared" si="1"/>
        <v>25</v>
      </c>
      <c r="P8" s="35">
        <f t="shared" si="2"/>
        <v>738.94083890802244</v>
      </c>
      <c r="Q8" s="35">
        <f t="shared" si="3"/>
        <v>148.75279019625714</v>
      </c>
      <c r="R8" s="35">
        <f t="shared" si="4"/>
        <v>75.980071742226144</v>
      </c>
      <c r="S8" s="35">
        <f t="shared" si="5"/>
        <v>378.07184089638127</v>
      </c>
      <c r="T8" s="35">
        <f t="shared" si="6"/>
        <v>68.27958241870698</v>
      </c>
      <c r="U8" s="35">
        <f t="shared" si="7"/>
        <v>727.0270092576983</v>
      </c>
      <c r="V8" s="35">
        <f t="shared" si="8"/>
        <v>371.35144993956521</v>
      </c>
      <c r="W8" s="35">
        <f t="shared" si="9"/>
        <v>27.139524597763053</v>
      </c>
      <c r="X8" s="35">
        <f t="shared" si="10"/>
        <v>3315.5359012891386</v>
      </c>
      <c r="Y8" s="51">
        <v>9900</v>
      </c>
      <c r="Z8" s="51">
        <v>4150</v>
      </c>
      <c r="AA8" s="35">
        <f t="shared" si="11"/>
        <v>703.75</v>
      </c>
      <c r="AB8" s="35">
        <f t="shared" si="12"/>
        <v>475</v>
      </c>
      <c r="AC8" s="35">
        <f t="shared" si="13"/>
        <v>741.34338003164555</v>
      </c>
      <c r="AD8" s="35">
        <f t="shared" si="14"/>
        <v>182.97450452469536</v>
      </c>
      <c r="AE8" s="35">
        <f t="shared" si="15"/>
        <v>103.13842376393613</v>
      </c>
      <c r="AF8" s="35">
        <f t="shared" si="16"/>
        <v>417.22436603464706</v>
      </c>
      <c r="AG8" s="35">
        <f t="shared" si="17"/>
        <v>33.251431016125281</v>
      </c>
      <c r="AH8" s="35">
        <f t="shared" si="18"/>
        <v>719.17730461639792</v>
      </c>
      <c r="AI8" s="35">
        <f t="shared" si="19"/>
        <v>405.38332811782715</v>
      </c>
      <c r="AJ8" s="35">
        <f t="shared" si="20"/>
        <v>29.950051074781808</v>
      </c>
      <c r="AK8" s="36">
        <f t="shared" si="21"/>
        <v>2953.266921343743</v>
      </c>
    </row>
    <row r="9" spans="1:37" x14ac:dyDescent="0.25">
      <c r="A9" s="5">
        <v>5643.7</v>
      </c>
      <c r="B9" s="5">
        <v>1272457.7336111069</v>
      </c>
      <c r="C9" s="5">
        <v>1578230.271866709</v>
      </c>
      <c r="D9" s="5">
        <v>17893.064050632926</v>
      </c>
      <c r="E9" s="5">
        <v>59.752003563810646</v>
      </c>
      <c r="F9" s="45">
        <v>-2.5000000000000001E-2</v>
      </c>
      <c r="G9" s="45">
        <v>2.5000000000000001E-2</v>
      </c>
      <c r="H9" s="45">
        <v>0.25</v>
      </c>
      <c r="I9" s="45">
        <v>0.25</v>
      </c>
      <c r="J9" s="45">
        <v>600</v>
      </c>
      <c r="K9" s="50">
        <f t="shared" ref="K9:K72" si="22">2800+(6800-2800)*($A$88-A9)^2/(56.32)^2</f>
        <v>6656.4256400116474</v>
      </c>
      <c r="L9" s="51">
        <v>9900</v>
      </c>
      <c r="M9" s="51">
        <v>4150</v>
      </c>
      <c r="N9" s="35">
        <f t="shared" si="0"/>
        <v>496.25</v>
      </c>
      <c r="O9" s="35">
        <f t="shared" si="1"/>
        <v>25</v>
      </c>
      <c r="P9" s="35">
        <f t="shared" si="2"/>
        <v>738.94083890802244</v>
      </c>
      <c r="Q9" s="35">
        <f t="shared" si="3"/>
        <v>148.75279019625714</v>
      </c>
      <c r="R9" s="35">
        <f t="shared" si="4"/>
        <v>76.020335114281323</v>
      </c>
      <c r="S9" s="35">
        <f t="shared" si="5"/>
        <v>378.28599153667551</v>
      </c>
      <c r="T9" s="35">
        <f t="shared" si="6"/>
        <v>68.27958241870698</v>
      </c>
      <c r="U9" s="35">
        <f t="shared" si="7"/>
        <v>727.0270092576983</v>
      </c>
      <c r="V9" s="35">
        <f t="shared" si="8"/>
        <v>371.54823656070545</v>
      </c>
      <c r="W9" s="35">
        <f t="shared" si="9"/>
        <v>26.960935617515393</v>
      </c>
      <c r="X9" s="35">
        <f t="shared" si="10"/>
        <v>3335.6380498738117</v>
      </c>
      <c r="Y9" s="51">
        <v>9900</v>
      </c>
      <c r="Z9" s="51">
        <v>4150</v>
      </c>
      <c r="AA9" s="35">
        <f t="shared" si="11"/>
        <v>703.75</v>
      </c>
      <c r="AB9" s="35">
        <f t="shared" si="12"/>
        <v>475</v>
      </c>
      <c r="AC9" s="35">
        <f t="shared" si="13"/>
        <v>741.34338003164555</v>
      </c>
      <c r="AD9" s="35">
        <f t="shared" si="14"/>
        <v>182.97450452469536</v>
      </c>
      <c r="AE9" s="35">
        <f t="shared" si="15"/>
        <v>103.08498175399249</v>
      </c>
      <c r="AF9" s="35">
        <f t="shared" si="16"/>
        <v>417.02339403224107</v>
      </c>
      <c r="AG9" s="35">
        <f t="shared" si="17"/>
        <v>33.251431016125281</v>
      </c>
      <c r="AH9" s="35">
        <f t="shared" si="18"/>
        <v>719.17730461639792</v>
      </c>
      <c r="AI9" s="35">
        <f t="shared" si="19"/>
        <v>405.17327546177881</v>
      </c>
      <c r="AJ9" s="35">
        <f t="shared" si="20"/>
        <v>29.721800777840706</v>
      </c>
      <c r="AK9" s="36">
        <f t="shared" si="21"/>
        <v>2978.2636116439553</v>
      </c>
    </row>
    <row r="10" spans="1:37" x14ac:dyDescent="0.25">
      <c r="A10" s="5">
        <v>5644</v>
      </c>
      <c r="B10" s="5">
        <v>1272608.8128142357</v>
      </c>
      <c r="C10" s="5">
        <v>1578489.4534121454</v>
      </c>
      <c r="D10" s="5">
        <v>17893.572151898752</v>
      </c>
      <c r="E10" s="5">
        <v>59.771425861950696</v>
      </c>
      <c r="F10" s="45">
        <v>-2.5000000000000001E-2</v>
      </c>
      <c r="G10" s="45">
        <v>2.5000000000000001E-2</v>
      </c>
      <c r="H10" s="45">
        <v>0.25</v>
      </c>
      <c r="I10" s="45">
        <v>0.25</v>
      </c>
      <c r="J10" s="45">
        <v>600</v>
      </c>
      <c r="K10" s="50">
        <f t="shared" si="22"/>
        <v>6614.697265625</v>
      </c>
      <c r="L10" s="51">
        <v>9900</v>
      </c>
      <c r="M10" s="51">
        <v>4150</v>
      </c>
      <c r="N10" s="35">
        <f t="shared" si="0"/>
        <v>496.25</v>
      </c>
      <c r="O10" s="35">
        <f t="shared" si="1"/>
        <v>25</v>
      </c>
      <c r="P10" s="35">
        <f t="shared" si="2"/>
        <v>738.94083890802244</v>
      </c>
      <c r="Q10" s="35">
        <f t="shared" si="3"/>
        <v>148.75279019625714</v>
      </c>
      <c r="R10" s="35">
        <f t="shared" si="4"/>
        <v>76.03726783610432</v>
      </c>
      <c r="S10" s="35">
        <f t="shared" si="5"/>
        <v>378.3760257508236</v>
      </c>
      <c r="T10" s="35">
        <f t="shared" si="6"/>
        <v>68.27958241870698</v>
      </c>
      <c r="U10" s="35">
        <f t="shared" si="7"/>
        <v>727.0270092576983</v>
      </c>
      <c r="V10" s="35">
        <f t="shared" si="8"/>
        <v>371.63099498217321</v>
      </c>
      <c r="W10" s="35">
        <f t="shared" si="9"/>
        <v>26.885789339938377</v>
      </c>
      <c r="X10" s="35">
        <f t="shared" si="10"/>
        <v>3344.1758511402395</v>
      </c>
      <c r="Y10" s="51">
        <v>9900</v>
      </c>
      <c r="Z10" s="51">
        <v>4150</v>
      </c>
      <c r="AA10" s="35">
        <f t="shared" si="11"/>
        <v>703.75</v>
      </c>
      <c r="AB10" s="35">
        <f t="shared" si="12"/>
        <v>475</v>
      </c>
      <c r="AC10" s="35">
        <f t="shared" si="13"/>
        <v>741.34338003164555</v>
      </c>
      <c r="AD10" s="35">
        <f t="shared" si="14"/>
        <v>182.97450452469536</v>
      </c>
      <c r="AE10" s="35">
        <f t="shared" si="15"/>
        <v>103.06251975000828</v>
      </c>
      <c r="AF10" s="35">
        <f t="shared" si="16"/>
        <v>416.93888910025419</v>
      </c>
      <c r="AG10" s="35">
        <f t="shared" si="17"/>
        <v>33.251431016125281</v>
      </c>
      <c r="AH10" s="35">
        <f t="shared" si="18"/>
        <v>719.17730461639792</v>
      </c>
      <c r="AI10" s="35">
        <f t="shared" si="19"/>
        <v>405.08498904436993</v>
      </c>
      <c r="AJ10" s="35">
        <f t="shared" si="20"/>
        <v>29.625902216541171</v>
      </c>
      <c r="AK10" s="36">
        <f t="shared" si="21"/>
        <v>2988.8802267387414</v>
      </c>
    </row>
    <row r="11" spans="1:37" x14ac:dyDescent="0.25">
      <c r="A11" s="5">
        <v>5644.3</v>
      </c>
      <c r="B11" s="5">
        <v>1272759.8041505814</v>
      </c>
      <c r="C11" s="5">
        <v>1578748.6861559749</v>
      </c>
      <c r="D11" s="5">
        <v>17894.080253164575</v>
      </c>
      <c r="E11" s="5">
        <v>59.790848160090732</v>
      </c>
      <c r="F11" s="45">
        <v>-2.5000000000000001E-2</v>
      </c>
      <c r="G11" s="45">
        <v>2.5000000000000001E-2</v>
      </c>
      <c r="H11" s="45">
        <v>0.25</v>
      </c>
      <c r="I11" s="45">
        <v>0.25</v>
      </c>
      <c r="J11" s="45">
        <v>600</v>
      </c>
      <c r="K11" s="50">
        <f t="shared" si="22"/>
        <v>6573.1958814888694</v>
      </c>
      <c r="L11" s="51">
        <v>9900</v>
      </c>
      <c r="M11" s="51">
        <v>4150</v>
      </c>
      <c r="N11" s="35">
        <f t="shared" si="0"/>
        <v>496.25</v>
      </c>
      <c r="O11" s="35">
        <f t="shared" si="1"/>
        <v>25</v>
      </c>
      <c r="P11" s="35">
        <f t="shared" si="2"/>
        <v>738.94083890802244</v>
      </c>
      <c r="Q11" s="35">
        <f t="shared" si="3"/>
        <v>148.75279019625714</v>
      </c>
      <c r="R11" s="35">
        <f t="shared" si="4"/>
        <v>76.054010377057224</v>
      </c>
      <c r="S11" s="35">
        <f t="shared" si="5"/>
        <v>378.46503323271406</v>
      </c>
      <c r="T11" s="35">
        <f t="shared" si="6"/>
        <v>68.27958241870698</v>
      </c>
      <c r="U11" s="35">
        <f t="shared" si="7"/>
        <v>727.0270092576983</v>
      </c>
      <c r="V11" s="35">
        <f t="shared" si="8"/>
        <v>371.7128238975186</v>
      </c>
      <c r="W11" s="35">
        <f t="shared" si="9"/>
        <v>26.811463303255522</v>
      </c>
      <c r="X11" s="35">
        <f t="shared" si="10"/>
        <v>3352.667209244747</v>
      </c>
      <c r="Y11" s="51">
        <v>9900</v>
      </c>
      <c r="Z11" s="51">
        <v>4150</v>
      </c>
      <c r="AA11" s="35">
        <f t="shared" si="11"/>
        <v>703.75</v>
      </c>
      <c r="AB11" s="35">
        <f t="shared" si="12"/>
        <v>475</v>
      </c>
      <c r="AC11" s="35">
        <f t="shared" si="13"/>
        <v>741.34338003164555</v>
      </c>
      <c r="AD11" s="35">
        <f t="shared" si="14"/>
        <v>182.97450452469536</v>
      </c>
      <c r="AE11" s="35">
        <f t="shared" si="15"/>
        <v>103.04031758075982</v>
      </c>
      <c r="AF11" s="35">
        <f t="shared" si="16"/>
        <v>416.85534124665941</v>
      </c>
      <c r="AG11" s="35">
        <f t="shared" si="17"/>
        <v>33.251431016125281</v>
      </c>
      <c r="AH11" s="35">
        <f t="shared" si="18"/>
        <v>719.17730461639792</v>
      </c>
      <c r="AI11" s="35">
        <f t="shared" si="19"/>
        <v>404.99772390173035</v>
      </c>
      <c r="AJ11" s="35">
        <f t="shared" si="20"/>
        <v>29.531134195239002</v>
      </c>
      <c r="AK11" s="36">
        <f t="shared" si="21"/>
        <v>2999.4390905274813</v>
      </c>
    </row>
    <row r="12" spans="1:37" x14ac:dyDescent="0.25">
      <c r="A12" s="5">
        <v>5645</v>
      </c>
      <c r="B12" s="5">
        <v>1273111.7754669189</v>
      </c>
      <c r="C12" s="5">
        <v>1579353.761495769</v>
      </c>
      <c r="D12" s="5">
        <v>17895.265822784826</v>
      </c>
      <c r="E12" s="5">
        <v>59.836166855750776</v>
      </c>
      <c r="F12" s="45">
        <v>-2.5000000000000001E-2</v>
      </c>
      <c r="G12" s="45">
        <v>2.5000000000000001E-2</v>
      </c>
      <c r="H12" s="45">
        <v>0.25</v>
      </c>
      <c r="I12" s="45">
        <v>0.25</v>
      </c>
      <c r="J12" s="45">
        <v>600</v>
      </c>
      <c r="K12" s="50">
        <f t="shared" si="22"/>
        <v>6477.2420583677685</v>
      </c>
      <c r="L12" s="51">
        <v>9900</v>
      </c>
      <c r="M12" s="51">
        <v>4150</v>
      </c>
      <c r="N12" s="35">
        <f t="shared" si="0"/>
        <v>496.25</v>
      </c>
      <c r="O12" s="35">
        <f t="shared" si="1"/>
        <v>25</v>
      </c>
      <c r="P12" s="35">
        <f t="shared" si="2"/>
        <v>738.94083890802244</v>
      </c>
      <c r="Q12" s="35">
        <f t="shared" si="3"/>
        <v>148.75279019625714</v>
      </c>
      <c r="R12" s="35">
        <f t="shared" si="4"/>
        <v>76.092350369471148</v>
      </c>
      <c r="S12" s="35">
        <f t="shared" si="5"/>
        <v>378.66879999204792</v>
      </c>
      <c r="T12" s="35">
        <f t="shared" si="6"/>
        <v>68.27958241870698</v>
      </c>
      <c r="U12" s="35">
        <f t="shared" si="7"/>
        <v>727.0270092576983</v>
      </c>
      <c r="V12" s="35">
        <f t="shared" si="8"/>
        <v>371.90021002979137</v>
      </c>
      <c r="W12" s="35">
        <f t="shared" si="9"/>
        <v>26.641169597741847</v>
      </c>
      <c r="X12" s="35">
        <f t="shared" si="10"/>
        <v>3372.2997658588883</v>
      </c>
      <c r="Y12" s="51">
        <v>9900</v>
      </c>
      <c r="Z12" s="51">
        <v>4150</v>
      </c>
      <c r="AA12" s="35">
        <f t="shared" si="11"/>
        <v>703.75</v>
      </c>
      <c r="AB12" s="35">
        <f t="shared" si="12"/>
        <v>475</v>
      </c>
      <c r="AC12" s="35">
        <f t="shared" si="13"/>
        <v>741.34338003164555</v>
      </c>
      <c r="AD12" s="35">
        <f t="shared" si="14"/>
        <v>182.97450452469536</v>
      </c>
      <c r="AE12" s="35">
        <f t="shared" si="15"/>
        <v>102.98950344336104</v>
      </c>
      <c r="AF12" s="35">
        <f t="shared" si="16"/>
        <v>416.66404863231031</v>
      </c>
      <c r="AG12" s="35">
        <f t="shared" si="17"/>
        <v>33.251431016125281</v>
      </c>
      <c r="AH12" s="35">
        <f t="shared" si="18"/>
        <v>719.17730461639792</v>
      </c>
      <c r="AI12" s="35">
        <f t="shared" si="19"/>
        <v>404.79800004148115</v>
      </c>
      <c r="AJ12" s="35">
        <f t="shared" si="20"/>
        <v>29.314317908230741</v>
      </c>
      <c r="AK12" s="36">
        <f t="shared" si="21"/>
        <v>3023.8518509554515</v>
      </c>
    </row>
    <row r="13" spans="1:37" x14ac:dyDescent="0.25">
      <c r="A13" s="5">
        <v>5646</v>
      </c>
      <c r="B13" s="5">
        <v>1273613.761179924</v>
      </c>
      <c r="C13" s="5">
        <v>1580218.6373469532</v>
      </c>
      <c r="D13" s="5">
        <v>17896.959493670904</v>
      </c>
      <c r="E13" s="5">
        <v>59.900907849550876</v>
      </c>
      <c r="F13" s="45">
        <v>-2.5000000000000001E-2</v>
      </c>
      <c r="G13" s="45">
        <v>2.5000000000000001E-2</v>
      </c>
      <c r="H13" s="45">
        <v>0.25</v>
      </c>
      <c r="I13" s="45">
        <v>0.25</v>
      </c>
      <c r="J13" s="45">
        <v>600</v>
      </c>
      <c r="K13" s="50">
        <f t="shared" si="22"/>
        <v>6342.3089650051652</v>
      </c>
      <c r="L13" s="51">
        <v>9900</v>
      </c>
      <c r="M13" s="51">
        <v>4150</v>
      </c>
      <c r="N13" s="35">
        <f t="shared" si="0"/>
        <v>496.25</v>
      </c>
      <c r="O13" s="35">
        <f t="shared" si="1"/>
        <v>25</v>
      </c>
      <c r="P13" s="35">
        <f t="shared" si="2"/>
        <v>738.94083890802244</v>
      </c>
      <c r="Q13" s="35">
        <f t="shared" si="3"/>
        <v>148.75279019625714</v>
      </c>
      <c r="R13" s="35">
        <f t="shared" si="4"/>
        <v>76.145408014897214</v>
      </c>
      <c r="S13" s="35">
        <f t="shared" si="5"/>
        <v>378.95065362398475</v>
      </c>
      <c r="T13" s="35">
        <f t="shared" si="6"/>
        <v>68.27958241870698</v>
      </c>
      <c r="U13" s="35">
        <f t="shared" si="7"/>
        <v>727.0270092576983</v>
      </c>
      <c r="V13" s="35">
        <f t="shared" si="8"/>
        <v>372.15952846826553</v>
      </c>
      <c r="W13" s="35">
        <f t="shared" si="9"/>
        <v>26.40530078282837</v>
      </c>
      <c r="X13" s="35">
        <f t="shared" si="10"/>
        <v>3399.9076454450851</v>
      </c>
      <c r="Y13" s="51">
        <v>9900</v>
      </c>
      <c r="Z13" s="51">
        <v>4150</v>
      </c>
      <c r="AA13" s="35">
        <f t="shared" si="11"/>
        <v>703.75</v>
      </c>
      <c r="AB13" s="35">
        <f t="shared" si="12"/>
        <v>475</v>
      </c>
      <c r="AC13" s="35">
        <f t="shared" si="13"/>
        <v>741.34338003164555</v>
      </c>
      <c r="AD13" s="35">
        <f t="shared" si="14"/>
        <v>182.97450452469536</v>
      </c>
      <c r="AE13" s="35">
        <f t="shared" si="15"/>
        <v>102.91924800871831</v>
      </c>
      <c r="AF13" s="35">
        <f t="shared" si="16"/>
        <v>416.39939278959025</v>
      </c>
      <c r="AG13" s="35">
        <f t="shared" si="17"/>
        <v>33.251431016125281</v>
      </c>
      <c r="AH13" s="35">
        <f t="shared" si="18"/>
        <v>719.17730461639792</v>
      </c>
      <c r="AI13" s="35">
        <f t="shared" si="19"/>
        <v>404.52186258587085</v>
      </c>
      <c r="AJ13" s="35">
        <f t="shared" si="20"/>
        <v>29.014730829059886</v>
      </c>
      <c r="AK13" s="36">
        <f t="shared" si="21"/>
        <v>3058.1817939938737</v>
      </c>
    </row>
    <row r="14" spans="1:37" x14ac:dyDescent="0.25">
      <c r="A14" s="5">
        <v>5647</v>
      </c>
      <c r="B14" s="5">
        <v>1274114.7693114281</v>
      </c>
      <c r="C14" s="5">
        <v>1581084.0798613429</v>
      </c>
      <c r="D14" s="5">
        <v>17898.653164556974</v>
      </c>
      <c r="E14" s="5">
        <v>59.965648843350976</v>
      </c>
      <c r="F14" s="45">
        <v>-2.5000000000000001E-2</v>
      </c>
      <c r="G14" s="45">
        <v>2.5000000000000001E-2</v>
      </c>
      <c r="H14" s="45">
        <v>0.25</v>
      </c>
      <c r="I14" s="45">
        <v>0.25</v>
      </c>
      <c r="J14" s="45">
        <v>600</v>
      </c>
      <c r="K14" s="50">
        <f t="shared" si="22"/>
        <v>6209.8979855371908</v>
      </c>
      <c r="L14" s="51">
        <v>9900</v>
      </c>
      <c r="M14" s="51">
        <v>4150</v>
      </c>
      <c r="N14" s="35">
        <f t="shared" si="0"/>
        <v>496.25</v>
      </c>
      <c r="O14" s="35">
        <f t="shared" si="1"/>
        <v>25</v>
      </c>
      <c r="P14" s="35">
        <f t="shared" si="2"/>
        <v>738.94083890802244</v>
      </c>
      <c r="Q14" s="35">
        <f t="shared" si="3"/>
        <v>148.75279019625714</v>
      </c>
      <c r="R14" s="35">
        <f t="shared" si="4"/>
        <v>76.196524064725722</v>
      </c>
      <c r="S14" s="35">
        <f t="shared" si="5"/>
        <v>379.22204638848012</v>
      </c>
      <c r="T14" s="35">
        <f t="shared" si="6"/>
        <v>68.27958241870698</v>
      </c>
      <c r="U14" s="35">
        <f t="shared" si="7"/>
        <v>727.0270092576983</v>
      </c>
      <c r="V14" s="35">
        <f t="shared" si="8"/>
        <v>372.40935738766166</v>
      </c>
      <c r="W14" s="35">
        <f t="shared" si="9"/>
        <v>26.177839528327052</v>
      </c>
      <c r="X14" s="35">
        <f t="shared" si="10"/>
        <v>3426.9994898988298</v>
      </c>
      <c r="Y14" s="51">
        <v>9900</v>
      </c>
      <c r="Z14" s="51">
        <v>4150</v>
      </c>
      <c r="AA14" s="35">
        <f t="shared" si="11"/>
        <v>703.75</v>
      </c>
      <c r="AB14" s="35">
        <f t="shared" si="12"/>
        <v>475</v>
      </c>
      <c r="AC14" s="35">
        <f t="shared" si="13"/>
        <v>741.34338003164555</v>
      </c>
      <c r="AD14" s="35">
        <f t="shared" si="14"/>
        <v>182.97450452469536</v>
      </c>
      <c r="AE14" s="35">
        <f t="shared" si="15"/>
        <v>102.85163459494375</v>
      </c>
      <c r="AF14" s="35">
        <f t="shared" si="16"/>
        <v>416.14449738904096</v>
      </c>
      <c r="AG14" s="35">
        <f t="shared" si="17"/>
        <v>33.251431016125281</v>
      </c>
      <c r="AH14" s="35">
        <f t="shared" si="18"/>
        <v>719.17730461639792</v>
      </c>
      <c r="AI14" s="35">
        <f t="shared" si="19"/>
        <v>404.25610953573624</v>
      </c>
      <c r="AJ14" s="35">
        <f t="shared" si="20"/>
        <v>28.726610114030429</v>
      </c>
      <c r="AK14" s="36">
        <f t="shared" si="21"/>
        <v>3091.8700558540072</v>
      </c>
    </row>
    <row r="15" spans="1:37" x14ac:dyDescent="0.25">
      <c r="A15" s="5">
        <v>5647.7</v>
      </c>
      <c r="B15" s="5">
        <v>1274464.8930001259</v>
      </c>
      <c r="C15" s="5">
        <v>1581690.2261943817</v>
      </c>
      <c r="D15" s="5">
        <v>17899.838734177229</v>
      </c>
      <c r="E15" s="5">
        <v>60.01096753901102</v>
      </c>
      <c r="F15" s="45">
        <v>-2.5000000000000001E-2</v>
      </c>
      <c r="G15" s="45">
        <v>2.5000000000000001E-2</v>
      </c>
      <c r="H15" s="45">
        <v>0.25</v>
      </c>
      <c r="I15" s="45">
        <v>0.25</v>
      </c>
      <c r="J15" s="45">
        <v>600</v>
      </c>
      <c r="K15" s="50">
        <f t="shared" si="22"/>
        <v>6118.7109576769344</v>
      </c>
      <c r="L15" s="51">
        <v>9900</v>
      </c>
      <c r="M15" s="51">
        <v>4150</v>
      </c>
      <c r="N15" s="35">
        <f t="shared" si="0"/>
        <v>496.25</v>
      </c>
      <c r="O15" s="35">
        <f t="shared" si="1"/>
        <v>25</v>
      </c>
      <c r="P15" s="35">
        <f t="shared" si="2"/>
        <v>738.94083890802244</v>
      </c>
      <c r="Q15" s="35">
        <f t="shared" si="3"/>
        <v>148.75279019625714</v>
      </c>
      <c r="R15" s="35">
        <f t="shared" si="4"/>
        <v>76.231192169110557</v>
      </c>
      <c r="S15" s="35">
        <f t="shared" si="5"/>
        <v>379.40602934611803</v>
      </c>
      <c r="T15" s="35">
        <f t="shared" si="6"/>
        <v>68.27958241870698</v>
      </c>
      <c r="U15" s="35">
        <f t="shared" si="7"/>
        <v>727.0270092576983</v>
      </c>
      <c r="V15" s="35">
        <f t="shared" si="8"/>
        <v>372.57879722280217</v>
      </c>
      <c r="W15" s="35">
        <f t="shared" si="9"/>
        <v>26.023445108716814</v>
      </c>
      <c r="X15" s="35">
        <f t="shared" si="10"/>
        <v>3445.6567401126372</v>
      </c>
      <c r="Y15" s="51">
        <v>9900</v>
      </c>
      <c r="Z15" s="51">
        <v>4150</v>
      </c>
      <c r="AA15" s="35">
        <f t="shared" si="11"/>
        <v>703.75</v>
      </c>
      <c r="AB15" s="35">
        <f t="shared" si="12"/>
        <v>475</v>
      </c>
      <c r="AC15" s="35">
        <f t="shared" si="13"/>
        <v>741.34338003164555</v>
      </c>
      <c r="AD15" s="35">
        <f t="shared" si="14"/>
        <v>182.97450452469536</v>
      </c>
      <c r="AE15" s="35">
        <f t="shared" si="15"/>
        <v>102.8058172382222</v>
      </c>
      <c r="AF15" s="35">
        <f t="shared" si="16"/>
        <v>415.97166368373951</v>
      </c>
      <c r="AG15" s="35">
        <f t="shared" si="17"/>
        <v>33.251431016125281</v>
      </c>
      <c r="AH15" s="35">
        <f t="shared" si="18"/>
        <v>719.17730461639792</v>
      </c>
      <c r="AI15" s="35">
        <f t="shared" si="19"/>
        <v>404.07602541310263</v>
      </c>
      <c r="AJ15" s="35">
        <f t="shared" si="20"/>
        <v>28.53148057586651</v>
      </c>
      <c r="AK15" s="36">
        <f t="shared" si="21"/>
        <v>3115.0700388550135</v>
      </c>
    </row>
    <row r="16" spans="1:37" x14ac:dyDescent="0.25">
      <c r="A16" s="5">
        <v>5648</v>
      </c>
      <c r="B16" s="5">
        <v>1274614.7992219925</v>
      </c>
      <c r="C16" s="5">
        <v>1581950.0879340172</v>
      </c>
      <c r="D16" s="5">
        <v>17900.346835443052</v>
      </c>
      <c r="E16" s="5">
        <v>60.030389837151063</v>
      </c>
      <c r="F16" s="45">
        <v>-2.5000000000000001E-2</v>
      </c>
      <c r="G16" s="45">
        <v>2.5000000000000001E-2</v>
      </c>
      <c r="H16" s="45">
        <v>0.25</v>
      </c>
      <c r="I16" s="45">
        <v>0.25</v>
      </c>
      <c r="J16" s="45">
        <v>600</v>
      </c>
      <c r="K16" s="50">
        <f t="shared" si="22"/>
        <v>6080.0091199638427</v>
      </c>
      <c r="L16" s="51">
        <v>9900</v>
      </c>
      <c r="M16" s="51">
        <v>4150</v>
      </c>
      <c r="N16" s="35">
        <f t="shared" si="0"/>
        <v>496.25</v>
      </c>
      <c r="O16" s="35">
        <f t="shared" si="1"/>
        <v>25</v>
      </c>
      <c r="P16" s="35">
        <f t="shared" si="2"/>
        <v>738.94083890802244</v>
      </c>
      <c r="Q16" s="35">
        <f t="shared" si="3"/>
        <v>148.75279019625714</v>
      </c>
      <c r="R16" s="35">
        <f t="shared" si="4"/>
        <v>76.245776817811986</v>
      </c>
      <c r="S16" s="35">
        <f t="shared" si="5"/>
        <v>379.48340998211626</v>
      </c>
      <c r="T16" s="35">
        <f t="shared" si="6"/>
        <v>68.27958241870698</v>
      </c>
      <c r="U16" s="35">
        <f t="shared" si="7"/>
        <v>727.0270092576983</v>
      </c>
      <c r="V16" s="35">
        <f t="shared" si="8"/>
        <v>372.65007947244925</v>
      </c>
      <c r="W16" s="35">
        <f t="shared" si="9"/>
        <v>25.958462237185731</v>
      </c>
      <c r="X16" s="35">
        <f t="shared" si="10"/>
        <v>3453.5752992201224</v>
      </c>
      <c r="Y16" s="51">
        <v>9900</v>
      </c>
      <c r="Z16" s="51">
        <v>4150</v>
      </c>
      <c r="AA16" s="35">
        <f t="shared" si="11"/>
        <v>703.75</v>
      </c>
      <c r="AB16" s="35">
        <f t="shared" si="12"/>
        <v>475</v>
      </c>
      <c r="AC16" s="35">
        <f t="shared" si="13"/>
        <v>741.34338003164555</v>
      </c>
      <c r="AD16" s="35">
        <f t="shared" si="14"/>
        <v>182.97450452469536</v>
      </c>
      <c r="AE16" s="35">
        <f t="shared" si="15"/>
        <v>102.78655173737258</v>
      </c>
      <c r="AF16" s="35">
        <f t="shared" si="16"/>
        <v>415.89896389988962</v>
      </c>
      <c r="AG16" s="35">
        <f t="shared" si="17"/>
        <v>33.251431016125281</v>
      </c>
      <c r="AH16" s="35">
        <f t="shared" si="18"/>
        <v>719.17730461639792</v>
      </c>
      <c r="AI16" s="35">
        <f t="shared" si="19"/>
        <v>404.00030278164036</v>
      </c>
      <c r="AJ16" s="35">
        <f t="shared" si="20"/>
        <v>28.449458566288154</v>
      </c>
      <c r="AK16" s="36">
        <f t="shared" si="21"/>
        <v>3124.9166365358533</v>
      </c>
    </row>
    <row r="17" spans="1:37" x14ac:dyDescent="0.25">
      <c r="A17" s="5">
        <v>5648.3</v>
      </c>
      <c r="B17" s="5">
        <v>1274764.6173467636</v>
      </c>
      <c r="C17" s="5">
        <v>1582210.0004743934</v>
      </c>
      <c r="D17" s="5">
        <v>17900.854936708874</v>
      </c>
      <c r="E17" s="5">
        <v>60.049812135291106</v>
      </c>
      <c r="F17" s="45">
        <v>-2.5000000000000001E-2</v>
      </c>
      <c r="G17" s="45">
        <v>2.5000000000000001E-2</v>
      </c>
      <c r="H17" s="45">
        <v>0.25</v>
      </c>
      <c r="I17" s="45">
        <v>0.25</v>
      </c>
      <c r="J17" s="45">
        <v>600</v>
      </c>
      <c r="K17" s="50">
        <f t="shared" si="22"/>
        <v>6041.5342725012679</v>
      </c>
      <c r="L17" s="51">
        <v>9900</v>
      </c>
      <c r="M17" s="51">
        <v>4150</v>
      </c>
      <c r="N17" s="35">
        <f t="shared" si="0"/>
        <v>496.25</v>
      </c>
      <c r="O17" s="35">
        <f t="shared" si="1"/>
        <v>25</v>
      </c>
      <c r="P17" s="35">
        <f t="shared" si="2"/>
        <v>738.94083890802244</v>
      </c>
      <c r="Q17" s="35">
        <f t="shared" si="3"/>
        <v>148.75279019625714</v>
      </c>
      <c r="R17" s="35">
        <f t="shared" si="4"/>
        <v>76.260200428531519</v>
      </c>
      <c r="S17" s="35">
        <f t="shared" si="5"/>
        <v>379.55992466822198</v>
      </c>
      <c r="T17" s="35">
        <f t="shared" si="6"/>
        <v>68.27958241870698</v>
      </c>
      <c r="U17" s="35">
        <f t="shared" si="7"/>
        <v>727.0270092576983</v>
      </c>
      <c r="V17" s="35">
        <f t="shared" si="8"/>
        <v>372.72057465139869</v>
      </c>
      <c r="W17" s="35">
        <f t="shared" si="9"/>
        <v>25.894179340583765</v>
      </c>
      <c r="X17" s="35">
        <f t="shared" si="10"/>
        <v>3461.4474151656864</v>
      </c>
      <c r="Y17" s="51">
        <v>9900</v>
      </c>
      <c r="Z17" s="51">
        <v>4150</v>
      </c>
      <c r="AA17" s="35">
        <f t="shared" si="11"/>
        <v>703.75</v>
      </c>
      <c r="AB17" s="35">
        <f t="shared" si="12"/>
        <v>475</v>
      </c>
      <c r="AC17" s="35">
        <f t="shared" si="13"/>
        <v>741.34338003164555</v>
      </c>
      <c r="AD17" s="35">
        <f t="shared" si="14"/>
        <v>182.97450452469536</v>
      </c>
      <c r="AE17" s="35">
        <f t="shared" si="15"/>
        <v>102.76750452729915</v>
      </c>
      <c r="AF17" s="35">
        <f t="shared" si="16"/>
        <v>415.82707281313787</v>
      </c>
      <c r="AG17" s="35">
        <f t="shared" si="17"/>
        <v>33.251431016125281</v>
      </c>
      <c r="AH17" s="35">
        <f t="shared" si="18"/>
        <v>719.17730461639792</v>
      </c>
      <c r="AI17" s="35">
        <f t="shared" si="19"/>
        <v>403.92543813731925</v>
      </c>
      <c r="AJ17" s="35">
        <f t="shared" si="20"/>
        <v>28.368381639619571</v>
      </c>
      <c r="AK17" s="36">
        <f t="shared" si="21"/>
        <v>3134.7054829106464</v>
      </c>
    </row>
    <row r="18" spans="1:37" x14ac:dyDescent="0.25">
      <c r="A18" s="5">
        <v>5649</v>
      </c>
      <c r="B18" s="5">
        <v>1275113.8502736092</v>
      </c>
      <c r="C18" s="5">
        <v>1582816.66045928</v>
      </c>
      <c r="D18" s="5">
        <v>17902.040506329129</v>
      </c>
      <c r="E18" s="5">
        <v>60.095130830951163</v>
      </c>
      <c r="F18" s="45">
        <v>-2.5000000000000001E-2</v>
      </c>
      <c r="G18" s="45">
        <v>2.5000000000000001E-2</v>
      </c>
      <c r="H18" s="45">
        <v>0.25</v>
      </c>
      <c r="I18" s="45">
        <v>0.25</v>
      </c>
      <c r="J18" s="45">
        <v>600</v>
      </c>
      <c r="K18" s="50">
        <f t="shared" si="22"/>
        <v>5952.6423682851237</v>
      </c>
      <c r="L18" s="51">
        <v>9900</v>
      </c>
      <c r="M18" s="51">
        <v>4150</v>
      </c>
      <c r="N18" s="35">
        <f t="shared" si="0"/>
        <v>496.25</v>
      </c>
      <c r="O18" s="35">
        <f t="shared" si="1"/>
        <v>25</v>
      </c>
      <c r="P18" s="35">
        <f t="shared" si="2"/>
        <v>738.94083890802244</v>
      </c>
      <c r="Q18" s="35">
        <f t="shared" si="3"/>
        <v>148.75279019625714</v>
      </c>
      <c r="R18" s="35">
        <f t="shared" si="4"/>
        <v>76.293239932897606</v>
      </c>
      <c r="S18" s="35">
        <f t="shared" si="5"/>
        <v>379.73515007851347</v>
      </c>
      <c r="T18" s="35">
        <f t="shared" si="6"/>
        <v>68.27958241870698</v>
      </c>
      <c r="U18" s="35">
        <f t="shared" si="7"/>
        <v>727.0270092576983</v>
      </c>
      <c r="V18" s="35">
        <f t="shared" si="8"/>
        <v>372.88205472861233</v>
      </c>
      <c r="W18" s="35">
        <f t="shared" si="9"/>
        <v>25.746863749578395</v>
      </c>
      <c r="X18" s="35">
        <f t="shared" si="10"/>
        <v>3479.6350734089619</v>
      </c>
      <c r="Y18" s="51">
        <v>9900</v>
      </c>
      <c r="Z18" s="51">
        <v>4150</v>
      </c>
      <c r="AA18" s="35">
        <f t="shared" si="11"/>
        <v>703.75</v>
      </c>
      <c r="AB18" s="35">
        <f t="shared" si="12"/>
        <v>475</v>
      </c>
      <c r="AC18" s="35">
        <f t="shared" si="13"/>
        <v>741.34338003164555</v>
      </c>
      <c r="AD18" s="35">
        <f t="shared" si="14"/>
        <v>182.97450452469536</v>
      </c>
      <c r="AE18" s="35">
        <f t="shared" si="15"/>
        <v>102.72389481370847</v>
      </c>
      <c r="AF18" s="35">
        <f t="shared" si="16"/>
        <v>415.6624176120709</v>
      </c>
      <c r="AG18" s="35">
        <f t="shared" si="17"/>
        <v>33.251431016125281</v>
      </c>
      <c r="AH18" s="35">
        <f t="shared" si="18"/>
        <v>719.17730461639792</v>
      </c>
      <c r="AI18" s="35">
        <f t="shared" si="19"/>
        <v>403.75403110792621</v>
      </c>
      <c r="AJ18" s="35">
        <f t="shared" si="20"/>
        <v>28.182810124018317</v>
      </c>
      <c r="AK18" s="36">
        <f t="shared" si="21"/>
        <v>3157.3215360394101</v>
      </c>
    </row>
    <row r="19" spans="1:37" x14ac:dyDescent="0.25">
      <c r="A19" s="5">
        <v>5650</v>
      </c>
      <c r="B19" s="5">
        <v>1275612.332722187</v>
      </c>
      <c r="C19" s="5">
        <v>1583684.4674696922</v>
      </c>
      <c r="D19" s="5">
        <v>17903.734177215207</v>
      </c>
      <c r="E19" s="5">
        <v>60.15991190366838</v>
      </c>
      <c r="F19" s="45">
        <v>-2.5000000000000001E-2</v>
      </c>
      <c r="G19" s="45">
        <v>2.5000000000000001E-2</v>
      </c>
      <c r="H19" s="45">
        <v>0.25</v>
      </c>
      <c r="I19" s="45">
        <v>0.25</v>
      </c>
      <c r="J19" s="45">
        <v>600</v>
      </c>
      <c r="K19" s="50">
        <f t="shared" si="22"/>
        <v>5827.7977305010336</v>
      </c>
      <c r="L19" s="51">
        <v>9900</v>
      </c>
      <c r="M19" s="51">
        <v>4150</v>
      </c>
      <c r="N19" s="35">
        <f t="shared" si="0"/>
        <v>496.25</v>
      </c>
      <c r="O19" s="35">
        <f t="shared" si="1"/>
        <v>25</v>
      </c>
      <c r="P19" s="35">
        <f t="shared" si="2"/>
        <v>738.94083890802244</v>
      </c>
      <c r="Q19" s="35">
        <f t="shared" si="3"/>
        <v>148.75279019625714</v>
      </c>
      <c r="R19" s="35">
        <f t="shared" si="4"/>
        <v>76.33898275190748</v>
      </c>
      <c r="S19" s="35">
        <f t="shared" si="5"/>
        <v>379.97764817560318</v>
      </c>
      <c r="T19" s="35">
        <f t="shared" si="6"/>
        <v>68.27958241870698</v>
      </c>
      <c r="U19" s="35">
        <f t="shared" si="7"/>
        <v>727.0270092576983</v>
      </c>
      <c r="V19" s="35">
        <f t="shared" si="8"/>
        <v>373.10562206375869</v>
      </c>
      <c r="W19" s="35">
        <f t="shared" si="9"/>
        <v>25.542756118279225</v>
      </c>
      <c r="X19" s="35">
        <f t="shared" si="10"/>
        <v>3505.1788124653494</v>
      </c>
      <c r="Y19" s="51">
        <v>9900</v>
      </c>
      <c r="Z19" s="51">
        <v>4150</v>
      </c>
      <c r="AA19" s="35">
        <f t="shared" si="11"/>
        <v>703.75</v>
      </c>
      <c r="AB19" s="35">
        <f t="shared" si="12"/>
        <v>475</v>
      </c>
      <c r="AC19" s="35">
        <f t="shared" si="13"/>
        <v>741.34338003164555</v>
      </c>
      <c r="AD19" s="35">
        <f t="shared" si="14"/>
        <v>182.97450452469536</v>
      </c>
      <c r="AE19" s="35">
        <f t="shared" si="15"/>
        <v>102.66356554799835</v>
      </c>
      <c r="AF19" s="35">
        <f t="shared" si="16"/>
        <v>415.4345059616814</v>
      </c>
      <c r="AG19" s="35">
        <f t="shared" si="17"/>
        <v>33.251431016125281</v>
      </c>
      <c r="AH19" s="35">
        <f t="shared" si="18"/>
        <v>719.17730461639792</v>
      </c>
      <c r="AI19" s="35">
        <f t="shared" si="19"/>
        <v>403.51690824310089</v>
      </c>
      <c r="AJ19" s="35">
        <f t="shared" si="20"/>
        <v>27.926227555345861</v>
      </c>
      <c r="AK19" s="36">
        <f t="shared" si="21"/>
        <v>3189.0847543646787</v>
      </c>
    </row>
    <row r="20" spans="1:37" x14ac:dyDescent="0.25">
      <c r="A20" s="5">
        <v>5651</v>
      </c>
      <c r="B20" s="5">
        <v>1276109.4241166115</v>
      </c>
      <c r="C20" s="5">
        <v>1584552.1655966341</v>
      </c>
      <c r="D20" s="5">
        <v>17905.427848101284</v>
      </c>
      <c r="E20" s="5">
        <v>60.224538305735379</v>
      </c>
      <c r="F20" s="45">
        <v>-2.5000000000000001E-2</v>
      </c>
      <c r="G20" s="45">
        <v>2.5000000000000001E-2</v>
      </c>
      <c r="H20" s="45">
        <v>0.25</v>
      </c>
      <c r="I20" s="45">
        <v>0.25</v>
      </c>
      <c r="J20" s="45">
        <v>600</v>
      </c>
      <c r="K20" s="50">
        <f t="shared" si="22"/>
        <v>5705.4752066115707</v>
      </c>
      <c r="L20" s="51">
        <v>9900</v>
      </c>
      <c r="M20" s="51">
        <v>4150</v>
      </c>
      <c r="N20" s="35">
        <f t="shared" si="0"/>
        <v>496.25</v>
      </c>
      <c r="O20" s="35">
        <f t="shared" si="1"/>
        <v>25</v>
      </c>
      <c r="P20" s="35">
        <f t="shared" si="2"/>
        <v>738.94083890802244</v>
      </c>
      <c r="Q20" s="35">
        <f t="shared" si="3"/>
        <v>148.75279019625714</v>
      </c>
      <c r="R20" s="35">
        <f t="shared" si="4"/>
        <v>76.383070596092253</v>
      </c>
      <c r="S20" s="35">
        <f t="shared" si="5"/>
        <v>380.21126328515879</v>
      </c>
      <c r="T20" s="35">
        <f t="shared" si="6"/>
        <v>68.27958241870698</v>
      </c>
      <c r="U20" s="35">
        <f t="shared" si="7"/>
        <v>727.0270092576983</v>
      </c>
      <c r="V20" s="35">
        <f t="shared" si="8"/>
        <v>373.32110073451162</v>
      </c>
      <c r="W20" s="35">
        <f t="shared" si="9"/>
        <v>25.345867482069423</v>
      </c>
      <c r="X20" s="35">
        <f t="shared" si="10"/>
        <v>3530.2065163892853</v>
      </c>
      <c r="Y20" s="51">
        <v>9900</v>
      </c>
      <c r="Z20" s="51">
        <v>4150</v>
      </c>
      <c r="AA20" s="35">
        <f t="shared" si="11"/>
        <v>703.75</v>
      </c>
      <c r="AB20" s="35">
        <f t="shared" si="12"/>
        <v>475</v>
      </c>
      <c r="AC20" s="35">
        <f t="shared" si="13"/>
        <v>741.34338003164555</v>
      </c>
      <c r="AD20" s="35">
        <f t="shared" si="14"/>
        <v>182.97450452469536</v>
      </c>
      <c r="AE20" s="35">
        <f t="shared" si="15"/>
        <v>102.60547155783263</v>
      </c>
      <c r="AF20" s="35">
        <f t="shared" si="16"/>
        <v>415.21489699810678</v>
      </c>
      <c r="AG20" s="35">
        <f t="shared" si="17"/>
        <v>33.251431016125281</v>
      </c>
      <c r="AH20" s="35">
        <f t="shared" si="18"/>
        <v>719.17730461639792</v>
      </c>
      <c r="AI20" s="35">
        <f t="shared" si="19"/>
        <v>403.28857108011567</v>
      </c>
      <c r="AJ20" s="35">
        <f t="shared" si="20"/>
        <v>27.679300357817446</v>
      </c>
      <c r="AK20" s="36">
        <f t="shared" si="21"/>
        <v>3220.2062915116594</v>
      </c>
    </row>
    <row r="21" spans="1:37" x14ac:dyDescent="0.25">
      <c r="A21" s="5">
        <v>5652</v>
      </c>
      <c r="B21" s="5">
        <v>1276605.5382175446</v>
      </c>
      <c r="C21" s="5">
        <v>1585420.4228706062</v>
      </c>
      <c r="D21" s="5">
        <v>17907.121518987358</v>
      </c>
      <c r="E21" s="5">
        <v>60.288935524336189</v>
      </c>
      <c r="F21" s="45">
        <v>-2.5000000000000001E-2</v>
      </c>
      <c r="G21" s="45">
        <v>2.5000000000000001E-2</v>
      </c>
      <c r="H21" s="45">
        <v>0.25</v>
      </c>
      <c r="I21" s="45">
        <v>0.25</v>
      </c>
      <c r="J21" s="45">
        <v>600</v>
      </c>
      <c r="K21" s="50">
        <f t="shared" si="22"/>
        <v>5585.674796616735</v>
      </c>
      <c r="L21" s="51">
        <v>9900</v>
      </c>
      <c r="M21" s="51">
        <v>4150</v>
      </c>
      <c r="N21" s="35">
        <f t="shared" si="0"/>
        <v>496.25</v>
      </c>
      <c r="O21" s="35">
        <f t="shared" si="1"/>
        <v>25</v>
      </c>
      <c r="P21" s="35">
        <f t="shared" si="2"/>
        <v>738.94083890802244</v>
      </c>
      <c r="Q21" s="35">
        <f t="shared" si="3"/>
        <v>148.75279019625714</v>
      </c>
      <c r="R21" s="35">
        <f t="shared" si="4"/>
        <v>76.425565037617332</v>
      </c>
      <c r="S21" s="35">
        <f t="shared" si="5"/>
        <v>380.43633347994336</v>
      </c>
      <c r="T21" s="35">
        <f t="shared" si="6"/>
        <v>68.27958241870698</v>
      </c>
      <c r="U21" s="35">
        <f t="shared" si="7"/>
        <v>727.0270092576983</v>
      </c>
      <c r="V21" s="35">
        <f t="shared" si="8"/>
        <v>373.52879167389699</v>
      </c>
      <c r="W21" s="35">
        <f t="shared" si="9"/>
        <v>25.155941028272672</v>
      </c>
      <c r="X21" s="35">
        <f t="shared" si="10"/>
        <v>3554.7181851807686</v>
      </c>
      <c r="Y21" s="51">
        <v>9900</v>
      </c>
      <c r="Z21" s="51">
        <v>4150</v>
      </c>
      <c r="AA21" s="35">
        <f t="shared" si="11"/>
        <v>703.75</v>
      </c>
      <c r="AB21" s="35">
        <f t="shared" si="12"/>
        <v>475</v>
      </c>
      <c r="AC21" s="35">
        <f t="shared" si="13"/>
        <v>741.34338003164555</v>
      </c>
      <c r="AD21" s="35">
        <f t="shared" si="14"/>
        <v>182.97450452469536</v>
      </c>
      <c r="AE21" s="35">
        <f t="shared" si="15"/>
        <v>102.5495259404709</v>
      </c>
      <c r="AF21" s="35">
        <f t="shared" si="16"/>
        <v>415.0032779791589</v>
      </c>
      <c r="AG21" s="35">
        <f t="shared" si="17"/>
        <v>33.251431016125281</v>
      </c>
      <c r="AH21" s="35">
        <f t="shared" si="18"/>
        <v>719.17730461639792</v>
      </c>
      <c r="AI21" s="35">
        <f t="shared" si="19"/>
        <v>403.06867804964224</v>
      </c>
      <c r="AJ21" s="35">
        <f t="shared" si="20"/>
        <v>27.441642841755435</v>
      </c>
      <c r="AK21" s="36">
        <f t="shared" si="21"/>
        <v>3250.6861474803522</v>
      </c>
    </row>
    <row r="22" spans="1:37" x14ac:dyDescent="0.25">
      <c r="A22" s="5">
        <v>5652.2</v>
      </c>
      <c r="B22" s="5">
        <v>1276704.644012928</v>
      </c>
      <c r="C22" s="5">
        <v>1585594.1411516666</v>
      </c>
      <c r="D22" s="5">
        <v>17907.460253164572</v>
      </c>
      <c r="E22" s="5">
        <v>60.301787466040395</v>
      </c>
      <c r="F22" s="45">
        <v>-2.5000000000000001E-2</v>
      </c>
      <c r="G22" s="45">
        <v>2.5000000000000001E-2</v>
      </c>
      <c r="H22" s="45">
        <v>0.25</v>
      </c>
      <c r="I22" s="45">
        <v>0.25</v>
      </c>
      <c r="J22" s="45">
        <v>600</v>
      </c>
      <c r="K22" s="50">
        <f t="shared" si="22"/>
        <v>5562.0173682851455</v>
      </c>
      <c r="L22" s="51">
        <v>9900</v>
      </c>
      <c r="M22" s="51">
        <v>4150</v>
      </c>
      <c r="N22" s="35">
        <f t="shared" si="0"/>
        <v>496.25</v>
      </c>
      <c r="O22" s="35">
        <f t="shared" si="1"/>
        <v>25</v>
      </c>
      <c r="P22" s="35">
        <f t="shared" si="2"/>
        <v>738.94083890802244</v>
      </c>
      <c r="Q22" s="35">
        <f t="shared" si="3"/>
        <v>148.75279019625714</v>
      </c>
      <c r="R22" s="35">
        <f t="shared" si="4"/>
        <v>76.433877886926879</v>
      </c>
      <c r="S22" s="35">
        <f t="shared" si="5"/>
        <v>380.48035049024674</v>
      </c>
      <c r="T22" s="35">
        <f t="shared" si="6"/>
        <v>68.27958241870698</v>
      </c>
      <c r="U22" s="35">
        <f t="shared" si="7"/>
        <v>727.0270092576983</v>
      </c>
      <c r="V22" s="35">
        <f t="shared" si="8"/>
        <v>373.56942059900126</v>
      </c>
      <c r="W22" s="35">
        <f t="shared" si="9"/>
        <v>25.118769602154664</v>
      </c>
      <c r="X22" s="35">
        <f t="shared" si="10"/>
        <v>3559.5585947231662</v>
      </c>
      <c r="Y22" s="51">
        <v>9900</v>
      </c>
      <c r="Z22" s="51">
        <v>4150</v>
      </c>
      <c r="AA22" s="35">
        <f t="shared" si="11"/>
        <v>703.75</v>
      </c>
      <c r="AB22" s="35">
        <f t="shared" si="12"/>
        <v>475</v>
      </c>
      <c r="AC22" s="35">
        <f t="shared" si="13"/>
        <v>741.34338003164555</v>
      </c>
      <c r="AD22" s="35">
        <f t="shared" si="14"/>
        <v>182.97450452469536</v>
      </c>
      <c r="AE22" s="35">
        <f t="shared" si="15"/>
        <v>102.53858733740753</v>
      </c>
      <c r="AF22" s="35">
        <f t="shared" si="16"/>
        <v>414.96188672260934</v>
      </c>
      <c r="AG22" s="35">
        <f t="shared" si="17"/>
        <v>33.251431016125281</v>
      </c>
      <c r="AH22" s="35">
        <f t="shared" si="18"/>
        <v>719.17730461639792</v>
      </c>
      <c r="AI22" s="35">
        <f t="shared" si="19"/>
        <v>403.02568410855838</v>
      </c>
      <c r="AJ22" s="35">
        <f t="shared" si="20"/>
        <v>27.395191401685327</v>
      </c>
      <c r="AK22" s="36">
        <f t="shared" si="21"/>
        <v>3256.7051169326905</v>
      </c>
    </row>
    <row r="23" spans="1:37" x14ac:dyDescent="0.25">
      <c r="A23" s="5">
        <v>5652.8</v>
      </c>
      <c r="B23" s="5">
        <v>1277001.7277593613</v>
      </c>
      <c r="C23" s="5">
        <v>1586115.429204613</v>
      </c>
      <c r="D23" s="5">
        <v>17908.476455696218</v>
      </c>
      <c r="E23" s="5">
        <v>60.34028828712119</v>
      </c>
      <c r="F23" s="45">
        <v>-2.5000000000000001E-2</v>
      </c>
      <c r="G23" s="45">
        <v>2.5000000000000001E-2</v>
      </c>
      <c r="H23" s="45">
        <v>0.25</v>
      </c>
      <c r="I23" s="45">
        <v>0.25</v>
      </c>
      <c r="J23" s="45">
        <v>600</v>
      </c>
      <c r="K23" s="50">
        <f t="shared" si="22"/>
        <v>5491.6503906249791</v>
      </c>
      <c r="L23" s="51">
        <v>9900</v>
      </c>
      <c r="M23" s="51">
        <v>4150</v>
      </c>
      <c r="N23" s="35">
        <f t="shared" si="0"/>
        <v>496.25</v>
      </c>
      <c r="O23" s="35">
        <f t="shared" si="1"/>
        <v>25</v>
      </c>
      <c r="P23" s="35">
        <f t="shared" si="2"/>
        <v>738.94083890802244</v>
      </c>
      <c r="Q23" s="35">
        <f t="shared" si="3"/>
        <v>148.75279019625714</v>
      </c>
      <c r="R23" s="35">
        <f t="shared" si="4"/>
        <v>76.458452477240996</v>
      </c>
      <c r="S23" s="35">
        <f t="shared" si="5"/>
        <v>380.61045198629523</v>
      </c>
      <c r="T23" s="35">
        <f t="shared" si="6"/>
        <v>68.27958241870698</v>
      </c>
      <c r="U23" s="35">
        <f t="shared" si="7"/>
        <v>727.0270092576983</v>
      </c>
      <c r="V23" s="35">
        <f t="shared" si="8"/>
        <v>373.68952853698499</v>
      </c>
      <c r="W23" s="35">
        <f t="shared" si="9"/>
        <v>25.008849077810094</v>
      </c>
      <c r="X23" s="35">
        <f t="shared" si="10"/>
        <v>3573.9559749185937</v>
      </c>
      <c r="Y23" s="51">
        <v>9900</v>
      </c>
      <c r="Z23" s="51">
        <v>4150</v>
      </c>
      <c r="AA23" s="35">
        <f t="shared" si="11"/>
        <v>703.75</v>
      </c>
      <c r="AB23" s="35">
        <f t="shared" si="12"/>
        <v>475</v>
      </c>
      <c r="AC23" s="35">
        <f t="shared" si="13"/>
        <v>741.34338003164555</v>
      </c>
      <c r="AD23" s="35">
        <f t="shared" si="14"/>
        <v>182.97450452469536</v>
      </c>
      <c r="AE23" s="35">
        <f t="shared" si="15"/>
        <v>102.50626114178948</v>
      </c>
      <c r="AF23" s="35">
        <f t="shared" si="16"/>
        <v>414.83953683186473</v>
      </c>
      <c r="AG23" s="35">
        <f t="shared" si="17"/>
        <v>33.251431016125281</v>
      </c>
      <c r="AH23" s="35">
        <f t="shared" si="18"/>
        <v>719.17730461639792</v>
      </c>
      <c r="AI23" s="35">
        <f t="shared" si="19"/>
        <v>402.89862670078742</v>
      </c>
      <c r="AJ23" s="35">
        <f t="shared" si="20"/>
        <v>27.257946580274968</v>
      </c>
      <c r="AK23" s="36">
        <f t="shared" si="21"/>
        <v>3274.6080218069437</v>
      </c>
    </row>
    <row r="24" spans="1:37" x14ac:dyDescent="0.25">
      <c r="A24" s="5">
        <v>5653</v>
      </c>
      <c r="B24" s="5">
        <v>1277100.6778707504</v>
      </c>
      <c r="C24" s="5">
        <v>1586289.2362102866</v>
      </c>
      <c r="D24" s="5">
        <v>17908.815189873432</v>
      </c>
      <c r="E24" s="5">
        <v>60.35310355947081</v>
      </c>
      <c r="F24" s="45">
        <v>-2.5000000000000001E-2</v>
      </c>
      <c r="G24" s="45">
        <v>2.5000000000000001E-2</v>
      </c>
      <c r="H24" s="45">
        <v>0.25</v>
      </c>
      <c r="I24" s="45">
        <v>0.25</v>
      </c>
      <c r="J24" s="45">
        <v>600</v>
      </c>
      <c r="K24" s="50">
        <f t="shared" si="22"/>
        <v>5468.3965005165292</v>
      </c>
      <c r="L24" s="51">
        <v>9900</v>
      </c>
      <c r="M24" s="51">
        <v>4150</v>
      </c>
      <c r="N24" s="35">
        <f t="shared" si="0"/>
        <v>496.25</v>
      </c>
      <c r="O24" s="35">
        <f t="shared" si="1"/>
        <v>25</v>
      </c>
      <c r="P24" s="35">
        <f t="shared" si="2"/>
        <v>738.94083890802244</v>
      </c>
      <c r="Q24" s="35">
        <f t="shared" si="3"/>
        <v>148.75279019625714</v>
      </c>
      <c r="R24" s="35">
        <f t="shared" si="4"/>
        <v>76.466524148918182</v>
      </c>
      <c r="S24" s="35">
        <f t="shared" si="5"/>
        <v>380.6531773121435</v>
      </c>
      <c r="T24" s="35">
        <f t="shared" si="6"/>
        <v>68.27958241870698</v>
      </c>
      <c r="U24" s="35">
        <f t="shared" si="7"/>
        <v>727.0270092576983</v>
      </c>
      <c r="V24" s="35">
        <f t="shared" si="8"/>
        <v>373.72897871006364</v>
      </c>
      <c r="W24" s="35">
        <f t="shared" si="9"/>
        <v>24.972734036426232</v>
      </c>
      <c r="X24" s="35">
        <f t="shared" si="10"/>
        <v>3578.7138188397994</v>
      </c>
      <c r="Y24" s="51">
        <v>9900</v>
      </c>
      <c r="Z24" s="51">
        <v>4150</v>
      </c>
      <c r="AA24" s="35">
        <f t="shared" si="11"/>
        <v>703.75</v>
      </c>
      <c r="AB24" s="35">
        <f t="shared" si="12"/>
        <v>475</v>
      </c>
      <c r="AC24" s="35">
        <f t="shared" si="13"/>
        <v>741.34338003164555</v>
      </c>
      <c r="AD24" s="35">
        <f t="shared" si="14"/>
        <v>182.97450452469536</v>
      </c>
      <c r="AE24" s="35">
        <f t="shared" si="15"/>
        <v>102.49564689407705</v>
      </c>
      <c r="AF24" s="35">
        <f t="shared" si="16"/>
        <v>414.79935408205159</v>
      </c>
      <c r="AG24" s="35">
        <f t="shared" si="17"/>
        <v>33.251431016125281</v>
      </c>
      <c r="AH24" s="35">
        <f t="shared" si="18"/>
        <v>719.17730461639792</v>
      </c>
      <c r="AI24" s="35">
        <f t="shared" si="19"/>
        <v>402.85690763134551</v>
      </c>
      <c r="AJ24" s="35">
        <f t="shared" si="20"/>
        <v>27.212892379138449</v>
      </c>
      <c r="AK24" s="36">
        <f t="shared" si="21"/>
        <v>3280.5243222707563</v>
      </c>
    </row>
    <row r="25" spans="1:37" x14ac:dyDescent="0.25">
      <c r="A25" s="5">
        <v>5654</v>
      </c>
      <c r="B25" s="5">
        <v>1277594.8459305763</v>
      </c>
      <c r="C25" s="5">
        <v>1587158.6025454104</v>
      </c>
      <c r="D25" s="5">
        <v>17910.50886075951</v>
      </c>
      <c r="E25" s="5">
        <v>60.417042411139242</v>
      </c>
      <c r="F25" s="45">
        <v>-2.5000000000000001E-2</v>
      </c>
      <c r="G25" s="45">
        <v>2.5000000000000001E-2</v>
      </c>
      <c r="H25" s="45">
        <v>0.25</v>
      </c>
      <c r="I25" s="45">
        <v>0.25</v>
      </c>
      <c r="J25" s="45">
        <v>600</v>
      </c>
      <c r="K25" s="50">
        <f t="shared" si="22"/>
        <v>5353.6403183109505</v>
      </c>
      <c r="L25" s="51">
        <v>9900</v>
      </c>
      <c r="M25" s="51">
        <v>4150</v>
      </c>
      <c r="N25" s="35">
        <f t="shared" si="0"/>
        <v>496.25</v>
      </c>
      <c r="O25" s="35">
        <f t="shared" si="1"/>
        <v>25</v>
      </c>
      <c r="P25" s="35">
        <f t="shared" si="2"/>
        <v>738.94083890802244</v>
      </c>
      <c r="Q25" s="35">
        <f t="shared" si="3"/>
        <v>148.75279019625714</v>
      </c>
      <c r="R25" s="35">
        <f t="shared" si="4"/>
        <v>76.506002731893773</v>
      </c>
      <c r="S25" s="35">
        <f t="shared" si="5"/>
        <v>380.86209511527852</v>
      </c>
      <c r="T25" s="35">
        <f t="shared" si="6"/>
        <v>68.27958241870698</v>
      </c>
      <c r="U25" s="35">
        <f t="shared" si="7"/>
        <v>727.0270092576983</v>
      </c>
      <c r="V25" s="35">
        <f t="shared" si="8"/>
        <v>373.92192968646282</v>
      </c>
      <c r="W25" s="35">
        <f t="shared" si="9"/>
        <v>24.796016995903443</v>
      </c>
      <c r="X25" s="35">
        <f t="shared" si="10"/>
        <v>3602.1934173663776</v>
      </c>
      <c r="Y25" s="51">
        <v>9900</v>
      </c>
      <c r="Z25" s="51">
        <v>4150</v>
      </c>
      <c r="AA25" s="35">
        <f t="shared" si="11"/>
        <v>703.75</v>
      </c>
      <c r="AB25" s="35">
        <f t="shared" si="12"/>
        <v>475</v>
      </c>
      <c r="AC25" s="35">
        <f t="shared" si="13"/>
        <v>741.34338003164555</v>
      </c>
      <c r="AD25" s="35">
        <f t="shared" si="14"/>
        <v>182.97450452469536</v>
      </c>
      <c r="AE25" s="35">
        <f t="shared" si="15"/>
        <v>102.44375737066953</v>
      </c>
      <c r="AF25" s="35">
        <f t="shared" si="16"/>
        <v>414.6028472193488</v>
      </c>
      <c r="AG25" s="35">
        <f t="shared" si="17"/>
        <v>33.251431016125281</v>
      </c>
      <c r="AH25" s="35">
        <f t="shared" si="18"/>
        <v>719.17730461639792</v>
      </c>
      <c r="AI25" s="35">
        <f t="shared" si="19"/>
        <v>402.6529569898122</v>
      </c>
      <c r="AJ25" s="35">
        <f t="shared" si="20"/>
        <v>26.992707801728738</v>
      </c>
      <c r="AK25" s="36">
        <f t="shared" si="21"/>
        <v>3309.7208158828726</v>
      </c>
    </row>
    <row r="26" spans="1:37" x14ac:dyDescent="0.25">
      <c r="A26" s="5">
        <v>5655</v>
      </c>
      <c r="B26" s="5">
        <v>1278088.0452594757</v>
      </c>
      <c r="C26" s="5">
        <v>1588028.5188166499</v>
      </c>
      <c r="D26" s="5">
        <v>17912.202531645584</v>
      </c>
      <c r="E26" s="5">
        <v>60.480752079341485</v>
      </c>
      <c r="F26" s="45">
        <v>-2.5000000000000001E-2</v>
      </c>
      <c r="G26" s="45">
        <v>2.5000000000000001E-2</v>
      </c>
      <c r="H26" s="45">
        <v>0.25</v>
      </c>
      <c r="I26" s="45">
        <v>0.25</v>
      </c>
      <c r="J26" s="45">
        <v>600</v>
      </c>
      <c r="K26" s="50">
        <f t="shared" si="22"/>
        <v>5241.40625</v>
      </c>
      <c r="L26" s="51">
        <v>9900</v>
      </c>
      <c r="M26" s="51">
        <v>4150</v>
      </c>
      <c r="N26" s="35">
        <f t="shared" si="0"/>
        <v>496.25</v>
      </c>
      <c r="O26" s="35">
        <f t="shared" si="1"/>
        <v>25</v>
      </c>
      <c r="P26" s="35">
        <f t="shared" si="2"/>
        <v>738.94083890802244</v>
      </c>
      <c r="Q26" s="35">
        <f t="shared" si="3"/>
        <v>148.75279019625714</v>
      </c>
      <c r="R26" s="35">
        <f t="shared" si="4"/>
        <v>76.544052528790814</v>
      </c>
      <c r="S26" s="35">
        <f t="shared" si="5"/>
        <v>381.0633702004622</v>
      </c>
      <c r="T26" s="35">
        <f t="shared" si="6"/>
        <v>68.27958241870698</v>
      </c>
      <c r="U26" s="35">
        <f t="shared" si="7"/>
        <v>727.0270092576983</v>
      </c>
      <c r="V26" s="35">
        <f t="shared" si="8"/>
        <v>374.10789749254184</v>
      </c>
      <c r="W26" s="35">
        <f t="shared" si="9"/>
        <v>24.625572791022151</v>
      </c>
      <c r="X26" s="35">
        <f t="shared" si="10"/>
        <v>3625.1569807605042</v>
      </c>
      <c r="Y26" s="51">
        <v>9900</v>
      </c>
      <c r="Z26" s="51">
        <v>4150</v>
      </c>
      <c r="AA26" s="35">
        <f t="shared" si="11"/>
        <v>703.75</v>
      </c>
      <c r="AB26" s="35">
        <f t="shared" si="12"/>
        <v>475</v>
      </c>
      <c r="AC26" s="35">
        <f t="shared" si="13"/>
        <v>741.34338003164555</v>
      </c>
      <c r="AD26" s="35">
        <f t="shared" si="14"/>
        <v>182.97450452469536</v>
      </c>
      <c r="AE26" s="35">
        <f t="shared" si="15"/>
        <v>102.39378475776478</v>
      </c>
      <c r="AF26" s="35">
        <f t="shared" si="16"/>
        <v>414.41349495017266</v>
      </c>
      <c r="AG26" s="35">
        <f t="shared" si="17"/>
        <v>33.251431016125281</v>
      </c>
      <c r="AH26" s="35">
        <f t="shared" si="18"/>
        <v>719.17730461639792</v>
      </c>
      <c r="AI26" s="35">
        <f t="shared" si="19"/>
        <v>402.45654072325726</v>
      </c>
      <c r="AJ26" s="35">
        <f t="shared" si="20"/>
        <v>26.780767933976012</v>
      </c>
      <c r="AK26" s="36">
        <f t="shared" si="21"/>
        <v>3338.2756283167</v>
      </c>
    </row>
    <row r="27" spans="1:37" x14ac:dyDescent="0.25">
      <c r="A27" s="5">
        <v>5656</v>
      </c>
      <c r="B27" s="5">
        <v>1278580.2787275314</v>
      </c>
      <c r="C27" s="5">
        <v>1588898.9819756448</v>
      </c>
      <c r="D27" s="5">
        <v>17913.896202531661</v>
      </c>
      <c r="E27" s="5">
        <v>60.544232564077539</v>
      </c>
      <c r="F27" s="45">
        <v>-2.5000000000000001E-2</v>
      </c>
      <c r="G27" s="45">
        <v>2.5000000000000001E-2</v>
      </c>
      <c r="H27" s="45">
        <v>0.25</v>
      </c>
      <c r="I27" s="45">
        <v>0.25</v>
      </c>
      <c r="J27" s="45">
        <v>600</v>
      </c>
      <c r="K27" s="50">
        <f t="shared" si="22"/>
        <v>5131.6942955836776</v>
      </c>
      <c r="L27" s="51">
        <v>9900</v>
      </c>
      <c r="M27" s="51">
        <v>4150</v>
      </c>
      <c r="N27" s="35">
        <f t="shared" si="0"/>
        <v>496.25</v>
      </c>
      <c r="O27" s="35">
        <f t="shared" si="1"/>
        <v>25</v>
      </c>
      <c r="P27" s="35">
        <f t="shared" si="2"/>
        <v>738.94083890802244</v>
      </c>
      <c r="Q27" s="35">
        <f t="shared" si="3"/>
        <v>148.75279019625714</v>
      </c>
      <c r="R27" s="35">
        <f t="shared" si="4"/>
        <v>76.580722416439414</v>
      </c>
      <c r="S27" s="35">
        <f t="shared" si="5"/>
        <v>381.2572699567537</v>
      </c>
      <c r="T27" s="35">
        <f t="shared" si="6"/>
        <v>68.27958241870698</v>
      </c>
      <c r="U27" s="35">
        <f t="shared" si="7"/>
        <v>727.0270092576983</v>
      </c>
      <c r="V27" s="35">
        <f t="shared" si="8"/>
        <v>374.28712101306735</v>
      </c>
      <c r="W27" s="35">
        <f t="shared" si="9"/>
        <v>24.4611959478129</v>
      </c>
      <c r="X27" s="35">
        <f t="shared" si="10"/>
        <v>3647.6045090221783</v>
      </c>
      <c r="Y27" s="51">
        <v>9900</v>
      </c>
      <c r="Z27" s="51">
        <v>4150</v>
      </c>
      <c r="AA27" s="35">
        <f t="shared" si="11"/>
        <v>703.75</v>
      </c>
      <c r="AB27" s="35">
        <f t="shared" si="12"/>
        <v>475</v>
      </c>
      <c r="AC27" s="35">
        <f t="shared" si="13"/>
        <v>741.34338003164555</v>
      </c>
      <c r="AD27" s="35">
        <f t="shared" si="14"/>
        <v>182.97450452469536</v>
      </c>
      <c r="AE27" s="35">
        <f t="shared" si="15"/>
        <v>102.34566058601752</v>
      </c>
      <c r="AF27" s="35">
        <f t="shared" si="16"/>
        <v>414.23104947797992</v>
      </c>
      <c r="AG27" s="35">
        <f t="shared" si="17"/>
        <v>33.251431016125281</v>
      </c>
      <c r="AH27" s="35">
        <f t="shared" si="18"/>
        <v>719.17730461639792</v>
      </c>
      <c r="AI27" s="35">
        <f t="shared" si="19"/>
        <v>402.26738971441046</v>
      </c>
      <c r="AJ27" s="35">
        <f t="shared" si="20"/>
        <v>26.576770247812966</v>
      </c>
      <c r="AK27" s="36">
        <f t="shared" si="21"/>
        <v>3366.1887595722392</v>
      </c>
    </row>
    <row r="28" spans="1:37" x14ac:dyDescent="0.25">
      <c r="A28" s="5">
        <v>5656.7</v>
      </c>
      <c r="B28" s="5">
        <v>1278924.2690076828</v>
      </c>
      <c r="C28" s="5">
        <v>1589508.629958123</v>
      </c>
      <c r="D28" s="5">
        <v>17915.081772151916</v>
      </c>
      <c r="E28" s="5">
        <v>60.588532539230386</v>
      </c>
      <c r="F28" s="45">
        <v>-2.5000000000000001E-2</v>
      </c>
      <c r="G28" s="45">
        <v>2.5000000000000001E-2</v>
      </c>
      <c r="H28" s="45">
        <v>0.25</v>
      </c>
      <c r="I28" s="45">
        <v>0.25</v>
      </c>
      <c r="J28" s="45">
        <v>600</v>
      </c>
      <c r="K28" s="50">
        <f t="shared" si="22"/>
        <v>5056.3965852595757</v>
      </c>
      <c r="L28" s="51">
        <v>9900</v>
      </c>
      <c r="M28" s="51">
        <v>4150</v>
      </c>
      <c r="N28" s="35">
        <f t="shared" si="0"/>
        <v>496.25</v>
      </c>
      <c r="O28" s="35">
        <f t="shared" si="1"/>
        <v>25</v>
      </c>
      <c r="P28" s="35">
        <f t="shared" si="2"/>
        <v>738.94083890802244</v>
      </c>
      <c r="Q28" s="35">
        <f t="shared" si="3"/>
        <v>148.75279019625714</v>
      </c>
      <c r="R28" s="35">
        <f t="shared" si="4"/>
        <v>76.605595129692503</v>
      </c>
      <c r="S28" s="35">
        <f t="shared" si="5"/>
        <v>381.38874723913585</v>
      </c>
      <c r="T28" s="35">
        <f t="shared" si="6"/>
        <v>68.27958241870698</v>
      </c>
      <c r="U28" s="35">
        <f t="shared" si="7"/>
        <v>727.0270092576983</v>
      </c>
      <c r="V28" s="35">
        <f t="shared" si="8"/>
        <v>374.40868602240033</v>
      </c>
      <c r="W28" s="35">
        <f t="shared" si="9"/>
        <v>24.349637647350335</v>
      </c>
      <c r="X28" s="35">
        <f t="shared" si="10"/>
        <v>3663.0107379015367</v>
      </c>
      <c r="Y28" s="51">
        <v>9900</v>
      </c>
      <c r="Z28" s="51">
        <v>4150</v>
      </c>
      <c r="AA28" s="35">
        <f t="shared" si="11"/>
        <v>703.75</v>
      </c>
      <c r="AB28" s="35">
        <f t="shared" si="12"/>
        <v>475</v>
      </c>
      <c r="AC28" s="35">
        <f t="shared" si="13"/>
        <v>741.34338003164555</v>
      </c>
      <c r="AD28" s="35">
        <f t="shared" si="14"/>
        <v>182.97450452469536</v>
      </c>
      <c r="AE28" s="35">
        <f t="shared" si="15"/>
        <v>102.313038749548</v>
      </c>
      <c r="AF28" s="35">
        <f t="shared" si="16"/>
        <v>414.10732131881417</v>
      </c>
      <c r="AG28" s="35">
        <f t="shared" si="17"/>
        <v>33.251431016125281</v>
      </c>
      <c r="AH28" s="35">
        <f t="shared" si="18"/>
        <v>719.17730461639792</v>
      </c>
      <c r="AI28" s="35">
        <f t="shared" si="19"/>
        <v>402.13917029671217</v>
      </c>
      <c r="AJ28" s="35">
        <f t="shared" si="20"/>
        <v>26.438544121244341</v>
      </c>
      <c r="AK28" s="36">
        <f t="shared" si="21"/>
        <v>3385.3461511500304</v>
      </c>
    </row>
    <row r="29" spans="1:37" x14ac:dyDescent="0.25">
      <c r="A29" s="5">
        <v>5657</v>
      </c>
      <c r="B29" s="5">
        <v>1279071.5492115021</v>
      </c>
      <c r="C29" s="5">
        <v>1589769.9889848828</v>
      </c>
      <c r="D29" s="5">
        <v>17915.589873417735</v>
      </c>
      <c r="E29" s="5">
        <v>60.607483865347405</v>
      </c>
      <c r="F29" s="45">
        <v>-2.5000000000000001E-2</v>
      </c>
      <c r="G29" s="45">
        <v>2.5000000000000001E-2</v>
      </c>
      <c r="H29" s="45">
        <v>0.25</v>
      </c>
      <c r="I29" s="45">
        <v>0.25</v>
      </c>
      <c r="J29" s="45">
        <v>600</v>
      </c>
      <c r="K29" s="50">
        <f t="shared" si="22"/>
        <v>5024.5044550619841</v>
      </c>
      <c r="L29" s="51">
        <v>9900</v>
      </c>
      <c r="M29" s="51">
        <v>4150</v>
      </c>
      <c r="N29" s="35">
        <f t="shared" si="0"/>
        <v>496.25</v>
      </c>
      <c r="O29" s="35">
        <f t="shared" si="1"/>
        <v>25</v>
      </c>
      <c r="P29" s="35">
        <f t="shared" si="2"/>
        <v>738.94083890802244</v>
      </c>
      <c r="Q29" s="35">
        <f t="shared" si="3"/>
        <v>148.75279019625714</v>
      </c>
      <c r="R29" s="35">
        <f t="shared" si="4"/>
        <v>76.616058585328332</v>
      </c>
      <c r="S29" s="35">
        <f t="shared" si="5"/>
        <v>381.44404686430556</v>
      </c>
      <c r="T29" s="35">
        <f t="shared" si="6"/>
        <v>68.27958241870698</v>
      </c>
      <c r="U29" s="35">
        <f t="shared" si="7"/>
        <v>727.0270092576983</v>
      </c>
      <c r="V29" s="35">
        <f t="shared" si="8"/>
        <v>374.4598260033539</v>
      </c>
      <c r="W29" s="35">
        <f t="shared" si="9"/>
        <v>24.302691937190072</v>
      </c>
      <c r="X29" s="35">
        <f t="shared" si="10"/>
        <v>3669.5360021513998</v>
      </c>
      <c r="Y29" s="51">
        <v>9900</v>
      </c>
      <c r="Z29" s="51">
        <v>4150</v>
      </c>
      <c r="AA29" s="35">
        <f t="shared" si="11"/>
        <v>703.75</v>
      </c>
      <c r="AB29" s="35">
        <f t="shared" si="12"/>
        <v>475</v>
      </c>
      <c r="AC29" s="35">
        <f t="shared" si="13"/>
        <v>741.34338003164555</v>
      </c>
      <c r="AD29" s="35">
        <f t="shared" si="14"/>
        <v>182.97450452469536</v>
      </c>
      <c r="AE29" s="35">
        <f t="shared" si="15"/>
        <v>102.2993202604486</v>
      </c>
      <c r="AF29" s="35">
        <f t="shared" si="16"/>
        <v>414.05527672710792</v>
      </c>
      <c r="AG29" s="35">
        <f t="shared" si="17"/>
        <v>33.251431016125281</v>
      </c>
      <c r="AH29" s="35">
        <f t="shared" si="18"/>
        <v>719.17730461639792</v>
      </c>
      <c r="AI29" s="35">
        <f t="shared" si="19"/>
        <v>402.08525007411316</v>
      </c>
      <c r="AJ29" s="35">
        <f t="shared" si="20"/>
        <v>26.380429627851992</v>
      </c>
      <c r="AK29" s="36">
        <f t="shared" si="21"/>
        <v>3393.46020964949</v>
      </c>
    </row>
    <row r="30" spans="1:37" x14ac:dyDescent="0.25">
      <c r="A30" s="5">
        <v>5657.3</v>
      </c>
      <c r="B30" s="5">
        <v>1279218.7430057526</v>
      </c>
      <c r="C30" s="5">
        <v>1590031.3966856897</v>
      </c>
      <c r="D30" s="5">
        <v>17916.097974683558</v>
      </c>
      <c r="E30" s="5">
        <v>60.626414564952469</v>
      </c>
      <c r="F30" s="45">
        <v>-2.5000000000000001E-2</v>
      </c>
      <c r="G30" s="45">
        <v>2.5000000000000001E-2</v>
      </c>
      <c r="H30" s="45">
        <v>0.25</v>
      </c>
      <c r="I30" s="45">
        <v>0.25</v>
      </c>
      <c r="J30" s="45">
        <v>600</v>
      </c>
      <c r="K30" s="50">
        <f t="shared" si="22"/>
        <v>4992.8393151149085</v>
      </c>
      <c r="L30" s="51">
        <v>9900</v>
      </c>
      <c r="M30" s="51">
        <v>4150</v>
      </c>
      <c r="N30" s="35">
        <f t="shared" si="0"/>
        <v>496.25</v>
      </c>
      <c r="O30" s="35">
        <f t="shared" si="1"/>
        <v>25</v>
      </c>
      <c r="P30" s="35">
        <f t="shared" si="2"/>
        <v>738.94083890802244</v>
      </c>
      <c r="Q30" s="35">
        <f t="shared" si="3"/>
        <v>148.75279019625714</v>
      </c>
      <c r="R30" s="35">
        <f t="shared" si="4"/>
        <v>76.626405952676379</v>
      </c>
      <c r="S30" s="35">
        <f t="shared" si="5"/>
        <v>381.49872698798276</v>
      </c>
      <c r="T30" s="35">
        <f t="shared" si="6"/>
        <v>68.27958241870698</v>
      </c>
      <c r="U30" s="35">
        <f t="shared" si="7"/>
        <v>727.0270092576983</v>
      </c>
      <c r="V30" s="35">
        <f t="shared" si="8"/>
        <v>374.51039860455904</v>
      </c>
      <c r="W30" s="35">
        <f t="shared" si="9"/>
        <v>24.256258135141966</v>
      </c>
      <c r="X30" s="35">
        <f t="shared" si="10"/>
        <v>3676.0148232393421</v>
      </c>
      <c r="Y30" s="51">
        <v>9900</v>
      </c>
      <c r="Z30" s="51">
        <v>4150</v>
      </c>
      <c r="AA30" s="35">
        <f t="shared" si="11"/>
        <v>703.75</v>
      </c>
      <c r="AB30" s="35">
        <f t="shared" si="12"/>
        <v>475</v>
      </c>
      <c r="AC30" s="35">
        <f t="shared" si="13"/>
        <v>741.34338003164555</v>
      </c>
      <c r="AD30" s="35">
        <f t="shared" si="14"/>
        <v>182.97450452469536</v>
      </c>
      <c r="AE30" s="35">
        <f t="shared" si="15"/>
        <v>102.2857568072058</v>
      </c>
      <c r="AF30" s="35">
        <f t="shared" si="16"/>
        <v>414.00381268932568</v>
      </c>
      <c r="AG30" s="35">
        <f t="shared" si="17"/>
        <v>33.251431016125281</v>
      </c>
      <c r="AH30" s="35">
        <f t="shared" si="18"/>
        <v>719.17730461639792</v>
      </c>
      <c r="AI30" s="35">
        <f t="shared" si="19"/>
        <v>402.03193921657163</v>
      </c>
      <c r="AJ30" s="35">
        <f t="shared" si="20"/>
        <v>26.322979971153554</v>
      </c>
      <c r="AK30" s="36">
        <f t="shared" si="21"/>
        <v>3401.5165168429044</v>
      </c>
    </row>
    <row r="31" spans="1:37" x14ac:dyDescent="0.25">
      <c r="A31" s="5">
        <v>5658</v>
      </c>
      <c r="B31" s="5">
        <v>1279561.8595967293</v>
      </c>
      <c r="C31" s="5">
        <v>1590641.5368177891</v>
      </c>
      <c r="D31" s="5">
        <v>17917.283544303813</v>
      </c>
      <c r="E31" s="5">
        <v>60.670505983151088</v>
      </c>
      <c r="F31" s="45">
        <v>-2.5000000000000001E-2</v>
      </c>
      <c r="G31" s="45">
        <v>2.5000000000000001E-2</v>
      </c>
      <c r="H31" s="45">
        <v>0.25</v>
      </c>
      <c r="I31" s="45">
        <v>0.25</v>
      </c>
      <c r="J31" s="45">
        <v>600</v>
      </c>
      <c r="K31" s="50">
        <f t="shared" si="22"/>
        <v>4919.8367284349169</v>
      </c>
      <c r="L31" s="51">
        <v>9900</v>
      </c>
      <c r="M31" s="51">
        <v>4150</v>
      </c>
      <c r="N31" s="35">
        <f t="shared" si="0"/>
        <v>496.25</v>
      </c>
      <c r="O31" s="35">
        <f t="shared" si="1"/>
        <v>25</v>
      </c>
      <c r="P31" s="35">
        <f t="shared" si="2"/>
        <v>738.94083890802244</v>
      </c>
      <c r="Q31" s="35">
        <f t="shared" si="3"/>
        <v>148.75279019625714</v>
      </c>
      <c r="R31" s="35">
        <f t="shared" si="4"/>
        <v>76.65010470485872</v>
      </c>
      <c r="S31" s="35">
        <f t="shared" si="5"/>
        <v>381.62393942813122</v>
      </c>
      <c r="T31" s="35">
        <f t="shared" si="6"/>
        <v>68.27958241870698</v>
      </c>
      <c r="U31" s="35">
        <f t="shared" si="7"/>
        <v>727.0270092576983</v>
      </c>
      <c r="V31" s="35">
        <f t="shared" si="8"/>
        <v>374.62622589693808</v>
      </c>
      <c r="W31" s="35">
        <f t="shared" si="9"/>
        <v>24.149876529778094</v>
      </c>
      <c r="X31" s="35">
        <f t="shared" si="10"/>
        <v>3690.9514601481696</v>
      </c>
      <c r="Y31" s="51">
        <v>9900</v>
      </c>
      <c r="Z31" s="51">
        <v>4150</v>
      </c>
      <c r="AA31" s="35">
        <f t="shared" si="11"/>
        <v>703.75</v>
      </c>
      <c r="AB31" s="35">
        <f t="shared" si="12"/>
        <v>475</v>
      </c>
      <c r="AC31" s="35">
        <f t="shared" si="13"/>
        <v>741.34338003164555</v>
      </c>
      <c r="AD31" s="35">
        <f t="shared" si="14"/>
        <v>182.97450452469536</v>
      </c>
      <c r="AE31" s="35">
        <f t="shared" si="15"/>
        <v>102.25470281310474</v>
      </c>
      <c r="AF31" s="35">
        <f t="shared" si="16"/>
        <v>413.88595549109573</v>
      </c>
      <c r="AG31" s="35">
        <f t="shared" si="17"/>
        <v>33.251431016125281</v>
      </c>
      <c r="AH31" s="35">
        <f t="shared" si="18"/>
        <v>719.17730461639792</v>
      </c>
      <c r="AI31" s="35">
        <f t="shared" si="19"/>
        <v>401.90988216915304</v>
      </c>
      <c r="AJ31" s="35">
        <f t="shared" si="20"/>
        <v>26.191477236719695</v>
      </c>
      <c r="AK31" s="36">
        <f t="shared" si="21"/>
        <v>3420.0899785484535</v>
      </c>
    </row>
    <row r="32" spans="1:37" x14ac:dyDescent="0.25">
      <c r="A32" s="5">
        <v>5659</v>
      </c>
      <c r="B32" s="5">
        <v>1280051.2127766609</v>
      </c>
      <c r="C32" s="5">
        <v>1591513.6224586666</v>
      </c>
      <c r="D32" s="5">
        <v>17918.977215189891</v>
      </c>
      <c r="E32" s="5">
        <v>60.733298917488575</v>
      </c>
      <c r="F32" s="45">
        <v>-2.5000000000000001E-2</v>
      </c>
      <c r="G32" s="45">
        <v>2.5000000000000001E-2</v>
      </c>
      <c r="H32" s="45">
        <v>0.25</v>
      </c>
      <c r="I32" s="45">
        <v>0.25</v>
      </c>
      <c r="J32" s="45">
        <v>600</v>
      </c>
      <c r="K32" s="50">
        <f t="shared" si="22"/>
        <v>4817.6911157024797</v>
      </c>
      <c r="L32" s="51">
        <v>9900</v>
      </c>
      <c r="M32" s="51">
        <v>4150</v>
      </c>
      <c r="N32" s="35">
        <f t="shared" si="0"/>
        <v>496.25</v>
      </c>
      <c r="O32" s="35">
        <f t="shared" si="1"/>
        <v>25</v>
      </c>
      <c r="P32" s="35">
        <f t="shared" si="2"/>
        <v>738.94083890802244</v>
      </c>
      <c r="Q32" s="35">
        <f t="shared" si="3"/>
        <v>148.75279019625714</v>
      </c>
      <c r="R32" s="35">
        <f t="shared" si="4"/>
        <v>76.682902075978816</v>
      </c>
      <c r="S32" s="35">
        <f t="shared" si="5"/>
        <v>381.79717303950667</v>
      </c>
      <c r="T32" s="35">
        <f t="shared" si="6"/>
        <v>68.27958241870698</v>
      </c>
      <c r="U32" s="35">
        <f t="shared" si="7"/>
        <v>727.0270092576983</v>
      </c>
      <c r="V32" s="35">
        <f t="shared" si="8"/>
        <v>374.78652255157903</v>
      </c>
      <c r="W32" s="35">
        <f t="shared" si="9"/>
        <v>24.002575198098487</v>
      </c>
      <c r="X32" s="35">
        <f t="shared" si="10"/>
        <v>3711.8508830124865</v>
      </c>
      <c r="Y32" s="51">
        <v>9900</v>
      </c>
      <c r="Z32" s="51">
        <v>4150</v>
      </c>
      <c r="AA32" s="35">
        <f t="shared" si="11"/>
        <v>703.75</v>
      </c>
      <c r="AB32" s="35">
        <f t="shared" si="12"/>
        <v>475</v>
      </c>
      <c r="AC32" s="35">
        <f t="shared" si="13"/>
        <v>741.34338003164555</v>
      </c>
      <c r="AD32" s="35">
        <f t="shared" si="14"/>
        <v>182.97450452469536</v>
      </c>
      <c r="AE32" s="35">
        <f t="shared" si="15"/>
        <v>102.21175067521833</v>
      </c>
      <c r="AF32" s="35">
        <f t="shared" si="16"/>
        <v>413.7228766464865</v>
      </c>
      <c r="AG32" s="35">
        <f t="shared" si="17"/>
        <v>33.251431016125281</v>
      </c>
      <c r="AH32" s="35">
        <f t="shared" si="18"/>
        <v>719.17730461639792</v>
      </c>
      <c r="AI32" s="35">
        <f t="shared" si="19"/>
        <v>401.74105972674283</v>
      </c>
      <c r="AJ32" s="35">
        <f t="shared" si="20"/>
        <v>26.009659471348051</v>
      </c>
      <c r="AK32" s="36">
        <f t="shared" si="21"/>
        <v>3446.0780662691277</v>
      </c>
    </row>
    <row r="33" spans="1:37" x14ac:dyDescent="0.25">
      <c r="A33" s="5">
        <v>5660</v>
      </c>
      <c r="B33" s="5">
        <v>1280539.6116518974</v>
      </c>
      <c r="C33" s="5">
        <v>1592386.2429026663</v>
      </c>
      <c r="D33" s="5">
        <v>17920.670886075968</v>
      </c>
      <c r="E33" s="5">
        <v>60.795862668359874</v>
      </c>
      <c r="F33" s="45">
        <v>-2.5000000000000001E-2</v>
      </c>
      <c r="G33" s="45">
        <v>2.5000000000000001E-2</v>
      </c>
      <c r="H33" s="45">
        <v>0.25</v>
      </c>
      <c r="I33" s="45">
        <v>0.25</v>
      </c>
      <c r="J33" s="45">
        <v>600</v>
      </c>
      <c r="K33" s="50">
        <f t="shared" si="22"/>
        <v>4718.0676168646696</v>
      </c>
      <c r="L33" s="51">
        <v>9900</v>
      </c>
      <c r="M33" s="51">
        <v>4150</v>
      </c>
      <c r="N33" s="35">
        <f t="shared" si="0"/>
        <v>496.25</v>
      </c>
      <c r="O33" s="35">
        <f t="shared" si="1"/>
        <v>25</v>
      </c>
      <c r="P33" s="35">
        <f t="shared" si="2"/>
        <v>738.94083890802244</v>
      </c>
      <c r="Q33" s="35">
        <f t="shared" si="3"/>
        <v>148.75279019625714</v>
      </c>
      <c r="R33" s="35">
        <f t="shared" si="4"/>
        <v>76.714489772284438</v>
      </c>
      <c r="S33" s="35">
        <f t="shared" si="5"/>
        <v>381.96396077132442</v>
      </c>
      <c r="T33" s="35">
        <f t="shared" si="6"/>
        <v>68.27958241870698</v>
      </c>
      <c r="U33" s="35">
        <f t="shared" si="7"/>
        <v>727.0270092576983</v>
      </c>
      <c r="V33" s="35">
        <f t="shared" si="8"/>
        <v>374.94090693888438</v>
      </c>
      <c r="W33" s="35">
        <f t="shared" si="9"/>
        <v>23.860622562230205</v>
      </c>
      <c r="X33" s="35">
        <f t="shared" si="10"/>
        <v>3732.2342707443513</v>
      </c>
      <c r="Y33" s="51">
        <v>9900</v>
      </c>
      <c r="Z33" s="51">
        <v>4150</v>
      </c>
      <c r="AA33" s="35">
        <f t="shared" si="11"/>
        <v>703.75</v>
      </c>
      <c r="AB33" s="35">
        <f t="shared" si="12"/>
        <v>475</v>
      </c>
      <c r="AC33" s="35">
        <f t="shared" si="13"/>
        <v>741.34338003164555</v>
      </c>
      <c r="AD33" s="35">
        <f t="shared" si="14"/>
        <v>182.97450452469536</v>
      </c>
      <c r="AE33" s="35">
        <f t="shared" si="15"/>
        <v>102.17040946713328</v>
      </c>
      <c r="AF33" s="35">
        <f t="shared" si="16"/>
        <v>413.5658424264484</v>
      </c>
      <c r="AG33" s="35">
        <f t="shared" si="17"/>
        <v>33.251431016125281</v>
      </c>
      <c r="AH33" s="35">
        <f t="shared" si="18"/>
        <v>719.17730461639792</v>
      </c>
      <c r="AI33" s="35">
        <f t="shared" si="19"/>
        <v>401.57856900882877</v>
      </c>
      <c r="AJ33" s="35">
        <f t="shared" si="20"/>
        <v>25.834737001996977</v>
      </c>
      <c r="AK33" s="36">
        <f t="shared" si="21"/>
        <v>3471.4244728115145</v>
      </c>
    </row>
    <row r="34" spans="1:37" x14ac:dyDescent="0.25">
      <c r="A34" s="5">
        <v>5661</v>
      </c>
      <c r="B34" s="5">
        <v>1281027.0591306686</v>
      </c>
      <c r="C34" s="5">
        <v>1593259.3951556981</v>
      </c>
      <c r="D34" s="5">
        <v>17922.364556962042</v>
      </c>
      <c r="E34" s="5">
        <v>60.858197235764983</v>
      </c>
      <c r="F34" s="45">
        <v>-2.5000000000000001E-2</v>
      </c>
      <c r="G34" s="45">
        <v>2.5000000000000001E-2</v>
      </c>
      <c r="H34" s="45">
        <v>0.25</v>
      </c>
      <c r="I34" s="45">
        <v>0.25</v>
      </c>
      <c r="J34" s="45">
        <v>600</v>
      </c>
      <c r="K34" s="50">
        <f t="shared" si="22"/>
        <v>4620.9662319214876</v>
      </c>
      <c r="L34" s="51">
        <v>9900</v>
      </c>
      <c r="M34" s="51">
        <v>4150</v>
      </c>
      <c r="N34" s="35">
        <f t="shared" si="0"/>
        <v>496.25</v>
      </c>
      <c r="O34" s="35">
        <f t="shared" si="1"/>
        <v>25</v>
      </c>
      <c r="P34" s="35">
        <f t="shared" si="2"/>
        <v>738.94083890802244</v>
      </c>
      <c r="Q34" s="35">
        <f t="shared" si="3"/>
        <v>148.75279019625714</v>
      </c>
      <c r="R34" s="35">
        <f t="shared" si="4"/>
        <v>76.744904770562087</v>
      </c>
      <c r="S34" s="35">
        <f t="shared" si="5"/>
        <v>382.12450411307952</v>
      </c>
      <c r="T34" s="35">
        <f t="shared" si="6"/>
        <v>68.27958241870698</v>
      </c>
      <c r="U34" s="35">
        <f t="shared" si="7"/>
        <v>727.0270092576983</v>
      </c>
      <c r="V34" s="35">
        <f t="shared" si="8"/>
        <v>375.08955978233826</v>
      </c>
      <c r="W34" s="35">
        <f t="shared" si="9"/>
        <v>23.723861875419736</v>
      </c>
      <c r="X34" s="35">
        <f t="shared" si="10"/>
        <v>3752.101623343764</v>
      </c>
      <c r="Y34" s="51">
        <v>9900</v>
      </c>
      <c r="Z34" s="51">
        <v>4150</v>
      </c>
      <c r="AA34" s="35">
        <f t="shared" si="11"/>
        <v>703.75</v>
      </c>
      <c r="AB34" s="35">
        <f t="shared" si="12"/>
        <v>475</v>
      </c>
      <c r="AC34" s="35">
        <f t="shared" si="13"/>
        <v>741.34338003164555</v>
      </c>
      <c r="AD34" s="35">
        <f t="shared" si="14"/>
        <v>182.97450452469536</v>
      </c>
      <c r="AE34" s="35">
        <f t="shared" si="15"/>
        <v>102.13062780443919</v>
      </c>
      <c r="AF34" s="35">
        <f t="shared" si="16"/>
        <v>413.41466574910953</v>
      </c>
      <c r="AG34" s="35">
        <f t="shared" si="17"/>
        <v>33.251431016125281</v>
      </c>
      <c r="AH34" s="35">
        <f t="shared" si="18"/>
        <v>719.17730461639792</v>
      </c>
      <c r="AI34" s="35">
        <f t="shared" si="19"/>
        <v>401.42220805010493</v>
      </c>
      <c r="AJ34" s="35">
        <f t="shared" si="20"/>
        <v>25.666483886629628</v>
      </c>
      <c r="AK34" s="36">
        <f t="shared" si="21"/>
        <v>3496.1291981756121</v>
      </c>
    </row>
    <row r="35" spans="1:37" x14ac:dyDescent="0.25">
      <c r="A35" s="5">
        <v>5661.2</v>
      </c>
      <c r="B35" s="5">
        <v>1281124.434715271</v>
      </c>
      <c r="C35" s="5">
        <v>1593434.089160651</v>
      </c>
      <c r="D35" s="5">
        <v>17922.703291139256</v>
      </c>
      <c r="E35" s="5">
        <v>60.870636647230057</v>
      </c>
      <c r="F35" s="45">
        <v>-2.5000000000000001E-2</v>
      </c>
      <c r="G35" s="45">
        <v>2.5000000000000001E-2</v>
      </c>
      <c r="H35" s="45">
        <v>0.25</v>
      </c>
      <c r="I35" s="45">
        <v>0.25</v>
      </c>
      <c r="J35" s="45">
        <v>600</v>
      </c>
      <c r="K35" s="50">
        <f t="shared" si="22"/>
        <v>4601.848608600224</v>
      </c>
      <c r="L35" s="51">
        <v>9900</v>
      </c>
      <c r="M35" s="51">
        <v>4150</v>
      </c>
      <c r="N35" s="35">
        <f t="shared" si="0"/>
        <v>496.25</v>
      </c>
      <c r="O35" s="35">
        <f t="shared" si="1"/>
        <v>25</v>
      </c>
      <c r="P35" s="35">
        <f t="shared" si="2"/>
        <v>738.94083890802244</v>
      </c>
      <c r="Q35" s="35">
        <f t="shared" si="3"/>
        <v>148.75279019625714</v>
      </c>
      <c r="R35" s="35">
        <f t="shared" si="4"/>
        <v>76.750850160015375</v>
      </c>
      <c r="S35" s="35">
        <f t="shared" si="5"/>
        <v>382.15588041083322</v>
      </c>
      <c r="T35" s="35">
        <f t="shared" si="6"/>
        <v>68.27958241870698</v>
      </c>
      <c r="U35" s="35">
        <f t="shared" si="7"/>
        <v>727.0270092576983</v>
      </c>
      <c r="V35" s="35">
        <f t="shared" si="8"/>
        <v>375.1186177832497</v>
      </c>
      <c r="W35" s="35">
        <f t="shared" si="9"/>
        <v>23.697119557487326</v>
      </c>
      <c r="X35" s="35">
        <f t="shared" si="10"/>
        <v>3756.0131696477488</v>
      </c>
      <c r="Y35" s="51">
        <v>9900</v>
      </c>
      <c r="Z35" s="51">
        <v>4150</v>
      </c>
      <c r="AA35" s="35">
        <f t="shared" si="11"/>
        <v>703.75</v>
      </c>
      <c r="AB35" s="35">
        <f t="shared" si="12"/>
        <v>475</v>
      </c>
      <c r="AC35" s="35">
        <f t="shared" si="13"/>
        <v>741.34338003164555</v>
      </c>
      <c r="AD35" s="35">
        <f t="shared" si="14"/>
        <v>182.97450452469536</v>
      </c>
      <c r="AE35" s="35">
        <f t="shared" si="15"/>
        <v>102.12285429568642</v>
      </c>
      <c r="AF35" s="35">
        <f t="shared" si="16"/>
        <v>413.3851175706555</v>
      </c>
      <c r="AG35" s="35">
        <f t="shared" si="17"/>
        <v>33.251431016125281</v>
      </c>
      <c r="AH35" s="35">
        <f t="shared" si="18"/>
        <v>719.17730461639792</v>
      </c>
      <c r="AI35" s="35">
        <f t="shared" si="19"/>
        <v>401.39165444326903</v>
      </c>
      <c r="AJ35" s="35">
        <f t="shared" si="20"/>
        <v>25.633614596814887</v>
      </c>
      <c r="AK35" s="36">
        <f t="shared" si="21"/>
        <v>3500.9931415070332</v>
      </c>
    </row>
    <row r="36" spans="1:37" x14ac:dyDescent="0.25">
      <c r="A36" s="5">
        <v>5661.8</v>
      </c>
      <c r="B36" s="5">
        <v>1281416.3340668678</v>
      </c>
      <c r="C36" s="5">
        <v>1593958.2978554964</v>
      </c>
      <c r="D36" s="5">
        <v>17923.719493670902</v>
      </c>
      <c r="E36" s="5">
        <v>60.907899877593429</v>
      </c>
      <c r="F36" s="45">
        <v>-2.5000000000000001E-2</v>
      </c>
      <c r="G36" s="45">
        <v>2.5000000000000001E-2</v>
      </c>
      <c r="H36" s="45">
        <v>0.25</v>
      </c>
      <c r="I36" s="45">
        <v>0.25</v>
      </c>
      <c r="J36" s="45">
        <v>600</v>
      </c>
      <c r="K36" s="50">
        <f t="shared" si="22"/>
        <v>4545.1010459710578</v>
      </c>
      <c r="L36" s="51">
        <v>9900</v>
      </c>
      <c r="M36" s="51">
        <v>4150</v>
      </c>
      <c r="N36" s="35">
        <f t="shared" si="0"/>
        <v>496.25</v>
      </c>
      <c r="O36" s="35">
        <f t="shared" si="1"/>
        <v>25</v>
      </c>
      <c r="P36" s="35">
        <f t="shared" si="2"/>
        <v>738.94083890802244</v>
      </c>
      <c r="Q36" s="35">
        <f t="shared" si="3"/>
        <v>148.75279019625714</v>
      </c>
      <c r="R36" s="35">
        <f t="shared" si="4"/>
        <v>76.768416010662236</v>
      </c>
      <c r="S36" s="35">
        <f t="shared" si="5"/>
        <v>382.24857124938262</v>
      </c>
      <c r="T36" s="35">
        <f t="shared" si="6"/>
        <v>68.27958241870698</v>
      </c>
      <c r="U36" s="35">
        <f t="shared" si="7"/>
        <v>727.0270092576983</v>
      </c>
      <c r="V36" s="35">
        <f t="shared" si="8"/>
        <v>375.20447061225548</v>
      </c>
      <c r="W36" s="35">
        <f t="shared" si="9"/>
        <v>23.618091413461205</v>
      </c>
      <c r="X36" s="35">
        <f t="shared" si="10"/>
        <v>3767.6239601279322</v>
      </c>
      <c r="Y36" s="51">
        <v>9900</v>
      </c>
      <c r="Z36" s="51">
        <v>4150</v>
      </c>
      <c r="AA36" s="35">
        <f t="shared" si="11"/>
        <v>703.75</v>
      </c>
      <c r="AB36" s="35">
        <f t="shared" si="12"/>
        <v>475</v>
      </c>
      <c r="AC36" s="35">
        <f t="shared" si="13"/>
        <v>741.34338003164555</v>
      </c>
      <c r="AD36" s="35">
        <f t="shared" si="14"/>
        <v>182.97450452469536</v>
      </c>
      <c r="AE36" s="35">
        <f t="shared" si="15"/>
        <v>102.09989261878636</v>
      </c>
      <c r="AF36" s="35">
        <f t="shared" si="16"/>
        <v>413.29782255835914</v>
      </c>
      <c r="AG36" s="35">
        <f t="shared" si="17"/>
        <v>33.251431016125281</v>
      </c>
      <c r="AH36" s="35">
        <f t="shared" si="18"/>
        <v>719.17730461639792</v>
      </c>
      <c r="AI36" s="35">
        <f t="shared" si="19"/>
        <v>401.30140407234796</v>
      </c>
      <c r="AJ36" s="35">
        <f t="shared" si="20"/>
        <v>25.536539540914138</v>
      </c>
      <c r="AK36" s="36">
        <f t="shared" si="21"/>
        <v>3515.4309680185274</v>
      </c>
    </row>
    <row r="37" spans="1:37" x14ac:dyDescent="0.25">
      <c r="A37" s="5">
        <v>5662</v>
      </c>
      <c r="B37" s="5">
        <v>1281513.5581283569</v>
      </c>
      <c r="C37" s="5">
        <v>1594133.0762344897</v>
      </c>
      <c r="D37" s="5">
        <v>17924.058227848116</v>
      </c>
      <c r="E37" s="5">
        <v>60.920302619703911</v>
      </c>
      <c r="F37" s="45">
        <v>-2.5000000000000001E-2</v>
      </c>
      <c r="G37" s="45">
        <v>2.5000000000000001E-2</v>
      </c>
      <c r="H37" s="45">
        <v>0.25</v>
      </c>
      <c r="I37" s="45">
        <v>0.25</v>
      </c>
      <c r="J37" s="45">
        <v>600</v>
      </c>
      <c r="K37" s="50">
        <f t="shared" si="22"/>
        <v>4526.3869608729337</v>
      </c>
      <c r="L37" s="51">
        <v>9900</v>
      </c>
      <c r="M37" s="51">
        <v>4150</v>
      </c>
      <c r="N37" s="35">
        <f t="shared" si="0"/>
        <v>496.25</v>
      </c>
      <c r="O37" s="35">
        <f t="shared" si="1"/>
        <v>25</v>
      </c>
      <c r="P37" s="35">
        <f t="shared" si="2"/>
        <v>738.94083890802244</v>
      </c>
      <c r="Q37" s="35">
        <f t="shared" si="3"/>
        <v>148.75279019625714</v>
      </c>
      <c r="R37" s="35">
        <f t="shared" si="4"/>
        <v>76.774182071658771</v>
      </c>
      <c r="S37" s="35">
        <f t="shared" si="5"/>
        <v>382.27899365062115</v>
      </c>
      <c r="T37" s="35">
        <f t="shared" si="6"/>
        <v>68.27958241870698</v>
      </c>
      <c r="U37" s="35">
        <f t="shared" si="7"/>
        <v>727.0270092576983</v>
      </c>
      <c r="V37" s="35">
        <f t="shared" si="8"/>
        <v>375.23265214805036</v>
      </c>
      <c r="W37" s="35">
        <f t="shared" si="9"/>
        <v>23.592144546444011</v>
      </c>
      <c r="X37" s="35">
        <f t="shared" si="10"/>
        <v>3771.4529408107246</v>
      </c>
      <c r="Y37" s="51">
        <v>9900</v>
      </c>
      <c r="Z37" s="51">
        <v>4150</v>
      </c>
      <c r="AA37" s="35">
        <f t="shared" si="11"/>
        <v>703.75</v>
      </c>
      <c r="AB37" s="35">
        <f t="shared" si="12"/>
        <v>475</v>
      </c>
      <c r="AC37" s="35">
        <f t="shared" si="13"/>
        <v>741.34338003164555</v>
      </c>
      <c r="AD37" s="35">
        <f t="shared" si="14"/>
        <v>182.97450452469536</v>
      </c>
      <c r="AE37" s="35">
        <f t="shared" si="15"/>
        <v>102.09235711891152</v>
      </c>
      <c r="AF37" s="35">
        <f t="shared" si="16"/>
        <v>413.26916959599913</v>
      </c>
      <c r="AG37" s="35">
        <f t="shared" si="17"/>
        <v>33.251431016125281</v>
      </c>
      <c r="AH37" s="35">
        <f t="shared" si="18"/>
        <v>719.17730461639792</v>
      </c>
      <c r="AI37" s="35">
        <f t="shared" si="19"/>
        <v>401.27178595422271</v>
      </c>
      <c r="AJ37" s="35">
        <f t="shared" si="20"/>
        <v>25.504686754011114</v>
      </c>
      <c r="AK37" s="36">
        <f t="shared" si="21"/>
        <v>3520.1922423614224</v>
      </c>
    </row>
    <row r="38" spans="1:37" x14ac:dyDescent="0.25">
      <c r="A38" s="5">
        <v>5663</v>
      </c>
      <c r="B38" s="5">
        <v>1281999.1115679741</v>
      </c>
      <c r="C38" s="5">
        <v>1595007.2831664979</v>
      </c>
      <c r="D38" s="5">
        <v>17925.75189873419</v>
      </c>
      <c r="E38" s="5">
        <v>60.982178820176642</v>
      </c>
      <c r="F38" s="45">
        <v>-2.5000000000000001E-2</v>
      </c>
      <c r="G38" s="45">
        <v>2.5000000000000001E-2</v>
      </c>
      <c r="H38" s="45">
        <v>0.25</v>
      </c>
      <c r="I38" s="45">
        <v>0.25</v>
      </c>
      <c r="J38" s="45">
        <v>600</v>
      </c>
      <c r="K38" s="50">
        <f t="shared" si="22"/>
        <v>4434.3298037190089</v>
      </c>
      <c r="L38" s="51">
        <v>9900</v>
      </c>
      <c r="M38" s="51">
        <v>4150</v>
      </c>
      <c r="N38" s="35">
        <f t="shared" si="0"/>
        <v>496.25</v>
      </c>
      <c r="O38" s="35">
        <f t="shared" si="1"/>
        <v>25</v>
      </c>
      <c r="P38" s="35">
        <f t="shared" si="2"/>
        <v>738.94083890802244</v>
      </c>
      <c r="Q38" s="35">
        <f t="shared" si="3"/>
        <v>148.75279019625714</v>
      </c>
      <c r="R38" s="35">
        <f t="shared" si="4"/>
        <v>76.802354812475286</v>
      </c>
      <c r="S38" s="35">
        <f t="shared" si="5"/>
        <v>382.4276096952895</v>
      </c>
      <c r="T38" s="35">
        <f t="shared" si="6"/>
        <v>68.27958241870698</v>
      </c>
      <c r="U38" s="35">
        <f t="shared" si="7"/>
        <v>727.0270092576983</v>
      </c>
      <c r="V38" s="35">
        <f t="shared" si="8"/>
        <v>375.37034599212149</v>
      </c>
      <c r="W38" s="35">
        <f t="shared" si="9"/>
        <v>23.465329695822454</v>
      </c>
      <c r="X38" s="35">
        <f t="shared" si="10"/>
        <v>3790.2882231452322</v>
      </c>
      <c r="Y38" s="51">
        <v>9900</v>
      </c>
      <c r="Z38" s="51">
        <v>4150</v>
      </c>
      <c r="AA38" s="35">
        <f t="shared" si="11"/>
        <v>703.75</v>
      </c>
      <c r="AB38" s="35">
        <f t="shared" si="12"/>
        <v>475</v>
      </c>
      <c r="AC38" s="35">
        <f t="shared" si="13"/>
        <v>741.34338003164555</v>
      </c>
      <c r="AD38" s="35">
        <f t="shared" si="14"/>
        <v>182.97450452469536</v>
      </c>
      <c r="AE38" s="35">
        <f t="shared" si="15"/>
        <v>102.05555149299438</v>
      </c>
      <c r="AF38" s="35">
        <f t="shared" si="16"/>
        <v>413.12918643643144</v>
      </c>
      <c r="AG38" s="35">
        <f t="shared" si="17"/>
        <v>33.251431016125281</v>
      </c>
      <c r="AH38" s="35">
        <f t="shared" si="18"/>
        <v>719.17730461639792</v>
      </c>
      <c r="AI38" s="35">
        <f t="shared" si="19"/>
        <v>401.12712224322883</v>
      </c>
      <c r="AJ38" s="35">
        <f t="shared" si="20"/>
        <v>25.349144049567748</v>
      </c>
      <c r="AK38" s="36">
        <f t="shared" si="21"/>
        <v>3543.6136053689434</v>
      </c>
    </row>
    <row r="39" spans="1:37" x14ac:dyDescent="0.25">
      <c r="A39" s="5">
        <v>5664</v>
      </c>
      <c r="B39" s="5">
        <v>1282483.7223801613</v>
      </c>
      <c r="C39" s="5">
        <v>1595882.0129899681</v>
      </c>
      <c r="D39" s="5">
        <v>17927.445569620268</v>
      </c>
      <c r="E39" s="5">
        <v>61.043825837183192</v>
      </c>
      <c r="F39" s="45">
        <v>-2.5000000000000001E-2</v>
      </c>
      <c r="G39" s="45">
        <v>2.5000000000000001E-2</v>
      </c>
      <c r="H39" s="45">
        <v>0.25</v>
      </c>
      <c r="I39" s="45">
        <v>0.25</v>
      </c>
      <c r="J39" s="45">
        <v>600</v>
      </c>
      <c r="K39" s="50">
        <f t="shared" si="22"/>
        <v>4344.7947604597102</v>
      </c>
      <c r="L39" s="51">
        <v>9900</v>
      </c>
      <c r="M39" s="51">
        <v>4150</v>
      </c>
      <c r="N39" s="35">
        <f t="shared" si="0"/>
        <v>496.25</v>
      </c>
      <c r="O39" s="35">
        <f t="shared" si="1"/>
        <v>25</v>
      </c>
      <c r="P39" s="35">
        <f t="shared" si="2"/>
        <v>738.94083890802244</v>
      </c>
      <c r="Q39" s="35">
        <f t="shared" si="3"/>
        <v>148.75279019625714</v>
      </c>
      <c r="R39" s="35">
        <f t="shared" si="4"/>
        <v>76.829454369806783</v>
      </c>
      <c r="S39" s="35">
        <f t="shared" si="5"/>
        <v>382.57052286662804</v>
      </c>
      <c r="T39" s="35">
        <f t="shared" si="6"/>
        <v>68.27958241870698</v>
      </c>
      <c r="U39" s="35">
        <f t="shared" si="7"/>
        <v>727.0270092576983</v>
      </c>
      <c r="V39" s="35">
        <f t="shared" si="8"/>
        <v>375.50279466816261</v>
      </c>
      <c r="W39" s="35">
        <f t="shared" si="9"/>
        <v>23.343283743238491</v>
      </c>
      <c r="X39" s="35">
        <f t="shared" si="10"/>
        <v>3808.6074703472887</v>
      </c>
      <c r="Y39" s="51">
        <v>9900</v>
      </c>
      <c r="Z39" s="51">
        <v>4150</v>
      </c>
      <c r="AA39" s="35">
        <f t="shared" si="11"/>
        <v>703.75</v>
      </c>
      <c r="AB39" s="35">
        <f t="shared" si="12"/>
        <v>475</v>
      </c>
      <c r="AC39" s="35">
        <f t="shared" si="13"/>
        <v>741.34338003164555</v>
      </c>
      <c r="AD39" s="35">
        <f t="shared" si="14"/>
        <v>182.97450452469536</v>
      </c>
      <c r="AE39" s="35">
        <f t="shared" si="15"/>
        <v>102.02016750668651</v>
      </c>
      <c r="AF39" s="35">
        <f t="shared" si="16"/>
        <v>412.99455769406927</v>
      </c>
      <c r="AG39" s="35">
        <f t="shared" si="17"/>
        <v>33.251431016125281</v>
      </c>
      <c r="AH39" s="35">
        <f t="shared" si="18"/>
        <v>719.17730461639792</v>
      </c>
      <c r="AI39" s="35">
        <f t="shared" si="19"/>
        <v>400.98804625575406</v>
      </c>
      <c r="AJ39" s="35">
        <f t="shared" si="20"/>
        <v>25.199665338635789</v>
      </c>
      <c r="AK39" s="36">
        <f t="shared" si="21"/>
        <v>3566.3932871981769</v>
      </c>
    </row>
    <row r="40" spans="1:37" x14ac:dyDescent="0.25">
      <c r="A40" s="5">
        <v>5665</v>
      </c>
      <c r="B40" s="5">
        <v>1282967.3935031891</v>
      </c>
      <c r="C40" s="5">
        <v>1596757.2627538443</v>
      </c>
      <c r="D40" s="5">
        <v>17929.139240506345</v>
      </c>
      <c r="E40" s="5">
        <v>61.105243670723546</v>
      </c>
      <c r="F40" s="45">
        <v>-2.5000000000000001E-2</v>
      </c>
      <c r="G40" s="45">
        <v>2.5000000000000001E-2</v>
      </c>
      <c r="H40" s="45">
        <v>0.25</v>
      </c>
      <c r="I40" s="45">
        <v>0.25</v>
      </c>
      <c r="J40" s="45">
        <v>600</v>
      </c>
      <c r="K40" s="50">
        <f t="shared" si="22"/>
        <v>4257.7818310950415</v>
      </c>
      <c r="L40" s="51">
        <v>9900</v>
      </c>
      <c r="M40" s="51">
        <v>4150</v>
      </c>
      <c r="N40" s="35">
        <f t="shared" si="0"/>
        <v>496.25</v>
      </c>
      <c r="O40" s="35">
        <f t="shared" si="1"/>
        <v>25</v>
      </c>
      <c r="P40" s="35">
        <f t="shared" si="2"/>
        <v>738.94083890802244</v>
      </c>
      <c r="Q40" s="35">
        <f t="shared" si="3"/>
        <v>148.75279019625714</v>
      </c>
      <c r="R40" s="35">
        <f t="shared" si="4"/>
        <v>76.855510456684414</v>
      </c>
      <c r="S40" s="35">
        <f t="shared" si="5"/>
        <v>382.70789463245211</v>
      </c>
      <c r="T40" s="35">
        <f t="shared" si="6"/>
        <v>68.27958241870698</v>
      </c>
      <c r="U40" s="35">
        <f t="shared" si="7"/>
        <v>727.0270092576983</v>
      </c>
      <c r="V40" s="35">
        <f t="shared" si="8"/>
        <v>375.63014339816374</v>
      </c>
      <c r="W40" s="35">
        <f t="shared" si="9"/>
        <v>23.225880023768415</v>
      </c>
      <c r="X40" s="35">
        <f t="shared" si="10"/>
        <v>3826.4106824168921</v>
      </c>
      <c r="Y40" s="51">
        <v>9900</v>
      </c>
      <c r="Z40" s="51">
        <v>4150</v>
      </c>
      <c r="AA40" s="35">
        <f t="shared" si="11"/>
        <v>703.75</v>
      </c>
      <c r="AB40" s="35">
        <f t="shared" si="12"/>
        <v>475</v>
      </c>
      <c r="AC40" s="35">
        <f t="shared" si="13"/>
        <v>741.34338003164555</v>
      </c>
      <c r="AD40" s="35">
        <f t="shared" si="14"/>
        <v>182.97450452469536</v>
      </c>
      <c r="AE40" s="35">
        <f t="shared" si="15"/>
        <v>101.98616409580079</v>
      </c>
      <c r="AF40" s="35">
        <f t="shared" si="16"/>
        <v>412.8651332522532</v>
      </c>
      <c r="AG40" s="35">
        <f t="shared" si="17"/>
        <v>33.251431016125281</v>
      </c>
      <c r="AH40" s="35">
        <f t="shared" si="18"/>
        <v>719.17730461639792</v>
      </c>
      <c r="AI40" s="35">
        <f t="shared" si="19"/>
        <v>400.85439658990538</v>
      </c>
      <c r="AJ40" s="35">
        <f t="shared" si="20"/>
        <v>25.056070662256126</v>
      </c>
      <c r="AK40" s="36">
        <f t="shared" si="21"/>
        <v>3588.5312878491222</v>
      </c>
    </row>
    <row r="41" spans="1:37" x14ac:dyDescent="0.25">
      <c r="A41" s="5">
        <v>5665.7</v>
      </c>
      <c r="B41" s="5">
        <v>1283305.4057507515</v>
      </c>
      <c r="C41" s="5">
        <v>1597370.2453780174</v>
      </c>
      <c r="D41" s="5">
        <v>17930.3248101266</v>
      </c>
      <c r="E41" s="5">
        <v>61.148099790039403</v>
      </c>
      <c r="F41" s="45">
        <v>-2.5000000000000001E-2</v>
      </c>
      <c r="G41" s="45">
        <v>2.5000000000000001E-2</v>
      </c>
      <c r="H41" s="45">
        <v>0.25</v>
      </c>
      <c r="I41" s="45">
        <v>0.25</v>
      </c>
      <c r="J41" s="45">
        <v>600</v>
      </c>
      <c r="K41" s="50">
        <f t="shared" si="22"/>
        <v>4198.3734383070914</v>
      </c>
      <c r="L41" s="51">
        <v>9900</v>
      </c>
      <c r="M41" s="51">
        <v>4150</v>
      </c>
      <c r="N41" s="35">
        <f t="shared" si="0"/>
        <v>496.25</v>
      </c>
      <c r="O41" s="35">
        <f t="shared" si="1"/>
        <v>25</v>
      </c>
      <c r="P41" s="35">
        <f t="shared" si="2"/>
        <v>738.94083890802244</v>
      </c>
      <c r="Q41" s="35">
        <f t="shared" si="3"/>
        <v>148.75279019625714</v>
      </c>
      <c r="R41" s="35">
        <f t="shared" si="4"/>
        <v>76.873143981576007</v>
      </c>
      <c r="S41" s="35">
        <f t="shared" si="5"/>
        <v>382.80083989912828</v>
      </c>
      <c r="T41" s="35">
        <f t="shared" si="6"/>
        <v>68.27958241870698</v>
      </c>
      <c r="U41" s="35">
        <f t="shared" si="7"/>
        <v>727.0270092576983</v>
      </c>
      <c r="V41" s="35">
        <f t="shared" si="8"/>
        <v>375.71632698401567</v>
      </c>
      <c r="W41" s="35">
        <f t="shared" si="9"/>
        <v>23.146394978351456</v>
      </c>
      <c r="X41" s="35">
        <f t="shared" si="10"/>
        <v>3838.565889961802</v>
      </c>
      <c r="Y41" s="51">
        <v>9900</v>
      </c>
      <c r="Z41" s="51">
        <v>4150</v>
      </c>
      <c r="AA41" s="35">
        <f t="shared" si="11"/>
        <v>703.75</v>
      </c>
      <c r="AB41" s="35">
        <f t="shared" si="12"/>
        <v>475</v>
      </c>
      <c r="AC41" s="35">
        <f t="shared" si="13"/>
        <v>741.34338003164555</v>
      </c>
      <c r="AD41" s="35">
        <f t="shared" si="14"/>
        <v>182.97450452469536</v>
      </c>
      <c r="AE41" s="35">
        <f t="shared" si="15"/>
        <v>101.96316226624654</v>
      </c>
      <c r="AF41" s="35">
        <f t="shared" si="16"/>
        <v>412.77755629023972</v>
      </c>
      <c r="AG41" s="35">
        <f t="shared" si="17"/>
        <v>33.251431016125281</v>
      </c>
      <c r="AH41" s="35">
        <f t="shared" si="18"/>
        <v>719.17730461639792</v>
      </c>
      <c r="AI41" s="35">
        <f t="shared" si="19"/>
        <v>400.7639883998516</v>
      </c>
      <c r="AJ41" s="35">
        <f t="shared" si="20"/>
        <v>24.95896393176735</v>
      </c>
      <c r="AK41" s="36">
        <f t="shared" si="21"/>
        <v>3603.6460880036984</v>
      </c>
    </row>
    <row r="42" spans="1:37" x14ac:dyDescent="0.25">
      <c r="A42" s="5">
        <v>5666</v>
      </c>
      <c r="B42" s="5">
        <v>1283450.1278815269</v>
      </c>
      <c r="C42" s="5">
        <v>1597633.0295176506</v>
      </c>
      <c r="D42" s="5">
        <v>17930.832911392423</v>
      </c>
      <c r="E42" s="5">
        <v>61.166432320797718</v>
      </c>
      <c r="F42" s="45">
        <v>-2.5000000000000001E-2</v>
      </c>
      <c r="G42" s="45">
        <v>2.5000000000000001E-2</v>
      </c>
      <c r="H42" s="45">
        <v>0.25</v>
      </c>
      <c r="I42" s="45">
        <v>0.25</v>
      </c>
      <c r="J42" s="45">
        <v>600</v>
      </c>
      <c r="K42" s="50">
        <f t="shared" si="22"/>
        <v>4173.291015625</v>
      </c>
      <c r="L42" s="51">
        <v>9900</v>
      </c>
      <c r="M42" s="51">
        <v>4150</v>
      </c>
      <c r="N42" s="35">
        <f t="shared" si="0"/>
        <v>496.25</v>
      </c>
      <c r="O42" s="35">
        <f t="shared" si="1"/>
        <v>25</v>
      </c>
      <c r="P42" s="35">
        <f t="shared" si="2"/>
        <v>738.94083890802244</v>
      </c>
      <c r="Q42" s="35">
        <f t="shared" si="3"/>
        <v>148.75279019625714</v>
      </c>
      <c r="R42" s="35">
        <f t="shared" si="4"/>
        <v>76.88055121181236</v>
      </c>
      <c r="S42" s="35">
        <f t="shared" si="5"/>
        <v>382.83987780970307</v>
      </c>
      <c r="T42" s="35">
        <f t="shared" si="6"/>
        <v>68.27958241870698</v>
      </c>
      <c r="U42" s="35">
        <f t="shared" si="7"/>
        <v>727.0270092576983</v>
      </c>
      <c r="V42" s="35">
        <f t="shared" si="8"/>
        <v>375.75252970961509</v>
      </c>
      <c r="W42" s="35">
        <f t="shared" si="9"/>
        <v>23.112998430729448</v>
      </c>
      <c r="X42" s="35">
        <f t="shared" si="10"/>
        <v>3843.6978593540434</v>
      </c>
      <c r="Y42" s="51">
        <v>9900</v>
      </c>
      <c r="Z42" s="51">
        <v>4150</v>
      </c>
      <c r="AA42" s="35">
        <f t="shared" si="11"/>
        <v>703.75</v>
      </c>
      <c r="AB42" s="35">
        <f t="shared" si="12"/>
        <v>475</v>
      </c>
      <c r="AC42" s="35">
        <f t="shared" si="13"/>
        <v>741.34338003164555</v>
      </c>
      <c r="AD42" s="35">
        <f t="shared" si="14"/>
        <v>182.97450452469536</v>
      </c>
      <c r="AE42" s="35">
        <f t="shared" si="15"/>
        <v>101.95350242066664</v>
      </c>
      <c r="AF42" s="35">
        <f t="shared" si="16"/>
        <v>412.74077099500835</v>
      </c>
      <c r="AG42" s="35">
        <f t="shared" si="17"/>
        <v>33.251431016125281</v>
      </c>
      <c r="AH42" s="35">
        <f t="shared" si="18"/>
        <v>719.17730461639792</v>
      </c>
      <c r="AI42" s="35">
        <f t="shared" si="19"/>
        <v>400.72602058720355</v>
      </c>
      <c r="AJ42" s="35">
        <f t="shared" si="20"/>
        <v>24.91818994114178</v>
      </c>
      <c r="AK42" s="36">
        <f t="shared" si="21"/>
        <v>3610.0276073217788</v>
      </c>
    </row>
    <row r="43" spans="1:37" x14ac:dyDescent="0.25">
      <c r="A43" s="5">
        <v>5666.3</v>
      </c>
      <c r="B43" s="5">
        <v>1283594.7659716606</v>
      </c>
      <c r="C43" s="5">
        <v>1597895.8599235117</v>
      </c>
      <c r="D43" s="5">
        <v>17931.341012658246</v>
      </c>
      <c r="E43" s="5">
        <v>61.184744225044071</v>
      </c>
      <c r="F43" s="45">
        <v>-2.5000000000000001E-2</v>
      </c>
      <c r="G43" s="45">
        <v>2.5000000000000001E-2</v>
      </c>
      <c r="H43" s="45">
        <v>0.25</v>
      </c>
      <c r="I43" s="45">
        <v>0.25</v>
      </c>
      <c r="J43" s="45">
        <v>600</v>
      </c>
      <c r="K43" s="50">
        <f t="shared" si="22"/>
        <v>4148.4355831934254</v>
      </c>
      <c r="L43" s="51">
        <v>9900</v>
      </c>
      <c r="M43" s="51">
        <v>4150</v>
      </c>
      <c r="N43" s="35">
        <f t="shared" si="0"/>
        <v>496.25</v>
      </c>
      <c r="O43" s="35">
        <f t="shared" si="1"/>
        <v>25</v>
      </c>
      <c r="P43" s="35">
        <f t="shared" si="2"/>
        <v>738.94083890802244</v>
      </c>
      <c r="Q43" s="35">
        <f t="shared" si="3"/>
        <v>148.75279019625714</v>
      </c>
      <c r="R43" s="35">
        <f t="shared" si="4"/>
        <v>76.887869470107802</v>
      </c>
      <c r="S43" s="35">
        <f t="shared" si="5"/>
        <v>382.87844381697835</v>
      </c>
      <c r="T43" s="35">
        <f t="shared" si="6"/>
        <v>68.27958241870698</v>
      </c>
      <c r="U43" s="35">
        <f t="shared" si="7"/>
        <v>727.0270092576983</v>
      </c>
      <c r="V43" s="35">
        <f t="shared" si="8"/>
        <v>375.78829758620071</v>
      </c>
      <c r="W43" s="35">
        <f t="shared" si="9"/>
        <v>23.079998584841185</v>
      </c>
      <c r="X43" s="35">
        <f t="shared" si="10"/>
        <v>3848.7833855843633</v>
      </c>
      <c r="Y43" s="51">
        <v>9900</v>
      </c>
      <c r="Z43" s="51">
        <v>4150</v>
      </c>
      <c r="AA43" s="35">
        <f t="shared" si="11"/>
        <v>703.75</v>
      </c>
      <c r="AB43" s="35">
        <f t="shared" si="12"/>
        <v>475</v>
      </c>
      <c r="AC43" s="35">
        <f t="shared" si="13"/>
        <v>741.34338003164555</v>
      </c>
      <c r="AD43" s="35">
        <f t="shared" si="14"/>
        <v>182.97450452469536</v>
      </c>
      <c r="AE43" s="35">
        <f t="shared" si="15"/>
        <v>101.94396001141351</v>
      </c>
      <c r="AF43" s="35">
        <f t="shared" si="16"/>
        <v>412.70442913869095</v>
      </c>
      <c r="AG43" s="35">
        <f t="shared" si="17"/>
        <v>33.251431016125281</v>
      </c>
      <c r="AH43" s="35">
        <f t="shared" si="18"/>
        <v>719.17730461639792</v>
      </c>
      <c r="AI43" s="35">
        <f t="shared" si="19"/>
        <v>400.68851435547992</v>
      </c>
      <c r="AJ43" s="35">
        <f t="shared" si="20"/>
        <v>24.877915678720932</v>
      </c>
      <c r="AK43" s="36">
        <f t="shared" si="21"/>
        <v>3616.3513753338134</v>
      </c>
    </row>
    <row r="44" spans="1:37" x14ac:dyDescent="0.25">
      <c r="A44" s="5">
        <v>5667</v>
      </c>
      <c r="B44" s="5">
        <v>1283931.9284687042</v>
      </c>
      <c r="C44" s="5">
        <v>1598509.31035164</v>
      </c>
      <c r="D44" s="5">
        <v>17932.526582278497</v>
      </c>
      <c r="E44" s="5">
        <v>61.227391787405693</v>
      </c>
      <c r="F44" s="45">
        <v>-2.5000000000000001E-2</v>
      </c>
      <c r="G44" s="45">
        <v>2.5000000000000001E-2</v>
      </c>
      <c r="H44" s="45">
        <v>0.25</v>
      </c>
      <c r="I44" s="45">
        <v>0.25</v>
      </c>
      <c r="J44" s="45">
        <v>600</v>
      </c>
      <c r="K44" s="50">
        <f t="shared" si="22"/>
        <v>4091.3223140495866</v>
      </c>
      <c r="L44" s="51">
        <v>9900</v>
      </c>
      <c r="M44" s="51">
        <v>4150</v>
      </c>
      <c r="N44" s="35">
        <f t="shared" si="0"/>
        <v>496.25</v>
      </c>
      <c r="O44" s="35">
        <f t="shared" si="1"/>
        <v>25</v>
      </c>
      <c r="P44" s="35">
        <f t="shared" si="2"/>
        <v>738.94083890802244</v>
      </c>
      <c r="Q44" s="35">
        <f t="shared" si="3"/>
        <v>148.75279019625714</v>
      </c>
      <c r="R44" s="35">
        <f t="shared" si="4"/>
        <v>76.904603282639229</v>
      </c>
      <c r="S44" s="35">
        <f t="shared" si="5"/>
        <v>382.96661702919846</v>
      </c>
      <c r="T44" s="35">
        <f t="shared" si="6"/>
        <v>68.27958241870698</v>
      </c>
      <c r="U44" s="35">
        <f t="shared" si="7"/>
        <v>727.0270092576983</v>
      </c>
      <c r="V44" s="35">
        <f t="shared" si="8"/>
        <v>375.87008384151835</v>
      </c>
      <c r="W44" s="35">
        <f t="shared" si="9"/>
        <v>23.004525083152579</v>
      </c>
      <c r="X44" s="35">
        <f t="shared" si="10"/>
        <v>3860.4690011587422</v>
      </c>
      <c r="Y44" s="51">
        <v>9900</v>
      </c>
      <c r="Z44" s="51">
        <v>4150</v>
      </c>
      <c r="AA44" s="35">
        <f t="shared" si="11"/>
        <v>703.75</v>
      </c>
      <c r="AB44" s="35">
        <f t="shared" si="12"/>
        <v>475</v>
      </c>
      <c r="AC44" s="35">
        <f t="shared" si="13"/>
        <v>741.34338003164555</v>
      </c>
      <c r="AD44" s="35">
        <f t="shared" si="14"/>
        <v>182.97450452469536</v>
      </c>
      <c r="AE44" s="35">
        <f t="shared" si="15"/>
        <v>101.92214574443244</v>
      </c>
      <c r="AF44" s="35">
        <f t="shared" si="16"/>
        <v>412.62133638092035</v>
      </c>
      <c r="AG44" s="35">
        <f t="shared" si="17"/>
        <v>33.251431016125281</v>
      </c>
      <c r="AH44" s="35">
        <f t="shared" si="18"/>
        <v>719.17730461639792</v>
      </c>
      <c r="AI44" s="35">
        <f t="shared" si="19"/>
        <v>400.60277385425337</v>
      </c>
      <c r="AJ44" s="35">
        <f t="shared" si="20"/>
        <v>24.785862423865293</v>
      </c>
      <c r="AK44" s="36">
        <f t="shared" si="21"/>
        <v>3630.8822456161474</v>
      </c>
    </row>
    <row r="45" spans="1:37" x14ac:dyDescent="0.25">
      <c r="A45" s="5">
        <v>5668</v>
      </c>
      <c r="B45" s="5">
        <v>1284412.7982239723</v>
      </c>
      <c r="C45" s="5">
        <v>1599386.1023367345</v>
      </c>
      <c r="D45" s="5">
        <v>17934.220253164571</v>
      </c>
      <c r="E45" s="5">
        <v>61.288122070547487</v>
      </c>
      <c r="F45" s="45">
        <v>-2.5000000000000001E-2</v>
      </c>
      <c r="G45" s="45">
        <v>2.5000000000000001E-2</v>
      </c>
      <c r="H45" s="45">
        <v>0.25</v>
      </c>
      <c r="I45" s="45">
        <v>0.25</v>
      </c>
      <c r="J45" s="45">
        <v>600</v>
      </c>
      <c r="K45" s="50">
        <f t="shared" si="22"/>
        <v>4011.8757263688017</v>
      </c>
      <c r="L45" s="51">
        <v>9900</v>
      </c>
      <c r="M45" s="51">
        <v>4150</v>
      </c>
      <c r="N45" s="35">
        <f t="shared" si="0"/>
        <v>496.25</v>
      </c>
      <c r="O45" s="35">
        <f t="shared" si="1"/>
        <v>25</v>
      </c>
      <c r="P45" s="35">
        <f t="shared" si="2"/>
        <v>738.94083890802244</v>
      </c>
      <c r="Q45" s="35">
        <f t="shared" si="3"/>
        <v>148.75279019625714</v>
      </c>
      <c r="R45" s="35">
        <f t="shared" si="4"/>
        <v>76.927691902553931</v>
      </c>
      <c r="S45" s="35">
        <f t="shared" si="5"/>
        <v>383.0882491670983</v>
      </c>
      <c r="T45" s="35">
        <f t="shared" si="6"/>
        <v>68.27958241870698</v>
      </c>
      <c r="U45" s="35">
        <f t="shared" si="7"/>
        <v>727.0270092576983</v>
      </c>
      <c r="V45" s="35">
        <f t="shared" si="8"/>
        <v>375.98292912167972</v>
      </c>
      <c r="W45" s="35">
        <f t="shared" si="9"/>
        <v>22.900352016060328</v>
      </c>
      <c r="X45" s="35">
        <f t="shared" si="10"/>
        <v>3876.7241078309889</v>
      </c>
      <c r="Y45" s="51">
        <v>9900</v>
      </c>
      <c r="Z45" s="51">
        <v>4150</v>
      </c>
      <c r="AA45" s="35">
        <f t="shared" si="11"/>
        <v>703.75</v>
      </c>
      <c r="AB45" s="35">
        <f t="shared" si="12"/>
        <v>475</v>
      </c>
      <c r="AC45" s="35">
        <f t="shared" si="13"/>
        <v>741.34338003164555</v>
      </c>
      <c r="AD45" s="35">
        <f t="shared" si="14"/>
        <v>182.97450452469536</v>
      </c>
      <c r="AE45" s="35">
        <f t="shared" si="15"/>
        <v>101.89205932020459</v>
      </c>
      <c r="AF45" s="35">
        <f t="shared" si="16"/>
        <v>412.50670204733365</v>
      </c>
      <c r="AG45" s="35">
        <f t="shared" si="17"/>
        <v>33.251431016125281</v>
      </c>
      <c r="AH45" s="35">
        <f t="shared" si="18"/>
        <v>719.17730461639792</v>
      </c>
      <c r="AI45" s="35">
        <f t="shared" si="19"/>
        <v>400.4845198191465</v>
      </c>
      <c r="AJ45" s="35">
        <f t="shared" si="20"/>
        <v>24.658936175689348</v>
      </c>
      <c r="AK45" s="36">
        <f t="shared" si="21"/>
        <v>3651.0952027322273</v>
      </c>
    </row>
    <row r="46" spans="1:37" x14ac:dyDescent="0.25">
      <c r="A46" s="5">
        <v>5669</v>
      </c>
      <c r="B46" s="5">
        <v>1284892.7401137352</v>
      </c>
      <c r="C46" s="5">
        <v>1600263.402564317</v>
      </c>
      <c r="D46" s="5">
        <v>17935.913924050648</v>
      </c>
      <c r="E46" s="5">
        <v>61.348623170223085</v>
      </c>
      <c r="F46" s="45">
        <v>-2.5000000000000001E-2</v>
      </c>
      <c r="G46" s="45">
        <v>2.5000000000000001E-2</v>
      </c>
      <c r="H46" s="45">
        <v>0.25</v>
      </c>
      <c r="I46" s="45">
        <v>0.25</v>
      </c>
      <c r="J46" s="45">
        <v>600</v>
      </c>
      <c r="K46" s="50">
        <f t="shared" si="22"/>
        <v>3934.9512525826449</v>
      </c>
      <c r="L46" s="51">
        <v>9900</v>
      </c>
      <c r="M46" s="51">
        <v>4150</v>
      </c>
      <c r="N46" s="35">
        <f t="shared" si="0"/>
        <v>496.25</v>
      </c>
      <c r="O46" s="35">
        <f t="shared" si="1"/>
        <v>25</v>
      </c>
      <c r="P46" s="35">
        <f t="shared" si="2"/>
        <v>738.94083890802244</v>
      </c>
      <c r="Q46" s="35">
        <f t="shared" si="3"/>
        <v>148.75279019625714</v>
      </c>
      <c r="R46" s="35">
        <f t="shared" si="4"/>
        <v>76.949840962652146</v>
      </c>
      <c r="S46" s="35">
        <f t="shared" si="5"/>
        <v>383.20490374565378</v>
      </c>
      <c r="T46" s="35">
        <f t="shared" si="6"/>
        <v>68.27958241870698</v>
      </c>
      <c r="U46" s="35">
        <f t="shared" si="7"/>
        <v>727.0270092576983</v>
      </c>
      <c r="V46" s="35">
        <f t="shared" si="8"/>
        <v>376.09118231746737</v>
      </c>
      <c r="W46" s="35">
        <f t="shared" si="9"/>
        <v>22.800376891887719</v>
      </c>
      <c r="X46" s="35">
        <f t="shared" si="10"/>
        <v>3892.4631793707831</v>
      </c>
      <c r="Y46" s="51">
        <v>9900</v>
      </c>
      <c r="Z46" s="51">
        <v>4150</v>
      </c>
      <c r="AA46" s="35">
        <f t="shared" si="11"/>
        <v>703.75</v>
      </c>
      <c r="AB46" s="35">
        <f t="shared" si="12"/>
        <v>475</v>
      </c>
      <c r="AC46" s="35">
        <f t="shared" si="13"/>
        <v>741.34338003164555</v>
      </c>
      <c r="AD46" s="35">
        <f t="shared" si="14"/>
        <v>182.97450452469536</v>
      </c>
      <c r="AE46" s="35">
        <f t="shared" si="15"/>
        <v>101.86321028633037</v>
      </c>
      <c r="AF46" s="35">
        <f t="shared" si="16"/>
        <v>412.39674744255404</v>
      </c>
      <c r="AG46" s="35">
        <f t="shared" si="17"/>
        <v>33.251431016125281</v>
      </c>
      <c r="AH46" s="35">
        <f t="shared" si="18"/>
        <v>719.17730461639792</v>
      </c>
      <c r="AI46" s="35">
        <f t="shared" si="19"/>
        <v>400.37112931987258</v>
      </c>
      <c r="AJ46" s="35">
        <f t="shared" si="20"/>
        <v>24.537267604800348</v>
      </c>
      <c r="AK46" s="36">
        <f t="shared" si="21"/>
        <v>3670.6664786700194</v>
      </c>
    </row>
    <row r="47" spans="1:37" x14ac:dyDescent="0.25">
      <c r="A47" s="5">
        <v>5670</v>
      </c>
      <c r="B47" s="5">
        <v>1285371.7571125031</v>
      </c>
      <c r="C47" s="5">
        <v>1601141.2081364691</v>
      </c>
      <c r="D47" s="5">
        <v>17937.607594936722</v>
      </c>
      <c r="E47" s="5">
        <v>61.408895086432501</v>
      </c>
      <c r="F47" s="45">
        <v>-2.5000000000000001E-2</v>
      </c>
      <c r="G47" s="45">
        <v>2.5000000000000001E-2</v>
      </c>
      <c r="H47" s="45">
        <v>0.25</v>
      </c>
      <c r="I47" s="45">
        <v>0.25</v>
      </c>
      <c r="J47" s="45">
        <v>600</v>
      </c>
      <c r="K47" s="50">
        <f t="shared" si="22"/>
        <v>3860.5488926911157</v>
      </c>
      <c r="L47" s="51">
        <v>9900</v>
      </c>
      <c r="M47" s="51">
        <v>4150</v>
      </c>
      <c r="N47" s="35">
        <f t="shared" si="0"/>
        <v>496.25</v>
      </c>
      <c r="O47" s="35">
        <f t="shared" si="1"/>
        <v>25</v>
      </c>
      <c r="P47" s="35">
        <f t="shared" si="2"/>
        <v>738.94083890802244</v>
      </c>
      <c r="Q47" s="35">
        <f t="shared" si="3"/>
        <v>148.75279019625714</v>
      </c>
      <c r="R47" s="35">
        <f t="shared" si="4"/>
        <v>76.971073078478966</v>
      </c>
      <c r="S47" s="35">
        <f t="shared" si="5"/>
        <v>383.31670330556881</v>
      </c>
      <c r="T47" s="35">
        <f t="shared" si="6"/>
        <v>68.27958241870698</v>
      </c>
      <c r="U47" s="35">
        <f t="shared" si="7"/>
        <v>727.0270092576983</v>
      </c>
      <c r="V47" s="35">
        <f t="shared" si="8"/>
        <v>376.19495396201546</v>
      </c>
      <c r="W47" s="35">
        <f t="shared" si="9"/>
        <v>22.704502731528212</v>
      </c>
      <c r="X47" s="35">
        <f t="shared" si="10"/>
        <v>3907.6862157781252</v>
      </c>
      <c r="Y47" s="51">
        <v>9900</v>
      </c>
      <c r="Z47" s="51">
        <v>4150</v>
      </c>
      <c r="AA47" s="35">
        <f t="shared" si="11"/>
        <v>703.75</v>
      </c>
      <c r="AB47" s="35">
        <f t="shared" si="12"/>
        <v>475</v>
      </c>
      <c r="AC47" s="35">
        <f t="shared" si="13"/>
        <v>741.34338003164555</v>
      </c>
      <c r="AD47" s="35">
        <f t="shared" si="14"/>
        <v>182.97450452469536</v>
      </c>
      <c r="AE47" s="35">
        <f t="shared" si="15"/>
        <v>101.83556756919572</v>
      </c>
      <c r="AF47" s="35">
        <f t="shared" si="16"/>
        <v>412.29135848394702</v>
      </c>
      <c r="AG47" s="35">
        <f t="shared" si="17"/>
        <v>33.251431016125281</v>
      </c>
      <c r="AH47" s="35">
        <f t="shared" si="18"/>
        <v>719.17730461639792</v>
      </c>
      <c r="AI47" s="35">
        <f t="shared" si="19"/>
        <v>400.26248022226844</v>
      </c>
      <c r="AJ47" s="35">
        <f t="shared" si="20"/>
        <v>24.420721023007552</v>
      </c>
      <c r="AK47" s="36">
        <f t="shared" si="21"/>
        <v>3689.5960734295231</v>
      </c>
    </row>
    <row r="48" spans="1:37" x14ac:dyDescent="0.25">
      <c r="A48" s="5">
        <v>5670.7</v>
      </c>
      <c r="B48" s="5">
        <v>1285706.5202980042</v>
      </c>
      <c r="C48" s="5">
        <v>1601755.971170336</v>
      </c>
      <c r="D48" s="5">
        <v>17938.793164556977</v>
      </c>
      <c r="E48" s="5">
        <v>61.450949063616697</v>
      </c>
      <c r="F48" s="45">
        <v>-2.5000000000000001E-2</v>
      </c>
      <c r="G48" s="45">
        <v>2.5000000000000001E-2</v>
      </c>
      <c r="H48" s="45">
        <v>0.25</v>
      </c>
      <c r="I48" s="45">
        <v>0.25</v>
      </c>
      <c r="J48" s="45">
        <v>600</v>
      </c>
      <c r="K48" s="50">
        <f t="shared" si="22"/>
        <v>3809.9678985343621</v>
      </c>
      <c r="L48" s="51">
        <v>9900</v>
      </c>
      <c r="M48" s="51">
        <v>4150</v>
      </c>
      <c r="N48" s="35">
        <f t="shared" si="0"/>
        <v>496.25</v>
      </c>
      <c r="O48" s="35">
        <f t="shared" si="1"/>
        <v>25</v>
      </c>
      <c r="P48" s="35">
        <f t="shared" si="2"/>
        <v>738.94083890802244</v>
      </c>
      <c r="Q48" s="35">
        <f t="shared" si="3"/>
        <v>148.75279019625714</v>
      </c>
      <c r="R48" s="35">
        <f t="shared" si="4"/>
        <v>76.985401485524079</v>
      </c>
      <c r="S48" s="35">
        <f t="shared" si="5"/>
        <v>383.39213658546566</v>
      </c>
      <c r="T48" s="35">
        <f t="shared" si="6"/>
        <v>68.27958241870698</v>
      </c>
      <c r="U48" s="35">
        <f t="shared" si="7"/>
        <v>727.0270092576983</v>
      </c>
      <c r="V48" s="35">
        <f t="shared" si="8"/>
        <v>376.264983834448</v>
      </c>
      <c r="W48" s="35">
        <f t="shared" si="9"/>
        <v>22.639781497540632</v>
      </c>
      <c r="X48" s="35">
        <f t="shared" si="10"/>
        <v>3918.0353003594532</v>
      </c>
      <c r="Y48" s="51">
        <v>9900</v>
      </c>
      <c r="Z48" s="51">
        <v>4150</v>
      </c>
      <c r="AA48" s="35">
        <f t="shared" si="11"/>
        <v>703.75</v>
      </c>
      <c r="AB48" s="35">
        <f t="shared" si="12"/>
        <v>475</v>
      </c>
      <c r="AC48" s="35">
        <f t="shared" si="13"/>
        <v>741.34338003164555</v>
      </c>
      <c r="AD48" s="35">
        <f t="shared" si="14"/>
        <v>182.97450452469536</v>
      </c>
      <c r="AE48" s="35">
        <f t="shared" si="15"/>
        <v>101.81691962924593</v>
      </c>
      <c r="AF48" s="35">
        <f t="shared" si="16"/>
        <v>412.22024473695473</v>
      </c>
      <c r="AG48" s="35">
        <f t="shared" si="17"/>
        <v>33.251431016125281</v>
      </c>
      <c r="AH48" s="35">
        <f t="shared" si="18"/>
        <v>719.17730461639792</v>
      </c>
      <c r="AI48" s="35">
        <f t="shared" si="19"/>
        <v>400.18918490047167</v>
      </c>
      <c r="AJ48" s="35">
        <f t="shared" si="20"/>
        <v>24.342117062766004</v>
      </c>
      <c r="AK48" s="36">
        <f t="shared" si="21"/>
        <v>3702.4649894600911</v>
      </c>
    </row>
    <row r="49" spans="1:37" x14ac:dyDescent="0.25">
      <c r="A49" s="5">
        <v>5671</v>
      </c>
      <c r="B49" s="5">
        <v>1285849.8522019386</v>
      </c>
      <c r="C49" s="5">
        <v>1602019.5161657333</v>
      </c>
      <c r="D49" s="5">
        <v>17939.3012658228</v>
      </c>
      <c r="E49" s="5">
        <v>61.468937819175729</v>
      </c>
      <c r="F49" s="45">
        <v>-2.5000000000000001E-2</v>
      </c>
      <c r="G49" s="45">
        <v>2.5000000000000001E-2</v>
      </c>
      <c r="H49" s="45">
        <v>0.25</v>
      </c>
      <c r="I49" s="45">
        <v>0.25</v>
      </c>
      <c r="J49" s="45">
        <v>600</v>
      </c>
      <c r="K49" s="50">
        <f t="shared" si="22"/>
        <v>3788.6686466942147</v>
      </c>
      <c r="L49" s="51">
        <v>9900</v>
      </c>
      <c r="M49" s="51">
        <v>4150</v>
      </c>
      <c r="N49" s="35">
        <f t="shared" si="0"/>
        <v>496.25</v>
      </c>
      <c r="O49" s="35">
        <f t="shared" si="1"/>
        <v>25</v>
      </c>
      <c r="P49" s="35">
        <f t="shared" si="2"/>
        <v>738.94083890802244</v>
      </c>
      <c r="Q49" s="35">
        <f t="shared" si="3"/>
        <v>148.75279019625714</v>
      </c>
      <c r="R49" s="35">
        <f t="shared" si="4"/>
        <v>76.991409652117653</v>
      </c>
      <c r="S49" s="35">
        <f t="shared" si="5"/>
        <v>383.42376375209614</v>
      </c>
      <c r="T49" s="35">
        <f t="shared" si="6"/>
        <v>68.27958241870698</v>
      </c>
      <c r="U49" s="35">
        <f t="shared" si="7"/>
        <v>727.0270092576983</v>
      </c>
      <c r="V49" s="35">
        <f t="shared" si="8"/>
        <v>376.29434865768184</v>
      </c>
      <c r="W49" s="35">
        <f t="shared" si="9"/>
        <v>22.612637663616081</v>
      </c>
      <c r="X49" s="35">
        <f t="shared" si="10"/>
        <v>3922.3932170530152</v>
      </c>
      <c r="Y49" s="51">
        <v>9900</v>
      </c>
      <c r="Z49" s="51">
        <v>4150</v>
      </c>
      <c r="AA49" s="35">
        <f t="shared" si="11"/>
        <v>703.75</v>
      </c>
      <c r="AB49" s="35">
        <f t="shared" si="12"/>
        <v>475</v>
      </c>
      <c r="AC49" s="35">
        <f t="shared" si="13"/>
        <v>741.34338003164555</v>
      </c>
      <c r="AD49" s="35">
        <f t="shared" si="14"/>
        <v>182.97450452469536</v>
      </c>
      <c r="AE49" s="35">
        <f t="shared" si="15"/>
        <v>101.80910179296623</v>
      </c>
      <c r="AF49" s="35">
        <f t="shared" si="16"/>
        <v>412.19042724001048</v>
      </c>
      <c r="AG49" s="35">
        <f t="shared" si="17"/>
        <v>33.251431016125281</v>
      </c>
      <c r="AH49" s="35">
        <f t="shared" si="18"/>
        <v>719.17730461639792</v>
      </c>
      <c r="AI49" s="35">
        <f t="shared" si="19"/>
        <v>400.15845706525675</v>
      </c>
      <c r="AJ49" s="35">
        <f t="shared" si="20"/>
        <v>24.309168238241494</v>
      </c>
      <c r="AK49" s="36">
        <f t="shared" si="21"/>
        <v>3707.8839870107386</v>
      </c>
    </row>
    <row r="50" spans="1:37" x14ac:dyDescent="0.25">
      <c r="A50" s="5">
        <v>5671.3</v>
      </c>
      <c r="B50" s="5">
        <v>1285993.1014027596</v>
      </c>
      <c r="C50" s="5">
        <v>1602283.1061232686</v>
      </c>
      <c r="D50" s="5">
        <v>17939.809367088623</v>
      </c>
      <c r="E50" s="5">
        <v>61.486905948222798</v>
      </c>
      <c r="F50" s="45">
        <v>-2.5000000000000001E-2</v>
      </c>
      <c r="G50" s="45">
        <v>2.5000000000000001E-2</v>
      </c>
      <c r="H50" s="45">
        <v>0.25</v>
      </c>
      <c r="I50" s="45">
        <v>0.25</v>
      </c>
      <c r="J50" s="45">
        <v>600</v>
      </c>
      <c r="K50" s="50">
        <f t="shared" si="22"/>
        <v>3767.5963851045844</v>
      </c>
      <c r="L50" s="51">
        <v>9900</v>
      </c>
      <c r="M50" s="51">
        <v>4150</v>
      </c>
      <c r="N50" s="35">
        <f t="shared" si="0"/>
        <v>496.25</v>
      </c>
      <c r="O50" s="35">
        <f t="shared" si="1"/>
        <v>25</v>
      </c>
      <c r="P50" s="35">
        <f t="shared" si="2"/>
        <v>738.94083890802244</v>
      </c>
      <c r="Q50" s="35">
        <f t="shared" si="3"/>
        <v>148.75279019625714</v>
      </c>
      <c r="R50" s="35">
        <f t="shared" si="4"/>
        <v>76.997339049607135</v>
      </c>
      <c r="S50" s="35">
        <f t="shared" si="5"/>
        <v>383.45497430279323</v>
      </c>
      <c r="T50" s="35">
        <f t="shared" si="6"/>
        <v>68.27958241870698</v>
      </c>
      <c r="U50" s="35">
        <f t="shared" si="7"/>
        <v>727.0270092576983</v>
      </c>
      <c r="V50" s="35">
        <f t="shared" si="8"/>
        <v>376.32332849811235</v>
      </c>
      <c r="W50" s="35">
        <f t="shared" si="9"/>
        <v>22.585846786483565</v>
      </c>
      <c r="X50" s="35">
        <f t="shared" si="10"/>
        <v>3926.7046905846564</v>
      </c>
      <c r="Y50" s="51">
        <v>9900</v>
      </c>
      <c r="Z50" s="51">
        <v>4150</v>
      </c>
      <c r="AA50" s="35">
        <f t="shared" si="11"/>
        <v>703.75</v>
      </c>
      <c r="AB50" s="35">
        <f t="shared" si="12"/>
        <v>475</v>
      </c>
      <c r="AC50" s="35">
        <f t="shared" si="13"/>
        <v>741.34338003164555</v>
      </c>
      <c r="AD50" s="35">
        <f t="shared" si="14"/>
        <v>182.97450452469536</v>
      </c>
      <c r="AE50" s="35">
        <f t="shared" si="15"/>
        <v>101.80138737231913</v>
      </c>
      <c r="AF50" s="35">
        <f t="shared" si="16"/>
        <v>412.16100171247103</v>
      </c>
      <c r="AG50" s="35">
        <f t="shared" si="17"/>
        <v>33.251431016125281</v>
      </c>
      <c r="AH50" s="35">
        <f t="shared" si="18"/>
        <v>719.17730461639792</v>
      </c>
      <c r="AI50" s="35">
        <f t="shared" si="19"/>
        <v>400.12813570293321</v>
      </c>
      <c r="AJ50" s="35">
        <f t="shared" si="20"/>
        <v>24.276657912620148</v>
      </c>
      <c r="AK50" s="36">
        <f t="shared" si="21"/>
        <v>3713.2452332553403</v>
      </c>
    </row>
    <row r="51" spans="1:37" x14ac:dyDescent="0.25">
      <c r="A51" s="5">
        <v>5672</v>
      </c>
      <c r="B51" s="5">
        <v>1286327.0283694267</v>
      </c>
      <c r="C51" s="5">
        <v>1602898.3237751424</v>
      </c>
      <c r="D51" s="5">
        <v>17940.994936708878</v>
      </c>
      <c r="E51" s="5">
        <v>61.52875136845276</v>
      </c>
      <c r="F51" s="45">
        <v>-2.5000000000000001E-2</v>
      </c>
      <c r="G51" s="45">
        <v>2.5000000000000001E-2</v>
      </c>
      <c r="H51" s="45">
        <v>0.25</v>
      </c>
      <c r="I51" s="45">
        <v>0.25</v>
      </c>
      <c r="J51" s="45">
        <v>600</v>
      </c>
      <c r="K51" s="50">
        <f t="shared" si="22"/>
        <v>3719.3105145919421</v>
      </c>
      <c r="L51" s="51">
        <v>9900</v>
      </c>
      <c r="M51" s="51">
        <v>4150</v>
      </c>
      <c r="N51" s="35">
        <f t="shared" si="0"/>
        <v>496.25</v>
      </c>
      <c r="O51" s="35">
        <f t="shared" si="1"/>
        <v>25</v>
      </c>
      <c r="P51" s="35">
        <f t="shared" si="2"/>
        <v>738.94083890802244</v>
      </c>
      <c r="Q51" s="35">
        <f t="shared" si="3"/>
        <v>148.75279019625714</v>
      </c>
      <c r="R51" s="35">
        <f t="shared" si="4"/>
        <v>77.01087092996228</v>
      </c>
      <c r="S51" s="35">
        <f t="shared" si="5"/>
        <v>383.52619467680307</v>
      </c>
      <c r="T51" s="35">
        <f t="shared" si="6"/>
        <v>68.27958241870698</v>
      </c>
      <c r="U51" s="35">
        <f t="shared" si="7"/>
        <v>727.0270092576983</v>
      </c>
      <c r="V51" s="35">
        <f t="shared" si="8"/>
        <v>376.38946535841086</v>
      </c>
      <c r="W51" s="35">
        <f t="shared" si="9"/>
        <v>22.524694690775142</v>
      </c>
      <c r="X51" s="35">
        <f t="shared" si="10"/>
        <v>3936.5841831954531</v>
      </c>
      <c r="Y51" s="51">
        <v>9900</v>
      </c>
      <c r="Z51" s="51">
        <v>4150</v>
      </c>
      <c r="AA51" s="35">
        <f t="shared" si="11"/>
        <v>703.75</v>
      </c>
      <c r="AB51" s="35">
        <f t="shared" si="12"/>
        <v>475</v>
      </c>
      <c r="AC51" s="35">
        <f t="shared" si="13"/>
        <v>741.34338003164555</v>
      </c>
      <c r="AD51" s="35">
        <f t="shared" si="14"/>
        <v>182.97450452469536</v>
      </c>
      <c r="AE51" s="35">
        <f t="shared" si="15"/>
        <v>101.78378519575183</v>
      </c>
      <c r="AF51" s="35">
        <f t="shared" si="16"/>
        <v>412.09385163467329</v>
      </c>
      <c r="AG51" s="35">
        <f t="shared" si="17"/>
        <v>33.251431016125281</v>
      </c>
      <c r="AH51" s="35">
        <f t="shared" si="18"/>
        <v>719.17730461639792</v>
      </c>
      <c r="AI51" s="35">
        <f t="shared" si="19"/>
        <v>400.05895073133331</v>
      </c>
      <c r="AJ51" s="35">
        <f t="shared" si="20"/>
        <v>24.202488176430229</v>
      </c>
      <c r="AK51" s="36">
        <f t="shared" si="21"/>
        <v>3725.5302194136657</v>
      </c>
    </row>
    <row r="52" spans="1:37" x14ac:dyDescent="0.25">
      <c r="A52" s="5">
        <v>5673</v>
      </c>
      <c r="B52" s="5">
        <v>1286803.2886104584</v>
      </c>
      <c r="C52" s="5">
        <v>1603777.6280982792</v>
      </c>
      <c r="D52" s="5">
        <v>17942.688607594951</v>
      </c>
      <c r="E52" s="5">
        <v>61.588335734263609</v>
      </c>
      <c r="F52" s="45">
        <v>-2.5000000000000001E-2</v>
      </c>
      <c r="G52" s="45">
        <v>2.5000000000000001E-2</v>
      </c>
      <c r="H52" s="45">
        <v>0.25</v>
      </c>
      <c r="I52" s="45">
        <v>0.25</v>
      </c>
      <c r="J52" s="45">
        <v>600</v>
      </c>
      <c r="K52" s="50">
        <f t="shared" si="22"/>
        <v>3652.4744963842977</v>
      </c>
      <c r="L52" s="51">
        <v>9900</v>
      </c>
      <c r="M52" s="51">
        <v>4150</v>
      </c>
      <c r="N52" s="35">
        <f t="shared" si="0"/>
        <v>496.25</v>
      </c>
      <c r="O52" s="35">
        <f t="shared" si="1"/>
        <v>25</v>
      </c>
      <c r="P52" s="35">
        <f t="shared" si="2"/>
        <v>738.94083890802244</v>
      </c>
      <c r="Q52" s="35">
        <f t="shared" si="3"/>
        <v>148.75279019625714</v>
      </c>
      <c r="R52" s="35">
        <f t="shared" si="4"/>
        <v>77.029476056481244</v>
      </c>
      <c r="S52" s="35">
        <f t="shared" si="5"/>
        <v>383.62409965676608</v>
      </c>
      <c r="T52" s="35">
        <f t="shared" si="6"/>
        <v>68.27958241870698</v>
      </c>
      <c r="U52" s="35">
        <f t="shared" si="7"/>
        <v>727.0270092576983</v>
      </c>
      <c r="V52" s="35">
        <f t="shared" si="8"/>
        <v>376.48039763250199</v>
      </c>
      <c r="W52" s="35">
        <f t="shared" si="9"/>
        <v>22.440591471670668</v>
      </c>
      <c r="X52" s="35">
        <f t="shared" si="10"/>
        <v>3950.259114205438</v>
      </c>
      <c r="Y52" s="51">
        <v>9900</v>
      </c>
      <c r="Z52" s="51">
        <v>4150</v>
      </c>
      <c r="AA52" s="35">
        <f t="shared" si="11"/>
        <v>703.75</v>
      </c>
      <c r="AB52" s="35">
        <f t="shared" si="12"/>
        <v>475</v>
      </c>
      <c r="AC52" s="35">
        <f t="shared" si="13"/>
        <v>741.34338003164555</v>
      </c>
      <c r="AD52" s="35">
        <f t="shared" si="14"/>
        <v>182.97450452469536</v>
      </c>
      <c r="AE52" s="35">
        <f t="shared" si="15"/>
        <v>101.75959155172183</v>
      </c>
      <c r="AF52" s="35">
        <f t="shared" si="16"/>
        <v>412.00153517222134</v>
      </c>
      <c r="AG52" s="35">
        <f t="shared" si="17"/>
        <v>33.251431016125281</v>
      </c>
      <c r="AH52" s="35">
        <f t="shared" si="18"/>
        <v>719.17730461639792</v>
      </c>
      <c r="AI52" s="35">
        <f t="shared" si="19"/>
        <v>399.9638581404418</v>
      </c>
      <c r="AJ52" s="35">
        <f t="shared" si="20"/>
        <v>24.100566530551923</v>
      </c>
      <c r="AK52" s="36">
        <f t="shared" si="21"/>
        <v>3742.534770638305</v>
      </c>
    </row>
    <row r="53" spans="1:37" x14ac:dyDescent="0.25">
      <c r="A53" s="5">
        <v>5674</v>
      </c>
      <c r="B53" s="5">
        <v>1287278.6359272003</v>
      </c>
      <c r="C53" s="5">
        <v>1604657.4262791872</v>
      </c>
      <c r="D53" s="5">
        <v>17944.382278481029</v>
      </c>
      <c r="E53" s="5">
        <v>61.647690916608269</v>
      </c>
      <c r="F53" s="45">
        <v>-2.5000000000000001E-2</v>
      </c>
      <c r="G53" s="45">
        <v>2.5000000000000001E-2</v>
      </c>
      <c r="H53" s="45">
        <v>0.25</v>
      </c>
      <c r="I53" s="45">
        <v>0.25</v>
      </c>
      <c r="J53" s="45">
        <v>600</v>
      </c>
      <c r="K53" s="50">
        <f t="shared" si="22"/>
        <v>3588.1605920712809</v>
      </c>
      <c r="L53" s="51">
        <v>9900</v>
      </c>
      <c r="M53" s="51">
        <v>4150</v>
      </c>
      <c r="N53" s="35">
        <f t="shared" si="0"/>
        <v>496.25</v>
      </c>
      <c r="O53" s="35">
        <f t="shared" si="1"/>
        <v>25</v>
      </c>
      <c r="P53" s="35">
        <f t="shared" si="2"/>
        <v>738.94083890802244</v>
      </c>
      <c r="Q53" s="35">
        <f t="shared" si="3"/>
        <v>148.75279019625714</v>
      </c>
      <c r="R53" s="35">
        <f t="shared" si="4"/>
        <v>77.047243124253797</v>
      </c>
      <c r="S53" s="35">
        <f t="shared" si="5"/>
        <v>383.71757653280463</v>
      </c>
      <c r="T53" s="35">
        <f t="shared" si="6"/>
        <v>68.27958241870698</v>
      </c>
      <c r="U53" s="35">
        <f t="shared" si="7"/>
        <v>727.0270092576983</v>
      </c>
      <c r="V53" s="35">
        <f t="shared" si="8"/>
        <v>376.56723390716229</v>
      </c>
      <c r="W53" s="35">
        <f t="shared" si="9"/>
        <v>22.360250117799541</v>
      </c>
      <c r="X53" s="35">
        <f t="shared" si="10"/>
        <v>3963.4180100829713</v>
      </c>
      <c r="Y53" s="51">
        <v>9900</v>
      </c>
      <c r="Z53" s="51">
        <v>4150</v>
      </c>
      <c r="AA53" s="35">
        <f t="shared" si="11"/>
        <v>703.75</v>
      </c>
      <c r="AB53" s="35">
        <f t="shared" si="12"/>
        <v>475</v>
      </c>
      <c r="AC53" s="35">
        <f t="shared" si="13"/>
        <v>741.34338003164555</v>
      </c>
      <c r="AD53" s="35">
        <f t="shared" si="14"/>
        <v>182.97450452469536</v>
      </c>
      <c r="AE53" s="35">
        <f t="shared" si="15"/>
        <v>101.73649609873871</v>
      </c>
      <c r="AF53" s="35">
        <f t="shared" si="16"/>
        <v>411.91338668139326</v>
      </c>
      <c r="AG53" s="35">
        <f t="shared" si="17"/>
        <v>33.251431016125281</v>
      </c>
      <c r="AH53" s="35">
        <f t="shared" si="18"/>
        <v>719.17730461639792</v>
      </c>
      <c r="AI53" s="35">
        <f t="shared" si="19"/>
        <v>399.87308196554011</v>
      </c>
      <c r="AJ53" s="35">
        <f t="shared" si="20"/>
        <v>24.003295434861094</v>
      </c>
      <c r="AK53" s="36">
        <f t="shared" si="21"/>
        <v>3758.8976406846555</v>
      </c>
    </row>
    <row r="54" spans="1:37" x14ac:dyDescent="0.25">
      <c r="A54" s="5">
        <v>5675</v>
      </c>
      <c r="B54" s="5">
        <v>1287753.073328495</v>
      </c>
      <c r="C54" s="5">
        <v>1605537.7154721916</v>
      </c>
      <c r="D54" s="5">
        <v>17946.075949367107</v>
      </c>
      <c r="E54" s="5">
        <v>61.706816915486741</v>
      </c>
      <c r="F54" s="45">
        <v>-2.5000000000000001E-2</v>
      </c>
      <c r="G54" s="45">
        <v>2.5000000000000001E-2</v>
      </c>
      <c r="H54" s="45">
        <v>0.25</v>
      </c>
      <c r="I54" s="45">
        <v>0.25</v>
      </c>
      <c r="J54" s="45">
        <v>600</v>
      </c>
      <c r="K54" s="50">
        <f t="shared" si="22"/>
        <v>3526.3688016528927</v>
      </c>
      <c r="L54" s="51">
        <v>9900</v>
      </c>
      <c r="M54" s="51">
        <v>4150</v>
      </c>
      <c r="N54" s="35">
        <f t="shared" si="0"/>
        <v>496.25</v>
      </c>
      <c r="O54" s="35">
        <f t="shared" si="1"/>
        <v>25</v>
      </c>
      <c r="P54" s="35">
        <f t="shared" si="2"/>
        <v>738.94083890802244</v>
      </c>
      <c r="Q54" s="35">
        <f t="shared" si="3"/>
        <v>148.75279019625714</v>
      </c>
      <c r="R54" s="35">
        <f t="shared" si="4"/>
        <v>77.064189220535383</v>
      </c>
      <c r="S54" s="35">
        <f t="shared" si="5"/>
        <v>383.80671766821735</v>
      </c>
      <c r="T54" s="35">
        <f t="shared" si="6"/>
        <v>68.27958241870698</v>
      </c>
      <c r="U54" s="35">
        <f t="shared" si="7"/>
        <v>727.0270092576983</v>
      </c>
      <c r="V54" s="35">
        <f t="shared" si="8"/>
        <v>376.65005769609382</v>
      </c>
      <c r="W54" s="35">
        <f t="shared" si="9"/>
        <v>22.283597004042484</v>
      </c>
      <c r="X54" s="35">
        <f t="shared" si="10"/>
        <v>3976.060870828052</v>
      </c>
      <c r="Y54" s="51">
        <v>9900</v>
      </c>
      <c r="Z54" s="51">
        <v>4150</v>
      </c>
      <c r="AA54" s="35">
        <f t="shared" si="11"/>
        <v>703.75</v>
      </c>
      <c r="AB54" s="35">
        <f t="shared" si="12"/>
        <v>475</v>
      </c>
      <c r="AC54" s="35">
        <f t="shared" si="13"/>
        <v>741.34338003164555</v>
      </c>
      <c r="AD54" s="35">
        <f t="shared" si="14"/>
        <v>182.97450452469536</v>
      </c>
      <c r="AE54" s="35">
        <f t="shared" si="15"/>
        <v>101.7144754711193</v>
      </c>
      <c r="AF54" s="35">
        <f t="shared" si="16"/>
        <v>411.82932007731847</v>
      </c>
      <c r="AG54" s="35">
        <f t="shared" si="17"/>
        <v>33.251431016125281</v>
      </c>
      <c r="AH54" s="35">
        <f t="shared" si="18"/>
        <v>719.17730461639792</v>
      </c>
      <c r="AI54" s="35">
        <f t="shared" si="19"/>
        <v>399.78653036831935</v>
      </c>
      <c r="AJ54" s="35">
        <f t="shared" si="20"/>
        <v>23.910573162465855</v>
      </c>
      <c r="AK54" s="36">
        <f t="shared" si="21"/>
        <v>3774.6188295527181</v>
      </c>
    </row>
    <row r="55" spans="1:37" x14ac:dyDescent="0.25">
      <c r="A55" s="5">
        <v>5675.7</v>
      </c>
      <c r="B55" s="5">
        <v>1288084.6397247314</v>
      </c>
      <c r="C55" s="5">
        <v>1606154.2085408866</v>
      </c>
      <c r="D55" s="5">
        <v>17947.261518987358</v>
      </c>
      <c r="E55" s="5">
        <v>61.748068750539275</v>
      </c>
      <c r="F55" s="45">
        <v>-2.5000000000000001E-2</v>
      </c>
      <c r="G55" s="45">
        <v>2.5000000000000001E-2</v>
      </c>
      <c r="H55" s="45">
        <v>0.25</v>
      </c>
      <c r="I55" s="45">
        <v>0.25</v>
      </c>
      <c r="J55" s="45">
        <v>600</v>
      </c>
      <c r="K55" s="50">
        <f t="shared" si="22"/>
        <v>3484.6152061273351</v>
      </c>
      <c r="L55" s="51">
        <v>9900</v>
      </c>
      <c r="M55" s="51">
        <v>4150</v>
      </c>
      <c r="N55" s="35">
        <f t="shared" si="0"/>
        <v>496.25</v>
      </c>
      <c r="O55" s="35">
        <f t="shared" si="1"/>
        <v>25</v>
      </c>
      <c r="P55" s="35">
        <f t="shared" si="2"/>
        <v>738.94083890802244</v>
      </c>
      <c r="Q55" s="35">
        <f t="shared" si="3"/>
        <v>148.75279019625714</v>
      </c>
      <c r="R55" s="35">
        <f t="shared" si="4"/>
        <v>77.075571682392166</v>
      </c>
      <c r="S55" s="35">
        <f t="shared" si="5"/>
        <v>383.86658355707624</v>
      </c>
      <c r="T55" s="35">
        <f t="shared" si="6"/>
        <v>68.27958241870698</v>
      </c>
      <c r="U55" s="35">
        <f t="shared" si="7"/>
        <v>727.0270092576983</v>
      </c>
      <c r="V55" s="35">
        <f t="shared" si="8"/>
        <v>376.70568930603412</v>
      </c>
      <c r="W55" s="35">
        <f t="shared" si="9"/>
        <v>22.232096930340237</v>
      </c>
      <c r="X55" s="35">
        <f t="shared" si="10"/>
        <v>3984.6038324457973</v>
      </c>
      <c r="Y55" s="51">
        <v>9900</v>
      </c>
      <c r="Z55" s="51">
        <v>4150</v>
      </c>
      <c r="AA55" s="35">
        <f t="shared" si="11"/>
        <v>703.75</v>
      </c>
      <c r="AB55" s="35">
        <f t="shared" si="12"/>
        <v>475</v>
      </c>
      <c r="AC55" s="35">
        <f t="shared" si="13"/>
        <v>741.34338003164555</v>
      </c>
      <c r="AD55" s="35">
        <f t="shared" si="14"/>
        <v>182.97450452469536</v>
      </c>
      <c r="AE55" s="35">
        <f t="shared" si="15"/>
        <v>101.6996887030775</v>
      </c>
      <c r="AF55" s="35">
        <f t="shared" si="16"/>
        <v>411.77285849464459</v>
      </c>
      <c r="AG55" s="35">
        <f t="shared" si="17"/>
        <v>33.251431016125281</v>
      </c>
      <c r="AH55" s="35">
        <f t="shared" si="18"/>
        <v>719.17730461639792</v>
      </c>
      <c r="AI55" s="35">
        <f t="shared" si="19"/>
        <v>399.72841129860564</v>
      </c>
      <c r="AJ55" s="35">
        <f t="shared" si="20"/>
        <v>23.848322556514063</v>
      </c>
      <c r="AK55" s="36">
        <f t="shared" si="21"/>
        <v>3785.2418614592775</v>
      </c>
    </row>
    <row r="56" spans="1:37" x14ac:dyDescent="0.25">
      <c r="A56" s="5">
        <v>5676</v>
      </c>
      <c r="B56" s="5">
        <v>1288226.6038308144</v>
      </c>
      <c r="C56" s="5">
        <v>1606418.4928421676</v>
      </c>
      <c r="D56" s="5">
        <v>17947.769620253181</v>
      </c>
      <c r="E56" s="5">
        <v>61.765713730899023</v>
      </c>
      <c r="F56" s="45">
        <v>-2.5000000000000001E-2</v>
      </c>
      <c r="G56" s="45">
        <v>2.5000000000000001E-2</v>
      </c>
      <c r="H56" s="45">
        <v>0.25</v>
      </c>
      <c r="I56" s="45">
        <v>0.25</v>
      </c>
      <c r="J56" s="45">
        <v>600</v>
      </c>
      <c r="K56" s="50">
        <f t="shared" si="22"/>
        <v>3467.0991251291325</v>
      </c>
      <c r="L56" s="51">
        <v>9900</v>
      </c>
      <c r="M56" s="51">
        <v>4150</v>
      </c>
      <c r="N56" s="35">
        <f t="shared" si="0"/>
        <v>496.25</v>
      </c>
      <c r="O56" s="35">
        <f t="shared" si="1"/>
        <v>25</v>
      </c>
      <c r="P56" s="35">
        <f t="shared" si="2"/>
        <v>738.94083890802244</v>
      </c>
      <c r="Q56" s="35">
        <f t="shared" si="3"/>
        <v>148.75279019625714</v>
      </c>
      <c r="R56" s="35">
        <f t="shared" si="4"/>
        <v>77.080330470587</v>
      </c>
      <c r="S56" s="35">
        <f t="shared" si="5"/>
        <v>383.89161018936232</v>
      </c>
      <c r="T56" s="35">
        <f t="shared" si="6"/>
        <v>68.27958241870698</v>
      </c>
      <c r="U56" s="35">
        <f t="shared" si="7"/>
        <v>727.0270092576983</v>
      </c>
      <c r="V56" s="35">
        <f t="shared" si="8"/>
        <v>376.72894781126564</v>
      </c>
      <c r="W56" s="35">
        <f t="shared" si="9"/>
        <v>22.210562592083612</v>
      </c>
      <c r="X56" s="35">
        <f t="shared" si="10"/>
        <v>3988.1876964406806</v>
      </c>
      <c r="Y56" s="51">
        <v>9900</v>
      </c>
      <c r="Z56" s="51">
        <v>4150</v>
      </c>
      <c r="AA56" s="35">
        <f t="shared" si="11"/>
        <v>703.75</v>
      </c>
      <c r="AB56" s="35">
        <f t="shared" si="12"/>
        <v>475</v>
      </c>
      <c r="AC56" s="35">
        <f t="shared" si="13"/>
        <v>741.34338003164555</v>
      </c>
      <c r="AD56" s="35">
        <f t="shared" si="14"/>
        <v>182.97450452469536</v>
      </c>
      <c r="AE56" s="35">
        <f t="shared" si="15"/>
        <v>101.69350763716338</v>
      </c>
      <c r="AF56" s="35">
        <f t="shared" si="16"/>
        <v>411.74925414007782</v>
      </c>
      <c r="AG56" s="35">
        <f t="shared" si="17"/>
        <v>33.251431016125281</v>
      </c>
      <c r="AH56" s="35">
        <f t="shared" si="18"/>
        <v>719.17730461639792</v>
      </c>
      <c r="AI56" s="35">
        <f t="shared" si="19"/>
        <v>399.70411675366171</v>
      </c>
      <c r="AJ56" s="35">
        <f t="shared" si="20"/>
        <v>23.822303844595336</v>
      </c>
      <c r="AK56" s="36">
        <f t="shared" si="21"/>
        <v>3789.698337242492</v>
      </c>
    </row>
    <row r="57" spans="1:37" x14ac:dyDescent="0.25">
      <c r="A57" s="5">
        <v>5676.3</v>
      </c>
      <c r="B57" s="5">
        <v>1288368.4865875244</v>
      </c>
      <c r="C57" s="5">
        <v>1606682.8208250701</v>
      </c>
      <c r="D57" s="5">
        <v>17948.277721519007</v>
      </c>
      <c r="E57" s="5">
        <v>61.783338084746809</v>
      </c>
      <c r="F57" s="45">
        <v>-2.5000000000000001E-2</v>
      </c>
      <c r="G57" s="45">
        <v>2.5000000000000001E-2</v>
      </c>
      <c r="H57" s="45">
        <v>0.25</v>
      </c>
      <c r="I57" s="45">
        <v>0.25</v>
      </c>
      <c r="J57" s="45">
        <v>600</v>
      </c>
      <c r="K57" s="50">
        <f t="shared" si="22"/>
        <v>3449.8100343814463</v>
      </c>
      <c r="L57" s="51">
        <v>9900</v>
      </c>
      <c r="M57" s="51">
        <v>4150</v>
      </c>
      <c r="N57" s="35">
        <f t="shared" si="0"/>
        <v>496.25</v>
      </c>
      <c r="O57" s="35">
        <f t="shared" si="1"/>
        <v>25</v>
      </c>
      <c r="P57" s="35">
        <f t="shared" si="2"/>
        <v>738.94083890802244</v>
      </c>
      <c r="Q57" s="35">
        <f t="shared" si="3"/>
        <v>148.75279019625714</v>
      </c>
      <c r="R57" s="35">
        <f t="shared" si="4"/>
        <v>77.08501819697517</v>
      </c>
      <c r="S57" s="35">
        <f t="shared" si="5"/>
        <v>383.9162618693241</v>
      </c>
      <c r="T57" s="35">
        <f t="shared" si="6"/>
        <v>68.27958241870698</v>
      </c>
      <c r="U57" s="35">
        <f t="shared" si="7"/>
        <v>727.0270092576983</v>
      </c>
      <c r="V57" s="35">
        <f t="shared" si="8"/>
        <v>376.75185900299329</v>
      </c>
      <c r="W57" s="35">
        <f t="shared" si="9"/>
        <v>22.189348005830482</v>
      </c>
      <c r="X57" s="35">
        <f t="shared" si="10"/>
        <v>3991.7251172736433</v>
      </c>
      <c r="Y57" s="51">
        <v>9900</v>
      </c>
      <c r="Z57" s="51">
        <v>4150</v>
      </c>
      <c r="AA57" s="35">
        <f t="shared" si="11"/>
        <v>703.75</v>
      </c>
      <c r="AB57" s="35">
        <f t="shared" si="12"/>
        <v>475</v>
      </c>
      <c r="AC57" s="35">
        <f t="shared" si="13"/>
        <v>741.34338003164555</v>
      </c>
      <c r="AD57" s="35">
        <f t="shared" si="14"/>
        <v>182.97450452469536</v>
      </c>
      <c r="AE57" s="35">
        <f t="shared" si="15"/>
        <v>101.68741944632461</v>
      </c>
      <c r="AF57" s="35">
        <f t="shared" si="16"/>
        <v>411.72600292456661</v>
      </c>
      <c r="AG57" s="35">
        <f t="shared" si="17"/>
        <v>33.251431016125281</v>
      </c>
      <c r="AH57" s="35">
        <f t="shared" si="18"/>
        <v>719.17730461639792</v>
      </c>
      <c r="AI57" s="35">
        <f t="shared" si="19"/>
        <v>399.68018725217848</v>
      </c>
      <c r="AJ57" s="35">
        <f t="shared" si="20"/>
        <v>23.796677737637591</v>
      </c>
      <c r="AK57" s="36">
        <f t="shared" si="21"/>
        <v>3794.0970617196608</v>
      </c>
    </row>
    <row r="58" spans="1:37" x14ac:dyDescent="0.25">
      <c r="A58" s="5">
        <v>5677</v>
      </c>
      <c r="B58" s="5">
        <v>1288699.2304563522</v>
      </c>
      <c r="C58" s="5">
        <v>1607299.7555643022</v>
      </c>
      <c r="D58" s="5">
        <v>17949.463291139258</v>
      </c>
      <c r="E58" s="5">
        <v>61.824381362845116</v>
      </c>
      <c r="F58" s="45">
        <v>-2.5000000000000001E-2</v>
      </c>
      <c r="G58" s="45">
        <v>2.5000000000000001E-2</v>
      </c>
      <c r="H58" s="45">
        <v>0.25</v>
      </c>
      <c r="I58" s="45">
        <v>0.25</v>
      </c>
      <c r="J58" s="45">
        <v>600</v>
      </c>
      <c r="K58" s="50">
        <f t="shared" si="22"/>
        <v>3410.3515625</v>
      </c>
      <c r="L58" s="51">
        <v>9900</v>
      </c>
      <c r="M58" s="51">
        <v>4150</v>
      </c>
      <c r="N58" s="35">
        <f t="shared" si="0"/>
        <v>496.25</v>
      </c>
      <c r="O58" s="35">
        <f t="shared" si="1"/>
        <v>25</v>
      </c>
      <c r="P58" s="35">
        <f t="shared" si="2"/>
        <v>738.94083890802244</v>
      </c>
      <c r="Q58" s="35">
        <f t="shared" si="3"/>
        <v>148.75279019625714</v>
      </c>
      <c r="R58" s="35">
        <f t="shared" si="4"/>
        <v>77.095682077983227</v>
      </c>
      <c r="S58" s="35">
        <f t="shared" si="5"/>
        <v>383.97233620930359</v>
      </c>
      <c r="T58" s="35">
        <f t="shared" si="6"/>
        <v>68.27958241870698</v>
      </c>
      <c r="U58" s="35">
        <f t="shared" si="7"/>
        <v>727.0270092576983</v>
      </c>
      <c r="V58" s="35">
        <f t="shared" si="8"/>
        <v>376.80397855991811</v>
      </c>
      <c r="W58" s="35">
        <f t="shared" si="9"/>
        <v>22.141081265877215</v>
      </c>
      <c r="X58" s="35">
        <f t="shared" si="10"/>
        <v>3999.7984869208567</v>
      </c>
      <c r="Y58" s="51">
        <v>9900</v>
      </c>
      <c r="Z58" s="51">
        <v>4150</v>
      </c>
      <c r="AA58" s="35">
        <f t="shared" si="11"/>
        <v>703.75</v>
      </c>
      <c r="AB58" s="35">
        <f t="shared" si="12"/>
        <v>475</v>
      </c>
      <c r="AC58" s="35">
        <f t="shared" si="13"/>
        <v>741.34338003164555</v>
      </c>
      <c r="AD58" s="35">
        <f t="shared" si="14"/>
        <v>182.97450452469536</v>
      </c>
      <c r="AE58" s="35">
        <f t="shared" si="15"/>
        <v>101.6735718411243</v>
      </c>
      <c r="AF58" s="35">
        <f t="shared" si="16"/>
        <v>411.67311230877937</v>
      </c>
      <c r="AG58" s="35">
        <f t="shared" si="17"/>
        <v>33.251431016125281</v>
      </c>
      <c r="AH58" s="35">
        <f t="shared" si="18"/>
        <v>719.17730461639792</v>
      </c>
      <c r="AI58" s="35">
        <f t="shared" si="19"/>
        <v>399.62575954155716</v>
      </c>
      <c r="AJ58" s="35">
        <f t="shared" si="20"/>
        <v>23.738397210044706</v>
      </c>
      <c r="AK58" s="36">
        <f t="shared" si="21"/>
        <v>3804.1361637539781</v>
      </c>
    </row>
    <row r="59" spans="1:37" x14ac:dyDescent="0.25">
      <c r="A59" s="5">
        <v>5678</v>
      </c>
      <c r="B59" s="5">
        <v>1289170.9562344551</v>
      </c>
      <c r="C59" s="5">
        <v>1608181.5008240938</v>
      </c>
      <c r="D59" s="5">
        <v>17951.156962025329</v>
      </c>
      <c r="E59" s="5">
        <v>61.882819811325021</v>
      </c>
      <c r="F59" s="45">
        <v>-2.5000000000000001E-2</v>
      </c>
      <c r="G59" s="45">
        <v>2.5000000000000001E-2</v>
      </c>
      <c r="H59" s="45">
        <v>0.25</v>
      </c>
      <c r="I59" s="45">
        <v>0.25</v>
      </c>
      <c r="J59" s="45">
        <v>600</v>
      </c>
      <c r="K59" s="50">
        <f t="shared" si="22"/>
        <v>3356.126113765496</v>
      </c>
      <c r="L59" s="51">
        <v>9900</v>
      </c>
      <c r="M59" s="51">
        <v>4150</v>
      </c>
      <c r="N59" s="35">
        <f t="shared" si="0"/>
        <v>496.25</v>
      </c>
      <c r="O59" s="35">
        <f t="shared" si="1"/>
        <v>25</v>
      </c>
      <c r="P59" s="35">
        <f t="shared" si="2"/>
        <v>738.94083890802244</v>
      </c>
      <c r="Q59" s="35">
        <f t="shared" si="3"/>
        <v>148.75279019625714</v>
      </c>
      <c r="R59" s="35">
        <f t="shared" si="4"/>
        <v>77.110258362094939</v>
      </c>
      <c r="S59" s="35">
        <f t="shared" si="5"/>
        <v>384.04897303564184</v>
      </c>
      <c r="T59" s="35">
        <f t="shared" si="6"/>
        <v>68.27958241870698</v>
      </c>
      <c r="U59" s="35">
        <f t="shared" si="7"/>
        <v>727.0270092576983</v>
      </c>
      <c r="V59" s="35">
        <f t="shared" si="8"/>
        <v>376.87521992775964</v>
      </c>
      <c r="W59" s="35">
        <f t="shared" si="9"/>
        <v>22.075091178409306</v>
      </c>
      <c r="X59" s="35">
        <f t="shared" si="10"/>
        <v>4010.8932422685807</v>
      </c>
      <c r="Y59" s="51">
        <v>9900</v>
      </c>
      <c r="Z59" s="51">
        <v>4150</v>
      </c>
      <c r="AA59" s="35">
        <f t="shared" si="11"/>
        <v>703.75</v>
      </c>
      <c r="AB59" s="35">
        <f t="shared" si="12"/>
        <v>475</v>
      </c>
      <c r="AC59" s="35">
        <f t="shared" si="13"/>
        <v>741.34338003164555</v>
      </c>
      <c r="AD59" s="35">
        <f t="shared" si="14"/>
        <v>182.97450452469536</v>
      </c>
      <c r="AE59" s="35">
        <f t="shared" si="15"/>
        <v>101.65464854932267</v>
      </c>
      <c r="AF59" s="35">
        <f t="shared" si="16"/>
        <v>411.60082249013089</v>
      </c>
      <c r="AG59" s="35">
        <f t="shared" si="17"/>
        <v>33.251431016125281</v>
      </c>
      <c r="AH59" s="35">
        <f t="shared" si="18"/>
        <v>719.17730461639792</v>
      </c>
      <c r="AI59" s="35">
        <f t="shared" si="19"/>
        <v>399.55138195530424</v>
      </c>
      <c r="AJ59" s="35">
        <f t="shared" si="20"/>
        <v>23.658768343418174</v>
      </c>
      <c r="AK59" s="36">
        <f t="shared" si="21"/>
        <v>3817.9323090871758</v>
      </c>
    </row>
    <row r="60" spans="1:37" x14ac:dyDescent="0.25">
      <c r="A60" s="5">
        <v>5679</v>
      </c>
      <c r="B60" s="5">
        <v>1289641.7842025757</v>
      </c>
      <c r="C60" s="5">
        <v>1609063.7258173823</v>
      </c>
      <c r="D60" s="5">
        <v>17952.850632911406</v>
      </c>
      <c r="E60" s="5">
        <v>61.941029076338737</v>
      </c>
      <c r="F60" s="45">
        <v>-2.5000000000000001E-2</v>
      </c>
      <c r="G60" s="45">
        <v>2.5000000000000001E-2</v>
      </c>
      <c r="H60" s="45">
        <v>0.25</v>
      </c>
      <c r="I60" s="45">
        <v>0.25</v>
      </c>
      <c r="J60" s="45">
        <v>600</v>
      </c>
      <c r="K60" s="50">
        <f t="shared" si="22"/>
        <v>3304.4227789256197</v>
      </c>
      <c r="L60" s="51">
        <v>9900</v>
      </c>
      <c r="M60" s="51">
        <v>4150</v>
      </c>
      <c r="N60" s="35">
        <f t="shared" si="0"/>
        <v>496.25</v>
      </c>
      <c r="O60" s="35">
        <f t="shared" si="1"/>
        <v>25</v>
      </c>
      <c r="P60" s="35">
        <f t="shared" si="2"/>
        <v>738.94083890802244</v>
      </c>
      <c r="Q60" s="35">
        <f t="shared" si="3"/>
        <v>148.75279019625714</v>
      </c>
      <c r="R60" s="35">
        <f t="shared" si="4"/>
        <v>77.124072792926469</v>
      </c>
      <c r="S60" s="35">
        <f t="shared" si="5"/>
        <v>384.12159336355006</v>
      </c>
      <c r="T60" s="35">
        <f t="shared" si="6"/>
        <v>68.27958241870698</v>
      </c>
      <c r="U60" s="35">
        <f t="shared" si="7"/>
        <v>727.0270092576983</v>
      </c>
      <c r="V60" s="35">
        <f t="shared" si="8"/>
        <v>376.94273774923244</v>
      </c>
      <c r="W60" s="35">
        <f t="shared" si="9"/>
        <v>22.012534109064237</v>
      </c>
      <c r="X60" s="35">
        <f t="shared" si="10"/>
        <v>4021.4719624838526</v>
      </c>
      <c r="Y60" s="51">
        <v>9900</v>
      </c>
      <c r="Z60" s="51">
        <v>4150</v>
      </c>
      <c r="AA60" s="35">
        <f t="shared" si="11"/>
        <v>703.75</v>
      </c>
      <c r="AB60" s="35">
        <f t="shared" si="12"/>
        <v>475</v>
      </c>
      <c r="AC60" s="35">
        <f t="shared" si="13"/>
        <v>741.34338003164555</v>
      </c>
      <c r="AD60" s="35">
        <f t="shared" si="14"/>
        <v>182.97450452469536</v>
      </c>
      <c r="AE60" s="35">
        <f t="shared" si="15"/>
        <v>101.63671940013108</v>
      </c>
      <c r="AF60" s="35">
        <f t="shared" si="16"/>
        <v>411.53231688058275</v>
      </c>
      <c r="AG60" s="35">
        <f t="shared" si="17"/>
        <v>33.251431016125281</v>
      </c>
      <c r="AH60" s="35">
        <f t="shared" si="18"/>
        <v>719.17730461639792</v>
      </c>
      <c r="AI60" s="35">
        <f t="shared" si="19"/>
        <v>399.48091182492647</v>
      </c>
      <c r="AJ60" s="35">
        <f t="shared" si="20"/>
        <v>23.583337460912634</v>
      </c>
      <c r="AK60" s="36">
        <f t="shared" si="21"/>
        <v>3831.0867732420852</v>
      </c>
    </row>
    <row r="61" spans="1:37" x14ac:dyDescent="0.25">
      <c r="A61" s="5">
        <v>5680</v>
      </c>
      <c r="B61" s="5">
        <v>1290111.7174024582</v>
      </c>
      <c r="C61" s="5">
        <v>1609946.4277502596</v>
      </c>
      <c r="D61" s="5">
        <v>17954.544303797484</v>
      </c>
      <c r="E61" s="5">
        <v>61.999009157886263</v>
      </c>
      <c r="F61" s="45">
        <v>-2.5000000000000001E-2</v>
      </c>
      <c r="G61" s="45">
        <v>2.5000000000000001E-2</v>
      </c>
      <c r="H61" s="45">
        <v>0.25</v>
      </c>
      <c r="I61" s="45">
        <v>0.25</v>
      </c>
      <c r="J61" s="45">
        <v>600</v>
      </c>
      <c r="K61" s="50">
        <f t="shared" si="22"/>
        <v>3255.2415579803719</v>
      </c>
      <c r="L61" s="51">
        <v>9900</v>
      </c>
      <c r="M61" s="51">
        <v>4150</v>
      </c>
      <c r="N61" s="35">
        <f t="shared" si="0"/>
        <v>496.25</v>
      </c>
      <c r="O61" s="35">
        <f t="shared" si="1"/>
        <v>25</v>
      </c>
      <c r="P61" s="35">
        <f t="shared" si="2"/>
        <v>738.94083890802244</v>
      </c>
      <c r="Q61" s="35">
        <f t="shared" si="3"/>
        <v>148.75279019625714</v>
      </c>
      <c r="R61" s="35">
        <f t="shared" si="4"/>
        <v>77.137138023471167</v>
      </c>
      <c r="S61" s="35">
        <f t="shared" si="5"/>
        <v>384.19026545494808</v>
      </c>
      <c r="T61" s="35">
        <f t="shared" si="6"/>
        <v>68.27958241870698</v>
      </c>
      <c r="U61" s="35">
        <f t="shared" si="7"/>
        <v>727.0270092576983</v>
      </c>
      <c r="V61" s="35">
        <f t="shared" si="8"/>
        <v>377.00659386564979</v>
      </c>
      <c r="W61" s="35">
        <f t="shared" si="9"/>
        <v>21.953355330963738</v>
      </c>
      <c r="X61" s="35">
        <f t="shared" si="10"/>
        <v>4031.534647566672</v>
      </c>
      <c r="Y61" s="51">
        <v>9900</v>
      </c>
      <c r="Z61" s="51">
        <v>4150</v>
      </c>
      <c r="AA61" s="35">
        <f t="shared" si="11"/>
        <v>703.75</v>
      </c>
      <c r="AB61" s="35">
        <f t="shared" si="12"/>
        <v>475</v>
      </c>
      <c r="AC61" s="35">
        <f t="shared" si="13"/>
        <v>741.34338003164555</v>
      </c>
      <c r="AD61" s="35">
        <f t="shared" si="14"/>
        <v>182.97450452469536</v>
      </c>
      <c r="AE61" s="35">
        <f t="shared" si="15"/>
        <v>101.61976715758121</v>
      </c>
      <c r="AF61" s="35">
        <f t="shared" si="16"/>
        <v>411.46753180118992</v>
      </c>
      <c r="AG61" s="35">
        <f t="shared" si="17"/>
        <v>33.251431016125281</v>
      </c>
      <c r="AH61" s="35">
        <f t="shared" si="18"/>
        <v>719.17730461639792</v>
      </c>
      <c r="AI61" s="35">
        <f t="shared" si="19"/>
        <v>399.4142814048256</v>
      </c>
      <c r="AJ61" s="35">
        <f t="shared" si="20"/>
        <v>23.512029702494914</v>
      </c>
      <c r="AK61" s="36">
        <f t="shared" si="21"/>
        <v>3843.5995562187063</v>
      </c>
    </row>
    <row r="62" spans="1:37" x14ac:dyDescent="0.25">
      <c r="A62" s="5">
        <v>5680.7</v>
      </c>
      <c r="B62" s="5">
        <v>1290440.1398882866</v>
      </c>
      <c r="C62" s="5">
        <v>1610564.6013912857</v>
      </c>
      <c r="D62" s="5">
        <v>17955.729873417738</v>
      </c>
      <c r="E62" s="5">
        <v>62.039458850807137</v>
      </c>
      <c r="F62" s="45">
        <v>-2.5000000000000001E-2</v>
      </c>
      <c r="G62" s="45">
        <v>2.5000000000000001E-2</v>
      </c>
      <c r="H62" s="45">
        <v>0.25</v>
      </c>
      <c r="I62" s="45">
        <v>0.25</v>
      </c>
      <c r="J62" s="45">
        <v>600</v>
      </c>
      <c r="K62" s="50">
        <f t="shared" si="22"/>
        <v>3222.3153610860104</v>
      </c>
      <c r="L62" s="51">
        <v>9900</v>
      </c>
      <c r="M62" s="51">
        <v>4150</v>
      </c>
      <c r="N62" s="35">
        <f t="shared" si="0"/>
        <v>496.25</v>
      </c>
      <c r="O62" s="35">
        <f t="shared" si="1"/>
        <v>25</v>
      </c>
      <c r="P62" s="35">
        <f t="shared" si="2"/>
        <v>738.94083890802244</v>
      </c>
      <c r="Q62" s="35">
        <f t="shared" si="3"/>
        <v>148.75279019625714</v>
      </c>
      <c r="R62" s="35">
        <f t="shared" si="4"/>
        <v>77.145844295695113</v>
      </c>
      <c r="S62" s="35">
        <f t="shared" si="5"/>
        <v>384.23602115416236</v>
      </c>
      <c r="T62" s="35">
        <f t="shared" si="6"/>
        <v>68.27958241870698</v>
      </c>
      <c r="U62" s="35">
        <f t="shared" si="7"/>
        <v>727.0270092576983</v>
      </c>
      <c r="V62" s="35">
        <f t="shared" si="8"/>
        <v>377.0491456392898</v>
      </c>
      <c r="W62" s="35">
        <f t="shared" si="9"/>
        <v>21.913912636315459</v>
      </c>
      <c r="X62" s="35">
        <f t="shared" si="10"/>
        <v>4038.2714862208345</v>
      </c>
      <c r="Y62" s="51">
        <v>9900</v>
      </c>
      <c r="Z62" s="51">
        <v>4150</v>
      </c>
      <c r="AA62" s="35">
        <f t="shared" si="11"/>
        <v>703.75</v>
      </c>
      <c r="AB62" s="35">
        <f t="shared" si="12"/>
        <v>475</v>
      </c>
      <c r="AC62" s="35">
        <f t="shared" si="13"/>
        <v>741.34338003164555</v>
      </c>
      <c r="AD62" s="35">
        <f t="shared" si="14"/>
        <v>182.97450452469536</v>
      </c>
      <c r="AE62" s="35">
        <f t="shared" si="15"/>
        <v>101.608473154873</v>
      </c>
      <c r="AF62" s="35">
        <f t="shared" si="16"/>
        <v>411.42436383245996</v>
      </c>
      <c r="AG62" s="35">
        <f t="shared" si="17"/>
        <v>33.251431016125281</v>
      </c>
      <c r="AH62" s="35">
        <f t="shared" si="18"/>
        <v>719.17730461639792</v>
      </c>
      <c r="AI62" s="35">
        <f t="shared" si="19"/>
        <v>399.36989057317874</v>
      </c>
      <c r="AJ62" s="35">
        <f t="shared" si="20"/>
        <v>23.464529791856357</v>
      </c>
      <c r="AK62" s="36">
        <f t="shared" si="21"/>
        <v>3851.9767040012571</v>
      </c>
    </row>
    <row r="63" spans="1:37" x14ac:dyDescent="0.25">
      <c r="A63" s="5">
        <v>5681</v>
      </c>
      <c r="B63" s="5">
        <v>1290580.7588839531</v>
      </c>
      <c r="C63" s="5">
        <v>1610829.6038390696</v>
      </c>
      <c r="D63" s="5">
        <v>17956.237974683561</v>
      </c>
      <c r="E63" s="5">
        <v>62.056760055967601</v>
      </c>
      <c r="F63" s="45">
        <v>-2.5000000000000001E-2</v>
      </c>
      <c r="G63" s="45">
        <v>2.5000000000000001E-2</v>
      </c>
      <c r="H63" s="45">
        <v>0.25</v>
      </c>
      <c r="I63" s="45">
        <v>0.25</v>
      </c>
      <c r="J63" s="45">
        <v>600</v>
      </c>
      <c r="K63" s="50">
        <f t="shared" si="22"/>
        <v>3208.5824509297522</v>
      </c>
      <c r="L63" s="51">
        <v>9900</v>
      </c>
      <c r="M63" s="51">
        <v>4150</v>
      </c>
      <c r="N63" s="35">
        <f t="shared" si="0"/>
        <v>496.25</v>
      </c>
      <c r="O63" s="35">
        <f t="shared" si="1"/>
        <v>25</v>
      </c>
      <c r="P63" s="35">
        <f t="shared" si="2"/>
        <v>738.94083890802244</v>
      </c>
      <c r="Q63" s="35">
        <f t="shared" si="3"/>
        <v>148.75279019625714</v>
      </c>
      <c r="R63" s="35">
        <f t="shared" si="4"/>
        <v>77.149465919735889</v>
      </c>
      <c r="S63" s="35">
        <f t="shared" si="5"/>
        <v>384.25505330466876</v>
      </c>
      <c r="T63" s="35">
        <f t="shared" si="6"/>
        <v>68.27958241870698</v>
      </c>
      <c r="U63" s="35">
        <f t="shared" si="7"/>
        <v>727.0270092576983</v>
      </c>
      <c r="V63" s="35">
        <f t="shared" si="8"/>
        <v>377.06684627194045</v>
      </c>
      <c r="W63" s="35">
        <f t="shared" si="9"/>
        <v>21.897503487698636</v>
      </c>
      <c r="X63" s="35">
        <f t="shared" si="10"/>
        <v>4041.0812975170388</v>
      </c>
      <c r="Y63" s="51">
        <v>9900</v>
      </c>
      <c r="Z63" s="51">
        <v>4150</v>
      </c>
      <c r="AA63" s="35">
        <f t="shared" si="11"/>
        <v>703.75</v>
      </c>
      <c r="AB63" s="35">
        <f t="shared" si="12"/>
        <v>475</v>
      </c>
      <c r="AC63" s="35">
        <f t="shared" si="13"/>
        <v>741.34338003164555</v>
      </c>
      <c r="AD63" s="35">
        <f t="shared" si="14"/>
        <v>182.97450452469536</v>
      </c>
      <c r="AE63" s="35">
        <f t="shared" si="15"/>
        <v>101.60377566836674</v>
      </c>
      <c r="AF63" s="35">
        <f t="shared" si="16"/>
        <v>411.40640754441904</v>
      </c>
      <c r="AG63" s="35">
        <f t="shared" si="17"/>
        <v>33.251431016125281</v>
      </c>
      <c r="AH63" s="35">
        <f t="shared" si="18"/>
        <v>719.17730461639792</v>
      </c>
      <c r="AI63" s="35">
        <f t="shared" si="19"/>
        <v>399.35142720478314</v>
      </c>
      <c r="AJ63" s="35">
        <f t="shared" si="20"/>
        <v>23.444774939426996</v>
      </c>
      <c r="AK63" s="36">
        <f t="shared" si="21"/>
        <v>3855.4706580170387</v>
      </c>
    </row>
    <row r="64" spans="1:37" x14ac:dyDescent="0.25">
      <c r="A64" s="5">
        <v>5681.3</v>
      </c>
      <c r="B64" s="5">
        <v>1290721.2979001999</v>
      </c>
      <c r="C64" s="5">
        <v>1611094.6487112343</v>
      </c>
      <c r="D64" s="5">
        <v>17956.746075949384</v>
      </c>
      <c r="E64" s="5">
        <v>62.074040634616104</v>
      </c>
      <c r="F64" s="45">
        <v>-2.5000000000000001E-2</v>
      </c>
      <c r="G64" s="45">
        <v>2.5000000000000001E-2</v>
      </c>
      <c r="H64" s="45">
        <v>0.25</v>
      </c>
      <c r="I64" s="45">
        <v>0.25</v>
      </c>
      <c r="J64" s="45">
        <v>600</v>
      </c>
      <c r="K64" s="50">
        <f t="shared" si="22"/>
        <v>3195.0765310240104</v>
      </c>
      <c r="L64" s="51">
        <v>9900</v>
      </c>
      <c r="M64" s="51">
        <v>4150</v>
      </c>
      <c r="N64" s="35">
        <f t="shared" si="0"/>
        <v>496.25</v>
      </c>
      <c r="O64" s="35">
        <f t="shared" si="1"/>
        <v>25</v>
      </c>
      <c r="P64" s="35">
        <f t="shared" si="2"/>
        <v>738.94083890802244</v>
      </c>
      <c r="Q64" s="35">
        <f t="shared" si="3"/>
        <v>148.75279019625714</v>
      </c>
      <c r="R64" s="35">
        <f t="shared" si="4"/>
        <v>77.153022188311695</v>
      </c>
      <c r="S64" s="35">
        <f t="shared" si="5"/>
        <v>384.27374128986622</v>
      </c>
      <c r="T64" s="35">
        <f t="shared" si="6"/>
        <v>68.27958241870698</v>
      </c>
      <c r="U64" s="35">
        <f t="shared" si="7"/>
        <v>727.0270092576983</v>
      </c>
      <c r="V64" s="35">
        <f t="shared" si="8"/>
        <v>377.08422748074588</v>
      </c>
      <c r="W64" s="35">
        <f t="shared" si="9"/>
        <v>21.881389412693842</v>
      </c>
      <c r="X64" s="35">
        <f t="shared" si="10"/>
        <v>4043.8446656513224</v>
      </c>
      <c r="Y64" s="51">
        <v>9900</v>
      </c>
      <c r="Z64" s="51">
        <v>4150</v>
      </c>
      <c r="AA64" s="35">
        <f t="shared" si="11"/>
        <v>703.75</v>
      </c>
      <c r="AB64" s="35">
        <f t="shared" si="12"/>
        <v>475</v>
      </c>
      <c r="AC64" s="35">
        <f t="shared" si="13"/>
        <v>741.34338003164555</v>
      </c>
      <c r="AD64" s="35">
        <f t="shared" si="14"/>
        <v>182.97450452469536</v>
      </c>
      <c r="AE64" s="35">
        <f t="shared" si="15"/>
        <v>101.59916328285618</v>
      </c>
      <c r="AF64" s="35">
        <f t="shared" si="16"/>
        <v>411.3887756761564</v>
      </c>
      <c r="AG64" s="35">
        <f t="shared" si="17"/>
        <v>33.251431016125281</v>
      </c>
      <c r="AH64" s="35">
        <f t="shared" si="18"/>
        <v>719.17730461639792</v>
      </c>
      <c r="AI64" s="35">
        <f t="shared" si="19"/>
        <v>399.33329832399755</v>
      </c>
      <c r="AJ64" s="35">
        <f t="shared" si="20"/>
        <v>23.425378924840729</v>
      </c>
      <c r="AK64" s="36">
        <f t="shared" si="21"/>
        <v>3858.9068607267745</v>
      </c>
    </row>
    <row r="65" spans="1:37" x14ac:dyDescent="0.25">
      <c r="A65" s="5">
        <v>5682</v>
      </c>
      <c r="B65" s="5">
        <v>1291048.9117035866</v>
      </c>
      <c r="C65" s="5">
        <v>1611713.2513104379</v>
      </c>
      <c r="D65" s="5">
        <v>17957.931645569639</v>
      </c>
      <c r="E65" s="5">
        <v>62.11428177058275</v>
      </c>
      <c r="F65" s="45">
        <v>-2.5000000000000001E-2</v>
      </c>
      <c r="G65" s="45">
        <v>2.5000000000000001E-2</v>
      </c>
      <c r="H65" s="45">
        <v>0.25</v>
      </c>
      <c r="I65" s="45">
        <v>0.25</v>
      </c>
      <c r="J65" s="45">
        <v>600</v>
      </c>
      <c r="K65" s="50">
        <f t="shared" si="22"/>
        <v>3164.4454577737602</v>
      </c>
      <c r="L65" s="51">
        <v>9900</v>
      </c>
      <c r="M65" s="51">
        <v>4150</v>
      </c>
      <c r="N65" s="35">
        <f t="shared" si="0"/>
        <v>496.25</v>
      </c>
      <c r="O65" s="35">
        <f t="shared" si="1"/>
        <v>25</v>
      </c>
      <c r="P65" s="35">
        <f t="shared" si="2"/>
        <v>738.94083890802244</v>
      </c>
      <c r="Q65" s="35">
        <f t="shared" si="3"/>
        <v>148.75279019625714</v>
      </c>
      <c r="R65" s="35">
        <f t="shared" si="4"/>
        <v>77.161067588571328</v>
      </c>
      <c r="S65" s="35">
        <f t="shared" si="5"/>
        <v>384.31601679439467</v>
      </c>
      <c r="T65" s="35">
        <f t="shared" si="6"/>
        <v>68.27958241870698</v>
      </c>
      <c r="U65" s="35">
        <f t="shared" si="7"/>
        <v>727.0270092576983</v>
      </c>
      <c r="V65" s="35">
        <f t="shared" si="8"/>
        <v>377.12354925266908</v>
      </c>
      <c r="W65" s="35">
        <f t="shared" si="9"/>
        <v>21.844930478921672</v>
      </c>
      <c r="X65" s="35">
        <f t="shared" si="10"/>
        <v>4050.1119123349536</v>
      </c>
      <c r="Y65" s="51">
        <v>9900</v>
      </c>
      <c r="Z65" s="51">
        <v>4150</v>
      </c>
      <c r="AA65" s="35">
        <f t="shared" si="11"/>
        <v>703.75</v>
      </c>
      <c r="AB65" s="35">
        <f t="shared" si="12"/>
        <v>475</v>
      </c>
      <c r="AC65" s="35">
        <f t="shared" si="13"/>
        <v>741.34338003164555</v>
      </c>
      <c r="AD65" s="35">
        <f t="shared" si="14"/>
        <v>182.97450452469536</v>
      </c>
      <c r="AE65" s="35">
        <f t="shared" si="15"/>
        <v>101.58872982203485</v>
      </c>
      <c r="AF65" s="35">
        <f t="shared" si="16"/>
        <v>411.34888823218961</v>
      </c>
      <c r="AG65" s="35">
        <f t="shared" si="17"/>
        <v>33.251431016125281</v>
      </c>
      <c r="AH65" s="35">
        <f t="shared" si="18"/>
        <v>719.17730461639792</v>
      </c>
      <c r="AI65" s="35">
        <f t="shared" si="19"/>
        <v>399.29228983349338</v>
      </c>
      <c r="AJ65" s="35">
        <f t="shared" si="20"/>
        <v>23.381507596185521</v>
      </c>
      <c r="AK65" s="36">
        <f t="shared" si="21"/>
        <v>3866.7000786370836</v>
      </c>
    </row>
    <row r="66" spans="1:37" x14ac:dyDescent="0.25">
      <c r="A66" s="5">
        <v>5683</v>
      </c>
      <c r="B66" s="5">
        <v>1291516.1789240837</v>
      </c>
      <c r="C66" s="5">
        <v>1612597.3674010038</v>
      </c>
      <c r="D66" s="5">
        <v>17959.625316455713</v>
      </c>
      <c r="E66" s="5">
        <v>62.17157430173171</v>
      </c>
      <c r="F66" s="45">
        <v>-2.5000000000000001E-2</v>
      </c>
      <c r="G66" s="45">
        <v>2.5000000000000001E-2</v>
      </c>
      <c r="H66" s="45">
        <v>0.25</v>
      </c>
      <c r="I66" s="45">
        <v>0.25</v>
      </c>
      <c r="J66" s="45">
        <v>600</v>
      </c>
      <c r="K66" s="50">
        <f t="shared" si="22"/>
        <v>3122.8305785123966</v>
      </c>
      <c r="L66" s="51">
        <v>9900</v>
      </c>
      <c r="M66" s="51">
        <v>4150</v>
      </c>
      <c r="N66" s="35">
        <f t="shared" si="0"/>
        <v>496.25</v>
      </c>
      <c r="O66" s="35">
        <f t="shared" si="1"/>
        <v>25</v>
      </c>
      <c r="P66" s="35">
        <f t="shared" si="2"/>
        <v>738.94083890802244</v>
      </c>
      <c r="Q66" s="35">
        <f t="shared" si="3"/>
        <v>148.75279019625714</v>
      </c>
      <c r="R66" s="35">
        <f t="shared" si="4"/>
        <v>77.171953403434216</v>
      </c>
      <c r="S66" s="35">
        <f t="shared" si="5"/>
        <v>384.3732118350772</v>
      </c>
      <c r="T66" s="35">
        <f t="shared" si="6"/>
        <v>68.27958241870698</v>
      </c>
      <c r="U66" s="35">
        <f t="shared" si="7"/>
        <v>727.0270092576983</v>
      </c>
      <c r="V66" s="35">
        <f t="shared" si="8"/>
        <v>377.17675350794832</v>
      </c>
      <c r="W66" s="35">
        <f t="shared" si="9"/>
        <v>21.795591354315086</v>
      </c>
      <c r="X66" s="35">
        <f t="shared" si="10"/>
        <v>4058.6264920204162</v>
      </c>
      <c r="Y66" s="51">
        <v>9900</v>
      </c>
      <c r="Z66" s="51">
        <v>4150</v>
      </c>
      <c r="AA66" s="35">
        <f t="shared" si="11"/>
        <v>703.75</v>
      </c>
      <c r="AB66" s="35">
        <f t="shared" si="12"/>
        <v>475</v>
      </c>
      <c r="AC66" s="35">
        <f t="shared" si="13"/>
        <v>741.34338003164555</v>
      </c>
      <c r="AD66" s="35">
        <f t="shared" si="14"/>
        <v>182.97450452469536</v>
      </c>
      <c r="AE66" s="35">
        <f t="shared" si="15"/>
        <v>101.57461551417747</v>
      </c>
      <c r="AF66" s="35">
        <f t="shared" si="16"/>
        <v>411.29492168450156</v>
      </c>
      <c r="AG66" s="35">
        <f t="shared" si="17"/>
        <v>33.251431016125281</v>
      </c>
      <c r="AH66" s="35">
        <f t="shared" si="18"/>
        <v>719.17730461639792</v>
      </c>
      <c r="AI66" s="35">
        <f t="shared" si="19"/>
        <v>399.23681385388755</v>
      </c>
      <c r="AJ66" s="35">
        <f t="shared" si="20"/>
        <v>23.32216648590688</v>
      </c>
      <c r="AK66" s="36">
        <f t="shared" si="21"/>
        <v>3877.2878180788398</v>
      </c>
    </row>
    <row r="67" spans="1:37" x14ac:dyDescent="0.25">
      <c r="A67" s="5">
        <v>5684</v>
      </c>
      <c r="B67" s="5">
        <v>1291982.5636138916</v>
      </c>
      <c r="C67" s="5">
        <v>1613481.949357748</v>
      </c>
      <c r="D67" s="5">
        <v>17961.318987341787</v>
      </c>
      <c r="E67" s="5">
        <v>62.22863764941448</v>
      </c>
      <c r="F67" s="45">
        <v>-2.5000000000000001E-2</v>
      </c>
      <c r="G67" s="45">
        <v>2.5000000000000001E-2</v>
      </c>
      <c r="H67" s="45">
        <v>0.25</v>
      </c>
      <c r="I67" s="45">
        <v>0.25</v>
      </c>
      <c r="J67" s="45">
        <v>600</v>
      </c>
      <c r="K67" s="50">
        <f t="shared" si="22"/>
        <v>3083.7378131456612</v>
      </c>
      <c r="L67" s="51">
        <v>9900</v>
      </c>
      <c r="M67" s="51">
        <v>4150</v>
      </c>
      <c r="N67" s="35">
        <f t="shared" si="0"/>
        <v>496.25</v>
      </c>
      <c r="O67" s="35">
        <f t="shared" si="1"/>
        <v>25</v>
      </c>
      <c r="P67" s="35">
        <f t="shared" si="2"/>
        <v>738.94083890802244</v>
      </c>
      <c r="Q67" s="35">
        <f t="shared" si="3"/>
        <v>148.75279019625714</v>
      </c>
      <c r="R67" s="35">
        <f t="shared" si="4"/>
        <v>77.182133028195395</v>
      </c>
      <c r="S67" s="35">
        <f t="shared" si="5"/>
        <v>384.42669049848666</v>
      </c>
      <c r="T67" s="35">
        <f t="shared" si="6"/>
        <v>68.27958241870698</v>
      </c>
      <c r="U67" s="35">
        <f t="shared" si="7"/>
        <v>727.0270092576983</v>
      </c>
      <c r="V67" s="35">
        <f t="shared" si="8"/>
        <v>377.2265062698005</v>
      </c>
      <c r="W67" s="35">
        <f t="shared" si="9"/>
        <v>21.749444215487525</v>
      </c>
      <c r="X67" s="35">
        <f t="shared" si="10"/>
        <v>4066.6250365734268</v>
      </c>
      <c r="Y67" s="51">
        <v>9900</v>
      </c>
      <c r="Z67" s="51">
        <v>4150</v>
      </c>
      <c r="AA67" s="35">
        <f t="shared" si="11"/>
        <v>703.75</v>
      </c>
      <c r="AB67" s="35">
        <f t="shared" si="12"/>
        <v>475</v>
      </c>
      <c r="AC67" s="35">
        <f t="shared" si="13"/>
        <v>741.34338003164555</v>
      </c>
      <c r="AD67" s="35">
        <f t="shared" si="14"/>
        <v>182.97450452469536</v>
      </c>
      <c r="AE67" s="35">
        <f t="shared" si="15"/>
        <v>101.56141961245004</v>
      </c>
      <c r="AF67" s="35">
        <f t="shared" si="16"/>
        <v>411.2444592980583</v>
      </c>
      <c r="AG67" s="35">
        <f t="shared" si="17"/>
        <v>33.251431016125281</v>
      </c>
      <c r="AH67" s="35">
        <f t="shared" si="18"/>
        <v>719.17730461639792</v>
      </c>
      <c r="AI67" s="35">
        <f t="shared" si="19"/>
        <v>399.18494764957148</v>
      </c>
      <c r="AJ67" s="35">
        <f t="shared" si="20"/>
        <v>23.266694658566269</v>
      </c>
      <c r="AK67" s="36">
        <f t="shared" si="21"/>
        <v>3887.2338763423077</v>
      </c>
    </row>
    <row r="68" spans="1:37" x14ac:dyDescent="0.25">
      <c r="A68" s="5">
        <v>5685</v>
      </c>
      <c r="B68" s="5">
        <v>1292448.0688495636</v>
      </c>
      <c r="C68" s="5">
        <v>1614366.9944376945</v>
      </c>
      <c r="D68" s="5">
        <v>17963.012658227864</v>
      </c>
      <c r="E68" s="5">
        <v>62.285471813631062</v>
      </c>
      <c r="F68" s="45">
        <v>-2.5000000000000001E-2</v>
      </c>
      <c r="G68" s="45">
        <v>2.5000000000000001E-2</v>
      </c>
      <c r="H68" s="45">
        <v>0.25</v>
      </c>
      <c r="I68" s="45">
        <v>0.25</v>
      </c>
      <c r="J68" s="45">
        <v>600</v>
      </c>
      <c r="K68" s="50">
        <f t="shared" si="22"/>
        <v>3047.1671616735539</v>
      </c>
      <c r="L68" s="51">
        <v>9900</v>
      </c>
      <c r="M68" s="51">
        <v>4150</v>
      </c>
      <c r="N68" s="35">
        <f t="shared" ref="N68:N131" si="23">M68*F68+J68</f>
        <v>496.25</v>
      </c>
      <c r="O68" s="35">
        <f t="shared" ref="O68:O131" si="24">(L68-400-500)*F68+250</f>
        <v>25</v>
      </c>
      <c r="P68" s="35">
        <f t="shared" ref="P68:P131" si="25">(1000*SIN(PI()/2-(PI()/2+ATAN(H68)+ATAN(250/(L68-M68-400-250)))/2)/SIN((PI()/2+ATAN(H68)+ATAN(250/(L68-M68-400-250)))/2))*COS(ATAN((N68-O68)/(L68-M68-400-250)))</f>
        <v>738.94083890802244</v>
      </c>
      <c r="Q68" s="35">
        <f t="shared" ref="Q68:Q131" si="26">(1000*SIN(PI()/2-(PI()/2+ATAN(H68)+ATAN(250/(L68-M68-400-250)))/2)/SIN((PI()/2+ATAN(H68)+ATAN(250/(L68-M68-400-250)))/2))*SIN(ATAN(H68)+ATAN(250/(L68-M68-400-250))-ATAN((N68-O68)/(L68-M68-400-250)))</f>
        <v>148.75279019625714</v>
      </c>
      <c r="R68" s="35">
        <f t="shared" ref="R68:R131" si="27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77.191615439098541</v>
      </c>
      <c r="S68" s="35">
        <f t="shared" ref="S68:S131" si="28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384.47650113848511</v>
      </c>
      <c r="T68" s="35">
        <f t="shared" ref="T68:T131" si="29">(1000*SIN(PI()/2-(PI()/2+ATAN(H68)+ATAN(250/(L68-M68-400-250)))/2)/SIN((PI()/2+ATAN(H68)+ATAN(250/(L68-M68-400-250)))/2))*SIN(ATAN((N68-O68)/(L68-M68-400-250)))</f>
        <v>68.27958241870698</v>
      </c>
      <c r="U68" s="35">
        <f t="shared" ref="U68:U131" si="30">(1000*SIN(PI()/2-(PI()/2+ATAN(H68)+ATAN(250/(L68-M68-400-250)))/2)/SIN((PI()/2+ATAN(H68)+ATAN(250/(L68-M68-400-250)))/2))*COS(ATAN(H68)+ATAN(250/(L68-M68-400-250))-ATAN((N68-O68)/(L68-M68-400-250)))</f>
        <v>727.0270092576983</v>
      </c>
      <c r="V68" s="35">
        <f t="shared" ref="V68:V131" si="31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377.27285140948067</v>
      </c>
      <c r="W68" s="35">
        <f t="shared" ref="W68:W131" si="32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21.706450125393363</v>
      </c>
      <c r="X68" s="35">
        <f t="shared" ref="X68:X131" si="33">M68+400-((K68-250-(N68-O68))/TAN(PI()/2-(ATAN(H68)+ATAN(250/(L68-M68-400-250))-ATAN((N68-O68)/(L68-M68-400-250)))))</f>
        <v>4074.1075459939848</v>
      </c>
      <c r="Y68" s="51">
        <v>9900</v>
      </c>
      <c r="Z68" s="51">
        <v>4150</v>
      </c>
      <c r="AA68" s="35">
        <f t="shared" ref="AA68:AA131" si="34">Z68*G68+J68</f>
        <v>703.75</v>
      </c>
      <c r="AB68" s="35">
        <f t="shared" ref="AB68:AB131" si="35">(Y68-400-500)*G68+250</f>
        <v>475</v>
      </c>
      <c r="AC68" s="35">
        <f t="shared" ref="AC68:AC131" si="36">(1000*SIN(PI()/2-(PI()/2+ATAN(I68)+ATAN(250/(Y68-Z68-400-250)))/2)/SIN((PI()/2+ATAN(I68)+ATAN(250/(Y68-Z68-400-250)))/2))*COS(ATAN((AA68-AB68)/(Y68-Z68-400-250)))</f>
        <v>741.34338003164555</v>
      </c>
      <c r="AD68" s="35">
        <f t="shared" ref="AD68:AD131" si="37">(1000*SIN(PI()/2-(PI()/2+ATAN(I68)+ATAN(250/(Y68-Z68-400-250)))/2)/SIN((PI()/2+ATAN(I68)+ATAN(250/(Y68-Z68-400-250)))/2))*SIN(ATAN(I68)+ATAN(250/(Y68-Z68-400-250))-(ATAN((AA68-AB68)/(Y68-Z68-400-250))))</f>
        <v>182.97450452469536</v>
      </c>
      <c r="AE68" s="35">
        <f t="shared" ref="AE68:AE131" si="38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101.5491299252615</v>
      </c>
      <c r="AF68" s="35">
        <f t="shared" ref="AF68:AF131" si="39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411.19745593434533</v>
      </c>
      <c r="AG68" s="35">
        <f t="shared" ref="AG68:AG131" si="40">(1000*SIN(PI()/2-(PI()/2+ATAN(I68)+ATAN(250/(Y68-Z68-400-250)))/2)/SIN((PI()/2+ATAN(I68)+ATAN(250/(Y68-Z68-400-250)))/2))*SIN(ATAN((AA68-AB68)/(Y68-Z68-400-250)))</f>
        <v>33.251431016125281</v>
      </c>
      <c r="AH68" s="35">
        <f t="shared" ref="AH68:AH131" si="41">(1000*SIN(PI()/2-(PI()/2+ATAN(I68)+ATAN(250/(Y68-Z68-400-250)))/2)/SIN((PI()/2+ATAN(I68)+ATAN(250/(Y68-Z68-400-250)))/2))*COS(ATAN(I68)+ATAN(250/(Y68-Z68-400-250))-(ATAN((AA68-AB68)/(Y68-Z68-400-250))))</f>
        <v>719.17730461639792</v>
      </c>
      <c r="AI68" s="35">
        <f t="shared" ref="AI68:AI131" si="42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399.13664330176192</v>
      </c>
      <c r="AJ68" s="35">
        <f t="shared" ref="AJ68:AJ131" si="43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23.215039261170773</v>
      </c>
      <c r="AK68" s="36">
        <f t="shared" ref="AK68:AK131" si="44">Z68+400-((K68-250-(AA68-AB68))/TAN(PI()/2-(ATAN(I68)+ATAN(250/(Y68-Z68-400-250))-(ATAN((AA68-AB68)/(Y68-Z68-400-250))))))</f>
        <v>3896.5382534274877</v>
      </c>
    </row>
    <row r="69" spans="1:37" x14ac:dyDescent="0.25">
      <c r="A69" s="5">
        <v>5685.7</v>
      </c>
      <c r="B69" s="5">
        <v>1292773.4008893967</v>
      </c>
      <c r="C69" s="5">
        <v>1614986.8000881374</v>
      </c>
      <c r="D69" s="5">
        <v>17964.198227848115</v>
      </c>
      <c r="E69" s="5">
        <v>62.325119364420281</v>
      </c>
      <c r="F69" s="45">
        <v>-2.5000000000000001E-2</v>
      </c>
      <c r="G69" s="45">
        <v>2.5000000000000001E-2</v>
      </c>
      <c r="H69" s="45">
        <v>0.25</v>
      </c>
      <c r="I69" s="45">
        <v>0.25</v>
      </c>
      <c r="J69" s="45">
        <v>600</v>
      </c>
      <c r="K69" s="50">
        <f t="shared" si="22"/>
        <v>3023.0683634103884</v>
      </c>
      <c r="L69" s="51">
        <v>9900</v>
      </c>
      <c r="M69" s="51">
        <v>4150</v>
      </c>
      <c r="N69" s="35">
        <f t="shared" si="23"/>
        <v>496.25</v>
      </c>
      <c r="O69" s="35">
        <f t="shared" si="24"/>
        <v>25</v>
      </c>
      <c r="P69" s="35">
        <f t="shared" si="25"/>
        <v>738.94083890802244</v>
      </c>
      <c r="Q69" s="35">
        <f t="shared" si="26"/>
        <v>148.75279019625714</v>
      </c>
      <c r="R69" s="35">
        <f t="shared" si="27"/>
        <v>77.197842760102986</v>
      </c>
      <c r="S69" s="35">
        <f t="shared" si="28"/>
        <v>384.50921021657774</v>
      </c>
      <c r="T69" s="35">
        <f t="shared" si="29"/>
        <v>68.27958241870698</v>
      </c>
      <c r="U69" s="35">
        <f t="shared" si="30"/>
        <v>727.0270092576983</v>
      </c>
      <c r="V69" s="35">
        <f t="shared" si="31"/>
        <v>377.30328734657866</v>
      </c>
      <c r="W69" s="35">
        <f t="shared" si="32"/>
        <v>21.678210903395325</v>
      </c>
      <c r="X69" s="35">
        <f t="shared" si="33"/>
        <v>4079.038261684565</v>
      </c>
      <c r="Y69" s="51">
        <v>9900</v>
      </c>
      <c r="Z69" s="51">
        <v>4150</v>
      </c>
      <c r="AA69" s="35">
        <f t="shared" si="34"/>
        <v>703.75</v>
      </c>
      <c r="AB69" s="35">
        <f t="shared" si="35"/>
        <v>475</v>
      </c>
      <c r="AC69" s="35">
        <f t="shared" si="36"/>
        <v>741.34338003164555</v>
      </c>
      <c r="AD69" s="35">
        <f t="shared" si="37"/>
        <v>182.97450452469536</v>
      </c>
      <c r="AE69" s="35">
        <f t="shared" si="38"/>
        <v>101.54106026581574</v>
      </c>
      <c r="AF69" s="35">
        <f t="shared" si="39"/>
        <v>411.1665891946941</v>
      </c>
      <c r="AG69" s="35">
        <f t="shared" si="40"/>
        <v>33.251431016125281</v>
      </c>
      <c r="AH69" s="35">
        <f t="shared" si="41"/>
        <v>719.17730461639792</v>
      </c>
      <c r="AI69" s="35">
        <f t="shared" si="42"/>
        <v>399.10492568107787</v>
      </c>
      <c r="AJ69" s="35">
        <f t="shared" si="43"/>
        <v>23.181124925386751</v>
      </c>
      <c r="AK69" s="36">
        <f t="shared" si="44"/>
        <v>3902.6695170860303</v>
      </c>
    </row>
    <row r="70" spans="1:37" x14ac:dyDescent="0.25">
      <c r="A70" s="5">
        <v>5686</v>
      </c>
      <c r="B70" s="5">
        <v>1292912.6977128983</v>
      </c>
      <c r="C70" s="5">
        <v>1615252.4999080002</v>
      </c>
      <c r="D70" s="5">
        <v>17964.706329113938</v>
      </c>
      <c r="E70" s="5">
        <v>62.342076794381455</v>
      </c>
      <c r="F70" s="45">
        <v>-2.5000000000000001E-2</v>
      </c>
      <c r="G70" s="45">
        <v>2.5000000000000001E-2</v>
      </c>
      <c r="H70" s="45">
        <v>0.25</v>
      </c>
      <c r="I70" s="45">
        <v>0.25</v>
      </c>
      <c r="J70" s="45">
        <v>600</v>
      </c>
      <c r="K70" s="50">
        <f t="shared" si="22"/>
        <v>3013.1186240960742</v>
      </c>
      <c r="L70" s="51">
        <v>9900</v>
      </c>
      <c r="M70" s="51">
        <v>4150</v>
      </c>
      <c r="N70" s="35">
        <f t="shared" si="23"/>
        <v>496.25</v>
      </c>
      <c r="O70" s="35">
        <f t="shared" si="24"/>
        <v>25</v>
      </c>
      <c r="P70" s="35">
        <f t="shared" si="25"/>
        <v>738.94083890802244</v>
      </c>
      <c r="Q70" s="35">
        <f t="shared" si="26"/>
        <v>148.75279019625714</v>
      </c>
      <c r="R70" s="35">
        <f t="shared" si="27"/>
        <v>77.200408944964835</v>
      </c>
      <c r="S70" s="35">
        <f t="shared" si="28"/>
        <v>384.52268850256047</v>
      </c>
      <c r="T70" s="35">
        <f t="shared" si="29"/>
        <v>68.27958241870698</v>
      </c>
      <c r="U70" s="35">
        <f t="shared" si="30"/>
        <v>727.0270092576983</v>
      </c>
      <c r="V70" s="35">
        <f t="shared" si="31"/>
        <v>377.31582953622666</v>
      </c>
      <c r="W70" s="35">
        <f t="shared" si="32"/>
        <v>21.666573024903251</v>
      </c>
      <c r="X70" s="35">
        <f t="shared" si="33"/>
        <v>4081.0740202820903</v>
      </c>
      <c r="Y70" s="51">
        <v>9900</v>
      </c>
      <c r="Z70" s="51">
        <v>4150</v>
      </c>
      <c r="AA70" s="35">
        <f t="shared" si="34"/>
        <v>703.75</v>
      </c>
      <c r="AB70" s="35">
        <f t="shared" si="35"/>
        <v>475</v>
      </c>
      <c r="AC70" s="35">
        <f t="shared" si="36"/>
        <v>741.34338003164555</v>
      </c>
      <c r="AD70" s="35">
        <f t="shared" si="37"/>
        <v>182.97450452469536</v>
      </c>
      <c r="AE70" s="35">
        <f t="shared" si="38"/>
        <v>101.53773517299202</v>
      </c>
      <c r="AF70" s="35">
        <f t="shared" si="39"/>
        <v>411.15386981667308</v>
      </c>
      <c r="AG70" s="35">
        <f t="shared" si="40"/>
        <v>33.251431016125281</v>
      </c>
      <c r="AH70" s="35">
        <f t="shared" si="41"/>
        <v>719.17730461639792</v>
      </c>
      <c r="AI70" s="35">
        <f t="shared" si="42"/>
        <v>399.09185647615897</v>
      </c>
      <c r="AJ70" s="35">
        <f t="shared" si="43"/>
        <v>23.167151409311941</v>
      </c>
      <c r="AK70" s="36">
        <f t="shared" si="44"/>
        <v>3905.2009493343794</v>
      </c>
    </row>
    <row r="71" spans="1:37" x14ac:dyDescent="0.25">
      <c r="A71" s="5">
        <v>5686.3</v>
      </c>
      <c r="B71" s="5">
        <v>1293051.9159412384</v>
      </c>
      <c r="C71" s="5">
        <v>1615518.2409178615</v>
      </c>
      <c r="D71" s="5">
        <v>17965.214430379765</v>
      </c>
      <c r="E71" s="5">
        <v>62.359013597830682</v>
      </c>
      <c r="F71" s="45">
        <v>-2.5000000000000001E-2</v>
      </c>
      <c r="G71" s="45">
        <v>2.5000000000000001E-2</v>
      </c>
      <c r="H71" s="45">
        <v>0.25</v>
      </c>
      <c r="I71" s="45">
        <v>0.25</v>
      </c>
      <c r="J71" s="45">
        <v>600</v>
      </c>
      <c r="K71" s="50">
        <f t="shared" si="22"/>
        <v>3003.3958750322772</v>
      </c>
      <c r="L71" s="51">
        <v>9900</v>
      </c>
      <c r="M71" s="51">
        <v>4150</v>
      </c>
      <c r="N71" s="35">
        <f t="shared" si="23"/>
        <v>496.25</v>
      </c>
      <c r="O71" s="35">
        <f t="shared" si="24"/>
        <v>25</v>
      </c>
      <c r="P71" s="35">
        <f t="shared" si="25"/>
        <v>738.94083890802244</v>
      </c>
      <c r="Q71" s="35">
        <f t="shared" si="26"/>
        <v>148.75279019625714</v>
      </c>
      <c r="R71" s="35">
        <f t="shared" si="27"/>
        <v>77.202913822079225</v>
      </c>
      <c r="S71" s="35">
        <f t="shared" si="28"/>
        <v>384.53584442888609</v>
      </c>
      <c r="T71" s="35">
        <f t="shared" si="29"/>
        <v>68.27958241870698</v>
      </c>
      <c r="U71" s="35">
        <f t="shared" si="30"/>
        <v>727.0270092576983</v>
      </c>
      <c r="V71" s="35">
        <f t="shared" si="31"/>
        <v>377.32807208518744</v>
      </c>
      <c r="W71" s="35">
        <f t="shared" si="32"/>
        <v>21.655212663636043</v>
      </c>
      <c r="X71" s="35">
        <f t="shared" si="33"/>
        <v>4083.0633357176948</v>
      </c>
      <c r="Y71" s="51">
        <v>9900</v>
      </c>
      <c r="Z71" s="51">
        <v>4150</v>
      </c>
      <c r="AA71" s="35">
        <f t="shared" si="34"/>
        <v>703.75</v>
      </c>
      <c r="AB71" s="35">
        <f t="shared" si="35"/>
        <v>475</v>
      </c>
      <c r="AC71" s="35">
        <f t="shared" si="36"/>
        <v>741.34338003164555</v>
      </c>
      <c r="AD71" s="35">
        <f t="shared" si="37"/>
        <v>182.97450452469536</v>
      </c>
      <c r="AE71" s="35">
        <f t="shared" si="38"/>
        <v>101.53448968297047</v>
      </c>
      <c r="AF71" s="35">
        <f t="shared" si="39"/>
        <v>411.14145450325469</v>
      </c>
      <c r="AG71" s="35">
        <f t="shared" si="40"/>
        <v>33.251431016125281</v>
      </c>
      <c r="AH71" s="35">
        <f t="shared" si="41"/>
        <v>719.17730461639792</v>
      </c>
      <c r="AI71" s="35">
        <f t="shared" si="42"/>
        <v>399.07910014832021</v>
      </c>
      <c r="AJ71" s="35">
        <f t="shared" si="43"/>
        <v>23.153512893779556</v>
      </c>
      <c r="AK71" s="36">
        <f t="shared" si="44"/>
        <v>3907.6746302766819</v>
      </c>
    </row>
    <row r="72" spans="1:37" x14ac:dyDescent="0.25">
      <c r="A72" s="5">
        <v>5687</v>
      </c>
      <c r="B72" s="5">
        <v>1293376.4532928467</v>
      </c>
      <c r="C72" s="5">
        <v>1616138.4630458355</v>
      </c>
      <c r="D72" s="5">
        <v>17966.400000000016</v>
      </c>
      <c r="E72" s="5">
        <v>62.398452591665666</v>
      </c>
      <c r="F72" s="45">
        <v>-2.5000000000000001E-2</v>
      </c>
      <c r="G72" s="45">
        <v>2.5000000000000001E-2</v>
      </c>
      <c r="H72" s="45">
        <v>0.25</v>
      </c>
      <c r="I72" s="45">
        <v>0.25</v>
      </c>
      <c r="J72" s="45">
        <v>600</v>
      </c>
      <c r="K72" s="50">
        <f t="shared" si="22"/>
        <v>2981.5922004132231</v>
      </c>
      <c r="L72" s="51">
        <v>9900</v>
      </c>
      <c r="M72" s="51">
        <v>4150</v>
      </c>
      <c r="N72" s="35">
        <f t="shared" si="23"/>
        <v>496.25</v>
      </c>
      <c r="O72" s="35">
        <f t="shared" si="24"/>
        <v>25</v>
      </c>
      <c r="P72" s="35">
        <f t="shared" si="25"/>
        <v>738.94083890802244</v>
      </c>
      <c r="Q72" s="35">
        <f t="shared" si="26"/>
        <v>148.75279019625714</v>
      </c>
      <c r="R72" s="35">
        <f t="shared" si="27"/>
        <v>77.208521205730193</v>
      </c>
      <c r="S72" s="35">
        <f t="shared" si="28"/>
        <v>384.5652938341122</v>
      </c>
      <c r="T72" s="35">
        <f t="shared" si="29"/>
        <v>68.27958241870698</v>
      </c>
      <c r="U72" s="35">
        <f t="shared" si="30"/>
        <v>727.0270092576983</v>
      </c>
      <c r="V72" s="35">
        <f t="shared" si="31"/>
        <v>377.35547808785896</v>
      </c>
      <c r="W72" s="35">
        <f t="shared" si="32"/>
        <v>21.629779656187448</v>
      </c>
      <c r="X72" s="35">
        <f t="shared" si="33"/>
        <v>4087.5244594377436</v>
      </c>
      <c r="Y72" s="51">
        <v>9900</v>
      </c>
      <c r="Z72" s="51">
        <v>4150</v>
      </c>
      <c r="AA72" s="35">
        <f t="shared" si="34"/>
        <v>703.75</v>
      </c>
      <c r="AB72" s="35">
        <f t="shared" si="35"/>
        <v>475</v>
      </c>
      <c r="AC72" s="35">
        <f t="shared" si="36"/>
        <v>741.34338003164555</v>
      </c>
      <c r="AD72" s="35">
        <f t="shared" si="37"/>
        <v>182.97450452469536</v>
      </c>
      <c r="AE72" s="35">
        <f t="shared" si="38"/>
        <v>101.52722496161</v>
      </c>
      <c r="AF72" s="35">
        <f t="shared" si="39"/>
        <v>411.11366243573798</v>
      </c>
      <c r="AG72" s="35">
        <f t="shared" si="40"/>
        <v>33.251431016125281</v>
      </c>
      <c r="AH72" s="35">
        <f t="shared" si="41"/>
        <v>719.17730461639792</v>
      </c>
      <c r="AI72" s="35">
        <f t="shared" si="42"/>
        <v>399.05054631924776</v>
      </c>
      <c r="AJ72" s="35">
        <f t="shared" si="43"/>
        <v>23.122986069484107</v>
      </c>
      <c r="AK72" s="36">
        <f t="shared" si="44"/>
        <v>3913.2219640629828</v>
      </c>
    </row>
    <row r="73" spans="1:37" x14ac:dyDescent="0.25">
      <c r="A73" s="5">
        <v>5688</v>
      </c>
      <c r="B73" s="5">
        <v>1293839.3386836052</v>
      </c>
      <c r="C73" s="5">
        <v>1617024.8811384439</v>
      </c>
      <c r="D73" s="5">
        <v>17968.09367088609</v>
      </c>
      <c r="E73" s="5">
        <v>62.454599205483682</v>
      </c>
      <c r="F73" s="45">
        <v>-2.5000000000000001E-2</v>
      </c>
      <c r="G73" s="45">
        <v>2.5000000000000001E-2</v>
      </c>
      <c r="H73" s="45">
        <v>0.25</v>
      </c>
      <c r="I73" s="45">
        <v>0.25</v>
      </c>
      <c r="J73" s="45">
        <v>600</v>
      </c>
      <c r="K73" s="50">
        <f t="shared" ref="K73:K88" si="45">2800+(6800-2800)*($A$88-A73)^2/(56.32)^2</f>
        <v>2952.587890625</v>
      </c>
      <c r="L73" s="51">
        <v>9900</v>
      </c>
      <c r="M73" s="51">
        <v>4150</v>
      </c>
      <c r="N73" s="35">
        <f t="shared" si="23"/>
        <v>496.25</v>
      </c>
      <c r="O73" s="35">
        <f t="shared" si="24"/>
        <v>25</v>
      </c>
      <c r="P73" s="35">
        <f t="shared" si="25"/>
        <v>738.94083890802244</v>
      </c>
      <c r="Q73" s="35">
        <f t="shared" si="26"/>
        <v>148.75279019625714</v>
      </c>
      <c r="R73" s="35">
        <f t="shared" si="27"/>
        <v>77.215959249393151</v>
      </c>
      <c r="S73" s="35">
        <f t="shared" si="28"/>
        <v>384.60435496593072</v>
      </c>
      <c r="T73" s="35">
        <f t="shared" si="29"/>
        <v>68.27958241870698</v>
      </c>
      <c r="U73" s="35">
        <f t="shared" si="30"/>
        <v>727.0270092576983</v>
      </c>
      <c r="V73" s="35">
        <f t="shared" si="31"/>
        <v>377.39183141361423</v>
      </c>
      <c r="W73" s="35">
        <f t="shared" si="32"/>
        <v>21.596039492604636</v>
      </c>
      <c r="X73" s="35">
        <f t="shared" si="33"/>
        <v>4093.4588634609449</v>
      </c>
      <c r="Y73" s="51">
        <v>9900</v>
      </c>
      <c r="Z73" s="51">
        <v>4150</v>
      </c>
      <c r="AA73" s="35">
        <f t="shared" si="34"/>
        <v>703.75</v>
      </c>
      <c r="AB73" s="35">
        <f t="shared" si="35"/>
        <v>475</v>
      </c>
      <c r="AC73" s="35">
        <f t="shared" si="36"/>
        <v>741.34338003164555</v>
      </c>
      <c r="AD73" s="35">
        <f t="shared" si="37"/>
        <v>182.97450452469536</v>
      </c>
      <c r="AE73" s="35">
        <f t="shared" si="38"/>
        <v>101.51758975857024</v>
      </c>
      <c r="AF73" s="35">
        <f t="shared" si="39"/>
        <v>411.07679846329643</v>
      </c>
      <c r="AG73" s="35">
        <f t="shared" si="40"/>
        <v>33.251431016125281</v>
      </c>
      <c r="AH73" s="35">
        <f t="shared" si="41"/>
        <v>719.17730461639792</v>
      </c>
      <c r="AI73" s="35">
        <f t="shared" si="42"/>
        <v>399.01267536356698</v>
      </c>
      <c r="AJ73" s="35">
        <f t="shared" si="43"/>
        <v>23.082501951630867</v>
      </c>
      <c r="AK73" s="36">
        <f t="shared" si="44"/>
        <v>3920.6012976132974</v>
      </c>
    </row>
    <row r="74" spans="1:37" x14ac:dyDescent="0.25">
      <c r="A74" s="5">
        <v>5689</v>
      </c>
      <c r="B74" s="5">
        <v>1294301.3569869995</v>
      </c>
      <c r="C74" s="5">
        <v>1617911.7514829934</v>
      </c>
      <c r="D74" s="5">
        <v>17969.787341772168</v>
      </c>
      <c r="E74" s="5">
        <v>62.510516635835508</v>
      </c>
      <c r="F74" s="45">
        <v>-2.5000000000000001E-2</v>
      </c>
      <c r="G74" s="45">
        <v>2.5000000000000001E-2</v>
      </c>
      <c r="H74" s="45">
        <v>0.25</v>
      </c>
      <c r="I74" s="45">
        <v>0.25</v>
      </c>
      <c r="J74" s="45">
        <v>600</v>
      </c>
      <c r="K74" s="50">
        <f t="shared" si="45"/>
        <v>2926.105694731405</v>
      </c>
      <c r="L74" s="51">
        <v>9900</v>
      </c>
      <c r="M74" s="51">
        <v>4150</v>
      </c>
      <c r="N74" s="35">
        <f t="shared" si="23"/>
        <v>496.25</v>
      </c>
      <c r="O74" s="35">
        <f t="shared" si="24"/>
        <v>25</v>
      </c>
      <c r="P74" s="35">
        <f t="shared" si="25"/>
        <v>738.94083890802244</v>
      </c>
      <c r="Q74" s="35">
        <f t="shared" si="26"/>
        <v>148.75279019625714</v>
      </c>
      <c r="R74" s="35">
        <f t="shared" si="27"/>
        <v>77.222729487445022</v>
      </c>
      <c r="S74" s="35">
        <f t="shared" si="28"/>
        <v>384.63990640527248</v>
      </c>
      <c r="T74" s="35">
        <f t="shared" si="29"/>
        <v>68.27958241870698</v>
      </c>
      <c r="U74" s="35">
        <f t="shared" si="30"/>
        <v>727.0270092576983</v>
      </c>
      <c r="V74" s="35">
        <f t="shared" si="31"/>
        <v>377.4249208495591</v>
      </c>
      <c r="W74" s="35">
        <f t="shared" si="32"/>
        <v>21.565324674817575</v>
      </c>
      <c r="X74" s="35">
        <f t="shared" si="33"/>
        <v>4098.8772323516941</v>
      </c>
      <c r="Y74" s="51">
        <v>9900</v>
      </c>
      <c r="Z74" s="51">
        <v>4150</v>
      </c>
      <c r="AA74" s="35">
        <f t="shared" si="34"/>
        <v>703.75</v>
      </c>
      <c r="AB74" s="35">
        <f t="shared" si="35"/>
        <v>475</v>
      </c>
      <c r="AC74" s="35">
        <f t="shared" si="36"/>
        <v>741.34338003164555</v>
      </c>
      <c r="AD74" s="35">
        <f t="shared" si="37"/>
        <v>182.97450452469536</v>
      </c>
      <c r="AE74" s="35">
        <f t="shared" si="38"/>
        <v>101.50882087088767</v>
      </c>
      <c r="AF74" s="35">
        <f t="shared" si="39"/>
        <v>411.04324567358537</v>
      </c>
      <c r="AG74" s="35">
        <f t="shared" si="40"/>
        <v>33.251431016125281</v>
      </c>
      <c r="AH74" s="35">
        <f t="shared" si="41"/>
        <v>719.17730461639792</v>
      </c>
      <c r="AI74" s="35">
        <f t="shared" si="42"/>
        <v>398.97820944152818</v>
      </c>
      <c r="AJ74" s="35">
        <f t="shared" si="43"/>
        <v>23.045661411434256</v>
      </c>
      <c r="AK74" s="36">
        <f t="shared" si="44"/>
        <v>3927.3389499853242</v>
      </c>
    </row>
    <row r="75" spans="1:37" x14ac:dyDescent="0.25">
      <c r="A75" s="5">
        <v>5690</v>
      </c>
      <c r="B75" s="5">
        <v>1294762.5113019943</v>
      </c>
      <c r="C75" s="5">
        <v>1618799.0713906288</v>
      </c>
      <c r="D75" s="5">
        <v>17971.481012658245</v>
      </c>
      <c r="E75" s="5">
        <v>62.566211084103436</v>
      </c>
      <c r="F75" s="45">
        <v>-2.5000000000000001E-2</v>
      </c>
      <c r="G75" s="45">
        <v>2.5000000000000001E-2</v>
      </c>
      <c r="H75" s="45">
        <v>0.25</v>
      </c>
      <c r="I75" s="45">
        <v>0.25</v>
      </c>
      <c r="J75" s="45">
        <v>600</v>
      </c>
      <c r="K75" s="50">
        <f t="shared" si="45"/>
        <v>2902.1456127324382</v>
      </c>
      <c r="L75" s="51">
        <v>9900</v>
      </c>
      <c r="M75" s="51">
        <v>4150</v>
      </c>
      <c r="N75" s="35">
        <f t="shared" si="23"/>
        <v>496.25</v>
      </c>
      <c r="O75" s="35">
        <f t="shared" si="24"/>
        <v>25</v>
      </c>
      <c r="P75" s="35">
        <f t="shared" si="25"/>
        <v>738.94083890802244</v>
      </c>
      <c r="Q75" s="35">
        <f t="shared" si="26"/>
        <v>148.75279019625714</v>
      </c>
      <c r="R75" s="35">
        <f t="shared" si="27"/>
        <v>77.228837728846216</v>
      </c>
      <c r="S75" s="35">
        <f t="shared" si="28"/>
        <v>384.67197941089353</v>
      </c>
      <c r="T75" s="35">
        <f t="shared" si="29"/>
        <v>68.27958241870698</v>
      </c>
      <c r="U75" s="35">
        <f t="shared" si="30"/>
        <v>727.0270092576983</v>
      </c>
      <c r="V75" s="35">
        <f t="shared" si="31"/>
        <v>377.45477478689952</v>
      </c>
      <c r="W75" s="35">
        <f t="shared" si="32"/>
        <v>21.537609952884239</v>
      </c>
      <c r="X75" s="35">
        <f t="shared" si="33"/>
        <v>4103.7795661099908</v>
      </c>
      <c r="Y75" s="51">
        <v>9900</v>
      </c>
      <c r="Z75" s="51">
        <v>4150</v>
      </c>
      <c r="AA75" s="35">
        <f t="shared" si="34"/>
        <v>703.75</v>
      </c>
      <c r="AB75" s="35">
        <f t="shared" si="35"/>
        <v>475</v>
      </c>
      <c r="AC75" s="35">
        <f t="shared" si="36"/>
        <v>741.34338003164555</v>
      </c>
      <c r="AD75" s="35">
        <f t="shared" si="37"/>
        <v>182.97450452469536</v>
      </c>
      <c r="AE75" s="35">
        <f t="shared" si="38"/>
        <v>101.50091042529118</v>
      </c>
      <c r="AF75" s="35">
        <f t="shared" si="39"/>
        <v>411.01297487215959</v>
      </c>
      <c r="AG75" s="35">
        <f t="shared" si="40"/>
        <v>33.251431016125281</v>
      </c>
      <c r="AH75" s="35">
        <f t="shared" si="41"/>
        <v>719.17730461639792</v>
      </c>
      <c r="AI75" s="35">
        <f t="shared" si="42"/>
        <v>398.94711760741075</v>
      </c>
      <c r="AJ75" s="35">
        <f t="shared" si="43"/>
        <v>23.012430361909789</v>
      </c>
      <c r="AK75" s="36">
        <f t="shared" si="44"/>
        <v>3933.4349211790627</v>
      </c>
    </row>
    <row r="76" spans="1:37" x14ac:dyDescent="0.25">
      <c r="A76" s="5">
        <v>5690.7</v>
      </c>
      <c r="B76" s="5">
        <v>1295084.8064546585</v>
      </c>
      <c r="C76" s="5">
        <v>1619420.4616190195</v>
      </c>
      <c r="D76" s="5">
        <v>17972.666582278496</v>
      </c>
      <c r="E76" s="5">
        <v>62.605149963384179</v>
      </c>
      <c r="F76" s="45">
        <v>-2.5000000000000001E-2</v>
      </c>
      <c r="G76" s="45">
        <v>2.5000000000000001E-2</v>
      </c>
      <c r="H76" s="45">
        <v>0.25</v>
      </c>
      <c r="I76" s="45">
        <v>0.25</v>
      </c>
      <c r="J76" s="45">
        <v>600</v>
      </c>
      <c r="K76" s="50">
        <f t="shared" si="45"/>
        <v>2886.8742131004688</v>
      </c>
      <c r="L76" s="51">
        <v>9900</v>
      </c>
      <c r="M76" s="51">
        <v>4150</v>
      </c>
      <c r="N76" s="35">
        <f t="shared" si="23"/>
        <v>496.25</v>
      </c>
      <c r="O76" s="35">
        <f t="shared" si="24"/>
        <v>25</v>
      </c>
      <c r="P76" s="35">
        <f t="shared" si="25"/>
        <v>738.94083890802244</v>
      </c>
      <c r="Q76" s="35">
        <f t="shared" si="26"/>
        <v>148.75279019625714</v>
      </c>
      <c r="R76" s="35">
        <f t="shared" si="27"/>
        <v>77.232722427950904</v>
      </c>
      <c r="S76" s="35">
        <f t="shared" si="28"/>
        <v>384.69237600917228</v>
      </c>
      <c r="T76" s="35">
        <f t="shared" si="29"/>
        <v>68.27958241870698</v>
      </c>
      <c r="U76" s="35">
        <f t="shared" si="30"/>
        <v>727.0270092576983</v>
      </c>
      <c r="V76" s="35">
        <f t="shared" si="31"/>
        <v>377.47376119494083</v>
      </c>
      <c r="W76" s="35">
        <f t="shared" si="32"/>
        <v>21.51998245133489</v>
      </c>
      <c r="X76" s="35">
        <f t="shared" si="33"/>
        <v>4106.9041588369882</v>
      </c>
      <c r="Y76" s="51">
        <v>9900</v>
      </c>
      <c r="Z76" s="51">
        <v>4150</v>
      </c>
      <c r="AA76" s="35">
        <f t="shared" si="34"/>
        <v>703.75</v>
      </c>
      <c r="AB76" s="35">
        <f t="shared" si="35"/>
        <v>475</v>
      </c>
      <c r="AC76" s="35">
        <f t="shared" si="36"/>
        <v>741.34338003164555</v>
      </c>
      <c r="AD76" s="35">
        <f t="shared" si="37"/>
        <v>182.97450452469536</v>
      </c>
      <c r="AE76" s="35">
        <f t="shared" si="38"/>
        <v>101.49588006795615</v>
      </c>
      <c r="AF76" s="35">
        <f t="shared" si="39"/>
        <v>410.99372393211132</v>
      </c>
      <c r="AG76" s="35">
        <f t="shared" si="40"/>
        <v>33.251431016125281</v>
      </c>
      <c r="AH76" s="35">
        <f t="shared" si="41"/>
        <v>719.17730461639792</v>
      </c>
      <c r="AI76" s="35">
        <f t="shared" si="42"/>
        <v>398.92734589747306</v>
      </c>
      <c r="AJ76" s="35">
        <f t="shared" si="43"/>
        <v>22.991299745480088</v>
      </c>
      <c r="AK76" s="36">
        <f t="shared" si="44"/>
        <v>3937.3203007135971</v>
      </c>
    </row>
    <row r="77" spans="1:37" x14ac:dyDescent="0.25">
      <c r="A77" s="5">
        <v>5691</v>
      </c>
      <c r="B77" s="5">
        <v>1295222.8036575317</v>
      </c>
      <c r="C77" s="5">
        <v>1619686.8387414515</v>
      </c>
      <c r="D77" s="5">
        <v>17973.174683544323</v>
      </c>
      <c r="E77" s="5">
        <v>62.621838054504494</v>
      </c>
      <c r="F77" s="45">
        <v>-2.5000000000000001E-2</v>
      </c>
      <c r="G77" s="45">
        <v>2.5000000000000001E-2</v>
      </c>
      <c r="H77" s="45">
        <v>0.25</v>
      </c>
      <c r="I77" s="45">
        <v>0.25</v>
      </c>
      <c r="J77" s="45">
        <v>600</v>
      </c>
      <c r="K77" s="50">
        <f t="shared" si="45"/>
        <v>2880.7076446280994</v>
      </c>
      <c r="L77" s="51">
        <v>9900</v>
      </c>
      <c r="M77" s="51">
        <v>4150</v>
      </c>
      <c r="N77" s="35">
        <f t="shared" si="23"/>
        <v>496.25</v>
      </c>
      <c r="O77" s="35">
        <f t="shared" si="24"/>
        <v>25</v>
      </c>
      <c r="P77" s="35">
        <f t="shared" si="25"/>
        <v>738.94083890802244</v>
      </c>
      <c r="Q77" s="35">
        <f t="shared" si="26"/>
        <v>148.75279019625714</v>
      </c>
      <c r="R77" s="35">
        <f t="shared" si="27"/>
        <v>77.234289192605999</v>
      </c>
      <c r="S77" s="35">
        <f t="shared" si="28"/>
        <v>384.70060206236377</v>
      </c>
      <c r="T77" s="35">
        <f t="shared" si="29"/>
        <v>68.27958241870698</v>
      </c>
      <c r="U77" s="35">
        <f t="shared" si="30"/>
        <v>727.0270092576983</v>
      </c>
      <c r="V77" s="35">
        <f t="shared" si="31"/>
        <v>377.4814187334643</v>
      </c>
      <c r="W77" s="35">
        <f t="shared" si="32"/>
        <v>21.512872634098287</v>
      </c>
      <c r="X77" s="35">
        <f t="shared" si="33"/>
        <v>4108.1658647358345</v>
      </c>
      <c r="Y77" s="51">
        <v>9900</v>
      </c>
      <c r="Z77" s="51">
        <v>4150</v>
      </c>
      <c r="AA77" s="35">
        <f t="shared" si="34"/>
        <v>703.75</v>
      </c>
      <c r="AB77" s="35">
        <f t="shared" si="35"/>
        <v>475</v>
      </c>
      <c r="AC77" s="35">
        <f t="shared" si="36"/>
        <v>741.34338003164555</v>
      </c>
      <c r="AD77" s="35">
        <f t="shared" si="37"/>
        <v>182.97450452469536</v>
      </c>
      <c r="AE77" s="35">
        <f t="shared" si="38"/>
        <v>101.49385135037171</v>
      </c>
      <c r="AF77" s="35">
        <f t="shared" si="39"/>
        <v>410.98595983184896</v>
      </c>
      <c r="AG77" s="35">
        <f t="shared" si="40"/>
        <v>33.251431016125281</v>
      </c>
      <c r="AH77" s="35">
        <f t="shared" si="41"/>
        <v>719.17730461639792</v>
      </c>
      <c r="AI77" s="35">
        <f t="shared" si="42"/>
        <v>398.91937206719547</v>
      </c>
      <c r="AJ77" s="35">
        <f t="shared" si="43"/>
        <v>22.982778193915873</v>
      </c>
      <c r="AK77" s="36">
        <f t="shared" si="44"/>
        <v>3938.8892111945129</v>
      </c>
    </row>
    <row r="78" spans="1:37" x14ac:dyDescent="0.25">
      <c r="A78" s="5">
        <v>5691.3</v>
      </c>
      <c r="B78" s="5">
        <v>1295360.7232689857</v>
      </c>
      <c r="C78" s="5">
        <v>1619953.2560458779</v>
      </c>
      <c r="D78" s="5">
        <v>17973.682784810146</v>
      </c>
      <c r="E78" s="5">
        <v>62.638526145624823</v>
      </c>
      <c r="F78" s="45">
        <v>-2.5000000000000001E-2</v>
      </c>
      <c r="G78" s="45">
        <v>2.5000000000000001E-2</v>
      </c>
      <c r="H78" s="45">
        <v>0.25</v>
      </c>
      <c r="I78" s="45">
        <v>0.25</v>
      </c>
      <c r="J78" s="45">
        <v>600</v>
      </c>
      <c r="K78" s="50">
        <f t="shared" si="45"/>
        <v>2874.7680664062464</v>
      </c>
      <c r="L78" s="51">
        <v>9900</v>
      </c>
      <c r="M78" s="51">
        <v>4150</v>
      </c>
      <c r="N78" s="35">
        <f t="shared" si="23"/>
        <v>496.25</v>
      </c>
      <c r="O78" s="35">
        <f t="shared" si="24"/>
        <v>25</v>
      </c>
      <c r="P78" s="35">
        <f t="shared" si="25"/>
        <v>738.94083890802244</v>
      </c>
      <c r="Q78" s="35">
        <f t="shared" si="26"/>
        <v>148.75279019625714</v>
      </c>
      <c r="R78" s="35">
        <f t="shared" si="27"/>
        <v>77.235797268780516</v>
      </c>
      <c r="S78" s="35">
        <f t="shared" si="28"/>
        <v>384.70851985118185</v>
      </c>
      <c r="T78" s="35">
        <f t="shared" si="29"/>
        <v>68.27958241870698</v>
      </c>
      <c r="U78" s="35">
        <f t="shared" si="30"/>
        <v>727.0270092576983</v>
      </c>
      <c r="V78" s="35">
        <f t="shared" si="31"/>
        <v>377.48878943292783</v>
      </c>
      <c r="W78" s="35">
        <f t="shared" si="32"/>
        <v>21.506028949908611</v>
      </c>
      <c r="X78" s="35">
        <f t="shared" si="33"/>
        <v>4109.3811274727605</v>
      </c>
      <c r="Y78" s="51">
        <v>9900</v>
      </c>
      <c r="Z78" s="51">
        <v>4150</v>
      </c>
      <c r="AA78" s="35">
        <f t="shared" si="34"/>
        <v>703.75</v>
      </c>
      <c r="AB78" s="35">
        <f t="shared" si="35"/>
        <v>475</v>
      </c>
      <c r="AC78" s="35">
        <f t="shared" si="36"/>
        <v>741.34338003164555</v>
      </c>
      <c r="AD78" s="35">
        <f t="shared" si="37"/>
        <v>182.97450452469536</v>
      </c>
      <c r="AE78" s="35">
        <f t="shared" si="38"/>
        <v>101.49189868518877</v>
      </c>
      <c r="AF78" s="35">
        <f t="shared" si="39"/>
        <v>410.97848663203933</v>
      </c>
      <c r="AG78" s="35">
        <f t="shared" si="40"/>
        <v>33.251431016125281</v>
      </c>
      <c r="AH78" s="35">
        <f t="shared" si="41"/>
        <v>719.17730461639792</v>
      </c>
      <c r="AI78" s="35">
        <f t="shared" si="42"/>
        <v>398.91169715922547</v>
      </c>
      <c r="AJ78" s="35">
        <f t="shared" si="43"/>
        <v>22.974576270671889</v>
      </c>
      <c r="AK78" s="36">
        <f t="shared" si="44"/>
        <v>3940.4003703693829</v>
      </c>
    </row>
    <row r="79" spans="1:37" x14ac:dyDescent="0.25">
      <c r="A79" s="5">
        <v>5692</v>
      </c>
      <c r="B79" s="5">
        <v>1295682.2338862419</v>
      </c>
      <c r="C79" s="5">
        <v>1620575.0525595248</v>
      </c>
      <c r="D79" s="5">
        <v>17974.868354430397</v>
      </c>
      <c r="E79" s="5">
        <v>62.677465024905544</v>
      </c>
      <c r="F79" s="45">
        <v>-2.5000000000000001E-2</v>
      </c>
      <c r="G79" s="45">
        <v>2.5000000000000001E-2</v>
      </c>
      <c r="H79" s="45">
        <v>0.25</v>
      </c>
      <c r="I79" s="45">
        <v>0.25</v>
      </c>
      <c r="J79" s="45">
        <v>600</v>
      </c>
      <c r="K79" s="50">
        <f t="shared" si="45"/>
        <v>2861.7917904183882</v>
      </c>
      <c r="L79" s="51">
        <v>9900</v>
      </c>
      <c r="M79" s="51">
        <v>4150</v>
      </c>
      <c r="N79" s="35">
        <f t="shared" si="23"/>
        <v>496.25</v>
      </c>
      <c r="O79" s="35">
        <f t="shared" si="24"/>
        <v>25</v>
      </c>
      <c r="P79" s="35">
        <f t="shared" si="25"/>
        <v>738.94083890802244</v>
      </c>
      <c r="Q79" s="35">
        <f t="shared" si="26"/>
        <v>148.75279019625714</v>
      </c>
      <c r="R79" s="35">
        <f t="shared" si="27"/>
        <v>77.239088519017358</v>
      </c>
      <c r="S79" s="35">
        <f t="shared" si="28"/>
        <v>384.72579932195231</v>
      </c>
      <c r="T79" s="35">
        <f t="shared" si="29"/>
        <v>68.27958241870698</v>
      </c>
      <c r="U79" s="35">
        <f t="shared" si="30"/>
        <v>727.0270092576983</v>
      </c>
      <c r="V79" s="35">
        <f t="shared" si="31"/>
        <v>377.50487536861516</v>
      </c>
      <c r="W79" s="35">
        <f t="shared" si="32"/>
        <v>21.491092536376961</v>
      </c>
      <c r="X79" s="35">
        <f t="shared" si="33"/>
        <v>4112.036128229227</v>
      </c>
      <c r="Y79" s="51">
        <v>9900</v>
      </c>
      <c r="Z79" s="51">
        <v>4150</v>
      </c>
      <c r="AA79" s="35">
        <f t="shared" si="34"/>
        <v>703.75</v>
      </c>
      <c r="AB79" s="35">
        <f t="shared" si="35"/>
        <v>475</v>
      </c>
      <c r="AC79" s="35">
        <f t="shared" si="36"/>
        <v>741.34338003164555</v>
      </c>
      <c r="AD79" s="35">
        <f t="shared" si="37"/>
        <v>182.97450452469536</v>
      </c>
      <c r="AE79" s="35">
        <f t="shared" si="38"/>
        <v>101.48763736064879</v>
      </c>
      <c r="AF79" s="35">
        <f t="shared" si="39"/>
        <v>410.96217723557209</v>
      </c>
      <c r="AG79" s="35">
        <f t="shared" si="40"/>
        <v>33.251431016125281</v>
      </c>
      <c r="AH79" s="35">
        <f t="shared" si="41"/>
        <v>719.17730461639792</v>
      </c>
      <c r="AI79" s="35">
        <f t="shared" si="42"/>
        <v>398.89494811593812</v>
      </c>
      <c r="AJ79" s="35">
        <f t="shared" si="43"/>
        <v>22.956677705228898</v>
      </c>
      <c r="AK79" s="36">
        <f t="shared" si="44"/>
        <v>3943.7018200316752</v>
      </c>
    </row>
    <row r="80" spans="1:37" x14ac:dyDescent="0.25">
      <c r="A80" s="5">
        <v>5693</v>
      </c>
      <c r="B80" s="5">
        <v>1296140.801554203</v>
      </c>
      <c r="C80" s="5">
        <v>1621463.7120076716</v>
      </c>
      <c r="D80" s="5">
        <v>17976.562025316471</v>
      </c>
      <c r="E80" s="5">
        <v>62.733091995306594</v>
      </c>
      <c r="F80" s="45">
        <v>-2.5000000000000001E-2</v>
      </c>
      <c r="G80" s="45">
        <v>2.5000000000000001E-2</v>
      </c>
      <c r="H80" s="45">
        <v>0.25</v>
      </c>
      <c r="I80" s="45">
        <v>0.25</v>
      </c>
      <c r="J80" s="45">
        <v>600</v>
      </c>
      <c r="K80" s="50">
        <f t="shared" si="45"/>
        <v>2845.3980501033056</v>
      </c>
      <c r="L80" s="51">
        <v>9900</v>
      </c>
      <c r="M80" s="51">
        <v>4150</v>
      </c>
      <c r="N80" s="35">
        <f t="shared" si="23"/>
        <v>496.25</v>
      </c>
      <c r="O80" s="35">
        <f t="shared" si="24"/>
        <v>25</v>
      </c>
      <c r="P80" s="35">
        <f t="shared" si="25"/>
        <v>738.94083890802244</v>
      </c>
      <c r="Q80" s="35">
        <f t="shared" si="26"/>
        <v>148.75279019625714</v>
      </c>
      <c r="R80" s="35">
        <f t="shared" si="27"/>
        <v>77.243239779592344</v>
      </c>
      <c r="S80" s="35">
        <f t="shared" si="28"/>
        <v>384.74759308934119</v>
      </c>
      <c r="T80" s="35">
        <f t="shared" si="29"/>
        <v>68.27958241870698</v>
      </c>
      <c r="U80" s="35">
        <f t="shared" si="30"/>
        <v>727.0270092576983</v>
      </c>
      <c r="V80" s="35">
        <f t="shared" si="31"/>
        <v>377.52516459180555</v>
      </c>
      <c r="W80" s="35">
        <f t="shared" si="32"/>
        <v>21.472251947017199</v>
      </c>
      <c r="X80" s="35">
        <f t="shared" si="33"/>
        <v>4115.3903565901664</v>
      </c>
      <c r="Y80" s="51">
        <v>9900</v>
      </c>
      <c r="Z80" s="51">
        <v>4150</v>
      </c>
      <c r="AA80" s="35">
        <f t="shared" si="34"/>
        <v>703.75</v>
      </c>
      <c r="AB80" s="35">
        <f t="shared" si="35"/>
        <v>475</v>
      </c>
      <c r="AC80" s="35">
        <f t="shared" si="36"/>
        <v>741.34338003164555</v>
      </c>
      <c r="AD80" s="35">
        <f t="shared" si="37"/>
        <v>182.97450452469536</v>
      </c>
      <c r="AE80" s="35">
        <f t="shared" si="38"/>
        <v>101.482262942487</v>
      </c>
      <c r="AF80" s="35">
        <f t="shared" si="39"/>
        <v>410.94160662576996</v>
      </c>
      <c r="AG80" s="35">
        <f t="shared" si="40"/>
        <v>33.251431016125281</v>
      </c>
      <c r="AH80" s="35">
        <f t="shared" si="41"/>
        <v>719.17730461639792</v>
      </c>
      <c r="AI80" s="35">
        <f t="shared" si="42"/>
        <v>398.8738240824149</v>
      </c>
      <c r="AJ80" s="35">
        <f t="shared" si="43"/>
        <v>22.934105037875064</v>
      </c>
      <c r="AK80" s="36">
        <f t="shared" si="44"/>
        <v>3947.8727476905487</v>
      </c>
    </row>
    <row r="81" spans="1:37" x14ac:dyDescent="0.25">
      <c r="A81" s="5">
        <v>5694</v>
      </c>
      <c r="B81" s="5">
        <v>1296598.506231308</v>
      </c>
      <c r="C81" s="5">
        <v>1622352.8162482679</v>
      </c>
      <c r="D81" s="5">
        <v>17978.255696202545</v>
      </c>
      <c r="E81" s="5">
        <v>62.788718965707652</v>
      </c>
      <c r="F81" s="45">
        <v>-2.5000000000000001E-2</v>
      </c>
      <c r="G81" s="45">
        <v>2.5000000000000001E-2</v>
      </c>
      <c r="H81" s="45">
        <v>0.25</v>
      </c>
      <c r="I81" s="45">
        <v>0.25</v>
      </c>
      <c r="J81" s="45">
        <v>600</v>
      </c>
      <c r="K81" s="50">
        <f t="shared" si="45"/>
        <v>2831.5264236828511</v>
      </c>
      <c r="L81" s="51">
        <v>9900</v>
      </c>
      <c r="M81" s="51">
        <v>4150</v>
      </c>
      <c r="N81" s="35">
        <f t="shared" si="23"/>
        <v>496.25</v>
      </c>
      <c r="O81" s="35">
        <f t="shared" si="24"/>
        <v>25</v>
      </c>
      <c r="P81" s="35">
        <f t="shared" si="25"/>
        <v>738.94083890802244</v>
      </c>
      <c r="Q81" s="35">
        <f t="shared" si="26"/>
        <v>148.75279019625714</v>
      </c>
      <c r="R81" s="35">
        <f t="shared" si="27"/>
        <v>77.246746485737717</v>
      </c>
      <c r="S81" s="35">
        <f t="shared" si="28"/>
        <v>384.76600224939045</v>
      </c>
      <c r="T81" s="35">
        <f t="shared" si="29"/>
        <v>68.27958241870698</v>
      </c>
      <c r="U81" s="35">
        <f t="shared" si="30"/>
        <v>727.0270092576983</v>
      </c>
      <c r="V81" s="35">
        <f t="shared" si="31"/>
        <v>377.54230356498277</v>
      </c>
      <c r="W81" s="35">
        <f t="shared" si="32"/>
        <v>21.456335586662373</v>
      </c>
      <c r="X81" s="35">
        <f t="shared" si="33"/>
        <v>4118.2285498186538</v>
      </c>
      <c r="Y81" s="51">
        <v>9900</v>
      </c>
      <c r="Z81" s="51">
        <v>4150</v>
      </c>
      <c r="AA81" s="35">
        <f t="shared" si="34"/>
        <v>703.75</v>
      </c>
      <c r="AB81" s="35">
        <f t="shared" si="35"/>
        <v>475</v>
      </c>
      <c r="AC81" s="35">
        <f t="shared" si="36"/>
        <v>741.34338003164555</v>
      </c>
      <c r="AD81" s="35">
        <f t="shared" si="37"/>
        <v>182.97450452469536</v>
      </c>
      <c r="AE81" s="35">
        <f t="shared" si="38"/>
        <v>101.47772334180458</v>
      </c>
      <c r="AF81" s="35">
        <f t="shared" si="39"/>
        <v>410.92423036025781</v>
      </c>
      <c r="AG81" s="35">
        <f t="shared" si="40"/>
        <v>33.251431016125281</v>
      </c>
      <c r="AH81" s="35">
        <f t="shared" si="41"/>
        <v>719.17730461639792</v>
      </c>
      <c r="AI81" s="35">
        <f t="shared" si="42"/>
        <v>398.85598128081091</v>
      </c>
      <c r="AJ81" s="35">
        <f t="shared" si="43"/>
        <v>22.915039623448472</v>
      </c>
      <c r="AK81" s="36">
        <f t="shared" si="44"/>
        <v>3951.401994171134</v>
      </c>
    </row>
    <row r="82" spans="1:37" x14ac:dyDescent="0.25">
      <c r="A82" s="5">
        <v>5695</v>
      </c>
      <c r="B82" s="5">
        <v>1297055.3474836349</v>
      </c>
      <c r="C82" s="5">
        <v>1623242.3644432425</v>
      </c>
      <c r="D82" s="5">
        <v>17979.949367088622</v>
      </c>
      <c r="E82" s="5">
        <v>62.844345936108695</v>
      </c>
      <c r="F82" s="45">
        <v>-2.5000000000000001E-2</v>
      </c>
      <c r="G82" s="45">
        <v>2.5000000000000001E-2</v>
      </c>
      <c r="H82" s="45">
        <v>0.25</v>
      </c>
      <c r="I82" s="45">
        <v>0.25</v>
      </c>
      <c r="J82" s="45">
        <v>600</v>
      </c>
      <c r="K82" s="50">
        <f t="shared" si="45"/>
        <v>2820.1769111570247</v>
      </c>
      <c r="L82" s="51">
        <v>9900</v>
      </c>
      <c r="M82" s="51">
        <v>4150</v>
      </c>
      <c r="N82" s="35">
        <f t="shared" si="23"/>
        <v>496.25</v>
      </c>
      <c r="O82" s="35">
        <f t="shared" si="24"/>
        <v>25</v>
      </c>
      <c r="P82" s="35">
        <f t="shared" si="25"/>
        <v>738.94083890802244</v>
      </c>
      <c r="Q82" s="35">
        <f t="shared" si="26"/>
        <v>148.75279019625714</v>
      </c>
      <c r="R82" s="35">
        <f t="shared" si="27"/>
        <v>77.249611596205753</v>
      </c>
      <c r="S82" s="35">
        <f t="shared" si="28"/>
        <v>384.78104271315192</v>
      </c>
      <c r="T82" s="35">
        <f t="shared" si="29"/>
        <v>68.27958241870698</v>
      </c>
      <c r="U82" s="35">
        <f t="shared" si="30"/>
        <v>727.0270092576983</v>
      </c>
      <c r="V82" s="35">
        <f t="shared" si="31"/>
        <v>377.55630674900385</v>
      </c>
      <c r="W82" s="35">
        <f t="shared" si="32"/>
        <v>21.443330578342916</v>
      </c>
      <c r="X82" s="35">
        <f t="shared" si="33"/>
        <v>4120.5507079146892</v>
      </c>
      <c r="Y82" s="51">
        <v>9900</v>
      </c>
      <c r="Z82" s="51">
        <v>4150</v>
      </c>
      <c r="AA82" s="35">
        <f t="shared" si="34"/>
        <v>703.75</v>
      </c>
      <c r="AB82" s="35">
        <f t="shared" si="35"/>
        <v>475</v>
      </c>
      <c r="AC82" s="35">
        <f t="shared" si="36"/>
        <v>741.34338003164555</v>
      </c>
      <c r="AD82" s="35">
        <f t="shared" si="37"/>
        <v>182.97450452469536</v>
      </c>
      <c r="AE82" s="35">
        <f t="shared" si="38"/>
        <v>101.474014553521</v>
      </c>
      <c r="AF82" s="35">
        <f t="shared" si="39"/>
        <v>410.91003357431174</v>
      </c>
      <c r="AG82" s="35">
        <f t="shared" si="40"/>
        <v>33.251431016125281</v>
      </c>
      <c r="AH82" s="35">
        <f t="shared" si="41"/>
        <v>719.17730461639792</v>
      </c>
      <c r="AI82" s="35">
        <f t="shared" si="42"/>
        <v>398.84140396924442</v>
      </c>
      <c r="AJ82" s="35">
        <f t="shared" si="43"/>
        <v>22.899464136180484</v>
      </c>
      <c r="AK82" s="36">
        <f t="shared" si="44"/>
        <v>3954.2895594734314</v>
      </c>
    </row>
    <row r="83" spans="1:37" x14ac:dyDescent="0.25">
      <c r="A83" s="5">
        <v>5695.7</v>
      </c>
      <c r="B83" s="5">
        <v>1297374.6223931313</v>
      </c>
      <c r="C83" s="5">
        <v>1623865.3118835986</v>
      </c>
      <c r="D83" s="5">
        <v>17981.134936708877</v>
      </c>
      <c r="E83" s="5">
        <v>62.88328481538943</v>
      </c>
      <c r="F83" s="45">
        <v>-2.5000000000000001E-2</v>
      </c>
      <c r="G83" s="45">
        <v>2.5000000000000001E-2</v>
      </c>
      <c r="H83" s="45">
        <v>0.25</v>
      </c>
      <c r="I83" s="45">
        <v>0.25</v>
      </c>
      <c r="J83" s="45">
        <v>600</v>
      </c>
      <c r="K83" s="50">
        <f t="shared" si="45"/>
        <v>2813.7329101562514</v>
      </c>
      <c r="L83" s="51">
        <v>9900</v>
      </c>
      <c r="M83" s="51">
        <v>4150</v>
      </c>
      <c r="N83" s="35">
        <f t="shared" si="23"/>
        <v>496.25</v>
      </c>
      <c r="O83" s="35">
        <f t="shared" si="24"/>
        <v>25</v>
      </c>
      <c r="P83" s="35">
        <f t="shared" si="25"/>
        <v>738.94083890802244</v>
      </c>
      <c r="Q83" s="35">
        <f t="shared" si="26"/>
        <v>148.75279019625714</v>
      </c>
      <c r="R83" s="35">
        <f t="shared" si="27"/>
        <v>77.251236737706691</v>
      </c>
      <c r="S83" s="35">
        <f t="shared" si="28"/>
        <v>384.78957372700359</v>
      </c>
      <c r="T83" s="35">
        <f t="shared" si="29"/>
        <v>68.27958241870698</v>
      </c>
      <c r="U83" s="35">
        <f t="shared" si="30"/>
        <v>727.0270092576983</v>
      </c>
      <c r="V83" s="35">
        <f t="shared" si="31"/>
        <v>377.56424960347732</v>
      </c>
      <c r="W83" s="35">
        <f t="shared" si="32"/>
        <v>21.43595360913482</v>
      </c>
      <c r="X83" s="35">
        <f t="shared" si="33"/>
        <v>4121.8691776781052</v>
      </c>
      <c r="Y83" s="51">
        <v>9900</v>
      </c>
      <c r="Z83" s="51">
        <v>4150</v>
      </c>
      <c r="AA83" s="35">
        <f t="shared" si="34"/>
        <v>703.75</v>
      </c>
      <c r="AB83" s="35">
        <f t="shared" si="35"/>
        <v>475</v>
      </c>
      <c r="AC83" s="35">
        <f t="shared" si="36"/>
        <v>741.34338003164555</v>
      </c>
      <c r="AD83" s="35">
        <f t="shared" si="37"/>
        <v>182.97450452469536</v>
      </c>
      <c r="AE83" s="35">
        <f t="shared" si="38"/>
        <v>101.4719109572255</v>
      </c>
      <c r="AF83" s="35">
        <f t="shared" si="39"/>
        <v>410.90198101525465</v>
      </c>
      <c r="AG83" s="35">
        <f t="shared" si="40"/>
        <v>33.251431016125281</v>
      </c>
      <c r="AH83" s="35">
        <f t="shared" si="41"/>
        <v>719.17730461639792</v>
      </c>
      <c r="AI83" s="35">
        <f t="shared" si="42"/>
        <v>398.83313582982402</v>
      </c>
      <c r="AJ83" s="35">
        <f t="shared" si="43"/>
        <v>22.890630111494797</v>
      </c>
      <c r="AK83" s="36">
        <f t="shared" si="44"/>
        <v>3955.9290548839572</v>
      </c>
    </row>
    <row r="84" spans="1:37" x14ac:dyDescent="0.25">
      <c r="A84" s="5">
        <v>5696</v>
      </c>
      <c r="B84" s="5">
        <v>1297511.3248825073</v>
      </c>
      <c r="C84" s="5">
        <v>1624132.3557540774</v>
      </c>
      <c r="D84" s="5">
        <v>17981.6430379747</v>
      </c>
      <c r="E84" s="5">
        <v>62.899972906509745</v>
      </c>
      <c r="F84" s="45">
        <v>-2.5000000000000001E-2</v>
      </c>
      <c r="G84" s="45">
        <v>2.5000000000000001E-2</v>
      </c>
      <c r="H84" s="45">
        <v>0.25</v>
      </c>
      <c r="I84" s="45">
        <v>0.25</v>
      </c>
      <c r="J84" s="45">
        <v>600</v>
      </c>
      <c r="K84" s="50">
        <f t="shared" si="45"/>
        <v>2811.3495125258264</v>
      </c>
      <c r="L84" s="51">
        <v>9900</v>
      </c>
      <c r="M84" s="51">
        <v>4150</v>
      </c>
      <c r="N84" s="35">
        <f t="shared" si="23"/>
        <v>496.25</v>
      </c>
      <c r="O84" s="35">
        <f t="shared" si="24"/>
        <v>25</v>
      </c>
      <c r="P84" s="35">
        <f t="shared" si="25"/>
        <v>738.94083890802244</v>
      </c>
      <c r="Q84" s="35">
        <f t="shared" si="26"/>
        <v>148.75279019625714</v>
      </c>
      <c r="R84" s="35">
        <f t="shared" si="27"/>
        <v>77.251837523349678</v>
      </c>
      <c r="S84" s="35">
        <f t="shared" si="28"/>
        <v>384.79272745229622</v>
      </c>
      <c r="T84" s="35">
        <f t="shared" si="29"/>
        <v>68.27958241870698</v>
      </c>
      <c r="U84" s="35">
        <f t="shared" si="30"/>
        <v>727.0270092576983</v>
      </c>
      <c r="V84" s="35">
        <f t="shared" si="31"/>
        <v>377.56718593420862</v>
      </c>
      <c r="W84" s="35">
        <f t="shared" si="32"/>
        <v>21.433226421473783</v>
      </c>
      <c r="X84" s="35">
        <f t="shared" si="33"/>
        <v>4122.3568308782724</v>
      </c>
      <c r="Y84" s="51">
        <v>9900</v>
      </c>
      <c r="Z84" s="51">
        <v>4150</v>
      </c>
      <c r="AA84" s="35">
        <f t="shared" si="34"/>
        <v>703.75</v>
      </c>
      <c r="AB84" s="35">
        <f t="shared" si="35"/>
        <v>475</v>
      </c>
      <c r="AC84" s="35">
        <f t="shared" si="36"/>
        <v>741.34338003164555</v>
      </c>
      <c r="AD84" s="35">
        <f t="shared" si="37"/>
        <v>182.97450452469536</v>
      </c>
      <c r="AE84" s="35">
        <f t="shared" si="38"/>
        <v>101.47113331270135</v>
      </c>
      <c r="AF84" s="35">
        <f t="shared" si="39"/>
        <v>410.89900414884329</v>
      </c>
      <c r="AG84" s="35">
        <f t="shared" si="40"/>
        <v>33.251431016125281</v>
      </c>
      <c r="AH84" s="35">
        <f t="shared" si="41"/>
        <v>719.17730461639792</v>
      </c>
      <c r="AI84" s="35">
        <f t="shared" si="42"/>
        <v>398.8300793149599</v>
      </c>
      <c r="AJ84" s="35">
        <f t="shared" si="43"/>
        <v>22.887364453560441</v>
      </c>
      <c r="AK84" s="36">
        <f t="shared" si="44"/>
        <v>3956.5354435974405</v>
      </c>
    </row>
    <row r="85" spans="1:37" x14ac:dyDescent="0.25">
      <c r="A85" s="5">
        <v>5696.3</v>
      </c>
      <c r="B85" s="5">
        <v>1297647.9495859146</v>
      </c>
      <c r="C85" s="5">
        <v>1624399.4394295514</v>
      </c>
      <c r="D85" s="5">
        <v>17982.151139240523</v>
      </c>
      <c r="E85" s="5">
        <v>62.916660997630075</v>
      </c>
      <c r="F85" s="45">
        <v>-2.5000000000000001E-2</v>
      </c>
      <c r="G85" s="45">
        <v>2.5000000000000001E-2</v>
      </c>
      <c r="H85" s="45">
        <v>0.25</v>
      </c>
      <c r="I85" s="45">
        <v>0.25</v>
      </c>
      <c r="J85" s="45">
        <v>600</v>
      </c>
      <c r="K85" s="50">
        <f t="shared" si="45"/>
        <v>2809.1931051459183</v>
      </c>
      <c r="L85" s="51">
        <v>9900</v>
      </c>
      <c r="M85" s="51">
        <v>4150</v>
      </c>
      <c r="N85" s="35">
        <f t="shared" si="23"/>
        <v>496.25</v>
      </c>
      <c r="O85" s="35">
        <f t="shared" si="24"/>
        <v>25</v>
      </c>
      <c r="P85" s="35">
        <f t="shared" si="25"/>
        <v>738.94083890802244</v>
      </c>
      <c r="Q85" s="35">
        <f t="shared" si="26"/>
        <v>148.75279019625714</v>
      </c>
      <c r="R85" s="35">
        <f t="shared" si="27"/>
        <v>77.252380954553587</v>
      </c>
      <c r="S85" s="35">
        <f t="shared" si="28"/>
        <v>384.79558008751457</v>
      </c>
      <c r="T85" s="35">
        <f t="shared" si="29"/>
        <v>68.27958241870698</v>
      </c>
      <c r="U85" s="35">
        <f t="shared" si="30"/>
        <v>727.0270092576983</v>
      </c>
      <c r="V85" s="35">
        <f t="shared" si="31"/>
        <v>377.5698419459876</v>
      </c>
      <c r="W85" s="35">
        <f t="shared" si="32"/>
        <v>21.430759561403672</v>
      </c>
      <c r="X85" s="35">
        <f t="shared" si="33"/>
        <v>4122.7980409165193</v>
      </c>
      <c r="Y85" s="51">
        <v>9900</v>
      </c>
      <c r="Z85" s="51">
        <v>4150</v>
      </c>
      <c r="AA85" s="35">
        <f t="shared" si="34"/>
        <v>703.75</v>
      </c>
      <c r="AB85" s="35">
        <f t="shared" si="35"/>
        <v>475</v>
      </c>
      <c r="AC85" s="35">
        <f t="shared" si="36"/>
        <v>741.34338003164555</v>
      </c>
      <c r="AD85" s="35">
        <f t="shared" si="37"/>
        <v>182.97450452469536</v>
      </c>
      <c r="AE85" s="35">
        <f t="shared" si="38"/>
        <v>101.47042991460725</v>
      </c>
      <c r="AF85" s="35">
        <f t="shared" si="39"/>
        <v>410.89631148051518</v>
      </c>
      <c r="AG85" s="35">
        <f t="shared" si="40"/>
        <v>33.251431016125281</v>
      </c>
      <c r="AH85" s="35">
        <f t="shared" si="41"/>
        <v>719.17730461639792</v>
      </c>
      <c r="AI85" s="35">
        <f t="shared" si="42"/>
        <v>398.82731462407196</v>
      </c>
      <c r="AJ85" s="35">
        <f t="shared" si="43"/>
        <v>22.884410610963442</v>
      </c>
      <c r="AK85" s="36">
        <f t="shared" si="44"/>
        <v>3957.0840810048767</v>
      </c>
    </row>
    <row r="86" spans="1:37" x14ac:dyDescent="0.25">
      <c r="A86" s="5">
        <v>5697</v>
      </c>
      <c r="B86" s="5">
        <v>1297966.4379968643</v>
      </c>
      <c r="C86" s="5">
        <v>1625022.7893419266</v>
      </c>
      <c r="D86" s="5">
        <v>17983.336708860777</v>
      </c>
      <c r="E86" s="5">
        <v>62.955599876910796</v>
      </c>
      <c r="F86" s="45">
        <v>-2.5000000000000001E-2</v>
      </c>
      <c r="G86" s="45">
        <v>2.5000000000000001E-2</v>
      </c>
      <c r="H86" s="45">
        <v>0.25</v>
      </c>
      <c r="I86" s="45">
        <v>0.25</v>
      </c>
      <c r="J86" s="45">
        <v>600</v>
      </c>
      <c r="K86" s="50">
        <f t="shared" si="45"/>
        <v>2805.0442277892562</v>
      </c>
      <c r="L86" s="51">
        <v>9900</v>
      </c>
      <c r="M86" s="51">
        <v>4150</v>
      </c>
      <c r="N86" s="35">
        <f t="shared" si="23"/>
        <v>496.25</v>
      </c>
      <c r="O86" s="35">
        <f t="shared" si="24"/>
        <v>25</v>
      </c>
      <c r="P86" s="35">
        <f t="shared" si="25"/>
        <v>738.94083890802244</v>
      </c>
      <c r="Q86" s="35">
        <f t="shared" si="26"/>
        <v>148.75279019625714</v>
      </c>
      <c r="R86" s="35">
        <f t="shared" si="27"/>
        <v>77.253426138208525</v>
      </c>
      <c r="S86" s="35">
        <f t="shared" si="28"/>
        <v>384.80106652709412</v>
      </c>
      <c r="T86" s="35">
        <f t="shared" si="29"/>
        <v>68.27958241870698</v>
      </c>
      <c r="U86" s="35">
        <f t="shared" si="30"/>
        <v>727.0270092576983</v>
      </c>
      <c r="V86" s="35">
        <f t="shared" si="31"/>
        <v>377.57495026527204</v>
      </c>
      <c r="W86" s="35">
        <f t="shared" si="32"/>
        <v>21.426014970710987</v>
      </c>
      <c r="X86" s="35">
        <f t="shared" si="33"/>
        <v>4123.6469187094035</v>
      </c>
      <c r="Y86" s="51">
        <v>9900</v>
      </c>
      <c r="Z86" s="51">
        <v>4150</v>
      </c>
      <c r="AA86" s="35">
        <f t="shared" si="34"/>
        <v>703.75</v>
      </c>
      <c r="AB86" s="35">
        <f t="shared" si="35"/>
        <v>475</v>
      </c>
      <c r="AC86" s="35">
        <f t="shared" si="36"/>
        <v>741.34338003164555</v>
      </c>
      <c r="AD86" s="35">
        <f t="shared" si="37"/>
        <v>182.97450452469536</v>
      </c>
      <c r="AE86" s="35">
        <f t="shared" si="38"/>
        <v>101.46907708735935</v>
      </c>
      <c r="AF86" s="35">
        <f t="shared" si="39"/>
        <v>410.89113268452843</v>
      </c>
      <c r="AG86" s="35">
        <f t="shared" si="40"/>
        <v>33.251431016125281</v>
      </c>
      <c r="AH86" s="35">
        <f t="shared" si="41"/>
        <v>719.17730461639792</v>
      </c>
      <c r="AI86" s="35">
        <f t="shared" si="42"/>
        <v>398.82199736604036</v>
      </c>
      <c r="AJ86" s="35">
        <f t="shared" si="43"/>
        <v>22.878729624340114</v>
      </c>
      <c r="AK86" s="36">
        <f t="shared" si="44"/>
        <v>3958.1396465431608</v>
      </c>
    </row>
    <row r="87" spans="1:37" x14ac:dyDescent="0.25">
      <c r="A87" s="5">
        <v>5698</v>
      </c>
      <c r="B87" s="5">
        <v>1298420.6863985062</v>
      </c>
      <c r="C87" s="5">
        <v>1625913.6643674076</v>
      </c>
      <c r="D87" s="5">
        <v>17985.030379746851</v>
      </c>
      <c r="E87" s="5">
        <v>63.011226847311853</v>
      </c>
      <c r="F87" s="45">
        <v>-2.5000000000000001E-2</v>
      </c>
      <c r="G87" s="45">
        <v>2.5000000000000001E-2</v>
      </c>
      <c r="H87" s="45">
        <v>0.25</v>
      </c>
      <c r="I87" s="45">
        <v>0.25</v>
      </c>
      <c r="J87" s="45">
        <v>600</v>
      </c>
      <c r="K87" s="50">
        <f t="shared" si="45"/>
        <v>2801.261056947314</v>
      </c>
      <c r="L87" s="51">
        <v>9900</v>
      </c>
      <c r="M87" s="51">
        <v>4150</v>
      </c>
      <c r="N87" s="35">
        <f t="shared" si="23"/>
        <v>496.25</v>
      </c>
      <c r="O87" s="35">
        <f t="shared" si="24"/>
        <v>25</v>
      </c>
      <c r="P87" s="35">
        <f t="shared" si="25"/>
        <v>738.94083890802244</v>
      </c>
      <c r="Q87" s="35">
        <f t="shared" si="26"/>
        <v>148.75279019625714</v>
      </c>
      <c r="R87" s="35">
        <f t="shared" si="27"/>
        <v>77.254378774441733</v>
      </c>
      <c r="S87" s="35">
        <f t="shared" si="28"/>
        <v>384.80606710806535</v>
      </c>
      <c r="T87" s="35">
        <f t="shared" si="29"/>
        <v>68.27958241870698</v>
      </c>
      <c r="U87" s="35">
        <f t="shared" si="30"/>
        <v>727.0270092576983</v>
      </c>
      <c r="V87" s="35">
        <f t="shared" si="31"/>
        <v>377.57960626043439</v>
      </c>
      <c r="W87" s="35">
        <f t="shared" si="32"/>
        <v>21.421690419587996</v>
      </c>
      <c r="X87" s="35">
        <f t="shared" si="33"/>
        <v>4124.4209714080816</v>
      </c>
      <c r="Y87" s="51">
        <v>9900</v>
      </c>
      <c r="Z87" s="51">
        <v>4150</v>
      </c>
      <c r="AA87" s="35">
        <f t="shared" si="34"/>
        <v>703.75</v>
      </c>
      <c r="AB87" s="35">
        <f t="shared" si="35"/>
        <v>475</v>
      </c>
      <c r="AC87" s="35">
        <f t="shared" si="36"/>
        <v>741.34338003164555</v>
      </c>
      <c r="AD87" s="35">
        <f t="shared" si="37"/>
        <v>182.97450452469536</v>
      </c>
      <c r="AE87" s="35">
        <f t="shared" si="38"/>
        <v>101.46784407289033</v>
      </c>
      <c r="AF87" s="35">
        <f t="shared" si="39"/>
        <v>410.886412481793</v>
      </c>
      <c r="AG87" s="35">
        <f t="shared" si="40"/>
        <v>33.251431016125281</v>
      </c>
      <c r="AH87" s="35">
        <f t="shared" si="41"/>
        <v>719.17730461639792</v>
      </c>
      <c r="AI87" s="35">
        <f t="shared" si="42"/>
        <v>398.81715102952654</v>
      </c>
      <c r="AJ87" s="35">
        <f t="shared" si="43"/>
        <v>22.873551843786984</v>
      </c>
      <c r="AK87" s="36">
        <f t="shared" si="44"/>
        <v>3959.1021683105932</v>
      </c>
    </row>
    <row r="88" spans="1:37" x14ac:dyDescent="0.25">
      <c r="A88" s="5">
        <v>5699</v>
      </c>
      <c r="B88" s="5">
        <v>1298874.0696592331</v>
      </c>
      <c r="C88" s="5">
        <v>1626804.9799908698</v>
      </c>
      <c r="D88" s="5">
        <v>17986.724050632929</v>
      </c>
      <c r="E88" s="5">
        <v>63.066853817712911</v>
      </c>
      <c r="F88" s="45">
        <v>-2.5000000000000001E-2</v>
      </c>
      <c r="G88" s="45">
        <v>2.5000000000000001E-2</v>
      </c>
      <c r="H88" s="45">
        <v>0.25</v>
      </c>
      <c r="I88" s="45">
        <v>0.25</v>
      </c>
      <c r="J88" s="45">
        <v>600</v>
      </c>
      <c r="K88" s="50">
        <f t="shared" si="45"/>
        <v>2800</v>
      </c>
      <c r="L88" s="51">
        <v>9900</v>
      </c>
      <c r="M88" s="51">
        <v>4150</v>
      </c>
      <c r="N88" s="35">
        <f t="shared" si="23"/>
        <v>496.25</v>
      </c>
      <c r="O88" s="35">
        <f t="shared" si="24"/>
        <v>25</v>
      </c>
      <c r="P88" s="35">
        <f t="shared" si="25"/>
        <v>738.94083890802244</v>
      </c>
      <c r="Q88" s="35">
        <f t="shared" si="26"/>
        <v>148.75279019625714</v>
      </c>
      <c r="R88" s="35">
        <f t="shared" si="27"/>
        <v>77.254696231128221</v>
      </c>
      <c r="S88" s="35">
        <f t="shared" si="28"/>
        <v>384.80773349137792</v>
      </c>
      <c r="T88" s="35">
        <f t="shared" si="29"/>
        <v>68.27958241870698</v>
      </c>
      <c r="U88" s="35">
        <f t="shared" si="30"/>
        <v>727.0270092576983</v>
      </c>
      <c r="V88" s="35">
        <f t="shared" si="31"/>
        <v>377.58115782518178</v>
      </c>
      <c r="W88" s="35">
        <f t="shared" si="32"/>
        <v>21.420249288870743</v>
      </c>
      <c r="X88" s="35">
        <f t="shared" si="33"/>
        <v>4124.6789889743077</v>
      </c>
      <c r="Y88" s="51">
        <v>9900</v>
      </c>
      <c r="Z88" s="51">
        <v>4150</v>
      </c>
      <c r="AA88" s="35">
        <f t="shared" si="34"/>
        <v>703.75</v>
      </c>
      <c r="AB88" s="35">
        <f t="shared" si="35"/>
        <v>475</v>
      </c>
      <c r="AC88" s="35">
        <f t="shared" si="36"/>
        <v>741.34338003164555</v>
      </c>
      <c r="AD88" s="35">
        <f t="shared" si="37"/>
        <v>182.97450452469536</v>
      </c>
      <c r="AE88" s="35">
        <f t="shared" si="38"/>
        <v>101.46743318811114</v>
      </c>
      <c r="AF88" s="35">
        <f t="shared" si="39"/>
        <v>410.88483952657316</v>
      </c>
      <c r="AG88" s="35">
        <f t="shared" si="40"/>
        <v>33.251431016125281</v>
      </c>
      <c r="AH88" s="35">
        <f t="shared" si="41"/>
        <v>719.17730461639792</v>
      </c>
      <c r="AI88" s="35">
        <f t="shared" si="42"/>
        <v>398.81553605585151</v>
      </c>
      <c r="AJ88" s="35">
        <f t="shared" si="43"/>
        <v>22.871826436081879</v>
      </c>
      <c r="AK88" s="36">
        <f t="shared" si="44"/>
        <v>3959.4230088997374</v>
      </c>
    </row>
    <row r="89" spans="1:37" x14ac:dyDescent="0.25">
      <c r="A89" s="5">
        <v>5699.7</v>
      </c>
      <c r="B89" s="5">
        <v>1299190.9229536057</v>
      </c>
      <c r="C89" s="5">
        <v>1627429.162633121</v>
      </c>
      <c r="D89" s="5">
        <v>17987.90962025318</v>
      </c>
      <c r="E89" s="5">
        <v>63.105792696993632</v>
      </c>
      <c r="F89" s="45">
        <v>-2.5000000000000001E-2</v>
      </c>
      <c r="G89" s="45">
        <v>2.5000000000000001E-2</v>
      </c>
      <c r="H89" s="45">
        <v>0.25</v>
      </c>
      <c r="I89" s="45">
        <v>0.25</v>
      </c>
      <c r="J89" s="45">
        <v>600</v>
      </c>
      <c r="K89" s="50">
        <v>2800</v>
      </c>
      <c r="L89" s="51">
        <v>9900</v>
      </c>
      <c r="M89" s="51">
        <v>4150</v>
      </c>
      <c r="N89" s="35">
        <f t="shared" si="23"/>
        <v>496.25</v>
      </c>
      <c r="O89" s="35">
        <f t="shared" si="24"/>
        <v>25</v>
      </c>
      <c r="P89" s="35">
        <f t="shared" si="25"/>
        <v>738.94083890802244</v>
      </c>
      <c r="Q89" s="35">
        <f t="shared" si="26"/>
        <v>148.75279019625714</v>
      </c>
      <c r="R89" s="35">
        <f t="shared" si="27"/>
        <v>77.254696231128221</v>
      </c>
      <c r="S89" s="35">
        <f t="shared" si="28"/>
        <v>384.80773349137792</v>
      </c>
      <c r="T89" s="35">
        <f t="shared" si="29"/>
        <v>68.27958241870698</v>
      </c>
      <c r="U89" s="35">
        <f t="shared" si="30"/>
        <v>727.0270092576983</v>
      </c>
      <c r="V89" s="35">
        <f t="shared" si="31"/>
        <v>377.58115782518178</v>
      </c>
      <c r="W89" s="35">
        <f t="shared" si="32"/>
        <v>21.420249288870743</v>
      </c>
      <c r="X89" s="35">
        <f t="shared" si="33"/>
        <v>4124.6789889743077</v>
      </c>
      <c r="Y89" s="51">
        <v>9900</v>
      </c>
      <c r="Z89" s="51">
        <v>4150</v>
      </c>
      <c r="AA89" s="35">
        <f t="shared" si="34"/>
        <v>703.75</v>
      </c>
      <c r="AB89" s="35">
        <f t="shared" si="35"/>
        <v>475</v>
      </c>
      <c r="AC89" s="35">
        <f t="shared" si="36"/>
        <v>741.34338003164555</v>
      </c>
      <c r="AD89" s="35">
        <f t="shared" si="37"/>
        <v>182.97450452469536</v>
      </c>
      <c r="AE89" s="35">
        <f t="shared" si="38"/>
        <v>101.46743318811114</v>
      </c>
      <c r="AF89" s="35">
        <f t="shared" si="39"/>
        <v>410.88483952657316</v>
      </c>
      <c r="AG89" s="35">
        <f t="shared" si="40"/>
        <v>33.251431016125281</v>
      </c>
      <c r="AH89" s="35">
        <f t="shared" si="41"/>
        <v>719.17730461639792</v>
      </c>
      <c r="AI89" s="35">
        <f t="shared" si="42"/>
        <v>398.81553605585151</v>
      </c>
      <c r="AJ89" s="35">
        <f t="shared" si="43"/>
        <v>22.871826436081879</v>
      </c>
      <c r="AK89" s="36">
        <f t="shared" si="44"/>
        <v>3959.4230088997374</v>
      </c>
    </row>
    <row r="90" spans="1:37" x14ac:dyDescent="0.25">
      <c r="A90" s="5">
        <v>5700</v>
      </c>
      <c r="B90" s="5">
        <v>1299326.5873508453</v>
      </c>
      <c r="C90" s="5">
        <v>1627696.7353720665</v>
      </c>
      <c r="D90" s="5">
        <v>17988.417721519003</v>
      </c>
      <c r="E90" s="5">
        <v>63.122480788113954</v>
      </c>
      <c r="F90" s="45">
        <v>-2.5000000000000001E-2</v>
      </c>
      <c r="G90" s="45">
        <v>2.5000000000000001E-2</v>
      </c>
      <c r="H90" s="45">
        <v>0.25</v>
      </c>
      <c r="I90" s="45">
        <v>0.25</v>
      </c>
      <c r="J90" s="45">
        <v>600</v>
      </c>
      <c r="K90" s="50">
        <v>2800</v>
      </c>
      <c r="L90" s="51">
        <v>9900</v>
      </c>
      <c r="M90" s="51">
        <v>4150</v>
      </c>
      <c r="N90" s="35">
        <f t="shared" si="23"/>
        <v>496.25</v>
      </c>
      <c r="O90" s="35">
        <f t="shared" si="24"/>
        <v>25</v>
      </c>
      <c r="P90" s="35">
        <f t="shared" si="25"/>
        <v>738.94083890802244</v>
      </c>
      <c r="Q90" s="35">
        <f t="shared" si="26"/>
        <v>148.75279019625714</v>
      </c>
      <c r="R90" s="35">
        <f t="shared" si="27"/>
        <v>77.254696231128221</v>
      </c>
      <c r="S90" s="35">
        <f t="shared" si="28"/>
        <v>384.80773349137792</v>
      </c>
      <c r="T90" s="35">
        <f t="shared" si="29"/>
        <v>68.27958241870698</v>
      </c>
      <c r="U90" s="35">
        <f t="shared" si="30"/>
        <v>727.0270092576983</v>
      </c>
      <c r="V90" s="35">
        <f t="shared" si="31"/>
        <v>377.58115782518178</v>
      </c>
      <c r="W90" s="35">
        <f t="shared" si="32"/>
        <v>21.420249288870743</v>
      </c>
      <c r="X90" s="35">
        <f t="shared" si="33"/>
        <v>4124.6789889743077</v>
      </c>
      <c r="Y90" s="51">
        <v>9900</v>
      </c>
      <c r="Z90" s="51">
        <v>4150</v>
      </c>
      <c r="AA90" s="35">
        <f t="shared" si="34"/>
        <v>703.75</v>
      </c>
      <c r="AB90" s="35">
        <f t="shared" si="35"/>
        <v>475</v>
      </c>
      <c r="AC90" s="35">
        <f t="shared" si="36"/>
        <v>741.34338003164555</v>
      </c>
      <c r="AD90" s="35">
        <f t="shared" si="37"/>
        <v>182.97450452469536</v>
      </c>
      <c r="AE90" s="35">
        <f t="shared" si="38"/>
        <v>101.46743318811114</v>
      </c>
      <c r="AF90" s="35">
        <f t="shared" si="39"/>
        <v>410.88483952657316</v>
      </c>
      <c r="AG90" s="35">
        <f t="shared" si="40"/>
        <v>33.251431016125281</v>
      </c>
      <c r="AH90" s="35">
        <f t="shared" si="41"/>
        <v>719.17730461639792</v>
      </c>
      <c r="AI90" s="35">
        <f t="shared" si="42"/>
        <v>398.81553605585151</v>
      </c>
      <c r="AJ90" s="35">
        <f t="shared" si="43"/>
        <v>22.871826436081879</v>
      </c>
      <c r="AK90" s="36">
        <f t="shared" si="44"/>
        <v>3959.4230088997374</v>
      </c>
    </row>
    <row r="91" spans="1:37" x14ac:dyDescent="0.25">
      <c r="A91" s="5">
        <v>5700.3</v>
      </c>
      <c r="B91" s="5">
        <v>1299462.1738090515</v>
      </c>
      <c r="C91" s="5">
        <v>1627964.3476135433</v>
      </c>
      <c r="D91" s="5">
        <v>17988.92582278483</v>
      </c>
      <c r="E91" s="5">
        <v>63.139168879234276</v>
      </c>
      <c r="F91" s="45">
        <v>-2.5000000000000001E-2</v>
      </c>
      <c r="G91" s="45">
        <v>2.5000000000000001E-2</v>
      </c>
      <c r="H91" s="45">
        <v>0.25</v>
      </c>
      <c r="I91" s="45">
        <v>0.25</v>
      </c>
      <c r="J91" s="45">
        <v>600</v>
      </c>
      <c r="K91" s="50">
        <v>2800</v>
      </c>
      <c r="L91" s="51">
        <v>9900</v>
      </c>
      <c r="M91" s="51">
        <v>4150</v>
      </c>
      <c r="N91" s="35">
        <f t="shared" si="23"/>
        <v>496.25</v>
      </c>
      <c r="O91" s="35">
        <f t="shared" si="24"/>
        <v>25</v>
      </c>
      <c r="P91" s="35">
        <f t="shared" si="25"/>
        <v>738.94083890802244</v>
      </c>
      <c r="Q91" s="35">
        <f t="shared" si="26"/>
        <v>148.75279019625714</v>
      </c>
      <c r="R91" s="35">
        <f t="shared" si="27"/>
        <v>77.254696231128221</v>
      </c>
      <c r="S91" s="35">
        <f t="shared" si="28"/>
        <v>384.80773349137792</v>
      </c>
      <c r="T91" s="35">
        <f t="shared" si="29"/>
        <v>68.27958241870698</v>
      </c>
      <c r="U91" s="35">
        <f t="shared" si="30"/>
        <v>727.0270092576983</v>
      </c>
      <c r="V91" s="35">
        <f t="shared" si="31"/>
        <v>377.58115782518178</v>
      </c>
      <c r="W91" s="35">
        <f t="shared" si="32"/>
        <v>21.420249288870743</v>
      </c>
      <c r="X91" s="35">
        <f t="shared" si="33"/>
        <v>4124.6789889743077</v>
      </c>
      <c r="Y91" s="51">
        <v>9900</v>
      </c>
      <c r="Z91" s="51">
        <v>4150</v>
      </c>
      <c r="AA91" s="35">
        <f t="shared" si="34"/>
        <v>703.75</v>
      </c>
      <c r="AB91" s="35">
        <f t="shared" si="35"/>
        <v>475</v>
      </c>
      <c r="AC91" s="35">
        <f t="shared" si="36"/>
        <v>741.34338003164555</v>
      </c>
      <c r="AD91" s="35">
        <f t="shared" si="37"/>
        <v>182.97450452469536</v>
      </c>
      <c r="AE91" s="35">
        <f t="shared" si="38"/>
        <v>101.46743318811114</v>
      </c>
      <c r="AF91" s="35">
        <f t="shared" si="39"/>
        <v>410.88483952657316</v>
      </c>
      <c r="AG91" s="35">
        <f t="shared" si="40"/>
        <v>33.251431016125281</v>
      </c>
      <c r="AH91" s="35">
        <f t="shared" si="41"/>
        <v>719.17730461639792</v>
      </c>
      <c r="AI91" s="35">
        <f t="shared" si="42"/>
        <v>398.81553605585151</v>
      </c>
      <c r="AJ91" s="35">
        <f t="shared" si="43"/>
        <v>22.871826436081879</v>
      </c>
      <c r="AK91" s="36">
        <f t="shared" si="44"/>
        <v>3959.4230088997374</v>
      </c>
    </row>
    <row r="92" spans="1:37" x14ac:dyDescent="0.25">
      <c r="A92" s="5">
        <v>5701</v>
      </c>
      <c r="B92" s="5">
        <v>1299778.2390480042</v>
      </c>
      <c r="C92" s="5">
        <v>1628588.9296704829</v>
      </c>
      <c r="D92" s="5">
        <v>17990.111392405081</v>
      </c>
      <c r="E92" s="5">
        <v>63.178107758515004</v>
      </c>
      <c r="F92" s="45">
        <v>-2.5000000000000001E-2</v>
      </c>
      <c r="G92" s="45">
        <v>2.5000000000000001E-2</v>
      </c>
      <c r="H92" s="45">
        <v>0.25</v>
      </c>
      <c r="I92" s="45">
        <v>0.25</v>
      </c>
      <c r="J92" s="45">
        <v>600</v>
      </c>
      <c r="K92" s="50">
        <v>2800</v>
      </c>
      <c r="L92" s="51">
        <v>9900</v>
      </c>
      <c r="M92" s="51">
        <v>4150</v>
      </c>
      <c r="N92" s="35">
        <f t="shared" si="23"/>
        <v>496.25</v>
      </c>
      <c r="O92" s="35">
        <f t="shared" si="24"/>
        <v>25</v>
      </c>
      <c r="P92" s="35">
        <f t="shared" si="25"/>
        <v>738.94083890802244</v>
      </c>
      <c r="Q92" s="35">
        <f t="shared" si="26"/>
        <v>148.75279019625714</v>
      </c>
      <c r="R92" s="35">
        <f t="shared" si="27"/>
        <v>77.254696231128221</v>
      </c>
      <c r="S92" s="35">
        <f t="shared" si="28"/>
        <v>384.80773349137792</v>
      </c>
      <c r="T92" s="35">
        <f t="shared" si="29"/>
        <v>68.27958241870698</v>
      </c>
      <c r="U92" s="35">
        <f t="shared" si="30"/>
        <v>727.0270092576983</v>
      </c>
      <c r="V92" s="35">
        <f t="shared" si="31"/>
        <v>377.58115782518178</v>
      </c>
      <c r="W92" s="35">
        <f t="shared" si="32"/>
        <v>21.420249288870743</v>
      </c>
      <c r="X92" s="35">
        <f t="shared" si="33"/>
        <v>4124.6789889743077</v>
      </c>
      <c r="Y92" s="51">
        <v>9900</v>
      </c>
      <c r="Z92" s="51">
        <v>4150</v>
      </c>
      <c r="AA92" s="35">
        <f t="shared" si="34"/>
        <v>703.75</v>
      </c>
      <c r="AB92" s="35">
        <f t="shared" si="35"/>
        <v>475</v>
      </c>
      <c r="AC92" s="35">
        <f t="shared" si="36"/>
        <v>741.34338003164555</v>
      </c>
      <c r="AD92" s="35">
        <f t="shared" si="37"/>
        <v>182.97450452469536</v>
      </c>
      <c r="AE92" s="35">
        <f t="shared" si="38"/>
        <v>101.46743318811114</v>
      </c>
      <c r="AF92" s="35">
        <f t="shared" si="39"/>
        <v>410.88483952657316</v>
      </c>
      <c r="AG92" s="35">
        <f t="shared" si="40"/>
        <v>33.251431016125281</v>
      </c>
      <c r="AH92" s="35">
        <f t="shared" si="41"/>
        <v>719.17730461639792</v>
      </c>
      <c r="AI92" s="35">
        <f t="shared" si="42"/>
        <v>398.81553605585151</v>
      </c>
      <c r="AJ92" s="35">
        <f t="shared" si="43"/>
        <v>22.871826436081879</v>
      </c>
      <c r="AK92" s="36">
        <f t="shared" si="44"/>
        <v>3959.4230088997374</v>
      </c>
    </row>
    <row r="93" spans="1:37" x14ac:dyDescent="0.25">
      <c r="A93" s="5">
        <v>5702</v>
      </c>
      <c r="B93" s="5">
        <v>1300229.0243239403</v>
      </c>
      <c r="C93" s="5">
        <v>1629481.5620451272</v>
      </c>
      <c r="D93" s="5">
        <v>17991.805063291155</v>
      </c>
      <c r="E93" s="5">
        <v>63.233734728916048</v>
      </c>
      <c r="F93" s="45">
        <v>-2.5000000000000001E-2</v>
      </c>
      <c r="G93" s="45">
        <v>2.5000000000000001E-2</v>
      </c>
      <c r="H93" s="45">
        <v>0.25</v>
      </c>
      <c r="I93" s="45">
        <v>0.25</v>
      </c>
      <c r="J93" s="45">
        <v>600</v>
      </c>
      <c r="K93" s="50">
        <f>2800+(6800-2800)*(-$A$92+A93)^2/56.3^2</f>
        <v>2801.2619530616557</v>
      </c>
      <c r="L93" s="51">
        <v>9900</v>
      </c>
      <c r="M93" s="51">
        <v>4150</v>
      </c>
      <c r="N93" s="35">
        <f t="shared" si="23"/>
        <v>496.25</v>
      </c>
      <c r="O93" s="35">
        <f t="shared" si="24"/>
        <v>25</v>
      </c>
      <c r="P93" s="35">
        <f t="shared" si="25"/>
        <v>738.94083890802244</v>
      </c>
      <c r="Q93" s="35">
        <f t="shared" si="26"/>
        <v>148.75279019625714</v>
      </c>
      <c r="R93" s="35">
        <f t="shared" si="27"/>
        <v>77.254378548839398</v>
      </c>
      <c r="S93" s="35">
        <f t="shared" si="28"/>
        <v>384.80606592383896</v>
      </c>
      <c r="T93" s="35">
        <f t="shared" si="29"/>
        <v>68.27958241870698</v>
      </c>
      <c r="U93" s="35">
        <f t="shared" si="30"/>
        <v>727.0270092576983</v>
      </c>
      <c r="V93" s="35">
        <f t="shared" si="31"/>
        <v>377.57960515780644</v>
      </c>
      <c r="W93" s="35">
        <f t="shared" si="32"/>
        <v>21.421691443732463</v>
      </c>
      <c r="X93" s="35">
        <f t="shared" si="33"/>
        <v>4124.4207880593103</v>
      </c>
      <c r="Y93" s="51">
        <v>9900</v>
      </c>
      <c r="Z93" s="51">
        <v>4150</v>
      </c>
      <c r="AA93" s="35">
        <f t="shared" si="34"/>
        <v>703.75</v>
      </c>
      <c r="AB93" s="35">
        <f t="shared" si="35"/>
        <v>475</v>
      </c>
      <c r="AC93" s="35">
        <f t="shared" si="36"/>
        <v>741.34338003164555</v>
      </c>
      <c r="AD93" s="35">
        <f t="shared" si="37"/>
        <v>182.97450452469536</v>
      </c>
      <c r="AE93" s="35">
        <f t="shared" si="38"/>
        <v>101.46784436488878</v>
      </c>
      <c r="AF93" s="35">
        <f t="shared" si="39"/>
        <v>410.88641359962338</v>
      </c>
      <c r="AG93" s="35">
        <f t="shared" si="40"/>
        <v>33.251431016125281</v>
      </c>
      <c r="AH93" s="35">
        <f t="shared" si="41"/>
        <v>719.17730461639792</v>
      </c>
      <c r="AI93" s="35">
        <f t="shared" si="42"/>
        <v>398.81715217722007</v>
      </c>
      <c r="AJ93" s="35">
        <f t="shared" si="43"/>
        <v>22.873553069963933</v>
      </c>
      <c r="AK93" s="36">
        <f t="shared" si="44"/>
        <v>3959.1019403194196</v>
      </c>
    </row>
    <row r="94" spans="1:37" x14ac:dyDescent="0.25">
      <c r="A94" s="5">
        <v>5703</v>
      </c>
      <c r="B94" s="5">
        <v>1300678.9427547455</v>
      </c>
      <c r="C94" s="5">
        <v>1630374.63165465</v>
      </c>
      <c r="D94" s="5">
        <v>17993.498734177228</v>
      </c>
      <c r="E94" s="5">
        <v>63.289361699317105</v>
      </c>
      <c r="F94" s="45">
        <v>-2.5000000000000001E-2</v>
      </c>
      <c r="G94" s="45">
        <v>2.5000000000000001E-2</v>
      </c>
      <c r="H94" s="45">
        <v>0.25</v>
      </c>
      <c r="I94" s="45">
        <v>0.25</v>
      </c>
      <c r="J94" s="45">
        <v>600</v>
      </c>
      <c r="K94" s="50">
        <f t="shared" ref="K94:K157" si="46">2800+(6800-2800)*(-$A$92+A94)^2/56.3^2</f>
        <v>2805.0478122466234</v>
      </c>
      <c r="L94" s="51">
        <v>9900</v>
      </c>
      <c r="M94" s="51">
        <v>4150</v>
      </c>
      <c r="N94" s="35">
        <f t="shared" si="23"/>
        <v>496.25</v>
      </c>
      <c r="O94" s="35">
        <f t="shared" si="24"/>
        <v>25</v>
      </c>
      <c r="P94" s="35">
        <f t="shared" si="25"/>
        <v>738.94083890802244</v>
      </c>
      <c r="Q94" s="35">
        <f t="shared" si="26"/>
        <v>148.75279019625714</v>
      </c>
      <c r="R94" s="35">
        <f t="shared" si="27"/>
        <v>77.253425235420735</v>
      </c>
      <c r="S94" s="35">
        <f t="shared" si="28"/>
        <v>384.80106178815373</v>
      </c>
      <c r="T94" s="35">
        <f t="shared" si="29"/>
        <v>68.27958241870698</v>
      </c>
      <c r="U94" s="35">
        <f t="shared" si="30"/>
        <v>727.0270092576983</v>
      </c>
      <c r="V94" s="35">
        <f t="shared" si="31"/>
        <v>377.57494585291045</v>
      </c>
      <c r="W94" s="35">
        <f t="shared" si="32"/>
        <v>21.42601906893686</v>
      </c>
      <c r="X94" s="35">
        <f t="shared" si="33"/>
        <v>4123.6461853143192</v>
      </c>
      <c r="Y94" s="51">
        <v>9900</v>
      </c>
      <c r="Z94" s="51">
        <v>4150</v>
      </c>
      <c r="AA94" s="35">
        <f t="shared" si="34"/>
        <v>703.75</v>
      </c>
      <c r="AB94" s="35">
        <f t="shared" si="35"/>
        <v>475</v>
      </c>
      <c r="AC94" s="35">
        <f t="shared" si="36"/>
        <v>741.34338003164555</v>
      </c>
      <c r="AD94" s="35">
        <f t="shared" si="37"/>
        <v>182.97450452469536</v>
      </c>
      <c r="AE94" s="35">
        <f t="shared" si="38"/>
        <v>101.46907825586517</v>
      </c>
      <c r="AF94" s="35">
        <f t="shared" si="39"/>
        <v>410.89113715775079</v>
      </c>
      <c r="AG94" s="35">
        <f t="shared" si="40"/>
        <v>33.251431016125281</v>
      </c>
      <c r="AH94" s="35">
        <f t="shared" si="41"/>
        <v>719.17730461639792</v>
      </c>
      <c r="AI94" s="35">
        <f t="shared" si="42"/>
        <v>398.82200195882706</v>
      </c>
      <c r="AJ94" s="35">
        <f t="shared" si="43"/>
        <v>22.878734531262531</v>
      </c>
      <c r="AK94" s="36">
        <f t="shared" si="44"/>
        <v>3958.1387345784665</v>
      </c>
    </row>
    <row r="95" spans="1:37" x14ac:dyDescent="0.25">
      <c r="A95" s="5">
        <v>5703.7</v>
      </c>
      <c r="B95" s="5">
        <v>1300993.3696556091</v>
      </c>
      <c r="C95" s="5">
        <v>1631000.0400852561</v>
      </c>
      <c r="D95" s="5">
        <v>17994.684303797483</v>
      </c>
      <c r="E95" s="5">
        <v>63.328300578597826</v>
      </c>
      <c r="F95" s="45">
        <v>-2.5000000000000001E-2</v>
      </c>
      <c r="G95" s="45">
        <v>2.5000000000000001E-2</v>
      </c>
      <c r="H95" s="45">
        <v>0.25</v>
      </c>
      <c r="I95" s="45">
        <v>0.25</v>
      </c>
      <c r="J95" s="45">
        <v>600</v>
      </c>
      <c r="K95" s="50">
        <f t="shared" si="46"/>
        <v>2809.1996378194699</v>
      </c>
      <c r="L95" s="51">
        <v>9900</v>
      </c>
      <c r="M95" s="51">
        <v>4150</v>
      </c>
      <c r="N95" s="35">
        <f t="shared" si="23"/>
        <v>496.25</v>
      </c>
      <c r="O95" s="35">
        <f t="shared" si="24"/>
        <v>25</v>
      </c>
      <c r="P95" s="35">
        <f t="shared" si="25"/>
        <v>738.94083890802244</v>
      </c>
      <c r="Q95" s="35">
        <f t="shared" si="26"/>
        <v>148.75279019625714</v>
      </c>
      <c r="R95" s="35">
        <f t="shared" si="27"/>
        <v>77.252379308465876</v>
      </c>
      <c r="S95" s="35">
        <f t="shared" si="28"/>
        <v>384.79557144672583</v>
      </c>
      <c r="T95" s="35">
        <f t="shared" si="29"/>
        <v>68.27958241870698</v>
      </c>
      <c r="U95" s="35">
        <f t="shared" si="30"/>
        <v>727.0270092576983</v>
      </c>
      <c r="V95" s="35">
        <f t="shared" si="31"/>
        <v>377.56983390075885</v>
      </c>
      <c r="W95" s="35">
        <f t="shared" si="32"/>
        <v>21.430767033716226</v>
      </c>
      <c r="X95" s="35">
        <f t="shared" si="33"/>
        <v>4122.796704303978</v>
      </c>
      <c r="Y95" s="51">
        <v>9900</v>
      </c>
      <c r="Z95" s="51">
        <v>4150</v>
      </c>
      <c r="AA95" s="35">
        <f t="shared" si="34"/>
        <v>703.75</v>
      </c>
      <c r="AB95" s="35">
        <f t="shared" si="35"/>
        <v>475</v>
      </c>
      <c r="AC95" s="35">
        <f t="shared" si="36"/>
        <v>741.34338003164555</v>
      </c>
      <c r="AD95" s="35">
        <f t="shared" si="37"/>
        <v>182.97450452469536</v>
      </c>
      <c r="AE95" s="35">
        <f t="shared" si="38"/>
        <v>101.47043204523332</v>
      </c>
      <c r="AF95" s="35">
        <f t="shared" si="39"/>
        <v>410.89631963676544</v>
      </c>
      <c r="AG95" s="35">
        <f t="shared" si="40"/>
        <v>33.251431016125281</v>
      </c>
      <c r="AH95" s="35">
        <f t="shared" si="41"/>
        <v>719.17730461639792</v>
      </c>
      <c r="AI95" s="35">
        <f t="shared" si="42"/>
        <v>398.82732299845134</v>
      </c>
      <c r="AJ95" s="35">
        <f t="shared" si="43"/>
        <v>22.884419558259044</v>
      </c>
      <c r="AK95" s="36">
        <f t="shared" si="44"/>
        <v>3957.0824189492214</v>
      </c>
    </row>
    <row r="96" spans="1:37" x14ac:dyDescent="0.25">
      <c r="A96" s="5">
        <v>5704</v>
      </c>
      <c r="B96" s="5">
        <v>1301127.993915081</v>
      </c>
      <c r="C96" s="5">
        <v>1631268.1376571953</v>
      </c>
      <c r="D96" s="5">
        <v>17995.192405063306</v>
      </c>
      <c r="E96" s="5">
        <v>63.344988669718163</v>
      </c>
      <c r="F96" s="45">
        <v>-2.5000000000000001E-2</v>
      </c>
      <c r="G96" s="45">
        <v>2.5000000000000001E-2</v>
      </c>
      <c r="H96" s="45">
        <v>0.25</v>
      </c>
      <c r="I96" s="45">
        <v>0.25</v>
      </c>
      <c r="J96" s="45">
        <v>600</v>
      </c>
      <c r="K96" s="50">
        <f t="shared" si="46"/>
        <v>2811.3575775549029</v>
      </c>
      <c r="L96" s="51">
        <v>9900</v>
      </c>
      <c r="M96" s="51">
        <v>4150</v>
      </c>
      <c r="N96" s="35">
        <f t="shared" si="23"/>
        <v>496.25</v>
      </c>
      <c r="O96" s="35">
        <f t="shared" si="24"/>
        <v>25</v>
      </c>
      <c r="P96" s="35">
        <f t="shared" si="25"/>
        <v>738.94083890802244</v>
      </c>
      <c r="Q96" s="35">
        <f t="shared" si="26"/>
        <v>148.75279019625714</v>
      </c>
      <c r="R96" s="35">
        <f t="shared" si="27"/>
        <v>77.251835490656617</v>
      </c>
      <c r="S96" s="35">
        <f t="shared" si="28"/>
        <v>384.79271678204282</v>
      </c>
      <c r="T96" s="35">
        <f t="shared" si="29"/>
        <v>68.27958241870698</v>
      </c>
      <c r="U96" s="35">
        <f t="shared" si="30"/>
        <v>727.0270092576983</v>
      </c>
      <c r="V96" s="35">
        <f t="shared" si="31"/>
        <v>377.5671759994521</v>
      </c>
      <c r="W96" s="35">
        <f t="shared" si="32"/>
        <v>21.433235648666962</v>
      </c>
      <c r="X96" s="35">
        <f t="shared" si="33"/>
        <v>4122.3551807393324</v>
      </c>
      <c r="Y96" s="51">
        <v>9900</v>
      </c>
      <c r="Z96" s="51">
        <v>4150</v>
      </c>
      <c r="AA96" s="35">
        <f t="shared" si="34"/>
        <v>703.75</v>
      </c>
      <c r="AB96" s="35">
        <f t="shared" si="35"/>
        <v>475</v>
      </c>
      <c r="AC96" s="35">
        <f t="shared" si="36"/>
        <v>741.34338003164555</v>
      </c>
      <c r="AD96" s="35">
        <f t="shared" si="37"/>
        <v>182.97450452469536</v>
      </c>
      <c r="AE96" s="35">
        <f t="shared" si="38"/>
        <v>101.47113594376151</v>
      </c>
      <c r="AF96" s="35">
        <f t="shared" si="39"/>
        <v>410.8990142207295</v>
      </c>
      <c r="AG96" s="35">
        <f t="shared" si="40"/>
        <v>33.251431016125281</v>
      </c>
      <c r="AH96" s="35">
        <f t="shared" si="41"/>
        <v>719.17730461639792</v>
      </c>
      <c r="AI96" s="35">
        <f t="shared" si="42"/>
        <v>398.83008965628454</v>
      </c>
      <c r="AJ96" s="35">
        <f t="shared" si="43"/>
        <v>22.887375502448297</v>
      </c>
      <c r="AK96" s="36">
        <f t="shared" si="44"/>
        <v>3956.5333916768777</v>
      </c>
    </row>
    <row r="97" spans="1:37" x14ac:dyDescent="0.25">
      <c r="A97" s="5">
        <v>5704.3</v>
      </c>
      <c r="B97" s="5">
        <v>1301262.5400819778</v>
      </c>
      <c r="C97" s="5">
        <v>1631536.2744286656</v>
      </c>
      <c r="D97" s="5">
        <v>17995.700506329129</v>
      </c>
      <c r="E97" s="5">
        <v>63.361676760838471</v>
      </c>
      <c r="F97" s="45">
        <v>-2.5000000000000001E-2</v>
      </c>
      <c r="G97" s="45">
        <v>2.5000000000000001E-2</v>
      </c>
      <c r="H97" s="45">
        <v>0.25</v>
      </c>
      <c r="I97" s="45">
        <v>0.25</v>
      </c>
      <c r="J97" s="45">
        <v>600</v>
      </c>
      <c r="K97" s="50">
        <f t="shared" si="46"/>
        <v>2813.7426688414339</v>
      </c>
      <c r="L97" s="51">
        <v>9900</v>
      </c>
      <c r="M97" s="51">
        <v>4150</v>
      </c>
      <c r="N97" s="35">
        <f t="shared" si="23"/>
        <v>496.25</v>
      </c>
      <c r="O97" s="35">
        <f t="shared" si="24"/>
        <v>25</v>
      </c>
      <c r="P97" s="35">
        <f t="shared" si="25"/>
        <v>738.94083890802244</v>
      </c>
      <c r="Q97" s="35">
        <f t="shared" si="26"/>
        <v>148.75279019625714</v>
      </c>
      <c r="R97" s="35">
        <f t="shared" si="27"/>
        <v>77.251234277497915</v>
      </c>
      <c r="S97" s="35">
        <f t="shared" si="28"/>
        <v>384.78956081250129</v>
      </c>
      <c r="T97" s="35">
        <f t="shared" si="29"/>
        <v>68.27958241870698</v>
      </c>
      <c r="U97" s="35">
        <f t="shared" si="30"/>
        <v>727.0270092576983</v>
      </c>
      <c r="V97" s="35">
        <f t="shared" si="31"/>
        <v>377.56423757924421</v>
      </c>
      <c r="W97" s="35">
        <f t="shared" si="32"/>
        <v>21.435964776869397</v>
      </c>
      <c r="X97" s="35">
        <f t="shared" si="33"/>
        <v>4121.8671810099877</v>
      </c>
      <c r="Y97" s="51">
        <v>9900</v>
      </c>
      <c r="Z97" s="51">
        <v>4150</v>
      </c>
      <c r="AA97" s="35">
        <f t="shared" si="34"/>
        <v>703.75</v>
      </c>
      <c r="AB97" s="35">
        <f t="shared" si="35"/>
        <v>475</v>
      </c>
      <c r="AC97" s="35">
        <f t="shared" si="36"/>
        <v>741.34338003164555</v>
      </c>
      <c r="AD97" s="35">
        <f t="shared" si="37"/>
        <v>182.97450452469536</v>
      </c>
      <c r="AE97" s="35">
        <f t="shared" si="38"/>
        <v>101.4719141416881</v>
      </c>
      <c r="AF97" s="35">
        <f t="shared" si="39"/>
        <v>410.90199320550323</v>
      </c>
      <c r="AG97" s="35">
        <f t="shared" si="40"/>
        <v>33.251431016125281</v>
      </c>
      <c r="AH97" s="35">
        <f t="shared" si="41"/>
        <v>719.17730461639792</v>
      </c>
      <c r="AI97" s="35">
        <f t="shared" si="42"/>
        <v>398.83314834628487</v>
      </c>
      <c r="AJ97" s="35">
        <f t="shared" si="43"/>
        <v>22.890643484453992</v>
      </c>
      <c r="AK97" s="36">
        <f t="shared" si="44"/>
        <v>3955.926572060077</v>
      </c>
    </row>
    <row r="98" spans="1:37" x14ac:dyDescent="0.25">
      <c r="A98" s="5">
        <v>5705</v>
      </c>
      <c r="B98" s="5">
        <v>1301576.1773824692</v>
      </c>
      <c r="C98" s="5">
        <v>1632162.0792105496</v>
      </c>
      <c r="D98" s="5">
        <v>17996.886075949384</v>
      </c>
      <c r="E98" s="5">
        <v>63.400615640119213</v>
      </c>
      <c r="F98" s="45">
        <v>-2.5000000000000001E-2</v>
      </c>
      <c r="G98" s="45">
        <v>2.5000000000000001E-2</v>
      </c>
      <c r="H98" s="45">
        <v>0.25</v>
      </c>
      <c r="I98" s="45">
        <v>0.25</v>
      </c>
      <c r="J98" s="45">
        <v>600</v>
      </c>
      <c r="K98" s="50">
        <f t="shared" si="46"/>
        <v>2820.191248986494</v>
      </c>
      <c r="L98" s="51">
        <v>9900</v>
      </c>
      <c r="M98" s="51">
        <v>4150</v>
      </c>
      <c r="N98" s="35">
        <f t="shared" si="23"/>
        <v>496.25</v>
      </c>
      <c r="O98" s="35">
        <f t="shared" si="24"/>
        <v>25</v>
      </c>
      <c r="P98" s="35">
        <f t="shared" si="25"/>
        <v>738.94083890802244</v>
      </c>
      <c r="Q98" s="35">
        <f t="shared" si="26"/>
        <v>148.75279019625714</v>
      </c>
      <c r="R98" s="35">
        <f t="shared" si="27"/>
        <v>77.249607978989275</v>
      </c>
      <c r="S98" s="35">
        <f t="shared" si="28"/>
        <v>384.78102372477974</v>
      </c>
      <c r="T98" s="35">
        <f t="shared" si="29"/>
        <v>68.27958241870698</v>
      </c>
      <c r="U98" s="35">
        <f t="shared" si="30"/>
        <v>727.0270092576983</v>
      </c>
      <c r="V98" s="35">
        <f t="shared" si="31"/>
        <v>377.55628906991308</v>
      </c>
      <c r="W98" s="35">
        <f t="shared" si="32"/>
        <v>21.443346997654107</v>
      </c>
      <c r="X98" s="35">
        <f t="shared" si="33"/>
        <v>4120.5477743343527</v>
      </c>
      <c r="Y98" s="51">
        <v>9900</v>
      </c>
      <c r="Z98" s="51">
        <v>4150</v>
      </c>
      <c r="AA98" s="35">
        <f t="shared" si="34"/>
        <v>703.75</v>
      </c>
      <c r="AB98" s="35">
        <f t="shared" si="35"/>
        <v>475</v>
      </c>
      <c r="AC98" s="35">
        <f t="shared" si="36"/>
        <v>741.34338003164555</v>
      </c>
      <c r="AD98" s="35">
        <f t="shared" si="37"/>
        <v>182.97450452469536</v>
      </c>
      <c r="AE98" s="35">
        <f t="shared" si="38"/>
        <v>101.47401923575134</v>
      </c>
      <c r="AF98" s="35">
        <f t="shared" si="39"/>
        <v>410.91005149767017</v>
      </c>
      <c r="AG98" s="35">
        <f t="shared" si="40"/>
        <v>33.251431016125281</v>
      </c>
      <c r="AH98" s="35">
        <f t="shared" si="41"/>
        <v>719.17730461639792</v>
      </c>
      <c r="AI98" s="35">
        <f t="shared" si="42"/>
        <v>398.84142237264882</v>
      </c>
      <c r="AJ98" s="35">
        <f t="shared" si="43"/>
        <v>22.899483799364447</v>
      </c>
      <c r="AK98" s="36">
        <f t="shared" si="44"/>
        <v>3954.2859116146537</v>
      </c>
    </row>
    <row r="99" spans="1:37" x14ac:dyDescent="0.25">
      <c r="A99" s="5">
        <v>5706</v>
      </c>
      <c r="B99" s="5">
        <v>1302023.4927344322</v>
      </c>
      <c r="C99" s="5">
        <v>1633056.4554721117</v>
      </c>
      <c r="D99" s="5">
        <v>17998.579746835461</v>
      </c>
      <c r="E99" s="5">
        <v>63.456242610520249</v>
      </c>
      <c r="F99" s="45">
        <v>-2.5000000000000001E-2</v>
      </c>
      <c r="G99" s="45">
        <v>2.5000000000000001E-2</v>
      </c>
      <c r="H99" s="45">
        <v>0.25</v>
      </c>
      <c r="I99" s="45">
        <v>0.25</v>
      </c>
      <c r="J99" s="45">
        <v>600</v>
      </c>
      <c r="K99" s="50">
        <f t="shared" si="46"/>
        <v>2831.5488265413969</v>
      </c>
      <c r="L99" s="51">
        <v>9900</v>
      </c>
      <c r="M99" s="51">
        <v>4150</v>
      </c>
      <c r="N99" s="35">
        <f t="shared" si="23"/>
        <v>496.25</v>
      </c>
      <c r="O99" s="35">
        <f t="shared" si="24"/>
        <v>25</v>
      </c>
      <c r="P99" s="35">
        <f t="shared" si="25"/>
        <v>738.94083890802244</v>
      </c>
      <c r="Q99" s="35">
        <f t="shared" si="26"/>
        <v>148.75279019625714</v>
      </c>
      <c r="R99" s="35">
        <f t="shared" si="27"/>
        <v>77.246740826713449</v>
      </c>
      <c r="S99" s="35">
        <f t="shared" si="28"/>
        <v>384.76597254175709</v>
      </c>
      <c r="T99" s="35">
        <f t="shared" si="29"/>
        <v>68.27958241870698</v>
      </c>
      <c r="U99" s="35">
        <f t="shared" si="30"/>
        <v>727.0270092576983</v>
      </c>
      <c r="V99" s="35">
        <f t="shared" si="31"/>
        <v>377.54227590658735</v>
      </c>
      <c r="W99" s="35">
        <f t="shared" si="32"/>
        <v>21.456361272847793</v>
      </c>
      <c r="X99" s="35">
        <f t="shared" si="33"/>
        <v>4118.2239660993773</v>
      </c>
      <c r="Y99" s="51">
        <v>9900</v>
      </c>
      <c r="Z99" s="51">
        <v>4150</v>
      </c>
      <c r="AA99" s="35">
        <f t="shared" si="34"/>
        <v>703.75</v>
      </c>
      <c r="AB99" s="35">
        <f t="shared" si="35"/>
        <v>475</v>
      </c>
      <c r="AC99" s="35">
        <f t="shared" si="36"/>
        <v>741.34338003164555</v>
      </c>
      <c r="AD99" s="35">
        <f t="shared" si="37"/>
        <v>182.97450452469536</v>
      </c>
      <c r="AE99" s="35">
        <f t="shared" si="38"/>
        <v>101.47773066742927</v>
      </c>
      <c r="AF99" s="35">
        <f t="shared" si="39"/>
        <v>410.92425840129067</v>
      </c>
      <c r="AG99" s="35">
        <f t="shared" si="40"/>
        <v>33.251431016125281</v>
      </c>
      <c r="AH99" s="35">
        <f t="shared" si="41"/>
        <v>719.17730461639792</v>
      </c>
      <c r="AI99" s="35">
        <f t="shared" si="42"/>
        <v>398.8560100740192</v>
      </c>
      <c r="AJ99" s="35">
        <f t="shared" si="43"/>
        <v>22.915070388866795</v>
      </c>
      <c r="AK99" s="36">
        <f t="shared" si="44"/>
        <v>3951.3962943917945</v>
      </c>
    </row>
    <row r="100" spans="1:37" x14ac:dyDescent="0.25">
      <c r="A100" s="5">
        <v>5707</v>
      </c>
      <c r="B100" s="5">
        <v>1302469.9395494461</v>
      </c>
      <c r="C100" s="5">
        <v>1633951.2655988336</v>
      </c>
      <c r="D100" s="5">
        <v>18000.273417721539</v>
      </c>
      <c r="E100" s="5">
        <v>63.511869580921307</v>
      </c>
      <c r="F100" s="45">
        <v>-2.5000000000000001E-2</v>
      </c>
      <c r="G100" s="45">
        <v>2.5000000000000001E-2</v>
      </c>
      <c r="H100" s="45">
        <v>0.25</v>
      </c>
      <c r="I100" s="45">
        <v>0.25</v>
      </c>
      <c r="J100" s="45">
        <v>600</v>
      </c>
      <c r="K100" s="50">
        <f t="shared" si="46"/>
        <v>2845.4303102196113</v>
      </c>
      <c r="L100" s="51">
        <v>9900</v>
      </c>
      <c r="M100" s="51">
        <v>4150</v>
      </c>
      <c r="N100" s="35">
        <f t="shared" si="23"/>
        <v>496.25</v>
      </c>
      <c r="O100" s="35">
        <f t="shared" si="24"/>
        <v>25</v>
      </c>
      <c r="P100" s="35">
        <f t="shared" si="25"/>
        <v>738.94083890802244</v>
      </c>
      <c r="Q100" s="35">
        <f t="shared" si="26"/>
        <v>148.75279019625714</v>
      </c>
      <c r="R100" s="35">
        <f t="shared" si="27"/>
        <v>77.243231618033661</v>
      </c>
      <c r="S100" s="35">
        <f t="shared" si="28"/>
        <v>384.74755024279307</v>
      </c>
      <c r="T100" s="35">
        <f t="shared" si="29"/>
        <v>68.27958241870698</v>
      </c>
      <c r="U100" s="35">
        <f t="shared" si="30"/>
        <v>727.0270092576983</v>
      </c>
      <c r="V100" s="35">
        <f t="shared" si="31"/>
        <v>377.52512470231102</v>
      </c>
      <c r="W100" s="35">
        <f t="shared" si="32"/>
        <v>21.472288989814317</v>
      </c>
      <c r="X100" s="35">
        <f t="shared" si="33"/>
        <v>4115.3837560344082</v>
      </c>
      <c r="Y100" s="51">
        <v>9900</v>
      </c>
      <c r="Z100" s="51">
        <v>4150</v>
      </c>
      <c r="AA100" s="35">
        <f t="shared" si="34"/>
        <v>703.75</v>
      </c>
      <c r="AB100" s="35">
        <f t="shared" si="35"/>
        <v>475</v>
      </c>
      <c r="AC100" s="35">
        <f t="shared" si="36"/>
        <v>741.34338003164555</v>
      </c>
      <c r="AD100" s="35">
        <f t="shared" si="37"/>
        <v>182.97450452469536</v>
      </c>
      <c r="AE100" s="35">
        <f t="shared" si="38"/>
        <v>101.48227350838991</v>
      </c>
      <c r="AF100" s="35">
        <f t="shared" si="39"/>
        <v>410.94164706797392</v>
      </c>
      <c r="AG100" s="35">
        <f t="shared" si="40"/>
        <v>33.251431016125281</v>
      </c>
      <c r="AH100" s="35">
        <f t="shared" si="41"/>
        <v>719.17730461639792</v>
      </c>
      <c r="AI100" s="35">
        <f t="shared" si="42"/>
        <v>398.87386561146616</v>
      </c>
      <c r="AJ100" s="35">
        <f t="shared" si="43"/>
        <v>22.934149413623462</v>
      </c>
      <c r="AK100" s="36">
        <f t="shared" si="44"/>
        <v>3947.8645400082996</v>
      </c>
    </row>
    <row r="101" spans="1:37" x14ac:dyDescent="0.25">
      <c r="A101" s="5">
        <v>5708</v>
      </c>
      <c r="B101" s="5">
        <v>1302915.5174069405</v>
      </c>
      <c r="C101" s="5">
        <v>1634846.5087472796</v>
      </c>
      <c r="D101" s="5">
        <v>18001.967088607609</v>
      </c>
      <c r="E101" s="5">
        <v>63.567496551322364</v>
      </c>
      <c r="F101" s="45">
        <v>-2.5000000000000001E-2</v>
      </c>
      <c r="G101" s="45">
        <v>2.5000000000000001E-2</v>
      </c>
      <c r="H101" s="45">
        <v>0.25</v>
      </c>
      <c r="I101" s="45">
        <v>0.25</v>
      </c>
      <c r="J101" s="45">
        <v>600</v>
      </c>
      <c r="K101" s="50">
        <f t="shared" si="46"/>
        <v>2861.8357000211377</v>
      </c>
      <c r="L101" s="51">
        <v>9900</v>
      </c>
      <c r="M101" s="51">
        <v>4150</v>
      </c>
      <c r="N101" s="35">
        <f t="shared" si="23"/>
        <v>496.25</v>
      </c>
      <c r="O101" s="35">
        <f t="shared" si="24"/>
        <v>25</v>
      </c>
      <c r="P101" s="35">
        <f t="shared" si="25"/>
        <v>738.94083890802244</v>
      </c>
      <c r="Q101" s="35">
        <f t="shared" si="26"/>
        <v>148.75279019625714</v>
      </c>
      <c r="R101" s="35">
        <f t="shared" si="27"/>
        <v>77.239077389968344</v>
      </c>
      <c r="S101" s="35">
        <f t="shared" si="28"/>
        <v>384.7257408940896</v>
      </c>
      <c r="T101" s="35">
        <f t="shared" si="29"/>
        <v>68.27958241870698</v>
      </c>
      <c r="U101" s="35">
        <f t="shared" si="30"/>
        <v>727.0270092576983</v>
      </c>
      <c r="V101" s="35">
        <f t="shared" si="31"/>
        <v>377.5048209755567</v>
      </c>
      <c r="W101" s="35">
        <f t="shared" si="32"/>
        <v>21.491143043925533</v>
      </c>
      <c r="X101" s="35">
        <f t="shared" si="33"/>
        <v>4112.0271441394443</v>
      </c>
      <c r="Y101" s="51">
        <v>9900</v>
      </c>
      <c r="Z101" s="51">
        <v>4150</v>
      </c>
      <c r="AA101" s="35">
        <f t="shared" si="34"/>
        <v>703.75</v>
      </c>
      <c r="AB101" s="35">
        <f t="shared" si="35"/>
        <v>475</v>
      </c>
      <c r="AC101" s="35">
        <f t="shared" si="36"/>
        <v>741.34338003164555</v>
      </c>
      <c r="AD101" s="35">
        <f t="shared" si="37"/>
        <v>182.97450452469536</v>
      </c>
      <c r="AE101" s="35">
        <f t="shared" si="38"/>
        <v>101.48765176944002</v>
      </c>
      <c r="AF101" s="35">
        <f t="shared" si="39"/>
        <v>410.96223238369259</v>
      </c>
      <c r="AG101" s="35">
        <f t="shared" si="40"/>
        <v>33.251431016125281</v>
      </c>
      <c r="AH101" s="35">
        <f t="shared" si="41"/>
        <v>719.17730461639792</v>
      </c>
      <c r="AI101" s="35">
        <f t="shared" si="42"/>
        <v>398.89500474937824</v>
      </c>
      <c r="AJ101" s="35">
        <f t="shared" si="43"/>
        <v>22.956738224178928</v>
      </c>
      <c r="AK101" s="36">
        <f t="shared" si="44"/>
        <v>3943.6906484641695</v>
      </c>
    </row>
    <row r="102" spans="1:37" x14ac:dyDescent="0.25">
      <c r="A102" s="5">
        <v>5708.7</v>
      </c>
      <c r="B102" s="5">
        <v>1303226.904651165</v>
      </c>
      <c r="C102" s="5">
        <v>1635473.4361472726</v>
      </c>
      <c r="D102" s="5">
        <v>18003.15265822786</v>
      </c>
      <c r="E102" s="5">
        <v>63.606435430603085</v>
      </c>
      <c r="F102" s="45">
        <v>-2.5000000000000001E-2</v>
      </c>
      <c r="G102" s="45">
        <v>2.5000000000000001E-2</v>
      </c>
      <c r="H102" s="45">
        <v>0.25</v>
      </c>
      <c r="I102" s="45">
        <v>0.25</v>
      </c>
      <c r="J102" s="45">
        <v>600</v>
      </c>
      <c r="K102" s="50">
        <f t="shared" si="46"/>
        <v>2874.8211970255729</v>
      </c>
      <c r="L102" s="51">
        <v>9900</v>
      </c>
      <c r="M102" s="51">
        <v>4150</v>
      </c>
      <c r="N102" s="35">
        <f t="shared" si="23"/>
        <v>496.25</v>
      </c>
      <c r="O102" s="35">
        <f t="shared" si="24"/>
        <v>25</v>
      </c>
      <c r="P102" s="35">
        <f t="shared" si="25"/>
        <v>738.94083890802244</v>
      </c>
      <c r="Q102" s="35">
        <f t="shared" si="26"/>
        <v>148.75279019625714</v>
      </c>
      <c r="R102" s="35">
        <f t="shared" si="27"/>
        <v>77.235783783178633</v>
      </c>
      <c r="S102" s="35">
        <f t="shared" si="28"/>
        <v>384.70844904885791</v>
      </c>
      <c r="T102" s="35">
        <f t="shared" si="29"/>
        <v>68.27958241870698</v>
      </c>
      <c r="U102" s="35">
        <f t="shared" si="30"/>
        <v>727.0270092576983</v>
      </c>
      <c r="V102" s="35">
        <f t="shared" si="31"/>
        <v>377.48872352225288</v>
      </c>
      <c r="W102" s="35">
        <f t="shared" si="32"/>
        <v>21.506090148701073</v>
      </c>
      <c r="X102" s="35">
        <f t="shared" si="33"/>
        <v>4109.3702567241244</v>
      </c>
      <c r="Y102" s="51">
        <v>9900</v>
      </c>
      <c r="Z102" s="51">
        <v>4150</v>
      </c>
      <c r="AA102" s="35">
        <f t="shared" si="34"/>
        <v>703.75</v>
      </c>
      <c r="AB102" s="35">
        <f t="shared" si="35"/>
        <v>475</v>
      </c>
      <c r="AC102" s="35">
        <f t="shared" si="36"/>
        <v>741.34338003164555</v>
      </c>
      <c r="AD102" s="35">
        <f t="shared" si="37"/>
        <v>182.97450452469536</v>
      </c>
      <c r="AE102" s="35">
        <f t="shared" si="38"/>
        <v>101.4919161461586</v>
      </c>
      <c r="AF102" s="35">
        <f t="shared" si="39"/>
        <v>410.97855345899529</v>
      </c>
      <c r="AG102" s="35">
        <f t="shared" si="40"/>
        <v>33.251431016125281</v>
      </c>
      <c r="AH102" s="35">
        <f t="shared" si="41"/>
        <v>719.17730461639792</v>
      </c>
      <c r="AI102" s="35">
        <f t="shared" si="42"/>
        <v>398.91176578918703</v>
      </c>
      <c r="AJ102" s="35">
        <f t="shared" si="43"/>
        <v>22.974649612515844</v>
      </c>
      <c r="AK102" s="36">
        <f t="shared" si="44"/>
        <v>3940.3868527727009</v>
      </c>
    </row>
    <row r="103" spans="1:37" x14ac:dyDescent="0.25">
      <c r="A103" s="5">
        <v>5709</v>
      </c>
      <c r="B103" s="5">
        <v>1303360.2258858681</v>
      </c>
      <c r="C103" s="5">
        <v>1635742.1840735972</v>
      </c>
      <c r="D103" s="5">
        <v>18003.660759493687</v>
      </c>
      <c r="E103" s="5">
        <v>63.623123521723407</v>
      </c>
      <c r="F103" s="45">
        <v>-2.5000000000000001E-2</v>
      </c>
      <c r="G103" s="45">
        <v>2.5000000000000001E-2</v>
      </c>
      <c r="H103" s="45">
        <v>0.25</v>
      </c>
      <c r="I103" s="45">
        <v>0.25</v>
      </c>
      <c r="J103" s="45">
        <v>600</v>
      </c>
      <c r="K103" s="50">
        <f t="shared" si="46"/>
        <v>2880.7649959459759</v>
      </c>
      <c r="L103" s="51">
        <v>9900</v>
      </c>
      <c r="M103" s="51">
        <v>4150</v>
      </c>
      <c r="N103" s="35">
        <f t="shared" si="23"/>
        <v>496.25</v>
      </c>
      <c r="O103" s="35">
        <f t="shared" si="24"/>
        <v>25</v>
      </c>
      <c r="P103" s="35">
        <f t="shared" si="25"/>
        <v>738.94083890802244</v>
      </c>
      <c r="Q103" s="35">
        <f t="shared" si="26"/>
        <v>148.75279019625714</v>
      </c>
      <c r="R103" s="35">
        <f t="shared" si="27"/>
        <v>77.234274626080918</v>
      </c>
      <c r="S103" s="35">
        <f t="shared" si="28"/>
        <v>384.7005255837305</v>
      </c>
      <c r="T103" s="35">
        <f t="shared" si="29"/>
        <v>68.27958241870698</v>
      </c>
      <c r="U103" s="35">
        <f t="shared" si="30"/>
        <v>727.0270092576983</v>
      </c>
      <c r="V103" s="35">
        <f t="shared" si="31"/>
        <v>377.4813475397936</v>
      </c>
      <c r="W103" s="35">
        <f t="shared" si="32"/>
        <v>21.51293873641719</v>
      </c>
      <c r="X103" s="35">
        <f t="shared" si="33"/>
        <v>4108.1541304144866</v>
      </c>
      <c r="Y103" s="51">
        <v>9900</v>
      </c>
      <c r="Z103" s="51">
        <v>4150</v>
      </c>
      <c r="AA103" s="35">
        <f t="shared" si="34"/>
        <v>703.75</v>
      </c>
      <c r="AB103" s="35">
        <f t="shared" si="35"/>
        <v>475</v>
      </c>
      <c r="AC103" s="35">
        <f t="shared" si="36"/>
        <v>741.34338003164555</v>
      </c>
      <c r="AD103" s="35">
        <f t="shared" si="37"/>
        <v>182.97450452469536</v>
      </c>
      <c r="AE103" s="35">
        <f t="shared" si="38"/>
        <v>101.49387021147368</v>
      </c>
      <c r="AF103" s="35">
        <f t="shared" si="39"/>
        <v>410.98603201590538</v>
      </c>
      <c r="AG103" s="35">
        <f t="shared" si="40"/>
        <v>33.251431016125281</v>
      </c>
      <c r="AH103" s="35">
        <f t="shared" si="41"/>
        <v>719.17730461639792</v>
      </c>
      <c r="AI103" s="35">
        <f t="shared" si="42"/>
        <v>398.91944620034593</v>
      </c>
      <c r="AJ103" s="35">
        <f t="shared" si="43"/>
        <v>22.98285741841806</v>
      </c>
      <c r="AK103" s="36">
        <f t="shared" si="44"/>
        <v>3938.8746197594037</v>
      </c>
    </row>
    <row r="104" spans="1:37" x14ac:dyDescent="0.25">
      <c r="A104" s="5">
        <v>5709.3</v>
      </c>
      <c r="B104" s="5">
        <v>1303493.4688382149</v>
      </c>
      <c r="C104" s="5">
        <v>1636010.9708199799</v>
      </c>
      <c r="D104" s="5">
        <v>18004.16886075951</v>
      </c>
      <c r="E104" s="5">
        <v>63.639811612843729</v>
      </c>
      <c r="F104" s="45">
        <v>-2.5000000000000001E-2</v>
      </c>
      <c r="G104" s="45">
        <v>2.5000000000000001E-2</v>
      </c>
      <c r="H104" s="45">
        <v>0.25</v>
      </c>
      <c r="I104" s="45">
        <v>0.25</v>
      </c>
      <c r="J104" s="45">
        <v>600</v>
      </c>
      <c r="K104" s="50">
        <f t="shared" si="46"/>
        <v>2886.9359464174768</v>
      </c>
      <c r="L104" s="51">
        <v>9900</v>
      </c>
      <c r="M104" s="51">
        <v>4150</v>
      </c>
      <c r="N104" s="35">
        <f t="shared" si="23"/>
        <v>496.25</v>
      </c>
      <c r="O104" s="35">
        <f t="shared" si="24"/>
        <v>25</v>
      </c>
      <c r="P104" s="35">
        <f t="shared" si="25"/>
        <v>738.94083890802244</v>
      </c>
      <c r="Q104" s="35">
        <f t="shared" si="26"/>
        <v>148.75279019625714</v>
      </c>
      <c r="R104" s="35">
        <f t="shared" si="27"/>
        <v>77.232706737683415</v>
      </c>
      <c r="S104" s="35">
        <f t="shared" si="28"/>
        <v>384.69229362917832</v>
      </c>
      <c r="T104" s="35">
        <f t="shared" si="29"/>
        <v>68.27958241870698</v>
      </c>
      <c r="U104" s="35">
        <f t="shared" si="30"/>
        <v>727.0270092576983</v>
      </c>
      <c r="V104" s="35">
        <f t="shared" si="31"/>
        <v>377.47368450899614</v>
      </c>
      <c r="W104" s="35">
        <f t="shared" si="32"/>
        <v>21.520053651145272</v>
      </c>
      <c r="X104" s="35">
        <f t="shared" si="33"/>
        <v>4106.891527940149</v>
      </c>
      <c r="Y104" s="51">
        <v>9900</v>
      </c>
      <c r="Z104" s="51">
        <v>4150</v>
      </c>
      <c r="AA104" s="35">
        <f t="shared" si="34"/>
        <v>703.75</v>
      </c>
      <c r="AB104" s="35">
        <f t="shared" si="35"/>
        <v>475</v>
      </c>
      <c r="AC104" s="35">
        <f t="shared" si="36"/>
        <v>741.34338003164555</v>
      </c>
      <c r="AD104" s="35">
        <f t="shared" si="37"/>
        <v>182.97450452469536</v>
      </c>
      <c r="AE104" s="35">
        <f t="shared" si="38"/>
        <v>101.49590038474335</v>
      </c>
      <c r="AF104" s="35">
        <f t="shared" si="39"/>
        <v>410.99380168558531</v>
      </c>
      <c r="AG104" s="35">
        <f t="shared" si="40"/>
        <v>33.251431016125281</v>
      </c>
      <c r="AH104" s="35">
        <f t="shared" si="41"/>
        <v>719.17730461639792</v>
      </c>
      <c r="AI104" s="35">
        <f t="shared" si="42"/>
        <v>398.92742575216261</v>
      </c>
      <c r="AJ104" s="35">
        <f t="shared" si="43"/>
        <v>22.991385086303964</v>
      </c>
      <c r="AK104" s="36">
        <f t="shared" si="44"/>
        <v>3937.3045944016494</v>
      </c>
    </row>
    <row r="105" spans="1:37" x14ac:dyDescent="0.25">
      <c r="A105" s="5">
        <v>5710</v>
      </c>
      <c r="B105" s="5">
        <v>1303804.0645675659</v>
      </c>
      <c r="C105" s="5">
        <v>1636638.2907335162</v>
      </c>
      <c r="D105" s="5">
        <v>18005.354430379761</v>
      </c>
      <c r="E105" s="5">
        <v>63.678750492124465</v>
      </c>
      <c r="F105" s="45">
        <v>-2.5000000000000001E-2</v>
      </c>
      <c r="G105" s="45">
        <v>2.5000000000000001E-2</v>
      </c>
      <c r="H105" s="45">
        <v>0.25</v>
      </c>
      <c r="I105" s="45">
        <v>0.25</v>
      </c>
      <c r="J105" s="45">
        <v>600</v>
      </c>
      <c r="K105" s="50">
        <f t="shared" si="46"/>
        <v>2902.2181979941256</v>
      </c>
      <c r="L105" s="51">
        <v>9900</v>
      </c>
      <c r="M105" s="51">
        <v>4150</v>
      </c>
      <c r="N105" s="35">
        <f t="shared" si="23"/>
        <v>496.25</v>
      </c>
      <c r="O105" s="35">
        <f t="shared" si="24"/>
        <v>25</v>
      </c>
      <c r="P105" s="35">
        <f t="shared" si="25"/>
        <v>738.94083890802244</v>
      </c>
      <c r="Q105" s="35">
        <f t="shared" si="26"/>
        <v>148.75279019625714</v>
      </c>
      <c r="R105" s="35">
        <f t="shared" si="27"/>
        <v>77.228819249012986</v>
      </c>
      <c r="S105" s="35">
        <f t="shared" si="28"/>
        <v>384.67188238058066</v>
      </c>
      <c r="T105" s="35">
        <f t="shared" si="29"/>
        <v>68.27958241870698</v>
      </c>
      <c r="U105" s="35">
        <f t="shared" si="30"/>
        <v>727.0270092576983</v>
      </c>
      <c r="V105" s="35">
        <f t="shared" si="31"/>
        <v>377.45468446699454</v>
      </c>
      <c r="W105" s="35">
        <f t="shared" si="32"/>
        <v>21.537693805415017</v>
      </c>
      <c r="X105" s="35">
        <f t="shared" si="33"/>
        <v>4103.7647148595343</v>
      </c>
      <c r="Y105" s="51">
        <v>9900</v>
      </c>
      <c r="Z105" s="51">
        <v>4150</v>
      </c>
      <c r="AA105" s="35">
        <f t="shared" si="34"/>
        <v>703.75</v>
      </c>
      <c r="AB105" s="35">
        <f t="shared" si="35"/>
        <v>475</v>
      </c>
      <c r="AC105" s="35">
        <f t="shared" si="36"/>
        <v>741.34338003164555</v>
      </c>
      <c r="AD105" s="35">
        <f t="shared" si="37"/>
        <v>182.97450452469536</v>
      </c>
      <c r="AE105" s="35">
        <f t="shared" si="38"/>
        <v>101.50093435604683</v>
      </c>
      <c r="AF105" s="35">
        <f t="shared" si="39"/>
        <v>411.01306645154995</v>
      </c>
      <c r="AG105" s="35">
        <f t="shared" si="40"/>
        <v>33.251431016125281</v>
      </c>
      <c r="AH105" s="35">
        <f t="shared" si="41"/>
        <v>719.17730461639792</v>
      </c>
      <c r="AI105" s="35">
        <f t="shared" si="42"/>
        <v>398.94721166672457</v>
      </c>
      <c r="AJ105" s="35">
        <f t="shared" si="43"/>
        <v>23.012530888597816</v>
      </c>
      <c r="AK105" s="36">
        <f t="shared" si="44"/>
        <v>3933.4164538940026</v>
      </c>
    </row>
    <row r="106" spans="1:37" x14ac:dyDescent="0.25">
      <c r="A106" s="5">
        <v>5711</v>
      </c>
      <c r="B106" s="5">
        <v>1304247.0330338478</v>
      </c>
      <c r="C106" s="5">
        <v>1637534.8278823793</v>
      </c>
      <c r="D106" s="5">
        <v>18007.048101265838</v>
      </c>
      <c r="E106" s="5">
        <v>63.734377462525501</v>
      </c>
      <c r="F106" s="45">
        <v>-2.5000000000000001E-2</v>
      </c>
      <c r="G106" s="45">
        <v>2.5000000000000001E-2</v>
      </c>
      <c r="H106" s="45">
        <v>0.25</v>
      </c>
      <c r="I106" s="45">
        <v>0.25</v>
      </c>
      <c r="J106" s="45">
        <v>600</v>
      </c>
      <c r="K106" s="50">
        <f t="shared" si="46"/>
        <v>2926.1953061655872</v>
      </c>
      <c r="L106" s="51">
        <v>9900</v>
      </c>
      <c r="M106" s="51">
        <v>4150</v>
      </c>
      <c r="N106" s="35">
        <f t="shared" si="23"/>
        <v>496.25</v>
      </c>
      <c r="O106" s="35">
        <f t="shared" si="24"/>
        <v>25</v>
      </c>
      <c r="P106" s="35">
        <f t="shared" si="25"/>
        <v>738.94083890802244</v>
      </c>
      <c r="Q106" s="35">
        <f t="shared" si="26"/>
        <v>148.75279019625714</v>
      </c>
      <c r="R106" s="35">
        <f t="shared" si="27"/>
        <v>77.222706611790002</v>
      </c>
      <c r="S106" s="35">
        <f t="shared" si="28"/>
        <v>384.63978628641706</v>
      </c>
      <c r="T106" s="35">
        <f t="shared" si="29"/>
        <v>68.27958241870698</v>
      </c>
      <c r="U106" s="35">
        <f t="shared" si="30"/>
        <v>727.0270092576983</v>
      </c>
      <c r="V106" s="35">
        <f t="shared" si="31"/>
        <v>377.42480904514161</v>
      </c>
      <c r="W106" s="35">
        <f t="shared" si="32"/>
        <v>21.56542846204572</v>
      </c>
      <c r="X106" s="35">
        <f t="shared" si="33"/>
        <v>4098.8588974745871</v>
      </c>
      <c r="Y106" s="51">
        <v>9900</v>
      </c>
      <c r="Z106" s="51">
        <v>4150</v>
      </c>
      <c r="AA106" s="35">
        <f t="shared" si="34"/>
        <v>703.75</v>
      </c>
      <c r="AB106" s="35">
        <f t="shared" si="35"/>
        <v>475</v>
      </c>
      <c r="AC106" s="35">
        <f t="shared" si="36"/>
        <v>741.34338003164555</v>
      </c>
      <c r="AD106" s="35">
        <f t="shared" si="37"/>
        <v>182.97450452469536</v>
      </c>
      <c r="AE106" s="35">
        <f t="shared" si="38"/>
        <v>101.50885049769573</v>
      </c>
      <c r="AF106" s="35">
        <f t="shared" si="39"/>
        <v>411.0433590412876</v>
      </c>
      <c r="AG106" s="35">
        <f t="shared" si="40"/>
        <v>33.251431016125281</v>
      </c>
      <c r="AH106" s="35">
        <f t="shared" si="41"/>
        <v>719.17730461639792</v>
      </c>
      <c r="AI106" s="35">
        <f t="shared" si="42"/>
        <v>398.97832588905197</v>
      </c>
      <c r="AJ106" s="35">
        <f t="shared" si="43"/>
        <v>23.045785876147388</v>
      </c>
      <c r="AK106" s="36">
        <f t="shared" si="44"/>
        <v>3927.3161508679659</v>
      </c>
    </row>
    <row r="107" spans="1:37" x14ac:dyDescent="0.25">
      <c r="A107" s="5">
        <v>5712</v>
      </c>
      <c r="B107" s="5">
        <v>1304689.1308670044</v>
      </c>
      <c r="C107" s="5">
        <v>1638431.7946751118</v>
      </c>
      <c r="D107" s="5">
        <v>18008.741772151916</v>
      </c>
      <c r="E107" s="5">
        <v>63.790004432926558</v>
      </c>
      <c r="F107" s="45">
        <v>-2.5000000000000001E-2</v>
      </c>
      <c r="G107" s="45">
        <v>2.5000000000000001E-2</v>
      </c>
      <c r="H107" s="45">
        <v>0.25</v>
      </c>
      <c r="I107" s="45">
        <v>0.25</v>
      </c>
      <c r="J107" s="45">
        <v>600</v>
      </c>
      <c r="K107" s="50">
        <f t="shared" si="46"/>
        <v>2952.6963204603603</v>
      </c>
      <c r="L107" s="51">
        <v>9900</v>
      </c>
      <c r="M107" s="51">
        <v>4150</v>
      </c>
      <c r="N107" s="35">
        <f t="shared" si="23"/>
        <v>496.25</v>
      </c>
      <c r="O107" s="35">
        <f t="shared" si="24"/>
        <v>25</v>
      </c>
      <c r="P107" s="35">
        <f t="shared" si="25"/>
        <v>738.94083890802244</v>
      </c>
      <c r="Q107" s="35">
        <f t="shared" si="26"/>
        <v>148.75279019625714</v>
      </c>
      <c r="R107" s="35">
        <f t="shared" si="27"/>
        <v>77.215931487864282</v>
      </c>
      <c r="S107" s="35">
        <f t="shared" si="28"/>
        <v>384.60420918109662</v>
      </c>
      <c r="T107" s="35">
        <f t="shared" si="29"/>
        <v>68.27958241870698</v>
      </c>
      <c r="U107" s="35">
        <f t="shared" si="30"/>
        <v>727.0270092576983</v>
      </c>
      <c r="V107" s="35">
        <f t="shared" si="31"/>
        <v>377.39169572956234</v>
      </c>
      <c r="W107" s="35">
        <f t="shared" si="32"/>
        <v>21.596165431770185</v>
      </c>
      <c r="X107" s="35">
        <f t="shared" si="33"/>
        <v>4093.4366782596458</v>
      </c>
      <c r="Y107" s="51">
        <v>9900</v>
      </c>
      <c r="Z107" s="51">
        <v>4150</v>
      </c>
      <c r="AA107" s="35">
        <f t="shared" si="34"/>
        <v>703.75</v>
      </c>
      <c r="AB107" s="35">
        <f t="shared" si="35"/>
        <v>475</v>
      </c>
      <c r="AC107" s="35">
        <f t="shared" si="36"/>
        <v>741.34338003164555</v>
      </c>
      <c r="AD107" s="35">
        <f t="shared" si="37"/>
        <v>182.97450452469536</v>
      </c>
      <c r="AE107" s="35">
        <f t="shared" si="38"/>
        <v>101.51762571805079</v>
      </c>
      <c r="AF107" s="35">
        <f t="shared" si="39"/>
        <v>411.07693605017886</v>
      </c>
      <c r="AG107" s="35">
        <f t="shared" si="40"/>
        <v>33.251431016125281</v>
      </c>
      <c r="AH107" s="35">
        <f t="shared" si="41"/>
        <v>719.17730461639792</v>
      </c>
      <c r="AI107" s="35">
        <f t="shared" si="42"/>
        <v>399.01281670152201</v>
      </c>
      <c r="AJ107" s="35">
        <f t="shared" si="43"/>
        <v>23.082653034472344</v>
      </c>
      <c r="AK107" s="36">
        <f t="shared" si="44"/>
        <v>3920.5737106812944</v>
      </c>
    </row>
    <row r="108" spans="1:37" x14ac:dyDescent="0.25">
      <c r="A108" s="5">
        <v>5713</v>
      </c>
      <c r="B108" s="5">
        <v>1305130.3576507568</v>
      </c>
      <c r="C108" s="5">
        <v>1639329.1902662218</v>
      </c>
      <c r="D108" s="5">
        <v>18010.43544303799</v>
      </c>
      <c r="E108" s="5">
        <v>63.845631403327616</v>
      </c>
      <c r="F108" s="45">
        <v>-2.5000000000000001E-2</v>
      </c>
      <c r="G108" s="45">
        <v>2.5000000000000001E-2</v>
      </c>
      <c r="H108" s="45">
        <v>0.25</v>
      </c>
      <c r="I108" s="45">
        <v>0.25</v>
      </c>
      <c r="J108" s="45">
        <v>600</v>
      </c>
      <c r="K108" s="50">
        <f t="shared" si="46"/>
        <v>2981.7212408784453</v>
      </c>
      <c r="L108" s="51">
        <v>9900</v>
      </c>
      <c r="M108" s="51">
        <v>4150</v>
      </c>
      <c r="N108" s="35">
        <f t="shared" si="23"/>
        <v>496.25</v>
      </c>
      <c r="O108" s="35">
        <f t="shared" si="24"/>
        <v>25</v>
      </c>
      <c r="P108" s="35">
        <f t="shared" si="25"/>
        <v>738.94083890802244</v>
      </c>
      <c r="Q108" s="35">
        <f t="shared" si="26"/>
        <v>148.75279019625714</v>
      </c>
      <c r="R108" s="35">
        <f t="shared" si="27"/>
        <v>77.208488059855753</v>
      </c>
      <c r="S108" s="35">
        <f t="shared" si="28"/>
        <v>384.56511976053571</v>
      </c>
      <c r="T108" s="35">
        <f t="shared" si="29"/>
        <v>68.27958241870698</v>
      </c>
      <c r="U108" s="35">
        <f t="shared" si="30"/>
        <v>727.0270092576983</v>
      </c>
      <c r="V108" s="35">
        <f t="shared" si="31"/>
        <v>377.35531608789967</v>
      </c>
      <c r="W108" s="35">
        <f t="shared" si="32"/>
        <v>21.62993000109692</v>
      </c>
      <c r="X108" s="35">
        <f t="shared" si="33"/>
        <v>4087.4980572147101</v>
      </c>
      <c r="Y108" s="51">
        <v>9900</v>
      </c>
      <c r="Z108" s="51">
        <v>4150</v>
      </c>
      <c r="AA108" s="35">
        <f t="shared" si="34"/>
        <v>703.75</v>
      </c>
      <c r="AB108" s="35">
        <f t="shared" si="35"/>
        <v>475</v>
      </c>
      <c r="AC108" s="35">
        <f t="shared" si="36"/>
        <v>741.34338003164555</v>
      </c>
      <c r="AD108" s="35">
        <f t="shared" si="37"/>
        <v>182.97450452469536</v>
      </c>
      <c r="AE108" s="35">
        <f t="shared" si="38"/>
        <v>101.52726790180476</v>
      </c>
      <c r="AF108" s="35">
        <f t="shared" si="39"/>
        <v>411.11382671499416</v>
      </c>
      <c r="AG108" s="35">
        <f t="shared" si="40"/>
        <v>33.251431016125281</v>
      </c>
      <c r="AH108" s="35">
        <f t="shared" si="41"/>
        <v>719.17730461639792</v>
      </c>
      <c r="AI108" s="35">
        <f t="shared" si="42"/>
        <v>399.05071509474794</v>
      </c>
      <c r="AJ108" s="35">
        <f t="shared" si="43"/>
        <v>23.123166500034078</v>
      </c>
      <c r="AK108" s="36">
        <f t="shared" si="44"/>
        <v>3913.1891333339868</v>
      </c>
    </row>
    <row r="109" spans="1:37" x14ac:dyDescent="0.25">
      <c r="A109" s="5">
        <v>5713.7</v>
      </c>
      <c r="B109" s="5">
        <v>1305438.6979017258</v>
      </c>
      <c r="C109" s="5">
        <v>1639957.6218621135</v>
      </c>
      <c r="D109" s="5">
        <v>18011.621012658245</v>
      </c>
      <c r="E109" s="5">
        <v>63.884570282608337</v>
      </c>
      <c r="F109" s="45">
        <v>-2.5000000000000001E-2</v>
      </c>
      <c r="G109" s="45">
        <v>2.5000000000000001E-2</v>
      </c>
      <c r="H109" s="45">
        <v>0.25</v>
      </c>
      <c r="I109" s="45">
        <v>0.25</v>
      </c>
      <c r="J109" s="45">
        <v>600</v>
      </c>
      <c r="K109" s="50">
        <f t="shared" si="46"/>
        <v>3003.5404093144698</v>
      </c>
      <c r="L109" s="51">
        <v>9900</v>
      </c>
      <c r="M109" s="51">
        <v>4150</v>
      </c>
      <c r="N109" s="35">
        <f t="shared" si="23"/>
        <v>496.25</v>
      </c>
      <c r="O109" s="35">
        <f t="shared" si="24"/>
        <v>25</v>
      </c>
      <c r="P109" s="35">
        <f t="shared" si="25"/>
        <v>738.94083890802244</v>
      </c>
      <c r="Q109" s="35">
        <f t="shared" si="26"/>
        <v>148.75279019625714</v>
      </c>
      <c r="R109" s="35">
        <f t="shared" si="27"/>
        <v>77.202876605614307</v>
      </c>
      <c r="S109" s="35">
        <f t="shared" si="28"/>
        <v>384.53564896594793</v>
      </c>
      <c r="T109" s="35">
        <f t="shared" si="29"/>
        <v>68.27958241870698</v>
      </c>
      <c r="U109" s="35">
        <f t="shared" si="30"/>
        <v>727.0270092576983</v>
      </c>
      <c r="V109" s="35">
        <f t="shared" si="31"/>
        <v>377.32789019027882</v>
      </c>
      <c r="W109" s="35">
        <f t="shared" si="32"/>
        <v>21.655381455103392</v>
      </c>
      <c r="X109" s="35">
        <f t="shared" si="33"/>
        <v>4083.0337633944096</v>
      </c>
      <c r="Y109" s="51">
        <v>9900</v>
      </c>
      <c r="Z109" s="51">
        <v>4150</v>
      </c>
      <c r="AA109" s="35">
        <f t="shared" si="34"/>
        <v>703.75</v>
      </c>
      <c r="AB109" s="35">
        <f t="shared" si="35"/>
        <v>475</v>
      </c>
      <c r="AC109" s="35">
        <f t="shared" si="36"/>
        <v>741.34338003164555</v>
      </c>
      <c r="AD109" s="35">
        <f t="shared" si="37"/>
        <v>182.97450452469536</v>
      </c>
      <c r="AE109" s="35">
        <f t="shared" si="38"/>
        <v>101.53453790197891</v>
      </c>
      <c r="AF109" s="35">
        <f t="shared" si="39"/>
        <v>411.14163896364931</v>
      </c>
      <c r="AG109" s="35">
        <f t="shared" si="40"/>
        <v>33.251431016125281</v>
      </c>
      <c r="AH109" s="35">
        <f t="shared" si="41"/>
        <v>719.17730461639792</v>
      </c>
      <c r="AI109" s="35">
        <f t="shared" si="42"/>
        <v>399.07928967208261</v>
      </c>
      <c r="AJ109" s="35">
        <f t="shared" si="43"/>
        <v>23.153715520983226</v>
      </c>
      <c r="AK109" s="36">
        <f t="shared" si="44"/>
        <v>3907.6378575802951</v>
      </c>
    </row>
    <row r="110" spans="1:37" x14ac:dyDescent="0.25">
      <c r="A110" s="5">
        <v>5714</v>
      </c>
      <c r="B110" s="5">
        <v>1305570.7129683495</v>
      </c>
      <c r="C110" s="5">
        <v>1640227.0138098598</v>
      </c>
      <c r="D110" s="5">
        <v>18012.129113924067</v>
      </c>
      <c r="E110" s="5">
        <v>63.901258373728666</v>
      </c>
      <c r="F110" s="45">
        <v>-2.5000000000000001E-2</v>
      </c>
      <c r="G110" s="45">
        <v>2.5000000000000001E-2</v>
      </c>
      <c r="H110" s="45">
        <v>0.25</v>
      </c>
      <c r="I110" s="45">
        <v>0.25</v>
      </c>
      <c r="J110" s="45">
        <v>600</v>
      </c>
      <c r="K110" s="50">
        <f t="shared" si="46"/>
        <v>3013.2700674198422</v>
      </c>
      <c r="L110" s="51">
        <v>9900</v>
      </c>
      <c r="M110" s="51">
        <v>4150</v>
      </c>
      <c r="N110" s="35">
        <f t="shared" si="23"/>
        <v>496.25</v>
      </c>
      <c r="O110" s="35">
        <f t="shared" si="24"/>
        <v>25</v>
      </c>
      <c r="P110" s="35">
        <f t="shared" si="25"/>
        <v>738.94083890802244</v>
      </c>
      <c r="Q110" s="35">
        <f t="shared" si="26"/>
        <v>148.75279019625714</v>
      </c>
      <c r="R110" s="35">
        <f t="shared" si="27"/>
        <v>77.200369906944786</v>
      </c>
      <c r="S110" s="35">
        <f t="shared" si="28"/>
        <v>384.52248346724519</v>
      </c>
      <c r="T110" s="35">
        <f t="shared" si="29"/>
        <v>68.27958241870698</v>
      </c>
      <c r="U110" s="35">
        <f t="shared" si="30"/>
        <v>727.0270092576983</v>
      </c>
      <c r="V110" s="35">
        <f t="shared" si="31"/>
        <v>377.3156387384949</v>
      </c>
      <c r="W110" s="35">
        <f t="shared" si="32"/>
        <v>21.666750069855425</v>
      </c>
      <c r="X110" s="35">
        <f t="shared" si="33"/>
        <v>4081.0430343397798</v>
      </c>
      <c r="Y110" s="51">
        <v>9900</v>
      </c>
      <c r="Z110" s="51">
        <v>4150</v>
      </c>
      <c r="AA110" s="35">
        <f t="shared" si="34"/>
        <v>703.75</v>
      </c>
      <c r="AB110" s="35">
        <f t="shared" si="35"/>
        <v>475</v>
      </c>
      <c r="AC110" s="35">
        <f t="shared" si="36"/>
        <v>741.34338003164555</v>
      </c>
      <c r="AD110" s="35">
        <f t="shared" si="37"/>
        <v>182.97450452469536</v>
      </c>
      <c r="AE110" s="35">
        <f t="shared" si="38"/>
        <v>101.53778575460369</v>
      </c>
      <c r="AF110" s="35">
        <f t="shared" si="39"/>
        <v>411.1540633083967</v>
      </c>
      <c r="AG110" s="35">
        <f t="shared" si="40"/>
        <v>33.251431016125281</v>
      </c>
      <c r="AH110" s="35">
        <f t="shared" si="41"/>
        <v>719.17730461639792</v>
      </c>
      <c r="AI110" s="35">
        <f t="shared" si="42"/>
        <v>399.09205528608192</v>
      </c>
      <c r="AJ110" s="35">
        <f t="shared" si="43"/>
        <v>23.16736397201436</v>
      </c>
      <c r="AK110" s="36">
        <f t="shared" si="44"/>
        <v>3905.1624188260439</v>
      </c>
    </row>
    <row r="111" spans="1:37" x14ac:dyDescent="0.25">
      <c r="A111" s="5">
        <v>5714.3</v>
      </c>
      <c r="B111" s="5">
        <v>1305702.6495661736</v>
      </c>
      <c r="C111" s="5">
        <v>1640496.4441971779</v>
      </c>
      <c r="D111" s="5">
        <v>18012.63721518989</v>
      </c>
      <c r="E111" s="5">
        <v>63.917946464848981</v>
      </c>
      <c r="F111" s="45">
        <v>-2.5000000000000001E-2</v>
      </c>
      <c r="G111" s="45">
        <v>2.5000000000000001E-2</v>
      </c>
      <c r="H111" s="45">
        <v>0.25</v>
      </c>
      <c r="I111" s="45">
        <v>0.25</v>
      </c>
      <c r="J111" s="45">
        <v>600</v>
      </c>
      <c r="K111" s="50">
        <f t="shared" si="46"/>
        <v>3023.2268770763135</v>
      </c>
      <c r="L111" s="51">
        <v>9900</v>
      </c>
      <c r="M111" s="51">
        <v>4150</v>
      </c>
      <c r="N111" s="35">
        <f t="shared" si="23"/>
        <v>496.25</v>
      </c>
      <c r="O111" s="35">
        <f t="shared" si="24"/>
        <v>25</v>
      </c>
      <c r="P111" s="35">
        <f t="shared" si="25"/>
        <v>738.94083890802244</v>
      </c>
      <c r="Q111" s="35">
        <f t="shared" si="26"/>
        <v>148.75279019625714</v>
      </c>
      <c r="R111" s="35">
        <f t="shared" si="27"/>
        <v>77.197801853908373</v>
      </c>
      <c r="S111" s="35">
        <f t="shared" si="28"/>
        <v>384.50899536337403</v>
      </c>
      <c r="T111" s="35">
        <f t="shared" si="29"/>
        <v>68.27958241870698</v>
      </c>
      <c r="U111" s="35">
        <f t="shared" si="30"/>
        <v>727.0270092576983</v>
      </c>
      <c r="V111" s="35">
        <f t="shared" si="31"/>
        <v>377.30308741817191</v>
      </c>
      <c r="W111" s="35">
        <f t="shared" si="32"/>
        <v>21.678396412299652</v>
      </c>
      <c r="X111" s="35">
        <f t="shared" si="33"/>
        <v>4079.0058291204505</v>
      </c>
      <c r="Y111" s="51">
        <v>9900</v>
      </c>
      <c r="Z111" s="51">
        <v>4150</v>
      </c>
      <c r="AA111" s="35">
        <f t="shared" si="34"/>
        <v>703.75</v>
      </c>
      <c r="AB111" s="35">
        <f t="shared" si="35"/>
        <v>475</v>
      </c>
      <c r="AC111" s="35">
        <f t="shared" si="36"/>
        <v>741.34338003164555</v>
      </c>
      <c r="AD111" s="35">
        <f t="shared" si="37"/>
        <v>182.97450452469536</v>
      </c>
      <c r="AE111" s="35">
        <f t="shared" si="38"/>
        <v>101.54111327073977</v>
      </c>
      <c r="AF111" s="35">
        <f t="shared" si="39"/>
        <v>411.16679194916844</v>
      </c>
      <c r="AG111" s="35">
        <f t="shared" si="40"/>
        <v>33.251431016125281</v>
      </c>
      <c r="AH111" s="35">
        <f t="shared" si="41"/>
        <v>719.17730461639792</v>
      </c>
      <c r="AI111" s="35">
        <f t="shared" si="42"/>
        <v>399.10513401577725</v>
      </c>
      <c r="AJ111" s="35">
        <f t="shared" si="43"/>
        <v>23.181347679588384</v>
      </c>
      <c r="AK111" s="36">
        <f t="shared" si="44"/>
        <v>3902.6291877273356</v>
      </c>
    </row>
    <row r="112" spans="1:37" x14ac:dyDescent="0.25">
      <c r="A112" s="5">
        <v>5715</v>
      </c>
      <c r="B112" s="5">
        <v>1306010.1964058876</v>
      </c>
      <c r="C112" s="5">
        <v>1641125.2644597292</v>
      </c>
      <c r="D112" s="5">
        <v>18013.822784810145</v>
      </c>
      <c r="E112" s="5">
        <v>63.956885344129724</v>
      </c>
      <c r="F112" s="45">
        <v>-2.5000000000000001E-2</v>
      </c>
      <c r="G112" s="45">
        <v>2.5000000000000001E-2</v>
      </c>
      <c r="H112" s="45">
        <v>0.25</v>
      </c>
      <c r="I112" s="45">
        <v>0.25</v>
      </c>
      <c r="J112" s="45">
        <v>600</v>
      </c>
      <c r="K112" s="50">
        <f t="shared" si="46"/>
        <v>3047.3428000845511</v>
      </c>
      <c r="L112" s="51">
        <v>9900</v>
      </c>
      <c r="M112" s="51">
        <v>4150</v>
      </c>
      <c r="N112" s="35">
        <f t="shared" si="23"/>
        <v>496.25</v>
      </c>
      <c r="O112" s="35">
        <f t="shared" si="24"/>
        <v>25</v>
      </c>
      <c r="P112" s="35">
        <f t="shared" si="25"/>
        <v>738.94083890802244</v>
      </c>
      <c r="Q112" s="35">
        <f t="shared" si="26"/>
        <v>148.75279019625714</v>
      </c>
      <c r="R112" s="35">
        <f t="shared" si="27"/>
        <v>77.191569990865062</v>
      </c>
      <c r="S112" s="35">
        <f t="shared" si="28"/>
        <v>384.47626241312719</v>
      </c>
      <c r="T112" s="35">
        <f t="shared" si="29"/>
        <v>68.27958241870698</v>
      </c>
      <c r="U112" s="35">
        <f t="shared" si="30"/>
        <v>727.0270092576983</v>
      </c>
      <c r="V112" s="35">
        <f t="shared" si="31"/>
        <v>377.27262928192789</v>
      </c>
      <c r="W112" s="35">
        <f t="shared" si="32"/>
        <v>21.70665620923198</v>
      </c>
      <c r="X112" s="35">
        <f t="shared" si="33"/>
        <v>4074.0716096348551</v>
      </c>
      <c r="Y112" s="51">
        <v>9900</v>
      </c>
      <c r="Z112" s="51">
        <v>4150</v>
      </c>
      <c r="AA112" s="35">
        <f t="shared" si="34"/>
        <v>703.75</v>
      </c>
      <c r="AB112" s="35">
        <f t="shared" si="35"/>
        <v>475</v>
      </c>
      <c r="AC112" s="35">
        <f t="shared" si="36"/>
        <v>741.34338003164555</v>
      </c>
      <c r="AD112" s="35">
        <f t="shared" si="37"/>
        <v>182.97450452469536</v>
      </c>
      <c r="AE112" s="35">
        <f t="shared" si="38"/>
        <v>101.54918882293676</v>
      </c>
      <c r="AF112" s="35">
        <f t="shared" si="39"/>
        <v>411.19768121026141</v>
      </c>
      <c r="AG112" s="35">
        <f t="shared" si="40"/>
        <v>33.251431016125281</v>
      </c>
      <c r="AH112" s="35">
        <f t="shared" si="41"/>
        <v>719.17730461639792</v>
      </c>
      <c r="AI112" s="35">
        <f t="shared" si="42"/>
        <v>399.13687479779168</v>
      </c>
      <c r="AJ112" s="35">
        <f t="shared" si="43"/>
        <v>23.215286800914765</v>
      </c>
      <c r="AK112" s="36">
        <f t="shared" si="44"/>
        <v>3896.4935671574658</v>
      </c>
    </row>
    <row r="113" spans="1:37" x14ac:dyDescent="0.25">
      <c r="A113" s="5">
        <v>5716</v>
      </c>
      <c r="B113" s="5">
        <v>1306448.8075475693</v>
      </c>
      <c r="C113" s="5">
        <v>1642023.9413691163</v>
      </c>
      <c r="D113" s="5">
        <v>18015.516455696219</v>
      </c>
      <c r="E113" s="5">
        <v>64.012512314530753</v>
      </c>
      <c r="F113" s="45">
        <v>-2.5000000000000001E-2</v>
      </c>
      <c r="G113" s="45">
        <v>2.5000000000000001E-2</v>
      </c>
      <c r="H113" s="45">
        <v>0.25</v>
      </c>
      <c r="I113" s="45">
        <v>0.25</v>
      </c>
      <c r="J113" s="45">
        <v>600</v>
      </c>
      <c r="K113" s="50">
        <f t="shared" si="46"/>
        <v>3083.9394388725714</v>
      </c>
      <c r="L113" s="51">
        <v>9900</v>
      </c>
      <c r="M113" s="51">
        <v>4150</v>
      </c>
      <c r="N113" s="35">
        <f t="shared" si="23"/>
        <v>496.25</v>
      </c>
      <c r="O113" s="35">
        <f t="shared" si="24"/>
        <v>25</v>
      </c>
      <c r="P113" s="35">
        <f t="shared" si="25"/>
        <v>738.94083890802244</v>
      </c>
      <c r="Q113" s="35">
        <f t="shared" si="26"/>
        <v>148.75279019625714</v>
      </c>
      <c r="R113" s="35">
        <f t="shared" si="27"/>
        <v>77.182080640439466</v>
      </c>
      <c r="S113" s="35">
        <f t="shared" si="28"/>
        <v>384.42641529421178</v>
      </c>
      <c r="T113" s="35">
        <f t="shared" si="29"/>
        <v>68.27958241870698</v>
      </c>
      <c r="U113" s="35">
        <f t="shared" si="30"/>
        <v>727.0270092576983</v>
      </c>
      <c r="V113" s="35">
        <f t="shared" si="31"/>
        <v>377.22625022543684</v>
      </c>
      <c r="W113" s="35">
        <f t="shared" si="32"/>
        <v>21.749681725794701</v>
      </c>
      <c r="X113" s="35">
        <f t="shared" si="33"/>
        <v>4066.5837830999362</v>
      </c>
      <c r="Y113" s="51">
        <v>9900</v>
      </c>
      <c r="Z113" s="51">
        <v>4150</v>
      </c>
      <c r="AA113" s="35">
        <f t="shared" si="34"/>
        <v>703.75</v>
      </c>
      <c r="AB113" s="35">
        <f t="shared" si="35"/>
        <v>475</v>
      </c>
      <c r="AC113" s="35">
        <f t="shared" si="36"/>
        <v>741.34338003164555</v>
      </c>
      <c r="AD113" s="35">
        <f t="shared" si="37"/>
        <v>182.97450452469536</v>
      </c>
      <c r="AE113" s="35">
        <f t="shared" si="38"/>
        <v>101.56148751611107</v>
      </c>
      <c r="AF113" s="35">
        <f t="shared" si="39"/>
        <v>411.24471898642821</v>
      </c>
      <c r="AG113" s="35">
        <f t="shared" si="40"/>
        <v>33.251431016125281</v>
      </c>
      <c r="AH113" s="35">
        <f t="shared" si="41"/>
        <v>719.17730461639792</v>
      </c>
      <c r="AI113" s="35">
        <f t="shared" si="42"/>
        <v>399.1852145434321</v>
      </c>
      <c r="AJ113" s="35">
        <f t="shared" si="43"/>
        <v>23.266980086483589</v>
      </c>
      <c r="AK113" s="36">
        <f t="shared" si="44"/>
        <v>3887.182578328252</v>
      </c>
    </row>
    <row r="114" spans="1:37" x14ac:dyDescent="0.25">
      <c r="A114" s="5">
        <v>5717</v>
      </c>
      <c r="B114" s="5">
        <v>1306886.5459814072</v>
      </c>
      <c r="C114" s="5">
        <v>1642923.0436909497</v>
      </c>
      <c r="D114" s="5">
        <v>18017.210126582297</v>
      </c>
      <c r="E114" s="5">
        <v>64.068139284931817</v>
      </c>
      <c r="F114" s="45">
        <v>-2.5000000000000001E-2</v>
      </c>
      <c r="G114" s="45">
        <v>2.5000000000000001E-2</v>
      </c>
      <c r="H114" s="45">
        <v>0.25</v>
      </c>
      <c r="I114" s="45">
        <v>0.25</v>
      </c>
      <c r="J114" s="45">
        <v>600</v>
      </c>
      <c r="K114" s="50">
        <f t="shared" si="46"/>
        <v>3123.0599837839031</v>
      </c>
      <c r="L114" s="51">
        <v>9900</v>
      </c>
      <c r="M114" s="51">
        <v>4150</v>
      </c>
      <c r="N114" s="35">
        <f t="shared" si="23"/>
        <v>496.25</v>
      </c>
      <c r="O114" s="35">
        <f t="shared" si="24"/>
        <v>25</v>
      </c>
      <c r="P114" s="35">
        <f t="shared" si="25"/>
        <v>738.94083890802244</v>
      </c>
      <c r="Q114" s="35">
        <f t="shared" si="26"/>
        <v>148.75279019625714</v>
      </c>
      <c r="R114" s="35">
        <f t="shared" si="27"/>
        <v>77.171893534594489</v>
      </c>
      <c r="S114" s="35">
        <f t="shared" si="28"/>
        <v>384.37289729697056</v>
      </c>
      <c r="T114" s="35">
        <f t="shared" si="29"/>
        <v>68.27958241870698</v>
      </c>
      <c r="U114" s="35">
        <f t="shared" si="30"/>
        <v>727.0270092576983</v>
      </c>
      <c r="V114" s="35">
        <f t="shared" si="31"/>
        <v>377.17646089990086</v>
      </c>
      <c r="W114" s="35">
        <f t="shared" si="32"/>
        <v>21.795862731759968</v>
      </c>
      <c r="X114" s="35">
        <f t="shared" si="33"/>
        <v>4058.5795547350226</v>
      </c>
      <c r="Y114" s="51">
        <v>9900</v>
      </c>
      <c r="Z114" s="51">
        <v>4150</v>
      </c>
      <c r="AA114" s="35">
        <f t="shared" si="34"/>
        <v>703.75</v>
      </c>
      <c r="AB114" s="35">
        <f t="shared" si="35"/>
        <v>475</v>
      </c>
      <c r="AC114" s="35">
        <f t="shared" si="36"/>
        <v>741.34338003164555</v>
      </c>
      <c r="AD114" s="35">
        <f t="shared" si="37"/>
        <v>182.97450452469536</v>
      </c>
      <c r="AE114" s="35">
        <f t="shared" si="38"/>
        <v>101.57469313040677</v>
      </c>
      <c r="AF114" s="35">
        <f t="shared" si="39"/>
        <v>411.29521847521869</v>
      </c>
      <c r="AG114" s="35">
        <f t="shared" si="40"/>
        <v>33.251431016125281</v>
      </c>
      <c r="AH114" s="35">
        <f t="shared" si="41"/>
        <v>719.17730461639792</v>
      </c>
      <c r="AI114" s="35">
        <f t="shared" si="42"/>
        <v>399.23711892278624</v>
      </c>
      <c r="AJ114" s="35">
        <f t="shared" si="43"/>
        <v>23.322492785408329</v>
      </c>
      <c r="AK114" s="36">
        <f t="shared" si="44"/>
        <v>3877.229452338403</v>
      </c>
    </row>
    <row r="115" spans="1:37" x14ac:dyDescent="0.25">
      <c r="A115" s="5">
        <v>5718</v>
      </c>
      <c r="B115" s="5">
        <v>1307323.4112939835</v>
      </c>
      <c r="C115" s="5">
        <v>1643822.5705777407</v>
      </c>
      <c r="D115" s="5">
        <v>18018.903797468367</v>
      </c>
      <c r="E115" s="5">
        <v>64.123766255332868</v>
      </c>
      <c r="F115" s="45">
        <v>-2.5000000000000001E-2</v>
      </c>
      <c r="G115" s="45">
        <v>2.5000000000000001E-2</v>
      </c>
      <c r="H115" s="45">
        <v>0.25</v>
      </c>
      <c r="I115" s="45">
        <v>0.25</v>
      </c>
      <c r="J115" s="45">
        <v>600</v>
      </c>
      <c r="K115" s="50">
        <f t="shared" si="46"/>
        <v>3164.7044348185468</v>
      </c>
      <c r="L115" s="51">
        <v>9900</v>
      </c>
      <c r="M115" s="51">
        <v>4150</v>
      </c>
      <c r="N115" s="35">
        <f t="shared" si="23"/>
        <v>496.25</v>
      </c>
      <c r="O115" s="35">
        <f t="shared" si="24"/>
        <v>25</v>
      </c>
      <c r="P115" s="35">
        <f t="shared" si="25"/>
        <v>738.94083890802244</v>
      </c>
      <c r="Q115" s="35">
        <f t="shared" si="26"/>
        <v>148.75279019625714</v>
      </c>
      <c r="R115" s="35">
        <f t="shared" si="27"/>
        <v>77.16099968378181</v>
      </c>
      <c r="S115" s="35">
        <f t="shared" si="28"/>
        <v>384.31565999580278</v>
      </c>
      <c r="T115" s="35">
        <f t="shared" si="29"/>
        <v>68.27958241870698</v>
      </c>
      <c r="U115" s="35">
        <f t="shared" si="30"/>
        <v>727.0270092576983</v>
      </c>
      <c r="V115" s="35">
        <f t="shared" si="31"/>
        <v>377.12321736903874</v>
      </c>
      <c r="W115" s="35">
        <f t="shared" si="32"/>
        <v>21.845238221779635</v>
      </c>
      <c r="X115" s="35">
        <f t="shared" si="33"/>
        <v>4050.0589245401152</v>
      </c>
      <c r="Y115" s="51">
        <v>9900</v>
      </c>
      <c r="Z115" s="51">
        <v>4150</v>
      </c>
      <c r="AA115" s="35">
        <f t="shared" si="34"/>
        <v>703.75</v>
      </c>
      <c r="AB115" s="35">
        <f t="shared" si="35"/>
        <v>475</v>
      </c>
      <c r="AC115" s="35">
        <f t="shared" si="36"/>
        <v>741.34338003164555</v>
      </c>
      <c r="AD115" s="35">
        <f t="shared" si="37"/>
        <v>182.97450452469536</v>
      </c>
      <c r="AE115" s="35">
        <f t="shared" si="38"/>
        <v>101.58881787551937</v>
      </c>
      <c r="AF115" s="35">
        <f t="shared" si="39"/>
        <v>411.34922488208667</v>
      </c>
      <c r="AG115" s="35">
        <f t="shared" si="40"/>
        <v>33.251431016125281</v>
      </c>
      <c r="AH115" s="35">
        <f t="shared" si="41"/>
        <v>719.17730461639792</v>
      </c>
      <c r="AI115" s="35">
        <f t="shared" si="42"/>
        <v>399.29263592579633</v>
      </c>
      <c r="AJ115" s="35">
        <f t="shared" si="43"/>
        <v>23.38187782926078</v>
      </c>
      <c r="AK115" s="36">
        <f t="shared" si="44"/>
        <v>3866.6341891879188</v>
      </c>
    </row>
    <row r="116" spans="1:37" x14ac:dyDescent="0.25">
      <c r="A116" s="5">
        <v>5718.7</v>
      </c>
      <c r="B116" s="5">
        <v>1307628.6972851753</v>
      </c>
      <c r="C116" s="5">
        <v>1644452.491560638</v>
      </c>
      <c r="D116" s="5">
        <v>18020.089367088622</v>
      </c>
      <c r="E116" s="5">
        <v>64.162705134613589</v>
      </c>
      <c r="F116" s="45">
        <v>-2.5000000000000001E-2</v>
      </c>
      <c r="G116" s="45">
        <v>2.5000000000000001E-2</v>
      </c>
      <c r="H116" s="45">
        <v>0.25</v>
      </c>
      <c r="I116" s="45">
        <v>0.25</v>
      </c>
      <c r="J116" s="45">
        <v>600</v>
      </c>
      <c r="K116" s="50">
        <f t="shared" si="46"/>
        <v>3195.3572746861601</v>
      </c>
      <c r="L116" s="51">
        <v>9900</v>
      </c>
      <c r="M116" s="51">
        <v>4150</v>
      </c>
      <c r="N116" s="35">
        <f t="shared" si="23"/>
        <v>496.25</v>
      </c>
      <c r="O116" s="35">
        <f t="shared" si="24"/>
        <v>25</v>
      </c>
      <c r="P116" s="35">
        <f t="shared" si="25"/>
        <v>738.94083890802244</v>
      </c>
      <c r="Q116" s="35">
        <f t="shared" si="26"/>
        <v>148.75279019625714</v>
      </c>
      <c r="R116" s="35">
        <f t="shared" si="27"/>
        <v>77.152948320545136</v>
      </c>
      <c r="S116" s="35">
        <f t="shared" si="28"/>
        <v>384.27335312622085</v>
      </c>
      <c r="T116" s="35">
        <f t="shared" si="29"/>
        <v>68.27958241870698</v>
      </c>
      <c r="U116" s="35">
        <f t="shared" si="30"/>
        <v>727.0270092576983</v>
      </c>
      <c r="V116" s="35">
        <f t="shared" si="31"/>
        <v>377.08386645315545</v>
      </c>
      <c r="W116" s="35">
        <f t="shared" si="32"/>
        <v>21.881724130988101</v>
      </c>
      <c r="X116" s="35">
        <f t="shared" si="33"/>
        <v>4043.7872243148345</v>
      </c>
      <c r="Y116" s="51">
        <v>9900</v>
      </c>
      <c r="Z116" s="51">
        <v>4150</v>
      </c>
      <c r="AA116" s="35">
        <f t="shared" si="34"/>
        <v>703.75</v>
      </c>
      <c r="AB116" s="35">
        <f t="shared" si="35"/>
        <v>475</v>
      </c>
      <c r="AC116" s="35">
        <f t="shared" si="36"/>
        <v>741.34338003164555</v>
      </c>
      <c r="AD116" s="35">
        <f t="shared" si="37"/>
        <v>182.97450452469536</v>
      </c>
      <c r="AE116" s="35">
        <f t="shared" si="38"/>
        <v>101.59925908404813</v>
      </c>
      <c r="AF116" s="35">
        <f t="shared" si="39"/>
        <v>411.38914190637661</v>
      </c>
      <c r="AG116" s="35">
        <f t="shared" si="40"/>
        <v>33.251431016125281</v>
      </c>
      <c r="AH116" s="35">
        <f t="shared" si="41"/>
        <v>719.17730461639792</v>
      </c>
      <c r="AI116" s="35">
        <f t="shared" si="42"/>
        <v>399.33367486849585</v>
      </c>
      <c r="AJ116" s="35">
        <f t="shared" si="43"/>
        <v>23.425781778635137</v>
      </c>
      <c r="AK116" s="36">
        <f t="shared" si="44"/>
        <v>3858.8354333720035</v>
      </c>
    </row>
    <row r="117" spans="1:37" x14ac:dyDescent="0.25">
      <c r="A117" s="5">
        <v>5719</v>
      </c>
      <c r="B117" s="5">
        <v>1307759.4030737877</v>
      </c>
      <c r="C117" s="5">
        <v>1644722.5211816132</v>
      </c>
      <c r="D117" s="5">
        <v>18020.597468354445</v>
      </c>
      <c r="E117" s="5">
        <v>64.179393225733918</v>
      </c>
      <c r="F117" s="45">
        <v>-2.5000000000000001E-2</v>
      </c>
      <c r="G117" s="45">
        <v>2.5000000000000001E-2</v>
      </c>
      <c r="H117" s="45">
        <v>0.25</v>
      </c>
      <c r="I117" s="45">
        <v>0.25</v>
      </c>
      <c r="J117" s="45">
        <v>600</v>
      </c>
      <c r="K117" s="50">
        <f t="shared" si="46"/>
        <v>3208.8727919765024</v>
      </c>
      <c r="L117" s="51">
        <v>9900</v>
      </c>
      <c r="M117" s="51">
        <v>4150</v>
      </c>
      <c r="N117" s="35">
        <f t="shared" si="23"/>
        <v>496.25</v>
      </c>
      <c r="O117" s="35">
        <f t="shared" si="24"/>
        <v>25</v>
      </c>
      <c r="P117" s="35">
        <f t="shared" si="25"/>
        <v>738.94083890802244</v>
      </c>
      <c r="Q117" s="35">
        <f t="shared" si="26"/>
        <v>148.75279019625714</v>
      </c>
      <c r="R117" s="35">
        <f t="shared" si="27"/>
        <v>77.149389409728187</v>
      </c>
      <c r="S117" s="35">
        <f t="shared" si="28"/>
        <v>384.25465124124997</v>
      </c>
      <c r="T117" s="35">
        <f t="shared" si="29"/>
        <v>68.27958241870698</v>
      </c>
      <c r="U117" s="35">
        <f t="shared" si="30"/>
        <v>727.0270092576983</v>
      </c>
      <c r="V117" s="35">
        <f t="shared" si="31"/>
        <v>377.06647233043651</v>
      </c>
      <c r="W117" s="35">
        <f t="shared" si="32"/>
        <v>21.897850156557357</v>
      </c>
      <c r="X117" s="35">
        <f t="shared" si="33"/>
        <v>4041.0218925152126</v>
      </c>
      <c r="Y117" s="51">
        <v>9900</v>
      </c>
      <c r="Z117" s="51">
        <v>4150</v>
      </c>
      <c r="AA117" s="35">
        <f t="shared" si="34"/>
        <v>703.75</v>
      </c>
      <c r="AB117" s="35">
        <f t="shared" si="35"/>
        <v>475</v>
      </c>
      <c r="AC117" s="35">
        <f t="shared" si="36"/>
        <v>741.34338003164555</v>
      </c>
      <c r="AD117" s="35">
        <f t="shared" si="37"/>
        <v>182.97450452469536</v>
      </c>
      <c r="AE117" s="35">
        <f t="shared" si="38"/>
        <v>101.60387490340635</v>
      </c>
      <c r="AF117" s="35">
        <f t="shared" si="39"/>
        <v>411.40678688280593</v>
      </c>
      <c r="AG117" s="35">
        <f t="shared" si="40"/>
        <v>33.251431016125281</v>
      </c>
      <c r="AH117" s="35">
        <f t="shared" si="41"/>
        <v>719.17730461639792</v>
      </c>
      <c r="AI117" s="35">
        <f t="shared" si="42"/>
        <v>399.35181724594486</v>
      </c>
      <c r="AJ117" s="35">
        <f t="shared" si="43"/>
        <v>23.445192253233806</v>
      </c>
      <c r="AK117" s="36">
        <f t="shared" si="44"/>
        <v>3855.3967888767988</v>
      </c>
    </row>
    <row r="118" spans="1:37" x14ac:dyDescent="0.25">
      <c r="A118" s="5">
        <v>5719.3</v>
      </c>
      <c r="B118" s="5">
        <v>1307890.0302071571</v>
      </c>
      <c r="C118" s="5">
        <v>1644992.5888608098</v>
      </c>
      <c r="D118" s="5">
        <v>18021.105569620267</v>
      </c>
      <c r="E118" s="5">
        <v>64.196081316854233</v>
      </c>
      <c r="F118" s="45">
        <v>-2.5000000000000001E-2</v>
      </c>
      <c r="G118" s="45">
        <v>2.5000000000000001E-2</v>
      </c>
      <c r="H118" s="45">
        <v>0.25</v>
      </c>
      <c r="I118" s="45">
        <v>0.25</v>
      </c>
      <c r="J118" s="45">
        <v>600</v>
      </c>
      <c r="K118" s="50">
        <f t="shared" si="46"/>
        <v>3222.6154608179431</v>
      </c>
      <c r="L118" s="51">
        <v>9900</v>
      </c>
      <c r="M118" s="51">
        <v>4150</v>
      </c>
      <c r="N118" s="35">
        <f t="shared" si="23"/>
        <v>496.25</v>
      </c>
      <c r="O118" s="35">
        <f t="shared" si="24"/>
        <v>25</v>
      </c>
      <c r="P118" s="35">
        <f t="shared" si="25"/>
        <v>738.94083890802244</v>
      </c>
      <c r="Q118" s="35">
        <f t="shared" si="26"/>
        <v>148.75279019625714</v>
      </c>
      <c r="R118" s="35">
        <f t="shared" si="27"/>
        <v>77.145765090820845</v>
      </c>
      <c r="S118" s="35">
        <f t="shared" si="28"/>
        <v>384.235604913072</v>
      </c>
      <c r="T118" s="35">
        <f t="shared" si="29"/>
        <v>68.27958241870698</v>
      </c>
      <c r="U118" s="35">
        <f t="shared" si="30"/>
        <v>727.0270092576983</v>
      </c>
      <c r="V118" s="35">
        <f t="shared" si="31"/>
        <v>377.0487585266664</v>
      </c>
      <c r="W118" s="35">
        <f t="shared" si="32"/>
        <v>21.914271492206549</v>
      </c>
      <c r="X118" s="35">
        <f t="shared" si="33"/>
        <v>4038.2100845508912</v>
      </c>
      <c r="Y118" s="51">
        <v>9900</v>
      </c>
      <c r="Z118" s="51">
        <v>4150</v>
      </c>
      <c r="AA118" s="35">
        <f t="shared" si="34"/>
        <v>703.75</v>
      </c>
      <c r="AB118" s="35">
        <f t="shared" si="35"/>
        <v>475</v>
      </c>
      <c r="AC118" s="35">
        <f t="shared" si="36"/>
        <v>741.34338003164555</v>
      </c>
      <c r="AD118" s="35">
        <f t="shared" si="37"/>
        <v>182.97450452469536</v>
      </c>
      <c r="AE118" s="35">
        <f t="shared" si="38"/>
        <v>101.60857589264329</v>
      </c>
      <c r="AF118" s="35">
        <f t="shared" si="39"/>
        <v>411.42475654065424</v>
      </c>
      <c r="AG118" s="35">
        <f t="shared" si="40"/>
        <v>33.251431016125281</v>
      </c>
      <c r="AH118" s="35">
        <f t="shared" si="41"/>
        <v>719.17730461639792</v>
      </c>
      <c r="AI118" s="35">
        <f t="shared" si="42"/>
        <v>399.37029438174716</v>
      </c>
      <c r="AJ118" s="35">
        <f t="shared" si="43"/>
        <v>23.464961857156997</v>
      </c>
      <c r="AK118" s="36">
        <f t="shared" si="44"/>
        <v>3851.9003520371366</v>
      </c>
    </row>
    <row r="119" spans="1:37" x14ac:dyDescent="0.25">
      <c r="A119" s="5">
        <v>5720</v>
      </c>
      <c r="B119" s="5">
        <v>1308194.5209097862</v>
      </c>
      <c r="C119" s="5">
        <v>1645622.894654274</v>
      </c>
      <c r="D119" s="5">
        <v>18022.291139240522</v>
      </c>
      <c r="E119" s="5">
        <v>64.235020196134982</v>
      </c>
      <c r="F119" s="45">
        <v>-2.5000000000000001E-2</v>
      </c>
      <c r="G119" s="45">
        <v>2.5000000000000001E-2</v>
      </c>
      <c r="H119" s="45">
        <v>0.25</v>
      </c>
      <c r="I119" s="45">
        <v>0.25</v>
      </c>
      <c r="J119" s="45">
        <v>600</v>
      </c>
      <c r="K119" s="50">
        <f t="shared" si="46"/>
        <v>3255.5650552577699</v>
      </c>
      <c r="L119" s="51">
        <v>9900</v>
      </c>
      <c r="M119" s="51">
        <v>4150</v>
      </c>
      <c r="N119" s="35">
        <f t="shared" si="23"/>
        <v>496.25</v>
      </c>
      <c r="O119" s="35">
        <f t="shared" si="24"/>
        <v>25</v>
      </c>
      <c r="P119" s="35">
        <f t="shared" si="25"/>
        <v>738.94083890802244</v>
      </c>
      <c r="Q119" s="35">
        <f t="shared" si="26"/>
        <v>148.75279019625714</v>
      </c>
      <c r="R119" s="35">
        <f t="shared" si="27"/>
        <v>77.137052323427127</v>
      </c>
      <c r="S119" s="35">
        <f t="shared" si="28"/>
        <v>384.1898150384493</v>
      </c>
      <c r="T119" s="35">
        <f t="shared" si="29"/>
        <v>68.27958241870698</v>
      </c>
      <c r="U119" s="35">
        <f t="shared" si="30"/>
        <v>727.0270092576983</v>
      </c>
      <c r="V119" s="35">
        <f t="shared" si="31"/>
        <v>377.00617500798239</v>
      </c>
      <c r="W119" s="35">
        <f t="shared" si="32"/>
        <v>21.953743553633355</v>
      </c>
      <c r="X119" s="35">
        <f t="shared" si="33"/>
        <v>4031.4684586603162</v>
      </c>
      <c r="Y119" s="51">
        <v>9900</v>
      </c>
      <c r="Z119" s="51">
        <v>4150</v>
      </c>
      <c r="AA119" s="35">
        <f t="shared" si="34"/>
        <v>703.75</v>
      </c>
      <c r="AB119" s="35">
        <f t="shared" si="35"/>
        <v>475</v>
      </c>
      <c r="AC119" s="35">
        <f t="shared" si="36"/>
        <v>741.34338003164555</v>
      </c>
      <c r="AD119" s="35">
        <f t="shared" si="37"/>
        <v>182.97450452469536</v>
      </c>
      <c r="AE119" s="35">
        <f t="shared" si="38"/>
        <v>101.6198783396686</v>
      </c>
      <c r="AF119" s="35">
        <f t="shared" si="39"/>
        <v>411.46795673564543</v>
      </c>
      <c r="AG119" s="35">
        <f t="shared" si="40"/>
        <v>33.251431016125281</v>
      </c>
      <c r="AH119" s="35">
        <f t="shared" si="41"/>
        <v>719.17730461639792</v>
      </c>
      <c r="AI119" s="35">
        <f t="shared" si="42"/>
        <v>399.41471840359844</v>
      </c>
      <c r="AJ119" s="35">
        <f t="shared" si="43"/>
        <v>23.512497336265479</v>
      </c>
      <c r="AK119" s="36">
        <f t="shared" si="44"/>
        <v>3843.5172514050432</v>
      </c>
    </row>
    <row r="120" spans="1:37" x14ac:dyDescent="0.25">
      <c r="A120" s="5">
        <v>5721</v>
      </c>
      <c r="B120" s="5">
        <v>1308628.7643914223</v>
      </c>
      <c r="C120" s="5">
        <v>1646523.6901470423</v>
      </c>
      <c r="D120" s="5">
        <v>18023.9848101266</v>
      </c>
      <c r="E120" s="5">
        <v>64.290647166536019</v>
      </c>
      <c r="F120" s="45">
        <v>-2.5000000000000001E-2</v>
      </c>
      <c r="G120" s="45">
        <v>2.5000000000000001E-2</v>
      </c>
      <c r="H120" s="45">
        <v>0.25</v>
      </c>
      <c r="I120" s="45">
        <v>0.25</v>
      </c>
      <c r="J120" s="45">
        <v>600</v>
      </c>
      <c r="K120" s="50">
        <f t="shared" si="46"/>
        <v>3304.7812246623489</v>
      </c>
      <c r="L120" s="51">
        <v>9900</v>
      </c>
      <c r="M120" s="51">
        <v>4150</v>
      </c>
      <c r="N120" s="35">
        <f t="shared" si="23"/>
        <v>496.25</v>
      </c>
      <c r="O120" s="35">
        <f t="shared" si="24"/>
        <v>25</v>
      </c>
      <c r="P120" s="35">
        <f t="shared" si="25"/>
        <v>738.94083890802244</v>
      </c>
      <c r="Q120" s="35">
        <f t="shared" si="26"/>
        <v>148.75279019625714</v>
      </c>
      <c r="R120" s="35">
        <f t="shared" si="27"/>
        <v>77.123977301276511</v>
      </c>
      <c r="S120" s="35">
        <f t="shared" si="28"/>
        <v>384.12109141528293</v>
      </c>
      <c r="T120" s="35">
        <f t="shared" si="29"/>
        <v>68.27958241870698</v>
      </c>
      <c r="U120" s="35">
        <f t="shared" si="30"/>
        <v>727.0270092576983</v>
      </c>
      <c r="V120" s="35">
        <f t="shared" si="31"/>
        <v>376.94227103523946</v>
      </c>
      <c r="W120" s="35">
        <f t="shared" si="32"/>
        <v>22.012966585709982</v>
      </c>
      <c r="X120" s="35">
        <f t="shared" si="33"/>
        <v>4021.398622975425</v>
      </c>
      <c r="Y120" s="51">
        <v>9900</v>
      </c>
      <c r="Z120" s="51">
        <v>4150</v>
      </c>
      <c r="AA120" s="35">
        <f t="shared" si="34"/>
        <v>703.75</v>
      </c>
      <c r="AB120" s="35">
        <f t="shared" si="35"/>
        <v>475</v>
      </c>
      <c r="AC120" s="35">
        <f t="shared" si="36"/>
        <v>741.34338003164555</v>
      </c>
      <c r="AD120" s="35">
        <f t="shared" si="37"/>
        <v>182.97450452469536</v>
      </c>
      <c r="AE120" s="35">
        <f t="shared" si="38"/>
        <v>101.63684331760885</v>
      </c>
      <c r="AF120" s="35">
        <f t="shared" si="39"/>
        <v>411.53279040302215</v>
      </c>
      <c r="AG120" s="35">
        <f t="shared" si="40"/>
        <v>33.251431016125281</v>
      </c>
      <c r="AH120" s="35">
        <f t="shared" si="41"/>
        <v>719.17730461639792</v>
      </c>
      <c r="AI120" s="35">
        <f t="shared" si="42"/>
        <v>399.48139887987372</v>
      </c>
      <c r="AJ120" s="35">
        <f t="shared" si="43"/>
        <v>23.583858753206918</v>
      </c>
      <c r="AK120" s="36">
        <f t="shared" si="44"/>
        <v>3830.9955767726524</v>
      </c>
    </row>
    <row r="121" spans="1:37" x14ac:dyDescent="0.25">
      <c r="A121" s="5">
        <v>5722</v>
      </c>
      <c r="B121" s="5">
        <v>1309062.1331110001</v>
      </c>
      <c r="C121" s="5">
        <v>1647424.9068107605</v>
      </c>
      <c r="D121" s="5">
        <v>18025.678481012677</v>
      </c>
      <c r="E121" s="5">
        <v>64.346274136937069</v>
      </c>
      <c r="F121" s="45">
        <v>-2.5000000000000001E-2</v>
      </c>
      <c r="G121" s="45">
        <v>2.5000000000000001E-2</v>
      </c>
      <c r="H121" s="45">
        <v>0.25</v>
      </c>
      <c r="I121" s="45">
        <v>0.25</v>
      </c>
      <c r="J121" s="45">
        <v>600</v>
      </c>
      <c r="K121" s="50">
        <f t="shared" si="46"/>
        <v>3356.5213001902393</v>
      </c>
      <c r="L121" s="51">
        <v>9900</v>
      </c>
      <c r="M121" s="51">
        <v>4150</v>
      </c>
      <c r="N121" s="35">
        <f t="shared" si="23"/>
        <v>496.25</v>
      </c>
      <c r="O121" s="35">
        <f t="shared" si="24"/>
        <v>25</v>
      </c>
      <c r="P121" s="35">
        <f t="shared" si="25"/>
        <v>738.94083890802244</v>
      </c>
      <c r="Q121" s="35">
        <f t="shared" si="26"/>
        <v>148.75279019625714</v>
      </c>
      <c r="R121" s="35">
        <f t="shared" si="27"/>
        <v>77.110152459257677</v>
      </c>
      <c r="S121" s="35">
        <f t="shared" si="28"/>
        <v>384.04841627963339</v>
      </c>
      <c r="T121" s="35">
        <f t="shared" si="29"/>
        <v>68.27958241870698</v>
      </c>
      <c r="U121" s="35">
        <f t="shared" si="30"/>
        <v>727.0270092576983</v>
      </c>
      <c r="V121" s="35">
        <f t="shared" si="31"/>
        <v>376.87470232924642</v>
      </c>
      <c r="W121" s="35">
        <f t="shared" si="32"/>
        <v>22.075570686926433</v>
      </c>
      <c r="X121" s="35">
        <f t="shared" si="33"/>
        <v>4010.8123854605396</v>
      </c>
      <c r="Y121" s="51">
        <v>9900</v>
      </c>
      <c r="Z121" s="51">
        <v>4150</v>
      </c>
      <c r="AA121" s="35">
        <f t="shared" si="34"/>
        <v>703.75</v>
      </c>
      <c r="AB121" s="35">
        <f t="shared" si="35"/>
        <v>475</v>
      </c>
      <c r="AC121" s="35">
        <f t="shared" si="36"/>
        <v>741.34338003164555</v>
      </c>
      <c r="AD121" s="35">
        <f t="shared" si="37"/>
        <v>182.97450452469536</v>
      </c>
      <c r="AE121" s="35">
        <f t="shared" si="38"/>
        <v>101.654786015125</v>
      </c>
      <c r="AF121" s="35">
        <f t="shared" si="39"/>
        <v>411.60134768317437</v>
      </c>
      <c r="AG121" s="35">
        <f t="shared" si="40"/>
        <v>33.251431016125281</v>
      </c>
      <c r="AH121" s="35">
        <f t="shared" si="41"/>
        <v>719.17730461639792</v>
      </c>
      <c r="AI121" s="35">
        <f t="shared" si="42"/>
        <v>399.55192226164615</v>
      </c>
      <c r="AJ121" s="35">
        <f t="shared" si="43"/>
        <v>23.659346739756259</v>
      </c>
      <c r="AK121" s="36">
        <f t="shared" si="44"/>
        <v>3817.8317649796263</v>
      </c>
    </row>
    <row r="122" spans="1:37" x14ac:dyDescent="0.25">
      <c r="A122" s="5">
        <v>5723</v>
      </c>
      <c r="B122" s="5">
        <v>1309494.6266579628</v>
      </c>
      <c r="C122" s="5">
        <v>1648326.5437960029</v>
      </c>
      <c r="D122" s="5">
        <v>18027.372151898751</v>
      </c>
      <c r="E122" s="5">
        <v>64.401901107338119</v>
      </c>
      <c r="F122" s="45">
        <v>-2.5000000000000001E-2</v>
      </c>
      <c r="G122" s="45">
        <v>2.5000000000000001E-2</v>
      </c>
      <c r="H122" s="45">
        <v>0.25</v>
      </c>
      <c r="I122" s="45">
        <v>0.25</v>
      </c>
      <c r="J122" s="45">
        <v>600</v>
      </c>
      <c r="K122" s="50">
        <f t="shared" si="46"/>
        <v>3410.7852818414422</v>
      </c>
      <c r="L122" s="51">
        <v>9900</v>
      </c>
      <c r="M122" s="51">
        <v>4150</v>
      </c>
      <c r="N122" s="35">
        <f t="shared" si="23"/>
        <v>496.25</v>
      </c>
      <c r="O122" s="35">
        <f t="shared" si="24"/>
        <v>25</v>
      </c>
      <c r="P122" s="35">
        <f t="shared" si="25"/>
        <v>738.94083890802244</v>
      </c>
      <c r="Q122" s="35">
        <f t="shared" si="26"/>
        <v>148.75279019625714</v>
      </c>
      <c r="R122" s="35">
        <f t="shared" si="27"/>
        <v>77.095565125040395</v>
      </c>
      <c r="S122" s="35">
        <f t="shared" si="28"/>
        <v>383.97172126508906</v>
      </c>
      <c r="T122" s="35">
        <f t="shared" si="29"/>
        <v>68.27958241870698</v>
      </c>
      <c r="U122" s="35">
        <f t="shared" si="30"/>
        <v>727.0270092576983</v>
      </c>
      <c r="V122" s="35">
        <f t="shared" si="31"/>
        <v>376.80340695418124</v>
      </c>
      <c r="W122" s="35">
        <f t="shared" si="32"/>
        <v>22.141610667528958</v>
      </c>
      <c r="X122" s="35">
        <f t="shared" si="33"/>
        <v>3999.7097461156595</v>
      </c>
      <c r="Y122" s="51">
        <v>9900</v>
      </c>
      <c r="Z122" s="51">
        <v>4150</v>
      </c>
      <c r="AA122" s="35">
        <f t="shared" si="34"/>
        <v>703.75</v>
      </c>
      <c r="AB122" s="35">
        <f t="shared" si="35"/>
        <v>475</v>
      </c>
      <c r="AC122" s="35">
        <f t="shared" si="36"/>
        <v>741.34338003164555</v>
      </c>
      <c r="AD122" s="35">
        <f t="shared" si="37"/>
        <v>182.97450452469536</v>
      </c>
      <c r="AE122" s="35">
        <f t="shared" si="38"/>
        <v>101.67372369461123</v>
      </c>
      <c r="AF122" s="35">
        <f t="shared" si="39"/>
        <v>411.6736923524499</v>
      </c>
      <c r="AG122" s="35">
        <f t="shared" si="40"/>
        <v>33.251431016125281</v>
      </c>
      <c r="AH122" s="35">
        <f t="shared" si="41"/>
        <v>719.17730461639792</v>
      </c>
      <c r="AI122" s="35">
        <f t="shared" si="42"/>
        <v>399.62635639837998</v>
      </c>
      <c r="AJ122" s="35">
        <f t="shared" si="43"/>
        <v>23.739036270952568</v>
      </c>
      <c r="AK122" s="36">
        <f t="shared" si="44"/>
        <v>3804.0258160259646</v>
      </c>
    </row>
    <row r="123" spans="1:37" x14ac:dyDescent="0.25">
      <c r="A123" s="5">
        <v>5723.7</v>
      </c>
      <c r="B123" s="5">
        <v>1309796.8511953354</v>
      </c>
      <c r="C123" s="5">
        <v>1648957.9393219352</v>
      </c>
      <c r="D123" s="5">
        <v>18028.557721519002</v>
      </c>
      <c r="E123" s="5">
        <v>64.440839986618855</v>
      </c>
      <c r="F123" s="45">
        <v>-2.5000000000000001E-2</v>
      </c>
      <c r="G123" s="45">
        <v>2.5000000000000001E-2</v>
      </c>
      <c r="H123" s="45">
        <v>0.25</v>
      </c>
      <c r="I123" s="45">
        <v>0.25</v>
      </c>
      <c r="J123" s="45">
        <v>600</v>
      </c>
      <c r="K123" s="50">
        <f t="shared" si="46"/>
        <v>3450.2717931406437</v>
      </c>
      <c r="L123" s="51">
        <v>9900</v>
      </c>
      <c r="M123" s="51">
        <v>4150</v>
      </c>
      <c r="N123" s="35">
        <f t="shared" si="23"/>
        <v>496.25</v>
      </c>
      <c r="O123" s="35">
        <f t="shared" si="24"/>
        <v>25</v>
      </c>
      <c r="P123" s="35">
        <f t="shared" si="25"/>
        <v>738.94083890802244</v>
      </c>
      <c r="Q123" s="35">
        <f t="shared" si="26"/>
        <v>148.75279019625714</v>
      </c>
      <c r="R123" s="35">
        <f t="shared" si="27"/>
        <v>77.084893117758611</v>
      </c>
      <c r="S123" s="35">
        <f t="shared" si="28"/>
        <v>383.91560412228455</v>
      </c>
      <c r="T123" s="35">
        <f t="shared" si="29"/>
        <v>68.27958241870698</v>
      </c>
      <c r="U123" s="35">
        <f t="shared" si="30"/>
        <v>727.0270092576983</v>
      </c>
      <c r="V123" s="35">
        <f t="shared" si="31"/>
        <v>376.75124768021664</v>
      </c>
      <c r="W123" s="35">
        <f t="shared" si="32"/>
        <v>22.18991408269688</v>
      </c>
      <c r="X123" s="35">
        <f t="shared" si="33"/>
        <v>3991.6306394853991</v>
      </c>
      <c r="Y123" s="51">
        <v>9900</v>
      </c>
      <c r="Z123" s="51">
        <v>4150</v>
      </c>
      <c r="AA123" s="35">
        <f t="shared" si="34"/>
        <v>703.75</v>
      </c>
      <c r="AB123" s="35">
        <f t="shared" si="35"/>
        <v>475</v>
      </c>
      <c r="AC123" s="35">
        <f t="shared" si="36"/>
        <v>741.34338003164555</v>
      </c>
      <c r="AD123" s="35">
        <f t="shared" si="37"/>
        <v>182.97450452469536</v>
      </c>
      <c r="AE123" s="35">
        <f t="shared" si="38"/>
        <v>101.68758188571594</v>
      </c>
      <c r="AF123" s="35">
        <f t="shared" si="39"/>
        <v>411.72662331143124</v>
      </c>
      <c r="AG123" s="35">
        <f t="shared" si="40"/>
        <v>33.251431016125281</v>
      </c>
      <c r="AH123" s="35">
        <f t="shared" si="41"/>
        <v>719.17730461639792</v>
      </c>
      <c r="AI123" s="35">
        <f t="shared" si="42"/>
        <v>399.68082571666798</v>
      </c>
      <c r="AJ123" s="35">
        <f t="shared" si="43"/>
        <v>23.79736144803719</v>
      </c>
      <c r="AK123" s="36">
        <f t="shared" si="44"/>
        <v>3793.9795801478263</v>
      </c>
    </row>
    <row r="124" spans="1:37" x14ac:dyDescent="0.25">
      <c r="A124" s="5">
        <v>5724</v>
      </c>
      <c r="B124" s="5">
        <v>1309926.2446250916</v>
      </c>
      <c r="C124" s="5">
        <v>1649228.6002529263</v>
      </c>
      <c r="D124" s="5">
        <v>18029.065822784825</v>
      </c>
      <c r="E124" s="5">
        <v>64.45752807773917</v>
      </c>
      <c r="F124" s="45">
        <v>-2.5000000000000001E-2</v>
      </c>
      <c r="G124" s="45">
        <v>2.5000000000000001E-2</v>
      </c>
      <c r="H124" s="45">
        <v>0.25</v>
      </c>
      <c r="I124" s="45">
        <v>0.25</v>
      </c>
      <c r="J124" s="45">
        <v>600</v>
      </c>
      <c r="K124" s="50">
        <f t="shared" si="46"/>
        <v>3467.5731696159564</v>
      </c>
      <c r="L124" s="51">
        <v>9900</v>
      </c>
      <c r="M124" s="51">
        <v>4150</v>
      </c>
      <c r="N124" s="35">
        <f t="shared" si="23"/>
        <v>496.25</v>
      </c>
      <c r="O124" s="35">
        <f t="shared" si="24"/>
        <v>25</v>
      </c>
      <c r="P124" s="35">
        <f t="shared" si="25"/>
        <v>738.94083890802244</v>
      </c>
      <c r="Q124" s="35">
        <f t="shared" si="26"/>
        <v>148.75279019625714</v>
      </c>
      <c r="R124" s="35">
        <f t="shared" si="27"/>
        <v>77.080201807888912</v>
      </c>
      <c r="S124" s="35">
        <f t="shared" si="28"/>
        <v>383.89093356439224</v>
      </c>
      <c r="T124" s="35">
        <f t="shared" si="29"/>
        <v>68.27958241870698</v>
      </c>
      <c r="U124" s="35">
        <f t="shared" si="30"/>
        <v>727.0270092576983</v>
      </c>
      <c r="V124" s="35">
        <f t="shared" si="31"/>
        <v>376.72831897427727</v>
      </c>
      <c r="W124" s="35">
        <f t="shared" si="32"/>
        <v>22.21114483742501</v>
      </c>
      <c r="X124" s="35">
        <f t="shared" si="33"/>
        <v>3988.0907049407851</v>
      </c>
      <c r="Y124" s="51">
        <v>9900</v>
      </c>
      <c r="Z124" s="51">
        <v>4150</v>
      </c>
      <c r="AA124" s="35">
        <f t="shared" si="34"/>
        <v>703.75</v>
      </c>
      <c r="AB124" s="35">
        <f t="shared" si="35"/>
        <v>475</v>
      </c>
      <c r="AC124" s="35">
        <f t="shared" si="36"/>
        <v>741.34338003164555</v>
      </c>
      <c r="AD124" s="35">
        <f t="shared" si="37"/>
        <v>182.97450452469536</v>
      </c>
      <c r="AE124" s="35">
        <f t="shared" si="38"/>
        <v>101.69367474605509</v>
      </c>
      <c r="AF124" s="35">
        <f t="shared" si="39"/>
        <v>411.74989231885434</v>
      </c>
      <c r="AG124" s="35">
        <f t="shared" si="40"/>
        <v>33.251431016125281</v>
      </c>
      <c r="AH124" s="35">
        <f t="shared" si="41"/>
        <v>719.17730461639792</v>
      </c>
      <c r="AI124" s="35">
        <f t="shared" si="42"/>
        <v>399.70477357152072</v>
      </c>
      <c r="AJ124" s="35">
        <f t="shared" si="43"/>
        <v>23.82300725410127</v>
      </c>
      <c r="AK124" s="36">
        <f t="shared" si="44"/>
        <v>3789.5777299116676</v>
      </c>
    </row>
    <row r="125" spans="1:37" x14ac:dyDescent="0.25">
      <c r="A125" s="5">
        <v>5724.3</v>
      </c>
      <c r="B125" s="5">
        <v>1310055.5592169762</v>
      </c>
      <c r="C125" s="5">
        <v>1649499.2988598645</v>
      </c>
      <c r="D125" s="5">
        <v>18029.573924050648</v>
      </c>
      <c r="E125" s="5">
        <v>64.474216168859499</v>
      </c>
      <c r="F125" s="45">
        <v>-2.5000000000000001E-2</v>
      </c>
      <c r="G125" s="45">
        <v>2.5000000000000001E-2</v>
      </c>
      <c r="H125" s="45">
        <v>0.25</v>
      </c>
      <c r="I125" s="45">
        <v>0.25</v>
      </c>
      <c r="J125" s="45">
        <v>600</v>
      </c>
      <c r="K125" s="50">
        <f t="shared" si="46"/>
        <v>3485.1016976423671</v>
      </c>
      <c r="L125" s="51">
        <v>9900</v>
      </c>
      <c r="M125" s="51">
        <v>4150</v>
      </c>
      <c r="N125" s="35">
        <f t="shared" si="23"/>
        <v>496.25</v>
      </c>
      <c r="O125" s="35">
        <f t="shared" si="24"/>
        <v>25</v>
      </c>
      <c r="P125" s="35">
        <f t="shared" si="25"/>
        <v>738.94083890802244</v>
      </c>
      <c r="Q125" s="35">
        <f t="shared" si="26"/>
        <v>148.75279019625714</v>
      </c>
      <c r="R125" s="35">
        <f t="shared" si="27"/>
        <v>77.075439374856458</v>
      </c>
      <c r="S125" s="35">
        <f t="shared" si="28"/>
        <v>383.86588772909482</v>
      </c>
      <c r="T125" s="35">
        <f t="shared" si="29"/>
        <v>68.27958241870698</v>
      </c>
      <c r="U125" s="35">
        <f t="shared" si="30"/>
        <v>727.0270092576983</v>
      </c>
      <c r="V125" s="35">
        <f t="shared" si="31"/>
        <v>376.70504265495714</v>
      </c>
      <c r="W125" s="35">
        <f t="shared" si="32"/>
        <v>22.232695618259068</v>
      </c>
      <c r="X125" s="35">
        <f t="shared" si="33"/>
        <v>3984.5042942314722</v>
      </c>
      <c r="Y125" s="51">
        <v>9900</v>
      </c>
      <c r="Z125" s="51">
        <v>4150</v>
      </c>
      <c r="AA125" s="35">
        <f t="shared" si="34"/>
        <v>703.75</v>
      </c>
      <c r="AB125" s="35">
        <f t="shared" si="35"/>
        <v>475</v>
      </c>
      <c r="AC125" s="35">
        <f t="shared" si="36"/>
        <v>741.34338003164555</v>
      </c>
      <c r="AD125" s="35">
        <f t="shared" si="37"/>
        <v>182.97450452469536</v>
      </c>
      <c r="AE125" s="35">
        <f t="shared" si="38"/>
        <v>101.69986056228599</v>
      </c>
      <c r="AF125" s="35">
        <f t="shared" si="39"/>
        <v>411.77351477095311</v>
      </c>
      <c r="AG125" s="35">
        <f t="shared" si="40"/>
        <v>33.251431016125281</v>
      </c>
      <c r="AH125" s="35">
        <f t="shared" si="41"/>
        <v>719.17730461639792</v>
      </c>
      <c r="AI125" s="35">
        <f t="shared" si="42"/>
        <v>399.72908678748132</v>
      </c>
      <c r="AJ125" s="35">
        <f t="shared" si="43"/>
        <v>23.849046008548001</v>
      </c>
      <c r="AK125" s="36">
        <f t="shared" si="44"/>
        <v>3785.1180873310518</v>
      </c>
    </row>
    <row r="126" spans="1:37" x14ac:dyDescent="0.25">
      <c r="A126" s="5">
        <v>5725</v>
      </c>
      <c r="B126" s="5">
        <v>1310356.9866065979</v>
      </c>
      <c r="C126" s="5">
        <v>1650131.0753312111</v>
      </c>
      <c r="D126" s="5">
        <v>18030.759493670899</v>
      </c>
      <c r="E126" s="5">
        <v>64.513155048140234</v>
      </c>
      <c r="F126" s="45">
        <v>-2.5000000000000001E-2</v>
      </c>
      <c r="G126" s="45">
        <v>2.5000000000000001E-2</v>
      </c>
      <c r="H126" s="45">
        <v>0.25</v>
      </c>
      <c r="I126" s="45">
        <v>0.25</v>
      </c>
      <c r="J126" s="45">
        <v>600</v>
      </c>
      <c r="K126" s="50">
        <f t="shared" si="46"/>
        <v>3526.8849635137822</v>
      </c>
      <c r="L126" s="51">
        <v>9900</v>
      </c>
      <c r="M126" s="51">
        <v>4150</v>
      </c>
      <c r="N126" s="35">
        <f t="shared" si="23"/>
        <v>496.25</v>
      </c>
      <c r="O126" s="35">
        <f t="shared" si="24"/>
        <v>25</v>
      </c>
      <c r="P126" s="35">
        <f t="shared" si="25"/>
        <v>738.94083890802244</v>
      </c>
      <c r="Q126" s="35">
        <f t="shared" si="26"/>
        <v>148.75279019625714</v>
      </c>
      <c r="R126" s="35">
        <f t="shared" si="27"/>
        <v>77.06404816623018</v>
      </c>
      <c r="S126" s="35">
        <f t="shared" si="28"/>
        <v>383.80597574984228</v>
      </c>
      <c r="T126" s="35">
        <f t="shared" si="29"/>
        <v>68.27958241870698</v>
      </c>
      <c r="U126" s="35">
        <f t="shared" si="30"/>
        <v>727.0270092576983</v>
      </c>
      <c r="V126" s="35">
        <f t="shared" si="31"/>
        <v>376.64936829531337</v>
      </c>
      <c r="W126" s="35">
        <f t="shared" si="32"/>
        <v>22.284235139154042</v>
      </c>
      <c r="X126" s="35">
        <f t="shared" si="33"/>
        <v>3975.9552619359165</v>
      </c>
      <c r="Y126" s="51">
        <v>9900</v>
      </c>
      <c r="Z126" s="51">
        <v>4150</v>
      </c>
      <c r="AA126" s="35">
        <f t="shared" si="34"/>
        <v>703.75</v>
      </c>
      <c r="AB126" s="35">
        <f t="shared" si="35"/>
        <v>475</v>
      </c>
      <c r="AC126" s="35">
        <f t="shared" si="36"/>
        <v>741.34338003164555</v>
      </c>
      <c r="AD126" s="35">
        <f t="shared" si="37"/>
        <v>182.97450452469536</v>
      </c>
      <c r="AE126" s="35">
        <f t="shared" si="38"/>
        <v>101.71465873354005</v>
      </c>
      <c r="AF126" s="35">
        <f t="shared" si="39"/>
        <v>411.83001978757801</v>
      </c>
      <c r="AG126" s="35">
        <f t="shared" si="40"/>
        <v>33.251431016125281</v>
      </c>
      <c r="AH126" s="35">
        <f t="shared" si="41"/>
        <v>719.17730461639792</v>
      </c>
      <c r="AI126" s="35">
        <f t="shared" si="42"/>
        <v>399.78725067727237</v>
      </c>
      <c r="AJ126" s="35">
        <f t="shared" si="43"/>
        <v>23.91134473708783</v>
      </c>
      <c r="AK126" s="36">
        <f t="shared" si="44"/>
        <v>3774.4875066367354</v>
      </c>
    </row>
    <row r="127" spans="1:37" x14ac:dyDescent="0.25">
      <c r="A127" s="5">
        <v>5726</v>
      </c>
      <c r="B127" s="5">
        <v>1310786.8521957397</v>
      </c>
      <c r="C127" s="5">
        <v>1651033.9681801796</v>
      </c>
      <c r="D127" s="5">
        <v>18032.453164556977</v>
      </c>
      <c r="E127" s="5">
        <v>64.56878201854127</v>
      </c>
      <c r="F127" s="45">
        <v>-2.5000000000000001E-2</v>
      </c>
      <c r="G127" s="45">
        <v>2.5000000000000001E-2</v>
      </c>
      <c r="H127" s="45">
        <v>0.25</v>
      </c>
      <c r="I127" s="45">
        <v>0.25</v>
      </c>
      <c r="J127" s="45">
        <v>600</v>
      </c>
      <c r="K127" s="50">
        <f t="shared" si="46"/>
        <v>3588.7206635349198</v>
      </c>
      <c r="L127" s="51">
        <v>9900</v>
      </c>
      <c r="M127" s="51">
        <v>4150</v>
      </c>
      <c r="N127" s="35">
        <f t="shared" si="23"/>
        <v>496.25</v>
      </c>
      <c r="O127" s="35">
        <f t="shared" si="24"/>
        <v>25</v>
      </c>
      <c r="P127" s="35">
        <f t="shared" si="25"/>
        <v>738.94083890802244</v>
      </c>
      <c r="Q127" s="35">
        <f t="shared" si="26"/>
        <v>148.75279019625714</v>
      </c>
      <c r="R127" s="35">
        <f t="shared" si="27"/>
        <v>77.047088972734315</v>
      </c>
      <c r="S127" s="35">
        <f t="shared" si="28"/>
        <v>383.7167655798022</v>
      </c>
      <c r="T127" s="35">
        <f t="shared" si="29"/>
        <v>68.27958241870698</v>
      </c>
      <c r="U127" s="35">
        <f t="shared" si="30"/>
        <v>727.0270092576983</v>
      </c>
      <c r="V127" s="35">
        <f t="shared" si="31"/>
        <v>376.56648049394539</v>
      </c>
      <c r="W127" s="35">
        <f t="shared" si="32"/>
        <v>22.360947290856888</v>
      </c>
      <c r="X127" s="35">
        <f t="shared" si="33"/>
        <v>3963.3034171010536</v>
      </c>
      <c r="Y127" s="51">
        <v>9900</v>
      </c>
      <c r="Z127" s="51">
        <v>4150</v>
      </c>
      <c r="AA127" s="35">
        <f t="shared" si="34"/>
        <v>703.75</v>
      </c>
      <c r="AB127" s="35">
        <f t="shared" si="35"/>
        <v>475</v>
      </c>
      <c r="AC127" s="35">
        <f t="shared" si="36"/>
        <v>741.34338003164555</v>
      </c>
      <c r="AD127" s="35">
        <f t="shared" si="37"/>
        <v>182.97450452469536</v>
      </c>
      <c r="AE127" s="35">
        <f t="shared" si="38"/>
        <v>101.73669644537955</v>
      </c>
      <c r="AF127" s="35">
        <f t="shared" si="39"/>
        <v>411.91415143927435</v>
      </c>
      <c r="AG127" s="35">
        <f t="shared" si="40"/>
        <v>33.251431016125281</v>
      </c>
      <c r="AH127" s="35">
        <f t="shared" si="41"/>
        <v>719.17730461639792</v>
      </c>
      <c r="AI127" s="35">
        <f t="shared" si="42"/>
        <v>399.87386942364805</v>
      </c>
      <c r="AJ127" s="35">
        <f t="shared" si="43"/>
        <v>24.004139133128579</v>
      </c>
      <c r="AK127" s="36">
        <f t="shared" si="44"/>
        <v>3758.7551462011675</v>
      </c>
    </row>
    <row r="128" spans="1:37" x14ac:dyDescent="0.25">
      <c r="A128" s="5">
        <v>5727</v>
      </c>
      <c r="B128" s="5">
        <v>1311215.8409876823</v>
      </c>
      <c r="C128" s="5">
        <v>1651937.2779487967</v>
      </c>
      <c r="D128" s="5">
        <v>18034.146835443054</v>
      </c>
      <c r="E128" s="5">
        <v>64.624408988942321</v>
      </c>
      <c r="F128" s="45">
        <v>-2.5000000000000001E-2</v>
      </c>
      <c r="G128" s="45">
        <v>2.5000000000000001E-2</v>
      </c>
      <c r="H128" s="45">
        <v>0.25</v>
      </c>
      <c r="I128" s="45">
        <v>0.25</v>
      </c>
      <c r="J128" s="45">
        <v>600</v>
      </c>
      <c r="K128" s="50">
        <f t="shared" si="46"/>
        <v>3653.0802696793694</v>
      </c>
      <c r="L128" s="51">
        <v>9900</v>
      </c>
      <c r="M128" s="51">
        <v>4150</v>
      </c>
      <c r="N128" s="35">
        <f t="shared" si="23"/>
        <v>496.25</v>
      </c>
      <c r="O128" s="35">
        <f t="shared" si="24"/>
        <v>25</v>
      </c>
      <c r="P128" s="35">
        <f t="shared" si="25"/>
        <v>738.94083890802244</v>
      </c>
      <c r="Q128" s="35">
        <f t="shared" si="26"/>
        <v>148.75279019625714</v>
      </c>
      <c r="R128" s="35">
        <f t="shared" si="27"/>
        <v>77.029308076742424</v>
      </c>
      <c r="S128" s="35">
        <f t="shared" si="28"/>
        <v>383.62321579037081</v>
      </c>
      <c r="T128" s="35">
        <f t="shared" si="29"/>
        <v>68.27958241870698</v>
      </c>
      <c r="U128" s="35">
        <f t="shared" si="30"/>
        <v>727.0270092576983</v>
      </c>
      <c r="V128" s="35">
        <f t="shared" si="31"/>
        <v>376.47957663407254</v>
      </c>
      <c r="W128" s="35">
        <f t="shared" si="32"/>
        <v>22.441350939878149</v>
      </c>
      <c r="X128" s="35">
        <f t="shared" si="33"/>
        <v>3950.1351704361959</v>
      </c>
      <c r="Y128" s="51">
        <v>9900</v>
      </c>
      <c r="Z128" s="51">
        <v>4150</v>
      </c>
      <c r="AA128" s="35">
        <f t="shared" si="34"/>
        <v>703.75</v>
      </c>
      <c r="AB128" s="35">
        <f t="shared" si="35"/>
        <v>475</v>
      </c>
      <c r="AC128" s="35">
        <f t="shared" si="36"/>
        <v>741.34338003164555</v>
      </c>
      <c r="AD128" s="35">
        <f t="shared" si="37"/>
        <v>182.97450452469536</v>
      </c>
      <c r="AE128" s="35">
        <f t="shared" si="38"/>
        <v>101.75980994813258</v>
      </c>
      <c r="AF128" s="35">
        <f t="shared" si="39"/>
        <v>412.00236862194475</v>
      </c>
      <c r="AG128" s="35">
        <f t="shared" si="40"/>
        <v>33.251431016125281</v>
      </c>
      <c r="AH128" s="35">
        <f t="shared" si="41"/>
        <v>719.17730461639792</v>
      </c>
      <c r="AI128" s="35">
        <f t="shared" si="42"/>
        <v>399.9647165427773</v>
      </c>
      <c r="AJ128" s="35">
        <f t="shared" si="43"/>
        <v>24.10148646310936</v>
      </c>
      <c r="AK128" s="36">
        <f t="shared" si="44"/>
        <v>3742.3806486049639</v>
      </c>
    </row>
    <row r="129" spans="1:37" x14ac:dyDescent="0.25">
      <c r="A129" s="5">
        <v>5728</v>
      </c>
      <c r="B129" s="5">
        <v>1311643.9525775909</v>
      </c>
      <c r="C129" s="5">
        <v>1652841.0037855804</v>
      </c>
      <c r="D129" s="5">
        <v>18035.840506329128</v>
      </c>
      <c r="E129" s="5">
        <v>64.680035959343371</v>
      </c>
      <c r="F129" s="45">
        <v>-2.5000000000000001E-2</v>
      </c>
      <c r="G129" s="45">
        <v>2.5000000000000001E-2</v>
      </c>
      <c r="H129" s="45">
        <v>0.25</v>
      </c>
      <c r="I129" s="45">
        <v>0.25</v>
      </c>
      <c r="J129" s="45">
        <v>600</v>
      </c>
      <c r="K129" s="50">
        <f t="shared" si="46"/>
        <v>3719.9637819471304</v>
      </c>
      <c r="L129" s="51">
        <v>9900</v>
      </c>
      <c r="M129" s="51">
        <v>4150</v>
      </c>
      <c r="N129" s="35">
        <f t="shared" si="23"/>
        <v>496.25</v>
      </c>
      <c r="O129" s="35">
        <f t="shared" si="24"/>
        <v>25</v>
      </c>
      <c r="P129" s="35">
        <f t="shared" si="25"/>
        <v>738.94083890802244</v>
      </c>
      <c r="Q129" s="35">
        <f t="shared" si="26"/>
        <v>148.75279019625714</v>
      </c>
      <c r="R129" s="35">
        <f t="shared" si="27"/>
        <v>77.010688363861362</v>
      </c>
      <c r="S129" s="35">
        <f t="shared" si="28"/>
        <v>383.52523387119538</v>
      </c>
      <c r="T129" s="35">
        <f t="shared" si="29"/>
        <v>68.27958241870698</v>
      </c>
      <c r="U129" s="35">
        <f t="shared" si="30"/>
        <v>727.0270092576983</v>
      </c>
      <c r="V129" s="35">
        <f t="shared" si="31"/>
        <v>376.38857306935762</v>
      </c>
      <c r="W129" s="35">
        <f t="shared" si="32"/>
        <v>22.52551982769376</v>
      </c>
      <c r="X129" s="35">
        <f t="shared" si="33"/>
        <v>3936.450521941344</v>
      </c>
      <c r="Y129" s="51">
        <v>9900</v>
      </c>
      <c r="Z129" s="51">
        <v>4150</v>
      </c>
      <c r="AA129" s="35">
        <f t="shared" si="34"/>
        <v>703.75</v>
      </c>
      <c r="AB129" s="35">
        <f t="shared" si="35"/>
        <v>475</v>
      </c>
      <c r="AC129" s="35">
        <f t="shared" si="36"/>
        <v>741.34338003164555</v>
      </c>
      <c r="AD129" s="35">
        <f t="shared" si="37"/>
        <v>182.97450452469536</v>
      </c>
      <c r="AE129" s="35">
        <f t="shared" si="38"/>
        <v>101.78402264477384</v>
      </c>
      <c r="AF129" s="35">
        <f t="shared" si="39"/>
        <v>412.09475755735991</v>
      </c>
      <c r="AG129" s="35">
        <f t="shared" si="40"/>
        <v>33.251431016125281</v>
      </c>
      <c r="AH129" s="35">
        <f t="shared" si="41"/>
        <v>719.17730461639792</v>
      </c>
      <c r="AI129" s="35">
        <f t="shared" si="42"/>
        <v>400.05988401954238</v>
      </c>
      <c r="AJ129" s="35">
        <f t="shared" si="43"/>
        <v>24.20348861677374</v>
      </c>
      <c r="AK129" s="36">
        <f t="shared" si="44"/>
        <v>3725.3640138481251</v>
      </c>
    </row>
    <row r="130" spans="1:37" x14ac:dyDescent="0.25">
      <c r="A130" s="5">
        <v>5728.7</v>
      </c>
      <c r="B130" s="5">
        <v>1311943.1085386276</v>
      </c>
      <c r="C130" s="5">
        <v>1653473.8589757383</v>
      </c>
      <c r="D130" s="5">
        <v>18037.026075949383</v>
      </c>
      <c r="E130" s="5">
        <v>64.718974838624106</v>
      </c>
      <c r="F130" s="45">
        <v>-2.5000000000000001E-2</v>
      </c>
      <c r="G130" s="45">
        <v>2.5000000000000001E-2</v>
      </c>
      <c r="H130" s="45">
        <v>0.25</v>
      </c>
      <c r="I130" s="45">
        <v>0.25</v>
      </c>
      <c r="J130" s="45">
        <v>600</v>
      </c>
      <c r="K130" s="50">
        <f t="shared" si="46"/>
        <v>3768.2839646779212</v>
      </c>
      <c r="L130" s="51">
        <v>9900</v>
      </c>
      <c r="M130" s="51">
        <v>4150</v>
      </c>
      <c r="N130" s="35">
        <f t="shared" si="23"/>
        <v>496.25</v>
      </c>
      <c r="O130" s="35">
        <f t="shared" si="24"/>
        <v>25</v>
      </c>
      <c r="P130" s="35">
        <f t="shared" si="25"/>
        <v>738.94083890802244</v>
      </c>
      <c r="Q130" s="35">
        <f t="shared" si="26"/>
        <v>148.75279019625714</v>
      </c>
      <c r="R130" s="35">
        <f t="shared" si="27"/>
        <v>76.997145806514979</v>
      </c>
      <c r="S130" s="35">
        <f t="shared" si="28"/>
        <v>383.45395716064382</v>
      </c>
      <c r="T130" s="35">
        <f t="shared" si="29"/>
        <v>68.27958241870698</v>
      </c>
      <c r="U130" s="35">
        <f t="shared" si="30"/>
        <v>727.0270092576983</v>
      </c>
      <c r="V130" s="35">
        <f t="shared" si="31"/>
        <v>376.322384025426</v>
      </c>
      <c r="W130" s="35">
        <f t="shared" si="32"/>
        <v>22.586719964905495</v>
      </c>
      <c r="X130" s="35">
        <f t="shared" si="33"/>
        <v>3926.5640089061035</v>
      </c>
      <c r="Y130" s="51">
        <v>9900</v>
      </c>
      <c r="Z130" s="51">
        <v>4150</v>
      </c>
      <c r="AA130" s="35">
        <f t="shared" si="34"/>
        <v>703.75</v>
      </c>
      <c r="AB130" s="35">
        <f t="shared" si="35"/>
        <v>475</v>
      </c>
      <c r="AC130" s="35">
        <f t="shared" si="36"/>
        <v>741.34338003164555</v>
      </c>
      <c r="AD130" s="35">
        <f t="shared" si="37"/>
        <v>182.97450452469536</v>
      </c>
      <c r="AE130" s="35">
        <f t="shared" si="38"/>
        <v>101.80163877610494</v>
      </c>
      <c r="AF130" s="35">
        <f t="shared" si="39"/>
        <v>412.16196069392674</v>
      </c>
      <c r="AG130" s="35">
        <f t="shared" si="40"/>
        <v>33.251431016125281</v>
      </c>
      <c r="AH130" s="35">
        <f t="shared" si="41"/>
        <v>719.17730461639792</v>
      </c>
      <c r="AI130" s="35">
        <f t="shared" si="42"/>
        <v>400.12912384003749</v>
      </c>
      <c r="AJ130" s="35">
        <f t="shared" si="43"/>
        <v>24.277717343988822</v>
      </c>
      <c r="AK130" s="36">
        <f t="shared" si="44"/>
        <v>3713.0702979077632</v>
      </c>
    </row>
    <row r="131" spans="1:37" x14ac:dyDescent="0.25">
      <c r="A131" s="5">
        <v>5729</v>
      </c>
      <c r="B131" s="5">
        <v>1312071.1865620613</v>
      </c>
      <c r="C131" s="5">
        <v>1653745.1448386908</v>
      </c>
      <c r="D131" s="5">
        <v>18037.534177215206</v>
      </c>
      <c r="E131" s="5">
        <v>64.735662929744436</v>
      </c>
      <c r="F131" s="45">
        <v>-2.5000000000000001E-2</v>
      </c>
      <c r="G131" s="45">
        <v>2.5000000000000001E-2</v>
      </c>
      <c r="H131" s="45">
        <v>0.25</v>
      </c>
      <c r="I131" s="45">
        <v>0.25</v>
      </c>
      <c r="J131" s="45">
        <v>600</v>
      </c>
      <c r="K131" s="50">
        <f t="shared" si="46"/>
        <v>3789.3712003382034</v>
      </c>
      <c r="L131" s="51">
        <v>9900</v>
      </c>
      <c r="M131" s="51">
        <v>4150</v>
      </c>
      <c r="N131" s="35">
        <f t="shared" si="23"/>
        <v>496.25</v>
      </c>
      <c r="O131" s="35">
        <f t="shared" si="24"/>
        <v>25</v>
      </c>
      <c r="P131" s="35">
        <f t="shared" si="25"/>
        <v>738.94083890802244</v>
      </c>
      <c r="Q131" s="35">
        <f t="shared" si="26"/>
        <v>148.75279019625714</v>
      </c>
      <c r="R131" s="35">
        <f t="shared" si="27"/>
        <v>76.991211712529093</v>
      </c>
      <c r="S131" s="35">
        <f t="shared" si="28"/>
        <v>383.4227218243052</v>
      </c>
      <c r="T131" s="35">
        <f t="shared" si="29"/>
        <v>68.27958241870698</v>
      </c>
      <c r="U131" s="35">
        <f t="shared" si="30"/>
        <v>727.0270092576983</v>
      </c>
      <c r="V131" s="35">
        <f t="shared" si="31"/>
        <v>376.2933812309405</v>
      </c>
      <c r="W131" s="35">
        <f t="shared" si="32"/>
        <v>22.613531966918291</v>
      </c>
      <c r="X131" s="35">
        <f t="shared" si="33"/>
        <v>3922.2494716164974</v>
      </c>
      <c r="Y131" s="51">
        <v>9900</v>
      </c>
      <c r="Z131" s="51">
        <v>4150</v>
      </c>
      <c r="AA131" s="35">
        <f t="shared" si="34"/>
        <v>703.75</v>
      </c>
      <c r="AB131" s="35">
        <f t="shared" si="35"/>
        <v>475</v>
      </c>
      <c r="AC131" s="35">
        <f t="shared" si="36"/>
        <v>741.34338003164555</v>
      </c>
      <c r="AD131" s="35">
        <f t="shared" si="37"/>
        <v>182.97450452469536</v>
      </c>
      <c r="AE131" s="35">
        <f t="shared" si="38"/>
        <v>101.80935933731766</v>
      </c>
      <c r="AF131" s="35">
        <f t="shared" si="39"/>
        <v>412.19140956303858</v>
      </c>
      <c r="AG131" s="35">
        <f t="shared" si="40"/>
        <v>33.251431016125281</v>
      </c>
      <c r="AH131" s="35">
        <f t="shared" si="41"/>
        <v>719.17730461639792</v>
      </c>
      <c r="AI131" s="35">
        <f t="shared" si="42"/>
        <v>400.1594693377204</v>
      </c>
      <c r="AJ131" s="35">
        <f t="shared" si="43"/>
        <v>24.31025363414448</v>
      </c>
      <c r="AK131" s="36">
        <f t="shared" si="44"/>
        <v>3707.705241930651</v>
      </c>
    </row>
    <row r="132" spans="1:37" x14ac:dyDescent="0.25">
      <c r="A132" s="5">
        <v>5729.3</v>
      </c>
      <c r="B132" s="5">
        <v>1312199.1855640411</v>
      </c>
      <c r="C132" s="5">
        <v>1654016.4679944217</v>
      </c>
      <c r="D132" s="5">
        <v>18038.042278481029</v>
      </c>
      <c r="E132" s="5">
        <v>64.752351020864751</v>
      </c>
      <c r="F132" s="45">
        <v>-2.5000000000000001E-2</v>
      </c>
      <c r="G132" s="45">
        <v>2.5000000000000001E-2</v>
      </c>
      <c r="H132" s="45">
        <v>0.25</v>
      </c>
      <c r="I132" s="45">
        <v>0.25</v>
      </c>
      <c r="J132" s="45">
        <v>600</v>
      </c>
      <c r="K132" s="50">
        <f t="shared" si="46"/>
        <v>3810.6855875495844</v>
      </c>
      <c r="L132" s="51">
        <v>9900</v>
      </c>
      <c r="M132" s="51">
        <v>4150</v>
      </c>
      <c r="N132" s="35">
        <f t="shared" ref="N132:N176" si="47">M132*F132+J132</f>
        <v>496.25</v>
      </c>
      <c r="O132" s="35">
        <f t="shared" ref="O132:O176" si="48">(L132-400-500)*F132+250</f>
        <v>25</v>
      </c>
      <c r="P132" s="35">
        <f t="shared" ref="P132:P176" si="49">(1000*SIN(PI()/2-(PI()/2+ATAN(H132)+ATAN(250/(L132-M132-400-250)))/2)/SIN((PI()/2+ATAN(H132)+ATAN(250/(L132-M132-400-250)))/2))*COS(ATAN((N132-O132)/(L132-M132-400-250)))</f>
        <v>738.94083890802244</v>
      </c>
      <c r="Q132" s="35">
        <f t="shared" ref="Q132:Q176" si="50">(1000*SIN(PI()/2-(PI()/2+ATAN(H132)+ATAN(250/(L132-M132-400-250)))/2)/SIN((PI()/2+ATAN(H132)+ATAN(250/(L132-M132-400-250)))/2))*SIN(ATAN(H132)+ATAN(250/(L132-M132-400-250))-ATAN((N132-O132)/(L132-M132-400-250)))</f>
        <v>148.75279019625714</v>
      </c>
      <c r="R132" s="35">
        <f t="shared" ref="R132:R176" si="51">(500*SIN(PI()/2-(PI()/2+(ATAN(H132)+ATAN(250/(L132-M132-400-250))-ATAN((N132-O132)/(L132-M132-400-250)))-(ATAN((O132-AB132)/(X132+AK132))))/2)/SIN((PI()/2+(ATAN(H132)+ATAN(250/(L132-M132-400-250))-ATAN((N132-O132)/(L132-M132-400-250)))-(ATAN((O132-AB132)/(X132+AK132))))/2))*SIN(ATAN(H132)+ATAN(250/(L132-M132-400-250))-ATAN((N132-O132)/(L132-M132-400-250)))</f>
        <v>76.985198775827129</v>
      </c>
      <c r="S132" s="35">
        <f t="shared" ref="S132:S176" si="52">(500*SIN(PI()/2-(PI()/2+(ATAN(H132)+ATAN(250/(L132-M132-400-250))-ATAN((N132-O132)/(L132-M132-400-250)))-(ATAN((O132-AB132)/(X132+AK132))))/2)/SIN((PI()/2+(ATAN(H132)+ATAN(250/(L132-M132-400-250))-ATAN((N132-O132)/(L132-M132-400-250)))-(ATAN((O132-AB132)/(X132+AK132))))/2))*COS(ATAN((O132-AB132)/(X132+AK132)))</f>
        <v>383.3910694805337</v>
      </c>
      <c r="T132" s="35">
        <f t="shared" ref="T132:T176" si="53">(1000*SIN(PI()/2-(PI()/2+ATAN(H132)+ATAN(250/(L132-M132-400-250)))/2)/SIN((PI()/2+ATAN(H132)+ATAN(250/(L132-M132-400-250)))/2))*SIN(ATAN((N132-O132)/(L132-M132-400-250)))</f>
        <v>68.27958241870698</v>
      </c>
      <c r="U132" s="35">
        <f t="shared" ref="U132:U176" si="54">(1000*SIN(PI()/2-(PI()/2+ATAN(H132)+ATAN(250/(L132-M132-400-250)))/2)/SIN((PI()/2+ATAN(H132)+ATAN(250/(L132-M132-400-250)))/2))*COS(ATAN(H132)+ATAN(250/(L132-M132-400-250))-ATAN((N132-O132)/(L132-M132-400-250)))</f>
        <v>727.0270092576983</v>
      </c>
      <c r="V132" s="35">
        <f t="shared" ref="V132:V176" si="55">(500*SIN(PI()/2-(PI()/2+(ATAN(H132)+ATAN(250/(L132-M132-400-250))-ATAN((N132-O132)/(L132-M132-400-250)))-(ATAN((O132-AB132)/(X132+AK132))))/2)/SIN((PI()/2+(ATAN(H132)+ATAN(250/(L132-M132-400-250))-ATAN((N132-O132)/(L132-M132-400-250)))-(ATAN((O132-AB132)/(X132+AK132))))/2))*COS(ATAN(H132)+ATAN(250/(L132-M132-400-250))-ATAN((N132-O132)/(L132-M132-400-250)))</f>
        <v>376.26399309387421</v>
      </c>
      <c r="W132" s="35">
        <f t="shared" ref="W132:W176" si="56">ABS((500*SIN(PI()/2-(PI()/2+(ATAN(H132)+ATAN(250/(L132-M132-400-250))-ATAN((N132-O132)/(L132-M132-400-250)))-(ATAN((O132-AB132)/(X132+AK132))))/2)/SIN((PI()/2+(ATAN(H132)+ATAN(250/(L132-M132-400-250))-ATAN((N132-O132)/(L132-M132-400-250)))-(ATAN((O132-AB132)/(X132+AK132))))/2))*SIN(ATAN((O132-AB132)/(X132+AK132))))</f>
        <v>22.64069725236374</v>
      </c>
      <c r="X132" s="35">
        <f t="shared" ref="X132:X176" si="57">M132+400-((K132-250-(N132-O132))/TAN(PI()/2-(ATAN(H132)+ATAN(250/(L132-M132-400-250))-ATAN((N132-O132)/(L132-M132-400-250)))))</f>
        <v>3917.8884581621924</v>
      </c>
      <c r="Y132" s="51">
        <v>9900</v>
      </c>
      <c r="Z132" s="51">
        <v>4150</v>
      </c>
      <c r="AA132" s="35">
        <f t="shared" ref="AA132:AA176" si="58">Z132*G132+J132</f>
        <v>703.75</v>
      </c>
      <c r="AB132" s="35">
        <f t="shared" ref="AB132:AB176" si="59">(Y132-400-500)*G132+250</f>
        <v>475</v>
      </c>
      <c r="AC132" s="35">
        <f t="shared" ref="AC132:AC176" si="60">(1000*SIN(PI()/2-(PI()/2+ATAN(I132)+ATAN(250/(Y132-Z132-400-250)))/2)/SIN((PI()/2+ATAN(I132)+ATAN(250/(Y132-Z132-400-250)))/2))*COS(ATAN((AA132-AB132)/(Y132-Z132-400-250)))</f>
        <v>741.34338003164555</v>
      </c>
      <c r="AD132" s="35">
        <f t="shared" ref="AD132:AD176" si="61">(1000*SIN(PI()/2-(PI()/2+ATAN(I132)+ATAN(250/(Y132-Z132-400-250)))/2)/SIN((PI()/2+ATAN(I132)+ATAN(250/(Y132-Z132-400-250)))/2))*SIN(ATAN(I132)+ATAN(250/(Y132-Z132-400-250))-(ATAN((AA132-AB132)/(Y132-Z132-400-250))))</f>
        <v>182.97450452469536</v>
      </c>
      <c r="AE132" s="35">
        <f t="shared" ref="AE132:AE176" si="62">(500*SIN(PI()/2-(PI()/2+(ATAN(I132)+ATAN(250/(Y132-Z132-400-250))-(ATAN((AA132-AB132)/(Y132-Z132-400-250))))+(ATAN((O132-AB132)/(X132+AK132))))/2)/SIN((PI()/2+(ATAN(I132)+ATAN(250/(Y132-Z132-400-250))-(ATAN((AA132-AB132)/(Y132-Z132-400-250))))+(ATAN((O132-AB132)/(X132+AK132))))/2))*SIN(ATAN(I132)+ATAN(250/(Y132-Z132-400-250))-(ATAN((AA132-AB132)/(Y132-Z132-400-250))))</f>
        <v>101.81718341182423</v>
      </c>
      <c r="AF132" s="35">
        <f t="shared" ref="AF132:AF176" si="63">(500*SIN(PI()/2-(PI()/2+(ATAN(I132)+ATAN(250/(Y132-Z132-400-250))-(ATAN((AA132-AB132)/(Y132-Z132-400-250))))+(ATAN((O132-AB132)/(X132+AK132))))/2)/SIN((PI()/2+(ATAN(I132)+ATAN(250/(Y132-Z132-400-250))-(ATAN((AA132-AB132)/(Y132-Z132-400-250))))+(ATAN((O132-AB132)/(X132+AK132))))/2))*COS(ATAN((O132-AB132)/(X132+AK132)))</f>
        <v>412.22125076900545</v>
      </c>
      <c r="AG132" s="35">
        <f t="shared" ref="AG132:AG176" si="64">(1000*SIN(PI()/2-(PI()/2+ATAN(I132)+ATAN(250/(Y132-Z132-400-250)))/2)/SIN((PI()/2+ATAN(I132)+ATAN(250/(Y132-Z132-400-250)))/2))*SIN(ATAN((AA132-AB132)/(Y132-Z132-400-250)))</f>
        <v>33.251431016125281</v>
      </c>
      <c r="AH132" s="35">
        <f t="shared" ref="AH132:AH176" si="65">(1000*SIN(PI()/2-(PI()/2+ATAN(I132)+ATAN(250/(Y132-Z132-400-250)))/2)/SIN((PI()/2+ATAN(I132)+ATAN(250/(Y132-Z132-400-250)))/2))*COS(ATAN(I132)+ATAN(250/(Y132-Z132-400-250))-(ATAN((AA132-AB132)/(Y132-Z132-400-250))))</f>
        <v>719.17730461639792</v>
      </c>
      <c r="AI132" s="35">
        <f t="shared" ref="AI132:AI176" si="66">(500*SIN(PI()/2-(PI()/2+(ATAN(I132)+ATAN(250/(Y132-Z132-400-250))-(ATAN((AA132-AB132)/(Y132-Z132-400-250))))+(ATAN((O132-AB132)/(X132+AK132))))/2)/SIN((PI()/2+(ATAN(I132)+ATAN(250/(Y132-Z132-400-250))-(ATAN((AA132-AB132)/(Y132-Z132-400-250))))+(ATAN((O132-AB132)/(X132+AK132))))/2))*COS(ATAN(I132)+ATAN(250/(Y132-Z132-400-250))-(ATAN((AA132-AB132)/(Y132-Z132-400-250))))</f>
        <v>400.1902216921502</v>
      </c>
      <c r="AJ132" s="35">
        <f t="shared" ref="AJ132:AJ176" si="67">ABS((500*SIN(PI()/2-(PI()/2+(ATAN(I132)+ATAN(250/(Y132-Z132-400-250))-(ATAN((AA132-AB132)/(Y132-Z132-400-250))))+(ATAN((O132-AB132)/(X132+AK132))))/2)/SIN((PI()/2+(ATAN(I132)+ATAN(250/(Y132-Z132-400-250))-(ATAN((AA132-AB132)/(Y132-Z132-400-250))))+(ATAN((O132-AB132)/(X132+AK132))))/2))*SIN(ATAN((O132-AB132)/(X132+AK132))))</f>
        <v>24.343228840195088</v>
      </c>
      <c r="AK132" s="36">
        <f t="shared" ref="AK132:AK176" si="68">Z132+400-((K132-250-(AA132-AB132))/TAN(PI()/2-(ATAN(I132)+ATAN(250/(Y132-Z132-400-250))-(ATAN((AA132-AB132)/(Y132-Z132-400-250))))))</f>
        <v>3702.2823936090817</v>
      </c>
    </row>
    <row r="133" spans="1:37" x14ac:dyDescent="0.25">
      <c r="A133" s="5">
        <v>5730</v>
      </c>
      <c r="B133" s="5">
        <v>1312497.5425386429</v>
      </c>
      <c r="C133" s="5">
        <v>1654649.7002558708</v>
      </c>
      <c r="D133" s="5">
        <v>18039.227848101284</v>
      </c>
      <c r="E133" s="5">
        <v>64.791289900145486</v>
      </c>
      <c r="F133" s="45">
        <v>-2.5000000000000001E-2</v>
      </c>
      <c r="G133" s="45">
        <v>2.5000000000000001E-2</v>
      </c>
      <c r="H133" s="45">
        <v>0.25</v>
      </c>
      <c r="I133" s="45">
        <v>0.25</v>
      </c>
      <c r="J133" s="45">
        <v>600</v>
      </c>
      <c r="K133" s="50">
        <f t="shared" si="46"/>
        <v>3861.3025248525882</v>
      </c>
      <c r="L133" s="51">
        <v>9900</v>
      </c>
      <c r="M133" s="51">
        <v>4150</v>
      </c>
      <c r="N133" s="35">
        <f t="shared" si="47"/>
        <v>496.25</v>
      </c>
      <c r="O133" s="35">
        <f t="shared" si="48"/>
        <v>25</v>
      </c>
      <c r="P133" s="35">
        <f t="shared" si="49"/>
        <v>738.94083890802244</v>
      </c>
      <c r="Q133" s="35">
        <f t="shared" si="50"/>
        <v>148.75279019625714</v>
      </c>
      <c r="R133" s="35">
        <f t="shared" si="51"/>
        <v>76.970858947334563</v>
      </c>
      <c r="S133" s="35">
        <f t="shared" si="52"/>
        <v>383.31557590473665</v>
      </c>
      <c r="T133" s="35">
        <f t="shared" si="53"/>
        <v>68.27958241870698</v>
      </c>
      <c r="U133" s="35">
        <f t="shared" si="54"/>
        <v>727.0270092576983</v>
      </c>
      <c r="V133" s="35">
        <f t="shared" si="55"/>
        <v>376.19390739929014</v>
      </c>
      <c r="W133" s="35">
        <f t="shared" si="56"/>
        <v>22.705469831215122</v>
      </c>
      <c r="X133" s="35">
        <f t="shared" si="57"/>
        <v>3907.532019461657</v>
      </c>
      <c r="Y133" s="51">
        <v>9900</v>
      </c>
      <c r="Z133" s="51">
        <v>4150</v>
      </c>
      <c r="AA133" s="35">
        <f t="shared" si="58"/>
        <v>703.75</v>
      </c>
      <c r="AB133" s="35">
        <f t="shared" si="59"/>
        <v>475</v>
      </c>
      <c r="AC133" s="35">
        <f t="shared" si="60"/>
        <v>741.34338003164555</v>
      </c>
      <c r="AD133" s="35">
        <f t="shared" si="61"/>
        <v>182.97450452469536</v>
      </c>
      <c r="AE133" s="35">
        <f t="shared" si="62"/>
        <v>101.83584629422342</v>
      </c>
      <c r="AF133" s="35">
        <f t="shared" si="63"/>
        <v>412.29242129089579</v>
      </c>
      <c r="AG133" s="35">
        <f t="shared" si="64"/>
        <v>33.251431016125281</v>
      </c>
      <c r="AH133" s="35">
        <f t="shared" si="65"/>
        <v>719.17730461639792</v>
      </c>
      <c r="AI133" s="35">
        <f t="shared" si="66"/>
        <v>400.2635757449188</v>
      </c>
      <c r="AJ133" s="35">
        <f t="shared" si="67"/>
        <v>24.42189600869645</v>
      </c>
      <c r="AK133" s="36">
        <f t="shared" si="68"/>
        <v>3689.4043328525413</v>
      </c>
    </row>
    <row r="134" spans="1:37" x14ac:dyDescent="0.25">
      <c r="A134" s="5">
        <v>5731</v>
      </c>
      <c r="B134" s="5">
        <v>1312923.0201044083</v>
      </c>
      <c r="C134" s="5">
        <v>1655554.6691845655</v>
      </c>
      <c r="D134" s="5">
        <v>18040.921518987358</v>
      </c>
      <c r="E134" s="5">
        <v>64.846916870546522</v>
      </c>
      <c r="F134" s="45">
        <v>-2.5000000000000001E-2</v>
      </c>
      <c r="G134" s="45">
        <v>2.5000000000000001E-2</v>
      </c>
      <c r="H134" s="45">
        <v>0.25</v>
      </c>
      <c r="I134" s="45">
        <v>0.25</v>
      </c>
      <c r="J134" s="45">
        <v>600</v>
      </c>
      <c r="K134" s="50">
        <f t="shared" si="46"/>
        <v>3935.7577554902846</v>
      </c>
      <c r="L134" s="51">
        <v>9900</v>
      </c>
      <c r="M134" s="51">
        <v>4150</v>
      </c>
      <c r="N134" s="35">
        <f t="shared" si="47"/>
        <v>496.25</v>
      </c>
      <c r="O134" s="35">
        <f t="shared" si="48"/>
        <v>25</v>
      </c>
      <c r="P134" s="35">
        <f t="shared" si="49"/>
        <v>738.94083890802244</v>
      </c>
      <c r="Q134" s="35">
        <f t="shared" si="50"/>
        <v>148.75279019625714</v>
      </c>
      <c r="R134" s="35">
        <f t="shared" si="51"/>
        <v>76.949609788857558</v>
      </c>
      <c r="S134" s="35">
        <f t="shared" si="52"/>
        <v>383.20368634160832</v>
      </c>
      <c r="T134" s="35">
        <f t="shared" si="53"/>
        <v>68.27958241870698</v>
      </c>
      <c r="U134" s="35">
        <f t="shared" si="54"/>
        <v>727.0270092576983</v>
      </c>
      <c r="V134" s="35">
        <f t="shared" si="55"/>
        <v>376.09005245904734</v>
      </c>
      <c r="W134" s="35">
        <f t="shared" si="56"/>
        <v>22.801420559007024</v>
      </c>
      <c r="X134" s="35">
        <f t="shared" si="57"/>
        <v>3892.2981654768219</v>
      </c>
      <c r="Y134" s="51">
        <v>9900</v>
      </c>
      <c r="Z134" s="51">
        <v>4150</v>
      </c>
      <c r="AA134" s="35">
        <f t="shared" si="58"/>
        <v>703.75</v>
      </c>
      <c r="AB134" s="35">
        <f t="shared" si="59"/>
        <v>475</v>
      </c>
      <c r="AC134" s="35">
        <f t="shared" si="60"/>
        <v>741.34338003164555</v>
      </c>
      <c r="AD134" s="35">
        <f t="shared" si="61"/>
        <v>182.97450452469536</v>
      </c>
      <c r="AE134" s="35">
        <f t="shared" si="62"/>
        <v>101.86351132294222</v>
      </c>
      <c r="AF134" s="35">
        <f t="shared" si="63"/>
        <v>412.39789498378241</v>
      </c>
      <c r="AG134" s="35">
        <f t="shared" si="64"/>
        <v>33.251431016125281</v>
      </c>
      <c r="AH134" s="35">
        <f t="shared" si="65"/>
        <v>719.17730461639792</v>
      </c>
      <c r="AI134" s="35">
        <f t="shared" si="66"/>
        <v>400.37231253771847</v>
      </c>
      <c r="AJ134" s="35">
        <f t="shared" si="67"/>
        <v>24.538537013946858</v>
      </c>
      <c r="AK134" s="36">
        <f t="shared" si="68"/>
        <v>3670.4612866137968</v>
      </c>
    </row>
    <row r="135" spans="1:37" x14ac:dyDescent="0.25">
      <c r="A135" s="5">
        <v>5732</v>
      </c>
      <c r="B135" s="5">
        <v>1313347.6188602448</v>
      </c>
      <c r="C135" s="5">
        <v>1656460.0507716835</v>
      </c>
      <c r="D135" s="5">
        <v>18042.615189873435</v>
      </c>
      <c r="E135" s="5">
        <v>64.902543840947573</v>
      </c>
      <c r="F135" s="45">
        <v>-2.5000000000000001E-2</v>
      </c>
      <c r="G135" s="45">
        <v>2.5000000000000001E-2</v>
      </c>
      <c r="H135" s="45">
        <v>0.25</v>
      </c>
      <c r="I135" s="45">
        <v>0.25</v>
      </c>
      <c r="J135" s="45">
        <v>600</v>
      </c>
      <c r="K135" s="50">
        <f t="shared" si="46"/>
        <v>4012.7368922512928</v>
      </c>
      <c r="L135" s="51">
        <v>9900</v>
      </c>
      <c r="M135" s="51">
        <v>4150</v>
      </c>
      <c r="N135" s="35">
        <f t="shared" si="47"/>
        <v>496.25</v>
      </c>
      <c r="O135" s="35">
        <f t="shared" si="48"/>
        <v>25</v>
      </c>
      <c r="P135" s="35">
        <f t="shared" si="49"/>
        <v>738.94083890802244</v>
      </c>
      <c r="Q135" s="35">
        <f t="shared" si="50"/>
        <v>148.75279019625714</v>
      </c>
      <c r="R135" s="35">
        <f t="shared" si="51"/>
        <v>76.927442799769892</v>
      </c>
      <c r="S135" s="35">
        <f t="shared" si="52"/>
        <v>383.08693703817238</v>
      </c>
      <c r="T135" s="35">
        <f t="shared" si="53"/>
        <v>68.27958241870698</v>
      </c>
      <c r="U135" s="35">
        <f t="shared" si="54"/>
        <v>727.0270092576983</v>
      </c>
      <c r="V135" s="35">
        <f t="shared" si="55"/>
        <v>375.98171163559533</v>
      </c>
      <c r="W135" s="35">
        <f t="shared" si="56"/>
        <v>22.901476171966507</v>
      </c>
      <c r="X135" s="35">
        <f t="shared" si="57"/>
        <v>3876.547909661992</v>
      </c>
      <c r="Y135" s="51">
        <v>9900</v>
      </c>
      <c r="Z135" s="51">
        <v>4150</v>
      </c>
      <c r="AA135" s="35">
        <f t="shared" si="58"/>
        <v>703.75</v>
      </c>
      <c r="AB135" s="35">
        <f t="shared" si="59"/>
        <v>475</v>
      </c>
      <c r="AC135" s="35">
        <f t="shared" si="60"/>
        <v>741.34338003164555</v>
      </c>
      <c r="AD135" s="35">
        <f t="shared" si="61"/>
        <v>182.97450452469536</v>
      </c>
      <c r="AE135" s="35">
        <f t="shared" si="62"/>
        <v>101.89238384799833</v>
      </c>
      <c r="AF135" s="35">
        <f t="shared" si="63"/>
        <v>412.50793875124975</v>
      </c>
      <c r="AG135" s="35">
        <f t="shared" si="64"/>
        <v>33.251431016125281</v>
      </c>
      <c r="AH135" s="35">
        <f t="shared" si="65"/>
        <v>719.17730461639792</v>
      </c>
      <c r="AI135" s="35">
        <f t="shared" si="66"/>
        <v>400.48579536857113</v>
      </c>
      <c r="AJ135" s="35">
        <f t="shared" si="67"/>
        <v>24.660305055291985</v>
      </c>
      <c r="AK135" s="36">
        <f t="shared" si="68"/>
        <v>3650.8761032144162</v>
      </c>
    </row>
    <row r="136" spans="1:37" x14ac:dyDescent="0.25">
      <c r="A136" s="5">
        <v>5733</v>
      </c>
      <c r="B136" s="5">
        <v>1313771.3384041786</v>
      </c>
      <c r="C136" s="5">
        <v>1657365.844163835</v>
      </c>
      <c r="D136" s="5">
        <v>18044.308860759505</v>
      </c>
      <c r="E136" s="5">
        <v>64.958170811348623</v>
      </c>
      <c r="F136" s="45">
        <v>-2.5000000000000001E-2</v>
      </c>
      <c r="G136" s="45">
        <v>2.5000000000000001E-2</v>
      </c>
      <c r="H136" s="45">
        <v>0.25</v>
      </c>
      <c r="I136" s="45">
        <v>0.25</v>
      </c>
      <c r="J136" s="45">
        <v>600</v>
      </c>
      <c r="K136" s="50">
        <f t="shared" si="46"/>
        <v>4092.2399351356125</v>
      </c>
      <c r="L136" s="51">
        <v>9900</v>
      </c>
      <c r="M136" s="51">
        <v>4150</v>
      </c>
      <c r="N136" s="35">
        <f t="shared" si="47"/>
        <v>496.25</v>
      </c>
      <c r="O136" s="35">
        <f t="shared" si="48"/>
        <v>25</v>
      </c>
      <c r="P136" s="35">
        <f t="shared" si="49"/>
        <v>738.94083890802244</v>
      </c>
      <c r="Q136" s="35">
        <f t="shared" si="50"/>
        <v>148.75279019625714</v>
      </c>
      <c r="R136" s="35">
        <f t="shared" si="51"/>
        <v>76.904335326916765</v>
      </c>
      <c r="S136" s="35">
        <f t="shared" si="52"/>
        <v>382.96520524923221</v>
      </c>
      <c r="T136" s="35">
        <f t="shared" si="53"/>
        <v>68.27958241870698</v>
      </c>
      <c r="U136" s="35">
        <f t="shared" si="54"/>
        <v>727.0270092576983</v>
      </c>
      <c r="V136" s="35">
        <f t="shared" si="55"/>
        <v>375.86877421198295</v>
      </c>
      <c r="W136" s="35">
        <f t="shared" si="56"/>
        <v>23.00573380935473</v>
      </c>
      <c r="X136" s="35">
        <f t="shared" si="57"/>
        <v>3860.2812520171683</v>
      </c>
      <c r="Y136" s="51">
        <v>9900</v>
      </c>
      <c r="Z136" s="51">
        <v>4150</v>
      </c>
      <c r="AA136" s="35">
        <f t="shared" si="58"/>
        <v>703.75</v>
      </c>
      <c r="AB136" s="35">
        <f t="shared" si="59"/>
        <v>475</v>
      </c>
      <c r="AC136" s="35">
        <f t="shared" si="60"/>
        <v>741.34338003164555</v>
      </c>
      <c r="AD136" s="35">
        <f t="shared" si="61"/>
        <v>182.97450452469536</v>
      </c>
      <c r="AE136" s="35">
        <f t="shared" si="62"/>
        <v>101.92249499503889</v>
      </c>
      <c r="AF136" s="35">
        <f t="shared" si="63"/>
        <v>412.62266686600253</v>
      </c>
      <c r="AG136" s="35">
        <f t="shared" si="64"/>
        <v>33.251431016125281</v>
      </c>
      <c r="AH136" s="35">
        <f t="shared" si="65"/>
        <v>719.17730461639792</v>
      </c>
      <c r="AI136" s="35">
        <f t="shared" si="66"/>
        <v>400.6041465761549</v>
      </c>
      <c r="AJ136" s="35">
        <f t="shared" si="67"/>
        <v>24.787336049100091</v>
      </c>
      <c r="AK136" s="36">
        <f t="shared" si="68"/>
        <v>3630.6487826544003</v>
      </c>
    </row>
    <row r="137" spans="1:37" x14ac:dyDescent="0.25">
      <c r="A137" s="5">
        <v>5733.7</v>
      </c>
      <c r="B137" s="5">
        <v>1314067.4187407494</v>
      </c>
      <c r="C137" s="5">
        <v>1658000.1441051364</v>
      </c>
      <c r="D137" s="5">
        <v>18045.49443037976</v>
      </c>
      <c r="E137" s="5">
        <v>64.997109690629358</v>
      </c>
      <c r="F137" s="45">
        <v>-2.5000000000000001E-2</v>
      </c>
      <c r="G137" s="45">
        <v>2.5000000000000001E-2</v>
      </c>
      <c r="H137" s="45">
        <v>0.25</v>
      </c>
      <c r="I137" s="45">
        <v>0.25</v>
      </c>
      <c r="J137" s="45">
        <v>600</v>
      </c>
      <c r="K137" s="50">
        <f t="shared" si="46"/>
        <v>4149.393789297992</v>
      </c>
      <c r="L137" s="51">
        <v>9900</v>
      </c>
      <c r="M137" s="51">
        <v>4150</v>
      </c>
      <c r="N137" s="35">
        <f t="shared" si="47"/>
        <v>496.25</v>
      </c>
      <c r="O137" s="35">
        <f t="shared" si="48"/>
        <v>25</v>
      </c>
      <c r="P137" s="35">
        <f t="shared" si="49"/>
        <v>738.94083890802244</v>
      </c>
      <c r="Q137" s="35">
        <f t="shared" si="50"/>
        <v>148.75279019625714</v>
      </c>
      <c r="R137" s="35">
        <f t="shared" si="51"/>
        <v>76.887587746193446</v>
      </c>
      <c r="S137" s="35">
        <f t="shared" si="52"/>
        <v>382.87695923386099</v>
      </c>
      <c r="T137" s="35">
        <f t="shared" si="53"/>
        <v>68.27958241870698</v>
      </c>
      <c r="U137" s="35">
        <f t="shared" si="54"/>
        <v>727.0270092576983</v>
      </c>
      <c r="V137" s="35">
        <f t="shared" si="55"/>
        <v>375.78692066483598</v>
      </c>
      <c r="W137" s="35">
        <f t="shared" si="56"/>
        <v>23.081269029684414</v>
      </c>
      <c r="X137" s="35">
        <f t="shared" si="57"/>
        <v>3848.5873325769476</v>
      </c>
      <c r="Y137" s="51">
        <v>9900</v>
      </c>
      <c r="Z137" s="51">
        <v>4150</v>
      </c>
      <c r="AA137" s="35">
        <f t="shared" si="58"/>
        <v>703.75</v>
      </c>
      <c r="AB137" s="35">
        <f t="shared" si="59"/>
        <v>475</v>
      </c>
      <c r="AC137" s="35">
        <f t="shared" si="60"/>
        <v>741.34338003164555</v>
      </c>
      <c r="AD137" s="35">
        <f t="shared" si="61"/>
        <v>182.97450452469536</v>
      </c>
      <c r="AE137" s="35">
        <f t="shared" si="62"/>
        <v>101.94432733043682</v>
      </c>
      <c r="AF137" s="35">
        <f t="shared" si="63"/>
        <v>412.7058281266992</v>
      </c>
      <c r="AG137" s="35">
        <f t="shared" si="64"/>
        <v>33.251431016125281</v>
      </c>
      <c r="AH137" s="35">
        <f t="shared" si="65"/>
        <v>719.17730461639792</v>
      </c>
      <c r="AI137" s="35">
        <f t="shared" si="66"/>
        <v>400.68995809490036</v>
      </c>
      <c r="AJ137" s="35">
        <f t="shared" si="67"/>
        <v>24.879465894662793</v>
      </c>
      <c r="AK137" s="36">
        <f t="shared" si="68"/>
        <v>3616.1075866518149</v>
      </c>
    </row>
    <row r="138" spans="1:37" x14ac:dyDescent="0.25">
      <c r="A138" s="5">
        <v>5734</v>
      </c>
      <c r="B138" s="5">
        <v>1314194.1783385277</v>
      </c>
      <c r="C138" s="5">
        <v>1658272.0485072136</v>
      </c>
      <c r="D138" s="5">
        <v>18046.002531645583</v>
      </c>
      <c r="E138" s="5">
        <v>65.013797781749687</v>
      </c>
      <c r="F138" s="45">
        <v>-2.5000000000000001E-2</v>
      </c>
      <c r="G138" s="45">
        <v>2.5000000000000001E-2</v>
      </c>
      <c r="H138" s="45">
        <v>0.25</v>
      </c>
      <c r="I138" s="45">
        <v>0.25</v>
      </c>
      <c r="J138" s="45">
        <v>600</v>
      </c>
      <c r="K138" s="50">
        <f t="shared" si="46"/>
        <v>4174.2668841432442</v>
      </c>
      <c r="L138" s="51">
        <v>9900</v>
      </c>
      <c r="M138" s="51">
        <v>4150</v>
      </c>
      <c r="N138" s="35">
        <f t="shared" si="47"/>
        <v>496.25</v>
      </c>
      <c r="O138" s="35">
        <f t="shared" si="48"/>
        <v>25</v>
      </c>
      <c r="P138" s="35">
        <f t="shared" si="49"/>
        <v>738.94083890802244</v>
      </c>
      <c r="Q138" s="35">
        <f t="shared" si="50"/>
        <v>148.75279019625714</v>
      </c>
      <c r="R138" s="35">
        <f t="shared" si="51"/>
        <v>76.880263439068528</v>
      </c>
      <c r="S138" s="35">
        <f t="shared" si="52"/>
        <v>382.83836123415449</v>
      </c>
      <c r="T138" s="35">
        <f t="shared" si="53"/>
        <v>68.27958241870698</v>
      </c>
      <c r="U138" s="35">
        <f t="shared" si="54"/>
        <v>727.0270092576983</v>
      </c>
      <c r="V138" s="35">
        <f t="shared" si="55"/>
        <v>375.75112322468789</v>
      </c>
      <c r="W138" s="35">
        <f t="shared" si="56"/>
        <v>23.114295979375754</v>
      </c>
      <c r="X138" s="35">
        <f t="shared" si="57"/>
        <v>3843.4981925423499</v>
      </c>
      <c r="Y138" s="51">
        <v>9900</v>
      </c>
      <c r="Z138" s="51">
        <v>4150</v>
      </c>
      <c r="AA138" s="35">
        <f t="shared" si="58"/>
        <v>703.75</v>
      </c>
      <c r="AB138" s="35">
        <f t="shared" si="59"/>
        <v>475</v>
      </c>
      <c r="AC138" s="35">
        <f t="shared" si="60"/>
        <v>741.34338003164555</v>
      </c>
      <c r="AD138" s="35">
        <f t="shared" si="61"/>
        <v>182.97450452469536</v>
      </c>
      <c r="AE138" s="35">
        <f t="shared" si="62"/>
        <v>101.95387768132566</v>
      </c>
      <c r="AF138" s="35">
        <f t="shared" si="63"/>
        <v>412.74220008264177</v>
      </c>
      <c r="AG138" s="35">
        <f t="shared" si="64"/>
        <v>33.251431016125281</v>
      </c>
      <c r="AH138" s="35">
        <f t="shared" si="65"/>
        <v>719.17730461639792</v>
      </c>
      <c r="AI138" s="35">
        <f t="shared" si="66"/>
        <v>400.72749554105019</v>
      </c>
      <c r="AJ138" s="35">
        <f t="shared" si="67"/>
        <v>24.91977383126931</v>
      </c>
      <c r="AK138" s="36">
        <f t="shared" si="68"/>
        <v>3609.7793249337492</v>
      </c>
    </row>
    <row r="139" spans="1:37" x14ac:dyDescent="0.25">
      <c r="A139" s="5">
        <v>5734.3</v>
      </c>
      <c r="B139" s="5">
        <v>1314320.8587350845</v>
      </c>
      <c r="C139" s="5">
        <v>1658543.9898180068</v>
      </c>
      <c r="D139" s="5">
        <v>18046.510632911406</v>
      </c>
      <c r="E139" s="5">
        <v>65.030485872870017</v>
      </c>
      <c r="F139" s="45">
        <v>-2.5000000000000001E-2</v>
      </c>
      <c r="G139" s="45">
        <v>2.5000000000000001E-2</v>
      </c>
      <c r="H139" s="45">
        <v>0.25</v>
      </c>
      <c r="I139" s="45">
        <v>0.25</v>
      </c>
      <c r="J139" s="45">
        <v>600</v>
      </c>
      <c r="K139" s="50">
        <f t="shared" si="46"/>
        <v>4199.3671305395947</v>
      </c>
      <c r="L139" s="51">
        <v>9900</v>
      </c>
      <c r="M139" s="51">
        <v>4150</v>
      </c>
      <c r="N139" s="35">
        <f t="shared" si="47"/>
        <v>496.25</v>
      </c>
      <c r="O139" s="35">
        <f t="shared" si="48"/>
        <v>25</v>
      </c>
      <c r="P139" s="35">
        <f t="shared" si="49"/>
        <v>738.94083890802244</v>
      </c>
      <c r="Q139" s="35">
        <f t="shared" si="50"/>
        <v>148.75279019625714</v>
      </c>
      <c r="R139" s="35">
        <f t="shared" si="51"/>
        <v>76.872850069400101</v>
      </c>
      <c r="S139" s="35">
        <f t="shared" si="52"/>
        <v>382.79929084725654</v>
      </c>
      <c r="T139" s="35">
        <f t="shared" si="53"/>
        <v>68.27958241870698</v>
      </c>
      <c r="U139" s="35">
        <f t="shared" si="54"/>
        <v>727.0270092576983</v>
      </c>
      <c r="V139" s="35">
        <f t="shared" si="55"/>
        <v>375.71489049270718</v>
      </c>
      <c r="W139" s="35">
        <f t="shared" si="56"/>
        <v>23.147720029776114</v>
      </c>
      <c r="X139" s="35">
        <f t="shared" si="57"/>
        <v>3838.3625763430523</v>
      </c>
      <c r="Y139" s="51">
        <v>9900</v>
      </c>
      <c r="Z139" s="51">
        <v>4150</v>
      </c>
      <c r="AA139" s="35">
        <f t="shared" si="58"/>
        <v>703.75</v>
      </c>
      <c r="AB139" s="35">
        <f t="shared" si="59"/>
        <v>475</v>
      </c>
      <c r="AC139" s="35">
        <f t="shared" si="60"/>
        <v>741.34338003164555</v>
      </c>
      <c r="AD139" s="35">
        <f t="shared" si="61"/>
        <v>182.97450452469536</v>
      </c>
      <c r="AE139" s="35">
        <f t="shared" si="62"/>
        <v>101.96354558971436</v>
      </c>
      <c r="AF139" s="35">
        <f t="shared" si="63"/>
        <v>412.77901593081947</v>
      </c>
      <c r="AG139" s="35">
        <f t="shared" si="64"/>
        <v>33.251431016125281</v>
      </c>
      <c r="AH139" s="35">
        <f t="shared" si="65"/>
        <v>719.17730461639792</v>
      </c>
      <c r="AI139" s="35">
        <f t="shared" si="66"/>
        <v>400.76549504439254</v>
      </c>
      <c r="AJ139" s="35">
        <f t="shared" si="67"/>
        <v>24.960582016192053</v>
      </c>
      <c r="AK139" s="36">
        <f t="shared" si="68"/>
        <v>3603.3932708712259</v>
      </c>
    </row>
    <row r="140" spans="1:37" x14ac:dyDescent="0.25">
      <c r="A140" s="5">
        <v>5735</v>
      </c>
      <c r="B140" s="5">
        <v>1314616.1382627487</v>
      </c>
      <c r="C140" s="5">
        <v>1659178.6629476249</v>
      </c>
      <c r="D140" s="5">
        <v>18047.696202531661</v>
      </c>
      <c r="E140" s="5">
        <v>65.069424752150738</v>
      </c>
      <c r="F140" s="45">
        <v>-2.5000000000000001E-2</v>
      </c>
      <c r="G140" s="45">
        <v>2.5000000000000001E-2</v>
      </c>
      <c r="H140" s="45">
        <v>0.25</v>
      </c>
      <c r="I140" s="45">
        <v>0.25</v>
      </c>
      <c r="J140" s="45">
        <v>600</v>
      </c>
      <c r="K140" s="50">
        <f t="shared" si="46"/>
        <v>4258.8177392741882</v>
      </c>
      <c r="L140" s="51">
        <v>9900</v>
      </c>
      <c r="M140" s="51">
        <v>4150</v>
      </c>
      <c r="N140" s="35">
        <f t="shared" si="47"/>
        <v>496.25</v>
      </c>
      <c r="O140" s="35">
        <f t="shared" si="48"/>
        <v>25</v>
      </c>
      <c r="P140" s="35">
        <f t="shared" si="49"/>
        <v>738.94083890802244</v>
      </c>
      <c r="Q140" s="35">
        <f t="shared" si="50"/>
        <v>148.75279019625714</v>
      </c>
      <c r="R140" s="35">
        <f t="shared" si="51"/>
        <v>76.855201860005494</v>
      </c>
      <c r="S140" s="35">
        <f t="shared" si="52"/>
        <v>382.70626788354082</v>
      </c>
      <c r="T140" s="35">
        <f t="shared" si="53"/>
        <v>68.27958241870698</v>
      </c>
      <c r="U140" s="35">
        <f t="shared" si="54"/>
        <v>727.0270092576983</v>
      </c>
      <c r="V140" s="35">
        <f t="shared" si="55"/>
        <v>375.62863513656907</v>
      </c>
      <c r="W140" s="35">
        <f t="shared" si="56"/>
        <v>23.227270828821069</v>
      </c>
      <c r="X140" s="35">
        <f t="shared" si="57"/>
        <v>3826.1987312375368</v>
      </c>
      <c r="Y140" s="51">
        <v>9900</v>
      </c>
      <c r="Z140" s="51">
        <v>4150</v>
      </c>
      <c r="AA140" s="35">
        <f t="shared" si="58"/>
        <v>703.75</v>
      </c>
      <c r="AB140" s="35">
        <f t="shared" si="59"/>
        <v>475</v>
      </c>
      <c r="AC140" s="35">
        <f t="shared" si="60"/>
        <v>741.34338003164555</v>
      </c>
      <c r="AD140" s="35">
        <f t="shared" si="61"/>
        <v>182.97450452469536</v>
      </c>
      <c r="AE140" s="35">
        <f t="shared" si="62"/>
        <v>101.98656671319107</v>
      </c>
      <c r="AF140" s="35">
        <f t="shared" si="63"/>
        <v>412.86666598045315</v>
      </c>
      <c r="AG140" s="35">
        <f t="shared" si="64"/>
        <v>33.251431016125281</v>
      </c>
      <c r="AH140" s="35">
        <f t="shared" si="65"/>
        <v>719.17730461639792</v>
      </c>
      <c r="AI140" s="35">
        <f t="shared" si="66"/>
        <v>400.85597906878837</v>
      </c>
      <c r="AJ140" s="35">
        <f t="shared" si="67"/>
        <v>25.057770597680932</v>
      </c>
      <c r="AK140" s="36">
        <f t="shared" si="68"/>
        <v>3588.267730052462</v>
      </c>
    </row>
    <row r="141" spans="1:37" x14ac:dyDescent="0.25">
      <c r="A141" s="5">
        <v>5736</v>
      </c>
      <c r="B141" s="5">
        <v>1315037.2177801132</v>
      </c>
      <c r="C141" s="5">
        <v>1660085.686630547</v>
      </c>
      <c r="D141" s="5">
        <v>18049.389873417738</v>
      </c>
      <c r="E141" s="5">
        <v>65.125051722551774</v>
      </c>
      <c r="F141" s="45">
        <v>-2.5000000000000001E-2</v>
      </c>
      <c r="G141" s="45">
        <v>2.5000000000000001E-2</v>
      </c>
      <c r="H141" s="45">
        <v>0.25</v>
      </c>
      <c r="I141" s="45">
        <v>0.25</v>
      </c>
      <c r="J141" s="45">
        <v>600</v>
      </c>
      <c r="K141" s="50">
        <f t="shared" si="46"/>
        <v>4345.8925005284427</v>
      </c>
      <c r="L141" s="51">
        <v>9900</v>
      </c>
      <c r="M141" s="51">
        <v>4150</v>
      </c>
      <c r="N141" s="35">
        <f t="shared" si="47"/>
        <v>496.25</v>
      </c>
      <c r="O141" s="35">
        <f t="shared" si="48"/>
        <v>25</v>
      </c>
      <c r="P141" s="35">
        <f t="shared" si="49"/>
        <v>738.94083890802244</v>
      </c>
      <c r="Q141" s="35">
        <f t="shared" si="50"/>
        <v>148.75279019625714</v>
      </c>
      <c r="R141" s="35">
        <f t="shared" si="51"/>
        <v>76.829123896563303</v>
      </c>
      <c r="S141" s="35">
        <f t="shared" si="52"/>
        <v>382.56878031742468</v>
      </c>
      <c r="T141" s="35">
        <f t="shared" si="53"/>
        <v>68.27958241870698</v>
      </c>
      <c r="U141" s="35">
        <f t="shared" si="54"/>
        <v>727.0270092576983</v>
      </c>
      <c r="V141" s="35">
        <f t="shared" si="55"/>
        <v>375.50117948519011</v>
      </c>
      <c r="W141" s="35">
        <f t="shared" si="56"/>
        <v>23.344772432397267</v>
      </c>
      <c r="X141" s="35">
        <f t="shared" si="57"/>
        <v>3808.3828681027298</v>
      </c>
      <c r="Y141" s="51">
        <v>9900</v>
      </c>
      <c r="Z141" s="51">
        <v>4150</v>
      </c>
      <c r="AA141" s="35">
        <f t="shared" si="58"/>
        <v>703.75</v>
      </c>
      <c r="AB141" s="35">
        <f t="shared" si="59"/>
        <v>475</v>
      </c>
      <c r="AC141" s="35">
        <f t="shared" si="60"/>
        <v>741.34338003164555</v>
      </c>
      <c r="AD141" s="35">
        <f t="shared" si="61"/>
        <v>182.97450452469536</v>
      </c>
      <c r="AE141" s="35">
        <f t="shared" si="62"/>
        <v>102.02059889103202</v>
      </c>
      <c r="AF141" s="35">
        <f t="shared" si="63"/>
        <v>412.99619933217031</v>
      </c>
      <c r="AG141" s="35">
        <f t="shared" si="64"/>
        <v>33.251431016125281</v>
      </c>
      <c r="AH141" s="35">
        <f t="shared" si="65"/>
        <v>719.17730461639792</v>
      </c>
      <c r="AI141" s="35">
        <f t="shared" si="66"/>
        <v>400.98974180252799</v>
      </c>
      <c r="AJ141" s="35">
        <f t="shared" si="67"/>
        <v>25.201487379223476</v>
      </c>
      <c r="AK141" s="36">
        <f t="shared" si="68"/>
        <v>3566.1139980105399</v>
      </c>
    </row>
    <row r="142" spans="1:37" x14ac:dyDescent="0.25">
      <c r="A142" s="5">
        <v>5737</v>
      </c>
      <c r="B142" s="5">
        <v>1315457.4164943695</v>
      </c>
      <c r="C142" s="5">
        <v>1660993.1187009811</v>
      </c>
      <c r="D142" s="5">
        <v>18051.083544303816</v>
      </c>
      <c r="E142" s="5">
        <v>65.180678692952824</v>
      </c>
      <c r="F142" s="45">
        <v>-2.5000000000000001E-2</v>
      </c>
      <c r="G142" s="45">
        <v>2.5000000000000001E-2</v>
      </c>
      <c r="H142" s="45">
        <v>0.25</v>
      </c>
      <c r="I142" s="45">
        <v>0.25</v>
      </c>
      <c r="J142" s="45">
        <v>600</v>
      </c>
      <c r="K142" s="50">
        <f t="shared" si="46"/>
        <v>4435.4911679060097</v>
      </c>
      <c r="L142" s="51">
        <v>9900</v>
      </c>
      <c r="M142" s="51">
        <v>4150</v>
      </c>
      <c r="N142" s="35">
        <f t="shared" si="47"/>
        <v>496.25</v>
      </c>
      <c r="O142" s="35">
        <f t="shared" si="48"/>
        <v>25</v>
      </c>
      <c r="P142" s="35">
        <f t="shared" si="49"/>
        <v>738.94083890802244</v>
      </c>
      <c r="Q142" s="35">
        <f t="shared" si="50"/>
        <v>148.75279019625714</v>
      </c>
      <c r="R142" s="35">
        <f t="shared" si="51"/>
        <v>76.802001361232499</v>
      </c>
      <c r="S142" s="35">
        <f t="shared" si="52"/>
        <v>382.42574545265632</v>
      </c>
      <c r="T142" s="35">
        <f t="shared" si="53"/>
        <v>68.27958241870698</v>
      </c>
      <c r="U142" s="35">
        <f t="shared" si="54"/>
        <v>727.0270092576983</v>
      </c>
      <c r="V142" s="35">
        <f t="shared" si="55"/>
        <v>375.36861850452527</v>
      </c>
      <c r="W142" s="35">
        <f t="shared" si="56"/>
        <v>23.46692110326093</v>
      </c>
      <c r="X142" s="35">
        <f t="shared" si="57"/>
        <v>3790.0506031379282</v>
      </c>
      <c r="Y142" s="51">
        <v>9900</v>
      </c>
      <c r="Z142" s="51">
        <v>4150</v>
      </c>
      <c r="AA142" s="35">
        <f t="shared" si="58"/>
        <v>703.75</v>
      </c>
      <c r="AB142" s="35">
        <f t="shared" si="59"/>
        <v>475</v>
      </c>
      <c r="AC142" s="35">
        <f t="shared" si="60"/>
        <v>741.34338003164555</v>
      </c>
      <c r="AD142" s="35">
        <f t="shared" si="61"/>
        <v>182.97450452469536</v>
      </c>
      <c r="AE142" s="35">
        <f t="shared" si="62"/>
        <v>102.05601312247295</v>
      </c>
      <c r="AF142" s="35">
        <f t="shared" si="63"/>
        <v>413.13094250082872</v>
      </c>
      <c r="AG142" s="35">
        <f t="shared" si="64"/>
        <v>33.251431016125281</v>
      </c>
      <c r="AH142" s="35">
        <f t="shared" si="65"/>
        <v>719.17730461639792</v>
      </c>
      <c r="AI142" s="35">
        <f t="shared" si="66"/>
        <v>401.12893666783941</v>
      </c>
      <c r="AJ142" s="35">
        <f t="shared" si="67"/>
        <v>25.351094554336139</v>
      </c>
      <c r="AK142" s="36">
        <f t="shared" si="68"/>
        <v>3543.3181288079827</v>
      </c>
    </row>
    <row r="143" spans="1:37" x14ac:dyDescent="0.25">
      <c r="A143" s="5">
        <v>5738</v>
      </c>
      <c r="B143" s="5">
        <v>1315876.7340078354</v>
      </c>
      <c r="C143" s="5">
        <v>1661900.9583036005</v>
      </c>
      <c r="D143" s="5">
        <v>18052.77721518989</v>
      </c>
      <c r="E143" s="5">
        <v>65.236305663353889</v>
      </c>
      <c r="F143" s="45">
        <v>-2.5000000000000001E-2</v>
      </c>
      <c r="G143" s="45">
        <v>2.5000000000000001E-2</v>
      </c>
      <c r="H143" s="45">
        <v>0.25</v>
      </c>
      <c r="I143" s="45">
        <v>0.25</v>
      </c>
      <c r="J143" s="45">
        <v>600</v>
      </c>
      <c r="K143" s="50">
        <f t="shared" si="46"/>
        <v>4527.6137414068889</v>
      </c>
      <c r="L143" s="51">
        <v>9900</v>
      </c>
      <c r="M143" s="51">
        <v>4150</v>
      </c>
      <c r="N143" s="35">
        <f t="shared" si="47"/>
        <v>496.25</v>
      </c>
      <c r="O143" s="35">
        <f t="shared" si="48"/>
        <v>25</v>
      </c>
      <c r="P143" s="35">
        <f t="shared" si="49"/>
        <v>738.94083890802244</v>
      </c>
      <c r="Q143" s="35">
        <f t="shared" si="50"/>
        <v>148.75279019625714</v>
      </c>
      <c r="R143" s="35">
        <f t="shared" si="51"/>
        <v>76.773804488864158</v>
      </c>
      <c r="S143" s="35">
        <f t="shared" si="52"/>
        <v>382.2770015369004</v>
      </c>
      <c r="T143" s="35">
        <f t="shared" si="53"/>
        <v>68.27958241870698</v>
      </c>
      <c r="U143" s="35">
        <f t="shared" si="54"/>
        <v>727.0270092576983</v>
      </c>
      <c r="V143" s="35">
        <f t="shared" si="55"/>
        <v>375.23080671786016</v>
      </c>
      <c r="W143" s="35">
        <f t="shared" si="56"/>
        <v>23.593843726428002</v>
      </c>
      <c r="X143" s="35">
        <f t="shared" si="57"/>
        <v>3771.2019363431318</v>
      </c>
      <c r="Y143" s="51">
        <v>9900</v>
      </c>
      <c r="Z143" s="51">
        <v>4150</v>
      </c>
      <c r="AA143" s="35">
        <f t="shared" si="58"/>
        <v>703.75</v>
      </c>
      <c r="AB143" s="35">
        <f t="shared" si="59"/>
        <v>475</v>
      </c>
      <c r="AC143" s="35">
        <f t="shared" si="60"/>
        <v>741.34338003164555</v>
      </c>
      <c r="AD143" s="35">
        <f t="shared" si="61"/>
        <v>182.97450452469536</v>
      </c>
      <c r="AE143" s="35">
        <f t="shared" si="62"/>
        <v>102.09285054439253</v>
      </c>
      <c r="AF143" s="35">
        <f t="shared" si="63"/>
        <v>413.27104586703342</v>
      </c>
      <c r="AG143" s="35">
        <f t="shared" si="64"/>
        <v>33.251431016125281</v>
      </c>
      <c r="AH143" s="35">
        <f t="shared" si="65"/>
        <v>719.17730461639792</v>
      </c>
      <c r="AI143" s="35">
        <f t="shared" si="66"/>
        <v>401.27372535232843</v>
      </c>
      <c r="AJ143" s="35">
        <f t="shared" si="67"/>
        <v>25.506772402323126</v>
      </c>
      <c r="AK143" s="36">
        <f t="shared" si="68"/>
        <v>3519.8801224447898</v>
      </c>
    </row>
    <row r="144" spans="1:37" x14ac:dyDescent="0.25">
      <c r="A144" s="5">
        <v>5738.2</v>
      </c>
      <c r="B144" s="5">
        <v>1315960.4917316437</v>
      </c>
      <c r="C144" s="5">
        <v>1662082.5750526786</v>
      </c>
      <c r="D144" s="5">
        <v>18053.115949367104</v>
      </c>
      <c r="E144" s="5">
        <v>65.247431057434085</v>
      </c>
      <c r="F144" s="45">
        <v>-2.5000000000000001E-2</v>
      </c>
      <c r="G144" s="45">
        <v>2.5000000000000001E-2</v>
      </c>
      <c r="H144" s="45">
        <v>0.25</v>
      </c>
      <c r="I144" s="45">
        <v>0.25</v>
      </c>
      <c r="J144" s="45">
        <v>600</v>
      </c>
      <c r="K144" s="50">
        <f t="shared" si="46"/>
        <v>4546.3411248418452</v>
      </c>
      <c r="L144" s="51">
        <v>9900</v>
      </c>
      <c r="M144" s="51">
        <v>4150</v>
      </c>
      <c r="N144" s="35">
        <f t="shared" si="47"/>
        <v>496.25</v>
      </c>
      <c r="O144" s="35">
        <f t="shared" si="48"/>
        <v>25</v>
      </c>
      <c r="P144" s="35">
        <f t="shared" si="49"/>
        <v>738.94083890802244</v>
      </c>
      <c r="Q144" s="35">
        <f t="shared" si="50"/>
        <v>148.75279019625714</v>
      </c>
      <c r="R144" s="35">
        <f t="shared" si="51"/>
        <v>76.768033458297225</v>
      </c>
      <c r="S144" s="35">
        <f t="shared" si="52"/>
        <v>382.24655279371865</v>
      </c>
      <c r="T144" s="35">
        <f t="shared" si="53"/>
        <v>68.27958241870698</v>
      </c>
      <c r="U144" s="35">
        <f t="shared" si="54"/>
        <v>727.0270092576983</v>
      </c>
      <c r="V144" s="35">
        <f t="shared" si="55"/>
        <v>375.20260089336512</v>
      </c>
      <c r="W144" s="35">
        <f t="shared" si="56"/>
        <v>23.619812774849088</v>
      </c>
      <c r="X144" s="35">
        <f t="shared" si="57"/>
        <v>3767.3702347645767</v>
      </c>
      <c r="Y144" s="51">
        <v>9900</v>
      </c>
      <c r="Z144" s="51">
        <v>4150</v>
      </c>
      <c r="AA144" s="35">
        <f t="shared" si="58"/>
        <v>703.75</v>
      </c>
      <c r="AB144" s="35">
        <f t="shared" si="59"/>
        <v>475</v>
      </c>
      <c r="AC144" s="35">
        <f t="shared" si="60"/>
        <v>741.34338003164555</v>
      </c>
      <c r="AD144" s="35">
        <f t="shared" si="61"/>
        <v>182.97450452469536</v>
      </c>
      <c r="AE144" s="35">
        <f t="shared" si="62"/>
        <v>102.10039259632367</v>
      </c>
      <c r="AF144" s="35">
        <f t="shared" si="63"/>
        <v>413.29972358885101</v>
      </c>
      <c r="AG144" s="35">
        <f t="shared" si="64"/>
        <v>33.251431016125281</v>
      </c>
      <c r="AH144" s="35">
        <f t="shared" si="65"/>
        <v>719.17730461639792</v>
      </c>
      <c r="AI144" s="35">
        <f t="shared" si="66"/>
        <v>401.30336922316826</v>
      </c>
      <c r="AJ144" s="35">
        <f t="shared" si="67"/>
        <v>25.53865304923675</v>
      </c>
      <c r="AK144" s="36">
        <f t="shared" si="68"/>
        <v>3515.1154647128787</v>
      </c>
    </row>
    <row r="145" spans="1:37" x14ac:dyDescent="0.25">
      <c r="A145" s="5">
        <v>5738.8</v>
      </c>
      <c r="B145" s="5">
        <v>1316211.5532894135</v>
      </c>
      <c r="C145" s="5">
        <v>1662627.5228338242</v>
      </c>
      <c r="D145" s="5">
        <v>18054.13215189875</v>
      </c>
      <c r="E145" s="5">
        <v>65.280807239674743</v>
      </c>
      <c r="F145" s="45">
        <v>-2.5000000000000001E-2</v>
      </c>
      <c r="G145" s="45">
        <v>2.5000000000000001E-2</v>
      </c>
      <c r="H145" s="45">
        <v>0.25</v>
      </c>
      <c r="I145" s="45">
        <v>0.25</v>
      </c>
      <c r="J145" s="45">
        <v>600</v>
      </c>
      <c r="K145" s="50">
        <f t="shared" si="46"/>
        <v>4603.1290126163931</v>
      </c>
      <c r="L145" s="51">
        <v>9900</v>
      </c>
      <c r="M145" s="51">
        <v>4150</v>
      </c>
      <c r="N145" s="35">
        <f t="shared" si="47"/>
        <v>496.25</v>
      </c>
      <c r="O145" s="35">
        <f t="shared" si="48"/>
        <v>25</v>
      </c>
      <c r="P145" s="35">
        <f t="shared" si="49"/>
        <v>738.94083890802244</v>
      </c>
      <c r="Q145" s="35">
        <f t="shared" si="50"/>
        <v>148.75279019625714</v>
      </c>
      <c r="R145" s="35">
        <f t="shared" si="51"/>
        <v>76.75045240413543</v>
      </c>
      <c r="S145" s="35">
        <f t="shared" si="52"/>
        <v>382.15378134860651</v>
      </c>
      <c r="T145" s="35">
        <f t="shared" si="53"/>
        <v>68.27958241870698</v>
      </c>
      <c r="U145" s="35">
        <f t="shared" si="54"/>
        <v>727.0270092576983</v>
      </c>
      <c r="V145" s="35">
        <f t="shared" si="55"/>
        <v>375.11667375741035</v>
      </c>
      <c r="W145" s="35">
        <f t="shared" si="56"/>
        <v>23.698908751760907</v>
      </c>
      <c r="X145" s="35">
        <f t="shared" si="57"/>
        <v>3755.7511935896955</v>
      </c>
      <c r="Y145" s="51">
        <v>9900</v>
      </c>
      <c r="Z145" s="51">
        <v>4150</v>
      </c>
      <c r="AA145" s="35">
        <f t="shared" si="58"/>
        <v>703.75</v>
      </c>
      <c r="AB145" s="35">
        <f t="shared" si="59"/>
        <v>475</v>
      </c>
      <c r="AC145" s="35">
        <f t="shared" si="60"/>
        <v>741.34338003164555</v>
      </c>
      <c r="AD145" s="35">
        <f t="shared" si="61"/>
        <v>182.97450452469536</v>
      </c>
      <c r="AE145" s="35">
        <f t="shared" si="62"/>
        <v>102.12337432668876</v>
      </c>
      <c r="AF145" s="35">
        <f t="shared" si="63"/>
        <v>413.38709435775985</v>
      </c>
      <c r="AG145" s="35">
        <f t="shared" si="64"/>
        <v>33.251431016125281</v>
      </c>
      <c r="AH145" s="35">
        <f t="shared" si="65"/>
        <v>719.17730461639792</v>
      </c>
      <c r="AI145" s="35">
        <f t="shared" si="66"/>
        <v>401.39369841379687</v>
      </c>
      <c r="AJ145" s="35">
        <f t="shared" si="67"/>
        <v>25.635813398908425</v>
      </c>
      <c r="AK145" s="36">
        <f t="shared" si="68"/>
        <v>3500.6673785985731</v>
      </c>
    </row>
    <row r="146" spans="1:37" x14ac:dyDescent="0.25">
      <c r="A146" s="5">
        <v>5739</v>
      </c>
      <c r="B146" s="5">
        <v>1316295.1699266434</v>
      </c>
      <c r="C146" s="5">
        <v>1662809.2045826316</v>
      </c>
      <c r="D146" s="5">
        <v>18054.470886075964</v>
      </c>
      <c r="E146" s="5">
        <v>65.291932633754939</v>
      </c>
      <c r="F146" s="45">
        <v>-2.5000000000000001E-2</v>
      </c>
      <c r="G146" s="45">
        <v>2.5000000000000001E-2</v>
      </c>
      <c r="H146" s="45">
        <v>0.25</v>
      </c>
      <c r="I146" s="45">
        <v>0.25</v>
      </c>
      <c r="J146" s="45">
        <v>600</v>
      </c>
      <c r="K146" s="50">
        <f t="shared" si="46"/>
        <v>4622.2602210310788</v>
      </c>
      <c r="L146" s="51">
        <v>9900</v>
      </c>
      <c r="M146" s="51">
        <v>4150</v>
      </c>
      <c r="N146" s="35">
        <f t="shared" si="47"/>
        <v>496.25</v>
      </c>
      <c r="O146" s="35">
        <f t="shared" si="48"/>
        <v>25</v>
      </c>
      <c r="P146" s="35">
        <f t="shared" si="49"/>
        <v>738.94083890802244</v>
      </c>
      <c r="Q146" s="35">
        <f t="shared" si="50"/>
        <v>148.75279019625714</v>
      </c>
      <c r="R146" s="35">
        <f t="shared" si="51"/>
        <v>76.744501846990261</v>
      </c>
      <c r="S146" s="35">
        <f t="shared" si="52"/>
        <v>382.12237764641583</v>
      </c>
      <c r="T146" s="35">
        <f t="shared" si="53"/>
        <v>68.27958241870698</v>
      </c>
      <c r="U146" s="35">
        <f t="shared" si="54"/>
        <v>727.0270092576983</v>
      </c>
      <c r="V146" s="35">
        <f t="shared" si="55"/>
        <v>375.08759049948316</v>
      </c>
      <c r="W146" s="35">
        <f t="shared" si="56"/>
        <v>23.725674116884313</v>
      </c>
      <c r="X146" s="35">
        <f t="shared" si="57"/>
        <v>3751.8368677183412</v>
      </c>
      <c r="Y146" s="51">
        <v>9900</v>
      </c>
      <c r="Z146" s="51">
        <v>4150</v>
      </c>
      <c r="AA146" s="35">
        <f t="shared" si="58"/>
        <v>703.75</v>
      </c>
      <c r="AB146" s="35">
        <f t="shared" si="59"/>
        <v>475</v>
      </c>
      <c r="AC146" s="35">
        <f t="shared" si="60"/>
        <v>741.34338003164555</v>
      </c>
      <c r="AD146" s="35">
        <f t="shared" si="61"/>
        <v>182.97450452469536</v>
      </c>
      <c r="AE146" s="35">
        <f t="shared" si="62"/>
        <v>102.13115465458156</v>
      </c>
      <c r="AF146" s="35">
        <f t="shared" si="63"/>
        <v>413.41666828920279</v>
      </c>
      <c r="AG146" s="35">
        <f t="shared" si="64"/>
        <v>33.251431016125281</v>
      </c>
      <c r="AH146" s="35">
        <f t="shared" si="65"/>
        <v>719.17730461639792</v>
      </c>
      <c r="AI146" s="35">
        <f t="shared" si="66"/>
        <v>401.42427882311404</v>
      </c>
      <c r="AJ146" s="35">
        <f t="shared" si="67"/>
        <v>25.668711701029288</v>
      </c>
      <c r="AK146" s="36">
        <f t="shared" si="68"/>
        <v>3495.7999789209612</v>
      </c>
    </row>
    <row r="147" spans="1:37" x14ac:dyDescent="0.25">
      <c r="A147" s="5">
        <v>5740</v>
      </c>
      <c r="B147" s="5">
        <v>1316712.7238554955</v>
      </c>
      <c r="C147" s="5">
        <v>1663717.8566820621</v>
      </c>
      <c r="D147" s="5">
        <v>18056.164556962041</v>
      </c>
      <c r="E147" s="5">
        <v>65.34755960415599</v>
      </c>
      <c r="F147" s="45">
        <v>-2.5000000000000001E-2</v>
      </c>
      <c r="G147" s="45">
        <v>2.5000000000000001E-2</v>
      </c>
      <c r="H147" s="45">
        <v>0.25</v>
      </c>
      <c r="I147" s="45">
        <v>0.25</v>
      </c>
      <c r="J147" s="45">
        <v>600</v>
      </c>
      <c r="K147" s="50">
        <f t="shared" si="46"/>
        <v>4719.430606778581</v>
      </c>
      <c r="L147" s="51">
        <v>9900</v>
      </c>
      <c r="M147" s="51">
        <v>4150</v>
      </c>
      <c r="N147" s="35">
        <f t="shared" si="47"/>
        <v>496.25</v>
      </c>
      <c r="O147" s="35">
        <f t="shared" si="48"/>
        <v>25</v>
      </c>
      <c r="P147" s="35">
        <f t="shared" si="49"/>
        <v>738.94083890802244</v>
      </c>
      <c r="Q147" s="35">
        <f t="shared" si="50"/>
        <v>148.75279019625714</v>
      </c>
      <c r="R147" s="35">
        <f t="shared" si="51"/>
        <v>76.71406023921709</v>
      </c>
      <c r="S147" s="35">
        <f t="shared" si="52"/>
        <v>381.96169314449594</v>
      </c>
      <c r="T147" s="35">
        <f t="shared" si="53"/>
        <v>68.27958241870698</v>
      </c>
      <c r="U147" s="35">
        <f t="shared" si="54"/>
        <v>727.0270092576983</v>
      </c>
      <c r="V147" s="35">
        <f t="shared" si="55"/>
        <v>374.9388076025229</v>
      </c>
      <c r="W147" s="35">
        <f t="shared" si="56"/>
        <v>23.862553404398959</v>
      </c>
      <c r="X147" s="35">
        <f t="shared" si="57"/>
        <v>3731.9553972635563</v>
      </c>
      <c r="Y147" s="51">
        <v>9900</v>
      </c>
      <c r="Z147" s="51">
        <v>4150</v>
      </c>
      <c r="AA147" s="35">
        <f t="shared" si="58"/>
        <v>703.75</v>
      </c>
      <c r="AB147" s="35">
        <f t="shared" si="59"/>
        <v>475</v>
      </c>
      <c r="AC147" s="35">
        <f t="shared" si="60"/>
        <v>741.34338003164555</v>
      </c>
      <c r="AD147" s="35">
        <f t="shared" si="61"/>
        <v>182.97450452469536</v>
      </c>
      <c r="AE147" s="35">
        <f t="shared" si="62"/>
        <v>102.17097145387692</v>
      </c>
      <c r="AF147" s="35">
        <f t="shared" si="63"/>
        <v>413.56797759960062</v>
      </c>
      <c r="AG147" s="35">
        <f t="shared" si="64"/>
        <v>33.251431016125281</v>
      </c>
      <c r="AH147" s="35">
        <f t="shared" si="65"/>
        <v>719.17730461639792</v>
      </c>
      <c r="AI147" s="35">
        <f t="shared" si="66"/>
        <v>401.58077788548383</v>
      </c>
      <c r="AJ147" s="35">
        <f t="shared" si="67"/>
        <v>25.83711437284467</v>
      </c>
      <c r="AK147" s="36">
        <f t="shared" si="68"/>
        <v>3471.0776982364973</v>
      </c>
    </row>
    <row r="148" spans="1:37" x14ac:dyDescent="0.25">
      <c r="A148" s="5">
        <v>5741</v>
      </c>
      <c r="B148" s="5">
        <v>1317129.3954014778</v>
      </c>
      <c r="C148" s="5">
        <v>1664626.9137453139</v>
      </c>
      <c r="D148" s="5">
        <v>18057.858227848115</v>
      </c>
      <c r="E148" s="5">
        <v>65.40318657455704</v>
      </c>
      <c r="F148" s="45">
        <v>-2.5000000000000001E-2</v>
      </c>
      <c r="G148" s="45">
        <v>2.5000000000000001E-2</v>
      </c>
      <c r="H148" s="45">
        <v>0.25</v>
      </c>
      <c r="I148" s="45">
        <v>0.25</v>
      </c>
      <c r="J148" s="45">
        <v>600</v>
      </c>
      <c r="K148" s="50">
        <f t="shared" si="46"/>
        <v>4819.1248986493947</v>
      </c>
      <c r="L148" s="51">
        <v>9900</v>
      </c>
      <c r="M148" s="51">
        <v>4150</v>
      </c>
      <c r="N148" s="35">
        <f t="shared" si="47"/>
        <v>496.25</v>
      </c>
      <c r="O148" s="35">
        <f t="shared" si="48"/>
        <v>25</v>
      </c>
      <c r="P148" s="35">
        <f t="shared" si="49"/>
        <v>738.94083890802244</v>
      </c>
      <c r="Q148" s="35">
        <f t="shared" si="50"/>
        <v>148.75279019625714</v>
      </c>
      <c r="R148" s="35">
        <f t="shared" si="51"/>
        <v>76.682444601095767</v>
      </c>
      <c r="S148" s="35">
        <f t="shared" si="52"/>
        <v>381.79475709712591</v>
      </c>
      <c r="T148" s="35">
        <f t="shared" si="53"/>
        <v>68.27958241870698</v>
      </c>
      <c r="U148" s="35">
        <f t="shared" si="54"/>
        <v>727.0270092576983</v>
      </c>
      <c r="V148" s="35">
        <f t="shared" si="55"/>
        <v>374.78428665001638</v>
      </c>
      <c r="W148" s="35">
        <f t="shared" si="56"/>
        <v>24.004630447236618</v>
      </c>
      <c r="X148" s="35">
        <f t="shared" si="57"/>
        <v>3711.5575249787771</v>
      </c>
      <c r="Y148" s="51">
        <v>9900</v>
      </c>
      <c r="Z148" s="51">
        <v>4150</v>
      </c>
      <c r="AA148" s="35">
        <f t="shared" si="58"/>
        <v>703.75</v>
      </c>
      <c r="AB148" s="35">
        <f t="shared" si="59"/>
        <v>475</v>
      </c>
      <c r="AC148" s="35">
        <f t="shared" si="60"/>
        <v>741.34338003164555</v>
      </c>
      <c r="AD148" s="35">
        <f t="shared" si="61"/>
        <v>182.97450452469536</v>
      </c>
      <c r="AE148" s="35">
        <f t="shared" si="62"/>
        <v>102.21234959970649</v>
      </c>
      <c r="AF148" s="35">
        <f t="shared" si="63"/>
        <v>413.72515113926227</v>
      </c>
      <c r="AG148" s="35">
        <f t="shared" si="64"/>
        <v>33.251431016125281</v>
      </c>
      <c r="AH148" s="35">
        <f t="shared" si="65"/>
        <v>719.17730461639792</v>
      </c>
      <c r="AI148" s="35">
        <f t="shared" si="66"/>
        <v>401.74341378639815</v>
      </c>
      <c r="AJ148" s="35">
        <f t="shared" si="67"/>
        <v>26.012194183427848</v>
      </c>
      <c r="AK148" s="36">
        <f t="shared" si="68"/>
        <v>3445.7132803913983</v>
      </c>
    </row>
    <row r="149" spans="1:37" x14ac:dyDescent="0.25">
      <c r="A149" s="5">
        <v>5742</v>
      </c>
      <c r="B149" s="5">
        <v>1317545.1841716766</v>
      </c>
      <c r="C149" s="5">
        <v>1665536.3749155998</v>
      </c>
      <c r="D149" s="5">
        <v>18059.551898734193</v>
      </c>
      <c r="E149" s="5">
        <v>65.458813544958076</v>
      </c>
      <c r="F149" s="45">
        <v>-2.5000000000000001E-2</v>
      </c>
      <c r="G149" s="45">
        <v>2.5000000000000001E-2</v>
      </c>
      <c r="H149" s="45">
        <v>0.25</v>
      </c>
      <c r="I149" s="45">
        <v>0.25</v>
      </c>
      <c r="J149" s="45">
        <v>600</v>
      </c>
      <c r="K149" s="50">
        <f t="shared" si="46"/>
        <v>4921.3430966435208</v>
      </c>
      <c r="L149" s="51">
        <v>9900</v>
      </c>
      <c r="M149" s="51">
        <v>4150</v>
      </c>
      <c r="N149" s="35">
        <f t="shared" si="47"/>
        <v>496.25</v>
      </c>
      <c r="O149" s="35">
        <f t="shared" si="48"/>
        <v>25</v>
      </c>
      <c r="P149" s="35">
        <f t="shared" si="49"/>
        <v>738.94083890802244</v>
      </c>
      <c r="Q149" s="35">
        <f t="shared" si="50"/>
        <v>148.75279019625714</v>
      </c>
      <c r="R149" s="35">
        <f t="shared" si="51"/>
        <v>76.649617887813037</v>
      </c>
      <c r="S149" s="35">
        <f t="shared" si="52"/>
        <v>381.62136764206195</v>
      </c>
      <c r="T149" s="35">
        <f t="shared" si="53"/>
        <v>68.27958241870698</v>
      </c>
      <c r="U149" s="35">
        <f t="shared" si="54"/>
        <v>727.0270092576983</v>
      </c>
      <c r="V149" s="35">
        <f t="shared" si="55"/>
        <v>374.62384658600001</v>
      </c>
      <c r="W149" s="35">
        <f t="shared" si="56"/>
        <v>24.152062277180086</v>
      </c>
      <c r="X149" s="35">
        <f t="shared" si="57"/>
        <v>3690.6432508640032</v>
      </c>
      <c r="Y149" s="51">
        <v>9900</v>
      </c>
      <c r="Z149" s="51">
        <v>4150</v>
      </c>
      <c r="AA149" s="35">
        <f t="shared" si="58"/>
        <v>703.75</v>
      </c>
      <c r="AB149" s="35">
        <f t="shared" si="59"/>
        <v>475</v>
      </c>
      <c r="AC149" s="35">
        <f t="shared" si="60"/>
        <v>741.34338003164555</v>
      </c>
      <c r="AD149" s="35">
        <f t="shared" si="61"/>
        <v>182.97450452469536</v>
      </c>
      <c r="AE149" s="35">
        <f t="shared" si="62"/>
        <v>102.25534057207834</v>
      </c>
      <c r="AF149" s="35">
        <f t="shared" si="63"/>
        <v>413.88837633523701</v>
      </c>
      <c r="AG149" s="35">
        <f t="shared" si="64"/>
        <v>33.251431016125281</v>
      </c>
      <c r="AH149" s="35">
        <f t="shared" si="65"/>
        <v>719.17730461639792</v>
      </c>
      <c r="AI149" s="35">
        <f t="shared" si="66"/>
        <v>401.91238886690758</v>
      </c>
      <c r="AJ149" s="35">
        <f t="shared" si="67"/>
        <v>26.194177498010237</v>
      </c>
      <c r="AK149" s="36">
        <f t="shared" si="68"/>
        <v>3419.7067253856635</v>
      </c>
    </row>
    <row r="150" spans="1:37" x14ac:dyDescent="0.25">
      <c r="A150" s="5">
        <v>5742.7</v>
      </c>
      <c r="B150" s="5">
        <v>1317835.7108488083</v>
      </c>
      <c r="C150" s="5">
        <v>1666173.237719357</v>
      </c>
      <c r="D150" s="5">
        <v>18060.737468354448</v>
      </c>
      <c r="E150" s="5">
        <v>65.497752424238811</v>
      </c>
      <c r="F150" s="45">
        <v>-2.5000000000000001E-2</v>
      </c>
      <c r="G150" s="45">
        <v>2.5000000000000001E-2</v>
      </c>
      <c r="H150" s="45">
        <v>0.25</v>
      </c>
      <c r="I150" s="45">
        <v>0.25</v>
      </c>
      <c r="J150" s="45">
        <v>600</v>
      </c>
      <c r="K150" s="50">
        <f t="shared" si="46"/>
        <v>4994.3975593827599</v>
      </c>
      <c r="L150" s="51">
        <v>9900</v>
      </c>
      <c r="M150" s="51">
        <v>4150</v>
      </c>
      <c r="N150" s="35">
        <f t="shared" si="47"/>
        <v>496.25</v>
      </c>
      <c r="O150" s="35">
        <f t="shared" si="48"/>
        <v>25</v>
      </c>
      <c r="P150" s="35">
        <f t="shared" si="49"/>
        <v>738.94083890802244</v>
      </c>
      <c r="Q150" s="35">
        <f t="shared" si="50"/>
        <v>148.75279019625714</v>
      </c>
      <c r="R150" s="35">
        <f t="shared" si="51"/>
        <v>76.625897724130411</v>
      </c>
      <c r="S150" s="35">
        <f t="shared" si="52"/>
        <v>381.49604141940262</v>
      </c>
      <c r="T150" s="35">
        <f t="shared" si="53"/>
        <v>68.27958241870698</v>
      </c>
      <c r="U150" s="35">
        <f t="shared" si="54"/>
        <v>727.0270092576983</v>
      </c>
      <c r="V150" s="35">
        <f t="shared" si="55"/>
        <v>374.50791464523758</v>
      </c>
      <c r="W150" s="35">
        <f t="shared" si="56"/>
        <v>24.258539017815608</v>
      </c>
      <c r="X150" s="35">
        <f t="shared" si="57"/>
        <v>3675.6959998948187</v>
      </c>
      <c r="Y150" s="51">
        <v>9900</v>
      </c>
      <c r="Z150" s="51">
        <v>4150</v>
      </c>
      <c r="AA150" s="35">
        <f t="shared" si="58"/>
        <v>703.75</v>
      </c>
      <c r="AB150" s="35">
        <f t="shared" si="59"/>
        <v>475</v>
      </c>
      <c r="AC150" s="35">
        <f t="shared" si="60"/>
        <v>741.34338003164555</v>
      </c>
      <c r="AD150" s="35">
        <f t="shared" si="61"/>
        <v>182.97450452469536</v>
      </c>
      <c r="AE150" s="35">
        <f t="shared" si="62"/>
        <v>102.28642293347976</v>
      </c>
      <c r="AF150" s="35">
        <f t="shared" si="63"/>
        <v>414.00634036017772</v>
      </c>
      <c r="AG150" s="35">
        <f t="shared" si="64"/>
        <v>33.251431016125281</v>
      </c>
      <c r="AH150" s="35">
        <f t="shared" si="65"/>
        <v>719.17730461639792</v>
      </c>
      <c r="AI150" s="35">
        <f t="shared" si="66"/>
        <v>402.03455741138237</v>
      </c>
      <c r="AJ150" s="35">
        <f t="shared" si="67"/>
        <v>26.32580124261187</v>
      </c>
      <c r="AK150" s="36">
        <f t="shared" si="68"/>
        <v>3401.1200652710759</v>
      </c>
    </row>
    <row r="151" spans="1:37" x14ac:dyDescent="0.25">
      <c r="A151" s="5">
        <v>5743</v>
      </c>
      <c r="B151" s="5">
        <v>1317960.0897736549</v>
      </c>
      <c r="C151" s="5">
        <v>1666446.2393355668</v>
      </c>
      <c r="D151" s="5">
        <v>18061.245569620267</v>
      </c>
      <c r="E151" s="5">
        <v>65.514440515359141</v>
      </c>
      <c r="F151" s="45">
        <v>-2.5000000000000001E-2</v>
      </c>
      <c r="G151" s="45">
        <v>2.5000000000000001E-2</v>
      </c>
      <c r="H151" s="45">
        <v>0.25</v>
      </c>
      <c r="I151" s="45">
        <v>0.25</v>
      </c>
      <c r="J151" s="45">
        <v>600</v>
      </c>
      <c r="K151" s="50">
        <f t="shared" si="46"/>
        <v>5026.0852007609574</v>
      </c>
      <c r="L151" s="51">
        <v>9900</v>
      </c>
      <c r="M151" s="51">
        <v>4150</v>
      </c>
      <c r="N151" s="35">
        <f t="shared" si="47"/>
        <v>496.25</v>
      </c>
      <c r="O151" s="35">
        <f t="shared" si="48"/>
        <v>25</v>
      </c>
      <c r="P151" s="35">
        <f t="shared" si="49"/>
        <v>738.94083890802244</v>
      </c>
      <c r="Q151" s="35">
        <f t="shared" si="50"/>
        <v>148.75279019625714</v>
      </c>
      <c r="R151" s="35">
        <f t="shared" si="51"/>
        <v>76.615540952976502</v>
      </c>
      <c r="S151" s="35">
        <f t="shared" si="52"/>
        <v>381.44131130712918</v>
      </c>
      <c r="T151" s="35">
        <f t="shared" si="53"/>
        <v>68.27958241870698</v>
      </c>
      <c r="U151" s="35">
        <f t="shared" si="54"/>
        <v>727.0270092576983</v>
      </c>
      <c r="V151" s="35">
        <f t="shared" si="55"/>
        <v>374.45729608307374</v>
      </c>
      <c r="W151" s="35">
        <f t="shared" si="56"/>
        <v>24.305014578512619</v>
      </c>
      <c r="X151" s="35">
        <f t="shared" si="57"/>
        <v>3669.2125749192355</v>
      </c>
      <c r="Y151" s="51">
        <v>9900</v>
      </c>
      <c r="Z151" s="51">
        <v>4150</v>
      </c>
      <c r="AA151" s="35">
        <f t="shared" si="58"/>
        <v>703.75</v>
      </c>
      <c r="AB151" s="35">
        <f t="shared" si="59"/>
        <v>475</v>
      </c>
      <c r="AC151" s="35">
        <f t="shared" si="60"/>
        <v>741.34338003164555</v>
      </c>
      <c r="AD151" s="35">
        <f t="shared" si="61"/>
        <v>182.97450452469536</v>
      </c>
      <c r="AE151" s="35">
        <f t="shared" si="62"/>
        <v>102.29999885315803</v>
      </c>
      <c r="AF151" s="35">
        <f t="shared" si="63"/>
        <v>414.0578513239268</v>
      </c>
      <c r="AG151" s="35">
        <f t="shared" si="64"/>
        <v>33.251431016125281</v>
      </c>
      <c r="AH151" s="35">
        <f t="shared" si="65"/>
        <v>719.17730461639792</v>
      </c>
      <c r="AI151" s="35">
        <f t="shared" si="66"/>
        <v>402.08791726797699</v>
      </c>
      <c r="AJ151" s="35">
        <f t="shared" si="67"/>
        <v>26.383304100673481</v>
      </c>
      <c r="AK151" s="36">
        <f t="shared" si="68"/>
        <v>3393.0580332192935</v>
      </c>
    </row>
    <row r="152" spans="1:37" x14ac:dyDescent="0.25">
      <c r="A152" s="5">
        <v>5743.3</v>
      </c>
      <c r="B152" s="5">
        <v>1318084.3891777992</v>
      </c>
      <c r="C152" s="5">
        <v>1666719.277167052</v>
      </c>
      <c r="D152" s="5">
        <v>18061.75367088609</v>
      </c>
      <c r="E152" s="5">
        <v>65.53112860647947</v>
      </c>
      <c r="F152" s="45">
        <v>-2.5000000000000001E-2</v>
      </c>
      <c r="G152" s="45">
        <v>2.5000000000000001E-2</v>
      </c>
      <c r="H152" s="45">
        <v>0.25</v>
      </c>
      <c r="I152" s="45">
        <v>0.25</v>
      </c>
      <c r="J152" s="45">
        <v>600</v>
      </c>
      <c r="K152" s="50">
        <f t="shared" si="46"/>
        <v>5057.999993690255</v>
      </c>
      <c r="L152" s="51">
        <v>9900</v>
      </c>
      <c r="M152" s="51">
        <v>4150</v>
      </c>
      <c r="N152" s="35">
        <f t="shared" si="47"/>
        <v>496.25</v>
      </c>
      <c r="O152" s="35">
        <f t="shared" si="48"/>
        <v>25</v>
      </c>
      <c r="P152" s="35">
        <f t="shared" si="49"/>
        <v>738.94083890802244</v>
      </c>
      <c r="Q152" s="35">
        <f t="shared" si="50"/>
        <v>148.75279019625714</v>
      </c>
      <c r="R152" s="35">
        <f t="shared" si="51"/>
        <v>76.605067953974739</v>
      </c>
      <c r="S152" s="35">
        <f t="shared" si="52"/>
        <v>381.38596094159055</v>
      </c>
      <c r="T152" s="35">
        <f t="shared" si="53"/>
        <v>68.27958241870698</v>
      </c>
      <c r="U152" s="35">
        <f t="shared" si="54"/>
        <v>727.0270092576983</v>
      </c>
      <c r="V152" s="35">
        <f t="shared" si="55"/>
        <v>374.40610945906377</v>
      </c>
      <c r="W152" s="35">
        <f t="shared" si="56"/>
        <v>24.352002652042728</v>
      </c>
      <c r="X152" s="35">
        <f t="shared" si="57"/>
        <v>3662.6826737789515</v>
      </c>
      <c r="Y152" s="51">
        <v>9900</v>
      </c>
      <c r="Z152" s="51">
        <v>4150</v>
      </c>
      <c r="AA152" s="35">
        <f t="shared" si="58"/>
        <v>703.75</v>
      </c>
      <c r="AB152" s="35">
        <f t="shared" si="59"/>
        <v>475</v>
      </c>
      <c r="AC152" s="35">
        <f t="shared" si="60"/>
        <v>741.34338003164555</v>
      </c>
      <c r="AD152" s="35">
        <f t="shared" si="61"/>
        <v>182.97450452469536</v>
      </c>
      <c r="AE152" s="35">
        <f t="shared" si="62"/>
        <v>102.31372999846924</v>
      </c>
      <c r="AF152" s="35">
        <f t="shared" si="63"/>
        <v>414.10994354315591</v>
      </c>
      <c r="AG152" s="35">
        <f t="shared" si="64"/>
        <v>33.251431016125281</v>
      </c>
      <c r="AH152" s="35">
        <f t="shared" si="65"/>
        <v>719.17730461639792</v>
      </c>
      <c r="AI152" s="35">
        <f t="shared" si="66"/>
        <v>402.14188723554088</v>
      </c>
      <c r="AJ152" s="35">
        <f t="shared" si="67"/>
        <v>26.441472618717157</v>
      </c>
      <c r="AK152" s="36">
        <f t="shared" si="68"/>
        <v>3384.9382088230532</v>
      </c>
    </row>
    <row r="153" spans="1:37" x14ac:dyDescent="0.25">
      <c r="A153" s="5">
        <v>5744</v>
      </c>
      <c r="B153" s="5">
        <v>1318374.1118168831</v>
      </c>
      <c r="C153" s="5">
        <v>1667356.5061476529</v>
      </c>
      <c r="D153" s="5">
        <v>18062.939240506345</v>
      </c>
      <c r="E153" s="5">
        <v>65.570067485760191</v>
      </c>
      <c r="F153" s="45">
        <v>-2.5000000000000001E-2</v>
      </c>
      <c r="G153" s="45">
        <v>2.5000000000000001E-2</v>
      </c>
      <c r="H153" s="45">
        <v>0.25</v>
      </c>
      <c r="I153" s="45">
        <v>0.25</v>
      </c>
      <c r="J153" s="45">
        <v>600</v>
      </c>
      <c r="K153" s="50">
        <f t="shared" si="46"/>
        <v>5133.3512110017073</v>
      </c>
      <c r="L153" s="51">
        <v>9900</v>
      </c>
      <c r="M153" s="51">
        <v>4150</v>
      </c>
      <c r="N153" s="35">
        <f t="shared" si="47"/>
        <v>496.25</v>
      </c>
      <c r="O153" s="35">
        <f t="shared" si="48"/>
        <v>25</v>
      </c>
      <c r="P153" s="35">
        <f t="shared" si="49"/>
        <v>738.94083890802244</v>
      </c>
      <c r="Q153" s="35">
        <f t="shared" si="50"/>
        <v>148.75279019625714</v>
      </c>
      <c r="R153" s="35">
        <f t="shared" si="51"/>
        <v>76.580172417693376</v>
      </c>
      <c r="S153" s="35">
        <f t="shared" si="52"/>
        <v>381.25436227309399</v>
      </c>
      <c r="T153" s="35">
        <f t="shared" si="53"/>
        <v>68.27958241870698</v>
      </c>
      <c r="U153" s="35">
        <f t="shared" si="54"/>
        <v>727.0270092576983</v>
      </c>
      <c r="V153" s="35">
        <f t="shared" si="55"/>
        <v>374.28443290252574</v>
      </c>
      <c r="W153" s="35">
        <f t="shared" si="56"/>
        <v>24.463662203874986</v>
      </c>
      <c r="X153" s="35">
        <f t="shared" si="57"/>
        <v>3647.2654971444726</v>
      </c>
      <c r="Y153" s="51">
        <v>9900</v>
      </c>
      <c r="Z153" s="51">
        <v>4150</v>
      </c>
      <c r="AA153" s="35">
        <f t="shared" si="58"/>
        <v>703.75</v>
      </c>
      <c r="AB153" s="35">
        <f t="shared" si="59"/>
        <v>475</v>
      </c>
      <c r="AC153" s="35">
        <f t="shared" si="60"/>
        <v>741.34338003164555</v>
      </c>
      <c r="AD153" s="35">
        <f t="shared" si="61"/>
        <v>182.97450452469536</v>
      </c>
      <c r="AE153" s="35">
        <f t="shared" si="62"/>
        <v>102.34638212170258</v>
      </c>
      <c r="AF153" s="35">
        <f t="shared" si="63"/>
        <v>414.23378562470049</v>
      </c>
      <c r="AG153" s="35">
        <f t="shared" si="64"/>
        <v>33.251431016125281</v>
      </c>
      <c r="AH153" s="35">
        <f t="shared" si="65"/>
        <v>719.17730461639792</v>
      </c>
      <c r="AI153" s="35">
        <f t="shared" si="66"/>
        <v>402.27022569470461</v>
      </c>
      <c r="AJ153" s="35">
        <f t="shared" si="67"/>
        <v>26.579828082586623</v>
      </c>
      <c r="AK153" s="36">
        <f t="shared" si="68"/>
        <v>3365.7672038922879</v>
      </c>
    </row>
    <row r="154" spans="1:37" x14ac:dyDescent="0.25">
      <c r="A154" s="5">
        <v>5745</v>
      </c>
      <c r="B154" s="5">
        <v>1318787.2499108315</v>
      </c>
      <c r="C154" s="5">
        <v>1668267.1744937897</v>
      </c>
      <c r="D154" s="5">
        <v>18064.632911392422</v>
      </c>
      <c r="E154" s="5">
        <v>65.625694456161241</v>
      </c>
      <c r="F154" s="45">
        <v>-2.5000000000000001E-2</v>
      </c>
      <c r="G154" s="45">
        <v>2.5000000000000001E-2</v>
      </c>
      <c r="H154" s="45">
        <v>0.25</v>
      </c>
      <c r="I154" s="45">
        <v>0.25</v>
      </c>
      <c r="J154" s="45">
        <v>600</v>
      </c>
      <c r="K154" s="50">
        <f t="shared" si="46"/>
        <v>5243.1411273657677</v>
      </c>
      <c r="L154" s="51">
        <v>9900</v>
      </c>
      <c r="M154" s="51">
        <v>4150</v>
      </c>
      <c r="N154" s="35">
        <f t="shared" si="47"/>
        <v>496.25</v>
      </c>
      <c r="O154" s="35">
        <f t="shared" si="48"/>
        <v>25</v>
      </c>
      <c r="P154" s="35">
        <f t="shared" si="49"/>
        <v>738.94083890802244</v>
      </c>
      <c r="Q154" s="35">
        <f t="shared" si="50"/>
        <v>148.75279019625714</v>
      </c>
      <c r="R154" s="35">
        <f t="shared" si="51"/>
        <v>76.543468529056412</v>
      </c>
      <c r="S154" s="35">
        <f t="shared" si="52"/>
        <v>381.06028157596535</v>
      </c>
      <c r="T154" s="35">
        <f t="shared" si="53"/>
        <v>68.27958241870698</v>
      </c>
      <c r="U154" s="35">
        <f t="shared" si="54"/>
        <v>727.0270092576983</v>
      </c>
      <c r="V154" s="35">
        <f t="shared" si="55"/>
        <v>374.1050432026845</v>
      </c>
      <c r="W154" s="35">
        <f t="shared" si="56"/>
        <v>24.628189730206529</v>
      </c>
      <c r="X154" s="35">
        <f t="shared" si="57"/>
        <v>3624.8020175397155</v>
      </c>
      <c r="Y154" s="51">
        <v>9900</v>
      </c>
      <c r="Z154" s="51">
        <v>4150</v>
      </c>
      <c r="AA154" s="35">
        <f t="shared" si="58"/>
        <v>703.75</v>
      </c>
      <c r="AB154" s="35">
        <f t="shared" si="59"/>
        <v>475</v>
      </c>
      <c r="AC154" s="35">
        <f t="shared" si="60"/>
        <v>741.34338003164555</v>
      </c>
      <c r="AD154" s="35">
        <f t="shared" si="61"/>
        <v>182.97450452469536</v>
      </c>
      <c r="AE154" s="35">
        <f t="shared" si="62"/>
        <v>102.3945514637588</v>
      </c>
      <c r="AF154" s="35">
        <f t="shared" si="63"/>
        <v>414.41640086841011</v>
      </c>
      <c r="AG154" s="35">
        <f t="shared" si="64"/>
        <v>33.251431016125281</v>
      </c>
      <c r="AH154" s="35">
        <f t="shared" si="65"/>
        <v>719.17730461639792</v>
      </c>
      <c r="AI154" s="35">
        <f t="shared" si="66"/>
        <v>402.45955424446691</v>
      </c>
      <c r="AJ154" s="35">
        <f t="shared" si="67"/>
        <v>26.784018805858864</v>
      </c>
      <c r="AK154" s="36">
        <f t="shared" si="68"/>
        <v>3337.834237404647</v>
      </c>
    </row>
    <row r="155" spans="1:37" x14ac:dyDescent="0.25">
      <c r="A155" s="5">
        <v>5746</v>
      </c>
      <c r="B155" s="5">
        <v>1319199.5036664009</v>
      </c>
      <c r="C155" s="5">
        <v>1669178.2435156405</v>
      </c>
      <c r="D155" s="5">
        <v>18066.3265822785</v>
      </c>
      <c r="E155" s="5">
        <v>65.681321426562278</v>
      </c>
      <c r="F155" s="45">
        <v>-2.5000000000000001E-2</v>
      </c>
      <c r="G155" s="45">
        <v>2.5000000000000001E-2</v>
      </c>
      <c r="H155" s="45">
        <v>0.25</v>
      </c>
      <c r="I155" s="45">
        <v>0.25</v>
      </c>
      <c r="J155" s="45">
        <v>600</v>
      </c>
      <c r="K155" s="50">
        <f t="shared" si="46"/>
        <v>5355.4549498531405</v>
      </c>
      <c r="L155" s="51">
        <v>9900</v>
      </c>
      <c r="M155" s="51">
        <v>4150</v>
      </c>
      <c r="N155" s="35">
        <f t="shared" si="47"/>
        <v>496.25</v>
      </c>
      <c r="O155" s="35">
        <f t="shared" si="48"/>
        <v>25</v>
      </c>
      <c r="P155" s="35">
        <f t="shared" si="49"/>
        <v>738.94083890802244</v>
      </c>
      <c r="Q155" s="35">
        <f t="shared" si="50"/>
        <v>148.75279019625714</v>
      </c>
      <c r="R155" s="35">
        <f t="shared" si="51"/>
        <v>76.505383007054746</v>
      </c>
      <c r="S155" s="35">
        <f t="shared" si="52"/>
        <v>380.85881624301226</v>
      </c>
      <c r="T155" s="35">
        <f t="shared" si="53"/>
        <v>68.27958241870698</v>
      </c>
      <c r="U155" s="35">
        <f t="shared" si="54"/>
        <v>727.0270092576983</v>
      </c>
      <c r="V155" s="35">
        <f t="shared" si="55"/>
        <v>373.91890079069771</v>
      </c>
      <c r="W155" s="35">
        <f t="shared" si="56"/>
        <v>24.798792058307573</v>
      </c>
      <c r="X155" s="35">
        <f t="shared" si="57"/>
        <v>3601.8221361049641</v>
      </c>
      <c r="Y155" s="51">
        <v>9900</v>
      </c>
      <c r="Z155" s="51">
        <v>4150</v>
      </c>
      <c r="AA155" s="35">
        <f t="shared" si="58"/>
        <v>703.75</v>
      </c>
      <c r="AB155" s="35">
        <f t="shared" si="59"/>
        <v>475</v>
      </c>
      <c r="AC155" s="35">
        <f t="shared" si="60"/>
        <v>741.34338003164555</v>
      </c>
      <c r="AD155" s="35">
        <f t="shared" si="61"/>
        <v>182.97450452469536</v>
      </c>
      <c r="AE155" s="35">
        <f t="shared" si="62"/>
        <v>102.44457160119038</v>
      </c>
      <c r="AF155" s="35">
        <f t="shared" si="63"/>
        <v>414.60593158593315</v>
      </c>
      <c r="AG155" s="35">
        <f t="shared" si="64"/>
        <v>33.251431016125281</v>
      </c>
      <c r="AH155" s="35">
        <f t="shared" si="65"/>
        <v>719.17730461639792</v>
      </c>
      <c r="AI155" s="35">
        <f t="shared" si="66"/>
        <v>402.6561573051394</v>
      </c>
      <c r="AJ155" s="35">
        <f t="shared" si="67"/>
        <v>26.996161950416962</v>
      </c>
      <c r="AK155" s="36">
        <f t="shared" si="68"/>
        <v>3309.2591337563708</v>
      </c>
    </row>
    <row r="156" spans="1:37" x14ac:dyDescent="0.25">
      <c r="A156" s="5">
        <v>5747</v>
      </c>
      <c r="B156" s="5">
        <v>1319610.8726944923</v>
      </c>
      <c r="C156" s="5">
        <v>1670089.7123543918</v>
      </c>
      <c r="D156" s="5">
        <v>18068.020253164574</v>
      </c>
      <c r="E156" s="5">
        <v>65.736948396963342</v>
      </c>
      <c r="F156" s="45">
        <v>-2.5000000000000001E-2</v>
      </c>
      <c r="G156" s="45">
        <v>2.5000000000000001E-2</v>
      </c>
      <c r="H156" s="45">
        <v>0.25</v>
      </c>
      <c r="I156" s="45">
        <v>0.25</v>
      </c>
      <c r="J156" s="45">
        <v>600</v>
      </c>
      <c r="K156" s="50">
        <f t="shared" si="46"/>
        <v>5470.2926784638248</v>
      </c>
      <c r="L156" s="51">
        <v>9900</v>
      </c>
      <c r="M156" s="51">
        <v>4150</v>
      </c>
      <c r="N156" s="35">
        <f t="shared" si="47"/>
        <v>496.25</v>
      </c>
      <c r="O156" s="35">
        <f t="shared" si="48"/>
        <v>25</v>
      </c>
      <c r="P156" s="35">
        <f t="shared" si="49"/>
        <v>738.94083890802244</v>
      </c>
      <c r="Q156" s="35">
        <f t="shared" si="50"/>
        <v>148.75279019625714</v>
      </c>
      <c r="R156" s="35">
        <f t="shared" si="51"/>
        <v>76.465866878822382</v>
      </c>
      <c r="S156" s="35">
        <f t="shared" si="52"/>
        <v>380.64969835616546</v>
      </c>
      <c r="T156" s="35">
        <f t="shared" si="53"/>
        <v>68.27958241870698</v>
      </c>
      <c r="U156" s="35">
        <f t="shared" si="54"/>
        <v>727.0270092576983</v>
      </c>
      <c r="V156" s="35">
        <f t="shared" si="55"/>
        <v>373.72576631242464</v>
      </c>
      <c r="W156" s="35">
        <f t="shared" si="56"/>
        <v>24.975675059926623</v>
      </c>
      <c r="X156" s="35">
        <f t="shared" si="57"/>
        <v>3578.3258528402184</v>
      </c>
      <c r="Y156" s="51">
        <v>9900</v>
      </c>
      <c r="Z156" s="51">
        <v>4150</v>
      </c>
      <c r="AA156" s="35">
        <f t="shared" si="58"/>
        <v>703.75</v>
      </c>
      <c r="AB156" s="35">
        <f t="shared" si="59"/>
        <v>475</v>
      </c>
      <c r="AC156" s="35">
        <f t="shared" si="60"/>
        <v>741.34338003164555</v>
      </c>
      <c r="AD156" s="35">
        <f t="shared" si="61"/>
        <v>182.97450452469536</v>
      </c>
      <c r="AE156" s="35">
        <f t="shared" si="62"/>
        <v>102.4965111397745</v>
      </c>
      <c r="AF156" s="35">
        <f t="shared" si="63"/>
        <v>414.80262606242803</v>
      </c>
      <c r="AG156" s="35">
        <f t="shared" si="64"/>
        <v>33.251431016125281</v>
      </c>
      <c r="AH156" s="35">
        <f t="shared" si="65"/>
        <v>719.17730461639792</v>
      </c>
      <c r="AI156" s="35">
        <f t="shared" si="66"/>
        <v>402.86030453023494</v>
      </c>
      <c r="AJ156" s="35">
        <f t="shared" si="67"/>
        <v>27.216560652166478</v>
      </c>
      <c r="AK156" s="36">
        <f t="shared" si="68"/>
        <v>3280.041892947459</v>
      </c>
    </row>
    <row r="157" spans="1:37" x14ac:dyDescent="0.25">
      <c r="A157" s="5">
        <v>5747.2</v>
      </c>
      <c r="B157" s="5">
        <v>1319693.0402989388</v>
      </c>
      <c r="C157" s="5">
        <v>1670272.0540245473</v>
      </c>
      <c r="D157" s="5">
        <v>18068.358987341788</v>
      </c>
      <c r="E157" s="5">
        <v>65.748073791043538</v>
      </c>
      <c r="F157" s="45">
        <v>-2.5000000000000001E-2</v>
      </c>
      <c r="G157" s="45">
        <v>2.5000000000000001E-2</v>
      </c>
      <c r="H157" s="45">
        <v>0.25</v>
      </c>
      <c r="I157" s="45">
        <v>0.25</v>
      </c>
      <c r="J157" s="45">
        <v>600</v>
      </c>
      <c r="K157" s="50">
        <f t="shared" si="46"/>
        <v>5493.5630929207382</v>
      </c>
      <c r="L157" s="51">
        <v>9900</v>
      </c>
      <c r="M157" s="51">
        <v>4150</v>
      </c>
      <c r="N157" s="35">
        <f t="shared" si="47"/>
        <v>496.25</v>
      </c>
      <c r="O157" s="35">
        <f t="shared" si="48"/>
        <v>25</v>
      </c>
      <c r="P157" s="35">
        <f t="shared" si="49"/>
        <v>738.94083890802244</v>
      </c>
      <c r="Q157" s="35">
        <f t="shared" si="50"/>
        <v>148.75279019625714</v>
      </c>
      <c r="R157" s="35">
        <f t="shared" si="51"/>
        <v>76.457787470733876</v>
      </c>
      <c r="S157" s="35">
        <f t="shared" si="52"/>
        <v>380.6069317839619</v>
      </c>
      <c r="T157" s="35">
        <f t="shared" si="53"/>
        <v>68.27958241870698</v>
      </c>
      <c r="U157" s="35">
        <f t="shared" si="54"/>
        <v>727.0270092576983</v>
      </c>
      <c r="V157" s="35">
        <f t="shared" si="55"/>
        <v>373.6862783277528</v>
      </c>
      <c r="W157" s="35">
        <f t="shared" si="56"/>
        <v>25.011824271036701</v>
      </c>
      <c r="X157" s="35">
        <f t="shared" si="57"/>
        <v>3573.5646279676744</v>
      </c>
      <c r="Y157" s="51">
        <v>9900</v>
      </c>
      <c r="Z157" s="51">
        <v>4150</v>
      </c>
      <c r="AA157" s="35">
        <f t="shared" si="58"/>
        <v>703.75</v>
      </c>
      <c r="AB157" s="35">
        <f t="shared" si="59"/>
        <v>475</v>
      </c>
      <c r="AC157" s="35">
        <f t="shared" si="60"/>
        <v>741.34338003164555</v>
      </c>
      <c r="AD157" s="35">
        <f t="shared" si="61"/>
        <v>182.97450452469536</v>
      </c>
      <c r="AE157" s="35">
        <f t="shared" si="62"/>
        <v>102.50713570212702</v>
      </c>
      <c r="AF157" s="35">
        <f t="shared" si="63"/>
        <v>414.84284748036782</v>
      </c>
      <c r="AG157" s="35">
        <f t="shared" si="64"/>
        <v>33.251431016125281</v>
      </c>
      <c r="AH157" s="35">
        <f t="shared" si="65"/>
        <v>719.17730461639792</v>
      </c>
      <c r="AI157" s="35">
        <f t="shared" si="66"/>
        <v>402.90206414114505</v>
      </c>
      <c r="AJ157" s="35">
        <f t="shared" si="67"/>
        <v>27.261659036638349</v>
      </c>
      <c r="AK157" s="36">
        <f t="shared" si="68"/>
        <v>3274.1213883264054</v>
      </c>
    </row>
    <row r="158" spans="1:37" x14ac:dyDescent="0.25">
      <c r="A158" s="5">
        <v>5747.8</v>
      </c>
      <c r="B158" s="5">
        <v>1319939.3306531906</v>
      </c>
      <c r="C158" s="5">
        <v>1670819.1747162044</v>
      </c>
      <c r="D158" s="5">
        <v>18069.375189873434</v>
      </c>
      <c r="E158" s="5">
        <v>65.781449973284197</v>
      </c>
      <c r="F158" s="45">
        <v>-2.5000000000000001E-2</v>
      </c>
      <c r="G158" s="45">
        <v>2.5000000000000001E-2</v>
      </c>
      <c r="H158" s="45">
        <v>0.25</v>
      </c>
      <c r="I158" s="45">
        <v>0.25</v>
      </c>
      <c r="J158" s="45">
        <v>600</v>
      </c>
      <c r="K158" s="50">
        <f t="shared" ref="K158:K173" si="69">2800+(6800-2800)*(-$A$92+A158)^2/56.3^2</f>
        <v>5563.9800737611786</v>
      </c>
      <c r="L158" s="51">
        <v>9900</v>
      </c>
      <c r="M158" s="51">
        <v>4150</v>
      </c>
      <c r="N158" s="35">
        <f t="shared" si="47"/>
        <v>496.25</v>
      </c>
      <c r="O158" s="35">
        <f t="shared" si="48"/>
        <v>25</v>
      </c>
      <c r="P158" s="35">
        <f t="shared" si="49"/>
        <v>738.94083890802244</v>
      </c>
      <c r="Q158" s="35">
        <f t="shared" si="50"/>
        <v>148.75279019625714</v>
      </c>
      <c r="R158" s="35">
        <f t="shared" si="51"/>
        <v>76.433189201086677</v>
      </c>
      <c r="S158" s="35">
        <f t="shared" si="52"/>
        <v>380.47670400476045</v>
      </c>
      <c r="T158" s="35">
        <f t="shared" si="53"/>
        <v>68.27958241870698</v>
      </c>
      <c r="U158" s="35">
        <f t="shared" si="54"/>
        <v>727.0270092576983</v>
      </c>
      <c r="V158" s="35">
        <f t="shared" si="55"/>
        <v>373.56605465738721</v>
      </c>
      <c r="W158" s="35">
        <f t="shared" si="56"/>
        <v>25.121849323029462</v>
      </c>
      <c r="X158" s="35">
        <f t="shared" si="57"/>
        <v>3559.1570169108213</v>
      </c>
      <c r="Y158" s="51">
        <v>9900</v>
      </c>
      <c r="Z158" s="51">
        <v>4150</v>
      </c>
      <c r="AA158" s="35">
        <f t="shared" si="58"/>
        <v>703.75</v>
      </c>
      <c r="AB158" s="35">
        <f t="shared" si="59"/>
        <v>475</v>
      </c>
      <c r="AC158" s="35">
        <f t="shared" si="60"/>
        <v>741.34338003164555</v>
      </c>
      <c r="AD158" s="35">
        <f t="shared" si="61"/>
        <v>182.97450452469536</v>
      </c>
      <c r="AE158" s="35">
        <f t="shared" si="62"/>
        <v>102.53949348680084</v>
      </c>
      <c r="AF158" s="35">
        <f t="shared" si="63"/>
        <v>414.96531574454241</v>
      </c>
      <c r="AG158" s="35">
        <f t="shared" si="64"/>
        <v>33.251431016125281</v>
      </c>
      <c r="AH158" s="35">
        <f t="shared" si="65"/>
        <v>719.17730461639792</v>
      </c>
      <c r="AI158" s="35">
        <f t="shared" si="66"/>
        <v>403.02924570901166</v>
      </c>
      <c r="AJ158" s="35">
        <f t="shared" si="67"/>
        <v>27.399039222877906</v>
      </c>
      <c r="AK158" s="36">
        <f t="shared" si="68"/>
        <v>3256.2057615446665</v>
      </c>
    </row>
    <row r="159" spans="1:37" x14ac:dyDescent="0.25">
      <c r="A159" s="5">
        <v>5748</v>
      </c>
      <c r="B159" s="5">
        <v>1320021.356607914</v>
      </c>
      <c r="C159" s="5">
        <v>1671001.5801508725</v>
      </c>
      <c r="D159" s="5">
        <v>18069.713924050651</v>
      </c>
      <c r="E159" s="5">
        <v>65.792575367364392</v>
      </c>
      <c r="F159" s="45">
        <v>-2.5000000000000001E-2</v>
      </c>
      <c r="G159" s="45">
        <v>2.5000000000000001E-2</v>
      </c>
      <c r="H159" s="45">
        <v>0.25</v>
      </c>
      <c r="I159" s="45">
        <v>0.25</v>
      </c>
      <c r="J159" s="45">
        <v>600</v>
      </c>
      <c r="K159" s="50">
        <f t="shared" si="69"/>
        <v>5587.6543131978215</v>
      </c>
      <c r="L159" s="51">
        <v>9900</v>
      </c>
      <c r="M159" s="51">
        <v>4150</v>
      </c>
      <c r="N159" s="35">
        <f t="shared" si="47"/>
        <v>496.25</v>
      </c>
      <c r="O159" s="35">
        <f t="shared" si="48"/>
        <v>25</v>
      </c>
      <c r="P159" s="35">
        <f t="shared" si="49"/>
        <v>738.94083890802244</v>
      </c>
      <c r="Q159" s="35">
        <f t="shared" si="50"/>
        <v>148.75279019625714</v>
      </c>
      <c r="R159" s="35">
        <f t="shared" si="51"/>
        <v>76.424868299014662</v>
      </c>
      <c r="S159" s="35">
        <f t="shared" si="52"/>
        <v>380.43264403574665</v>
      </c>
      <c r="T159" s="35">
        <f t="shared" si="53"/>
        <v>68.27958241870698</v>
      </c>
      <c r="U159" s="35">
        <f t="shared" si="54"/>
        <v>727.0270092576983</v>
      </c>
      <c r="V159" s="35">
        <f t="shared" si="55"/>
        <v>373.52538637452835</v>
      </c>
      <c r="W159" s="35">
        <f t="shared" si="56"/>
        <v>25.159056276683259</v>
      </c>
      <c r="X159" s="35">
        <f t="shared" si="57"/>
        <v>3554.313167745478</v>
      </c>
      <c r="Y159" s="51">
        <v>9900</v>
      </c>
      <c r="Z159" s="51">
        <v>4150</v>
      </c>
      <c r="AA159" s="35">
        <f t="shared" si="58"/>
        <v>703.75</v>
      </c>
      <c r="AB159" s="35">
        <f t="shared" si="59"/>
        <v>475</v>
      </c>
      <c r="AC159" s="35">
        <f t="shared" si="60"/>
        <v>741.34338003164555</v>
      </c>
      <c r="AD159" s="35">
        <f t="shared" si="61"/>
        <v>182.97450452469536</v>
      </c>
      <c r="AE159" s="35">
        <f t="shared" si="62"/>
        <v>102.55044283880817</v>
      </c>
      <c r="AF159" s="35">
        <f t="shared" si="63"/>
        <v>415.00674726362092</v>
      </c>
      <c r="AG159" s="35">
        <f t="shared" si="64"/>
        <v>33.251431016125281</v>
      </c>
      <c r="AH159" s="35">
        <f t="shared" si="65"/>
        <v>719.17730461639792</v>
      </c>
      <c r="AI159" s="35">
        <f t="shared" si="66"/>
        <v>403.07228189858563</v>
      </c>
      <c r="AJ159" s="35">
        <f t="shared" si="67"/>
        <v>27.445536741656742</v>
      </c>
      <c r="AK159" s="36">
        <f t="shared" si="68"/>
        <v>3250.1825149779115</v>
      </c>
    </row>
    <row r="160" spans="1:37" x14ac:dyDescent="0.25">
      <c r="A160" s="5">
        <v>5749</v>
      </c>
      <c r="B160" s="5">
        <v>1320430.955019474</v>
      </c>
      <c r="C160" s="5">
        <v>1671913.8460456729</v>
      </c>
      <c r="D160" s="5">
        <v>18071.407594936722</v>
      </c>
      <c r="E160" s="5">
        <v>65.848202337765443</v>
      </c>
      <c r="F160" s="45">
        <v>-2.5000000000000001E-2</v>
      </c>
      <c r="G160" s="45">
        <v>2.5000000000000001E-2</v>
      </c>
      <c r="H160" s="45">
        <v>0.25</v>
      </c>
      <c r="I160" s="45">
        <v>0.25</v>
      </c>
      <c r="J160" s="45">
        <v>600</v>
      </c>
      <c r="K160" s="50">
        <f t="shared" si="69"/>
        <v>5707.5398540551287</v>
      </c>
      <c r="L160" s="51">
        <v>9900</v>
      </c>
      <c r="M160" s="51">
        <v>4150</v>
      </c>
      <c r="N160" s="35">
        <f t="shared" si="47"/>
        <v>496.25</v>
      </c>
      <c r="O160" s="35">
        <f t="shared" si="48"/>
        <v>25</v>
      </c>
      <c r="P160" s="35">
        <f t="shared" si="49"/>
        <v>738.94083890802244</v>
      </c>
      <c r="Q160" s="35">
        <f t="shared" si="50"/>
        <v>148.75279019625714</v>
      </c>
      <c r="R160" s="35">
        <f t="shared" si="51"/>
        <v>76.38233235497016</v>
      </c>
      <c r="S160" s="35">
        <f t="shared" si="52"/>
        <v>380.20735233668159</v>
      </c>
      <c r="T160" s="35">
        <f t="shared" si="53"/>
        <v>68.27958241870698</v>
      </c>
      <c r="U160" s="35">
        <f t="shared" si="54"/>
        <v>727.0270092576983</v>
      </c>
      <c r="V160" s="35">
        <f t="shared" si="55"/>
        <v>373.31749259220783</v>
      </c>
      <c r="W160" s="35">
        <f t="shared" si="56"/>
        <v>25.349165675594762</v>
      </c>
      <c r="X160" s="35">
        <f t="shared" si="57"/>
        <v>3529.7840808207438</v>
      </c>
      <c r="Y160" s="51">
        <v>9900</v>
      </c>
      <c r="Z160" s="51">
        <v>4150</v>
      </c>
      <c r="AA160" s="35">
        <f t="shared" si="58"/>
        <v>703.75</v>
      </c>
      <c r="AB160" s="35">
        <f t="shared" si="59"/>
        <v>475</v>
      </c>
      <c r="AC160" s="35">
        <f t="shared" si="60"/>
        <v>741.34338003164555</v>
      </c>
      <c r="AD160" s="35">
        <f t="shared" si="61"/>
        <v>182.97450452469536</v>
      </c>
      <c r="AE160" s="35">
        <f t="shared" si="62"/>
        <v>102.60644390438898</v>
      </c>
      <c r="AF160" s="35">
        <f t="shared" si="63"/>
        <v>415.21857384114975</v>
      </c>
      <c r="AG160" s="35">
        <f t="shared" si="64"/>
        <v>33.251431016125281</v>
      </c>
      <c r="AH160" s="35">
        <f t="shared" si="65"/>
        <v>719.17730461639792</v>
      </c>
      <c r="AI160" s="35">
        <f t="shared" si="66"/>
        <v>403.2923928670765</v>
      </c>
      <c r="AJ160" s="35">
        <f t="shared" si="67"/>
        <v>27.683432093556625</v>
      </c>
      <c r="AK160" s="36">
        <f t="shared" si="68"/>
        <v>3219.6809998477288</v>
      </c>
    </row>
    <row r="161" spans="1:37" x14ac:dyDescent="0.25">
      <c r="A161" s="5">
        <v>5750</v>
      </c>
      <c r="B161" s="5">
        <v>1320839.6675429344</v>
      </c>
      <c r="C161" s="5">
        <v>1672826.5091787875</v>
      </c>
      <c r="D161" s="5">
        <v>18073.101265822799</v>
      </c>
      <c r="E161" s="5">
        <v>65.903829308166493</v>
      </c>
      <c r="F161" s="45">
        <v>-2.5000000000000001E-2</v>
      </c>
      <c r="G161" s="45">
        <v>2.5000000000000001E-2</v>
      </c>
      <c r="H161" s="45">
        <v>0.25</v>
      </c>
      <c r="I161" s="45">
        <v>0.25</v>
      </c>
      <c r="J161" s="45">
        <v>600</v>
      </c>
      <c r="K161" s="50">
        <f t="shared" si="69"/>
        <v>5829.9493010357482</v>
      </c>
      <c r="L161" s="51">
        <v>9900</v>
      </c>
      <c r="M161" s="51">
        <v>4150</v>
      </c>
      <c r="N161" s="35">
        <f t="shared" si="47"/>
        <v>496.25</v>
      </c>
      <c r="O161" s="35">
        <f t="shared" si="48"/>
        <v>25</v>
      </c>
      <c r="P161" s="35">
        <f t="shared" si="49"/>
        <v>738.94083890802244</v>
      </c>
      <c r="Q161" s="35">
        <f t="shared" si="50"/>
        <v>148.75279019625714</v>
      </c>
      <c r="R161" s="35">
        <f t="shared" si="51"/>
        <v>76.338200855162157</v>
      </c>
      <c r="S161" s="35">
        <f t="shared" si="52"/>
        <v>379.97350404844275</v>
      </c>
      <c r="T161" s="35">
        <f t="shared" si="53"/>
        <v>68.27958241870698</v>
      </c>
      <c r="U161" s="35">
        <f t="shared" si="54"/>
        <v>727.0270092576983</v>
      </c>
      <c r="V161" s="35">
        <f t="shared" si="55"/>
        <v>373.10180055525763</v>
      </c>
      <c r="W161" s="35">
        <f t="shared" si="56"/>
        <v>25.546246466484703</v>
      </c>
      <c r="X161" s="35">
        <f t="shared" si="57"/>
        <v>3504.7385920660145</v>
      </c>
      <c r="Y161" s="51">
        <v>9900</v>
      </c>
      <c r="Z161" s="51">
        <v>4150</v>
      </c>
      <c r="AA161" s="35">
        <f t="shared" si="58"/>
        <v>703.75</v>
      </c>
      <c r="AB161" s="35">
        <f t="shared" si="59"/>
        <v>475</v>
      </c>
      <c r="AC161" s="35">
        <f t="shared" si="60"/>
        <v>741.34338003164555</v>
      </c>
      <c r="AD161" s="35">
        <f t="shared" si="61"/>
        <v>182.97450452469536</v>
      </c>
      <c r="AE161" s="35">
        <f t="shared" si="62"/>
        <v>102.66459630879007</v>
      </c>
      <c r="AF161" s="35">
        <f t="shared" si="63"/>
        <v>415.43840122479537</v>
      </c>
      <c r="AG161" s="35">
        <f t="shared" si="64"/>
        <v>33.251431016125281</v>
      </c>
      <c r="AH161" s="35">
        <f t="shared" si="65"/>
        <v>719.17730461639792</v>
      </c>
      <c r="AI161" s="35">
        <f t="shared" si="66"/>
        <v>403.52095962594143</v>
      </c>
      <c r="AJ161" s="35">
        <f t="shared" si="67"/>
        <v>27.930610098481889</v>
      </c>
      <c r="AK161" s="36">
        <f t="shared" si="68"/>
        <v>3188.5373475569108</v>
      </c>
    </row>
    <row r="162" spans="1:37" x14ac:dyDescent="0.25">
      <c r="A162" s="5">
        <v>5751</v>
      </c>
      <c r="B162" s="5">
        <v>1321247.4937934875</v>
      </c>
      <c r="C162" s="5">
        <v>1673739.5686899722</v>
      </c>
      <c r="D162" s="5">
        <v>18074.794936708877</v>
      </c>
      <c r="E162" s="5">
        <v>65.959456278567529</v>
      </c>
      <c r="F162" s="45">
        <v>-2.5000000000000001E-2</v>
      </c>
      <c r="G162" s="45">
        <v>2.5000000000000001E-2</v>
      </c>
      <c r="H162" s="45">
        <v>0.25</v>
      </c>
      <c r="I162" s="45">
        <v>0.25</v>
      </c>
      <c r="J162" s="45">
        <v>600</v>
      </c>
      <c r="K162" s="50">
        <f t="shared" si="69"/>
        <v>5954.8826541396793</v>
      </c>
      <c r="L162" s="51">
        <v>9900</v>
      </c>
      <c r="M162" s="51">
        <v>4150</v>
      </c>
      <c r="N162" s="35">
        <f t="shared" si="47"/>
        <v>496.25</v>
      </c>
      <c r="O162" s="35">
        <f t="shared" si="48"/>
        <v>25</v>
      </c>
      <c r="P162" s="35">
        <f t="shared" si="49"/>
        <v>738.94083890802244</v>
      </c>
      <c r="Q162" s="35">
        <f t="shared" si="50"/>
        <v>148.75279019625714</v>
      </c>
      <c r="R162" s="35">
        <f t="shared" si="51"/>
        <v>76.29241209927298</v>
      </c>
      <c r="S162" s="35">
        <f t="shared" si="52"/>
        <v>379.7307603889501</v>
      </c>
      <c r="T162" s="35">
        <f t="shared" si="53"/>
        <v>68.27958241870698</v>
      </c>
      <c r="U162" s="35">
        <f t="shared" si="54"/>
        <v>727.0270092576983</v>
      </c>
      <c r="V162" s="35">
        <f t="shared" si="55"/>
        <v>372.87800870430931</v>
      </c>
      <c r="W162" s="35">
        <f t="shared" si="56"/>
        <v>25.750555987124095</v>
      </c>
      <c r="X162" s="35">
        <f t="shared" si="57"/>
        <v>3479.1767014812913</v>
      </c>
      <c r="Y162" s="51">
        <v>9900</v>
      </c>
      <c r="Z162" s="51">
        <v>4150</v>
      </c>
      <c r="AA162" s="35">
        <f t="shared" si="58"/>
        <v>703.75</v>
      </c>
      <c r="AB162" s="35">
        <f t="shared" si="59"/>
        <v>475</v>
      </c>
      <c r="AC162" s="35">
        <f t="shared" si="60"/>
        <v>741.34338003164555</v>
      </c>
      <c r="AD162" s="35">
        <f t="shared" si="61"/>
        <v>182.97450452469536</v>
      </c>
      <c r="AE162" s="35">
        <f t="shared" si="62"/>
        <v>102.72498713863698</v>
      </c>
      <c r="AF162" s="35">
        <f t="shared" si="63"/>
        <v>415.66654281033038</v>
      </c>
      <c r="AG162" s="35">
        <f t="shared" si="64"/>
        <v>33.251431016125281</v>
      </c>
      <c r="AH162" s="35">
        <f t="shared" si="65"/>
        <v>719.17730461639792</v>
      </c>
      <c r="AI162" s="35">
        <f t="shared" si="66"/>
        <v>403.75832446726548</v>
      </c>
      <c r="AJ162" s="35">
        <f t="shared" si="67"/>
        <v>28.187457270114788</v>
      </c>
      <c r="AK162" s="36">
        <f t="shared" si="68"/>
        <v>3156.7515581054577</v>
      </c>
    </row>
    <row r="163" spans="1:37" x14ac:dyDescent="0.25">
      <c r="A163" s="5">
        <v>5751.7</v>
      </c>
      <c r="B163" s="5">
        <v>1321532.444630146</v>
      </c>
      <c r="C163" s="5">
        <v>1674378.9457319081</v>
      </c>
      <c r="D163" s="5">
        <v>18075.980506329131</v>
      </c>
      <c r="E163" s="5">
        <v>65.998395157848265</v>
      </c>
      <c r="F163" s="45">
        <v>-2.5000000000000001E-2</v>
      </c>
      <c r="G163" s="45">
        <v>2.5000000000000001E-2</v>
      </c>
      <c r="H163" s="45">
        <v>0.25</v>
      </c>
      <c r="I163" s="45">
        <v>0.25</v>
      </c>
      <c r="J163" s="45">
        <v>600</v>
      </c>
      <c r="K163" s="50">
        <f t="shared" si="69"/>
        <v>6043.8377254557781</v>
      </c>
      <c r="L163" s="51">
        <v>9900</v>
      </c>
      <c r="M163" s="51">
        <v>4150</v>
      </c>
      <c r="N163" s="35">
        <f t="shared" si="47"/>
        <v>496.25</v>
      </c>
      <c r="O163" s="35">
        <f t="shared" si="48"/>
        <v>25</v>
      </c>
      <c r="P163" s="35">
        <f t="shared" si="49"/>
        <v>738.94083890802244</v>
      </c>
      <c r="Q163" s="35">
        <f t="shared" si="50"/>
        <v>148.75279019625714</v>
      </c>
      <c r="R163" s="35">
        <f t="shared" si="51"/>
        <v>76.259339008255324</v>
      </c>
      <c r="S163" s="35">
        <f t="shared" si="52"/>
        <v>379.55535530942547</v>
      </c>
      <c r="T163" s="35">
        <f t="shared" si="53"/>
        <v>68.27958241870698</v>
      </c>
      <c r="U163" s="35">
        <f t="shared" si="54"/>
        <v>727.0270092576983</v>
      </c>
      <c r="V163" s="35">
        <f t="shared" si="55"/>
        <v>372.71636447284482</v>
      </c>
      <c r="W163" s="35">
        <f t="shared" si="56"/>
        <v>25.898018993086623</v>
      </c>
      <c r="X163" s="35">
        <f t="shared" si="57"/>
        <v>3460.9761189831429</v>
      </c>
      <c r="Y163" s="51">
        <v>9900</v>
      </c>
      <c r="Z163" s="51">
        <v>4150</v>
      </c>
      <c r="AA163" s="35">
        <f t="shared" si="58"/>
        <v>703.75</v>
      </c>
      <c r="AB163" s="35">
        <f t="shared" si="59"/>
        <v>475</v>
      </c>
      <c r="AC163" s="35">
        <f t="shared" si="60"/>
        <v>741.34338003164555</v>
      </c>
      <c r="AD163" s="35">
        <f t="shared" si="61"/>
        <v>182.97450452469536</v>
      </c>
      <c r="AE163" s="35">
        <f t="shared" si="62"/>
        <v>102.76864192702547</v>
      </c>
      <c r="AF163" s="35">
        <f t="shared" si="63"/>
        <v>415.83136619248421</v>
      </c>
      <c r="AG163" s="35">
        <f t="shared" si="64"/>
        <v>33.251431016125281</v>
      </c>
      <c r="AH163" s="35">
        <f t="shared" si="65"/>
        <v>719.17730461639792</v>
      </c>
      <c r="AI163" s="35">
        <f t="shared" si="66"/>
        <v>403.92990866216951</v>
      </c>
      <c r="AJ163" s="35">
        <f t="shared" si="67"/>
        <v>28.373222690520905</v>
      </c>
      <c r="AK163" s="36">
        <f t="shared" si="68"/>
        <v>3134.1194338788678</v>
      </c>
    </row>
    <row r="164" spans="1:37" x14ac:dyDescent="0.25">
      <c r="A164" s="5">
        <v>5752</v>
      </c>
      <c r="B164" s="5">
        <v>1321654.4333863258</v>
      </c>
      <c r="C164" s="5">
        <v>1674653.0237185955</v>
      </c>
      <c r="D164" s="5">
        <v>18076.488607594954</v>
      </c>
      <c r="E164" s="5">
        <v>66.015083248968594</v>
      </c>
      <c r="F164" s="45">
        <v>-2.5000000000000001E-2</v>
      </c>
      <c r="G164" s="45">
        <v>2.5000000000000001E-2</v>
      </c>
      <c r="H164" s="45">
        <v>0.25</v>
      </c>
      <c r="I164" s="45">
        <v>0.25</v>
      </c>
      <c r="J164" s="45">
        <v>600</v>
      </c>
      <c r="K164" s="50">
        <f t="shared" si="69"/>
        <v>6082.3399133669227</v>
      </c>
      <c r="L164" s="51">
        <v>9900</v>
      </c>
      <c r="M164" s="51">
        <v>4150</v>
      </c>
      <c r="N164" s="35">
        <f t="shared" si="47"/>
        <v>496.25</v>
      </c>
      <c r="O164" s="35">
        <f t="shared" si="48"/>
        <v>25</v>
      </c>
      <c r="P164" s="35">
        <f t="shared" si="49"/>
        <v>738.94083890802244</v>
      </c>
      <c r="Q164" s="35">
        <f t="shared" si="50"/>
        <v>148.75279019625714</v>
      </c>
      <c r="R164" s="35">
        <f t="shared" si="51"/>
        <v>76.24490062802937</v>
      </c>
      <c r="S164" s="35">
        <f t="shared" si="52"/>
        <v>379.47876158149899</v>
      </c>
      <c r="T164" s="35">
        <f t="shared" si="53"/>
        <v>68.27958241870698</v>
      </c>
      <c r="U164" s="35">
        <f t="shared" si="54"/>
        <v>727.0270092576983</v>
      </c>
      <c r="V164" s="35">
        <f t="shared" si="55"/>
        <v>372.64579710815644</v>
      </c>
      <c r="W164" s="35">
        <f t="shared" si="56"/>
        <v>25.962366662598576</v>
      </c>
      <c r="X164" s="35">
        <f t="shared" si="57"/>
        <v>3453.0984090665734</v>
      </c>
      <c r="Y164" s="51">
        <v>9900</v>
      </c>
      <c r="Z164" s="51">
        <v>4150</v>
      </c>
      <c r="AA164" s="35">
        <f t="shared" si="58"/>
        <v>703.75</v>
      </c>
      <c r="AB164" s="35">
        <f t="shared" si="59"/>
        <v>475</v>
      </c>
      <c r="AC164" s="35">
        <f t="shared" si="60"/>
        <v>741.34338003164555</v>
      </c>
      <c r="AD164" s="35">
        <f t="shared" si="61"/>
        <v>182.97450452469536</v>
      </c>
      <c r="AE164" s="35">
        <f t="shared" si="62"/>
        <v>102.78770897492252</v>
      </c>
      <c r="AF164" s="35">
        <f t="shared" si="63"/>
        <v>415.90333125273952</v>
      </c>
      <c r="AG164" s="35">
        <f t="shared" si="64"/>
        <v>33.251431016125281</v>
      </c>
      <c r="AH164" s="35">
        <f t="shared" si="65"/>
        <v>719.17730461639792</v>
      </c>
      <c r="AI164" s="35">
        <f t="shared" si="66"/>
        <v>404.00485127862424</v>
      </c>
      <c r="AJ164" s="35">
        <f t="shared" si="67"/>
        <v>28.454385002151994</v>
      </c>
      <c r="AK164" s="36">
        <f t="shared" si="68"/>
        <v>3124.3236314933683</v>
      </c>
    </row>
    <row r="165" spans="1:37" x14ac:dyDescent="0.25">
      <c r="A165" s="5">
        <v>5752.3</v>
      </c>
      <c r="B165" s="5">
        <v>1321776.3423085213</v>
      </c>
      <c r="C165" s="5">
        <v>1674927.1372243762</v>
      </c>
      <c r="D165" s="5">
        <v>18076.996708860777</v>
      </c>
      <c r="E165" s="5">
        <v>66.031771340088923</v>
      </c>
      <c r="F165" s="45">
        <v>-2.5000000000000001E-2</v>
      </c>
      <c r="G165" s="45">
        <v>2.5000000000000001E-2</v>
      </c>
      <c r="H165" s="45">
        <v>0.25</v>
      </c>
      <c r="I165" s="45">
        <v>0.25</v>
      </c>
      <c r="J165" s="45">
        <v>600</v>
      </c>
      <c r="K165" s="50">
        <f t="shared" si="69"/>
        <v>6121.0692528291647</v>
      </c>
      <c r="L165" s="51">
        <v>9900</v>
      </c>
      <c r="M165" s="51">
        <v>4150</v>
      </c>
      <c r="N165" s="35">
        <f t="shared" si="47"/>
        <v>496.25</v>
      </c>
      <c r="O165" s="35">
        <f t="shared" si="48"/>
        <v>25</v>
      </c>
      <c r="P165" s="35">
        <f t="shared" si="49"/>
        <v>738.94083890802244</v>
      </c>
      <c r="Q165" s="35">
        <f t="shared" si="50"/>
        <v>148.75279019625714</v>
      </c>
      <c r="R165" s="35">
        <f t="shared" si="51"/>
        <v>76.230300978775759</v>
      </c>
      <c r="S165" s="35">
        <f t="shared" si="52"/>
        <v>379.40130064644319</v>
      </c>
      <c r="T165" s="35">
        <f t="shared" si="53"/>
        <v>68.27958241870698</v>
      </c>
      <c r="U165" s="35">
        <f t="shared" si="54"/>
        <v>727.0270092576983</v>
      </c>
      <c r="V165" s="35">
        <f t="shared" si="55"/>
        <v>372.57444154353772</v>
      </c>
      <c r="W165" s="35">
        <f t="shared" si="56"/>
        <v>26.027415288133273</v>
      </c>
      <c r="X165" s="35">
        <f t="shared" si="57"/>
        <v>3445.1742229853044</v>
      </c>
      <c r="Y165" s="51">
        <v>9900</v>
      </c>
      <c r="Z165" s="51">
        <v>4150</v>
      </c>
      <c r="AA165" s="35">
        <f t="shared" si="58"/>
        <v>703.75</v>
      </c>
      <c r="AB165" s="35">
        <f t="shared" si="59"/>
        <v>475</v>
      </c>
      <c r="AC165" s="35">
        <f t="shared" si="60"/>
        <v>741.34338003164555</v>
      </c>
      <c r="AD165" s="35">
        <f t="shared" si="61"/>
        <v>182.97450452469536</v>
      </c>
      <c r="AE165" s="35">
        <f t="shared" si="62"/>
        <v>102.80699463415942</v>
      </c>
      <c r="AF165" s="35">
        <f t="shared" si="63"/>
        <v>415.9761061778122</v>
      </c>
      <c r="AG165" s="35">
        <f t="shared" si="64"/>
        <v>33.251431016125281</v>
      </c>
      <c r="AH165" s="35">
        <f t="shared" si="65"/>
        <v>719.17730461639792</v>
      </c>
      <c r="AI165" s="35">
        <f t="shared" si="66"/>
        <v>404.08065314218868</v>
      </c>
      <c r="AJ165" s="35">
        <f t="shared" si="67"/>
        <v>28.53649380480066</v>
      </c>
      <c r="AK165" s="36">
        <f t="shared" si="68"/>
        <v>3114.4700367634118</v>
      </c>
    </row>
    <row r="166" spans="1:37" x14ac:dyDescent="0.25">
      <c r="A166" s="5">
        <v>5753</v>
      </c>
      <c r="B166" s="5">
        <v>1322060.4859375954</v>
      </c>
      <c r="C166" s="5">
        <v>1675566.8734036386</v>
      </c>
      <c r="D166" s="5">
        <v>18078.182278481032</v>
      </c>
      <c r="E166" s="5">
        <v>66.070710219369644</v>
      </c>
      <c r="F166" s="45">
        <v>-2.5000000000000001E-2</v>
      </c>
      <c r="G166" s="45">
        <v>2.5000000000000001E-2</v>
      </c>
      <c r="H166" s="45">
        <v>0.25</v>
      </c>
      <c r="I166" s="45">
        <v>0.25</v>
      </c>
      <c r="J166" s="45">
        <v>600</v>
      </c>
      <c r="K166" s="50">
        <f t="shared" si="69"/>
        <v>6212.3210787174776</v>
      </c>
      <c r="L166" s="51">
        <v>9900</v>
      </c>
      <c r="M166" s="51">
        <v>4150</v>
      </c>
      <c r="N166" s="35">
        <f t="shared" si="47"/>
        <v>496.25</v>
      </c>
      <c r="O166" s="35">
        <f t="shared" si="48"/>
        <v>25</v>
      </c>
      <c r="P166" s="35">
        <f t="shared" si="49"/>
        <v>738.94083890802244</v>
      </c>
      <c r="Q166" s="35">
        <f t="shared" si="50"/>
        <v>148.75279019625714</v>
      </c>
      <c r="R166" s="35">
        <f t="shared" si="51"/>
        <v>76.195596950718937</v>
      </c>
      <c r="S166" s="35">
        <f t="shared" si="52"/>
        <v>379.21712530247549</v>
      </c>
      <c r="T166" s="35">
        <f t="shared" si="53"/>
        <v>68.27958241870698</v>
      </c>
      <c r="U166" s="35">
        <f t="shared" si="54"/>
        <v>727.0270092576983</v>
      </c>
      <c r="V166" s="35">
        <f t="shared" si="55"/>
        <v>372.40482613199435</v>
      </c>
      <c r="W166" s="35">
        <f t="shared" si="56"/>
        <v>26.181967046116544</v>
      </c>
      <c r="X166" s="35">
        <f t="shared" si="57"/>
        <v>3426.5037148218607</v>
      </c>
      <c r="Y166" s="51">
        <v>9900</v>
      </c>
      <c r="Z166" s="51">
        <v>4150</v>
      </c>
      <c r="AA166" s="35">
        <f t="shared" si="58"/>
        <v>703.75</v>
      </c>
      <c r="AB166" s="35">
        <f t="shared" si="59"/>
        <v>475</v>
      </c>
      <c r="AC166" s="35">
        <f t="shared" si="60"/>
        <v>741.34338003164555</v>
      </c>
      <c r="AD166" s="35">
        <f t="shared" si="61"/>
        <v>182.97450452469536</v>
      </c>
      <c r="AE166" s="35">
        <f t="shared" si="62"/>
        <v>102.85286030826862</v>
      </c>
      <c r="AF166" s="35">
        <f t="shared" si="63"/>
        <v>416.14911987572742</v>
      </c>
      <c r="AG166" s="35">
        <f t="shared" si="64"/>
        <v>33.251431016125281</v>
      </c>
      <c r="AH166" s="35">
        <f t="shared" si="65"/>
        <v>719.17730461639792</v>
      </c>
      <c r="AI166" s="35">
        <f t="shared" si="66"/>
        <v>404.260927175262</v>
      </c>
      <c r="AJ166" s="35">
        <f t="shared" si="67"/>
        <v>28.731831491433894</v>
      </c>
      <c r="AK166" s="36">
        <f t="shared" si="68"/>
        <v>3091.2535677206442</v>
      </c>
    </row>
    <row r="167" spans="1:37" x14ac:dyDescent="0.25">
      <c r="A167" s="5">
        <v>5754</v>
      </c>
      <c r="B167" s="5">
        <v>1322465.6510653496</v>
      </c>
      <c r="C167" s="5">
        <v>1676481.1168837249</v>
      </c>
      <c r="D167" s="5">
        <v>18079.875949367106</v>
      </c>
      <c r="E167" s="5">
        <v>66.126337189770695</v>
      </c>
      <c r="F167" s="45">
        <v>-2.5000000000000001E-2</v>
      </c>
      <c r="G167" s="45">
        <v>2.5000000000000001E-2</v>
      </c>
      <c r="H167" s="45">
        <v>0.25</v>
      </c>
      <c r="I167" s="45">
        <v>0.25</v>
      </c>
      <c r="J167" s="45">
        <v>600</v>
      </c>
      <c r="K167" s="50">
        <f t="shared" si="69"/>
        <v>6344.8261501913439</v>
      </c>
      <c r="L167" s="51">
        <v>9900</v>
      </c>
      <c r="M167" s="51">
        <v>4150</v>
      </c>
      <c r="N167" s="35">
        <f t="shared" si="47"/>
        <v>496.25</v>
      </c>
      <c r="O167" s="35">
        <f t="shared" si="48"/>
        <v>25</v>
      </c>
      <c r="P167" s="35">
        <f t="shared" si="49"/>
        <v>738.94083890802244</v>
      </c>
      <c r="Q167" s="35">
        <f t="shared" si="50"/>
        <v>148.75279019625714</v>
      </c>
      <c r="R167" s="35">
        <f t="shared" si="51"/>
        <v>76.144427248056644</v>
      </c>
      <c r="S167" s="35">
        <f t="shared" si="52"/>
        <v>378.94544498612657</v>
      </c>
      <c r="T167" s="35">
        <f t="shared" si="53"/>
        <v>68.27958241870698</v>
      </c>
      <c r="U167" s="35">
        <f t="shared" si="54"/>
        <v>727.0270092576983</v>
      </c>
      <c r="V167" s="35">
        <f t="shared" si="55"/>
        <v>372.15473498518577</v>
      </c>
      <c r="W167" s="35">
        <f t="shared" si="56"/>
        <v>26.409662949286389</v>
      </c>
      <c r="X167" s="35">
        <f t="shared" si="57"/>
        <v>3399.3926187471543</v>
      </c>
      <c r="Y167" s="51">
        <v>9900</v>
      </c>
      <c r="Z167" s="51">
        <v>4150</v>
      </c>
      <c r="AA167" s="35">
        <f t="shared" si="58"/>
        <v>703.75</v>
      </c>
      <c r="AB167" s="35">
        <f t="shared" si="59"/>
        <v>475</v>
      </c>
      <c r="AC167" s="35">
        <f t="shared" si="60"/>
        <v>741.34338003164555</v>
      </c>
      <c r="AD167" s="35">
        <f t="shared" si="61"/>
        <v>182.97450452469536</v>
      </c>
      <c r="AE167" s="35">
        <f t="shared" si="62"/>
        <v>102.92054599326876</v>
      </c>
      <c r="AF167" s="35">
        <f t="shared" si="63"/>
        <v>416.40428420973842</v>
      </c>
      <c r="AG167" s="35">
        <f t="shared" si="64"/>
        <v>33.251431016125281</v>
      </c>
      <c r="AH167" s="35">
        <f t="shared" si="65"/>
        <v>719.17730461639792</v>
      </c>
      <c r="AI167" s="35">
        <f t="shared" si="66"/>
        <v>404.52696428587461</v>
      </c>
      <c r="AJ167" s="35">
        <f t="shared" si="67"/>
        <v>29.020263845685381</v>
      </c>
      <c r="AK167" s="36">
        <f t="shared" si="68"/>
        <v>3057.5413667872845</v>
      </c>
    </row>
    <row r="168" spans="1:37" x14ac:dyDescent="0.25">
      <c r="A168" s="5">
        <v>5755</v>
      </c>
      <c r="B168" s="5">
        <v>1322869.9283866882</v>
      </c>
      <c r="C168" s="5">
        <v>1677395.7532970309</v>
      </c>
      <c r="D168" s="5">
        <v>18081.56962025318</v>
      </c>
      <c r="E168" s="5">
        <v>66.181964160171759</v>
      </c>
      <c r="F168" s="45">
        <v>-2.5000000000000001E-2</v>
      </c>
      <c r="G168" s="45">
        <v>2.5000000000000001E-2</v>
      </c>
      <c r="H168" s="45">
        <v>0.25</v>
      </c>
      <c r="I168" s="45">
        <v>0.25</v>
      </c>
      <c r="J168" s="45">
        <v>600</v>
      </c>
      <c r="K168" s="50">
        <f t="shared" si="69"/>
        <v>6479.8551277885217</v>
      </c>
      <c r="L168" s="51">
        <v>9900</v>
      </c>
      <c r="M168" s="51">
        <v>4150</v>
      </c>
      <c r="N168" s="35">
        <f t="shared" si="47"/>
        <v>496.25</v>
      </c>
      <c r="O168" s="35">
        <f t="shared" si="48"/>
        <v>25</v>
      </c>
      <c r="P168" s="35">
        <f t="shared" si="49"/>
        <v>738.94083890802244</v>
      </c>
      <c r="Q168" s="35">
        <f t="shared" si="50"/>
        <v>148.75279019625714</v>
      </c>
      <c r="R168" s="35">
        <f t="shared" si="51"/>
        <v>76.091313047788915</v>
      </c>
      <c r="S168" s="35">
        <f t="shared" si="52"/>
        <v>378.66328797095451</v>
      </c>
      <c r="T168" s="35">
        <f t="shared" si="53"/>
        <v>68.27958241870698</v>
      </c>
      <c r="U168" s="35">
        <f t="shared" si="54"/>
        <v>727.0270092576983</v>
      </c>
      <c r="V168" s="35">
        <f t="shared" si="55"/>
        <v>371.89514013577946</v>
      </c>
      <c r="W168" s="35">
        <f t="shared" si="56"/>
        <v>26.645778670806799</v>
      </c>
      <c r="X168" s="35">
        <f t="shared" si="57"/>
        <v>3371.7651208424531</v>
      </c>
      <c r="Y168" s="51">
        <v>9900</v>
      </c>
      <c r="Z168" s="51">
        <v>4150</v>
      </c>
      <c r="AA168" s="35">
        <f t="shared" si="58"/>
        <v>703.75</v>
      </c>
      <c r="AB168" s="35">
        <f t="shared" si="59"/>
        <v>475</v>
      </c>
      <c r="AC168" s="35">
        <f t="shared" si="60"/>
        <v>741.34338003164555</v>
      </c>
      <c r="AD168" s="35">
        <f t="shared" si="61"/>
        <v>182.97450452469536</v>
      </c>
      <c r="AE168" s="35">
        <f t="shared" si="62"/>
        <v>102.99087774623145</v>
      </c>
      <c r="AF168" s="35">
        <f t="shared" si="63"/>
        <v>416.66922367221554</v>
      </c>
      <c r="AG168" s="35">
        <f t="shared" si="64"/>
        <v>33.251431016125281</v>
      </c>
      <c r="AH168" s="35">
        <f t="shared" si="65"/>
        <v>719.17730461639792</v>
      </c>
      <c r="AI168" s="35">
        <f t="shared" si="66"/>
        <v>404.80340170897921</v>
      </c>
      <c r="AJ168" s="35">
        <f t="shared" si="67"/>
        <v>29.320180396675706</v>
      </c>
      <c r="AK168" s="36">
        <f t="shared" si="68"/>
        <v>3023.187028693289</v>
      </c>
    </row>
    <row r="169" spans="1:37" x14ac:dyDescent="0.25">
      <c r="A169" s="5">
        <v>5755.7</v>
      </c>
      <c r="B169" s="5">
        <v>1323152.3940634727</v>
      </c>
      <c r="C169" s="5">
        <v>1678036.2321199775</v>
      </c>
      <c r="D169" s="5">
        <v>18082.755189873431</v>
      </c>
      <c r="E169" s="5">
        <v>66.22090303945248</v>
      </c>
      <c r="F169" s="45">
        <v>-2.5000000000000001E-2</v>
      </c>
      <c r="G169" s="45">
        <v>2.5000000000000001E-2</v>
      </c>
      <c r="H169" s="45">
        <v>0.25</v>
      </c>
      <c r="I169" s="45">
        <v>0.25</v>
      </c>
      <c r="J169" s="45">
        <v>600</v>
      </c>
      <c r="K169" s="50">
        <f t="shared" si="69"/>
        <v>6575.8771362498919</v>
      </c>
      <c r="L169" s="51">
        <v>9900</v>
      </c>
      <c r="M169" s="51">
        <v>4150</v>
      </c>
      <c r="N169" s="35">
        <f t="shared" si="47"/>
        <v>496.25</v>
      </c>
      <c r="O169" s="35">
        <f t="shared" si="48"/>
        <v>25</v>
      </c>
      <c r="P169" s="35">
        <f t="shared" si="49"/>
        <v>738.94083890802244</v>
      </c>
      <c r="Q169" s="35">
        <f t="shared" si="50"/>
        <v>148.75279019625714</v>
      </c>
      <c r="R169" s="35">
        <f t="shared" si="51"/>
        <v>76.052931640503658</v>
      </c>
      <c r="S169" s="35">
        <f t="shared" si="52"/>
        <v>378.45929886765742</v>
      </c>
      <c r="T169" s="35">
        <f t="shared" si="53"/>
        <v>68.27958241870698</v>
      </c>
      <c r="U169" s="35">
        <f t="shared" si="54"/>
        <v>727.0270092576983</v>
      </c>
      <c r="V169" s="35">
        <f t="shared" si="55"/>
        <v>371.70755158895025</v>
      </c>
      <c r="W169" s="35">
        <f t="shared" si="56"/>
        <v>26.816252906929297</v>
      </c>
      <c r="X169" s="35">
        <f t="shared" si="57"/>
        <v>3352.1186132203211</v>
      </c>
      <c r="Y169" s="51">
        <v>9900</v>
      </c>
      <c r="Z169" s="51">
        <v>4150</v>
      </c>
      <c r="AA169" s="35">
        <f t="shared" si="58"/>
        <v>703.75</v>
      </c>
      <c r="AB169" s="35">
        <f t="shared" si="59"/>
        <v>475</v>
      </c>
      <c r="AC169" s="35">
        <f t="shared" si="60"/>
        <v>741.34338003164555</v>
      </c>
      <c r="AD169" s="35">
        <f t="shared" si="61"/>
        <v>182.97450452469536</v>
      </c>
      <c r="AE169" s="35">
        <f t="shared" si="62"/>
        <v>103.04174785970071</v>
      </c>
      <c r="AF169" s="35">
        <f t="shared" si="63"/>
        <v>416.86072406932874</v>
      </c>
      <c r="AG169" s="35">
        <f t="shared" si="64"/>
        <v>33.251431016125281</v>
      </c>
      <c r="AH169" s="35">
        <f t="shared" si="65"/>
        <v>719.17730461639792</v>
      </c>
      <c r="AI169" s="35">
        <f t="shared" si="66"/>
        <v>405.00334558195425</v>
      </c>
      <c r="AJ169" s="35">
        <f t="shared" si="67"/>
        <v>29.537238580357414</v>
      </c>
      <c r="AK169" s="36">
        <f t="shared" si="68"/>
        <v>2998.7569204169208</v>
      </c>
    </row>
    <row r="170" spans="1:37" x14ac:dyDescent="0.25">
      <c r="A170" s="5">
        <v>5756</v>
      </c>
      <c r="B170" s="5">
        <v>1323273.3175215721</v>
      </c>
      <c r="C170" s="5">
        <v>1678310.7817814648</v>
      </c>
      <c r="D170" s="5">
        <v>18083.263291139257</v>
      </c>
      <c r="E170" s="5">
        <v>66.237591130572795</v>
      </c>
      <c r="F170" s="45">
        <v>-2.5000000000000001E-2</v>
      </c>
      <c r="G170" s="45">
        <v>2.5000000000000001E-2</v>
      </c>
      <c r="H170" s="45">
        <v>0.25</v>
      </c>
      <c r="I170" s="45">
        <v>0.25</v>
      </c>
      <c r="J170" s="45">
        <v>600</v>
      </c>
      <c r="K170" s="50">
        <f t="shared" si="69"/>
        <v>6617.4080115090128</v>
      </c>
      <c r="L170" s="51">
        <v>9900</v>
      </c>
      <c r="M170" s="51">
        <v>4150</v>
      </c>
      <c r="N170" s="35">
        <f t="shared" si="47"/>
        <v>496.25</v>
      </c>
      <c r="O170" s="35">
        <f t="shared" si="48"/>
        <v>25</v>
      </c>
      <c r="P170" s="35">
        <f t="shared" si="49"/>
        <v>738.94083890802244</v>
      </c>
      <c r="Q170" s="35">
        <f t="shared" si="50"/>
        <v>148.75279019625714</v>
      </c>
      <c r="R170" s="35">
        <f t="shared" si="51"/>
        <v>76.036170870098815</v>
      </c>
      <c r="S170" s="35">
        <f t="shared" si="52"/>
        <v>378.37019347036954</v>
      </c>
      <c r="T170" s="35">
        <f t="shared" si="53"/>
        <v>68.27958241870698</v>
      </c>
      <c r="U170" s="35">
        <f t="shared" si="54"/>
        <v>727.0270092576983</v>
      </c>
      <c r="V170" s="35">
        <f t="shared" si="55"/>
        <v>371.6256335774346</v>
      </c>
      <c r="W170" s="35">
        <f t="shared" si="56"/>
        <v>26.890658333548377</v>
      </c>
      <c r="X170" s="35">
        <f t="shared" si="57"/>
        <v>3343.6212211077573</v>
      </c>
      <c r="Y170" s="51">
        <v>9900</v>
      </c>
      <c r="Z170" s="51">
        <v>4150</v>
      </c>
      <c r="AA170" s="35">
        <f t="shared" si="58"/>
        <v>703.75</v>
      </c>
      <c r="AB170" s="35">
        <f t="shared" si="59"/>
        <v>475</v>
      </c>
      <c r="AC170" s="35">
        <f t="shared" si="60"/>
        <v>741.34338003164555</v>
      </c>
      <c r="AD170" s="35">
        <f t="shared" si="61"/>
        <v>182.97450452469536</v>
      </c>
      <c r="AE170" s="35">
        <f t="shared" si="62"/>
        <v>103.06397469119943</v>
      </c>
      <c r="AF170" s="35">
        <f t="shared" si="63"/>
        <v>416.94436340552272</v>
      </c>
      <c r="AG170" s="35">
        <f t="shared" si="64"/>
        <v>33.251431016125281</v>
      </c>
      <c r="AH170" s="35">
        <f t="shared" si="65"/>
        <v>719.17730461639792</v>
      </c>
      <c r="AI170" s="35">
        <f t="shared" si="66"/>
        <v>405.09070765903124</v>
      </c>
      <c r="AJ170" s="35">
        <f t="shared" si="67"/>
        <v>29.632113242331165</v>
      </c>
      <c r="AK170" s="36">
        <f t="shared" si="68"/>
        <v>2988.1905534386583</v>
      </c>
    </row>
    <row r="171" spans="1:37" x14ac:dyDescent="0.25">
      <c r="A171" s="5">
        <v>5756.3</v>
      </c>
      <c r="B171" s="5">
        <v>1323394.1610088348</v>
      </c>
      <c r="C171" s="5">
        <v>1678585.3666517437</v>
      </c>
      <c r="D171" s="5">
        <v>18083.77139240508</v>
      </c>
      <c r="E171" s="5">
        <v>66.25427922169311</v>
      </c>
      <c r="F171" s="45">
        <v>-2.5000000000000001E-2</v>
      </c>
      <c r="G171" s="45">
        <v>2.5000000000000001E-2</v>
      </c>
      <c r="H171" s="45">
        <v>0.25</v>
      </c>
      <c r="I171" s="45">
        <v>0.25</v>
      </c>
      <c r="J171" s="45">
        <v>600</v>
      </c>
      <c r="K171" s="50">
        <f t="shared" si="69"/>
        <v>6659.1660383192302</v>
      </c>
      <c r="L171" s="51">
        <v>9900</v>
      </c>
      <c r="M171" s="51">
        <v>4150</v>
      </c>
      <c r="N171" s="35">
        <f t="shared" si="47"/>
        <v>496.25</v>
      </c>
      <c r="O171" s="35">
        <f t="shared" si="48"/>
        <v>25</v>
      </c>
      <c r="P171" s="35">
        <f t="shared" si="49"/>
        <v>738.94083890802244</v>
      </c>
      <c r="Q171" s="35">
        <f t="shared" si="50"/>
        <v>148.75279019625714</v>
      </c>
      <c r="R171" s="35">
        <f t="shared" si="51"/>
        <v>76.019219622624405</v>
      </c>
      <c r="S171" s="35">
        <f t="shared" si="52"/>
        <v>378.2800597207119</v>
      </c>
      <c r="T171" s="35">
        <f t="shared" si="53"/>
        <v>68.27958241870698</v>
      </c>
      <c r="U171" s="35">
        <f t="shared" si="54"/>
        <v>727.0270092576983</v>
      </c>
      <c r="V171" s="35">
        <f t="shared" si="55"/>
        <v>371.54278461212607</v>
      </c>
      <c r="W171" s="35">
        <f t="shared" si="56"/>
        <v>26.965885245252817</v>
      </c>
      <c r="X171" s="35">
        <f t="shared" si="57"/>
        <v>3335.0773528304949</v>
      </c>
      <c r="Y171" s="51">
        <v>9900</v>
      </c>
      <c r="Z171" s="51">
        <v>4150</v>
      </c>
      <c r="AA171" s="35">
        <f t="shared" si="58"/>
        <v>703.75</v>
      </c>
      <c r="AB171" s="35">
        <f t="shared" si="59"/>
        <v>475</v>
      </c>
      <c r="AC171" s="35">
        <f t="shared" si="60"/>
        <v>741.34338003164555</v>
      </c>
      <c r="AD171" s="35">
        <f t="shared" si="61"/>
        <v>182.97450452469536</v>
      </c>
      <c r="AE171" s="35">
        <f t="shared" si="62"/>
        <v>103.08646177272605</v>
      </c>
      <c r="AF171" s="35">
        <f t="shared" si="63"/>
        <v>417.02896132112812</v>
      </c>
      <c r="AG171" s="35">
        <f t="shared" si="64"/>
        <v>33.251431016125281</v>
      </c>
      <c r="AH171" s="35">
        <f t="shared" si="65"/>
        <v>719.17730461639792</v>
      </c>
      <c r="AI171" s="35">
        <f t="shared" si="66"/>
        <v>405.17909264317433</v>
      </c>
      <c r="AJ171" s="35">
        <f t="shared" si="67"/>
        <v>29.728120280078276</v>
      </c>
      <c r="AK171" s="36">
        <f t="shared" si="68"/>
        <v>2977.5663941159391</v>
      </c>
    </row>
    <row r="172" spans="1:37" x14ac:dyDescent="0.25">
      <c r="A172" s="5">
        <v>5757</v>
      </c>
      <c r="B172" s="5">
        <v>1323675.8180894852</v>
      </c>
      <c r="C172" s="5">
        <v>1679226.2014745176</v>
      </c>
      <c r="D172" s="5">
        <v>18084.956962025331</v>
      </c>
      <c r="E172" s="5">
        <v>66.293218100973846</v>
      </c>
      <c r="F172" s="45">
        <v>-2.5000000000000001E-2</v>
      </c>
      <c r="G172" s="45">
        <v>2.5000000000000001E-2</v>
      </c>
      <c r="H172" s="45">
        <v>0.25</v>
      </c>
      <c r="I172" s="45">
        <v>0.25</v>
      </c>
      <c r="J172" s="45">
        <v>600</v>
      </c>
      <c r="K172" s="50">
        <f t="shared" si="69"/>
        <v>6757.4848013528135</v>
      </c>
      <c r="L172" s="51">
        <v>9900</v>
      </c>
      <c r="M172" s="51">
        <v>4150</v>
      </c>
      <c r="N172" s="35">
        <f t="shared" si="47"/>
        <v>496.25</v>
      </c>
      <c r="O172" s="35">
        <f t="shared" si="48"/>
        <v>25</v>
      </c>
      <c r="P172" s="35">
        <f t="shared" si="49"/>
        <v>738.94083890802244</v>
      </c>
      <c r="Q172" s="35">
        <f t="shared" si="50"/>
        <v>148.75279019625714</v>
      </c>
      <c r="R172" s="35">
        <f t="shared" si="51"/>
        <v>75.978911839508697</v>
      </c>
      <c r="S172" s="35">
        <f t="shared" si="52"/>
        <v>378.06567034801702</v>
      </c>
      <c r="T172" s="35">
        <f t="shared" si="53"/>
        <v>68.27958241870698</v>
      </c>
      <c r="U172" s="35">
        <f t="shared" si="54"/>
        <v>727.0270092576983</v>
      </c>
      <c r="V172" s="35">
        <f t="shared" si="55"/>
        <v>371.34578093260012</v>
      </c>
      <c r="W172" s="35">
        <f t="shared" si="56"/>
        <v>27.144667341174191</v>
      </c>
      <c r="X172" s="35">
        <f t="shared" si="57"/>
        <v>3314.9609195430676</v>
      </c>
      <c r="Y172" s="51">
        <v>9900</v>
      </c>
      <c r="Z172" s="51">
        <v>4150</v>
      </c>
      <c r="AA172" s="35">
        <f t="shared" si="58"/>
        <v>703.75</v>
      </c>
      <c r="AB172" s="35">
        <f t="shared" si="59"/>
        <v>475</v>
      </c>
      <c r="AC172" s="35">
        <f t="shared" si="60"/>
        <v>741.34338003164555</v>
      </c>
      <c r="AD172" s="35">
        <f t="shared" si="61"/>
        <v>182.97450452469536</v>
      </c>
      <c r="AE172" s="35">
        <f t="shared" si="62"/>
        <v>103.13996395975892</v>
      </c>
      <c r="AF172" s="35">
        <f t="shared" si="63"/>
        <v>417.23015628990595</v>
      </c>
      <c r="AG172" s="35">
        <f t="shared" si="64"/>
        <v>33.251431016125281</v>
      </c>
      <c r="AH172" s="35">
        <f t="shared" si="65"/>
        <v>719.17730461639792</v>
      </c>
      <c r="AI172" s="35">
        <f t="shared" si="66"/>
        <v>405.38938182396123</v>
      </c>
      <c r="AJ172" s="35">
        <f t="shared" si="67"/>
        <v>29.956631044469592</v>
      </c>
      <c r="AK172" s="36">
        <f t="shared" si="68"/>
        <v>2952.5519410233928</v>
      </c>
    </row>
    <row r="173" spans="1:37" x14ac:dyDescent="0.25">
      <c r="A173" s="5">
        <v>5757.3</v>
      </c>
      <c r="B173" s="5">
        <v>1323796.3949322701</v>
      </c>
      <c r="C173" s="5">
        <v>1679500.903539151</v>
      </c>
      <c r="D173" s="5">
        <v>18085.465063291158</v>
      </c>
      <c r="E173" s="5">
        <v>66.309906192094175</v>
      </c>
      <c r="F173" s="45">
        <v>-2.5000000000000001E-2</v>
      </c>
      <c r="G173" s="45">
        <v>2.5000000000000001E-2</v>
      </c>
      <c r="H173" s="45">
        <v>0.25</v>
      </c>
      <c r="I173" s="45">
        <v>0.25</v>
      </c>
      <c r="J173" s="45">
        <v>600</v>
      </c>
      <c r="K173" s="50">
        <f t="shared" si="69"/>
        <v>6800.0000000000264</v>
      </c>
      <c r="L173" s="51">
        <v>9900</v>
      </c>
      <c r="M173" s="51">
        <v>4150</v>
      </c>
      <c r="N173" s="35">
        <f t="shared" si="47"/>
        <v>496.25</v>
      </c>
      <c r="O173" s="35">
        <f t="shared" si="48"/>
        <v>25</v>
      </c>
      <c r="P173" s="35">
        <f t="shared" si="49"/>
        <v>738.94083890802244</v>
      </c>
      <c r="Q173" s="35">
        <f t="shared" si="50"/>
        <v>148.75279019625714</v>
      </c>
      <c r="R173" s="35">
        <f t="shared" si="51"/>
        <v>75.96130734702983</v>
      </c>
      <c r="S173" s="35">
        <f t="shared" si="52"/>
        <v>377.97200740580092</v>
      </c>
      <c r="T173" s="35">
        <f t="shared" si="53"/>
        <v>68.27958241870698</v>
      </c>
      <c r="U173" s="35">
        <f t="shared" si="54"/>
        <v>727.0270092576983</v>
      </c>
      <c r="V173" s="35">
        <f t="shared" si="55"/>
        <v>371.25973924222563</v>
      </c>
      <c r="W173" s="35">
        <f t="shared" si="56"/>
        <v>27.222707685027032</v>
      </c>
      <c r="X173" s="35">
        <f t="shared" si="57"/>
        <v>3306.2621307168065</v>
      </c>
      <c r="Y173" s="51">
        <v>9900</v>
      </c>
      <c r="Z173" s="51">
        <v>4150</v>
      </c>
      <c r="AA173" s="35">
        <f t="shared" si="58"/>
        <v>703.75</v>
      </c>
      <c r="AB173" s="35">
        <f t="shared" si="59"/>
        <v>475</v>
      </c>
      <c r="AC173" s="35">
        <f t="shared" si="60"/>
        <v>741.34338003164555</v>
      </c>
      <c r="AD173" s="35">
        <f t="shared" si="61"/>
        <v>182.97450452469536</v>
      </c>
      <c r="AE173" s="35">
        <f t="shared" si="62"/>
        <v>103.16334480641194</v>
      </c>
      <c r="AF173" s="35">
        <f t="shared" si="63"/>
        <v>417.31804287794779</v>
      </c>
      <c r="AG173" s="35">
        <f t="shared" si="64"/>
        <v>33.251431016125281</v>
      </c>
      <c r="AH173" s="35">
        <f t="shared" si="65"/>
        <v>719.17730461639792</v>
      </c>
      <c r="AI173" s="35">
        <f t="shared" si="66"/>
        <v>405.48127973246625</v>
      </c>
      <c r="AJ173" s="35">
        <f t="shared" si="67"/>
        <v>30.056530299496444</v>
      </c>
      <c r="AK173" s="36">
        <f t="shared" si="68"/>
        <v>2941.7351405524823</v>
      </c>
    </row>
    <row r="174" spans="1:37" x14ac:dyDescent="0.25">
      <c r="A174" s="5">
        <v>5758</v>
      </c>
      <c r="B174" s="5">
        <v>1324077.429710865</v>
      </c>
      <c r="C174" s="5">
        <v>1680142.0115133524</v>
      </c>
      <c r="D174" s="5">
        <v>18086.650632911409</v>
      </c>
      <c r="E174" s="5">
        <v>66.34884507137491</v>
      </c>
      <c r="F174" s="45">
        <v>-2.5000000000000001E-2</v>
      </c>
      <c r="G174" s="45">
        <v>2.5000000000000001E-2</v>
      </c>
      <c r="H174" s="45">
        <v>0.25</v>
      </c>
      <c r="I174" s="45">
        <v>0.25</v>
      </c>
      <c r="J174" s="45">
        <v>600</v>
      </c>
      <c r="K174" s="50">
        <v>6800</v>
      </c>
      <c r="L174" s="51">
        <v>9900</v>
      </c>
      <c r="M174" s="51">
        <v>4150</v>
      </c>
      <c r="N174" s="35">
        <f t="shared" si="47"/>
        <v>496.25</v>
      </c>
      <c r="O174" s="35">
        <f t="shared" si="48"/>
        <v>25</v>
      </c>
      <c r="P174" s="35">
        <f t="shared" si="49"/>
        <v>738.94083890802244</v>
      </c>
      <c r="Q174" s="35">
        <f t="shared" si="50"/>
        <v>148.75279019625714</v>
      </c>
      <c r="R174" s="35">
        <f t="shared" si="51"/>
        <v>75.96130734702983</v>
      </c>
      <c r="S174" s="35">
        <f t="shared" si="52"/>
        <v>377.97200740580092</v>
      </c>
      <c r="T174" s="35">
        <f t="shared" si="53"/>
        <v>68.27958241870698</v>
      </c>
      <c r="U174" s="35">
        <f t="shared" si="54"/>
        <v>727.0270092576983</v>
      </c>
      <c r="V174" s="35">
        <f t="shared" si="55"/>
        <v>371.25973924222563</v>
      </c>
      <c r="W174" s="35">
        <f t="shared" si="56"/>
        <v>27.222707685026982</v>
      </c>
      <c r="X174" s="35">
        <f t="shared" si="57"/>
        <v>3306.262130716812</v>
      </c>
      <c r="Y174" s="51">
        <v>9900</v>
      </c>
      <c r="Z174" s="51">
        <v>4150</v>
      </c>
      <c r="AA174" s="35">
        <f t="shared" si="58"/>
        <v>703.75</v>
      </c>
      <c r="AB174" s="35">
        <f t="shared" si="59"/>
        <v>475</v>
      </c>
      <c r="AC174" s="35">
        <f t="shared" si="60"/>
        <v>741.34338003164555</v>
      </c>
      <c r="AD174" s="35">
        <f t="shared" si="61"/>
        <v>182.97450452469536</v>
      </c>
      <c r="AE174" s="35">
        <f t="shared" si="62"/>
        <v>103.16334480641194</v>
      </c>
      <c r="AF174" s="35">
        <f t="shared" si="63"/>
        <v>417.31804287794779</v>
      </c>
      <c r="AG174" s="35">
        <f t="shared" si="64"/>
        <v>33.251431016125281</v>
      </c>
      <c r="AH174" s="35">
        <f t="shared" si="65"/>
        <v>719.17730461639792</v>
      </c>
      <c r="AI174" s="35">
        <f t="shared" si="66"/>
        <v>405.48127973246625</v>
      </c>
      <c r="AJ174" s="35">
        <f t="shared" si="67"/>
        <v>30.056530299496387</v>
      </c>
      <c r="AK174" s="36">
        <f t="shared" si="68"/>
        <v>2941.7351405524887</v>
      </c>
    </row>
    <row r="175" spans="1:37" x14ac:dyDescent="0.25">
      <c r="A175" s="5">
        <v>5759</v>
      </c>
      <c r="B175" s="5">
        <v>1324478.1520066261</v>
      </c>
      <c r="C175" s="5">
        <v>1681058.2110346854</v>
      </c>
      <c r="D175" s="5">
        <v>18088.344303797483</v>
      </c>
      <c r="E175" s="5">
        <v>66.404472041775946</v>
      </c>
      <c r="F175" s="45">
        <v>-2.5000000000000001E-2</v>
      </c>
      <c r="G175" s="45">
        <v>2.5000000000000001E-2</v>
      </c>
      <c r="H175" s="45">
        <v>0.25</v>
      </c>
      <c r="I175" s="45">
        <v>0.25</v>
      </c>
      <c r="J175" s="45">
        <v>600</v>
      </c>
      <c r="K175" s="50">
        <v>6800</v>
      </c>
      <c r="L175" s="51">
        <v>9900</v>
      </c>
      <c r="M175" s="51">
        <v>4150</v>
      </c>
      <c r="N175" s="35">
        <f t="shared" si="47"/>
        <v>496.25</v>
      </c>
      <c r="O175" s="35">
        <f t="shared" si="48"/>
        <v>25</v>
      </c>
      <c r="P175" s="35">
        <f t="shared" si="49"/>
        <v>738.94083890802244</v>
      </c>
      <c r="Q175" s="35">
        <f t="shared" si="50"/>
        <v>148.75279019625714</v>
      </c>
      <c r="R175" s="35">
        <f t="shared" si="51"/>
        <v>75.96130734702983</v>
      </c>
      <c r="S175" s="35">
        <f t="shared" si="52"/>
        <v>377.97200740580092</v>
      </c>
      <c r="T175" s="35">
        <f t="shared" si="53"/>
        <v>68.27958241870698</v>
      </c>
      <c r="U175" s="35">
        <f t="shared" si="54"/>
        <v>727.0270092576983</v>
      </c>
      <c r="V175" s="35">
        <f t="shared" si="55"/>
        <v>371.25973924222563</v>
      </c>
      <c r="W175" s="35">
        <f t="shared" si="56"/>
        <v>27.222707685026982</v>
      </c>
      <c r="X175" s="35">
        <f t="shared" si="57"/>
        <v>3306.262130716812</v>
      </c>
      <c r="Y175" s="51">
        <v>9900</v>
      </c>
      <c r="Z175" s="51">
        <v>4150</v>
      </c>
      <c r="AA175" s="35">
        <f t="shared" si="58"/>
        <v>703.75</v>
      </c>
      <c r="AB175" s="35">
        <f t="shared" si="59"/>
        <v>475</v>
      </c>
      <c r="AC175" s="35">
        <f t="shared" si="60"/>
        <v>741.34338003164555</v>
      </c>
      <c r="AD175" s="35">
        <f t="shared" si="61"/>
        <v>182.97450452469536</v>
      </c>
      <c r="AE175" s="35">
        <f t="shared" si="62"/>
        <v>103.16334480641194</v>
      </c>
      <c r="AF175" s="35">
        <f t="shared" si="63"/>
        <v>417.31804287794779</v>
      </c>
      <c r="AG175" s="35">
        <f t="shared" si="64"/>
        <v>33.251431016125281</v>
      </c>
      <c r="AH175" s="35">
        <f t="shared" si="65"/>
        <v>719.17730461639792</v>
      </c>
      <c r="AI175" s="35">
        <f t="shared" si="66"/>
        <v>405.48127973246625</v>
      </c>
      <c r="AJ175" s="35">
        <f t="shared" si="67"/>
        <v>30.056530299496387</v>
      </c>
      <c r="AK175" s="36">
        <f t="shared" si="68"/>
        <v>2941.7351405524887</v>
      </c>
    </row>
    <row r="176" spans="1:37" x14ac:dyDescent="0.25">
      <c r="A176" s="5">
        <v>5760</v>
      </c>
      <c r="B176" s="5">
        <v>1324877.9846000671</v>
      </c>
      <c r="C176" s="5">
        <v>1681974.7991749346</v>
      </c>
      <c r="D176" s="5">
        <v>18090.037974683561</v>
      </c>
      <c r="E176" s="5">
        <v>66.460099012177011</v>
      </c>
      <c r="F176" s="45">
        <v>-2.5000000000000001E-2</v>
      </c>
      <c r="G176" s="45">
        <v>2.5000000000000001E-2</v>
      </c>
      <c r="H176" s="45">
        <v>0.25</v>
      </c>
      <c r="I176" s="45">
        <v>0.25</v>
      </c>
      <c r="J176" s="45">
        <v>600</v>
      </c>
      <c r="K176" s="50">
        <v>6800</v>
      </c>
      <c r="L176" s="51">
        <v>9900</v>
      </c>
      <c r="M176" s="51">
        <v>4150</v>
      </c>
      <c r="N176" s="35">
        <f t="shared" si="47"/>
        <v>496.25</v>
      </c>
      <c r="O176" s="35">
        <f t="shared" si="48"/>
        <v>25</v>
      </c>
      <c r="P176" s="35">
        <f t="shared" si="49"/>
        <v>738.94083890802244</v>
      </c>
      <c r="Q176" s="35">
        <f t="shared" si="50"/>
        <v>148.75279019625714</v>
      </c>
      <c r="R176" s="35">
        <f t="shared" si="51"/>
        <v>75.96130734702983</v>
      </c>
      <c r="S176" s="35">
        <f t="shared" si="52"/>
        <v>377.97200740580092</v>
      </c>
      <c r="T176" s="35">
        <f t="shared" si="53"/>
        <v>68.27958241870698</v>
      </c>
      <c r="U176" s="35">
        <f t="shared" si="54"/>
        <v>727.0270092576983</v>
      </c>
      <c r="V176" s="35">
        <f t="shared" si="55"/>
        <v>371.25973924222563</v>
      </c>
      <c r="W176" s="35">
        <f t="shared" si="56"/>
        <v>27.222707685026982</v>
      </c>
      <c r="X176" s="35">
        <f t="shared" si="57"/>
        <v>3306.262130716812</v>
      </c>
      <c r="Y176" s="51">
        <v>9900</v>
      </c>
      <c r="Z176" s="51">
        <v>4150</v>
      </c>
      <c r="AA176" s="35">
        <f t="shared" si="58"/>
        <v>703.75</v>
      </c>
      <c r="AB176" s="35">
        <f t="shared" si="59"/>
        <v>475</v>
      </c>
      <c r="AC176" s="35">
        <f t="shared" si="60"/>
        <v>741.34338003164555</v>
      </c>
      <c r="AD176" s="35">
        <f t="shared" si="61"/>
        <v>182.97450452469536</v>
      </c>
      <c r="AE176" s="35">
        <f t="shared" si="62"/>
        <v>103.16334480641194</v>
      </c>
      <c r="AF176" s="35">
        <f t="shared" si="63"/>
        <v>417.31804287794779</v>
      </c>
      <c r="AG176" s="35">
        <f t="shared" si="64"/>
        <v>33.251431016125281</v>
      </c>
      <c r="AH176" s="35">
        <f t="shared" si="65"/>
        <v>719.17730461639792</v>
      </c>
      <c r="AI176" s="35">
        <f t="shared" si="66"/>
        <v>405.48127973246625</v>
      </c>
      <c r="AJ176" s="35">
        <f t="shared" si="67"/>
        <v>30.056530299496387</v>
      </c>
      <c r="AK176" s="36">
        <f t="shared" si="68"/>
        <v>2941.7351405524887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K127"/>
  <sheetViews>
    <sheetView topLeftCell="H1" zoomScale="85" zoomScaleNormal="85" workbookViewId="0">
      <selection activeCell="AA3" sqref="AA3:AK127"/>
    </sheetView>
  </sheetViews>
  <sheetFormatPr defaultRowHeight="13.8" x14ac:dyDescent="0.25"/>
  <cols>
    <col min="11" max="11" width="9.5" bestFit="1" customWidth="1"/>
  </cols>
  <sheetData>
    <row r="1" spans="1:37" x14ac:dyDescent="0.25">
      <c r="A1" s="73" t="s">
        <v>82</v>
      </c>
      <c r="B1" s="74"/>
      <c r="C1" s="74"/>
      <c r="D1" s="74"/>
      <c r="E1" s="74"/>
      <c r="F1" s="5"/>
      <c r="G1" s="5"/>
      <c r="H1" s="5"/>
      <c r="I1" s="5"/>
      <c r="J1" s="5"/>
      <c r="K1" s="77" t="s">
        <v>116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 t="s">
        <v>117</v>
      </c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6"/>
    </row>
    <row r="2" spans="1:37" x14ac:dyDescent="0.25">
      <c r="A2" s="5" t="s">
        <v>19</v>
      </c>
      <c r="B2" s="5" t="s">
        <v>20</v>
      </c>
      <c r="C2" s="5" t="s">
        <v>46</v>
      </c>
      <c r="D2" s="5" t="s">
        <v>22</v>
      </c>
      <c r="E2" s="5" t="s">
        <v>23</v>
      </c>
      <c r="F2" s="5" t="s">
        <v>86</v>
      </c>
      <c r="G2" s="5" t="s">
        <v>87</v>
      </c>
      <c r="H2" s="5" t="s">
        <v>97</v>
      </c>
      <c r="I2" s="5" t="s">
        <v>98</v>
      </c>
      <c r="J2" s="5" t="s">
        <v>147</v>
      </c>
      <c r="K2" s="33" t="s">
        <v>85</v>
      </c>
      <c r="L2" s="12" t="s">
        <v>88</v>
      </c>
      <c r="M2" s="12" t="s">
        <v>96</v>
      </c>
      <c r="N2" s="12" t="s">
        <v>94</v>
      </c>
      <c r="O2" s="12" t="s">
        <v>95</v>
      </c>
      <c r="P2" s="12" t="s">
        <v>90</v>
      </c>
      <c r="Q2" s="12" t="s">
        <v>91</v>
      </c>
      <c r="R2" s="12" t="s">
        <v>92</v>
      </c>
      <c r="S2" s="12" t="s">
        <v>93</v>
      </c>
      <c r="T2" s="12" t="s">
        <v>102</v>
      </c>
      <c r="U2" s="12" t="s">
        <v>103</v>
      </c>
      <c r="V2" s="12" t="s">
        <v>104</v>
      </c>
      <c r="W2" s="12" t="s">
        <v>105</v>
      </c>
      <c r="X2" s="12" t="s">
        <v>110</v>
      </c>
      <c r="Y2" s="12" t="s">
        <v>89</v>
      </c>
      <c r="Z2" s="12" t="s">
        <v>99</v>
      </c>
      <c r="AA2" s="12" t="s">
        <v>100</v>
      </c>
      <c r="AB2" s="12" t="s">
        <v>101</v>
      </c>
      <c r="AC2" s="12" t="s">
        <v>112</v>
      </c>
      <c r="AD2" s="12" t="s">
        <v>113</v>
      </c>
      <c r="AE2" s="12" t="s">
        <v>114</v>
      </c>
      <c r="AF2" s="12" t="s">
        <v>115</v>
      </c>
      <c r="AG2" s="12" t="s">
        <v>106</v>
      </c>
      <c r="AH2" s="12" t="s">
        <v>107</v>
      </c>
      <c r="AI2" s="12" t="s">
        <v>108</v>
      </c>
      <c r="AJ2" s="12" t="s">
        <v>109</v>
      </c>
      <c r="AK2" s="34" t="s">
        <v>111</v>
      </c>
    </row>
    <row r="3" spans="1:37" x14ac:dyDescent="0.25">
      <c r="A3" s="5">
        <v>5760</v>
      </c>
      <c r="B3" s="5">
        <v>1324877.9846000671</v>
      </c>
      <c r="C3" s="5">
        <v>1681974.7991749346</v>
      </c>
      <c r="D3" s="5">
        <v>18090.037974683561</v>
      </c>
      <c r="E3" s="5">
        <v>66.460099012177011</v>
      </c>
      <c r="F3" s="45">
        <v>-2.5000000000000001E-2</v>
      </c>
      <c r="G3" s="45">
        <v>2.5000000000000001E-2</v>
      </c>
      <c r="H3" s="45">
        <v>0.25</v>
      </c>
      <c r="I3" s="45">
        <v>0.25</v>
      </c>
      <c r="J3" s="45">
        <v>600</v>
      </c>
      <c r="K3" s="50">
        <v>6800</v>
      </c>
      <c r="L3" s="51">
        <v>9900</v>
      </c>
      <c r="M3" s="51">
        <v>4150</v>
      </c>
      <c r="N3" s="35">
        <f>M3*F3+J3</f>
        <v>496.25</v>
      </c>
      <c r="O3" s="35">
        <f>(L3-400-500)*F3+250</f>
        <v>25</v>
      </c>
      <c r="P3" s="35">
        <f>(1000*SIN(PI()/2-(PI()/2+ATAN(H3)+ATAN(250/(L3-M3-400-250)))/2)/SIN((PI()/2+ATAN(H3)+ATAN(250/(L3-M3-400-250)))/2))*COS(ATAN((N3-O3)/(L3-M3-400-250)))</f>
        <v>738.94083890802244</v>
      </c>
      <c r="Q3" s="35">
        <f>(1000*SIN(PI()/2-(PI()/2+ATAN(H3)+ATAN(250/(L3-M3-400-250)))/2)/SIN((PI()/2+ATAN(H3)+ATAN(250/(L3-M3-400-250)))/2))*SIN(ATAN(H3)+ATAN(250/(L3-M3-400-250))-ATAN((N3-O3)/(L3-M3-400-250)))</f>
        <v>148.75279019625714</v>
      </c>
      <c r="R3" s="35">
        <f>(500*SIN(PI()/2-(PI()/2+(ATAN(H3)+ATAN(250/(L3-M3-400-250))-ATAN((N3-O3)/(L3-M3-400-250)))-(ATAN((O3-AB3)/(X3+AK3))))/2)/SIN((PI()/2+(ATAN(H3)+ATAN(250/(L3-M3-400-250))-ATAN((N3-O3)/(L3-M3-400-250)))-(ATAN((O3-AB3)/(X3+AK3))))/2))*SIN(ATAN(H3)+ATAN(250/(L3-M3-400-250))-ATAN((N3-O3)/(L3-M3-400-250)))</f>
        <v>75.96130734702983</v>
      </c>
      <c r="S3" s="35">
        <f>(500*SIN(PI()/2-(PI()/2+(ATAN(H3)+ATAN(250/(L3-M3-400-250))-ATAN((N3-O3)/(L3-M3-400-250)))-(ATAN((O3-AB3)/(X3+AK3))))/2)/SIN((PI()/2+(ATAN(H3)+ATAN(250/(L3-M3-400-250))-ATAN((N3-O3)/(L3-M3-400-250)))-(ATAN((O3-AB3)/(X3+AK3))))/2))*COS(ATAN((O3-AB3)/(X3+AK3)))</f>
        <v>377.97200740580092</v>
      </c>
      <c r="T3" s="35">
        <f>(1000*SIN(PI()/2-(PI()/2+ATAN(H3)+ATAN(250/(L3-M3-400-250)))/2)/SIN((PI()/2+ATAN(H3)+ATAN(250/(L3-M3-400-250)))/2))*SIN(ATAN((N3-O3)/(L3-M3-400-250)))</f>
        <v>68.27958241870698</v>
      </c>
      <c r="U3" s="35">
        <f>(1000*SIN(PI()/2-(PI()/2+ATAN(H3)+ATAN(250/(L3-M3-400-250)))/2)/SIN((PI()/2+ATAN(H3)+ATAN(250/(L3-M3-400-250)))/2))*COS(ATAN(H3)+ATAN(250/(L3-M3-400-250))-ATAN((N3-O3)/(L3-M3-400-250)))</f>
        <v>727.0270092576983</v>
      </c>
      <c r="V3" s="35">
        <f>(500*SIN(PI()/2-(PI()/2+(ATAN(H3)+ATAN(250/(L3-M3-400-250))-ATAN((N3-O3)/(L3-M3-400-250)))-(ATAN((O3-AB3)/(X3+AK3))))/2)/SIN((PI()/2+(ATAN(H3)+ATAN(250/(L3-M3-400-250))-ATAN((N3-O3)/(L3-M3-400-250)))-(ATAN((O3-AB3)/(X3+AK3))))/2))*COS(ATAN(H3)+ATAN(250/(L3-M3-400-250))-ATAN((N3-O3)/(L3-M3-400-250)))</f>
        <v>371.25973924222563</v>
      </c>
      <c r="W3" s="35">
        <f>ABS((500*SIN(PI()/2-(PI()/2+(ATAN(H3)+ATAN(250/(L3-M3-400-250))-ATAN((N3-O3)/(L3-M3-400-250)))-(ATAN((O3-AB3)/(X3+AK3))))/2)/SIN((PI()/2+(ATAN(H3)+ATAN(250/(L3-M3-400-250))-ATAN((N3-O3)/(L3-M3-400-250)))-(ATAN((O3-AB3)/(X3+AK3))))/2))*SIN(ATAN((O3-AB3)/(X3+AK3))))</f>
        <v>27.222707685026982</v>
      </c>
      <c r="X3" s="35">
        <f>M3+400-((K3-250-(N3-O3))/TAN(PI()/2-(ATAN(H3)+ATAN(250/(L3-M3-400-250))-ATAN((N3-O3)/(L3-M3-400-250)))))</f>
        <v>3306.262130716812</v>
      </c>
      <c r="Y3" s="51">
        <v>9900</v>
      </c>
      <c r="Z3" s="51">
        <v>4150</v>
      </c>
      <c r="AA3" s="35">
        <f>Z3*G3+J3</f>
        <v>703.75</v>
      </c>
      <c r="AB3" s="35">
        <f>(Y3-400-500)*G3+250</f>
        <v>475</v>
      </c>
      <c r="AC3" s="35">
        <f>(1000*SIN(PI()/2-(PI()/2+ATAN(I3)+ATAN(250/(Y3-Z3-400-250)))/2)/SIN((PI()/2+ATAN(I3)+ATAN(250/(Y3-Z3-400-250)))/2))*COS(ATAN((AA3-AB3)/(Y3-Z3-400-250)))</f>
        <v>741.34338003164555</v>
      </c>
      <c r="AD3" s="35">
        <f>(1000*SIN(PI()/2-(PI()/2+ATAN(I3)+ATAN(250/(Y3-Z3-400-250)))/2)/SIN((PI()/2+ATAN(I3)+ATAN(250/(Y3-Z3-400-250)))/2))*SIN(ATAN(I3)+ATAN(250/(Y3-Z3-400-250))-(ATAN((AA3-AB3)/(Y3-Z3-400-250))))</f>
        <v>182.97450452469536</v>
      </c>
      <c r="AE3" s="35">
        <f>(500*SIN(PI()/2-(PI()/2+(ATAN(I3)+ATAN(250/(Y3-Z3-400-250))-(ATAN((AA3-AB3)/(Y3-Z3-400-250))))+(ATAN((O3-AB3)/(X3+AK3))))/2)/SIN((PI()/2+(ATAN(I3)+ATAN(250/(Y3-Z3-400-250))-(ATAN((AA3-AB3)/(Y3-Z3-400-250))))+(ATAN((O3-AB3)/(X3+AK3))))/2))*SIN(ATAN(I3)+ATAN(250/(Y3-Z3-400-250))-(ATAN((AA3-AB3)/(Y3-Z3-400-250))))</f>
        <v>103.16334480641194</v>
      </c>
      <c r="AF3" s="35">
        <f>(500*SIN(PI()/2-(PI()/2+(ATAN(I3)+ATAN(250/(Y3-Z3-400-250))-(ATAN((AA3-AB3)/(Y3-Z3-400-250))))+(ATAN((O3-AB3)/(X3+AK3))))/2)/SIN((PI()/2+(ATAN(I3)+ATAN(250/(Y3-Z3-400-250))-(ATAN((AA3-AB3)/(Y3-Z3-400-250))))+(ATAN((O3-AB3)/(X3+AK3))))/2))*COS(ATAN((O3-AB3)/(X3+AK3)))</f>
        <v>417.31804287794779</v>
      </c>
      <c r="AG3" s="35">
        <f>(1000*SIN(PI()/2-(PI()/2+ATAN(I3)+ATAN(250/(Y3-Z3-400-250)))/2)/SIN((PI()/2+ATAN(I3)+ATAN(250/(Y3-Z3-400-250)))/2))*SIN(ATAN((AA3-AB3)/(Y3-Z3-400-250)))</f>
        <v>33.251431016125281</v>
      </c>
      <c r="AH3" s="35">
        <f>(1000*SIN(PI()/2-(PI()/2+ATAN(I3)+ATAN(250/(Y3-Z3-400-250)))/2)/SIN((PI()/2+ATAN(I3)+ATAN(250/(Y3-Z3-400-250)))/2))*COS(ATAN(I3)+ATAN(250/(Y3-Z3-400-250))-(ATAN((AA3-AB3)/(Y3-Z3-400-250))))</f>
        <v>719.17730461639792</v>
      </c>
      <c r="AI3" s="35">
        <f>(500*SIN(PI()/2-(PI()/2+(ATAN(I3)+ATAN(250/(Y3-Z3-400-250))-(ATAN((AA3-AB3)/(Y3-Z3-400-250))))+(ATAN((O3-AB3)/(X3+AK3))))/2)/SIN((PI()/2+(ATAN(I3)+ATAN(250/(Y3-Z3-400-250))-(ATAN((AA3-AB3)/(Y3-Z3-400-250))))+(ATAN((O3-AB3)/(X3+AK3))))/2))*COS(ATAN(I3)+ATAN(250/(Y3-Z3-400-250))-(ATAN((AA3-AB3)/(Y3-Z3-400-250))))</f>
        <v>405.48127973246625</v>
      </c>
      <c r="AJ3" s="35">
        <f>ABS((500*SIN(PI()/2-(PI()/2+(ATAN(I3)+ATAN(250/(Y3-Z3-400-250))-(ATAN((AA3-AB3)/(Y3-Z3-400-250))))+(ATAN((O3-AB3)/(X3+AK3))))/2)/SIN((PI()/2+(ATAN(I3)+ATAN(250/(Y3-Z3-400-250))-(ATAN((AA3-AB3)/(Y3-Z3-400-250))))+(ATAN((O3-AB3)/(X3+AK3))))/2))*SIN(ATAN((O3-AB3)/(X3+AK3))))</f>
        <v>30.056530299496387</v>
      </c>
      <c r="AK3" s="36">
        <f>Z3+400-((K3-250-(AA3-AB3))/TAN(PI()/2-(ATAN(I3)+ATAN(250/(Y3-Z3-400-250))-(ATAN((AA3-AB3)/(Y3-Z3-400-250))))))</f>
        <v>2941.7351405524887</v>
      </c>
    </row>
    <row r="4" spans="1:37" x14ac:dyDescent="0.25">
      <c r="A4" s="5">
        <v>5761</v>
      </c>
      <c r="B4" s="5">
        <v>1325276.927113533</v>
      </c>
      <c r="C4" s="5">
        <v>1682891.775070101</v>
      </c>
      <c r="D4" s="5">
        <v>18091.731645569638</v>
      </c>
      <c r="E4" s="5">
        <v>66.515725982578047</v>
      </c>
      <c r="F4" s="45">
        <v>-2.5000000000000001E-2</v>
      </c>
      <c r="G4" s="45">
        <v>2.5000000000000001E-2</v>
      </c>
      <c r="H4" s="45">
        <v>0.25</v>
      </c>
      <c r="I4" s="45">
        <v>0.25</v>
      </c>
      <c r="J4" s="45">
        <v>600</v>
      </c>
      <c r="K4" s="50">
        <v>6800</v>
      </c>
      <c r="L4" s="51">
        <v>9900</v>
      </c>
      <c r="M4" s="51">
        <v>4150</v>
      </c>
      <c r="N4" s="35">
        <f t="shared" ref="N4:N67" si="0">M4*F4+J4</f>
        <v>496.25</v>
      </c>
      <c r="O4" s="35">
        <f t="shared" ref="O4:O67" si="1">(L4-400-500)*F4+250</f>
        <v>25</v>
      </c>
      <c r="P4" s="35">
        <f t="shared" ref="P4:P67" si="2">(1000*SIN(PI()/2-(PI()/2+ATAN(H4)+ATAN(250/(L4-M4-400-250)))/2)/SIN((PI()/2+ATAN(H4)+ATAN(250/(L4-M4-400-250)))/2))*COS(ATAN((N4-O4)/(L4-M4-400-250)))</f>
        <v>738.94083890802244</v>
      </c>
      <c r="Q4" s="35">
        <f t="shared" ref="Q4:Q67" si="3">(1000*SIN(PI()/2-(PI()/2+ATAN(H4)+ATAN(250/(L4-M4-400-250)))/2)/SIN((PI()/2+ATAN(H4)+ATAN(250/(L4-M4-400-250)))/2))*SIN(ATAN(H4)+ATAN(250/(L4-M4-400-250))-ATAN((N4-O4)/(L4-M4-400-250)))</f>
        <v>148.75279019625714</v>
      </c>
      <c r="R4" s="35">
        <f t="shared" ref="R4:R67" si="4">(500*SIN(PI()/2-(PI()/2+(ATAN(H4)+ATAN(250/(L4-M4-400-250))-ATAN((N4-O4)/(L4-M4-400-250)))-(ATAN((O4-AB4)/(X4+AK4))))/2)/SIN((PI()/2+(ATAN(H4)+ATAN(250/(L4-M4-400-250))-ATAN((N4-O4)/(L4-M4-400-250)))-(ATAN((O4-AB4)/(X4+AK4))))/2))*SIN(ATAN(H4)+ATAN(250/(L4-M4-400-250))-ATAN((N4-O4)/(L4-M4-400-250)))</f>
        <v>75.96130734702983</v>
      </c>
      <c r="S4" s="35">
        <f t="shared" ref="S4:S67" si="5">(500*SIN(PI()/2-(PI()/2+(ATAN(H4)+ATAN(250/(L4-M4-400-250))-ATAN((N4-O4)/(L4-M4-400-250)))-(ATAN((O4-AB4)/(X4+AK4))))/2)/SIN((PI()/2+(ATAN(H4)+ATAN(250/(L4-M4-400-250))-ATAN((N4-O4)/(L4-M4-400-250)))-(ATAN((O4-AB4)/(X4+AK4))))/2))*COS(ATAN((O4-AB4)/(X4+AK4)))</f>
        <v>377.97200740580092</v>
      </c>
      <c r="T4" s="35">
        <f t="shared" ref="T4:T67" si="6">(1000*SIN(PI()/2-(PI()/2+ATAN(H4)+ATAN(250/(L4-M4-400-250)))/2)/SIN((PI()/2+ATAN(H4)+ATAN(250/(L4-M4-400-250)))/2))*SIN(ATAN((N4-O4)/(L4-M4-400-250)))</f>
        <v>68.27958241870698</v>
      </c>
      <c r="U4" s="35">
        <f t="shared" ref="U4:U67" si="7">(1000*SIN(PI()/2-(PI()/2+ATAN(H4)+ATAN(250/(L4-M4-400-250)))/2)/SIN((PI()/2+ATAN(H4)+ATAN(250/(L4-M4-400-250)))/2))*COS(ATAN(H4)+ATAN(250/(L4-M4-400-250))-ATAN((N4-O4)/(L4-M4-400-250)))</f>
        <v>727.0270092576983</v>
      </c>
      <c r="V4" s="35">
        <f t="shared" ref="V4:V67" si="8">(500*SIN(PI()/2-(PI()/2+(ATAN(H4)+ATAN(250/(L4-M4-400-250))-ATAN((N4-O4)/(L4-M4-400-250)))-(ATAN((O4-AB4)/(X4+AK4))))/2)/SIN((PI()/2+(ATAN(H4)+ATAN(250/(L4-M4-400-250))-ATAN((N4-O4)/(L4-M4-400-250)))-(ATAN((O4-AB4)/(X4+AK4))))/2))*COS(ATAN(H4)+ATAN(250/(L4-M4-400-250))-ATAN((N4-O4)/(L4-M4-400-250)))</f>
        <v>371.25973924222563</v>
      </c>
      <c r="W4" s="35">
        <f t="shared" ref="W4:W67" si="9">ABS((500*SIN(PI()/2-(PI()/2+(ATAN(H4)+ATAN(250/(L4-M4-400-250))-ATAN((N4-O4)/(L4-M4-400-250)))-(ATAN((O4-AB4)/(X4+AK4))))/2)/SIN((PI()/2+(ATAN(H4)+ATAN(250/(L4-M4-400-250))-ATAN((N4-O4)/(L4-M4-400-250)))-(ATAN((O4-AB4)/(X4+AK4))))/2))*SIN(ATAN((O4-AB4)/(X4+AK4))))</f>
        <v>27.222707685026982</v>
      </c>
      <c r="X4" s="35">
        <f t="shared" ref="X4:X67" si="10">M4+400-((K4-250-(N4-O4))/TAN(PI()/2-(ATAN(H4)+ATAN(250/(L4-M4-400-250))-ATAN((N4-O4)/(L4-M4-400-250)))))</f>
        <v>3306.262130716812</v>
      </c>
      <c r="Y4" s="51">
        <v>9900</v>
      </c>
      <c r="Z4" s="51">
        <v>4150</v>
      </c>
      <c r="AA4" s="35">
        <f t="shared" ref="AA4:AA67" si="11">Z4*G4+J4</f>
        <v>703.75</v>
      </c>
      <c r="AB4" s="35">
        <f t="shared" ref="AB4:AB67" si="12">(Y4-400-500)*G4+250</f>
        <v>475</v>
      </c>
      <c r="AC4" s="35">
        <f t="shared" ref="AC4:AC67" si="13">(1000*SIN(PI()/2-(PI()/2+ATAN(I4)+ATAN(250/(Y4-Z4-400-250)))/2)/SIN((PI()/2+ATAN(I4)+ATAN(250/(Y4-Z4-400-250)))/2))*COS(ATAN((AA4-AB4)/(Y4-Z4-400-250)))</f>
        <v>741.34338003164555</v>
      </c>
      <c r="AD4" s="35">
        <f t="shared" ref="AD4:AD67" si="14">(1000*SIN(PI()/2-(PI()/2+ATAN(I4)+ATAN(250/(Y4-Z4-400-250)))/2)/SIN((PI()/2+ATAN(I4)+ATAN(250/(Y4-Z4-400-250)))/2))*SIN(ATAN(I4)+ATAN(250/(Y4-Z4-400-250))-(ATAN((AA4-AB4)/(Y4-Z4-400-250))))</f>
        <v>182.97450452469536</v>
      </c>
      <c r="AE4" s="35">
        <f t="shared" ref="AE4:AE67" si="15">(500*SIN(PI()/2-(PI()/2+(ATAN(I4)+ATAN(250/(Y4-Z4-400-250))-(ATAN((AA4-AB4)/(Y4-Z4-400-250))))+(ATAN((O4-AB4)/(X4+AK4))))/2)/SIN((PI()/2+(ATAN(I4)+ATAN(250/(Y4-Z4-400-250))-(ATAN((AA4-AB4)/(Y4-Z4-400-250))))+(ATAN((O4-AB4)/(X4+AK4))))/2))*SIN(ATAN(I4)+ATAN(250/(Y4-Z4-400-250))-(ATAN((AA4-AB4)/(Y4-Z4-400-250))))</f>
        <v>103.16334480641194</v>
      </c>
      <c r="AF4" s="35">
        <f t="shared" ref="AF4:AF67" si="16">(500*SIN(PI()/2-(PI()/2+(ATAN(I4)+ATAN(250/(Y4-Z4-400-250))-(ATAN((AA4-AB4)/(Y4-Z4-400-250))))+(ATAN((O4-AB4)/(X4+AK4))))/2)/SIN((PI()/2+(ATAN(I4)+ATAN(250/(Y4-Z4-400-250))-(ATAN((AA4-AB4)/(Y4-Z4-400-250))))+(ATAN((O4-AB4)/(X4+AK4))))/2))*COS(ATAN((O4-AB4)/(X4+AK4)))</f>
        <v>417.31804287794779</v>
      </c>
      <c r="AG4" s="35">
        <f t="shared" ref="AG4:AG67" si="17">(1000*SIN(PI()/2-(PI()/2+ATAN(I4)+ATAN(250/(Y4-Z4-400-250)))/2)/SIN((PI()/2+ATAN(I4)+ATAN(250/(Y4-Z4-400-250)))/2))*SIN(ATAN((AA4-AB4)/(Y4-Z4-400-250)))</f>
        <v>33.251431016125281</v>
      </c>
      <c r="AH4" s="35">
        <f t="shared" ref="AH4:AH67" si="18">(1000*SIN(PI()/2-(PI()/2+ATAN(I4)+ATAN(250/(Y4-Z4-400-250)))/2)/SIN((PI()/2+ATAN(I4)+ATAN(250/(Y4-Z4-400-250)))/2))*COS(ATAN(I4)+ATAN(250/(Y4-Z4-400-250))-(ATAN((AA4-AB4)/(Y4-Z4-400-250))))</f>
        <v>719.17730461639792</v>
      </c>
      <c r="AI4" s="35">
        <f t="shared" ref="AI4:AI67" si="19">(500*SIN(PI()/2-(PI()/2+(ATAN(I4)+ATAN(250/(Y4-Z4-400-250))-(ATAN((AA4-AB4)/(Y4-Z4-400-250))))+(ATAN((O4-AB4)/(X4+AK4))))/2)/SIN((PI()/2+(ATAN(I4)+ATAN(250/(Y4-Z4-400-250))-(ATAN((AA4-AB4)/(Y4-Z4-400-250))))+(ATAN((O4-AB4)/(X4+AK4))))/2))*COS(ATAN(I4)+ATAN(250/(Y4-Z4-400-250))-(ATAN((AA4-AB4)/(Y4-Z4-400-250))))</f>
        <v>405.48127973246625</v>
      </c>
      <c r="AJ4" s="35">
        <f t="shared" ref="AJ4:AJ67" si="20">ABS((500*SIN(PI()/2-(PI()/2+(ATAN(I4)+ATAN(250/(Y4-Z4-400-250))-(ATAN((AA4-AB4)/(Y4-Z4-400-250))))+(ATAN((O4-AB4)/(X4+AK4))))/2)/SIN((PI()/2+(ATAN(I4)+ATAN(250/(Y4-Z4-400-250))-(ATAN((AA4-AB4)/(Y4-Z4-400-250))))+(ATAN((O4-AB4)/(X4+AK4))))/2))*SIN(ATAN((O4-AB4)/(X4+AK4))))</f>
        <v>30.056530299496387</v>
      </c>
      <c r="AK4" s="36">
        <f t="shared" ref="AK4:AK67" si="21">Z4+400-((K4-250-(AA4-AB4))/TAN(PI()/2-(ATAN(I4)+ATAN(250/(Y4-Z4-400-250))-(ATAN((AA4-AB4)/(Y4-Z4-400-250))))))</f>
        <v>2941.7351405524887</v>
      </c>
    </row>
    <row r="5" spans="1:37" x14ac:dyDescent="0.25">
      <c r="A5" s="5">
        <v>5762</v>
      </c>
      <c r="B5" s="5">
        <v>1325674.9791712761</v>
      </c>
      <c r="C5" s="5">
        <v>1683809.1378558874</v>
      </c>
      <c r="D5" s="5">
        <v>18093.425316455716</v>
      </c>
      <c r="E5" s="5">
        <v>66.571352952979097</v>
      </c>
      <c r="F5" s="45">
        <v>-2.5000000000000001E-2</v>
      </c>
      <c r="G5" s="45">
        <v>2.5000000000000001E-2</v>
      </c>
      <c r="H5" s="45">
        <v>0.25</v>
      </c>
      <c r="I5" s="45">
        <v>0.25</v>
      </c>
      <c r="J5" s="45">
        <v>600</v>
      </c>
      <c r="K5" s="50">
        <v>6800</v>
      </c>
      <c r="L5" s="51">
        <v>9900</v>
      </c>
      <c r="M5" s="51">
        <v>4150</v>
      </c>
      <c r="N5" s="35">
        <f t="shared" si="0"/>
        <v>496.25</v>
      </c>
      <c r="O5" s="35">
        <f t="shared" si="1"/>
        <v>25</v>
      </c>
      <c r="P5" s="35">
        <f t="shared" si="2"/>
        <v>738.94083890802244</v>
      </c>
      <c r="Q5" s="35">
        <f t="shared" si="3"/>
        <v>148.75279019625714</v>
      </c>
      <c r="R5" s="35">
        <f t="shared" si="4"/>
        <v>75.96130734702983</v>
      </c>
      <c r="S5" s="35">
        <f t="shared" si="5"/>
        <v>377.97200740580092</v>
      </c>
      <c r="T5" s="35">
        <f t="shared" si="6"/>
        <v>68.27958241870698</v>
      </c>
      <c r="U5" s="35">
        <f t="shared" si="7"/>
        <v>727.0270092576983</v>
      </c>
      <c r="V5" s="35">
        <f t="shared" si="8"/>
        <v>371.25973924222563</v>
      </c>
      <c r="W5" s="35">
        <f t="shared" si="9"/>
        <v>27.222707685026982</v>
      </c>
      <c r="X5" s="35">
        <f t="shared" si="10"/>
        <v>3306.262130716812</v>
      </c>
      <c r="Y5" s="51">
        <v>9900</v>
      </c>
      <c r="Z5" s="51">
        <v>4150</v>
      </c>
      <c r="AA5" s="35">
        <f t="shared" si="11"/>
        <v>703.75</v>
      </c>
      <c r="AB5" s="35">
        <f t="shared" si="12"/>
        <v>475</v>
      </c>
      <c r="AC5" s="35">
        <f t="shared" si="13"/>
        <v>741.34338003164555</v>
      </c>
      <c r="AD5" s="35">
        <f t="shared" si="14"/>
        <v>182.97450452469536</v>
      </c>
      <c r="AE5" s="35">
        <f t="shared" si="15"/>
        <v>103.16334480641194</v>
      </c>
      <c r="AF5" s="35">
        <f t="shared" si="16"/>
        <v>417.31804287794779</v>
      </c>
      <c r="AG5" s="35">
        <f t="shared" si="17"/>
        <v>33.251431016125281</v>
      </c>
      <c r="AH5" s="35">
        <f t="shared" si="18"/>
        <v>719.17730461639792</v>
      </c>
      <c r="AI5" s="35">
        <f t="shared" si="19"/>
        <v>405.48127973246625</v>
      </c>
      <c r="AJ5" s="35">
        <f t="shared" si="20"/>
        <v>30.056530299496387</v>
      </c>
      <c r="AK5" s="36">
        <f t="shared" si="21"/>
        <v>2941.7351405524887</v>
      </c>
    </row>
    <row r="6" spans="1:37" x14ac:dyDescent="0.25">
      <c r="A6" s="5">
        <v>5762.7</v>
      </c>
      <c r="B6" s="5">
        <v>1325953.0855894089</v>
      </c>
      <c r="C6" s="5">
        <v>1684451.5215428174</v>
      </c>
      <c r="D6" s="5">
        <v>18094.610886075967</v>
      </c>
      <c r="E6" s="5">
        <v>66.610291832259819</v>
      </c>
      <c r="F6" s="45">
        <v>-2.5000000000000001E-2</v>
      </c>
      <c r="G6" s="45">
        <v>2.5000000000000001E-2</v>
      </c>
      <c r="H6" s="45">
        <v>0.25</v>
      </c>
      <c r="I6" s="45">
        <v>0.25</v>
      </c>
      <c r="J6" s="45">
        <v>600</v>
      </c>
      <c r="K6" s="50">
        <v>6800</v>
      </c>
      <c r="L6" s="51">
        <v>9900</v>
      </c>
      <c r="M6" s="51">
        <v>4150</v>
      </c>
      <c r="N6" s="35">
        <f t="shared" si="0"/>
        <v>496.25</v>
      </c>
      <c r="O6" s="35">
        <f t="shared" si="1"/>
        <v>25</v>
      </c>
      <c r="P6" s="35">
        <f t="shared" si="2"/>
        <v>738.94083890802244</v>
      </c>
      <c r="Q6" s="35">
        <f t="shared" si="3"/>
        <v>148.75279019625714</v>
      </c>
      <c r="R6" s="35">
        <f t="shared" si="4"/>
        <v>75.96130734702983</v>
      </c>
      <c r="S6" s="35">
        <f t="shared" si="5"/>
        <v>377.97200740580092</v>
      </c>
      <c r="T6" s="35">
        <f t="shared" si="6"/>
        <v>68.27958241870698</v>
      </c>
      <c r="U6" s="35">
        <f t="shared" si="7"/>
        <v>727.0270092576983</v>
      </c>
      <c r="V6" s="35">
        <f t="shared" si="8"/>
        <v>371.25973924222563</v>
      </c>
      <c r="W6" s="35">
        <f t="shared" si="9"/>
        <v>27.222707685026982</v>
      </c>
      <c r="X6" s="35">
        <f t="shared" si="10"/>
        <v>3306.262130716812</v>
      </c>
      <c r="Y6" s="51">
        <v>9900</v>
      </c>
      <c r="Z6" s="51">
        <v>4150</v>
      </c>
      <c r="AA6" s="35">
        <f t="shared" si="11"/>
        <v>703.75</v>
      </c>
      <c r="AB6" s="35">
        <f t="shared" si="12"/>
        <v>475</v>
      </c>
      <c r="AC6" s="35">
        <f t="shared" si="13"/>
        <v>741.34338003164555</v>
      </c>
      <c r="AD6" s="35">
        <f t="shared" si="14"/>
        <v>182.97450452469536</v>
      </c>
      <c r="AE6" s="35">
        <f t="shared" si="15"/>
        <v>103.16334480641194</v>
      </c>
      <c r="AF6" s="35">
        <f t="shared" si="16"/>
        <v>417.31804287794779</v>
      </c>
      <c r="AG6" s="35">
        <f t="shared" si="17"/>
        <v>33.251431016125281</v>
      </c>
      <c r="AH6" s="35">
        <f t="shared" si="18"/>
        <v>719.17730461639792</v>
      </c>
      <c r="AI6" s="35">
        <f t="shared" si="19"/>
        <v>405.48127973246625</v>
      </c>
      <c r="AJ6" s="35">
        <f t="shared" si="20"/>
        <v>30.056530299496387</v>
      </c>
      <c r="AK6" s="36">
        <f t="shared" si="21"/>
        <v>2941.7351405524887</v>
      </c>
    </row>
    <row r="7" spans="1:37" x14ac:dyDescent="0.25">
      <c r="A7" s="5">
        <v>5763</v>
      </c>
      <c r="B7" s="5">
        <v>1326072.1403980255</v>
      </c>
      <c r="C7" s="5">
        <v>1684726.8866675794</v>
      </c>
      <c r="D7" s="5">
        <v>18095.11898734179</v>
      </c>
      <c r="E7" s="5">
        <v>66.626979923380148</v>
      </c>
      <c r="F7" s="45">
        <v>-2.5000000000000001E-2</v>
      </c>
      <c r="G7" s="45">
        <v>2.5000000000000001E-2</v>
      </c>
      <c r="H7" s="45">
        <v>0.25</v>
      </c>
      <c r="I7" s="45">
        <v>0.25</v>
      </c>
      <c r="J7" s="45">
        <v>600</v>
      </c>
      <c r="K7" s="50">
        <f>2800+(6800-2800)*($A$87-A8)^2/(56.32)^2</f>
        <v>6656.4256400116474</v>
      </c>
      <c r="L7" s="51">
        <v>9900</v>
      </c>
      <c r="M7" s="51">
        <v>4150</v>
      </c>
      <c r="N7" s="35">
        <f t="shared" si="0"/>
        <v>496.25</v>
      </c>
      <c r="O7" s="35">
        <f t="shared" si="1"/>
        <v>25</v>
      </c>
      <c r="P7" s="35">
        <f t="shared" si="2"/>
        <v>738.94083890802244</v>
      </c>
      <c r="Q7" s="35">
        <f t="shared" si="3"/>
        <v>148.75279019625714</v>
      </c>
      <c r="R7" s="35">
        <f t="shared" si="4"/>
        <v>76.020335114281323</v>
      </c>
      <c r="S7" s="35">
        <f t="shared" si="5"/>
        <v>378.28599153667551</v>
      </c>
      <c r="T7" s="35">
        <f t="shared" si="6"/>
        <v>68.27958241870698</v>
      </c>
      <c r="U7" s="35">
        <f t="shared" si="7"/>
        <v>727.0270092576983</v>
      </c>
      <c r="V7" s="35">
        <f t="shared" si="8"/>
        <v>371.54823656070545</v>
      </c>
      <c r="W7" s="35">
        <f t="shared" si="9"/>
        <v>26.960935617515393</v>
      </c>
      <c r="X7" s="35">
        <f t="shared" si="10"/>
        <v>3335.6380498738117</v>
      </c>
      <c r="Y7" s="51">
        <v>9900</v>
      </c>
      <c r="Z7" s="51">
        <v>4150</v>
      </c>
      <c r="AA7" s="35">
        <f t="shared" si="11"/>
        <v>703.75</v>
      </c>
      <c r="AB7" s="35">
        <f t="shared" si="12"/>
        <v>475</v>
      </c>
      <c r="AC7" s="35">
        <f t="shared" si="13"/>
        <v>741.34338003164555</v>
      </c>
      <c r="AD7" s="35">
        <f t="shared" si="14"/>
        <v>182.97450452469536</v>
      </c>
      <c r="AE7" s="35">
        <f t="shared" si="15"/>
        <v>103.08498175399249</v>
      </c>
      <c r="AF7" s="35">
        <f t="shared" si="16"/>
        <v>417.02339403224107</v>
      </c>
      <c r="AG7" s="35">
        <f t="shared" si="17"/>
        <v>33.251431016125281</v>
      </c>
      <c r="AH7" s="35">
        <f t="shared" si="18"/>
        <v>719.17730461639792</v>
      </c>
      <c r="AI7" s="35">
        <f t="shared" si="19"/>
        <v>405.17327546177881</v>
      </c>
      <c r="AJ7" s="35">
        <f t="shared" si="20"/>
        <v>29.721800777840706</v>
      </c>
      <c r="AK7" s="36">
        <f t="shared" si="21"/>
        <v>2978.2636116439553</v>
      </c>
    </row>
    <row r="8" spans="1:37" x14ac:dyDescent="0.25">
      <c r="A8" s="5">
        <v>5763.7</v>
      </c>
      <c r="B8" s="5">
        <v>1326349.6230120659</v>
      </c>
      <c r="C8" s="5">
        <v>1685369.5400579274</v>
      </c>
      <c r="D8" s="5">
        <v>18096.304556962041</v>
      </c>
      <c r="E8" s="5">
        <v>66.665918802660883</v>
      </c>
      <c r="F8" s="45">
        <v>-2.5000000000000001E-2</v>
      </c>
      <c r="G8" s="45">
        <v>2.5000000000000001E-2</v>
      </c>
      <c r="H8" s="45">
        <v>0.25</v>
      </c>
      <c r="I8" s="45">
        <v>0.25</v>
      </c>
      <c r="J8" s="45">
        <v>600</v>
      </c>
      <c r="K8" s="50">
        <f t="shared" ref="K8:K71" si="22">2800+(6800-2800)*($A$87-A9)^2/(56.32)^2</f>
        <v>6614.697265625</v>
      </c>
      <c r="L8" s="51">
        <v>9900</v>
      </c>
      <c r="M8" s="51">
        <v>4150</v>
      </c>
      <c r="N8" s="35">
        <f t="shared" si="0"/>
        <v>496.25</v>
      </c>
      <c r="O8" s="35">
        <f t="shared" si="1"/>
        <v>25</v>
      </c>
      <c r="P8" s="35">
        <f t="shared" si="2"/>
        <v>738.94083890802244</v>
      </c>
      <c r="Q8" s="35">
        <f t="shared" si="3"/>
        <v>148.75279019625714</v>
      </c>
      <c r="R8" s="35">
        <f t="shared" si="4"/>
        <v>76.03726783610432</v>
      </c>
      <c r="S8" s="35">
        <f t="shared" si="5"/>
        <v>378.3760257508236</v>
      </c>
      <c r="T8" s="35">
        <f t="shared" si="6"/>
        <v>68.27958241870698</v>
      </c>
      <c r="U8" s="35">
        <f t="shared" si="7"/>
        <v>727.0270092576983</v>
      </c>
      <c r="V8" s="35">
        <f t="shared" si="8"/>
        <v>371.63099498217321</v>
      </c>
      <c r="W8" s="35">
        <f t="shared" si="9"/>
        <v>26.885789339938377</v>
      </c>
      <c r="X8" s="35">
        <f t="shared" si="10"/>
        <v>3344.1758511402395</v>
      </c>
      <c r="Y8" s="51">
        <v>9900</v>
      </c>
      <c r="Z8" s="51">
        <v>4150</v>
      </c>
      <c r="AA8" s="35">
        <f t="shared" si="11"/>
        <v>703.75</v>
      </c>
      <c r="AB8" s="35">
        <f t="shared" si="12"/>
        <v>475</v>
      </c>
      <c r="AC8" s="35">
        <f t="shared" si="13"/>
        <v>741.34338003164555</v>
      </c>
      <c r="AD8" s="35">
        <f t="shared" si="14"/>
        <v>182.97450452469536</v>
      </c>
      <c r="AE8" s="35">
        <f t="shared" si="15"/>
        <v>103.06251975000828</v>
      </c>
      <c r="AF8" s="35">
        <f t="shared" si="16"/>
        <v>416.93888910025419</v>
      </c>
      <c r="AG8" s="35">
        <f t="shared" si="17"/>
        <v>33.251431016125281</v>
      </c>
      <c r="AH8" s="35">
        <f t="shared" si="18"/>
        <v>719.17730461639792</v>
      </c>
      <c r="AI8" s="35">
        <f t="shared" si="19"/>
        <v>405.08498904436993</v>
      </c>
      <c r="AJ8" s="35">
        <f t="shared" si="20"/>
        <v>29.625902216541171</v>
      </c>
      <c r="AK8" s="36">
        <f t="shared" si="21"/>
        <v>2988.8802267387414</v>
      </c>
    </row>
    <row r="9" spans="1:37" x14ac:dyDescent="0.25">
      <c r="A9" s="5">
        <v>5764</v>
      </c>
      <c r="B9" s="5">
        <v>1326468.4104194641</v>
      </c>
      <c r="C9" s="5">
        <v>1685645.0206400752</v>
      </c>
      <c r="D9" s="5">
        <v>18096.812658227864</v>
      </c>
      <c r="E9" s="5">
        <v>66.682606893781212</v>
      </c>
      <c r="F9" s="45">
        <v>-2.5000000000000001E-2</v>
      </c>
      <c r="G9" s="45">
        <v>2.5000000000000001E-2</v>
      </c>
      <c r="H9" s="45">
        <v>0.25</v>
      </c>
      <c r="I9" s="45">
        <v>0.25</v>
      </c>
      <c r="J9" s="45">
        <v>600</v>
      </c>
      <c r="K9" s="50">
        <f t="shared" si="22"/>
        <v>6573.1958814888694</v>
      </c>
      <c r="L9" s="51">
        <v>9900</v>
      </c>
      <c r="M9" s="51">
        <v>4150</v>
      </c>
      <c r="N9" s="35">
        <f t="shared" si="0"/>
        <v>496.25</v>
      </c>
      <c r="O9" s="35">
        <f t="shared" si="1"/>
        <v>25</v>
      </c>
      <c r="P9" s="35">
        <f t="shared" si="2"/>
        <v>738.94083890802244</v>
      </c>
      <c r="Q9" s="35">
        <f t="shared" si="3"/>
        <v>148.75279019625714</v>
      </c>
      <c r="R9" s="35">
        <f t="shared" si="4"/>
        <v>76.054010377057224</v>
      </c>
      <c r="S9" s="35">
        <f t="shared" si="5"/>
        <v>378.46503323271406</v>
      </c>
      <c r="T9" s="35">
        <f t="shared" si="6"/>
        <v>68.27958241870698</v>
      </c>
      <c r="U9" s="35">
        <f t="shared" si="7"/>
        <v>727.0270092576983</v>
      </c>
      <c r="V9" s="35">
        <f t="shared" si="8"/>
        <v>371.7128238975186</v>
      </c>
      <c r="W9" s="35">
        <f t="shared" si="9"/>
        <v>26.811463303255522</v>
      </c>
      <c r="X9" s="35">
        <f t="shared" si="10"/>
        <v>3352.667209244747</v>
      </c>
      <c r="Y9" s="51">
        <v>9900</v>
      </c>
      <c r="Z9" s="51">
        <v>4150</v>
      </c>
      <c r="AA9" s="35">
        <f t="shared" si="11"/>
        <v>703.75</v>
      </c>
      <c r="AB9" s="35">
        <f t="shared" si="12"/>
        <v>475</v>
      </c>
      <c r="AC9" s="35">
        <f t="shared" si="13"/>
        <v>741.34338003164555</v>
      </c>
      <c r="AD9" s="35">
        <f t="shared" si="14"/>
        <v>182.97450452469536</v>
      </c>
      <c r="AE9" s="35">
        <f t="shared" si="15"/>
        <v>103.04031758075982</v>
      </c>
      <c r="AF9" s="35">
        <f t="shared" si="16"/>
        <v>416.85534124665941</v>
      </c>
      <c r="AG9" s="35">
        <f t="shared" si="17"/>
        <v>33.251431016125281</v>
      </c>
      <c r="AH9" s="35">
        <f t="shared" si="18"/>
        <v>719.17730461639792</v>
      </c>
      <c r="AI9" s="35">
        <f t="shared" si="19"/>
        <v>404.99772390173035</v>
      </c>
      <c r="AJ9" s="35">
        <f t="shared" si="20"/>
        <v>29.531134195239002</v>
      </c>
      <c r="AK9" s="36">
        <f t="shared" si="21"/>
        <v>2999.4390905274813</v>
      </c>
    </row>
    <row r="10" spans="1:37" x14ac:dyDescent="0.25">
      <c r="A10" s="5">
        <v>5764.3</v>
      </c>
      <c r="B10" s="5">
        <v>1326587.1175851822</v>
      </c>
      <c r="C10" s="5">
        <v>1685920.5358088017</v>
      </c>
      <c r="D10" s="5">
        <v>18097.320759493687</v>
      </c>
      <c r="E10" s="5">
        <v>66.699294984901528</v>
      </c>
      <c r="F10" s="45">
        <v>-2.5000000000000001E-2</v>
      </c>
      <c r="G10" s="45">
        <v>2.5000000000000001E-2</v>
      </c>
      <c r="H10" s="45">
        <v>0.25</v>
      </c>
      <c r="I10" s="45">
        <v>0.25</v>
      </c>
      <c r="J10" s="45">
        <v>600</v>
      </c>
      <c r="K10" s="50">
        <f t="shared" si="22"/>
        <v>6477.2420583677685</v>
      </c>
      <c r="L10" s="51">
        <v>9900</v>
      </c>
      <c r="M10" s="51">
        <v>4150</v>
      </c>
      <c r="N10" s="35">
        <f t="shared" si="0"/>
        <v>496.25</v>
      </c>
      <c r="O10" s="35">
        <f t="shared" si="1"/>
        <v>25</v>
      </c>
      <c r="P10" s="35">
        <f t="shared" si="2"/>
        <v>738.94083890802244</v>
      </c>
      <c r="Q10" s="35">
        <f t="shared" si="3"/>
        <v>148.75279019625714</v>
      </c>
      <c r="R10" s="35">
        <f t="shared" si="4"/>
        <v>76.092350369471148</v>
      </c>
      <c r="S10" s="35">
        <f t="shared" si="5"/>
        <v>378.66879999204792</v>
      </c>
      <c r="T10" s="35">
        <f t="shared" si="6"/>
        <v>68.27958241870698</v>
      </c>
      <c r="U10" s="35">
        <f t="shared" si="7"/>
        <v>727.0270092576983</v>
      </c>
      <c r="V10" s="35">
        <f t="shared" si="8"/>
        <v>371.90021002979137</v>
      </c>
      <c r="W10" s="35">
        <f t="shared" si="9"/>
        <v>26.641169597741847</v>
      </c>
      <c r="X10" s="35">
        <f t="shared" si="10"/>
        <v>3372.2997658588883</v>
      </c>
      <c r="Y10" s="51">
        <v>9900</v>
      </c>
      <c r="Z10" s="51">
        <v>4150</v>
      </c>
      <c r="AA10" s="35">
        <f t="shared" si="11"/>
        <v>703.75</v>
      </c>
      <c r="AB10" s="35">
        <f t="shared" si="12"/>
        <v>475</v>
      </c>
      <c r="AC10" s="35">
        <f t="shared" si="13"/>
        <v>741.34338003164555</v>
      </c>
      <c r="AD10" s="35">
        <f t="shared" si="14"/>
        <v>182.97450452469536</v>
      </c>
      <c r="AE10" s="35">
        <f t="shared" si="15"/>
        <v>102.98950344336104</v>
      </c>
      <c r="AF10" s="35">
        <f t="shared" si="16"/>
        <v>416.66404863231031</v>
      </c>
      <c r="AG10" s="35">
        <f t="shared" si="17"/>
        <v>33.251431016125281</v>
      </c>
      <c r="AH10" s="35">
        <f t="shared" si="18"/>
        <v>719.17730461639792</v>
      </c>
      <c r="AI10" s="35">
        <f t="shared" si="19"/>
        <v>404.79800004148115</v>
      </c>
      <c r="AJ10" s="35">
        <f t="shared" si="20"/>
        <v>29.314317908230741</v>
      </c>
      <c r="AK10" s="36">
        <f t="shared" si="21"/>
        <v>3023.8518509554515</v>
      </c>
    </row>
    <row r="11" spans="1:37" x14ac:dyDescent="0.25">
      <c r="A11" s="5">
        <v>5765</v>
      </c>
      <c r="B11" s="5">
        <v>1326863.7888627052</v>
      </c>
      <c r="C11" s="5">
        <v>1686563.5389080048</v>
      </c>
      <c r="D11" s="5">
        <v>18098.506329113938</v>
      </c>
      <c r="E11" s="5">
        <v>66.738233864182263</v>
      </c>
      <c r="F11" s="45">
        <v>-2.5000000000000001E-2</v>
      </c>
      <c r="G11" s="45">
        <v>2.5000000000000001E-2</v>
      </c>
      <c r="H11" s="45">
        <v>0.25</v>
      </c>
      <c r="I11" s="45">
        <v>0.25</v>
      </c>
      <c r="J11" s="45">
        <v>600</v>
      </c>
      <c r="K11" s="50">
        <f t="shared" si="22"/>
        <v>6342.3089650051652</v>
      </c>
      <c r="L11" s="51">
        <v>9900</v>
      </c>
      <c r="M11" s="51">
        <v>4150</v>
      </c>
      <c r="N11" s="35">
        <f t="shared" si="0"/>
        <v>496.25</v>
      </c>
      <c r="O11" s="35">
        <f t="shared" si="1"/>
        <v>25</v>
      </c>
      <c r="P11" s="35">
        <f t="shared" si="2"/>
        <v>738.94083890802244</v>
      </c>
      <c r="Q11" s="35">
        <f t="shared" si="3"/>
        <v>148.75279019625714</v>
      </c>
      <c r="R11" s="35">
        <f t="shared" si="4"/>
        <v>76.145408014897214</v>
      </c>
      <c r="S11" s="35">
        <f t="shared" si="5"/>
        <v>378.95065362398475</v>
      </c>
      <c r="T11" s="35">
        <f t="shared" si="6"/>
        <v>68.27958241870698</v>
      </c>
      <c r="U11" s="35">
        <f t="shared" si="7"/>
        <v>727.0270092576983</v>
      </c>
      <c r="V11" s="35">
        <f t="shared" si="8"/>
        <v>372.15952846826553</v>
      </c>
      <c r="W11" s="35">
        <f t="shared" si="9"/>
        <v>26.40530078282837</v>
      </c>
      <c r="X11" s="35">
        <f t="shared" si="10"/>
        <v>3399.9076454450851</v>
      </c>
      <c r="Y11" s="51">
        <v>9900</v>
      </c>
      <c r="Z11" s="51">
        <v>4150</v>
      </c>
      <c r="AA11" s="35">
        <f t="shared" si="11"/>
        <v>703.75</v>
      </c>
      <c r="AB11" s="35">
        <f t="shared" si="12"/>
        <v>475</v>
      </c>
      <c r="AC11" s="35">
        <f t="shared" si="13"/>
        <v>741.34338003164555</v>
      </c>
      <c r="AD11" s="35">
        <f t="shared" si="14"/>
        <v>182.97450452469536</v>
      </c>
      <c r="AE11" s="35">
        <f t="shared" si="15"/>
        <v>102.91924800871831</v>
      </c>
      <c r="AF11" s="35">
        <f t="shared" si="16"/>
        <v>416.39939278959025</v>
      </c>
      <c r="AG11" s="35">
        <f t="shared" si="17"/>
        <v>33.251431016125281</v>
      </c>
      <c r="AH11" s="35">
        <f t="shared" si="18"/>
        <v>719.17730461639792</v>
      </c>
      <c r="AI11" s="35">
        <f t="shared" si="19"/>
        <v>404.52186258587085</v>
      </c>
      <c r="AJ11" s="35">
        <f t="shared" si="20"/>
        <v>29.014730829059886</v>
      </c>
      <c r="AK11" s="36">
        <f t="shared" si="21"/>
        <v>3058.1817939938737</v>
      </c>
    </row>
    <row r="12" spans="1:37" x14ac:dyDescent="0.25">
      <c r="A12" s="5">
        <v>5766</v>
      </c>
      <c r="B12" s="5">
        <v>1327258.2753534317</v>
      </c>
      <c r="C12" s="5">
        <v>1687482.4406054914</v>
      </c>
      <c r="D12" s="5">
        <v>18100.200000000015</v>
      </c>
      <c r="E12" s="5">
        <v>66.793860834583299</v>
      </c>
      <c r="F12" s="45">
        <v>-2.5000000000000001E-2</v>
      </c>
      <c r="G12" s="45">
        <v>2.5000000000000001E-2</v>
      </c>
      <c r="H12" s="45">
        <v>0.25</v>
      </c>
      <c r="I12" s="45">
        <v>0.25</v>
      </c>
      <c r="J12" s="45">
        <v>600</v>
      </c>
      <c r="K12" s="50">
        <f t="shared" si="22"/>
        <v>6209.8979855371908</v>
      </c>
      <c r="L12" s="51">
        <v>9900</v>
      </c>
      <c r="M12" s="51">
        <v>4150</v>
      </c>
      <c r="N12" s="35">
        <f t="shared" si="0"/>
        <v>496.25</v>
      </c>
      <c r="O12" s="35">
        <f t="shared" si="1"/>
        <v>25</v>
      </c>
      <c r="P12" s="35">
        <f t="shared" si="2"/>
        <v>738.94083890802244</v>
      </c>
      <c r="Q12" s="35">
        <f t="shared" si="3"/>
        <v>148.75279019625714</v>
      </c>
      <c r="R12" s="35">
        <f t="shared" si="4"/>
        <v>76.196524064725722</v>
      </c>
      <c r="S12" s="35">
        <f t="shared" si="5"/>
        <v>379.22204638848012</v>
      </c>
      <c r="T12" s="35">
        <f t="shared" si="6"/>
        <v>68.27958241870698</v>
      </c>
      <c r="U12" s="35">
        <f t="shared" si="7"/>
        <v>727.0270092576983</v>
      </c>
      <c r="V12" s="35">
        <f t="shared" si="8"/>
        <v>372.40935738766166</v>
      </c>
      <c r="W12" s="35">
        <f t="shared" si="9"/>
        <v>26.177839528327052</v>
      </c>
      <c r="X12" s="35">
        <f t="shared" si="10"/>
        <v>3426.9994898988298</v>
      </c>
      <c r="Y12" s="51">
        <v>9900</v>
      </c>
      <c r="Z12" s="51">
        <v>4150</v>
      </c>
      <c r="AA12" s="35">
        <f t="shared" si="11"/>
        <v>703.75</v>
      </c>
      <c r="AB12" s="35">
        <f t="shared" si="12"/>
        <v>475</v>
      </c>
      <c r="AC12" s="35">
        <f t="shared" si="13"/>
        <v>741.34338003164555</v>
      </c>
      <c r="AD12" s="35">
        <f t="shared" si="14"/>
        <v>182.97450452469536</v>
      </c>
      <c r="AE12" s="35">
        <f t="shared" si="15"/>
        <v>102.85163459494375</v>
      </c>
      <c r="AF12" s="35">
        <f t="shared" si="16"/>
        <v>416.14449738904096</v>
      </c>
      <c r="AG12" s="35">
        <f t="shared" si="17"/>
        <v>33.251431016125281</v>
      </c>
      <c r="AH12" s="35">
        <f t="shared" si="18"/>
        <v>719.17730461639792</v>
      </c>
      <c r="AI12" s="35">
        <f t="shared" si="19"/>
        <v>404.25610953573624</v>
      </c>
      <c r="AJ12" s="35">
        <f t="shared" si="20"/>
        <v>28.726610114030429</v>
      </c>
      <c r="AK12" s="36">
        <f t="shared" si="21"/>
        <v>3091.8700558540072</v>
      </c>
    </row>
    <row r="13" spans="1:37" x14ac:dyDescent="0.25">
      <c r="A13" s="5">
        <v>5767</v>
      </c>
      <c r="B13" s="5">
        <v>1327651.8695216179</v>
      </c>
      <c r="C13" s="5">
        <v>1688401.7248664796</v>
      </c>
      <c r="D13" s="5">
        <v>18101.893670886093</v>
      </c>
      <c r="E13" s="5">
        <v>66.849487804984363</v>
      </c>
      <c r="F13" s="45">
        <v>-2.5000000000000001E-2</v>
      </c>
      <c r="G13" s="45">
        <v>2.5000000000000001E-2</v>
      </c>
      <c r="H13" s="45">
        <v>0.25</v>
      </c>
      <c r="I13" s="45">
        <v>0.25</v>
      </c>
      <c r="J13" s="45">
        <v>600</v>
      </c>
      <c r="K13" s="50">
        <f t="shared" si="22"/>
        <v>6118.7109576769344</v>
      </c>
      <c r="L13" s="51">
        <v>9900</v>
      </c>
      <c r="M13" s="51">
        <v>4150</v>
      </c>
      <c r="N13" s="35">
        <f t="shared" si="0"/>
        <v>496.25</v>
      </c>
      <c r="O13" s="35">
        <f t="shared" si="1"/>
        <v>25</v>
      </c>
      <c r="P13" s="35">
        <f t="shared" si="2"/>
        <v>738.94083890802244</v>
      </c>
      <c r="Q13" s="35">
        <f t="shared" si="3"/>
        <v>148.75279019625714</v>
      </c>
      <c r="R13" s="35">
        <f t="shared" si="4"/>
        <v>76.231192169110557</v>
      </c>
      <c r="S13" s="35">
        <f t="shared" si="5"/>
        <v>379.40602934611803</v>
      </c>
      <c r="T13" s="35">
        <f t="shared" si="6"/>
        <v>68.27958241870698</v>
      </c>
      <c r="U13" s="35">
        <f t="shared" si="7"/>
        <v>727.0270092576983</v>
      </c>
      <c r="V13" s="35">
        <f t="shared" si="8"/>
        <v>372.57879722280217</v>
      </c>
      <c r="W13" s="35">
        <f t="shared" si="9"/>
        <v>26.023445108716814</v>
      </c>
      <c r="X13" s="35">
        <f t="shared" si="10"/>
        <v>3445.6567401126372</v>
      </c>
      <c r="Y13" s="51">
        <v>9900</v>
      </c>
      <c r="Z13" s="51">
        <v>4150</v>
      </c>
      <c r="AA13" s="35">
        <f t="shared" si="11"/>
        <v>703.75</v>
      </c>
      <c r="AB13" s="35">
        <f t="shared" si="12"/>
        <v>475</v>
      </c>
      <c r="AC13" s="35">
        <f t="shared" si="13"/>
        <v>741.34338003164555</v>
      </c>
      <c r="AD13" s="35">
        <f t="shared" si="14"/>
        <v>182.97450452469536</v>
      </c>
      <c r="AE13" s="35">
        <f t="shared" si="15"/>
        <v>102.8058172382222</v>
      </c>
      <c r="AF13" s="35">
        <f t="shared" si="16"/>
        <v>415.97166368373951</v>
      </c>
      <c r="AG13" s="35">
        <f t="shared" si="17"/>
        <v>33.251431016125281</v>
      </c>
      <c r="AH13" s="35">
        <f t="shared" si="18"/>
        <v>719.17730461639792</v>
      </c>
      <c r="AI13" s="35">
        <f t="shared" si="19"/>
        <v>404.07602541310263</v>
      </c>
      <c r="AJ13" s="35">
        <f t="shared" si="20"/>
        <v>28.53148057586651</v>
      </c>
      <c r="AK13" s="36">
        <f t="shared" si="21"/>
        <v>3115.0700388550135</v>
      </c>
    </row>
    <row r="14" spans="1:37" x14ac:dyDescent="0.25">
      <c r="A14" s="5">
        <v>5767.7</v>
      </c>
      <c r="B14" s="5">
        <v>1327926.8543081284</v>
      </c>
      <c r="C14" s="5">
        <v>1689045.451010406</v>
      </c>
      <c r="D14" s="5">
        <v>18103.079240506348</v>
      </c>
      <c r="E14" s="5">
        <v>66.888426684265085</v>
      </c>
      <c r="F14" s="45">
        <v>-2.5000000000000001E-2</v>
      </c>
      <c r="G14" s="45">
        <v>2.5000000000000001E-2</v>
      </c>
      <c r="H14" s="45">
        <v>0.25</v>
      </c>
      <c r="I14" s="45">
        <v>0.25</v>
      </c>
      <c r="J14" s="45">
        <v>600</v>
      </c>
      <c r="K14" s="50">
        <f t="shared" si="22"/>
        <v>6080.0091199638427</v>
      </c>
      <c r="L14" s="51">
        <v>9900</v>
      </c>
      <c r="M14" s="51">
        <v>4150</v>
      </c>
      <c r="N14" s="35">
        <f t="shared" si="0"/>
        <v>496.25</v>
      </c>
      <c r="O14" s="35">
        <f t="shared" si="1"/>
        <v>25</v>
      </c>
      <c r="P14" s="35">
        <f t="shared" si="2"/>
        <v>738.94083890802244</v>
      </c>
      <c r="Q14" s="35">
        <f t="shared" si="3"/>
        <v>148.75279019625714</v>
      </c>
      <c r="R14" s="35">
        <f t="shared" si="4"/>
        <v>76.245776817811986</v>
      </c>
      <c r="S14" s="35">
        <f t="shared" si="5"/>
        <v>379.48340998211626</v>
      </c>
      <c r="T14" s="35">
        <f t="shared" si="6"/>
        <v>68.27958241870698</v>
      </c>
      <c r="U14" s="35">
        <f t="shared" si="7"/>
        <v>727.0270092576983</v>
      </c>
      <c r="V14" s="35">
        <f t="shared" si="8"/>
        <v>372.65007947244925</v>
      </c>
      <c r="W14" s="35">
        <f t="shared" si="9"/>
        <v>25.958462237185731</v>
      </c>
      <c r="X14" s="35">
        <f t="shared" si="10"/>
        <v>3453.5752992201224</v>
      </c>
      <c r="Y14" s="51">
        <v>9900</v>
      </c>
      <c r="Z14" s="51">
        <v>4150</v>
      </c>
      <c r="AA14" s="35">
        <f t="shared" si="11"/>
        <v>703.75</v>
      </c>
      <c r="AB14" s="35">
        <f t="shared" si="12"/>
        <v>475</v>
      </c>
      <c r="AC14" s="35">
        <f t="shared" si="13"/>
        <v>741.34338003164555</v>
      </c>
      <c r="AD14" s="35">
        <f t="shared" si="14"/>
        <v>182.97450452469536</v>
      </c>
      <c r="AE14" s="35">
        <f t="shared" si="15"/>
        <v>102.78655173737258</v>
      </c>
      <c r="AF14" s="35">
        <f t="shared" si="16"/>
        <v>415.89896389988962</v>
      </c>
      <c r="AG14" s="35">
        <f t="shared" si="17"/>
        <v>33.251431016125281</v>
      </c>
      <c r="AH14" s="35">
        <f t="shared" si="18"/>
        <v>719.17730461639792</v>
      </c>
      <c r="AI14" s="35">
        <f t="shared" si="19"/>
        <v>404.00030278164036</v>
      </c>
      <c r="AJ14" s="35">
        <f t="shared" si="20"/>
        <v>28.449458566288154</v>
      </c>
      <c r="AK14" s="36">
        <f t="shared" si="21"/>
        <v>3124.9166365358533</v>
      </c>
    </row>
    <row r="15" spans="1:37" x14ac:dyDescent="0.25">
      <c r="A15" s="5">
        <v>5768</v>
      </c>
      <c r="B15" s="5">
        <v>1328044.570994854</v>
      </c>
      <c r="C15" s="5">
        <v>1689321.3908243775</v>
      </c>
      <c r="D15" s="5">
        <v>18103.58734177217</v>
      </c>
      <c r="E15" s="5">
        <v>66.9051147753854</v>
      </c>
      <c r="F15" s="45">
        <v>-2.5000000000000001E-2</v>
      </c>
      <c r="G15" s="45">
        <v>2.5000000000000001E-2</v>
      </c>
      <c r="H15" s="45">
        <v>0.25</v>
      </c>
      <c r="I15" s="45">
        <v>0.25</v>
      </c>
      <c r="J15" s="45">
        <v>600</v>
      </c>
      <c r="K15" s="50">
        <f t="shared" si="22"/>
        <v>6041.5342725012679</v>
      </c>
      <c r="L15" s="51">
        <v>9900</v>
      </c>
      <c r="M15" s="51">
        <v>4150</v>
      </c>
      <c r="N15" s="35">
        <f t="shared" si="0"/>
        <v>496.25</v>
      </c>
      <c r="O15" s="35">
        <f t="shared" si="1"/>
        <v>25</v>
      </c>
      <c r="P15" s="35">
        <f t="shared" si="2"/>
        <v>738.94083890802244</v>
      </c>
      <c r="Q15" s="35">
        <f t="shared" si="3"/>
        <v>148.75279019625714</v>
      </c>
      <c r="R15" s="35">
        <f t="shared" si="4"/>
        <v>76.260200428531519</v>
      </c>
      <c r="S15" s="35">
        <f t="shared" si="5"/>
        <v>379.55992466822198</v>
      </c>
      <c r="T15" s="35">
        <f t="shared" si="6"/>
        <v>68.27958241870698</v>
      </c>
      <c r="U15" s="35">
        <f t="shared" si="7"/>
        <v>727.0270092576983</v>
      </c>
      <c r="V15" s="35">
        <f t="shared" si="8"/>
        <v>372.72057465139869</v>
      </c>
      <c r="W15" s="35">
        <f t="shared" si="9"/>
        <v>25.894179340583765</v>
      </c>
      <c r="X15" s="35">
        <f t="shared" si="10"/>
        <v>3461.4474151656864</v>
      </c>
      <c r="Y15" s="51">
        <v>9900</v>
      </c>
      <c r="Z15" s="51">
        <v>4150</v>
      </c>
      <c r="AA15" s="35">
        <f t="shared" si="11"/>
        <v>703.75</v>
      </c>
      <c r="AB15" s="35">
        <f t="shared" si="12"/>
        <v>475</v>
      </c>
      <c r="AC15" s="35">
        <f t="shared" si="13"/>
        <v>741.34338003164555</v>
      </c>
      <c r="AD15" s="35">
        <f t="shared" si="14"/>
        <v>182.97450452469536</v>
      </c>
      <c r="AE15" s="35">
        <f t="shared" si="15"/>
        <v>102.76750452729915</v>
      </c>
      <c r="AF15" s="35">
        <f t="shared" si="16"/>
        <v>415.82707281313787</v>
      </c>
      <c r="AG15" s="35">
        <f t="shared" si="17"/>
        <v>33.251431016125281</v>
      </c>
      <c r="AH15" s="35">
        <f t="shared" si="18"/>
        <v>719.17730461639792</v>
      </c>
      <c r="AI15" s="35">
        <f t="shared" si="19"/>
        <v>403.92543813731925</v>
      </c>
      <c r="AJ15" s="35">
        <f t="shared" si="20"/>
        <v>28.368381639619571</v>
      </c>
      <c r="AK15" s="36">
        <f t="shared" si="21"/>
        <v>3134.7054829106464</v>
      </c>
    </row>
    <row r="16" spans="1:37" x14ac:dyDescent="0.25">
      <c r="A16" s="5">
        <v>5768.3</v>
      </c>
      <c r="B16" s="5">
        <v>1328162.2073059082</v>
      </c>
      <c r="C16" s="5">
        <v>1689597.3649130762</v>
      </c>
      <c r="D16" s="5">
        <v>18104.09544303799</v>
      </c>
      <c r="E16" s="5">
        <v>66.921802866505729</v>
      </c>
      <c r="F16" s="45">
        <v>-2.5000000000000001E-2</v>
      </c>
      <c r="G16" s="45">
        <v>2.5000000000000001E-2</v>
      </c>
      <c r="H16" s="45">
        <v>0.25</v>
      </c>
      <c r="I16" s="45">
        <v>0.25</v>
      </c>
      <c r="J16" s="45">
        <v>600</v>
      </c>
      <c r="K16" s="50">
        <f t="shared" si="22"/>
        <v>5952.6423682851237</v>
      </c>
      <c r="L16" s="51">
        <v>9900</v>
      </c>
      <c r="M16" s="51">
        <v>4150</v>
      </c>
      <c r="N16" s="35">
        <f t="shared" si="0"/>
        <v>496.25</v>
      </c>
      <c r="O16" s="35">
        <f t="shared" si="1"/>
        <v>25</v>
      </c>
      <c r="P16" s="35">
        <f t="shared" si="2"/>
        <v>738.94083890802244</v>
      </c>
      <c r="Q16" s="35">
        <f t="shared" si="3"/>
        <v>148.75279019625714</v>
      </c>
      <c r="R16" s="35">
        <f t="shared" si="4"/>
        <v>76.293239932897606</v>
      </c>
      <c r="S16" s="35">
        <f t="shared" si="5"/>
        <v>379.73515007851347</v>
      </c>
      <c r="T16" s="35">
        <f t="shared" si="6"/>
        <v>68.27958241870698</v>
      </c>
      <c r="U16" s="35">
        <f t="shared" si="7"/>
        <v>727.0270092576983</v>
      </c>
      <c r="V16" s="35">
        <f t="shared" si="8"/>
        <v>372.88205472861233</v>
      </c>
      <c r="W16" s="35">
        <f t="shared" si="9"/>
        <v>25.746863749578395</v>
      </c>
      <c r="X16" s="35">
        <f t="shared" si="10"/>
        <v>3479.6350734089619</v>
      </c>
      <c r="Y16" s="51">
        <v>9900</v>
      </c>
      <c r="Z16" s="51">
        <v>4150</v>
      </c>
      <c r="AA16" s="35">
        <f t="shared" si="11"/>
        <v>703.75</v>
      </c>
      <c r="AB16" s="35">
        <f t="shared" si="12"/>
        <v>475</v>
      </c>
      <c r="AC16" s="35">
        <f t="shared" si="13"/>
        <v>741.34338003164555</v>
      </c>
      <c r="AD16" s="35">
        <f t="shared" si="14"/>
        <v>182.97450452469536</v>
      </c>
      <c r="AE16" s="35">
        <f t="shared" si="15"/>
        <v>102.72389481370847</v>
      </c>
      <c r="AF16" s="35">
        <f t="shared" si="16"/>
        <v>415.6624176120709</v>
      </c>
      <c r="AG16" s="35">
        <f t="shared" si="17"/>
        <v>33.251431016125281</v>
      </c>
      <c r="AH16" s="35">
        <f t="shared" si="18"/>
        <v>719.17730461639792</v>
      </c>
      <c r="AI16" s="35">
        <f t="shared" si="19"/>
        <v>403.75403110792621</v>
      </c>
      <c r="AJ16" s="35">
        <f t="shared" si="20"/>
        <v>28.182810124018317</v>
      </c>
      <c r="AK16" s="36">
        <f t="shared" si="21"/>
        <v>3157.3215360394101</v>
      </c>
    </row>
    <row r="17" spans="1:37" x14ac:dyDescent="0.25">
      <c r="A17" s="5">
        <v>5769</v>
      </c>
      <c r="B17" s="5">
        <v>1328436.379404068</v>
      </c>
      <c r="C17" s="5">
        <v>1690241.4376123846</v>
      </c>
      <c r="D17" s="5">
        <v>18105.281012658244</v>
      </c>
      <c r="E17" s="5">
        <v>66.960741745786464</v>
      </c>
      <c r="F17" s="45">
        <v>-2.5000000000000001E-2</v>
      </c>
      <c r="G17" s="45">
        <v>2.5000000000000001E-2</v>
      </c>
      <c r="H17" s="45">
        <v>0.25</v>
      </c>
      <c r="I17" s="45">
        <v>0.25</v>
      </c>
      <c r="J17" s="45">
        <v>600</v>
      </c>
      <c r="K17" s="50">
        <f t="shared" si="22"/>
        <v>5827.7977305010336</v>
      </c>
      <c r="L17" s="51">
        <v>9900</v>
      </c>
      <c r="M17" s="51">
        <v>4150</v>
      </c>
      <c r="N17" s="35">
        <f t="shared" si="0"/>
        <v>496.25</v>
      </c>
      <c r="O17" s="35">
        <f t="shared" si="1"/>
        <v>25</v>
      </c>
      <c r="P17" s="35">
        <f t="shared" si="2"/>
        <v>738.94083890802244</v>
      </c>
      <c r="Q17" s="35">
        <f t="shared" si="3"/>
        <v>148.75279019625714</v>
      </c>
      <c r="R17" s="35">
        <f t="shared" si="4"/>
        <v>76.33898275190748</v>
      </c>
      <c r="S17" s="35">
        <f t="shared" si="5"/>
        <v>379.97764817560318</v>
      </c>
      <c r="T17" s="35">
        <f t="shared" si="6"/>
        <v>68.27958241870698</v>
      </c>
      <c r="U17" s="35">
        <f t="shared" si="7"/>
        <v>727.0270092576983</v>
      </c>
      <c r="V17" s="35">
        <f t="shared" si="8"/>
        <v>373.10562206375869</v>
      </c>
      <c r="W17" s="35">
        <f t="shared" si="9"/>
        <v>25.542756118279225</v>
      </c>
      <c r="X17" s="35">
        <f t="shared" si="10"/>
        <v>3505.1788124653494</v>
      </c>
      <c r="Y17" s="51">
        <v>9900</v>
      </c>
      <c r="Z17" s="51">
        <v>4150</v>
      </c>
      <c r="AA17" s="35">
        <f t="shared" si="11"/>
        <v>703.75</v>
      </c>
      <c r="AB17" s="35">
        <f t="shared" si="12"/>
        <v>475</v>
      </c>
      <c r="AC17" s="35">
        <f t="shared" si="13"/>
        <v>741.34338003164555</v>
      </c>
      <c r="AD17" s="35">
        <f t="shared" si="14"/>
        <v>182.97450452469536</v>
      </c>
      <c r="AE17" s="35">
        <f t="shared" si="15"/>
        <v>102.66356554799835</v>
      </c>
      <c r="AF17" s="35">
        <f t="shared" si="16"/>
        <v>415.4345059616814</v>
      </c>
      <c r="AG17" s="35">
        <f t="shared" si="17"/>
        <v>33.251431016125281</v>
      </c>
      <c r="AH17" s="35">
        <f t="shared" si="18"/>
        <v>719.17730461639792</v>
      </c>
      <c r="AI17" s="35">
        <f t="shared" si="19"/>
        <v>403.51690824310089</v>
      </c>
      <c r="AJ17" s="35">
        <f t="shared" si="20"/>
        <v>27.926227555345861</v>
      </c>
      <c r="AK17" s="36">
        <f t="shared" si="21"/>
        <v>3189.0847543646787</v>
      </c>
    </row>
    <row r="18" spans="1:37" x14ac:dyDescent="0.25">
      <c r="A18" s="5">
        <v>5770</v>
      </c>
      <c r="B18" s="5">
        <v>1328827.2943792343</v>
      </c>
      <c r="C18" s="5">
        <v>1691161.8643631935</v>
      </c>
      <c r="D18" s="5">
        <v>18106.974683544322</v>
      </c>
      <c r="E18" s="5">
        <v>67.016368716187515</v>
      </c>
      <c r="F18" s="45">
        <v>-2.5000000000000001E-2</v>
      </c>
      <c r="G18" s="45">
        <v>2.5000000000000001E-2</v>
      </c>
      <c r="H18" s="45">
        <v>0.25</v>
      </c>
      <c r="I18" s="45">
        <v>0.25</v>
      </c>
      <c r="J18" s="45">
        <v>600</v>
      </c>
      <c r="K18" s="50">
        <f t="shared" si="22"/>
        <v>5705.4752066115707</v>
      </c>
      <c r="L18" s="51">
        <v>9900</v>
      </c>
      <c r="M18" s="51">
        <v>4150</v>
      </c>
      <c r="N18" s="35">
        <f t="shared" si="0"/>
        <v>496.25</v>
      </c>
      <c r="O18" s="35">
        <f t="shared" si="1"/>
        <v>25</v>
      </c>
      <c r="P18" s="35">
        <f t="shared" si="2"/>
        <v>738.94083890802244</v>
      </c>
      <c r="Q18" s="35">
        <f t="shared" si="3"/>
        <v>148.75279019625714</v>
      </c>
      <c r="R18" s="35">
        <f t="shared" si="4"/>
        <v>76.383070596092253</v>
      </c>
      <c r="S18" s="35">
        <f t="shared" si="5"/>
        <v>380.21126328515879</v>
      </c>
      <c r="T18" s="35">
        <f t="shared" si="6"/>
        <v>68.27958241870698</v>
      </c>
      <c r="U18" s="35">
        <f t="shared" si="7"/>
        <v>727.0270092576983</v>
      </c>
      <c r="V18" s="35">
        <f t="shared" si="8"/>
        <v>373.32110073451162</v>
      </c>
      <c r="W18" s="35">
        <f t="shared" si="9"/>
        <v>25.345867482069423</v>
      </c>
      <c r="X18" s="35">
        <f t="shared" si="10"/>
        <v>3530.2065163892853</v>
      </c>
      <c r="Y18" s="51">
        <v>9900</v>
      </c>
      <c r="Z18" s="51">
        <v>4150</v>
      </c>
      <c r="AA18" s="35">
        <f t="shared" si="11"/>
        <v>703.75</v>
      </c>
      <c r="AB18" s="35">
        <f t="shared" si="12"/>
        <v>475</v>
      </c>
      <c r="AC18" s="35">
        <f t="shared" si="13"/>
        <v>741.34338003164555</v>
      </c>
      <c r="AD18" s="35">
        <f t="shared" si="14"/>
        <v>182.97450452469536</v>
      </c>
      <c r="AE18" s="35">
        <f t="shared" si="15"/>
        <v>102.60547155783263</v>
      </c>
      <c r="AF18" s="35">
        <f t="shared" si="16"/>
        <v>415.21489699810678</v>
      </c>
      <c r="AG18" s="35">
        <f t="shared" si="17"/>
        <v>33.251431016125281</v>
      </c>
      <c r="AH18" s="35">
        <f t="shared" si="18"/>
        <v>719.17730461639792</v>
      </c>
      <c r="AI18" s="35">
        <f t="shared" si="19"/>
        <v>403.28857108011567</v>
      </c>
      <c r="AJ18" s="35">
        <f t="shared" si="20"/>
        <v>27.679300357817446</v>
      </c>
      <c r="AK18" s="36">
        <f t="shared" si="21"/>
        <v>3220.2062915116594</v>
      </c>
    </row>
    <row r="19" spans="1:37" x14ac:dyDescent="0.25">
      <c r="A19" s="5">
        <v>5771</v>
      </c>
      <c r="B19" s="5">
        <v>1329217.3155522346</v>
      </c>
      <c r="C19" s="5">
        <v>1692082.6702092886</v>
      </c>
      <c r="D19" s="5">
        <v>18108.668354430396</v>
      </c>
      <c r="E19" s="5">
        <v>67.071995686588551</v>
      </c>
      <c r="F19" s="45">
        <v>-2.5000000000000001E-2</v>
      </c>
      <c r="G19" s="45">
        <v>2.5000000000000001E-2</v>
      </c>
      <c r="H19" s="45">
        <v>0.25</v>
      </c>
      <c r="I19" s="45">
        <v>0.25</v>
      </c>
      <c r="J19" s="45">
        <v>600</v>
      </c>
      <c r="K19" s="50">
        <f t="shared" si="22"/>
        <v>5585.674796616735</v>
      </c>
      <c r="L19" s="51">
        <v>9900</v>
      </c>
      <c r="M19" s="51">
        <v>4150</v>
      </c>
      <c r="N19" s="35">
        <f t="shared" si="0"/>
        <v>496.25</v>
      </c>
      <c r="O19" s="35">
        <f t="shared" si="1"/>
        <v>25</v>
      </c>
      <c r="P19" s="35">
        <f t="shared" si="2"/>
        <v>738.94083890802244</v>
      </c>
      <c r="Q19" s="35">
        <f t="shared" si="3"/>
        <v>148.75279019625714</v>
      </c>
      <c r="R19" s="35">
        <f t="shared" si="4"/>
        <v>76.425565037617332</v>
      </c>
      <c r="S19" s="35">
        <f t="shared" si="5"/>
        <v>380.43633347994336</v>
      </c>
      <c r="T19" s="35">
        <f t="shared" si="6"/>
        <v>68.27958241870698</v>
      </c>
      <c r="U19" s="35">
        <f t="shared" si="7"/>
        <v>727.0270092576983</v>
      </c>
      <c r="V19" s="35">
        <f t="shared" si="8"/>
        <v>373.52879167389699</v>
      </c>
      <c r="W19" s="35">
        <f t="shared" si="9"/>
        <v>25.155941028272672</v>
      </c>
      <c r="X19" s="35">
        <f t="shared" si="10"/>
        <v>3554.7181851807686</v>
      </c>
      <c r="Y19" s="51">
        <v>9900</v>
      </c>
      <c r="Z19" s="51">
        <v>4150</v>
      </c>
      <c r="AA19" s="35">
        <f t="shared" si="11"/>
        <v>703.75</v>
      </c>
      <c r="AB19" s="35">
        <f t="shared" si="12"/>
        <v>475</v>
      </c>
      <c r="AC19" s="35">
        <f t="shared" si="13"/>
        <v>741.34338003164555</v>
      </c>
      <c r="AD19" s="35">
        <f t="shared" si="14"/>
        <v>182.97450452469536</v>
      </c>
      <c r="AE19" s="35">
        <f t="shared" si="15"/>
        <v>102.5495259404709</v>
      </c>
      <c r="AF19" s="35">
        <f t="shared" si="16"/>
        <v>415.0032779791589</v>
      </c>
      <c r="AG19" s="35">
        <f t="shared" si="17"/>
        <v>33.251431016125281</v>
      </c>
      <c r="AH19" s="35">
        <f t="shared" si="18"/>
        <v>719.17730461639792</v>
      </c>
      <c r="AI19" s="35">
        <f t="shared" si="19"/>
        <v>403.06867804964224</v>
      </c>
      <c r="AJ19" s="35">
        <f t="shared" si="20"/>
        <v>27.441642841755435</v>
      </c>
      <c r="AK19" s="36">
        <f t="shared" si="21"/>
        <v>3250.6861474803522</v>
      </c>
    </row>
    <row r="20" spans="1:37" x14ac:dyDescent="0.25">
      <c r="A20" s="5">
        <v>5772</v>
      </c>
      <c r="B20" s="5">
        <v>1329606.4425549507</v>
      </c>
      <c r="C20" s="5">
        <v>1693003.8542826474</v>
      </c>
      <c r="D20" s="5">
        <v>18110.362025316474</v>
      </c>
      <c r="E20" s="5">
        <v>67.127622656989601</v>
      </c>
      <c r="F20" s="45">
        <v>-2.5000000000000001E-2</v>
      </c>
      <c r="G20" s="45">
        <v>2.5000000000000001E-2</v>
      </c>
      <c r="H20" s="45">
        <v>0.25</v>
      </c>
      <c r="I20" s="45">
        <v>0.25</v>
      </c>
      <c r="J20" s="45">
        <v>600</v>
      </c>
      <c r="K20" s="50">
        <f t="shared" si="22"/>
        <v>5562.0173682851455</v>
      </c>
      <c r="L20" s="51">
        <v>9900</v>
      </c>
      <c r="M20" s="51">
        <v>4150</v>
      </c>
      <c r="N20" s="35">
        <f t="shared" si="0"/>
        <v>496.25</v>
      </c>
      <c r="O20" s="35">
        <f t="shared" si="1"/>
        <v>25</v>
      </c>
      <c r="P20" s="35">
        <f t="shared" si="2"/>
        <v>738.94083890802244</v>
      </c>
      <c r="Q20" s="35">
        <f t="shared" si="3"/>
        <v>148.75279019625714</v>
      </c>
      <c r="R20" s="35">
        <f t="shared" si="4"/>
        <v>76.433877886926879</v>
      </c>
      <c r="S20" s="35">
        <f t="shared" si="5"/>
        <v>380.48035049024674</v>
      </c>
      <c r="T20" s="35">
        <f t="shared" si="6"/>
        <v>68.27958241870698</v>
      </c>
      <c r="U20" s="35">
        <f t="shared" si="7"/>
        <v>727.0270092576983</v>
      </c>
      <c r="V20" s="35">
        <f t="shared" si="8"/>
        <v>373.56942059900126</v>
      </c>
      <c r="W20" s="35">
        <f t="shared" si="9"/>
        <v>25.118769602154664</v>
      </c>
      <c r="X20" s="35">
        <f t="shared" si="10"/>
        <v>3559.5585947231662</v>
      </c>
      <c r="Y20" s="51">
        <v>9900</v>
      </c>
      <c r="Z20" s="51">
        <v>4150</v>
      </c>
      <c r="AA20" s="35">
        <f t="shared" si="11"/>
        <v>703.75</v>
      </c>
      <c r="AB20" s="35">
        <f t="shared" si="12"/>
        <v>475</v>
      </c>
      <c r="AC20" s="35">
        <f t="shared" si="13"/>
        <v>741.34338003164555</v>
      </c>
      <c r="AD20" s="35">
        <f t="shared" si="14"/>
        <v>182.97450452469536</v>
      </c>
      <c r="AE20" s="35">
        <f t="shared" si="15"/>
        <v>102.53858733740753</v>
      </c>
      <c r="AF20" s="35">
        <f t="shared" si="16"/>
        <v>414.96188672260934</v>
      </c>
      <c r="AG20" s="35">
        <f t="shared" si="17"/>
        <v>33.251431016125281</v>
      </c>
      <c r="AH20" s="35">
        <f t="shared" si="18"/>
        <v>719.17730461639792</v>
      </c>
      <c r="AI20" s="35">
        <f t="shared" si="19"/>
        <v>403.02568410855838</v>
      </c>
      <c r="AJ20" s="35">
        <f t="shared" si="20"/>
        <v>27.395191401685327</v>
      </c>
      <c r="AK20" s="36">
        <f t="shared" si="21"/>
        <v>3256.7051169326905</v>
      </c>
    </row>
    <row r="21" spans="1:37" x14ac:dyDescent="0.25">
      <c r="A21" s="5">
        <v>5772.2</v>
      </c>
      <c r="B21" s="5">
        <v>1329684.1606230736</v>
      </c>
      <c r="C21" s="5">
        <v>1693188.13640818</v>
      </c>
      <c r="D21" s="5">
        <v>18110.700759493688</v>
      </c>
      <c r="E21" s="5">
        <v>67.138748051069811</v>
      </c>
      <c r="F21" s="45">
        <v>-2.5000000000000001E-2</v>
      </c>
      <c r="G21" s="45">
        <v>2.5000000000000001E-2</v>
      </c>
      <c r="H21" s="45">
        <v>0.25</v>
      </c>
      <c r="I21" s="45">
        <v>0.25</v>
      </c>
      <c r="J21" s="45">
        <v>600</v>
      </c>
      <c r="K21" s="50">
        <f t="shared" si="22"/>
        <v>5491.6503906249791</v>
      </c>
      <c r="L21" s="51">
        <v>9900</v>
      </c>
      <c r="M21" s="51">
        <v>4150</v>
      </c>
      <c r="N21" s="35">
        <f t="shared" si="0"/>
        <v>496.25</v>
      </c>
      <c r="O21" s="35">
        <f t="shared" si="1"/>
        <v>25</v>
      </c>
      <c r="P21" s="35">
        <f t="shared" si="2"/>
        <v>738.94083890802244</v>
      </c>
      <c r="Q21" s="35">
        <f t="shared" si="3"/>
        <v>148.75279019625714</v>
      </c>
      <c r="R21" s="35">
        <f t="shared" si="4"/>
        <v>76.458452477240996</v>
      </c>
      <c r="S21" s="35">
        <f t="shared" si="5"/>
        <v>380.61045198629523</v>
      </c>
      <c r="T21" s="35">
        <f t="shared" si="6"/>
        <v>68.27958241870698</v>
      </c>
      <c r="U21" s="35">
        <f t="shared" si="7"/>
        <v>727.0270092576983</v>
      </c>
      <c r="V21" s="35">
        <f t="shared" si="8"/>
        <v>373.68952853698499</v>
      </c>
      <c r="W21" s="35">
        <f t="shared" si="9"/>
        <v>25.008849077810094</v>
      </c>
      <c r="X21" s="35">
        <f t="shared" si="10"/>
        <v>3573.9559749185937</v>
      </c>
      <c r="Y21" s="51">
        <v>9900</v>
      </c>
      <c r="Z21" s="51">
        <v>4150</v>
      </c>
      <c r="AA21" s="35">
        <f t="shared" si="11"/>
        <v>703.75</v>
      </c>
      <c r="AB21" s="35">
        <f t="shared" si="12"/>
        <v>475</v>
      </c>
      <c r="AC21" s="35">
        <f t="shared" si="13"/>
        <v>741.34338003164555</v>
      </c>
      <c r="AD21" s="35">
        <f t="shared" si="14"/>
        <v>182.97450452469536</v>
      </c>
      <c r="AE21" s="35">
        <f t="shared" si="15"/>
        <v>102.50626114178948</v>
      </c>
      <c r="AF21" s="35">
        <f t="shared" si="16"/>
        <v>414.83953683186473</v>
      </c>
      <c r="AG21" s="35">
        <f t="shared" si="17"/>
        <v>33.251431016125281</v>
      </c>
      <c r="AH21" s="35">
        <f t="shared" si="18"/>
        <v>719.17730461639792</v>
      </c>
      <c r="AI21" s="35">
        <f t="shared" si="19"/>
        <v>402.89862670078742</v>
      </c>
      <c r="AJ21" s="35">
        <f t="shared" si="20"/>
        <v>27.257946580274968</v>
      </c>
      <c r="AK21" s="36">
        <f t="shared" si="21"/>
        <v>3274.6080218069437</v>
      </c>
    </row>
    <row r="22" spans="1:37" x14ac:dyDescent="0.25">
      <c r="A22" s="5">
        <v>5772.8</v>
      </c>
      <c r="B22" s="5">
        <v>1329917.1001086235</v>
      </c>
      <c r="C22" s="5">
        <v>1693741.0732815266</v>
      </c>
      <c r="D22" s="5">
        <v>18111.716962025333</v>
      </c>
      <c r="E22" s="5">
        <v>67.172124233310456</v>
      </c>
      <c r="F22" s="45">
        <v>-2.5000000000000001E-2</v>
      </c>
      <c r="G22" s="45">
        <v>2.5000000000000001E-2</v>
      </c>
      <c r="H22" s="45">
        <v>0.25</v>
      </c>
      <c r="I22" s="45">
        <v>0.25</v>
      </c>
      <c r="J22" s="45">
        <v>600</v>
      </c>
      <c r="K22" s="50">
        <f t="shared" si="22"/>
        <v>5468.3965005165292</v>
      </c>
      <c r="L22" s="51">
        <v>9900</v>
      </c>
      <c r="M22" s="51">
        <v>4150</v>
      </c>
      <c r="N22" s="35">
        <f t="shared" si="0"/>
        <v>496.25</v>
      </c>
      <c r="O22" s="35">
        <f t="shared" si="1"/>
        <v>25</v>
      </c>
      <c r="P22" s="35">
        <f t="shared" si="2"/>
        <v>738.94083890802244</v>
      </c>
      <c r="Q22" s="35">
        <f t="shared" si="3"/>
        <v>148.75279019625714</v>
      </c>
      <c r="R22" s="35">
        <f t="shared" si="4"/>
        <v>76.466524148918182</v>
      </c>
      <c r="S22" s="35">
        <f t="shared" si="5"/>
        <v>380.6531773121435</v>
      </c>
      <c r="T22" s="35">
        <f t="shared" si="6"/>
        <v>68.27958241870698</v>
      </c>
      <c r="U22" s="35">
        <f t="shared" si="7"/>
        <v>727.0270092576983</v>
      </c>
      <c r="V22" s="35">
        <f t="shared" si="8"/>
        <v>373.72897871006364</v>
      </c>
      <c r="W22" s="35">
        <f t="shared" si="9"/>
        <v>24.972734036426232</v>
      </c>
      <c r="X22" s="35">
        <f t="shared" si="10"/>
        <v>3578.7138188397994</v>
      </c>
      <c r="Y22" s="51">
        <v>9900</v>
      </c>
      <c r="Z22" s="51">
        <v>4150</v>
      </c>
      <c r="AA22" s="35">
        <f t="shared" si="11"/>
        <v>703.75</v>
      </c>
      <c r="AB22" s="35">
        <f t="shared" si="12"/>
        <v>475</v>
      </c>
      <c r="AC22" s="35">
        <f t="shared" si="13"/>
        <v>741.34338003164555</v>
      </c>
      <c r="AD22" s="35">
        <f t="shared" si="14"/>
        <v>182.97450452469536</v>
      </c>
      <c r="AE22" s="35">
        <f t="shared" si="15"/>
        <v>102.49564689407705</v>
      </c>
      <c r="AF22" s="35">
        <f t="shared" si="16"/>
        <v>414.79935408205159</v>
      </c>
      <c r="AG22" s="35">
        <f t="shared" si="17"/>
        <v>33.251431016125281</v>
      </c>
      <c r="AH22" s="35">
        <f t="shared" si="18"/>
        <v>719.17730461639792</v>
      </c>
      <c r="AI22" s="35">
        <f t="shared" si="19"/>
        <v>402.85690763134551</v>
      </c>
      <c r="AJ22" s="35">
        <f t="shared" si="20"/>
        <v>27.212892379138449</v>
      </c>
      <c r="AK22" s="36">
        <f t="shared" si="21"/>
        <v>3280.5243222707563</v>
      </c>
    </row>
    <row r="23" spans="1:37" x14ac:dyDescent="0.25">
      <c r="A23" s="5">
        <v>5773</v>
      </c>
      <c r="B23" s="5">
        <v>1329994.6750211716</v>
      </c>
      <c r="C23" s="5">
        <v>1693925.415715009</v>
      </c>
      <c r="D23" s="5">
        <v>18112.055696202548</v>
      </c>
      <c r="E23" s="5">
        <v>67.183249627390666</v>
      </c>
      <c r="F23" s="45">
        <v>-2.5000000000000001E-2</v>
      </c>
      <c r="G23" s="45">
        <v>2.5000000000000001E-2</v>
      </c>
      <c r="H23" s="45">
        <v>0.25</v>
      </c>
      <c r="I23" s="45">
        <v>0.25</v>
      </c>
      <c r="J23" s="45">
        <v>600</v>
      </c>
      <c r="K23" s="50">
        <f t="shared" si="22"/>
        <v>5353.6403183109505</v>
      </c>
      <c r="L23" s="51">
        <v>9900</v>
      </c>
      <c r="M23" s="51">
        <v>4150</v>
      </c>
      <c r="N23" s="35">
        <f t="shared" si="0"/>
        <v>496.25</v>
      </c>
      <c r="O23" s="35">
        <f t="shared" si="1"/>
        <v>25</v>
      </c>
      <c r="P23" s="35">
        <f t="shared" si="2"/>
        <v>738.94083890802244</v>
      </c>
      <c r="Q23" s="35">
        <f t="shared" si="3"/>
        <v>148.75279019625714</v>
      </c>
      <c r="R23" s="35">
        <f t="shared" si="4"/>
        <v>76.506002731893773</v>
      </c>
      <c r="S23" s="35">
        <f t="shared" si="5"/>
        <v>380.86209511527852</v>
      </c>
      <c r="T23" s="35">
        <f t="shared" si="6"/>
        <v>68.27958241870698</v>
      </c>
      <c r="U23" s="35">
        <f t="shared" si="7"/>
        <v>727.0270092576983</v>
      </c>
      <c r="V23" s="35">
        <f t="shared" si="8"/>
        <v>373.92192968646282</v>
      </c>
      <c r="W23" s="35">
        <f t="shared" si="9"/>
        <v>24.796016995903443</v>
      </c>
      <c r="X23" s="35">
        <f t="shared" si="10"/>
        <v>3602.1934173663776</v>
      </c>
      <c r="Y23" s="51">
        <v>9900</v>
      </c>
      <c r="Z23" s="51">
        <v>4150</v>
      </c>
      <c r="AA23" s="35">
        <f t="shared" si="11"/>
        <v>703.75</v>
      </c>
      <c r="AB23" s="35">
        <f t="shared" si="12"/>
        <v>475</v>
      </c>
      <c r="AC23" s="35">
        <f t="shared" si="13"/>
        <v>741.34338003164555</v>
      </c>
      <c r="AD23" s="35">
        <f t="shared" si="14"/>
        <v>182.97450452469536</v>
      </c>
      <c r="AE23" s="35">
        <f t="shared" si="15"/>
        <v>102.44375737066953</v>
      </c>
      <c r="AF23" s="35">
        <f t="shared" si="16"/>
        <v>414.6028472193488</v>
      </c>
      <c r="AG23" s="35">
        <f t="shared" si="17"/>
        <v>33.251431016125281</v>
      </c>
      <c r="AH23" s="35">
        <f t="shared" si="18"/>
        <v>719.17730461639792</v>
      </c>
      <c r="AI23" s="35">
        <f t="shared" si="19"/>
        <v>402.6529569898122</v>
      </c>
      <c r="AJ23" s="35">
        <f t="shared" si="20"/>
        <v>26.992707801728738</v>
      </c>
      <c r="AK23" s="36">
        <f t="shared" si="21"/>
        <v>3309.7208158828726</v>
      </c>
    </row>
    <row r="24" spans="1:37" x14ac:dyDescent="0.25">
      <c r="A24" s="5">
        <v>5774</v>
      </c>
      <c r="B24" s="5">
        <v>1330382.0125851631</v>
      </c>
      <c r="C24" s="5">
        <v>1694847.3536377251</v>
      </c>
      <c r="D24" s="5">
        <v>18113.749367088622</v>
      </c>
      <c r="E24" s="5">
        <v>67.238876597791716</v>
      </c>
      <c r="F24" s="45">
        <v>-2.5000000000000001E-2</v>
      </c>
      <c r="G24" s="45">
        <v>2.5000000000000001E-2</v>
      </c>
      <c r="H24" s="45">
        <v>0.25</v>
      </c>
      <c r="I24" s="45">
        <v>0.25</v>
      </c>
      <c r="J24" s="45">
        <v>600</v>
      </c>
      <c r="K24" s="50">
        <f t="shared" si="22"/>
        <v>5241.40625</v>
      </c>
      <c r="L24" s="51">
        <v>9900</v>
      </c>
      <c r="M24" s="51">
        <v>4150</v>
      </c>
      <c r="N24" s="35">
        <f t="shared" si="0"/>
        <v>496.25</v>
      </c>
      <c r="O24" s="35">
        <f t="shared" si="1"/>
        <v>25</v>
      </c>
      <c r="P24" s="35">
        <f t="shared" si="2"/>
        <v>738.94083890802244</v>
      </c>
      <c r="Q24" s="35">
        <f t="shared" si="3"/>
        <v>148.75279019625714</v>
      </c>
      <c r="R24" s="35">
        <f t="shared" si="4"/>
        <v>76.544052528790814</v>
      </c>
      <c r="S24" s="35">
        <f t="shared" si="5"/>
        <v>381.0633702004622</v>
      </c>
      <c r="T24" s="35">
        <f t="shared" si="6"/>
        <v>68.27958241870698</v>
      </c>
      <c r="U24" s="35">
        <f t="shared" si="7"/>
        <v>727.0270092576983</v>
      </c>
      <c r="V24" s="35">
        <f t="shared" si="8"/>
        <v>374.10789749254184</v>
      </c>
      <c r="W24" s="35">
        <f t="shared" si="9"/>
        <v>24.625572791022151</v>
      </c>
      <c r="X24" s="35">
        <f t="shared" si="10"/>
        <v>3625.1569807605042</v>
      </c>
      <c r="Y24" s="51">
        <v>9900</v>
      </c>
      <c r="Z24" s="51">
        <v>4150</v>
      </c>
      <c r="AA24" s="35">
        <f t="shared" si="11"/>
        <v>703.75</v>
      </c>
      <c r="AB24" s="35">
        <f t="shared" si="12"/>
        <v>475</v>
      </c>
      <c r="AC24" s="35">
        <f t="shared" si="13"/>
        <v>741.34338003164555</v>
      </c>
      <c r="AD24" s="35">
        <f t="shared" si="14"/>
        <v>182.97450452469536</v>
      </c>
      <c r="AE24" s="35">
        <f t="shared" si="15"/>
        <v>102.39378475776478</v>
      </c>
      <c r="AF24" s="35">
        <f t="shared" si="16"/>
        <v>414.41349495017266</v>
      </c>
      <c r="AG24" s="35">
        <f t="shared" si="17"/>
        <v>33.251431016125281</v>
      </c>
      <c r="AH24" s="35">
        <f t="shared" si="18"/>
        <v>719.17730461639792</v>
      </c>
      <c r="AI24" s="35">
        <f t="shared" si="19"/>
        <v>402.45654072325726</v>
      </c>
      <c r="AJ24" s="35">
        <f t="shared" si="20"/>
        <v>26.780767933976012</v>
      </c>
      <c r="AK24" s="36">
        <f t="shared" si="21"/>
        <v>3338.2756283167</v>
      </c>
    </row>
    <row r="25" spans="1:37" x14ac:dyDescent="0.25">
      <c r="A25" s="5">
        <v>5775</v>
      </c>
      <c r="B25" s="5">
        <v>1330768.4548807144</v>
      </c>
      <c r="C25" s="5">
        <v>1695769.6671817303</v>
      </c>
      <c r="D25" s="5">
        <v>18115.443037974699</v>
      </c>
      <c r="E25" s="5">
        <v>67.294503568192766</v>
      </c>
      <c r="F25" s="45">
        <v>-2.5000000000000001E-2</v>
      </c>
      <c r="G25" s="45">
        <v>2.5000000000000001E-2</v>
      </c>
      <c r="H25" s="45">
        <v>0.25</v>
      </c>
      <c r="I25" s="45">
        <v>0.25</v>
      </c>
      <c r="J25" s="45">
        <v>600</v>
      </c>
      <c r="K25" s="50">
        <f t="shared" si="22"/>
        <v>5131.6942955836776</v>
      </c>
      <c r="L25" s="51">
        <v>9900</v>
      </c>
      <c r="M25" s="51">
        <v>4150</v>
      </c>
      <c r="N25" s="35">
        <f t="shared" si="0"/>
        <v>496.25</v>
      </c>
      <c r="O25" s="35">
        <f t="shared" si="1"/>
        <v>25</v>
      </c>
      <c r="P25" s="35">
        <f t="shared" si="2"/>
        <v>738.94083890802244</v>
      </c>
      <c r="Q25" s="35">
        <f t="shared" si="3"/>
        <v>148.75279019625714</v>
      </c>
      <c r="R25" s="35">
        <f t="shared" si="4"/>
        <v>76.580722416439414</v>
      </c>
      <c r="S25" s="35">
        <f t="shared" si="5"/>
        <v>381.2572699567537</v>
      </c>
      <c r="T25" s="35">
        <f t="shared" si="6"/>
        <v>68.27958241870698</v>
      </c>
      <c r="U25" s="35">
        <f t="shared" si="7"/>
        <v>727.0270092576983</v>
      </c>
      <c r="V25" s="35">
        <f t="shared" si="8"/>
        <v>374.28712101306735</v>
      </c>
      <c r="W25" s="35">
        <f t="shared" si="9"/>
        <v>24.4611959478129</v>
      </c>
      <c r="X25" s="35">
        <f t="shared" si="10"/>
        <v>3647.6045090221783</v>
      </c>
      <c r="Y25" s="51">
        <v>9900</v>
      </c>
      <c r="Z25" s="51">
        <v>4150</v>
      </c>
      <c r="AA25" s="35">
        <f t="shared" si="11"/>
        <v>703.75</v>
      </c>
      <c r="AB25" s="35">
        <f t="shared" si="12"/>
        <v>475</v>
      </c>
      <c r="AC25" s="35">
        <f t="shared" si="13"/>
        <v>741.34338003164555</v>
      </c>
      <c r="AD25" s="35">
        <f t="shared" si="14"/>
        <v>182.97450452469536</v>
      </c>
      <c r="AE25" s="35">
        <f t="shared" si="15"/>
        <v>102.34566058601752</v>
      </c>
      <c r="AF25" s="35">
        <f t="shared" si="16"/>
        <v>414.23104947797992</v>
      </c>
      <c r="AG25" s="35">
        <f t="shared" si="17"/>
        <v>33.251431016125281</v>
      </c>
      <c r="AH25" s="35">
        <f t="shared" si="18"/>
        <v>719.17730461639792</v>
      </c>
      <c r="AI25" s="35">
        <f t="shared" si="19"/>
        <v>402.26738971441046</v>
      </c>
      <c r="AJ25" s="35">
        <f t="shared" si="20"/>
        <v>26.576770247812966</v>
      </c>
      <c r="AK25" s="36">
        <f t="shared" si="21"/>
        <v>3366.1887595722392</v>
      </c>
    </row>
    <row r="26" spans="1:37" x14ac:dyDescent="0.25">
      <c r="A26" s="5">
        <v>5776</v>
      </c>
      <c r="B26" s="5">
        <v>1331154.0015444756</v>
      </c>
      <c r="C26" s="5">
        <v>1696692.3554777205</v>
      </c>
      <c r="D26" s="5">
        <v>18117.136708860777</v>
      </c>
      <c r="E26" s="5">
        <v>67.350130538593817</v>
      </c>
      <c r="F26" s="45">
        <v>-2.5000000000000001E-2</v>
      </c>
      <c r="G26" s="45">
        <v>2.5000000000000001E-2</v>
      </c>
      <c r="H26" s="45">
        <v>0.25</v>
      </c>
      <c r="I26" s="45">
        <v>0.25</v>
      </c>
      <c r="J26" s="45">
        <v>600</v>
      </c>
      <c r="K26" s="50">
        <f t="shared" si="22"/>
        <v>5056.3965852595757</v>
      </c>
      <c r="L26" s="51">
        <v>9900</v>
      </c>
      <c r="M26" s="51">
        <v>4150</v>
      </c>
      <c r="N26" s="35">
        <f t="shared" si="0"/>
        <v>496.25</v>
      </c>
      <c r="O26" s="35">
        <f t="shared" si="1"/>
        <v>25</v>
      </c>
      <c r="P26" s="35">
        <f t="shared" si="2"/>
        <v>738.94083890802244</v>
      </c>
      <c r="Q26" s="35">
        <f t="shared" si="3"/>
        <v>148.75279019625714</v>
      </c>
      <c r="R26" s="35">
        <f t="shared" si="4"/>
        <v>76.605595129692503</v>
      </c>
      <c r="S26" s="35">
        <f t="shared" si="5"/>
        <v>381.38874723913585</v>
      </c>
      <c r="T26" s="35">
        <f t="shared" si="6"/>
        <v>68.27958241870698</v>
      </c>
      <c r="U26" s="35">
        <f t="shared" si="7"/>
        <v>727.0270092576983</v>
      </c>
      <c r="V26" s="35">
        <f t="shared" si="8"/>
        <v>374.40868602240033</v>
      </c>
      <c r="W26" s="35">
        <f t="shared" si="9"/>
        <v>24.349637647350335</v>
      </c>
      <c r="X26" s="35">
        <f t="shared" si="10"/>
        <v>3663.0107379015367</v>
      </c>
      <c r="Y26" s="51">
        <v>9900</v>
      </c>
      <c r="Z26" s="51">
        <v>4150</v>
      </c>
      <c r="AA26" s="35">
        <f t="shared" si="11"/>
        <v>703.75</v>
      </c>
      <c r="AB26" s="35">
        <f t="shared" si="12"/>
        <v>475</v>
      </c>
      <c r="AC26" s="35">
        <f t="shared" si="13"/>
        <v>741.34338003164555</v>
      </c>
      <c r="AD26" s="35">
        <f t="shared" si="14"/>
        <v>182.97450452469536</v>
      </c>
      <c r="AE26" s="35">
        <f t="shared" si="15"/>
        <v>102.313038749548</v>
      </c>
      <c r="AF26" s="35">
        <f t="shared" si="16"/>
        <v>414.10732131881417</v>
      </c>
      <c r="AG26" s="35">
        <f t="shared" si="17"/>
        <v>33.251431016125281</v>
      </c>
      <c r="AH26" s="35">
        <f t="shared" si="18"/>
        <v>719.17730461639792</v>
      </c>
      <c r="AI26" s="35">
        <f t="shared" si="19"/>
        <v>402.13917029671217</v>
      </c>
      <c r="AJ26" s="35">
        <f t="shared" si="20"/>
        <v>26.438544121244341</v>
      </c>
      <c r="AK26" s="36">
        <f t="shared" si="21"/>
        <v>3385.3461511500304</v>
      </c>
    </row>
    <row r="27" spans="1:37" x14ac:dyDescent="0.25">
      <c r="A27" s="5">
        <v>5776.7</v>
      </c>
      <c r="B27" s="5">
        <v>1331423.3511128426</v>
      </c>
      <c r="C27" s="5">
        <v>1697338.4597965777</v>
      </c>
      <c r="D27" s="5">
        <v>18118.322278481031</v>
      </c>
      <c r="E27" s="5">
        <v>67.389069417874538</v>
      </c>
      <c r="F27" s="45">
        <v>-2.5000000000000001E-2</v>
      </c>
      <c r="G27" s="45">
        <v>2.5000000000000001E-2</v>
      </c>
      <c r="H27" s="45">
        <v>0.25</v>
      </c>
      <c r="I27" s="45">
        <v>0.25</v>
      </c>
      <c r="J27" s="45">
        <v>600</v>
      </c>
      <c r="K27" s="50">
        <f t="shared" si="22"/>
        <v>5024.5044550619841</v>
      </c>
      <c r="L27" s="51">
        <v>9900</v>
      </c>
      <c r="M27" s="51">
        <v>4150</v>
      </c>
      <c r="N27" s="35">
        <f t="shared" si="0"/>
        <v>496.25</v>
      </c>
      <c r="O27" s="35">
        <f t="shared" si="1"/>
        <v>25</v>
      </c>
      <c r="P27" s="35">
        <f t="shared" si="2"/>
        <v>738.94083890802244</v>
      </c>
      <c r="Q27" s="35">
        <f t="shared" si="3"/>
        <v>148.75279019625714</v>
      </c>
      <c r="R27" s="35">
        <f t="shared" si="4"/>
        <v>76.616058585328332</v>
      </c>
      <c r="S27" s="35">
        <f t="shared" si="5"/>
        <v>381.44404686430556</v>
      </c>
      <c r="T27" s="35">
        <f t="shared" si="6"/>
        <v>68.27958241870698</v>
      </c>
      <c r="U27" s="35">
        <f t="shared" si="7"/>
        <v>727.0270092576983</v>
      </c>
      <c r="V27" s="35">
        <f t="shared" si="8"/>
        <v>374.4598260033539</v>
      </c>
      <c r="W27" s="35">
        <f t="shared" si="9"/>
        <v>24.302691937190072</v>
      </c>
      <c r="X27" s="35">
        <f t="shared" si="10"/>
        <v>3669.5360021513998</v>
      </c>
      <c r="Y27" s="51">
        <v>9900</v>
      </c>
      <c r="Z27" s="51">
        <v>4150</v>
      </c>
      <c r="AA27" s="35">
        <f t="shared" si="11"/>
        <v>703.75</v>
      </c>
      <c r="AB27" s="35">
        <f t="shared" si="12"/>
        <v>475</v>
      </c>
      <c r="AC27" s="35">
        <f t="shared" si="13"/>
        <v>741.34338003164555</v>
      </c>
      <c r="AD27" s="35">
        <f t="shared" si="14"/>
        <v>182.97450452469536</v>
      </c>
      <c r="AE27" s="35">
        <f t="shared" si="15"/>
        <v>102.2993202604486</v>
      </c>
      <c r="AF27" s="35">
        <f t="shared" si="16"/>
        <v>414.05527672710792</v>
      </c>
      <c r="AG27" s="35">
        <f t="shared" si="17"/>
        <v>33.251431016125281</v>
      </c>
      <c r="AH27" s="35">
        <f t="shared" si="18"/>
        <v>719.17730461639792</v>
      </c>
      <c r="AI27" s="35">
        <f t="shared" si="19"/>
        <v>402.08525007411316</v>
      </c>
      <c r="AJ27" s="35">
        <f t="shared" si="20"/>
        <v>26.380429627851992</v>
      </c>
      <c r="AK27" s="36">
        <f t="shared" si="21"/>
        <v>3393.46020964949</v>
      </c>
    </row>
    <row r="28" spans="1:37" x14ac:dyDescent="0.25">
      <c r="A28" s="5">
        <v>5777</v>
      </c>
      <c r="B28" s="5">
        <v>1331538.6522126198</v>
      </c>
      <c r="C28" s="5">
        <v>1697615.417655915</v>
      </c>
      <c r="D28" s="5">
        <v>18118.830379746854</v>
      </c>
      <c r="E28" s="5">
        <v>67.405757508994853</v>
      </c>
      <c r="F28" s="45">
        <v>-2.5000000000000001E-2</v>
      </c>
      <c r="G28" s="45">
        <v>2.5000000000000001E-2</v>
      </c>
      <c r="H28" s="45">
        <v>0.25</v>
      </c>
      <c r="I28" s="45">
        <v>0.25</v>
      </c>
      <c r="J28" s="45">
        <v>600</v>
      </c>
      <c r="K28" s="50">
        <f t="shared" si="22"/>
        <v>4992.8393151149085</v>
      </c>
      <c r="L28" s="51">
        <v>9900</v>
      </c>
      <c r="M28" s="51">
        <v>4150</v>
      </c>
      <c r="N28" s="35">
        <f t="shared" si="0"/>
        <v>496.25</v>
      </c>
      <c r="O28" s="35">
        <f t="shared" si="1"/>
        <v>25</v>
      </c>
      <c r="P28" s="35">
        <f t="shared" si="2"/>
        <v>738.94083890802244</v>
      </c>
      <c r="Q28" s="35">
        <f t="shared" si="3"/>
        <v>148.75279019625714</v>
      </c>
      <c r="R28" s="35">
        <f t="shared" si="4"/>
        <v>76.626405952676379</v>
      </c>
      <c r="S28" s="35">
        <f t="shared" si="5"/>
        <v>381.49872698798276</v>
      </c>
      <c r="T28" s="35">
        <f t="shared" si="6"/>
        <v>68.27958241870698</v>
      </c>
      <c r="U28" s="35">
        <f t="shared" si="7"/>
        <v>727.0270092576983</v>
      </c>
      <c r="V28" s="35">
        <f t="shared" si="8"/>
        <v>374.51039860455904</v>
      </c>
      <c r="W28" s="35">
        <f t="shared" si="9"/>
        <v>24.256258135141966</v>
      </c>
      <c r="X28" s="35">
        <f t="shared" si="10"/>
        <v>3676.0148232393421</v>
      </c>
      <c r="Y28" s="51">
        <v>9900</v>
      </c>
      <c r="Z28" s="51">
        <v>4150</v>
      </c>
      <c r="AA28" s="35">
        <f t="shared" si="11"/>
        <v>703.75</v>
      </c>
      <c r="AB28" s="35">
        <f t="shared" si="12"/>
        <v>475</v>
      </c>
      <c r="AC28" s="35">
        <f t="shared" si="13"/>
        <v>741.34338003164555</v>
      </c>
      <c r="AD28" s="35">
        <f t="shared" si="14"/>
        <v>182.97450452469536</v>
      </c>
      <c r="AE28" s="35">
        <f t="shared" si="15"/>
        <v>102.2857568072058</v>
      </c>
      <c r="AF28" s="35">
        <f t="shared" si="16"/>
        <v>414.00381268932568</v>
      </c>
      <c r="AG28" s="35">
        <f t="shared" si="17"/>
        <v>33.251431016125281</v>
      </c>
      <c r="AH28" s="35">
        <f t="shared" si="18"/>
        <v>719.17730461639792</v>
      </c>
      <c r="AI28" s="35">
        <f t="shared" si="19"/>
        <v>402.03193921657163</v>
      </c>
      <c r="AJ28" s="35">
        <f t="shared" si="20"/>
        <v>26.322979971153554</v>
      </c>
      <c r="AK28" s="36">
        <f t="shared" si="21"/>
        <v>3401.5165168429044</v>
      </c>
    </row>
    <row r="29" spans="1:37" x14ac:dyDescent="0.25">
      <c r="A29" s="5">
        <v>5777.3</v>
      </c>
      <c r="B29" s="5">
        <v>1331653.8726396561</v>
      </c>
      <c r="C29" s="5">
        <v>1697892.4090863764</v>
      </c>
      <c r="D29" s="5">
        <v>18119.338481012677</v>
      </c>
      <c r="E29" s="5">
        <v>67.422445600115196</v>
      </c>
      <c r="F29" s="45">
        <v>-2.5000000000000001E-2</v>
      </c>
      <c r="G29" s="45">
        <v>2.5000000000000001E-2</v>
      </c>
      <c r="H29" s="45">
        <v>0.25</v>
      </c>
      <c r="I29" s="45">
        <v>0.25</v>
      </c>
      <c r="J29" s="45">
        <v>600</v>
      </c>
      <c r="K29" s="50">
        <f t="shared" si="22"/>
        <v>4919.8367284349169</v>
      </c>
      <c r="L29" s="51">
        <v>9900</v>
      </c>
      <c r="M29" s="51">
        <v>4150</v>
      </c>
      <c r="N29" s="35">
        <f t="shared" si="0"/>
        <v>496.25</v>
      </c>
      <c r="O29" s="35">
        <f t="shared" si="1"/>
        <v>25</v>
      </c>
      <c r="P29" s="35">
        <f t="shared" si="2"/>
        <v>738.94083890802244</v>
      </c>
      <c r="Q29" s="35">
        <f t="shared" si="3"/>
        <v>148.75279019625714</v>
      </c>
      <c r="R29" s="35">
        <f t="shared" si="4"/>
        <v>76.65010470485872</v>
      </c>
      <c r="S29" s="35">
        <f t="shared" si="5"/>
        <v>381.62393942813122</v>
      </c>
      <c r="T29" s="35">
        <f t="shared" si="6"/>
        <v>68.27958241870698</v>
      </c>
      <c r="U29" s="35">
        <f t="shared" si="7"/>
        <v>727.0270092576983</v>
      </c>
      <c r="V29" s="35">
        <f t="shared" si="8"/>
        <v>374.62622589693808</v>
      </c>
      <c r="W29" s="35">
        <f t="shared" si="9"/>
        <v>24.149876529778094</v>
      </c>
      <c r="X29" s="35">
        <f t="shared" si="10"/>
        <v>3690.9514601481696</v>
      </c>
      <c r="Y29" s="51">
        <v>9900</v>
      </c>
      <c r="Z29" s="51">
        <v>4150</v>
      </c>
      <c r="AA29" s="35">
        <f t="shared" si="11"/>
        <v>703.75</v>
      </c>
      <c r="AB29" s="35">
        <f t="shared" si="12"/>
        <v>475</v>
      </c>
      <c r="AC29" s="35">
        <f t="shared" si="13"/>
        <v>741.34338003164555</v>
      </c>
      <c r="AD29" s="35">
        <f t="shared" si="14"/>
        <v>182.97450452469536</v>
      </c>
      <c r="AE29" s="35">
        <f t="shared" si="15"/>
        <v>102.25470281310474</v>
      </c>
      <c r="AF29" s="35">
        <f t="shared" si="16"/>
        <v>413.88595549109573</v>
      </c>
      <c r="AG29" s="35">
        <f t="shared" si="17"/>
        <v>33.251431016125281</v>
      </c>
      <c r="AH29" s="35">
        <f t="shared" si="18"/>
        <v>719.17730461639792</v>
      </c>
      <c r="AI29" s="35">
        <f t="shared" si="19"/>
        <v>401.90988216915304</v>
      </c>
      <c r="AJ29" s="35">
        <f t="shared" si="20"/>
        <v>26.191477236719695</v>
      </c>
      <c r="AK29" s="36">
        <f t="shared" si="21"/>
        <v>3420.0899785484535</v>
      </c>
    </row>
    <row r="30" spans="1:37" x14ac:dyDescent="0.25">
      <c r="A30" s="5">
        <v>5778</v>
      </c>
      <c r="B30" s="5">
        <v>1331922.4065227509</v>
      </c>
      <c r="C30" s="5">
        <v>1698538.8528462648</v>
      </c>
      <c r="D30" s="5">
        <v>18120.524050632932</v>
      </c>
      <c r="E30" s="5">
        <v>67.461384479395917</v>
      </c>
      <c r="F30" s="45">
        <v>-2.5000000000000001E-2</v>
      </c>
      <c r="G30" s="45">
        <v>2.5000000000000001E-2</v>
      </c>
      <c r="H30" s="45">
        <v>0.25</v>
      </c>
      <c r="I30" s="45">
        <v>0.25</v>
      </c>
      <c r="J30" s="45">
        <v>600</v>
      </c>
      <c r="K30" s="50">
        <f t="shared" si="22"/>
        <v>4817.6911157024797</v>
      </c>
      <c r="L30" s="51">
        <v>9900</v>
      </c>
      <c r="M30" s="51">
        <v>4150</v>
      </c>
      <c r="N30" s="35">
        <f t="shared" si="0"/>
        <v>496.25</v>
      </c>
      <c r="O30" s="35">
        <f t="shared" si="1"/>
        <v>25</v>
      </c>
      <c r="P30" s="35">
        <f t="shared" si="2"/>
        <v>738.94083890802244</v>
      </c>
      <c r="Q30" s="35">
        <f t="shared" si="3"/>
        <v>148.75279019625714</v>
      </c>
      <c r="R30" s="35">
        <f t="shared" si="4"/>
        <v>76.682902075978816</v>
      </c>
      <c r="S30" s="35">
        <f t="shared" si="5"/>
        <v>381.79717303950667</v>
      </c>
      <c r="T30" s="35">
        <f t="shared" si="6"/>
        <v>68.27958241870698</v>
      </c>
      <c r="U30" s="35">
        <f t="shared" si="7"/>
        <v>727.0270092576983</v>
      </c>
      <c r="V30" s="35">
        <f t="shared" si="8"/>
        <v>374.78652255157903</v>
      </c>
      <c r="W30" s="35">
        <f t="shared" si="9"/>
        <v>24.002575198098487</v>
      </c>
      <c r="X30" s="35">
        <f t="shared" si="10"/>
        <v>3711.8508830124865</v>
      </c>
      <c r="Y30" s="51">
        <v>9900</v>
      </c>
      <c r="Z30" s="51">
        <v>4150</v>
      </c>
      <c r="AA30" s="35">
        <f t="shared" si="11"/>
        <v>703.75</v>
      </c>
      <c r="AB30" s="35">
        <f t="shared" si="12"/>
        <v>475</v>
      </c>
      <c r="AC30" s="35">
        <f t="shared" si="13"/>
        <v>741.34338003164555</v>
      </c>
      <c r="AD30" s="35">
        <f t="shared" si="14"/>
        <v>182.97450452469536</v>
      </c>
      <c r="AE30" s="35">
        <f t="shared" si="15"/>
        <v>102.21175067521833</v>
      </c>
      <c r="AF30" s="35">
        <f t="shared" si="16"/>
        <v>413.7228766464865</v>
      </c>
      <c r="AG30" s="35">
        <f t="shared" si="17"/>
        <v>33.251431016125281</v>
      </c>
      <c r="AH30" s="35">
        <f t="shared" si="18"/>
        <v>719.17730461639792</v>
      </c>
      <c r="AI30" s="35">
        <f t="shared" si="19"/>
        <v>401.74105972674283</v>
      </c>
      <c r="AJ30" s="35">
        <f t="shared" si="20"/>
        <v>26.009659471348051</v>
      </c>
      <c r="AK30" s="36">
        <f t="shared" si="21"/>
        <v>3446.0780662691277</v>
      </c>
    </row>
    <row r="31" spans="1:37" x14ac:dyDescent="0.25">
      <c r="A31" s="5">
        <v>5779</v>
      </c>
      <c r="B31" s="5">
        <v>1332305.2641134262</v>
      </c>
      <c r="C31" s="5">
        <v>1699462.6601783633</v>
      </c>
      <c r="D31" s="5">
        <v>18122.217721519002</v>
      </c>
      <c r="E31" s="5">
        <v>67.517011449796968</v>
      </c>
      <c r="F31" s="45">
        <v>-2.5000000000000001E-2</v>
      </c>
      <c r="G31" s="45">
        <v>2.5000000000000001E-2</v>
      </c>
      <c r="H31" s="45">
        <v>0.25</v>
      </c>
      <c r="I31" s="45">
        <v>0.25</v>
      </c>
      <c r="J31" s="45">
        <v>600</v>
      </c>
      <c r="K31" s="50">
        <f t="shared" si="22"/>
        <v>4718.0676168646696</v>
      </c>
      <c r="L31" s="51">
        <v>9900</v>
      </c>
      <c r="M31" s="51">
        <v>4150</v>
      </c>
      <c r="N31" s="35">
        <f t="shared" si="0"/>
        <v>496.25</v>
      </c>
      <c r="O31" s="35">
        <f t="shared" si="1"/>
        <v>25</v>
      </c>
      <c r="P31" s="35">
        <f t="shared" si="2"/>
        <v>738.94083890802244</v>
      </c>
      <c r="Q31" s="35">
        <f t="shared" si="3"/>
        <v>148.75279019625714</v>
      </c>
      <c r="R31" s="35">
        <f t="shared" si="4"/>
        <v>76.714489772284438</v>
      </c>
      <c r="S31" s="35">
        <f t="shared" si="5"/>
        <v>381.96396077132442</v>
      </c>
      <c r="T31" s="35">
        <f t="shared" si="6"/>
        <v>68.27958241870698</v>
      </c>
      <c r="U31" s="35">
        <f t="shared" si="7"/>
        <v>727.0270092576983</v>
      </c>
      <c r="V31" s="35">
        <f t="shared" si="8"/>
        <v>374.94090693888438</v>
      </c>
      <c r="W31" s="35">
        <f t="shared" si="9"/>
        <v>23.860622562230205</v>
      </c>
      <c r="X31" s="35">
        <f t="shared" si="10"/>
        <v>3732.2342707443513</v>
      </c>
      <c r="Y31" s="51">
        <v>9900</v>
      </c>
      <c r="Z31" s="51">
        <v>4150</v>
      </c>
      <c r="AA31" s="35">
        <f t="shared" si="11"/>
        <v>703.75</v>
      </c>
      <c r="AB31" s="35">
        <f t="shared" si="12"/>
        <v>475</v>
      </c>
      <c r="AC31" s="35">
        <f t="shared" si="13"/>
        <v>741.34338003164555</v>
      </c>
      <c r="AD31" s="35">
        <f t="shared" si="14"/>
        <v>182.97450452469536</v>
      </c>
      <c r="AE31" s="35">
        <f t="shared" si="15"/>
        <v>102.17040946713328</v>
      </c>
      <c r="AF31" s="35">
        <f t="shared" si="16"/>
        <v>413.5658424264484</v>
      </c>
      <c r="AG31" s="35">
        <f t="shared" si="17"/>
        <v>33.251431016125281</v>
      </c>
      <c r="AH31" s="35">
        <f t="shared" si="18"/>
        <v>719.17730461639792</v>
      </c>
      <c r="AI31" s="35">
        <f t="shared" si="19"/>
        <v>401.57856900882877</v>
      </c>
      <c r="AJ31" s="35">
        <f t="shared" si="20"/>
        <v>25.834737001996977</v>
      </c>
      <c r="AK31" s="36">
        <f t="shared" si="21"/>
        <v>3471.4244728115145</v>
      </c>
    </row>
    <row r="32" spans="1:37" x14ac:dyDescent="0.25">
      <c r="A32" s="5">
        <v>5780</v>
      </c>
      <c r="B32" s="5">
        <v>1332687.2246232033</v>
      </c>
      <c r="C32" s="5">
        <v>1700386.8387814164</v>
      </c>
      <c r="D32" s="5">
        <v>18123.911392405076</v>
      </c>
      <c r="E32" s="5">
        <v>67.572638420198018</v>
      </c>
      <c r="F32" s="45">
        <v>-2.5000000000000001E-2</v>
      </c>
      <c r="G32" s="45">
        <v>2.5000000000000001E-2</v>
      </c>
      <c r="H32" s="45">
        <v>0.25</v>
      </c>
      <c r="I32" s="45">
        <v>0.25</v>
      </c>
      <c r="J32" s="45">
        <v>600</v>
      </c>
      <c r="K32" s="50">
        <f t="shared" si="22"/>
        <v>4620.9662319214876</v>
      </c>
      <c r="L32" s="51">
        <v>9900</v>
      </c>
      <c r="M32" s="51">
        <v>4150</v>
      </c>
      <c r="N32" s="35">
        <f t="shared" si="0"/>
        <v>496.25</v>
      </c>
      <c r="O32" s="35">
        <f t="shared" si="1"/>
        <v>25</v>
      </c>
      <c r="P32" s="35">
        <f t="shared" si="2"/>
        <v>738.94083890802244</v>
      </c>
      <c r="Q32" s="35">
        <f t="shared" si="3"/>
        <v>148.75279019625714</v>
      </c>
      <c r="R32" s="35">
        <f t="shared" si="4"/>
        <v>76.744904770562087</v>
      </c>
      <c r="S32" s="35">
        <f t="shared" si="5"/>
        <v>382.12450411307952</v>
      </c>
      <c r="T32" s="35">
        <f t="shared" si="6"/>
        <v>68.27958241870698</v>
      </c>
      <c r="U32" s="35">
        <f t="shared" si="7"/>
        <v>727.0270092576983</v>
      </c>
      <c r="V32" s="35">
        <f t="shared" si="8"/>
        <v>375.08955978233826</v>
      </c>
      <c r="W32" s="35">
        <f t="shared" si="9"/>
        <v>23.723861875419736</v>
      </c>
      <c r="X32" s="35">
        <f t="shared" si="10"/>
        <v>3752.101623343764</v>
      </c>
      <c r="Y32" s="51">
        <v>9900</v>
      </c>
      <c r="Z32" s="51">
        <v>4150</v>
      </c>
      <c r="AA32" s="35">
        <f t="shared" si="11"/>
        <v>703.75</v>
      </c>
      <c r="AB32" s="35">
        <f t="shared" si="12"/>
        <v>475</v>
      </c>
      <c r="AC32" s="35">
        <f t="shared" si="13"/>
        <v>741.34338003164555</v>
      </c>
      <c r="AD32" s="35">
        <f t="shared" si="14"/>
        <v>182.97450452469536</v>
      </c>
      <c r="AE32" s="35">
        <f t="shared" si="15"/>
        <v>102.13062780443919</v>
      </c>
      <c r="AF32" s="35">
        <f t="shared" si="16"/>
        <v>413.41466574910953</v>
      </c>
      <c r="AG32" s="35">
        <f t="shared" si="17"/>
        <v>33.251431016125281</v>
      </c>
      <c r="AH32" s="35">
        <f t="shared" si="18"/>
        <v>719.17730461639792</v>
      </c>
      <c r="AI32" s="35">
        <f t="shared" si="19"/>
        <v>401.42220805010493</v>
      </c>
      <c r="AJ32" s="35">
        <f t="shared" si="20"/>
        <v>25.666483886629628</v>
      </c>
      <c r="AK32" s="36">
        <f t="shared" si="21"/>
        <v>3496.1291981756121</v>
      </c>
    </row>
    <row r="33" spans="1:37" x14ac:dyDescent="0.25">
      <c r="A33" s="5">
        <v>5781</v>
      </c>
      <c r="B33" s="5">
        <v>1333068.2876925468</v>
      </c>
      <c r="C33" s="5">
        <v>1701311.3877842724</v>
      </c>
      <c r="D33" s="5">
        <v>18125.605063291154</v>
      </c>
      <c r="E33" s="5">
        <v>67.628265390599068</v>
      </c>
      <c r="F33" s="45">
        <v>-2.5000000000000001E-2</v>
      </c>
      <c r="G33" s="45">
        <v>2.5000000000000001E-2</v>
      </c>
      <c r="H33" s="45">
        <v>0.25</v>
      </c>
      <c r="I33" s="45">
        <v>0.25</v>
      </c>
      <c r="J33" s="45">
        <v>600</v>
      </c>
      <c r="K33" s="50">
        <f t="shared" si="22"/>
        <v>4601.848608600224</v>
      </c>
      <c r="L33" s="51">
        <v>9900</v>
      </c>
      <c r="M33" s="51">
        <v>4150</v>
      </c>
      <c r="N33" s="35">
        <f t="shared" si="0"/>
        <v>496.25</v>
      </c>
      <c r="O33" s="35">
        <f t="shared" si="1"/>
        <v>25</v>
      </c>
      <c r="P33" s="35">
        <f t="shared" si="2"/>
        <v>738.94083890802244</v>
      </c>
      <c r="Q33" s="35">
        <f t="shared" si="3"/>
        <v>148.75279019625714</v>
      </c>
      <c r="R33" s="35">
        <f t="shared" si="4"/>
        <v>76.750850160015375</v>
      </c>
      <c r="S33" s="35">
        <f t="shared" si="5"/>
        <v>382.15588041083322</v>
      </c>
      <c r="T33" s="35">
        <f t="shared" si="6"/>
        <v>68.27958241870698</v>
      </c>
      <c r="U33" s="35">
        <f t="shared" si="7"/>
        <v>727.0270092576983</v>
      </c>
      <c r="V33" s="35">
        <f t="shared" si="8"/>
        <v>375.1186177832497</v>
      </c>
      <c r="W33" s="35">
        <f t="shared" si="9"/>
        <v>23.697119557487326</v>
      </c>
      <c r="X33" s="35">
        <f t="shared" si="10"/>
        <v>3756.0131696477488</v>
      </c>
      <c r="Y33" s="51">
        <v>9900</v>
      </c>
      <c r="Z33" s="51">
        <v>4150</v>
      </c>
      <c r="AA33" s="35">
        <f t="shared" si="11"/>
        <v>703.75</v>
      </c>
      <c r="AB33" s="35">
        <f t="shared" si="12"/>
        <v>475</v>
      </c>
      <c r="AC33" s="35">
        <f t="shared" si="13"/>
        <v>741.34338003164555</v>
      </c>
      <c r="AD33" s="35">
        <f t="shared" si="14"/>
        <v>182.97450452469536</v>
      </c>
      <c r="AE33" s="35">
        <f t="shared" si="15"/>
        <v>102.12285429568642</v>
      </c>
      <c r="AF33" s="35">
        <f t="shared" si="16"/>
        <v>413.3851175706555</v>
      </c>
      <c r="AG33" s="35">
        <f t="shared" si="17"/>
        <v>33.251431016125281</v>
      </c>
      <c r="AH33" s="35">
        <f t="shared" si="18"/>
        <v>719.17730461639792</v>
      </c>
      <c r="AI33" s="35">
        <f t="shared" si="19"/>
        <v>401.39165444326903</v>
      </c>
      <c r="AJ33" s="35">
        <f t="shared" si="20"/>
        <v>25.633614596814887</v>
      </c>
      <c r="AK33" s="36">
        <f t="shared" si="21"/>
        <v>3500.9931415070332</v>
      </c>
    </row>
    <row r="34" spans="1:37" x14ac:dyDescent="0.25">
      <c r="A34" s="5">
        <v>5781.2</v>
      </c>
      <c r="B34" s="5">
        <v>1333144.3925819397</v>
      </c>
      <c r="C34" s="5">
        <v>1701496.3419561386</v>
      </c>
      <c r="D34" s="5">
        <v>18125.943797468371</v>
      </c>
      <c r="E34" s="5">
        <v>67.639390784679279</v>
      </c>
      <c r="F34" s="45">
        <v>-2.5000000000000001E-2</v>
      </c>
      <c r="G34" s="45">
        <v>2.5000000000000001E-2</v>
      </c>
      <c r="H34" s="45">
        <v>0.25</v>
      </c>
      <c r="I34" s="45">
        <v>0.25</v>
      </c>
      <c r="J34" s="45">
        <v>600</v>
      </c>
      <c r="K34" s="50">
        <f t="shared" si="22"/>
        <v>4545.1010459710578</v>
      </c>
      <c r="L34" s="51">
        <v>9900</v>
      </c>
      <c r="M34" s="51">
        <v>4150</v>
      </c>
      <c r="N34" s="35">
        <f t="shared" si="0"/>
        <v>496.25</v>
      </c>
      <c r="O34" s="35">
        <f t="shared" si="1"/>
        <v>25</v>
      </c>
      <c r="P34" s="35">
        <f t="shared" si="2"/>
        <v>738.94083890802244</v>
      </c>
      <c r="Q34" s="35">
        <f t="shared" si="3"/>
        <v>148.75279019625714</v>
      </c>
      <c r="R34" s="35">
        <f t="shared" si="4"/>
        <v>76.768416010662236</v>
      </c>
      <c r="S34" s="35">
        <f t="shared" si="5"/>
        <v>382.24857124938262</v>
      </c>
      <c r="T34" s="35">
        <f t="shared" si="6"/>
        <v>68.27958241870698</v>
      </c>
      <c r="U34" s="35">
        <f t="shared" si="7"/>
        <v>727.0270092576983</v>
      </c>
      <c r="V34" s="35">
        <f t="shared" si="8"/>
        <v>375.20447061225548</v>
      </c>
      <c r="W34" s="35">
        <f t="shared" si="9"/>
        <v>23.618091413461205</v>
      </c>
      <c r="X34" s="35">
        <f t="shared" si="10"/>
        <v>3767.6239601279322</v>
      </c>
      <c r="Y34" s="51">
        <v>9900</v>
      </c>
      <c r="Z34" s="51">
        <v>4150</v>
      </c>
      <c r="AA34" s="35">
        <f t="shared" si="11"/>
        <v>703.75</v>
      </c>
      <c r="AB34" s="35">
        <f t="shared" si="12"/>
        <v>475</v>
      </c>
      <c r="AC34" s="35">
        <f t="shared" si="13"/>
        <v>741.34338003164555</v>
      </c>
      <c r="AD34" s="35">
        <f t="shared" si="14"/>
        <v>182.97450452469536</v>
      </c>
      <c r="AE34" s="35">
        <f t="shared" si="15"/>
        <v>102.09989261878636</v>
      </c>
      <c r="AF34" s="35">
        <f t="shared" si="16"/>
        <v>413.29782255835914</v>
      </c>
      <c r="AG34" s="35">
        <f t="shared" si="17"/>
        <v>33.251431016125281</v>
      </c>
      <c r="AH34" s="35">
        <f t="shared" si="18"/>
        <v>719.17730461639792</v>
      </c>
      <c r="AI34" s="35">
        <f t="shared" si="19"/>
        <v>401.30140407234796</v>
      </c>
      <c r="AJ34" s="35">
        <f t="shared" si="20"/>
        <v>25.536539540914138</v>
      </c>
      <c r="AK34" s="36">
        <f t="shared" si="21"/>
        <v>3515.4309680185274</v>
      </c>
    </row>
    <row r="35" spans="1:37" x14ac:dyDescent="0.25">
      <c r="A35" s="5">
        <v>5781.8</v>
      </c>
      <c r="B35" s="5">
        <v>1333372.4917492867</v>
      </c>
      <c r="C35" s="5">
        <v>1702051.2930888236</v>
      </c>
      <c r="D35" s="5">
        <v>18126.960000000017</v>
      </c>
      <c r="E35" s="5">
        <v>67.672766966919923</v>
      </c>
      <c r="F35" s="45">
        <v>-2.5000000000000001E-2</v>
      </c>
      <c r="G35" s="45">
        <v>2.5000000000000001E-2</v>
      </c>
      <c r="H35" s="45">
        <v>0.25</v>
      </c>
      <c r="I35" s="45">
        <v>0.25</v>
      </c>
      <c r="J35" s="45">
        <v>600</v>
      </c>
      <c r="K35" s="50">
        <f t="shared" si="22"/>
        <v>4526.3869608729337</v>
      </c>
      <c r="L35" s="51">
        <v>9900</v>
      </c>
      <c r="M35" s="51">
        <v>4150</v>
      </c>
      <c r="N35" s="35">
        <f t="shared" si="0"/>
        <v>496.25</v>
      </c>
      <c r="O35" s="35">
        <f t="shared" si="1"/>
        <v>25</v>
      </c>
      <c r="P35" s="35">
        <f t="shared" si="2"/>
        <v>738.94083890802244</v>
      </c>
      <c r="Q35" s="35">
        <f t="shared" si="3"/>
        <v>148.75279019625714</v>
      </c>
      <c r="R35" s="35">
        <f t="shared" si="4"/>
        <v>76.774182071658771</v>
      </c>
      <c r="S35" s="35">
        <f t="shared" si="5"/>
        <v>382.27899365062115</v>
      </c>
      <c r="T35" s="35">
        <f t="shared" si="6"/>
        <v>68.27958241870698</v>
      </c>
      <c r="U35" s="35">
        <f t="shared" si="7"/>
        <v>727.0270092576983</v>
      </c>
      <c r="V35" s="35">
        <f t="shared" si="8"/>
        <v>375.23265214805036</v>
      </c>
      <c r="W35" s="35">
        <f t="shared" si="9"/>
        <v>23.592144546444011</v>
      </c>
      <c r="X35" s="35">
        <f t="shared" si="10"/>
        <v>3771.4529408107246</v>
      </c>
      <c r="Y35" s="51">
        <v>9900</v>
      </c>
      <c r="Z35" s="51">
        <v>4150</v>
      </c>
      <c r="AA35" s="35">
        <f t="shared" si="11"/>
        <v>703.75</v>
      </c>
      <c r="AB35" s="35">
        <f t="shared" si="12"/>
        <v>475</v>
      </c>
      <c r="AC35" s="35">
        <f t="shared" si="13"/>
        <v>741.34338003164555</v>
      </c>
      <c r="AD35" s="35">
        <f t="shared" si="14"/>
        <v>182.97450452469536</v>
      </c>
      <c r="AE35" s="35">
        <f t="shared" si="15"/>
        <v>102.09235711891152</v>
      </c>
      <c r="AF35" s="35">
        <f t="shared" si="16"/>
        <v>413.26916959599913</v>
      </c>
      <c r="AG35" s="35">
        <f t="shared" si="17"/>
        <v>33.251431016125281</v>
      </c>
      <c r="AH35" s="35">
        <f t="shared" si="18"/>
        <v>719.17730461639792</v>
      </c>
      <c r="AI35" s="35">
        <f t="shared" si="19"/>
        <v>401.27178595422271</v>
      </c>
      <c r="AJ35" s="35">
        <f t="shared" si="20"/>
        <v>25.504686754011114</v>
      </c>
      <c r="AK35" s="36">
        <f t="shared" si="21"/>
        <v>3520.1922423614224</v>
      </c>
    </row>
    <row r="36" spans="1:37" x14ac:dyDescent="0.25">
      <c r="A36" s="5">
        <v>5782</v>
      </c>
      <c r="B36" s="5">
        <v>1333448.4529619217</v>
      </c>
      <c r="C36" s="5">
        <v>1702236.3063154817</v>
      </c>
      <c r="D36" s="5">
        <v>18127.298734177231</v>
      </c>
      <c r="E36" s="5">
        <v>67.683892361000119</v>
      </c>
      <c r="F36" s="45">
        <v>-2.5000000000000001E-2</v>
      </c>
      <c r="G36" s="45">
        <v>2.5000000000000001E-2</v>
      </c>
      <c r="H36" s="45">
        <v>0.25</v>
      </c>
      <c r="I36" s="45">
        <v>0.25</v>
      </c>
      <c r="J36" s="45">
        <v>600</v>
      </c>
      <c r="K36" s="50">
        <f t="shared" si="22"/>
        <v>4434.3298037190089</v>
      </c>
      <c r="L36" s="51">
        <v>9900</v>
      </c>
      <c r="M36" s="51">
        <v>4150</v>
      </c>
      <c r="N36" s="35">
        <f t="shared" si="0"/>
        <v>496.25</v>
      </c>
      <c r="O36" s="35">
        <f t="shared" si="1"/>
        <v>25</v>
      </c>
      <c r="P36" s="35">
        <f t="shared" si="2"/>
        <v>738.94083890802244</v>
      </c>
      <c r="Q36" s="35">
        <f t="shared" si="3"/>
        <v>148.75279019625714</v>
      </c>
      <c r="R36" s="35">
        <f t="shared" si="4"/>
        <v>76.802354812475286</v>
      </c>
      <c r="S36" s="35">
        <f t="shared" si="5"/>
        <v>382.4276096952895</v>
      </c>
      <c r="T36" s="35">
        <f t="shared" si="6"/>
        <v>68.27958241870698</v>
      </c>
      <c r="U36" s="35">
        <f t="shared" si="7"/>
        <v>727.0270092576983</v>
      </c>
      <c r="V36" s="35">
        <f t="shared" si="8"/>
        <v>375.37034599212149</v>
      </c>
      <c r="W36" s="35">
        <f t="shared" si="9"/>
        <v>23.465329695822454</v>
      </c>
      <c r="X36" s="35">
        <f t="shared" si="10"/>
        <v>3790.2882231452322</v>
      </c>
      <c r="Y36" s="51">
        <v>9900</v>
      </c>
      <c r="Z36" s="51">
        <v>4150</v>
      </c>
      <c r="AA36" s="35">
        <f t="shared" si="11"/>
        <v>703.75</v>
      </c>
      <c r="AB36" s="35">
        <f t="shared" si="12"/>
        <v>475</v>
      </c>
      <c r="AC36" s="35">
        <f t="shared" si="13"/>
        <v>741.34338003164555</v>
      </c>
      <c r="AD36" s="35">
        <f t="shared" si="14"/>
        <v>182.97450452469536</v>
      </c>
      <c r="AE36" s="35">
        <f t="shared" si="15"/>
        <v>102.05555149299438</v>
      </c>
      <c r="AF36" s="35">
        <f t="shared" si="16"/>
        <v>413.12918643643144</v>
      </c>
      <c r="AG36" s="35">
        <f t="shared" si="17"/>
        <v>33.251431016125281</v>
      </c>
      <c r="AH36" s="35">
        <f t="shared" si="18"/>
        <v>719.17730461639792</v>
      </c>
      <c r="AI36" s="35">
        <f t="shared" si="19"/>
        <v>401.12712224322883</v>
      </c>
      <c r="AJ36" s="35">
        <f t="shared" si="20"/>
        <v>25.349144049567748</v>
      </c>
      <c r="AK36" s="36">
        <f t="shared" si="21"/>
        <v>3543.6136053689434</v>
      </c>
    </row>
    <row r="37" spans="1:37" x14ac:dyDescent="0.25">
      <c r="A37" s="5">
        <v>5783</v>
      </c>
      <c r="B37" s="5">
        <v>1333827.7200732231</v>
      </c>
      <c r="C37" s="5">
        <v>1703161.5935032368</v>
      </c>
      <c r="D37" s="5">
        <v>18128.992405063309</v>
      </c>
      <c r="E37" s="5">
        <v>67.739519331401169</v>
      </c>
      <c r="F37" s="45">
        <v>-2.5000000000000001E-2</v>
      </c>
      <c r="G37" s="45">
        <v>2.5000000000000001E-2</v>
      </c>
      <c r="H37" s="45">
        <v>0.25</v>
      </c>
      <c r="I37" s="45">
        <v>0.25</v>
      </c>
      <c r="J37" s="45">
        <v>600</v>
      </c>
      <c r="K37" s="50">
        <f t="shared" si="22"/>
        <v>4344.7947604597102</v>
      </c>
      <c r="L37" s="51">
        <v>9900</v>
      </c>
      <c r="M37" s="51">
        <v>4150</v>
      </c>
      <c r="N37" s="35">
        <f t="shared" si="0"/>
        <v>496.25</v>
      </c>
      <c r="O37" s="35">
        <f t="shared" si="1"/>
        <v>25</v>
      </c>
      <c r="P37" s="35">
        <f t="shared" si="2"/>
        <v>738.94083890802244</v>
      </c>
      <c r="Q37" s="35">
        <f t="shared" si="3"/>
        <v>148.75279019625714</v>
      </c>
      <c r="R37" s="35">
        <f t="shared" si="4"/>
        <v>76.829454369806783</v>
      </c>
      <c r="S37" s="35">
        <f t="shared" si="5"/>
        <v>382.57052286662804</v>
      </c>
      <c r="T37" s="35">
        <f t="shared" si="6"/>
        <v>68.27958241870698</v>
      </c>
      <c r="U37" s="35">
        <f t="shared" si="7"/>
        <v>727.0270092576983</v>
      </c>
      <c r="V37" s="35">
        <f t="shared" si="8"/>
        <v>375.50279466816261</v>
      </c>
      <c r="W37" s="35">
        <f t="shared" si="9"/>
        <v>23.343283743238491</v>
      </c>
      <c r="X37" s="35">
        <f t="shared" si="10"/>
        <v>3808.6074703472887</v>
      </c>
      <c r="Y37" s="51">
        <v>9900</v>
      </c>
      <c r="Z37" s="51">
        <v>4150</v>
      </c>
      <c r="AA37" s="35">
        <f t="shared" si="11"/>
        <v>703.75</v>
      </c>
      <c r="AB37" s="35">
        <f t="shared" si="12"/>
        <v>475</v>
      </c>
      <c r="AC37" s="35">
        <f t="shared" si="13"/>
        <v>741.34338003164555</v>
      </c>
      <c r="AD37" s="35">
        <f t="shared" si="14"/>
        <v>182.97450452469536</v>
      </c>
      <c r="AE37" s="35">
        <f t="shared" si="15"/>
        <v>102.02016750668651</v>
      </c>
      <c r="AF37" s="35">
        <f t="shared" si="16"/>
        <v>412.99455769406927</v>
      </c>
      <c r="AG37" s="35">
        <f t="shared" si="17"/>
        <v>33.251431016125281</v>
      </c>
      <c r="AH37" s="35">
        <f t="shared" si="18"/>
        <v>719.17730461639792</v>
      </c>
      <c r="AI37" s="35">
        <f t="shared" si="19"/>
        <v>400.98804625575406</v>
      </c>
      <c r="AJ37" s="35">
        <f t="shared" si="20"/>
        <v>25.199665338635789</v>
      </c>
      <c r="AK37" s="36">
        <f t="shared" si="21"/>
        <v>3566.3932871981769</v>
      </c>
    </row>
    <row r="38" spans="1:37" x14ac:dyDescent="0.25">
      <c r="A38" s="5">
        <v>5784</v>
      </c>
      <c r="B38" s="5">
        <v>1334206.0886688232</v>
      </c>
      <c r="C38" s="5">
        <v>1704087.2484753132</v>
      </c>
      <c r="D38" s="5">
        <v>18130.686075949383</v>
      </c>
      <c r="E38" s="5">
        <v>67.795146301802234</v>
      </c>
      <c r="F38" s="45">
        <v>-2.5000000000000001E-2</v>
      </c>
      <c r="G38" s="45">
        <v>2.5000000000000001E-2</v>
      </c>
      <c r="H38" s="45">
        <v>0.25</v>
      </c>
      <c r="I38" s="45">
        <v>0.25</v>
      </c>
      <c r="J38" s="45">
        <v>600</v>
      </c>
      <c r="K38" s="50">
        <f t="shared" si="22"/>
        <v>4257.7818310950415</v>
      </c>
      <c r="L38" s="51">
        <v>9900</v>
      </c>
      <c r="M38" s="51">
        <v>4150</v>
      </c>
      <c r="N38" s="35">
        <f t="shared" si="0"/>
        <v>496.25</v>
      </c>
      <c r="O38" s="35">
        <f t="shared" si="1"/>
        <v>25</v>
      </c>
      <c r="P38" s="35">
        <f t="shared" si="2"/>
        <v>738.94083890802244</v>
      </c>
      <c r="Q38" s="35">
        <f t="shared" si="3"/>
        <v>148.75279019625714</v>
      </c>
      <c r="R38" s="35">
        <f t="shared" si="4"/>
        <v>76.855510456684414</v>
      </c>
      <c r="S38" s="35">
        <f t="shared" si="5"/>
        <v>382.70789463245211</v>
      </c>
      <c r="T38" s="35">
        <f t="shared" si="6"/>
        <v>68.27958241870698</v>
      </c>
      <c r="U38" s="35">
        <f t="shared" si="7"/>
        <v>727.0270092576983</v>
      </c>
      <c r="V38" s="35">
        <f t="shared" si="8"/>
        <v>375.63014339816374</v>
      </c>
      <c r="W38" s="35">
        <f t="shared" si="9"/>
        <v>23.225880023768415</v>
      </c>
      <c r="X38" s="35">
        <f t="shared" si="10"/>
        <v>3826.4106824168921</v>
      </c>
      <c r="Y38" s="51">
        <v>9900</v>
      </c>
      <c r="Z38" s="51">
        <v>4150</v>
      </c>
      <c r="AA38" s="35">
        <f t="shared" si="11"/>
        <v>703.75</v>
      </c>
      <c r="AB38" s="35">
        <f t="shared" si="12"/>
        <v>475</v>
      </c>
      <c r="AC38" s="35">
        <f t="shared" si="13"/>
        <v>741.34338003164555</v>
      </c>
      <c r="AD38" s="35">
        <f t="shared" si="14"/>
        <v>182.97450452469536</v>
      </c>
      <c r="AE38" s="35">
        <f t="shared" si="15"/>
        <v>101.98616409580079</v>
      </c>
      <c r="AF38" s="35">
        <f t="shared" si="16"/>
        <v>412.8651332522532</v>
      </c>
      <c r="AG38" s="35">
        <f t="shared" si="17"/>
        <v>33.251431016125281</v>
      </c>
      <c r="AH38" s="35">
        <f t="shared" si="18"/>
        <v>719.17730461639792</v>
      </c>
      <c r="AI38" s="35">
        <f t="shared" si="19"/>
        <v>400.85439658990538</v>
      </c>
      <c r="AJ38" s="35">
        <f t="shared" si="20"/>
        <v>25.056070662256126</v>
      </c>
      <c r="AK38" s="36">
        <f t="shared" si="21"/>
        <v>3588.5312878491222</v>
      </c>
    </row>
    <row r="39" spans="1:37" x14ac:dyDescent="0.25">
      <c r="A39" s="5">
        <v>5785</v>
      </c>
      <c r="B39" s="5">
        <v>1334583.5583920479</v>
      </c>
      <c r="C39" s="5">
        <v>1705013.2703592479</v>
      </c>
      <c r="D39" s="5">
        <v>18132.379746835461</v>
      </c>
      <c r="E39" s="5">
        <v>67.85077327220327</v>
      </c>
      <c r="F39" s="45">
        <v>-2.5000000000000001E-2</v>
      </c>
      <c r="G39" s="45">
        <v>2.5000000000000001E-2</v>
      </c>
      <c r="H39" s="45">
        <v>0.25</v>
      </c>
      <c r="I39" s="45">
        <v>0.25</v>
      </c>
      <c r="J39" s="45">
        <v>600</v>
      </c>
      <c r="K39" s="50">
        <f t="shared" si="22"/>
        <v>4198.3734383070914</v>
      </c>
      <c r="L39" s="51">
        <v>9900</v>
      </c>
      <c r="M39" s="51">
        <v>4150</v>
      </c>
      <c r="N39" s="35">
        <f t="shared" si="0"/>
        <v>496.25</v>
      </c>
      <c r="O39" s="35">
        <f t="shared" si="1"/>
        <v>25</v>
      </c>
      <c r="P39" s="35">
        <f t="shared" si="2"/>
        <v>738.94083890802244</v>
      </c>
      <c r="Q39" s="35">
        <f t="shared" si="3"/>
        <v>148.75279019625714</v>
      </c>
      <c r="R39" s="35">
        <f t="shared" si="4"/>
        <v>76.873143981576007</v>
      </c>
      <c r="S39" s="35">
        <f t="shared" si="5"/>
        <v>382.80083989912828</v>
      </c>
      <c r="T39" s="35">
        <f t="shared" si="6"/>
        <v>68.27958241870698</v>
      </c>
      <c r="U39" s="35">
        <f t="shared" si="7"/>
        <v>727.0270092576983</v>
      </c>
      <c r="V39" s="35">
        <f t="shared" si="8"/>
        <v>375.71632698401567</v>
      </c>
      <c r="W39" s="35">
        <f t="shared" si="9"/>
        <v>23.146394978351456</v>
      </c>
      <c r="X39" s="35">
        <f t="shared" si="10"/>
        <v>3838.565889961802</v>
      </c>
      <c r="Y39" s="51">
        <v>9900</v>
      </c>
      <c r="Z39" s="51">
        <v>4150</v>
      </c>
      <c r="AA39" s="35">
        <f t="shared" si="11"/>
        <v>703.75</v>
      </c>
      <c r="AB39" s="35">
        <f t="shared" si="12"/>
        <v>475</v>
      </c>
      <c r="AC39" s="35">
        <f t="shared" si="13"/>
        <v>741.34338003164555</v>
      </c>
      <c r="AD39" s="35">
        <f t="shared" si="14"/>
        <v>182.97450452469536</v>
      </c>
      <c r="AE39" s="35">
        <f t="shared" si="15"/>
        <v>101.96316226624654</v>
      </c>
      <c r="AF39" s="35">
        <f t="shared" si="16"/>
        <v>412.77755629023972</v>
      </c>
      <c r="AG39" s="35">
        <f t="shared" si="17"/>
        <v>33.251431016125281</v>
      </c>
      <c r="AH39" s="35">
        <f t="shared" si="18"/>
        <v>719.17730461639792</v>
      </c>
      <c r="AI39" s="35">
        <f t="shared" si="19"/>
        <v>400.7639883998516</v>
      </c>
      <c r="AJ39" s="35">
        <f t="shared" si="20"/>
        <v>24.95896393176735</v>
      </c>
      <c r="AK39" s="36">
        <f t="shared" si="21"/>
        <v>3603.6460880036984</v>
      </c>
    </row>
    <row r="40" spans="1:37" x14ac:dyDescent="0.25">
      <c r="A40" s="5">
        <v>5785.7</v>
      </c>
      <c r="B40" s="5">
        <v>1334847.252178669</v>
      </c>
      <c r="C40" s="5">
        <v>1705661.7035231292</v>
      </c>
      <c r="D40" s="5">
        <v>18133.565316455712</v>
      </c>
      <c r="E40" s="5">
        <v>67.889712151484005</v>
      </c>
      <c r="F40" s="45">
        <v>-2.5000000000000001E-2</v>
      </c>
      <c r="G40" s="45">
        <v>2.5000000000000001E-2</v>
      </c>
      <c r="H40" s="45">
        <v>0.25</v>
      </c>
      <c r="I40" s="45">
        <v>0.25</v>
      </c>
      <c r="J40" s="45">
        <v>600</v>
      </c>
      <c r="K40" s="50">
        <f t="shared" si="22"/>
        <v>4173.291015625</v>
      </c>
      <c r="L40" s="51">
        <v>9900</v>
      </c>
      <c r="M40" s="51">
        <v>4150</v>
      </c>
      <c r="N40" s="35">
        <f t="shared" si="0"/>
        <v>496.25</v>
      </c>
      <c r="O40" s="35">
        <f t="shared" si="1"/>
        <v>25</v>
      </c>
      <c r="P40" s="35">
        <f t="shared" si="2"/>
        <v>738.94083890802244</v>
      </c>
      <c r="Q40" s="35">
        <f t="shared" si="3"/>
        <v>148.75279019625714</v>
      </c>
      <c r="R40" s="35">
        <f t="shared" si="4"/>
        <v>76.88055121181236</v>
      </c>
      <c r="S40" s="35">
        <f t="shared" si="5"/>
        <v>382.83987780970307</v>
      </c>
      <c r="T40" s="35">
        <f t="shared" si="6"/>
        <v>68.27958241870698</v>
      </c>
      <c r="U40" s="35">
        <f t="shared" si="7"/>
        <v>727.0270092576983</v>
      </c>
      <c r="V40" s="35">
        <f t="shared" si="8"/>
        <v>375.75252970961509</v>
      </c>
      <c r="W40" s="35">
        <f t="shared" si="9"/>
        <v>23.112998430729448</v>
      </c>
      <c r="X40" s="35">
        <f t="shared" si="10"/>
        <v>3843.6978593540434</v>
      </c>
      <c r="Y40" s="51">
        <v>9900</v>
      </c>
      <c r="Z40" s="51">
        <v>4150</v>
      </c>
      <c r="AA40" s="35">
        <f t="shared" si="11"/>
        <v>703.75</v>
      </c>
      <c r="AB40" s="35">
        <f t="shared" si="12"/>
        <v>475</v>
      </c>
      <c r="AC40" s="35">
        <f t="shared" si="13"/>
        <v>741.34338003164555</v>
      </c>
      <c r="AD40" s="35">
        <f t="shared" si="14"/>
        <v>182.97450452469536</v>
      </c>
      <c r="AE40" s="35">
        <f t="shared" si="15"/>
        <v>101.95350242066664</v>
      </c>
      <c r="AF40" s="35">
        <f t="shared" si="16"/>
        <v>412.74077099500835</v>
      </c>
      <c r="AG40" s="35">
        <f t="shared" si="17"/>
        <v>33.251431016125281</v>
      </c>
      <c r="AH40" s="35">
        <f t="shared" si="18"/>
        <v>719.17730461639792</v>
      </c>
      <c r="AI40" s="35">
        <f t="shared" si="19"/>
        <v>400.72602058720355</v>
      </c>
      <c r="AJ40" s="35">
        <f t="shared" si="20"/>
        <v>24.91818994114178</v>
      </c>
      <c r="AK40" s="36">
        <f t="shared" si="21"/>
        <v>3610.0276073217788</v>
      </c>
    </row>
    <row r="41" spans="1:37" x14ac:dyDescent="0.25">
      <c r="A41" s="5">
        <v>5786</v>
      </c>
      <c r="B41" s="5">
        <v>1334960.1288866997</v>
      </c>
      <c r="C41" s="5">
        <v>1705939.658282131</v>
      </c>
      <c r="D41" s="5">
        <v>18134.073417721534</v>
      </c>
      <c r="E41" s="5">
        <v>67.906400242604334</v>
      </c>
      <c r="F41" s="45">
        <v>-2.5000000000000001E-2</v>
      </c>
      <c r="G41" s="45">
        <v>2.5000000000000001E-2</v>
      </c>
      <c r="H41" s="45">
        <v>0.25</v>
      </c>
      <c r="I41" s="45">
        <v>0.25</v>
      </c>
      <c r="J41" s="45">
        <v>600</v>
      </c>
      <c r="K41" s="50">
        <f t="shared" si="22"/>
        <v>4148.4355831934254</v>
      </c>
      <c r="L41" s="51">
        <v>9900</v>
      </c>
      <c r="M41" s="51">
        <v>4150</v>
      </c>
      <c r="N41" s="35">
        <f t="shared" si="0"/>
        <v>496.25</v>
      </c>
      <c r="O41" s="35">
        <f t="shared" si="1"/>
        <v>25</v>
      </c>
      <c r="P41" s="35">
        <f t="shared" si="2"/>
        <v>738.94083890802244</v>
      </c>
      <c r="Q41" s="35">
        <f t="shared" si="3"/>
        <v>148.75279019625714</v>
      </c>
      <c r="R41" s="35">
        <f t="shared" si="4"/>
        <v>76.887869470107802</v>
      </c>
      <c r="S41" s="35">
        <f t="shared" si="5"/>
        <v>382.87844381697835</v>
      </c>
      <c r="T41" s="35">
        <f t="shared" si="6"/>
        <v>68.27958241870698</v>
      </c>
      <c r="U41" s="35">
        <f t="shared" si="7"/>
        <v>727.0270092576983</v>
      </c>
      <c r="V41" s="35">
        <f t="shared" si="8"/>
        <v>375.78829758620071</v>
      </c>
      <c r="W41" s="35">
        <f t="shared" si="9"/>
        <v>23.079998584841185</v>
      </c>
      <c r="X41" s="35">
        <f t="shared" si="10"/>
        <v>3848.7833855843633</v>
      </c>
      <c r="Y41" s="51">
        <v>9900</v>
      </c>
      <c r="Z41" s="51">
        <v>4150</v>
      </c>
      <c r="AA41" s="35">
        <f t="shared" si="11"/>
        <v>703.75</v>
      </c>
      <c r="AB41" s="35">
        <f t="shared" si="12"/>
        <v>475</v>
      </c>
      <c r="AC41" s="35">
        <f t="shared" si="13"/>
        <v>741.34338003164555</v>
      </c>
      <c r="AD41" s="35">
        <f t="shared" si="14"/>
        <v>182.97450452469536</v>
      </c>
      <c r="AE41" s="35">
        <f t="shared" si="15"/>
        <v>101.94396001141351</v>
      </c>
      <c r="AF41" s="35">
        <f t="shared" si="16"/>
        <v>412.70442913869095</v>
      </c>
      <c r="AG41" s="35">
        <f t="shared" si="17"/>
        <v>33.251431016125281</v>
      </c>
      <c r="AH41" s="35">
        <f t="shared" si="18"/>
        <v>719.17730461639792</v>
      </c>
      <c r="AI41" s="35">
        <f t="shared" si="19"/>
        <v>400.68851435547992</v>
      </c>
      <c r="AJ41" s="35">
        <f t="shared" si="20"/>
        <v>24.877915678720932</v>
      </c>
      <c r="AK41" s="36">
        <f t="shared" si="21"/>
        <v>3616.3513753338134</v>
      </c>
    </row>
    <row r="42" spans="1:37" x14ac:dyDescent="0.25">
      <c r="A42" s="5">
        <v>5786.3</v>
      </c>
      <c r="B42" s="5">
        <v>1335072.9246330261</v>
      </c>
      <c r="C42" s="5">
        <v>1706217.6459060907</v>
      </c>
      <c r="D42" s="5">
        <v>18134.581518987361</v>
      </c>
      <c r="E42" s="5">
        <v>67.92308833372465</v>
      </c>
      <c r="F42" s="45">
        <v>-2.5000000000000001E-2</v>
      </c>
      <c r="G42" s="45">
        <v>2.5000000000000001E-2</v>
      </c>
      <c r="H42" s="45">
        <v>0.25</v>
      </c>
      <c r="I42" s="45">
        <v>0.25</v>
      </c>
      <c r="J42" s="45">
        <v>600</v>
      </c>
      <c r="K42" s="50">
        <f t="shared" si="22"/>
        <v>4091.3223140495866</v>
      </c>
      <c r="L42" s="51">
        <v>9900</v>
      </c>
      <c r="M42" s="51">
        <v>4150</v>
      </c>
      <c r="N42" s="35">
        <f t="shared" si="0"/>
        <v>496.25</v>
      </c>
      <c r="O42" s="35">
        <f t="shared" si="1"/>
        <v>25</v>
      </c>
      <c r="P42" s="35">
        <f t="shared" si="2"/>
        <v>738.94083890802244</v>
      </c>
      <c r="Q42" s="35">
        <f t="shared" si="3"/>
        <v>148.75279019625714</v>
      </c>
      <c r="R42" s="35">
        <f t="shared" si="4"/>
        <v>76.904603282639229</v>
      </c>
      <c r="S42" s="35">
        <f t="shared" si="5"/>
        <v>382.96661702919846</v>
      </c>
      <c r="T42" s="35">
        <f t="shared" si="6"/>
        <v>68.27958241870698</v>
      </c>
      <c r="U42" s="35">
        <f t="shared" si="7"/>
        <v>727.0270092576983</v>
      </c>
      <c r="V42" s="35">
        <f t="shared" si="8"/>
        <v>375.87008384151835</v>
      </c>
      <c r="W42" s="35">
        <f t="shared" si="9"/>
        <v>23.004525083152579</v>
      </c>
      <c r="X42" s="35">
        <f t="shared" si="10"/>
        <v>3860.4690011587422</v>
      </c>
      <c r="Y42" s="51">
        <v>9900</v>
      </c>
      <c r="Z42" s="51">
        <v>4150</v>
      </c>
      <c r="AA42" s="35">
        <f t="shared" si="11"/>
        <v>703.75</v>
      </c>
      <c r="AB42" s="35">
        <f t="shared" si="12"/>
        <v>475</v>
      </c>
      <c r="AC42" s="35">
        <f t="shared" si="13"/>
        <v>741.34338003164555</v>
      </c>
      <c r="AD42" s="35">
        <f t="shared" si="14"/>
        <v>182.97450452469536</v>
      </c>
      <c r="AE42" s="35">
        <f t="shared" si="15"/>
        <v>101.92214574443244</v>
      </c>
      <c r="AF42" s="35">
        <f t="shared" si="16"/>
        <v>412.62133638092035</v>
      </c>
      <c r="AG42" s="35">
        <f t="shared" si="17"/>
        <v>33.251431016125281</v>
      </c>
      <c r="AH42" s="35">
        <f t="shared" si="18"/>
        <v>719.17730461639792</v>
      </c>
      <c r="AI42" s="35">
        <f t="shared" si="19"/>
        <v>400.60277385425337</v>
      </c>
      <c r="AJ42" s="35">
        <f t="shared" si="20"/>
        <v>24.785862423865293</v>
      </c>
      <c r="AK42" s="36">
        <f t="shared" si="21"/>
        <v>3630.8822456161474</v>
      </c>
    </row>
    <row r="43" spans="1:37" x14ac:dyDescent="0.25">
      <c r="A43" s="5">
        <v>5787</v>
      </c>
      <c r="B43" s="5">
        <v>1335335.7997989655</v>
      </c>
      <c r="C43" s="5">
        <v>1706866.4113708138</v>
      </c>
      <c r="D43" s="5">
        <v>18135.767088607612</v>
      </c>
      <c r="E43" s="5">
        <v>67.962027213005371</v>
      </c>
      <c r="F43" s="45">
        <v>-2.5000000000000001E-2</v>
      </c>
      <c r="G43" s="45">
        <v>2.5000000000000001E-2</v>
      </c>
      <c r="H43" s="45">
        <v>0.25</v>
      </c>
      <c r="I43" s="45">
        <v>0.25</v>
      </c>
      <c r="J43" s="45">
        <v>600</v>
      </c>
      <c r="K43" s="50">
        <f t="shared" si="22"/>
        <v>4011.8757263688017</v>
      </c>
      <c r="L43" s="51">
        <v>9900</v>
      </c>
      <c r="M43" s="51">
        <v>4150</v>
      </c>
      <c r="N43" s="35">
        <f t="shared" si="0"/>
        <v>496.25</v>
      </c>
      <c r="O43" s="35">
        <f t="shared" si="1"/>
        <v>25</v>
      </c>
      <c r="P43" s="35">
        <f t="shared" si="2"/>
        <v>738.94083890802244</v>
      </c>
      <c r="Q43" s="35">
        <f t="shared" si="3"/>
        <v>148.75279019625714</v>
      </c>
      <c r="R43" s="35">
        <f t="shared" si="4"/>
        <v>76.927691902553931</v>
      </c>
      <c r="S43" s="35">
        <f t="shared" si="5"/>
        <v>383.0882491670983</v>
      </c>
      <c r="T43" s="35">
        <f t="shared" si="6"/>
        <v>68.27958241870698</v>
      </c>
      <c r="U43" s="35">
        <f t="shared" si="7"/>
        <v>727.0270092576983</v>
      </c>
      <c r="V43" s="35">
        <f t="shared" si="8"/>
        <v>375.98292912167972</v>
      </c>
      <c r="W43" s="35">
        <f t="shared" si="9"/>
        <v>22.900352016060328</v>
      </c>
      <c r="X43" s="35">
        <f t="shared" si="10"/>
        <v>3876.7241078309889</v>
      </c>
      <c r="Y43" s="51">
        <v>9900</v>
      </c>
      <c r="Z43" s="51">
        <v>4150</v>
      </c>
      <c r="AA43" s="35">
        <f t="shared" si="11"/>
        <v>703.75</v>
      </c>
      <c r="AB43" s="35">
        <f t="shared" si="12"/>
        <v>475</v>
      </c>
      <c r="AC43" s="35">
        <f t="shared" si="13"/>
        <v>741.34338003164555</v>
      </c>
      <c r="AD43" s="35">
        <f t="shared" si="14"/>
        <v>182.97450452469536</v>
      </c>
      <c r="AE43" s="35">
        <f t="shared" si="15"/>
        <v>101.89205932020459</v>
      </c>
      <c r="AF43" s="35">
        <f t="shared" si="16"/>
        <v>412.50670204733365</v>
      </c>
      <c r="AG43" s="35">
        <f t="shared" si="17"/>
        <v>33.251431016125281</v>
      </c>
      <c r="AH43" s="35">
        <f t="shared" si="18"/>
        <v>719.17730461639792</v>
      </c>
      <c r="AI43" s="35">
        <f t="shared" si="19"/>
        <v>400.4845198191465</v>
      </c>
      <c r="AJ43" s="35">
        <f t="shared" si="20"/>
        <v>24.658936175689348</v>
      </c>
      <c r="AK43" s="36">
        <f t="shared" si="21"/>
        <v>3651.0952027322273</v>
      </c>
    </row>
    <row r="44" spans="1:37" x14ac:dyDescent="0.25">
      <c r="A44" s="5">
        <v>5788</v>
      </c>
      <c r="B44" s="5">
        <v>1335710.5707736015</v>
      </c>
      <c r="C44" s="5">
        <v>1707793.5287516415</v>
      </c>
      <c r="D44" s="5">
        <v>18137.460759493686</v>
      </c>
      <c r="E44" s="5">
        <v>68.017654183406421</v>
      </c>
      <c r="F44" s="45">
        <v>-2.5000000000000001E-2</v>
      </c>
      <c r="G44" s="45">
        <v>2.5000000000000001E-2</v>
      </c>
      <c r="H44" s="45">
        <v>0.25</v>
      </c>
      <c r="I44" s="45">
        <v>0.25</v>
      </c>
      <c r="J44" s="45">
        <v>600</v>
      </c>
      <c r="K44" s="50">
        <f t="shared" si="22"/>
        <v>3934.9512525826449</v>
      </c>
      <c r="L44" s="51">
        <v>9900</v>
      </c>
      <c r="M44" s="51">
        <v>4150</v>
      </c>
      <c r="N44" s="35">
        <f t="shared" si="0"/>
        <v>496.25</v>
      </c>
      <c r="O44" s="35">
        <f t="shared" si="1"/>
        <v>25</v>
      </c>
      <c r="P44" s="35">
        <f t="shared" si="2"/>
        <v>738.94083890802244</v>
      </c>
      <c r="Q44" s="35">
        <f t="shared" si="3"/>
        <v>148.75279019625714</v>
      </c>
      <c r="R44" s="35">
        <f t="shared" si="4"/>
        <v>76.949840962652146</v>
      </c>
      <c r="S44" s="35">
        <f t="shared" si="5"/>
        <v>383.20490374565378</v>
      </c>
      <c r="T44" s="35">
        <f t="shared" si="6"/>
        <v>68.27958241870698</v>
      </c>
      <c r="U44" s="35">
        <f t="shared" si="7"/>
        <v>727.0270092576983</v>
      </c>
      <c r="V44" s="35">
        <f t="shared" si="8"/>
        <v>376.09118231746737</v>
      </c>
      <c r="W44" s="35">
        <f t="shared" si="9"/>
        <v>22.800376891887719</v>
      </c>
      <c r="X44" s="35">
        <f t="shared" si="10"/>
        <v>3892.4631793707831</v>
      </c>
      <c r="Y44" s="51">
        <v>9900</v>
      </c>
      <c r="Z44" s="51">
        <v>4150</v>
      </c>
      <c r="AA44" s="35">
        <f t="shared" si="11"/>
        <v>703.75</v>
      </c>
      <c r="AB44" s="35">
        <f t="shared" si="12"/>
        <v>475</v>
      </c>
      <c r="AC44" s="35">
        <f t="shared" si="13"/>
        <v>741.34338003164555</v>
      </c>
      <c r="AD44" s="35">
        <f t="shared" si="14"/>
        <v>182.97450452469536</v>
      </c>
      <c r="AE44" s="35">
        <f t="shared" si="15"/>
        <v>101.86321028633037</v>
      </c>
      <c r="AF44" s="35">
        <f t="shared" si="16"/>
        <v>412.39674744255404</v>
      </c>
      <c r="AG44" s="35">
        <f t="shared" si="17"/>
        <v>33.251431016125281</v>
      </c>
      <c r="AH44" s="35">
        <f t="shared" si="18"/>
        <v>719.17730461639792</v>
      </c>
      <c r="AI44" s="35">
        <f t="shared" si="19"/>
        <v>400.37112931987258</v>
      </c>
      <c r="AJ44" s="35">
        <f t="shared" si="20"/>
        <v>24.537267604800348</v>
      </c>
      <c r="AK44" s="36">
        <f t="shared" si="21"/>
        <v>3670.6664786700194</v>
      </c>
    </row>
    <row r="45" spans="1:37" x14ac:dyDescent="0.25">
      <c r="A45" s="5">
        <v>5789</v>
      </c>
      <c r="B45" s="5">
        <v>1336084.4414582253</v>
      </c>
      <c r="C45" s="5">
        <v>1708721.0095508099</v>
      </c>
      <c r="D45" s="5">
        <v>18139.15443037976</v>
      </c>
      <c r="E45" s="5">
        <v>68.073281153807471</v>
      </c>
      <c r="F45" s="45">
        <v>-2.5000000000000001E-2</v>
      </c>
      <c r="G45" s="45">
        <v>2.5000000000000001E-2</v>
      </c>
      <c r="H45" s="45">
        <v>0.25</v>
      </c>
      <c r="I45" s="45">
        <v>0.25</v>
      </c>
      <c r="J45" s="45">
        <v>600</v>
      </c>
      <c r="K45" s="50">
        <f t="shared" si="22"/>
        <v>3860.5488926911157</v>
      </c>
      <c r="L45" s="51">
        <v>9900</v>
      </c>
      <c r="M45" s="51">
        <v>4150</v>
      </c>
      <c r="N45" s="35">
        <f t="shared" si="0"/>
        <v>496.25</v>
      </c>
      <c r="O45" s="35">
        <f t="shared" si="1"/>
        <v>25</v>
      </c>
      <c r="P45" s="35">
        <f t="shared" si="2"/>
        <v>738.94083890802244</v>
      </c>
      <c r="Q45" s="35">
        <f t="shared" si="3"/>
        <v>148.75279019625714</v>
      </c>
      <c r="R45" s="35">
        <f t="shared" si="4"/>
        <v>76.971073078478966</v>
      </c>
      <c r="S45" s="35">
        <f t="shared" si="5"/>
        <v>383.31670330556881</v>
      </c>
      <c r="T45" s="35">
        <f t="shared" si="6"/>
        <v>68.27958241870698</v>
      </c>
      <c r="U45" s="35">
        <f t="shared" si="7"/>
        <v>727.0270092576983</v>
      </c>
      <c r="V45" s="35">
        <f t="shared" si="8"/>
        <v>376.19495396201546</v>
      </c>
      <c r="W45" s="35">
        <f t="shared" si="9"/>
        <v>22.704502731528212</v>
      </c>
      <c r="X45" s="35">
        <f t="shared" si="10"/>
        <v>3907.6862157781252</v>
      </c>
      <c r="Y45" s="51">
        <v>9900</v>
      </c>
      <c r="Z45" s="51">
        <v>4150</v>
      </c>
      <c r="AA45" s="35">
        <f t="shared" si="11"/>
        <v>703.75</v>
      </c>
      <c r="AB45" s="35">
        <f t="shared" si="12"/>
        <v>475</v>
      </c>
      <c r="AC45" s="35">
        <f t="shared" si="13"/>
        <v>741.34338003164555</v>
      </c>
      <c r="AD45" s="35">
        <f t="shared" si="14"/>
        <v>182.97450452469536</v>
      </c>
      <c r="AE45" s="35">
        <f t="shared" si="15"/>
        <v>101.83556756919572</v>
      </c>
      <c r="AF45" s="35">
        <f t="shared" si="16"/>
        <v>412.29135848394702</v>
      </c>
      <c r="AG45" s="35">
        <f t="shared" si="17"/>
        <v>33.251431016125281</v>
      </c>
      <c r="AH45" s="35">
        <f t="shared" si="18"/>
        <v>719.17730461639792</v>
      </c>
      <c r="AI45" s="35">
        <f t="shared" si="19"/>
        <v>400.26248022226844</v>
      </c>
      <c r="AJ45" s="35">
        <f t="shared" si="20"/>
        <v>24.420721023007552</v>
      </c>
      <c r="AK45" s="36">
        <f t="shared" si="21"/>
        <v>3689.5960734295231</v>
      </c>
    </row>
    <row r="46" spans="1:37" x14ac:dyDescent="0.25">
      <c r="A46" s="5">
        <v>5790</v>
      </c>
      <c r="B46" s="5">
        <v>1336457.4114995003</v>
      </c>
      <c r="C46" s="5">
        <v>1709648.8528940678</v>
      </c>
      <c r="D46" s="5">
        <v>18140.848101265838</v>
      </c>
      <c r="E46" s="5">
        <v>68.128908124208536</v>
      </c>
      <c r="F46" s="45">
        <v>-2.5000000000000001E-2</v>
      </c>
      <c r="G46" s="45">
        <v>2.5000000000000001E-2</v>
      </c>
      <c r="H46" s="45">
        <v>0.25</v>
      </c>
      <c r="I46" s="45">
        <v>0.25</v>
      </c>
      <c r="J46" s="45">
        <v>600</v>
      </c>
      <c r="K46" s="50">
        <f t="shared" si="22"/>
        <v>3809.9678985343621</v>
      </c>
      <c r="L46" s="51">
        <v>9900</v>
      </c>
      <c r="M46" s="51">
        <v>4150</v>
      </c>
      <c r="N46" s="35">
        <f t="shared" si="0"/>
        <v>496.25</v>
      </c>
      <c r="O46" s="35">
        <f t="shared" si="1"/>
        <v>25</v>
      </c>
      <c r="P46" s="35">
        <f t="shared" si="2"/>
        <v>738.94083890802244</v>
      </c>
      <c r="Q46" s="35">
        <f t="shared" si="3"/>
        <v>148.75279019625714</v>
      </c>
      <c r="R46" s="35">
        <f t="shared" si="4"/>
        <v>76.985401485524079</v>
      </c>
      <c r="S46" s="35">
        <f t="shared" si="5"/>
        <v>383.39213658546566</v>
      </c>
      <c r="T46" s="35">
        <f t="shared" si="6"/>
        <v>68.27958241870698</v>
      </c>
      <c r="U46" s="35">
        <f t="shared" si="7"/>
        <v>727.0270092576983</v>
      </c>
      <c r="V46" s="35">
        <f t="shared" si="8"/>
        <v>376.264983834448</v>
      </c>
      <c r="W46" s="35">
        <f t="shared" si="9"/>
        <v>22.639781497540632</v>
      </c>
      <c r="X46" s="35">
        <f t="shared" si="10"/>
        <v>3918.0353003594532</v>
      </c>
      <c r="Y46" s="51">
        <v>9900</v>
      </c>
      <c r="Z46" s="51">
        <v>4150</v>
      </c>
      <c r="AA46" s="35">
        <f t="shared" si="11"/>
        <v>703.75</v>
      </c>
      <c r="AB46" s="35">
        <f t="shared" si="12"/>
        <v>475</v>
      </c>
      <c r="AC46" s="35">
        <f t="shared" si="13"/>
        <v>741.34338003164555</v>
      </c>
      <c r="AD46" s="35">
        <f t="shared" si="14"/>
        <v>182.97450452469536</v>
      </c>
      <c r="AE46" s="35">
        <f t="shared" si="15"/>
        <v>101.81691962924593</v>
      </c>
      <c r="AF46" s="35">
        <f t="shared" si="16"/>
        <v>412.22024473695473</v>
      </c>
      <c r="AG46" s="35">
        <f t="shared" si="17"/>
        <v>33.251431016125281</v>
      </c>
      <c r="AH46" s="35">
        <f t="shared" si="18"/>
        <v>719.17730461639792</v>
      </c>
      <c r="AI46" s="35">
        <f t="shared" si="19"/>
        <v>400.18918490047167</v>
      </c>
      <c r="AJ46" s="35">
        <f t="shared" si="20"/>
        <v>24.342117062766004</v>
      </c>
      <c r="AK46" s="36">
        <f t="shared" si="21"/>
        <v>3702.4649894600911</v>
      </c>
    </row>
    <row r="47" spans="1:37" x14ac:dyDescent="0.25">
      <c r="A47" s="5">
        <v>5790.7</v>
      </c>
      <c r="B47" s="5">
        <v>1336717.9544577599</v>
      </c>
      <c r="C47" s="5">
        <v>1710298.5584797263</v>
      </c>
      <c r="D47" s="5">
        <v>18142.033670886092</v>
      </c>
      <c r="E47" s="5">
        <v>68.167847003489243</v>
      </c>
      <c r="F47" s="45">
        <v>-2.5000000000000001E-2</v>
      </c>
      <c r="G47" s="45">
        <v>2.5000000000000001E-2</v>
      </c>
      <c r="H47" s="45">
        <v>0.25</v>
      </c>
      <c r="I47" s="45">
        <v>0.25</v>
      </c>
      <c r="J47" s="45">
        <v>600</v>
      </c>
      <c r="K47" s="50">
        <f t="shared" si="22"/>
        <v>3788.6686466942147</v>
      </c>
      <c r="L47" s="51">
        <v>9900</v>
      </c>
      <c r="M47" s="51">
        <v>4150</v>
      </c>
      <c r="N47" s="35">
        <f t="shared" si="0"/>
        <v>496.25</v>
      </c>
      <c r="O47" s="35">
        <f t="shared" si="1"/>
        <v>25</v>
      </c>
      <c r="P47" s="35">
        <f t="shared" si="2"/>
        <v>738.94083890802244</v>
      </c>
      <c r="Q47" s="35">
        <f t="shared" si="3"/>
        <v>148.75279019625714</v>
      </c>
      <c r="R47" s="35">
        <f t="shared" si="4"/>
        <v>76.991409652117653</v>
      </c>
      <c r="S47" s="35">
        <f t="shared" si="5"/>
        <v>383.42376375209614</v>
      </c>
      <c r="T47" s="35">
        <f t="shared" si="6"/>
        <v>68.27958241870698</v>
      </c>
      <c r="U47" s="35">
        <f t="shared" si="7"/>
        <v>727.0270092576983</v>
      </c>
      <c r="V47" s="35">
        <f t="shared" si="8"/>
        <v>376.29434865768184</v>
      </c>
      <c r="W47" s="35">
        <f t="shared" si="9"/>
        <v>22.612637663616081</v>
      </c>
      <c r="X47" s="35">
        <f t="shared" si="10"/>
        <v>3922.3932170530152</v>
      </c>
      <c r="Y47" s="51">
        <v>9900</v>
      </c>
      <c r="Z47" s="51">
        <v>4150</v>
      </c>
      <c r="AA47" s="35">
        <f t="shared" si="11"/>
        <v>703.75</v>
      </c>
      <c r="AB47" s="35">
        <f t="shared" si="12"/>
        <v>475</v>
      </c>
      <c r="AC47" s="35">
        <f t="shared" si="13"/>
        <v>741.34338003164555</v>
      </c>
      <c r="AD47" s="35">
        <f t="shared" si="14"/>
        <v>182.97450452469536</v>
      </c>
      <c r="AE47" s="35">
        <f t="shared" si="15"/>
        <v>101.80910179296623</v>
      </c>
      <c r="AF47" s="35">
        <f t="shared" si="16"/>
        <v>412.19042724001048</v>
      </c>
      <c r="AG47" s="35">
        <f t="shared" si="17"/>
        <v>33.251431016125281</v>
      </c>
      <c r="AH47" s="35">
        <f t="shared" si="18"/>
        <v>719.17730461639792</v>
      </c>
      <c r="AI47" s="35">
        <f t="shared" si="19"/>
        <v>400.15845706525675</v>
      </c>
      <c r="AJ47" s="35">
        <f t="shared" si="20"/>
        <v>24.309168238241494</v>
      </c>
      <c r="AK47" s="36">
        <f t="shared" si="21"/>
        <v>3707.8839870107386</v>
      </c>
    </row>
    <row r="48" spans="1:37" x14ac:dyDescent="0.25">
      <c r="A48" s="5">
        <v>5791</v>
      </c>
      <c r="B48" s="5">
        <v>1336829.4805469513</v>
      </c>
      <c r="C48" s="5">
        <v>1710577.0579068065</v>
      </c>
      <c r="D48" s="5">
        <v>18142.541772151915</v>
      </c>
      <c r="E48" s="5">
        <v>68.184535094609572</v>
      </c>
      <c r="F48" s="45">
        <v>-2.5000000000000001E-2</v>
      </c>
      <c r="G48" s="45">
        <v>2.5000000000000001E-2</v>
      </c>
      <c r="H48" s="45">
        <v>0.25</v>
      </c>
      <c r="I48" s="45">
        <v>0.25</v>
      </c>
      <c r="J48" s="45">
        <v>600</v>
      </c>
      <c r="K48" s="50">
        <f t="shared" si="22"/>
        <v>3767.5963851045844</v>
      </c>
      <c r="L48" s="51">
        <v>9900</v>
      </c>
      <c r="M48" s="51">
        <v>4150</v>
      </c>
      <c r="N48" s="35">
        <f t="shared" si="0"/>
        <v>496.25</v>
      </c>
      <c r="O48" s="35">
        <f t="shared" si="1"/>
        <v>25</v>
      </c>
      <c r="P48" s="35">
        <f t="shared" si="2"/>
        <v>738.94083890802244</v>
      </c>
      <c r="Q48" s="35">
        <f t="shared" si="3"/>
        <v>148.75279019625714</v>
      </c>
      <c r="R48" s="35">
        <f t="shared" si="4"/>
        <v>76.997339049607135</v>
      </c>
      <c r="S48" s="35">
        <f t="shared" si="5"/>
        <v>383.45497430279323</v>
      </c>
      <c r="T48" s="35">
        <f t="shared" si="6"/>
        <v>68.27958241870698</v>
      </c>
      <c r="U48" s="35">
        <f t="shared" si="7"/>
        <v>727.0270092576983</v>
      </c>
      <c r="V48" s="35">
        <f t="shared" si="8"/>
        <v>376.32332849811235</v>
      </c>
      <c r="W48" s="35">
        <f t="shared" si="9"/>
        <v>22.585846786483565</v>
      </c>
      <c r="X48" s="35">
        <f t="shared" si="10"/>
        <v>3926.7046905846564</v>
      </c>
      <c r="Y48" s="51">
        <v>9900</v>
      </c>
      <c r="Z48" s="51">
        <v>4150</v>
      </c>
      <c r="AA48" s="35">
        <f t="shared" si="11"/>
        <v>703.75</v>
      </c>
      <c r="AB48" s="35">
        <f t="shared" si="12"/>
        <v>475</v>
      </c>
      <c r="AC48" s="35">
        <f t="shared" si="13"/>
        <v>741.34338003164555</v>
      </c>
      <c r="AD48" s="35">
        <f t="shared" si="14"/>
        <v>182.97450452469536</v>
      </c>
      <c r="AE48" s="35">
        <f t="shared" si="15"/>
        <v>101.80138737231913</v>
      </c>
      <c r="AF48" s="35">
        <f t="shared" si="16"/>
        <v>412.16100171247103</v>
      </c>
      <c r="AG48" s="35">
        <f t="shared" si="17"/>
        <v>33.251431016125281</v>
      </c>
      <c r="AH48" s="35">
        <f t="shared" si="18"/>
        <v>719.17730461639792</v>
      </c>
      <c r="AI48" s="35">
        <f t="shared" si="19"/>
        <v>400.12813570293321</v>
      </c>
      <c r="AJ48" s="35">
        <f t="shared" si="20"/>
        <v>24.276657912620148</v>
      </c>
      <c r="AK48" s="36">
        <f t="shared" si="21"/>
        <v>3713.2452332553403</v>
      </c>
    </row>
    <row r="49" spans="1:37" x14ac:dyDescent="0.25">
      <c r="A49" s="5">
        <v>5791.3</v>
      </c>
      <c r="B49" s="5">
        <v>1336940.925514698</v>
      </c>
      <c r="C49" s="5">
        <v>1710855.5898053646</v>
      </c>
      <c r="D49" s="5">
        <v>18143.049873417738</v>
      </c>
      <c r="E49" s="5">
        <v>68.201223185729901</v>
      </c>
      <c r="F49" s="45">
        <v>-2.5000000000000001E-2</v>
      </c>
      <c r="G49" s="45">
        <v>2.5000000000000001E-2</v>
      </c>
      <c r="H49" s="45">
        <v>0.25</v>
      </c>
      <c r="I49" s="45">
        <v>0.25</v>
      </c>
      <c r="J49" s="45">
        <v>600</v>
      </c>
      <c r="K49" s="50">
        <f t="shared" si="22"/>
        <v>3719.3105145919421</v>
      </c>
      <c r="L49" s="51">
        <v>9900</v>
      </c>
      <c r="M49" s="51">
        <v>4150</v>
      </c>
      <c r="N49" s="35">
        <f t="shared" si="0"/>
        <v>496.25</v>
      </c>
      <c r="O49" s="35">
        <f t="shared" si="1"/>
        <v>25</v>
      </c>
      <c r="P49" s="35">
        <f t="shared" si="2"/>
        <v>738.94083890802244</v>
      </c>
      <c r="Q49" s="35">
        <f t="shared" si="3"/>
        <v>148.75279019625714</v>
      </c>
      <c r="R49" s="35">
        <f t="shared" si="4"/>
        <v>77.01087092996228</v>
      </c>
      <c r="S49" s="35">
        <f t="shared" si="5"/>
        <v>383.52619467680307</v>
      </c>
      <c r="T49" s="35">
        <f t="shared" si="6"/>
        <v>68.27958241870698</v>
      </c>
      <c r="U49" s="35">
        <f t="shared" si="7"/>
        <v>727.0270092576983</v>
      </c>
      <c r="V49" s="35">
        <f t="shared" si="8"/>
        <v>376.38946535841086</v>
      </c>
      <c r="W49" s="35">
        <f t="shared" si="9"/>
        <v>22.524694690775142</v>
      </c>
      <c r="X49" s="35">
        <f t="shared" si="10"/>
        <v>3936.5841831954531</v>
      </c>
      <c r="Y49" s="51">
        <v>9900</v>
      </c>
      <c r="Z49" s="51">
        <v>4150</v>
      </c>
      <c r="AA49" s="35">
        <f t="shared" si="11"/>
        <v>703.75</v>
      </c>
      <c r="AB49" s="35">
        <f t="shared" si="12"/>
        <v>475</v>
      </c>
      <c r="AC49" s="35">
        <f t="shared" si="13"/>
        <v>741.34338003164555</v>
      </c>
      <c r="AD49" s="35">
        <f t="shared" si="14"/>
        <v>182.97450452469536</v>
      </c>
      <c r="AE49" s="35">
        <f t="shared" si="15"/>
        <v>101.78378519575183</v>
      </c>
      <c r="AF49" s="35">
        <f t="shared" si="16"/>
        <v>412.09385163467329</v>
      </c>
      <c r="AG49" s="35">
        <f t="shared" si="17"/>
        <v>33.251431016125281</v>
      </c>
      <c r="AH49" s="35">
        <f t="shared" si="18"/>
        <v>719.17730461639792</v>
      </c>
      <c r="AI49" s="35">
        <f t="shared" si="19"/>
        <v>400.05895073133331</v>
      </c>
      <c r="AJ49" s="35">
        <f t="shared" si="20"/>
        <v>24.202488176430229</v>
      </c>
      <c r="AK49" s="36">
        <f t="shared" si="21"/>
        <v>3725.5302194136657</v>
      </c>
    </row>
    <row r="50" spans="1:37" x14ac:dyDescent="0.25">
      <c r="A50" s="5">
        <v>5792</v>
      </c>
      <c r="B50" s="5">
        <v>1337200.6482486725</v>
      </c>
      <c r="C50" s="5">
        <v>1711505.6237140894</v>
      </c>
      <c r="D50" s="5">
        <v>18144.235443037993</v>
      </c>
      <c r="E50" s="5">
        <v>68.240162065010622</v>
      </c>
      <c r="F50" s="45">
        <v>-2.5000000000000001E-2</v>
      </c>
      <c r="G50" s="45">
        <v>2.5000000000000001E-2</v>
      </c>
      <c r="H50" s="45">
        <v>0.25</v>
      </c>
      <c r="I50" s="45">
        <v>0.25</v>
      </c>
      <c r="J50" s="45">
        <v>600</v>
      </c>
      <c r="K50" s="50">
        <f t="shared" si="22"/>
        <v>3652.4744963842977</v>
      </c>
      <c r="L50" s="51">
        <v>9900</v>
      </c>
      <c r="M50" s="51">
        <v>4150</v>
      </c>
      <c r="N50" s="35">
        <f t="shared" si="0"/>
        <v>496.25</v>
      </c>
      <c r="O50" s="35">
        <f t="shared" si="1"/>
        <v>25</v>
      </c>
      <c r="P50" s="35">
        <f t="shared" si="2"/>
        <v>738.94083890802244</v>
      </c>
      <c r="Q50" s="35">
        <f t="shared" si="3"/>
        <v>148.75279019625714</v>
      </c>
      <c r="R50" s="35">
        <f t="shared" si="4"/>
        <v>77.029476056481244</v>
      </c>
      <c r="S50" s="35">
        <f t="shared" si="5"/>
        <v>383.62409965676608</v>
      </c>
      <c r="T50" s="35">
        <f t="shared" si="6"/>
        <v>68.27958241870698</v>
      </c>
      <c r="U50" s="35">
        <f t="shared" si="7"/>
        <v>727.0270092576983</v>
      </c>
      <c r="V50" s="35">
        <f t="shared" si="8"/>
        <v>376.48039763250199</v>
      </c>
      <c r="W50" s="35">
        <f t="shared" si="9"/>
        <v>22.440591471670668</v>
      </c>
      <c r="X50" s="35">
        <f t="shared" si="10"/>
        <v>3950.259114205438</v>
      </c>
      <c r="Y50" s="51">
        <v>9900</v>
      </c>
      <c r="Z50" s="51">
        <v>4150</v>
      </c>
      <c r="AA50" s="35">
        <f t="shared" si="11"/>
        <v>703.75</v>
      </c>
      <c r="AB50" s="35">
        <f t="shared" si="12"/>
        <v>475</v>
      </c>
      <c r="AC50" s="35">
        <f t="shared" si="13"/>
        <v>741.34338003164555</v>
      </c>
      <c r="AD50" s="35">
        <f t="shared" si="14"/>
        <v>182.97450452469536</v>
      </c>
      <c r="AE50" s="35">
        <f t="shared" si="15"/>
        <v>101.75959155172183</v>
      </c>
      <c r="AF50" s="35">
        <f t="shared" si="16"/>
        <v>412.00153517222134</v>
      </c>
      <c r="AG50" s="35">
        <f t="shared" si="17"/>
        <v>33.251431016125281</v>
      </c>
      <c r="AH50" s="35">
        <f t="shared" si="18"/>
        <v>719.17730461639792</v>
      </c>
      <c r="AI50" s="35">
        <f t="shared" si="19"/>
        <v>399.9638581404418</v>
      </c>
      <c r="AJ50" s="35">
        <f t="shared" si="20"/>
        <v>24.100566530551923</v>
      </c>
      <c r="AK50" s="36">
        <f t="shared" si="21"/>
        <v>3742.534770638305</v>
      </c>
    </row>
    <row r="51" spans="1:37" x14ac:dyDescent="0.25">
      <c r="A51" s="5">
        <v>5793</v>
      </c>
      <c r="B51" s="5">
        <v>1337570.914255619</v>
      </c>
      <c r="C51" s="5">
        <v>1712434.5494406819</v>
      </c>
      <c r="D51" s="5">
        <v>18145.92911392407</v>
      </c>
      <c r="E51" s="5">
        <v>68.295789035411687</v>
      </c>
      <c r="F51" s="45">
        <v>-2.5000000000000001E-2</v>
      </c>
      <c r="G51" s="45">
        <v>2.5000000000000001E-2</v>
      </c>
      <c r="H51" s="45">
        <v>0.25</v>
      </c>
      <c r="I51" s="45">
        <v>0.25</v>
      </c>
      <c r="J51" s="45">
        <v>600</v>
      </c>
      <c r="K51" s="50">
        <f t="shared" si="22"/>
        <v>3588.1605920712809</v>
      </c>
      <c r="L51" s="51">
        <v>9900</v>
      </c>
      <c r="M51" s="51">
        <v>4150</v>
      </c>
      <c r="N51" s="35">
        <f t="shared" si="0"/>
        <v>496.25</v>
      </c>
      <c r="O51" s="35">
        <f t="shared" si="1"/>
        <v>25</v>
      </c>
      <c r="P51" s="35">
        <f t="shared" si="2"/>
        <v>738.94083890802244</v>
      </c>
      <c r="Q51" s="35">
        <f t="shared" si="3"/>
        <v>148.75279019625714</v>
      </c>
      <c r="R51" s="35">
        <f t="shared" si="4"/>
        <v>77.047243124253797</v>
      </c>
      <c r="S51" s="35">
        <f t="shared" si="5"/>
        <v>383.71757653280463</v>
      </c>
      <c r="T51" s="35">
        <f t="shared" si="6"/>
        <v>68.27958241870698</v>
      </c>
      <c r="U51" s="35">
        <f t="shared" si="7"/>
        <v>727.0270092576983</v>
      </c>
      <c r="V51" s="35">
        <f t="shared" si="8"/>
        <v>376.56723390716229</v>
      </c>
      <c r="W51" s="35">
        <f t="shared" si="9"/>
        <v>22.360250117799541</v>
      </c>
      <c r="X51" s="35">
        <f t="shared" si="10"/>
        <v>3963.4180100829713</v>
      </c>
      <c r="Y51" s="51">
        <v>9900</v>
      </c>
      <c r="Z51" s="51">
        <v>4150</v>
      </c>
      <c r="AA51" s="35">
        <f t="shared" si="11"/>
        <v>703.75</v>
      </c>
      <c r="AB51" s="35">
        <f t="shared" si="12"/>
        <v>475</v>
      </c>
      <c r="AC51" s="35">
        <f t="shared" si="13"/>
        <v>741.34338003164555</v>
      </c>
      <c r="AD51" s="35">
        <f t="shared" si="14"/>
        <v>182.97450452469536</v>
      </c>
      <c r="AE51" s="35">
        <f t="shared" si="15"/>
        <v>101.73649609873871</v>
      </c>
      <c r="AF51" s="35">
        <f t="shared" si="16"/>
        <v>411.91338668139326</v>
      </c>
      <c r="AG51" s="35">
        <f t="shared" si="17"/>
        <v>33.251431016125281</v>
      </c>
      <c r="AH51" s="35">
        <f t="shared" si="18"/>
        <v>719.17730461639792</v>
      </c>
      <c r="AI51" s="35">
        <f t="shared" si="19"/>
        <v>399.87308196554011</v>
      </c>
      <c r="AJ51" s="35">
        <f t="shared" si="20"/>
        <v>24.003295434861094</v>
      </c>
      <c r="AK51" s="36">
        <f t="shared" si="21"/>
        <v>3758.8976406846555</v>
      </c>
    </row>
    <row r="52" spans="1:37" x14ac:dyDescent="0.25">
      <c r="A52" s="5">
        <v>5794</v>
      </c>
      <c r="B52" s="5">
        <v>1337940.2782187462</v>
      </c>
      <c r="C52" s="5">
        <v>1713363.8342109919</v>
      </c>
      <c r="D52" s="5">
        <v>18147.622784810141</v>
      </c>
      <c r="E52" s="5">
        <v>68.351416005812723</v>
      </c>
      <c r="F52" s="45">
        <v>-2.5000000000000001E-2</v>
      </c>
      <c r="G52" s="45">
        <v>2.5000000000000001E-2</v>
      </c>
      <c r="H52" s="45">
        <v>0.25</v>
      </c>
      <c r="I52" s="45">
        <v>0.25</v>
      </c>
      <c r="J52" s="45">
        <v>600</v>
      </c>
      <c r="K52" s="50">
        <f t="shared" si="22"/>
        <v>3526.3688016528927</v>
      </c>
      <c r="L52" s="51">
        <v>9900</v>
      </c>
      <c r="M52" s="51">
        <v>4150</v>
      </c>
      <c r="N52" s="35">
        <f t="shared" si="0"/>
        <v>496.25</v>
      </c>
      <c r="O52" s="35">
        <f t="shared" si="1"/>
        <v>25</v>
      </c>
      <c r="P52" s="35">
        <f t="shared" si="2"/>
        <v>738.94083890802244</v>
      </c>
      <c r="Q52" s="35">
        <f t="shared" si="3"/>
        <v>148.75279019625714</v>
      </c>
      <c r="R52" s="35">
        <f t="shared" si="4"/>
        <v>77.064189220535383</v>
      </c>
      <c r="S52" s="35">
        <f t="shared" si="5"/>
        <v>383.80671766821735</v>
      </c>
      <c r="T52" s="35">
        <f t="shared" si="6"/>
        <v>68.27958241870698</v>
      </c>
      <c r="U52" s="35">
        <f t="shared" si="7"/>
        <v>727.0270092576983</v>
      </c>
      <c r="V52" s="35">
        <f t="shared" si="8"/>
        <v>376.65005769609382</v>
      </c>
      <c r="W52" s="35">
        <f t="shared" si="9"/>
        <v>22.283597004042484</v>
      </c>
      <c r="X52" s="35">
        <f t="shared" si="10"/>
        <v>3976.060870828052</v>
      </c>
      <c r="Y52" s="51">
        <v>9900</v>
      </c>
      <c r="Z52" s="51">
        <v>4150</v>
      </c>
      <c r="AA52" s="35">
        <f t="shared" si="11"/>
        <v>703.75</v>
      </c>
      <c r="AB52" s="35">
        <f t="shared" si="12"/>
        <v>475</v>
      </c>
      <c r="AC52" s="35">
        <f t="shared" si="13"/>
        <v>741.34338003164555</v>
      </c>
      <c r="AD52" s="35">
        <f t="shared" si="14"/>
        <v>182.97450452469536</v>
      </c>
      <c r="AE52" s="35">
        <f t="shared" si="15"/>
        <v>101.7144754711193</v>
      </c>
      <c r="AF52" s="35">
        <f t="shared" si="16"/>
        <v>411.82932007731847</v>
      </c>
      <c r="AG52" s="35">
        <f t="shared" si="17"/>
        <v>33.251431016125281</v>
      </c>
      <c r="AH52" s="35">
        <f t="shared" si="18"/>
        <v>719.17730461639792</v>
      </c>
      <c r="AI52" s="35">
        <f t="shared" si="19"/>
        <v>399.78653036831935</v>
      </c>
      <c r="AJ52" s="35">
        <f t="shared" si="20"/>
        <v>23.910573162465855</v>
      </c>
      <c r="AK52" s="36">
        <f t="shared" si="21"/>
        <v>3774.6188295527181</v>
      </c>
    </row>
    <row r="53" spans="1:37" x14ac:dyDescent="0.25">
      <c r="A53" s="5">
        <v>5795</v>
      </c>
      <c r="B53" s="5">
        <v>1338308.7397894859</v>
      </c>
      <c r="C53" s="5">
        <v>1714293.4771490693</v>
      </c>
      <c r="D53" s="5">
        <v>18149.316455696218</v>
      </c>
      <c r="E53" s="5">
        <v>68.407042976213788</v>
      </c>
      <c r="F53" s="45">
        <v>-2.5000000000000001E-2</v>
      </c>
      <c r="G53" s="45">
        <v>2.5000000000000001E-2</v>
      </c>
      <c r="H53" s="45">
        <v>0.25</v>
      </c>
      <c r="I53" s="45">
        <v>0.25</v>
      </c>
      <c r="J53" s="45">
        <v>600</v>
      </c>
      <c r="K53" s="50">
        <f t="shared" si="22"/>
        <v>3484.6152061273351</v>
      </c>
      <c r="L53" s="51">
        <v>9900</v>
      </c>
      <c r="M53" s="51">
        <v>4150</v>
      </c>
      <c r="N53" s="35">
        <f t="shared" si="0"/>
        <v>496.25</v>
      </c>
      <c r="O53" s="35">
        <f t="shared" si="1"/>
        <v>25</v>
      </c>
      <c r="P53" s="35">
        <f t="shared" si="2"/>
        <v>738.94083890802244</v>
      </c>
      <c r="Q53" s="35">
        <f t="shared" si="3"/>
        <v>148.75279019625714</v>
      </c>
      <c r="R53" s="35">
        <f t="shared" si="4"/>
        <v>77.075571682392166</v>
      </c>
      <c r="S53" s="35">
        <f t="shared" si="5"/>
        <v>383.86658355707624</v>
      </c>
      <c r="T53" s="35">
        <f t="shared" si="6"/>
        <v>68.27958241870698</v>
      </c>
      <c r="U53" s="35">
        <f t="shared" si="7"/>
        <v>727.0270092576983</v>
      </c>
      <c r="V53" s="35">
        <f t="shared" si="8"/>
        <v>376.70568930603412</v>
      </c>
      <c r="W53" s="35">
        <f t="shared" si="9"/>
        <v>22.232096930340237</v>
      </c>
      <c r="X53" s="35">
        <f t="shared" si="10"/>
        <v>3984.6038324457973</v>
      </c>
      <c r="Y53" s="51">
        <v>9900</v>
      </c>
      <c r="Z53" s="51">
        <v>4150</v>
      </c>
      <c r="AA53" s="35">
        <f t="shared" si="11"/>
        <v>703.75</v>
      </c>
      <c r="AB53" s="35">
        <f t="shared" si="12"/>
        <v>475</v>
      </c>
      <c r="AC53" s="35">
        <f t="shared" si="13"/>
        <v>741.34338003164555</v>
      </c>
      <c r="AD53" s="35">
        <f t="shared" si="14"/>
        <v>182.97450452469536</v>
      </c>
      <c r="AE53" s="35">
        <f t="shared" si="15"/>
        <v>101.6996887030775</v>
      </c>
      <c r="AF53" s="35">
        <f t="shared" si="16"/>
        <v>411.77285849464459</v>
      </c>
      <c r="AG53" s="35">
        <f t="shared" si="17"/>
        <v>33.251431016125281</v>
      </c>
      <c r="AH53" s="35">
        <f t="shared" si="18"/>
        <v>719.17730461639792</v>
      </c>
      <c r="AI53" s="35">
        <f t="shared" si="19"/>
        <v>399.72841129860564</v>
      </c>
      <c r="AJ53" s="35">
        <f t="shared" si="20"/>
        <v>23.848322556514063</v>
      </c>
      <c r="AK53" s="36">
        <f t="shared" si="21"/>
        <v>3785.2418614592775</v>
      </c>
    </row>
    <row r="54" spans="1:37" x14ac:dyDescent="0.25">
      <c r="A54" s="5">
        <v>5795.7</v>
      </c>
      <c r="B54" s="5">
        <v>1338566.1257796288</v>
      </c>
      <c r="C54" s="5">
        <v>1714944.4398462772</v>
      </c>
      <c r="D54" s="5">
        <v>18150.502025316469</v>
      </c>
      <c r="E54" s="5">
        <v>68.445981855494509</v>
      </c>
      <c r="F54" s="45">
        <v>-2.5000000000000001E-2</v>
      </c>
      <c r="G54" s="45">
        <v>2.5000000000000001E-2</v>
      </c>
      <c r="H54" s="45">
        <v>0.25</v>
      </c>
      <c r="I54" s="45">
        <v>0.25</v>
      </c>
      <c r="J54" s="45">
        <v>600</v>
      </c>
      <c r="K54" s="50">
        <f t="shared" si="22"/>
        <v>3467.0991251291325</v>
      </c>
      <c r="L54" s="51">
        <v>9900</v>
      </c>
      <c r="M54" s="51">
        <v>4150</v>
      </c>
      <c r="N54" s="35">
        <f t="shared" si="0"/>
        <v>496.25</v>
      </c>
      <c r="O54" s="35">
        <f t="shared" si="1"/>
        <v>25</v>
      </c>
      <c r="P54" s="35">
        <f t="shared" si="2"/>
        <v>738.94083890802244</v>
      </c>
      <c r="Q54" s="35">
        <f t="shared" si="3"/>
        <v>148.75279019625714</v>
      </c>
      <c r="R54" s="35">
        <f t="shared" si="4"/>
        <v>77.080330470587</v>
      </c>
      <c r="S54" s="35">
        <f t="shared" si="5"/>
        <v>383.89161018936232</v>
      </c>
      <c r="T54" s="35">
        <f t="shared" si="6"/>
        <v>68.27958241870698</v>
      </c>
      <c r="U54" s="35">
        <f t="shared" si="7"/>
        <v>727.0270092576983</v>
      </c>
      <c r="V54" s="35">
        <f t="shared" si="8"/>
        <v>376.72894781126564</v>
      </c>
      <c r="W54" s="35">
        <f t="shared" si="9"/>
        <v>22.210562592083612</v>
      </c>
      <c r="X54" s="35">
        <f t="shared" si="10"/>
        <v>3988.1876964406806</v>
      </c>
      <c r="Y54" s="51">
        <v>9900</v>
      </c>
      <c r="Z54" s="51">
        <v>4150</v>
      </c>
      <c r="AA54" s="35">
        <f t="shared" si="11"/>
        <v>703.75</v>
      </c>
      <c r="AB54" s="35">
        <f t="shared" si="12"/>
        <v>475</v>
      </c>
      <c r="AC54" s="35">
        <f t="shared" si="13"/>
        <v>741.34338003164555</v>
      </c>
      <c r="AD54" s="35">
        <f t="shared" si="14"/>
        <v>182.97450452469536</v>
      </c>
      <c r="AE54" s="35">
        <f t="shared" si="15"/>
        <v>101.69350763716338</v>
      </c>
      <c r="AF54" s="35">
        <f t="shared" si="16"/>
        <v>411.74925414007782</v>
      </c>
      <c r="AG54" s="35">
        <f t="shared" si="17"/>
        <v>33.251431016125281</v>
      </c>
      <c r="AH54" s="35">
        <f t="shared" si="18"/>
        <v>719.17730461639792</v>
      </c>
      <c r="AI54" s="35">
        <f t="shared" si="19"/>
        <v>399.70411675366171</v>
      </c>
      <c r="AJ54" s="35">
        <f t="shared" si="20"/>
        <v>23.822303844595336</v>
      </c>
      <c r="AK54" s="36">
        <f t="shared" si="21"/>
        <v>3789.698337242492</v>
      </c>
    </row>
    <row r="55" spans="1:37" x14ac:dyDescent="0.25">
      <c r="A55" s="5">
        <v>5796</v>
      </c>
      <c r="B55" s="5">
        <v>1338676.2986207008</v>
      </c>
      <c r="C55" s="5">
        <v>1715223.4773786068</v>
      </c>
      <c r="D55" s="5">
        <v>18151.010126582292</v>
      </c>
      <c r="E55" s="5">
        <v>68.462669946614838</v>
      </c>
      <c r="F55" s="45">
        <v>-2.5000000000000001E-2</v>
      </c>
      <c r="G55" s="45">
        <v>2.5000000000000001E-2</v>
      </c>
      <c r="H55" s="45">
        <v>0.25</v>
      </c>
      <c r="I55" s="45">
        <v>0.25</v>
      </c>
      <c r="J55" s="45">
        <v>600</v>
      </c>
      <c r="K55" s="50">
        <f t="shared" si="22"/>
        <v>3449.8100343814463</v>
      </c>
      <c r="L55" s="51">
        <v>9900</v>
      </c>
      <c r="M55" s="51">
        <v>4150</v>
      </c>
      <c r="N55" s="35">
        <f t="shared" si="0"/>
        <v>496.25</v>
      </c>
      <c r="O55" s="35">
        <f t="shared" si="1"/>
        <v>25</v>
      </c>
      <c r="P55" s="35">
        <f t="shared" si="2"/>
        <v>738.94083890802244</v>
      </c>
      <c r="Q55" s="35">
        <f t="shared" si="3"/>
        <v>148.75279019625714</v>
      </c>
      <c r="R55" s="35">
        <f t="shared" si="4"/>
        <v>77.08501819697517</v>
      </c>
      <c r="S55" s="35">
        <f t="shared" si="5"/>
        <v>383.9162618693241</v>
      </c>
      <c r="T55" s="35">
        <f t="shared" si="6"/>
        <v>68.27958241870698</v>
      </c>
      <c r="U55" s="35">
        <f t="shared" si="7"/>
        <v>727.0270092576983</v>
      </c>
      <c r="V55" s="35">
        <f t="shared" si="8"/>
        <v>376.75185900299329</v>
      </c>
      <c r="W55" s="35">
        <f t="shared" si="9"/>
        <v>22.189348005830482</v>
      </c>
      <c r="X55" s="35">
        <f t="shared" si="10"/>
        <v>3991.7251172736433</v>
      </c>
      <c r="Y55" s="51">
        <v>9900</v>
      </c>
      <c r="Z55" s="51">
        <v>4150</v>
      </c>
      <c r="AA55" s="35">
        <f t="shared" si="11"/>
        <v>703.75</v>
      </c>
      <c r="AB55" s="35">
        <f t="shared" si="12"/>
        <v>475</v>
      </c>
      <c r="AC55" s="35">
        <f t="shared" si="13"/>
        <v>741.34338003164555</v>
      </c>
      <c r="AD55" s="35">
        <f t="shared" si="14"/>
        <v>182.97450452469536</v>
      </c>
      <c r="AE55" s="35">
        <f t="shared" si="15"/>
        <v>101.68741944632461</v>
      </c>
      <c r="AF55" s="35">
        <f t="shared" si="16"/>
        <v>411.72600292456661</v>
      </c>
      <c r="AG55" s="35">
        <f t="shared" si="17"/>
        <v>33.251431016125281</v>
      </c>
      <c r="AH55" s="35">
        <f t="shared" si="18"/>
        <v>719.17730461639792</v>
      </c>
      <c r="AI55" s="35">
        <f t="shared" si="19"/>
        <v>399.68018725217848</v>
      </c>
      <c r="AJ55" s="35">
        <f t="shared" si="20"/>
        <v>23.796677737637591</v>
      </c>
      <c r="AK55" s="36">
        <f t="shared" si="21"/>
        <v>3794.0970617196608</v>
      </c>
    </row>
    <row r="56" spans="1:37" x14ac:dyDescent="0.25">
      <c r="A56" s="5">
        <v>5796.3</v>
      </c>
      <c r="B56" s="5">
        <v>1338786.3901844025</v>
      </c>
      <c r="C56" s="5">
        <v>1715502.5469882786</v>
      </c>
      <c r="D56" s="5">
        <v>18151.518227848119</v>
      </c>
      <c r="E56" s="5">
        <v>68.479358037735153</v>
      </c>
      <c r="F56" s="45">
        <v>-2.5000000000000001E-2</v>
      </c>
      <c r="G56" s="45">
        <v>2.5000000000000001E-2</v>
      </c>
      <c r="H56" s="45">
        <v>0.25</v>
      </c>
      <c r="I56" s="45">
        <v>0.25</v>
      </c>
      <c r="J56" s="45">
        <v>600</v>
      </c>
      <c r="K56" s="50">
        <f t="shared" si="22"/>
        <v>3410.3515625</v>
      </c>
      <c r="L56" s="51">
        <v>9900</v>
      </c>
      <c r="M56" s="51">
        <v>4150</v>
      </c>
      <c r="N56" s="35">
        <f t="shared" si="0"/>
        <v>496.25</v>
      </c>
      <c r="O56" s="35">
        <f t="shared" si="1"/>
        <v>25</v>
      </c>
      <c r="P56" s="35">
        <f t="shared" si="2"/>
        <v>738.94083890802244</v>
      </c>
      <c r="Q56" s="35">
        <f t="shared" si="3"/>
        <v>148.75279019625714</v>
      </c>
      <c r="R56" s="35">
        <f t="shared" si="4"/>
        <v>77.095682077983227</v>
      </c>
      <c r="S56" s="35">
        <f t="shared" si="5"/>
        <v>383.97233620930359</v>
      </c>
      <c r="T56" s="35">
        <f t="shared" si="6"/>
        <v>68.27958241870698</v>
      </c>
      <c r="U56" s="35">
        <f t="shared" si="7"/>
        <v>727.0270092576983</v>
      </c>
      <c r="V56" s="35">
        <f t="shared" si="8"/>
        <v>376.80397855991811</v>
      </c>
      <c r="W56" s="35">
        <f t="shared" si="9"/>
        <v>22.141081265877215</v>
      </c>
      <c r="X56" s="35">
        <f t="shared" si="10"/>
        <v>3999.7984869208567</v>
      </c>
      <c r="Y56" s="51">
        <v>9900</v>
      </c>
      <c r="Z56" s="51">
        <v>4150</v>
      </c>
      <c r="AA56" s="35">
        <f t="shared" si="11"/>
        <v>703.75</v>
      </c>
      <c r="AB56" s="35">
        <f t="shared" si="12"/>
        <v>475</v>
      </c>
      <c r="AC56" s="35">
        <f t="shared" si="13"/>
        <v>741.34338003164555</v>
      </c>
      <c r="AD56" s="35">
        <f t="shared" si="14"/>
        <v>182.97450452469536</v>
      </c>
      <c r="AE56" s="35">
        <f t="shared" si="15"/>
        <v>101.6735718411243</v>
      </c>
      <c r="AF56" s="35">
        <f t="shared" si="16"/>
        <v>411.67311230877937</v>
      </c>
      <c r="AG56" s="35">
        <f t="shared" si="17"/>
        <v>33.251431016125281</v>
      </c>
      <c r="AH56" s="35">
        <f t="shared" si="18"/>
        <v>719.17730461639792</v>
      </c>
      <c r="AI56" s="35">
        <f t="shared" si="19"/>
        <v>399.62575954155716</v>
      </c>
      <c r="AJ56" s="35">
        <f t="shared" si="20"/>
        <v>23.738397210044706</v>
      </c>
      <c r="AK56" s="36">
        <f t="shared" si="21"/>
        <v>3804.1361637539781</v>
      </c>
    </row>
    <row r="57" spans="1:37" x14ac:dyDescent="0.25">
      <c r="A57" s="5">
        <v>5797</v>
      </c>
      <c r="B57" s="5">
        <v>1339042.9543657303</v>
      </c>
      <c r="C57" s="5">
        <v>1716153.8340230286</v>
      </c>
      <c r="D57" s="5">
        <v>18152.70379746837</v>
      </c>
      <c r="E57" s="5">
        <v>68.518296917015874</v>
      </c>
      <c r="F57" s="45">
        <v>-2.5000000000000001E-2</v>
      </c>
      <c r="G57" s="45">
        <v>2.5000000000000001E-2</v>
      </c>
      <c r="H57" s="45">
        <v>0.25</v>
      </c>
      <c r="I57" s="45">
        <v>0.25</v>
      </c>
      <c r="J57" s="45">
        <v>600</v>
      </c>
      <c r="K57" s="50">
        <f t="shared" si="22"/>
        <v>3356.126113765496</v>
      </c>
      <c r="L57" s="51">
        <v>9900</v>
      </c>
      <c r="M57" s="51">
        <v>4150</v>
      </c>
      <c r="N57" s="35">
        <f t="shared" si="0"/>
        <v>496.25</v>
      </c>
      <c r="O57" s="35">
        <f t="shared" si="1"/>
        <v>25</v>
      </c>
      <c r="P57" s="35">
        <f t="shared" si="2"/>
        <v>738.94083890802244</v>
      </c>
      <c r="Q57" s="35">
        <f t="shared" si="3"/>
        <v>148.75279019625714</v>
      </c>
      <c r="R57" s="35">
        <f t="shared" si="4"/>
        <v>77.110258362094939</v>
      </c>
      <c r="S57" s="35">
        <f t="shared" si="5"/>
        <v>384.04897303564184</v>
      </c>
      <c r="T57" s="35">
        <f t="shared" si="6"/>
        <v>68.27958241870698</v>
      </c>
      <c r="U57" s="35">
        <f t="shared" si="7"/>
        <v>727.0270092576983</v>
      </c>
      <c r="V57" s="35">
        <f t="shared" si="8"/>
        <v>376.87521992775964</v>
      </c>
      <c r="W57" s="35">
        <f t="shared" si="9"/>
        <v>22.075091178409306</v>
      </c>
      <c r="X57" s="35">
        <f t="shared" si="10"/>
        <v>4010.8932422685807</v>
      </c>
      <c r="Y57" s="51">
        <v>9900</v>
      </c>
      <c r="Z57" s="51">
        <v>4150</v>
      </c>
      <c r="AA57" s="35">
        <f t="shared" si="11"/>
        <v>703.75</v>
      </c>
      <c r="AB57" s="35">
        <f t="shared" si="12"/>
        <v>475</v>
      </c>
      <c r="AC57" s="35">
        <f t="shared" si="13"/>
        <v>741.34338003164555</v>
      </c>
      <c r="AD57" s="35">
        <f t="shared" si="14"/>
        <v>182.97450452469536</v>
      </c>
      <c r="AE57" s="35">
        <f t="shared" si="15"/>
        <v>101.65464854932267</v>
      </c>
      <c r="AF57" s="35">
        <f t="shared" si="16"/>
        <v>411.60082249013089</v>
      </c>
      <c r="AG57" s="35">
        <f t="shared" si="17"/>
        <v>33.251431016125281</v>
      </c>
      <c r="AH57" s="35">
        <f t="shared" si="18"/>
        <v>719.17730461639792</v>
      </c>
      <c r="AI57" s="35">
        <f t="shared" si="19"/>
        <v>399.55138195530424</v>
      </c>
      <c r="AJ57" s="35">
        <f t="shared" si="20"/>
        <v>23.658768343418174</v>
      </c>
      <c r="AK57" s="36">
        <f t="shared" si="21"/>
        <v>3817.9323090871758</v>
      </c>
    </row>
    <row r="58" spans="1:37" x14ac:dyDescent="0.25">
      <c r="A58" s="5">
        <v>5798</v>
      </c>
      <c r="B58" s="5">
        <v>1339408.7066802979</v>
      </c>
      <c r="C58" s="5">
        <v>1717084.5462053716</v>
      </c>
      <c r="D58" s="5">
        <v>18154.397468354447</v>
      </c>
      <c r="E58" s="5">
        <v>68.573923887416939</v>
      </c>
      <c r="F58" s="45">
        <v>-2.5000000000000001E-2</v>
      </c>
      <c r="G58" s="45">
        <v>2.5000000000000001E-2</v>
      </c>
      <c r="H58" s="45">
        <v>0.25</v>
      </c>
      <c r="I58" s="45">
        <v>0.25</v>
      </c>
      <c r="J58" s="45">
        <v>600</v>
      </c>
      <c r="K58" s="50">
        <f t="shared" si="22"/>
        <v>3304.4227789256197</v>
      </c>
      <c r="L58" s="51">
        <v>9900</v>
      </c>
      <c r="M58" s="51">
        <v>4150</v>
      </c>
      <c r="N58" s="35">
        <f t="shared" si="0"/>
        <v>496.25</v>
      </c>
      <c r="O58" s="35">
        <f t="shared" si="1"/>
        <v>25</v>
      </c>
      <c r="P58" s="35">
        <f t="shared" si="2"/>
        <v>738.94083890802244</v>
      </c>
      <c r="Q58" s="35">
        <f t="shared" si="3"/>
        <v>148.75279019625714</v>
      </c>
      <c r="R58" s="35">
        <f t="shared" si="4"/>
        <v>77.124072792926469</v>
      </c>
      <c r="S58" s="35">
        <f t="shared" si="5"/>
        <v>384.12159336355006</v>
      </c>
      <c r="T58" s="35">
        <f t="shared" si="6"/>
        <v>68.27958241870698</v>
      </c>
      <c r="U58" s="35">
        <f t="shared" si="7"/>
        <v>727.0270092576983</v>
      </c>
      <c r="V58" s="35">
        <f t="shared" si="8"/>
        <v>376.94273774923244</v>
      </c>
      <c r="W58" s="35">
        <f t="shared" si="9"/>
        <v>22.012534109064237</v>
      </c>
      <c r="X58" s="35">
        <f t="shared" si="10"/>
        <v>4021.4719624838526</v>
      </c>
      <c r="Y58" s="51">
        <v>9900</v>
      </c>
      <c r="Z58" s="51">
        <v>4150</v>
      </c>
      <c r="AA58" s="35">
        <f t="shared" si="11"/>
        <v>703.75</v>
      </c>
      <c r="AB58" s="35">
        <f t="shared" si="12"/>
        <v>475</v>
      </c>
      <c r="AC58" s="35">
        <f t="shared" si="13"/>
        <v>741.34338003164555</v>
      </c>
      <c r="AD58" s="35">
        <f t="shared" si="14"/>
        <v>182.97450452469536</v>
      </c>
      <c r="AE58" s="35">
        <f t="shared" si="15"/>
        <v>101.63671940013108</v>
      </c>
      <c r="AF58" s="35">
        <f t="shared" si="16"/>
        <v>411.53231688058275</v>
      </c>
      <c r="AG58" s="35">
        <f t="shared" si="17"/>
        <v>33.251431016125281</v>
      </c>
      <c r="AH58" s="35">
        <f t="shared" si="18"/>
        <v>719.17730461639792</v>
      </c>
      <c r="AI58" s="35">
        <f t="shared" si="19"/>
        <v>399.48091182492647</v>
      </c>
      <c r="AJ58" s="35">
        <f t="shared" si="20"/>
        <v>23.583337460912634</v>
      </c>
      <c r="AK58" s="36">
        <f t="shared" si="21"/>
        <v>3831.0867732420852</v>
      </c>
    </row>
    <row r="59" spans="1:37" x14ac:dyDescent="0.25">
      <c r="A59" s="5">
        <v>5799</v>
      </c>
      <c r="B59" s="5">
        <v>1339773.5552177429</v>
      </c>
      <c r="C59" s="5">
        <v>1718015.6130483747</v>
      </c>
      <c r="D59" s="5">
        <v>18156.091139240521</v>
      </c>
      <c r="E59" s="5">
        <v>68.629550857817989</v>
      </c>
      <c r="F59" s="45">
        <v>-2.5000000000000001E-2</v>
      </c>
      <c r="G59" s="45">
        <v>2.5000000000000001E-2</v>
      </c>
      <c r="H59" s="45">
        <v>0.25</v>
      </c>
      <c r="I59" s="45">
        <v>0.25</v>
      </c>
      <c r="J59" s="45">
        <v>600</v>
      </c>
      <c r="K59" s="50">
        <f t="shared" si="22"/>
        <v>3255.2415579803719</v>
      </c>
      <c r="L59" s="51">
        <v>9900</v>
      </c>
      <c r="M59" s="51">
        <v>4150</v>
      </c>
      <c r="N59" s="35">
        <f t="shared" si="0"/>
        <v>496.25</v>
      </c>
      <c r="O59" s="35">
        <f t="shared" si="1"/>
        <v>25</v>
      </c>
      <c r="P59" s="35">
        <f t="shared" si="2"/>
        <v>738.94083890802244</v>
      </c>
      <c r="Q59" s="35">
        <f t="shared" si="3"/>
        <v>148.75279019625714</v>
      </c>
      <c r="R59" s="35">
        <f t="shared" si="4"/>
        <v>77.137138023471167</v>
      </c>
      <c r="S59" s="35">
        <f t="shared" si="5"/>
        <v>384.19026545494808</v>
      </c>
      <c r="T59" s="35">
        <f t="shared" si="6"/>
        <v>68.27958241870698</v>
      </c>
      <c r="U59" s="35">
        <f t="shared" si="7"/>
        <v>727.0270092576983</v>
      </c>
      <c r="V59" s="35">
        <f t="shared" si="8"/>
        <v>377.00659386564979</v>
      </c>
      <c r="W59" s="35">
        <f t="shared" si="9"/>
        <v>21.953355330963738</v>
      </c>
      <c r="X59" s="35">
        <f t="shared" si="10"/>
        <v>4031.534647566672</v>
      </c>
      <c r="Y59" s="51">
        <v>9900</v>
      </c>
      <c r="Z59" s="51">
        <v>4150</v>
      </c>
      <c r="AA59" s="35">
        <f t="shared" si="11"/>
        <v>703.75</v>
      </c>
      <c r="AB59" s="35">
        <f t="shared" si="12"/>
        <v>475</v>
      </c>
      <c r="AC59" s="35">
        <f t="shared" si="13"/>
        <v>741.34338003164555</v>
      </c>
      <c r="AD59" s="35">
        <f t="shared" si="14"/>
        <v>182.97450452469536</v>
      </c>
      <c r="AE59" s="35">
        <f t="shared" si="15"/>
        <v>101.61976715758121</v>
      </c>
      <c r="AF59" s="35">
        <f t="shared" si="16"/>
        <v>411.46753180118992</v>
      </c>
      <c r="AG59" s="35">
        <f t="shared" si="17"/>
        <v>33.251431016125281</v>
      </c>
      <c r="AH59" s="35">
        <f t="shared" si="18"/>
        <v>719.17730461639792</v>
      </c>
      <c r="AI59" s="35">
        <f t="shared" si="19"/>
        <v>399.4142814048256</v>
      </c>
      <c r="AJ59" s="35">
        <f t="shared" si="20"/>
        <v>23.512029702494914</v>
      </c>
      <c r="AK59" s="36">
        <f t="shared" si="21"/>
        <v>3843.5995562187063</v>
      </c>
    </row>
    <row r="60" spans="1:37" x14ac:dyDescent="0.25">
      <c r="A60" s="5">
        <v>5800</v>
      </c>
      <c r="B60" s="5">
        <v>1340137.4996347427</v>
      </c>
      <c r="C60" s="5">
        <v>1718947.0336743593</v>
      </c>
      <c r="D60" s="5">
        <v>18157.784810126599</v>
      </c>
      <c r="E60" s="5">
        <v>68.685177828219039</v>
      </c>
      <c r="F60" s="45">
        <v>-2.5000000000000001E-2</v>
      </c>
      <c r="G60" s="45">
        <v>2.5000000000000001E-2</v>
      </c>
      <c r="H60" s="45">
        <v>0.25</v>
      </c>
      <c r="I60" s="45">
        <v>0.25</v>
      </c>
      <c r="J60" s="45">
        <v>600</v>
      </c>
      <c r="K60" s="50">
        <f t="shared" si="22"/>
        <v>3222.3153610860104</v>
      </c>
      <c r="L60" s="51">
        <v>9900</v>
      </c>
      <c r="M60" s="51">
        <v>4150</v>
      </c>
      <c r="N60" s="35">
        <f t="shared" si="0"/>
        <v>496.25</v>
      </c>
      <c r="O60" s="35">
        <f t="shared" si="1"/>
        <v>25</v>
      </c>
      <c r="P60" s="35">
        <f t="shared" si="2"/>
        <v>738.94083890802244</v>
      </c>
      <c r="Q60" s="35">
        <f t="shared" si="3"/>
        <v>148.75279019625714</v>
      </c>
      <c r="R60" s="35">
        <f t="shared" si="4"/>
        <v>77.145844295695113</v>
      </c>
      <c r="S60" s="35">
        <f t="shared" si="5"/>
        <v>384.23602115416236</v>
      </c>
      <c r="T60" s="35">
        <f t="shared" si="6"/>
        <v>68.27958241870698</v>
      </c>
      <c r="U60" s="35">
        <f t="shared" si="7"/>
        <v>727.0270092576983</v>
      </c>
      <c r="V60" s="35">
        <f t="shared" si="8"/>
        <v>377.0491456392898</v>
      </c>
      <c r="W60" s="35">
        <f t="shared" si="9"/>
        <v>21.913912636315459</v>
      </c>
      <c r="X60" s="35">
        <f t="shared" si="10"/>
        <v>4038.2714862208345</v>
      </c>
      <c r="Y60" s="51">
        <v>9900</v>
      </c>
      <c r="Z60" s="51">
        <v>4150</v>
      </c>
      <c r="AA60" s="35">
        <f t="shared" si="11"/>
        <v>703.75</v>
      </c>
      <c r="AB60" s="35">
        <f t="shared" si="12"/>
        <v>475</v>
      </c>
      <c r="AC60" s="35">
        <f t="shared" si="13"/>
        <v>741.34338003164555</v>
      </c>
      <c r="AD60" s="35">
        <f t="shared" si="14"/>
        <v>182.97450452469536</v>
      </c>
      <c r="AE60" s="35">
        <f t="shared" si="15"/>
        <v>101.608473154873</v>
      </c>
      <c r="AF60" s="35">
        <f t="shared" si="16"/>
        <v>411.42436383245996</v>
      </c>
      <c r="AG60" s="35">
        <f t="shared" si="17"/>
        <v>33.251431016125281</v>
      </c>
      <c r="AH60" s="35">
        <f t="shared" si="18"/>
        <v>719.17730461639792</v>
      </c>
      <c r="AI60" s="35">
        <f t="shared" si="19"/>
        <v>399.36989057317874</v>
      </c>
      <c r="AJ60" s="35">
        <f t="shared" si="20"/>
        <v>23.464529791856357</v>
      </c>
      <c r="AK60" s="36">
        <f t="shared" si="21"/>
        <v>3851.9767040012571</v>
      </c>
    </row>
    <row r="61" spans="1:37" x14ac:dyDescent="0.25">
      <c r="A61" s="5">
        <v>5800.7</v>
      </c>
      <c r="B61" s="5">
        <v>1340391.722591877</v>
      </c>
      <c r="C61" s="5">
        <v>1719599.2381433249</v>
      </c>
      <c r="D61" s="5">
        <v>18158.97037974685</v>
      </c>
      <c r="E61" s="5">
        <v>68.724116707499761</v>
      </c>
      <c r="F61" s="45">
        <v>-2.5000000000000001E-2</v>
      </c>
      <c r="G61" s="45">
        <v>2.5000000000000001E-2</v>
      </c>
      <c r="H61" s="45">
        <v>0.25</v>
      </c>
      <c r="I61" s="45">
        <v>0.25</v>
      </c>
      <c r="J61" s="45">
        <v>600</v>
      </c>
      <c r="K61" s="50">
        <f t="shared" si="22"/>
        <v>3208.5824509297522</v>
      </c>
      <c r="L61" s="51">
        <v>9900</v>
      </c>
      <c r="M61" s="51">
        <v>4150</v>
      </c>
      <c r="N61" s="35">
        <f t="shared" si="0"/>
        <v>496.25</v>
      </c>
      <c r="O61" s="35">
        <f t="shared" si="1"/>
        <v>25</v>
      </c>
      <c r="P61" s="35">
        <f t="shared" si="2"/>
        <v>738.94083890802244</v>
      </c>
      <c r="Q61" s="35">
        <f t="shared" si="3"/>
        <v>148.75279019625714</v>
      </c>
      <c r="R61" s="35">
        <f t="shared" si="4"/>
        <v>77.149465919735889</v>
      </c>
      <c r="S61" s="35">
        <f t="shared" si="5"/>
        <v>384.25505330466876</v>
      </c>
      <c r="T61" s="35">
        <f t="shared" si="6"/>
        <v>68.27958241870698</v>
      </c>
      <c r="U61" s="35">
        <f t="shared" si="7"/>
        <v>727.0270092576983</v>
      </c>
      <c r="V61" s="35">
        <f t="shared" si="8"/>
        <v>377.06684627194045</v>
      </c>
      <c r="W61" s="35">
        <f t="shared" si="9"/>
        <v>21.897503487698636</v>
      </c>
      <c r="X61" s="35">
        <f t="shared" si="10"/>
        <v>4041.0812975170388</v>
      </c>
      <c r="Y61" s="51">
        <v>9900</v>
      </c>
      <c r="Z61" s="51">
        <v>4150</v>
      </c>
      <c r="AA61" s="35">
        <f t="shared" si="11"/>
        <v>703.75</v>
      </c>
      <c r="AB61" s="35">
        <f t="shared" si="12"/>
        <v>475</v>
      </c>
      <c r="AC61" s="35">
        <f t="shared" si="13"/>
        <v>741.34338003164555</v>
      </c>
      <c r="AD61" s="35">
        <f t="shared" si="14"/>
        <v>182.97450452469536</v>
      </c>
      <c r="AE61" s="35">
        <f t="shared" si="15"/>
        <v>101.60377566836674</v>
      </c>
      <c r="AF61" s="35">
        <f t="shared" si="16"/>
        <v>411.40640754441904</v>
      </c>
      <c r="AG61" s="35">
        <f t="shared" si="17"/>
        <v>33.251431016125281</v>
      </c>
      <c r="AH61" s="35">
        <f t="shared" si="18"/>
        <v>719.17730461639792</v>
      </c>
      <c r="AI61" s="35">
        <f t="shared" si="19"/>
        <v>399.35142720478314</v>
      </c>
      <c r="AJ61" s="35">
        <f t="shared" si="20"/>
        <v>23.444774939426996</v>
      </c>
      <c r="AK61" s="36">
        <f t="shared" si="21"/>
        <v>3855.4706580170387</v>
      </c>
    </row>
    <row r="62" spans="1:37" x14ac:dyDescent="0.25">
      <c r="A62" s="5">
        <v>5801</v>
      </c>
      <c r="B62" s="5">
        <v>1340500.5395889282</v>
      </c>
      <c r="C62" s="5">
        <v>1719878.8072054088</v>
      </c>
      <c r="D62" s="5">
        <v>18159.478481012677</v>
      </c>
      <c r="E62" s="5">
        <v>68.740804798620076</v>
      </c>
      <c r="F62" s="45">
        <v>-2.5000000000000001E-2</v>
      </c>
      <c r="G62" s="45">
        <v>2.5000000000000001E-2</v>
      </c>
      <c r="H62" s="45">
        <v>0.25</v>
      </c>
      <c r="I62" s="45">
        <v>0.25</v>
      </c>
      <c r="J62" s="45">
        <v>600</v>
      </c>
      <c r="K62" s="50">
        <f t="shared" si="22"/>
        <v>3195.0765310240104</v>
      </c>
      <c r="L62" s="51">
        <v>9900</v>
      </c>
      <c r="M62" s="51">
        <v>4150</v>
      </c>
      <c r="N62" s="35">
        <f t="shared" si="0"/>
        <v>496.25</v>
      </c>
      <c r="O62" s="35">
        <f t="shared" si="1"/>
        <v>25</v>
      </c>
      <c r="P62" s="35">
        <f t="shared" si="2"/>
        <v>738.94083890802244</v>
      </c>
      <c r="Q62" s="35">
        <f t="shared" si="3"/>
        <v>148.75279019625714</v>
      </c>
      <c r="R62" s="35">
        <f t="shared" si="4"/>
        <v>77.153022188311695</v>
      </c>
      <c r="S62" s="35">
        <f t="shared" si="5"/>
        <v>384.27374128986622</v>
      </c>
      <c r="T62" s="35">
        <f t="shared" si="6"/>
        <v>68.27958241870698</v>
      </c>
      <c r="U62" s="35">
        <f t="shared" si="7"/>
        <v>727.0270092576983</v>
      </c>
      <c r="V62" s="35">
        <f t="shared" si="8"/>
        <v>377.08422748074588</v>
      </c>
      <c r="W62" s="35">
        <f t="shared" si="9"/>
        <v>21.881389412693842</v>
      </c>
      <c r="X62" s="35">
        <f t="shared" si="10"/>
        <v>4043.8446656513224</v>
      </c>
      <c r="Y62" s="51">
        <v>9900</v>
      </c>
      <c r="Z62" s="51">
        <v>4150</v>
      </c>
      <c r="AA62" s="35">
        <f t="shared" si="11"/>
        <v>703.75</v>
      </c>
      <c r="AB62" s="35">
        <f t="shared" si="12"/>
        <v>475</v>
      </c>
      <c r="AC62" s="35">
        <f t="shared" si="13"/>
        <v>741.34338003164555</v>
      </c>
      <c r="AD62" s="35">
        <f t="shared" si="14"/>
        <v>182.97450452469536</v>
      </c>
      <c r="AE62" s="35">
        <f t="shared" si="15"/>
        <v>101.59916328285618</v>
      </c>
      <c r="AF62" s="35">
        <f t="shared" si="16"/>
        <v>411.3887756761564</v>
      </c>
      <c r="AG62" s="35">
        <f t="shared" si="17"/>
        <v>33.251431016125281</v>
      </c>
      <c r="AH62" s="35">
        <f t="shared" si="18"/>
        <v>719.17730461639792</v>
      </c>
      <c r="AI62" s="35">
        <f t="shared" si="19"/>
        <v>399.33329832399755</v>
      </c>
      <c r="AJ62" s="35">
        <f t="shared" si="20"/>
        <v>23.425378924840729</v>
      </c>
      <c r="AK62" s="36">
        <f t="shared" si="21"/>
        <v>3858.9068607267745</v>
      </c>
    </row>
    <row r="63" spans="1:37" x14ac:dyDescent="0.25">
      <c r="A63" s="5">
        <v>5801.3</v>
      </c>
      <c r="B63" s="5">
        <v>1340609.2751536369</v>
      </c>
      <c r="C63" s="5">
        <v>1720158.4079499245</v>
      </c>
      <c r="D63" s="5">
        <v>18159.9865822785</v>
      </c>
      <c r="E63" s="5">
        <v>68.757492889740405</v>
      </c>
      <c r="F63" s="45">
        <v>-2.5000000000000001E-2</v>
      </c>
      <c r="G63" s="45">
        <v>2.5000000000000001E-2</v>
      </c>
      <c r="H63" s="45">
        <v>0.25</v>
      </c>
      <c r="I63" s="45">
        <v>0.25</v>
      </c>
      <c r="J63" s="45">
        <v>600</v>
      </c>
      <c r="K63" s="50">
        <f t="shared" si="22"/>
        <v>3164.4454577737602</v>
      </c>
      <c r="L63" s="51">
        <v>9900</v>
      </c>
      <c r="M63" s="51">
        <v>4150</v>
      </c>
      <c r="N63" s="35">
        <f t="shared" si="0"/>
        <v>496.25</v>
      </c>
      <c r="O63" s="35">
        <f t="shared" si="1"/>
        <v>25</v>
      </c>
      <c r="P63" s="35">
        <f t="shared" si="2"/>
        <v>738.94083890802244</v>
      </c>
      <c r="Q63" s="35">
        <f t="shared" si="3"/>
        <v>148.75279019625714</v>
      </c>
      <c r="R63" s="35">
        <f t="shared" si="4"/>
        <v>77.161067588571328</v>
      </c>
      <c r="S63" s="35">
        <f t="shared" si="5"/>
        <v>384.31601679439467</v>
      </c>
      <c r="T63" s="35">
        <f t="shared" si="6"/>
        <v>68.27958241870698</v>
      </c>
      <c r="U63" s="35">
        <f t="shared" si="7"/>
        <v>727.0270092576983</v>
      </c>
      <c r="V63" s="35">
        <f t="shared" si="8"/>
        <v>377.12354925266908</v>
      </c>
      <c r="W63" s="35">
        <f t="shared" si="9"/>
        <v>21.844930478921672</v>
      </c>
      <c r="X63" s="35">
        <f t="shared" si="10"/>
        <v>4050.1119123349536</v>
      </c>
      <c r="Y63" s="51">
        <v>9900</v>
      </c>
      <c r="Z63" s="51">
        <v>4150</v>
      </c>
      <c r="AA63" s="35">
        <f t="shared" si="11"/>
        <v>703.75</v>
      </c>
      <c r="AB63" s="35">
        <f t="shared" si="12"/>
        <v>475</v>
      </c>
      <c r="AC63" s="35">
        <f t="shared" si="13"/>
        <v>741.34338003164555</v>
      </c>
      <c r="AD63" s="35">
        <f t="shared" si="14"/>
        <v>182.97450452469536</v>
      </c>
      <c r="AE63" s="35">
        <f t="shared" si="15"/>
        <v>101.58872982203485</v>
      </c>
      <c r="AF63" s="35">
        <f t="shared" si="16"/>
        <v>411.34888823218961</v>
      </c>
      <c r="AG63" s="35">
        <f t="shared" si="17"/>
        <v>33.251431016125281</v>
      </c>
      <c r="AH63" s="35">
        <f t="shared" si="18"/>
        <v>719.17730461639792</v>
      </c>
      <c r="AI63" s="35">
        <f t="shared" si="19"/>
        <v>399.29228983349338</v>
      </c>
      <c r="AJ63" s="35">
        <f t="shared" si="20"/>
        <v>23.381507596185521</v>
      </c>
      <c r="AK63" s="36">
        <f t="shared" si="21"/>
        <v>3866.7000786370836</v>
      </c>
    </row>
    <row r="64" spans="1:37" x14ac:dyDescent="0.25">
      <c r="A64" s="5">
        <v>5802</v>
      </c>
      <c r="B64" s="5">
        <v>1340862.6747374535</v>
      </c>
      <c r="C64" s="5">
        <v>1720810.9327632487</v>
      </c>
      <c r="D64" s="5">
        <v>18161.172151898751</v>
      </c>
      <c r="E64" s="5">
        <v>68.79643176902114</v>
      </c>
      <c r="F64" s="45">
        <v>-2.5000000000000001E-2</v>
      </c>
      <c r="G64" s="45">
        <v>2.5000000000000001E-2</v>
      </c>
      <c r="H64" s="45">
        <v>0.25</v>
      </c>
      <c r="I64" s="45">
        <v>0.25</v>
      </c>
      <c r="J64" s="45">
        <v>600</v>
      </c>
      <c r="K64" s="50">
        <f t="shared" si="22"/>
        <v>3122.8305785123966</v>
      </c>
      <c r="L64" s="51">
        <v>9900</v>
      </c>
      <c r="M64" s="51">
        <v>4150</v>
      </c>
      <c r="N64" s="35">
        <f t="shared" si="0"/>
        <v>496.25</v>
      </c>
      <c r="O64" s="35">
        <f t="shared" si="1"/>
        <v>25</v>
      </c>
      <c r="P64" s="35">
        <f t="shared" si="2"/>
        <v>738.94083890802244</v>
      </c>
      <c r="Q64" s="35">
        <f t="shared" si="3"/>
        <v>148.75279019625714</v>
      </c>
      <c r="R64" s="35">
        <f t="shared" si="4"/>
        <v>77.171953403434216</v>
      </c>
      <c r="S64" s="35">
        <f t="shared" si="5"/>
        <v>384.3732118350772</v>
      </c>
      <c r="T64" s="35">
        <f t="shared" si="6"/>
        <v>68.27958241870698</v>
      </c>
      <c r="U64" s="35">
        <f t="shared" si="7"/>
        <v>727.0270092576983</v>
      </c>
      <c r="V64" s="35">
        <f t="shared" si="8"/>
        <v>377.17675350794832</v>
      </c>
      <c r="W64" s="35">
        <f t="shared" si="9"/>
        <v>21.795591354315086</v>
      </c>
      <c r="X64" s="35">
        <f t="shared" si="10"/>
        <v>4058.6264920204162</v>
      </c>
      <c r="Y64" s="51">
        <v>9900</v>
      </c>
      <c r="Z64" s="51">
        <v>4150</v>
      </c>
      <c r="AA64" s="35">
        <f t="shared" si="11"/>
        <v>703.75</v>
      </c>
      <c r="AB64" s="35">
        <f t="shared" si="12"/>
        <v>475</v>
      </c>
      <c r="AC64" s="35">
        <f t="shared" si="13"/>
        <v>741.34338003164555</v>
      </c>
      <c r="AD64" s="35">
        <f t="shared" si="14"/>
        <v>182.97450452469536</v>
      </c>
      <c r="AE64" s="35">
        <f t="shared" si="15"/>
        <v>101.57461551417747</v>
      </c>
      <c r="AF64" s="35">
        <f t="shared" si="16"/>
        <v>411.29492168450156</v>
      </c>
      <c r="AG64" s="35">
        <f t="shared" si="17"/>
        <v>33.251431016125281</v>
      </c>
      <c r="AH64" s="35">
        <f t="shared" si="18"/>
        <v>719.17730461639792</v>
      </c>
      <c r="AI64" s="35">
        <f t="shared" si="19"/>
        <v>399.23681385388755</v>
      </c>
      <c r="AJ64" s="35">
        <f t="shared" si="20"/>
        <v>23.32216648590688</v>
      </c>
      <c r="AK64" s="36">
        <f t="shared" si="21"/>
        <v>3877.2878180788398</v>
      </c>
    </row>
    <row r="65" spans="1:37" x14ac:dyDescent="0.25">
      <c r="A65" s="5">
        <v>5803</v>
      </c>
      <c r="B65" s="5">
        <v>1341223.9047393799</v>
      </c>
      <c r="C65" s="5">
        <v>1721743.4094692171</v>
      </c>
      <c r="D65" s="5">
        <v>18162.865822784828</v>
      </c>
      <c r="E65" s="5">
        <v>68.852058739422176</v>
      </c>
      <c r="F65" s="45">
        <v>-2.5000000000000001E-2</v>
      </c>
      <c r="G65" s="45">
        <v>2.5000000000000001E-2</v>
      </c>
      <c r="H65" s="45">
        <v>0.25</v>
      </c>
      <c r="I65" s="45">
        <v>0.25</v>
      </c>
      <c r="J65" s="45">
        <v>600</v>
      </c>
      <c r="K65" s="50">
        <f t="shared" si="22"/>
        <v>3083.7378131456612</v>
      </c>
      <c r="L65" s="51">
        <v>9900</v>
      </c>
      <c r="M65" s="51">
        <v>4150</v>
      </c>
      <c r="N65" s="35">
        <f t="shared" si="0"/>
        <v>496.25</v>
      </c>
      <c r="O65" s="35">
        <f t="shared" si="1"/>
        <v>25</v>
      </c>
      <c r="P65" s="35">
        <f t="shared" si="2"/>
        <v>738.94083890802244</v>
      </c>
      <c r="Q65" s="35">
        <f t="shared" si="3"/>
        <v>148.75279019625714</v>
      </c>
      <c r="R65" s="35">
        <f t="shared" si="4"/>
        <v>77.182133028195395</v>
      </c>
      <c r="S65" s="35">
        <f t="shared" si="5"/>
        <v>384.42669049848666</v>
      </c>
      <c r="T65" s="35">
        <f t="shared" si="6"/>
        <v>68.27958241870698</v>
      </c>
      <c r="U65" s="35">
        <f t="shared" si="7"/>
        <v>727.0270092576983</v>
      </c>
      <c r="V65" s="35">
        <f t="shared" si="8"/>
        <v>377.2265062698005</v>
      </c>
      <c r="W65" s="35">
        <f t="shared" si="9"/>
        <v>21.749444215487525</v>
      </c>
      <c r="X65" s="35">
        <f t="shared" si="10"/>
        <v>4066.6250365734268</v>
      </c>
      <c r="Y65" s="51">
        <v>9900</v>
      </c>
      <c r="Z65" s="51">
        <v>4150</v>
      </c>
      <c r="AA65" s="35">
        <f t="shared" si="11"/>
        <v>703.75</v>
      </c>
      <c r="AB65" s="35">
        <f t="shared" si="12"/>
        <v>475</v>
      </c>
      <c r="AC65" s="35">
        <f t="shared" si="13"/>
        <v>741.34338003164555</v>
      </c>
      <c r="AD65" s="35">
        <f t="shared" si="14"/>
        <v>182.97450452469536</v>
      </c>
      <c r="AE65" s="35">
        <f t="shared" si="15"/>
        <v>101.56141961245004</v>
      </c>
      <c r="AF65" s="35">
        <f t="shared" si="16"/>
        <v>411.2444592980583</v>
      </c>
      <c r="AG65" s="35">
        <f t="shared" si="17"/>
        <v>33.251431016125281</v>
      </c>
      <c r="AH65" s="35">
        <f t="shared" si="18"/>
        <v>719.17730461639792</v>
      </c>
      <c r="AI65" s="35">
        <f t="shared" si="19"/>
        <v>399.18494764957148</v>
      </c>
      <c r="AJ65" s="35">
        <f t="shared" si="20"/>
        <v>23.266694658566269</v>
      </c>
      <c r="AK65" s="36">
        <f t="shared" si="21"/>
        <v>3887.2338763423077</v>
      </c>
    </row>
    <row r="66" spans="1:37" x14ac:dyDescent="0.25">
      <c r="A66" s="5">
        <v>5804</v>
      </c>
      <c r="B66" s="5">
        <v>1341584.2292537689</v>
      </c>
      <c r="C66" s="5">
        <v>1722676.2364444435</v>
      </c>
      <c r="D66" s="5">
        <v>18164.559493670899</v>
      </c>
      <c r="E66" s="5">
        <v>68.907685709823241</v>
      </c>
      <c r="F66" s="45">
        <v>-2.5000000000000001E-2</v>
      </c>
      <c r="G66" s="45">
        <v>2.5000000000000001E-2</v>
      </c>
      <c r="H66" s="45">
        <v>0.25</v>
      </c>
      <c r="I66" s="45">
        <v>0.25</v>
      </c>
      <c r="J66" s="45">
        <v>600</v>
      </c>
      <c r="K66" s="50">
        <f t="shared" si="22"/>
        <v>3047.1671616735539</v>
      </c>
      <c r="L66" s="51">
        <v>9900</v>
      </c>
      <c r="M66" s="51">
        <v>4150</v>
      </c>
      <c r="N66" s="35">
        <f t="shared" si="0"/>
        <v>496.25</v>
      </c>
      <c r="O66" s="35">
        <f t="shared" si="1"/>
        <v>25</v>
      </c>
      <c r="P66" s="35">
        <f t="shared" si="2"/>
        <v>738.94083890802244</v>
      </c>
      <c r="Q66" s="35">
        <f t="shared" si="3"/>
        <v>148.75279019625714</v>
      </c>
      <c r="R66" s="35">
        <f t="shared" si="4"/>
        <v>77.191615439098541</v>
      </c>
      <c r="S66" s="35">
        <f t="shared" si="5"/>
        <v>384.47650113848511</v>
      </c>
      <c r="T66" s="35">
        <f t="shared" si="6"/>
        <v>68.27958241870698</v>
      </c>
      <c r="U66" s="35">
        <f t="shared" si="7"/>
        <v>727.0270092576983</v>
      </c>
      <c r="V66" s="35">
        <f t="shared" si="8"/>
        <v>377.27285140948067</v>
      </c>
      <c r="W66" s="35">
        <f t="shared" si="9"/>
        <v>21.706450125393363</v>
      </c>
      <c r="X66" s="35">
        <f t="shared" si="10"/>
        <v>4074.1075459939848</v>
      </c>
      <c r="Y66" s="51">
        <v>9900</v>
      </c>
      <c r="Z66" s="51">
        <v>4150</v>
      </c>
      <c r="AA66" s="35">
        <f t="shared" si="11"/>
        <v>703.75</v>
      </c>
      <c r="AB66" s="35">
        <f t="shared" si="12"/>
        <v>475</v>
      </c>
      <c r="AC66" s="35">
        <f t="shared" si="13"/>
        <v>741.34338003164555</v>
      </c>
      <c r="AD66" s="35">
        <f t="shared" si="14"/>
        <v>182.97450452469536</v>
      </c>
      <c r="AE66" s="35">
        <f t="shared" si="15"/>
        <v>101.5491299252615</v>
      </c>
      <c r="AF66" s="35">
        <f t="shared" si="16"/>
        <v>411.19745593434533</v>
      </c>
      <c r="AG66" s="35">
        <f t="shared" si="17"/>
        <v>33.251431016125281</v>
      </c>
      <c r="AH66" s="35">
        <f t="shared" si="18"/>
        <v>719.17730461639792</v>
      </c>
      <c r="AI66" s="35">
        <f t="shared" si="19"/>
        <v>399.13664330176192</v>
      </c>
      <c r="AJ66" s="35">
        <f t="shared" si="20"/>
        <v>23.215039261170773</v>
      </c>
      <c r="AK66" s="36">
        <f t="shared" si="21"/>
        <v>3896.5382534274877</v>
      </c>
    </row>
    <row r="67" spans="1:37" x14ac:dyDescent="0.25">
      <c r="A67" s="5">
        <v>5805</v>
      </c>
      <c r="B67" s="5">
        <v>1341943.6479415894</v>
      </c>
      <c r="C67" s="5">
        <v>1723609.4128095508</v>
      </c>
      <c r="D67" s="5">
        <v>18166.253164556976</v>
      </c>
      <c r="E67" s="5">
        <v>68.963312680224291</v>
      </c>
      <c r="F67" s="45">
        <v>-2.5000000000000001E-2</v>
      </c>
      <c r="G67" s="45">
        <v>2.5000000000000001E-2</v>
      </c>
      <c r="H67" s="45">
        <v>0.25</v>
      </c>
      <c r="I67" s="45">
        <v>0.25</v>
      </c>
      <c r="J67" s="45">
        <v>600</v>
      </c>
      <c r="K67" s="50">
        <f t="shared" si="22"/>
        <v>3023.0683634103884</v>
      </c>
      <c r="L67" s="51">
        <v>9900</v>
      </c>
      <c r="M67" s="51">
        <v>4150</v>
      </c>
      <c r="N67" s="35">
        <f t="shared" si="0"/>
        <v>496.25</v>
      </c>
      <c r="O67" s="35">
        <f t="shared" si="1"/>
        <v>25</v>
      </c>
      <c r="P67" s="35">
        <f t="shared" si="2"/>
        <v>738.94083890802244</v>
      </c>
      <c r="Q67" s="35">
        <f t="shared" si="3"/>
        <v>148.75279019625714</v>
      </c>
      <c r="R67" s="35">
        <f t="shared" si="4"/>
        <v>77.197842760102986</v>
      </c>
      <c r="S67" s="35">
        <f t="shared" si="5"/>
        <v>384.50921021657774</v>
      </c>
      <c r="T67" s="35">
        <f t="shared" si="6"/>
        <v>68.27958241870698</v>
      </c>
      <c r="U67" s="35">
        <f t="shared" si="7"/>
        <v>727.0270092576983</v>
      </c>
      <c r="V67" s="35">
        <f t="shared" si="8"/>
        <v>377.30328734657866</v>
      </c>
      <c r="W67" s="35">
        <f t="shared" si="9"/>
        <v>21.678210903395325</v>
      </c>
      <c r="X67" s="35">
        <f t="shared" si="10"/>
        <v>4079.038261684565</v>
      </c>
      <c r="Y67" s="51">
        <v>9900</v>
      </c>
      <c r="Z67" s="51">
        <v>4150</v>
      </c>
      <c r="AA67" s="35">
        <f t="shared" si="11"/>
        <v>703.75</v>
      </c>
      <c r="AB67" s="35">
        <f t="shared" si="12"/>
        <v>475</v>
      </c>
      <c r="AC67" s="35">
        <f t="shared" si="13"/>
        <v>741.34338003164555</v>
      </c>
      <c r="AD67" s="35">
        <f t="shared" si="14"/>
        <v>182.97450452469536</v>
      </c>
      <c r="AE67" s="35">
        <f t="shared" si="15"/>
        <v>101.54106026581574</v>
      </c>
      <c r="AF67" s="35">
        <f t="shared" si="16"/>
        <v>411.1665891946941</v>
      </c>
      <c r="AG67" s="35">
        <f t="shared" si="17"/>
        <v>33.251431016125281</v>
      </c>
      <c r="AH67" s="35">
        <f t="shared" si="18"/>
        <v>719.17730461639792</v>
      </c>
      <c r="AI67" s="35">
        <f t="shared" si="19"/>
        <v>399.10492568107787</v>
      </c>
      <c r="AJ67" s="35">
        <f t="shared" si="20"/>
        <v>23.181124925386751</v>
      </c>
      <c r="AK67" s="36">
        <f t="shared" si="21"/>
        <v>3902.6695170860303</v>
      </c>
    </row>
    <row r="68" spans="1:37" x14ac:dyDescent="0.25">
      <c r="A68" s="5">
        <v>5805.7</v>
      </c>
      <c r="B68" s="5">
        <v>1342194.7018742561</v>
      </c>
      <c r="C68" s="5">
        <v>1724262.8436811864</v>
      </c>
      <c r="D68" s="5">
        <v>18167.438734177231</v>
      </c>
      <c r="E68" s="5">
        <v>69.002251559505012</v>
      </c>
      <c r="F68" s="45">
        <v>-2.5000000000000001E-2</v>
      </c>
      <c r="G68" s="45">
        <v>2.5000000000000001E-2</v>
      </c>
      <c r="H68" s="45">
        <v>0.25</v>
      </c>
      <c r="I68" s="45">
        <v>0.25</v>
      </c>
      <c r="J68" s="45">
        <v>600</v>
      </c>
      <c r="K68" s="50">
        <f t="shared" si="22"/>
        <v>3013.1186240960742</v>
      </c>
      <c r="L68" s="51">
        <v>9900</v>
      </c>
      <c r="M68" s="51">
        <v>4150</v>
      </c>
      <c r="N68" s="35">
        <f t="shared" ref="N68:N127" si="23">M68*F68+J68</f>
        <v>496.25</v>
      </c>
      <c r="O68" s="35">
        <f t="shared" ref="O68:O127" si="24">(L68-400-500)*F68+250</f>
        <v>25</v>
      </c>
      <c r="P68" s="35">
        <f t="shared" ref="P68:P127" si="25">(1000*SIN(PI()/2-(PI()/2+ATAN(H68)+ATAN(250/(L68-M68-400-250)))/2)/SIN((PI()/2+ATAN(H68)+ATAN(250/(L68-M68-400-250)))/2))*COS(ATAN((N68-O68)/(L68-M68-400-250)))</f>
        <v>738.94083890802244</v>
      </c>
      <c r="Q68" s="35">
        <f t="shared" ref="Q68:Q127" si="26">(1000*SIN(PI()/2-(PI()/2+ATAN(H68)+ATAN(250/(L68-M68-400-250)))/2)/SIN((PI()/2+ATAN(H68)+ATAN(250/(L68-M68-400-250)))/2))*SIN(ATAN(H68)+ATAN(250/(L68-M68-400-250))-ATAN((N68-O68)/(L68-M68-400-250)))</f>
        <v>148.75279019625714</v>
      </c>
      <c r="R68" s="35">
        <f t="shared" ref="R68:R127" si="27">(500*SIN(PI()/2-(PI()/2+(ATAN(H68)+ATAN(250/(L68-M68-400-250))-ATAN((N68-O68)/(L68-M68-400-250)))-(ATAN((O68-AB68)/(X68+AK68))))/2)/SIN((PI()/2+(ATAN(H68)+ATAN(250/(L68-M68-400-250))-ATAN((N68-O68)/(L68-M68-400-250)))-(ATAN((O68-AB68)/(X68+AK68))))/2))*SIN(ATAN(H68)+ATAN(250/(L68-M68-400-250))-ATAN((N68-O68)/(L68-M68-400-250)))</f>
        <v>77.200408944964835</v>
      </c>
      <c r="S68" s="35">
        <f t="shared" ref="S68:S127" si="28">(500*SIN(PI()/2-(PI()/2+(ATAN(H68)+ATAN(250/(L68-M68-400-250))-ATAN((N68-O68)/(L68-M68-400-250)))-(ATAN((O68-AB68)/(X68+AK68))))/2)/SIN((PI()/2+(ATAN(H68)+ATAN(250/(L68-M68-400-250))-ATAN((N68-O68)/(L68-M68-400-250)))-(ATAN((O68-AB68)/(X68+AK68))))/2))*COS(ATAN((O68-AB68)/(X68+AK68)))</f>
        <v>384.52268850256047</v>
      </c>
      <c r="T68" s="35">
        <f t="shared" ref="T68:T127" si="29">(1000*SIN(PI()/2-(PI()/2+ATAN(H68)+ATAN(250/(L68-M68-400-250)))/2)/SIN((PI()/2+ATAN(H68)+ATAN(250/(L68-M68-400-250)))/2))*SIN(ATAN((N68-O68)/(L68-M68-400-250)))</f>
        <v>68.27958241870698</v>
      </c>
      <c r="U68" s="35">
        <f t="shared" ref="U68:U127" si="30">(1000*SIN(PI()/2-(PI()/2+ATAN(H68)+ATAN(250/(L68-M68-400-250)))/2)/SIN((PI()/2+ATAN(H68)+ATAN(250/(L68-M68-400-250)))/2))*COS(ATAN(H68)+ATAN(250/(L68-M68-400-250))-ATAN((N68-O68)/(L68-M68-400-250)))</f>
        <v>727.0270092576983</v>
      </c>
      <c r="V68" s="35">
        <f t="shared" ref="V68:V127" si="31">(500*SIN(PI()/2-(PI()/2+(ATAN(H68)+ATAN(250/(L68-M68-400-250))-ATAN((N68-O68)/(L68-M68-400-250)))-(ATAN((O68-AB68)/(X68+AK68))))/2)/SIN((PI()/2+(ATAN(H68)+ATAN(250/(L68-M68-400-250))-ATAN((N68-O68)/(L68-M68-400-250)))-(ATAN((O68-AB68)/(X68+AK68))))/2))*COS(ATAN(H68)+ATAN(250/(L68-M68-400-250))-ATAN((N68-O68)/(L68-M68-400-250)))</f>
        <v>377.31582953622666</v>
      </c>
      <c r="W68" s="35">
        <f t="shared" ref="W68:W127" si="32">ABS((500*SIN(PI()/2-(PI()/2+(ATAN(H68)+ATAN(250/(L68-M68-400-250))-ATAN((N68-O68)/(L68-M68-400-250)))-(ATAN((O68-AB68)/(X68+AK68))))/2)/SIN((PI()/2+(ATAN(H68)+ATAN(250/(L68-M68-400-250))-ATAN((N68-O68)/(L68-M68-400-250)))-(ATAN((O68-AB68)/(X68+AK68))))/2))*SIN(ATAN((O68-AB68)/(X68+AK68))))</f>
        <v>21.666573024903251</v>
      </c>
      <c r="X68" s="35">
        <f t="shared" ref="X68:X127" si="33">M68+400-((K68-250-(N68-O68))/TAN(PI()/2-(ATAN(H68)+ATAN(250/(L68-M68-400-250))-ATAN((N68-O68)/(L68-M68-400-250)))))</f>
        <v>4081.0740202820903</v>
      </c>
      <c r="Y68" s="51">
        <v>9900</v>
      </c>
      <c r="Z68" s="51">
        <v>4150</v>
      </c>
      <c r="AA68" s="35">
        <f t="shared" ref="AA68:AA127" si="34">Z68*G68+J68</f>
        <v>703.75</v>
      </c>
      <c r="AB68" s="35">
        <f t="shared" ref="AB68:AB127" si="35">(Y68-400-500)*G68+250</f>
        <v>475</v>
      </c>
      <c r="AC68" s="35">
        <f t="shared" ref="AC68:AC127" si="36">(1000*SIN(PI()/2-(PI()/2+ATAN(I68)+ATAN(250/(Y68-Z68-400-250)))/2)/SIN((PI()/2+ATAN(I68)+ATAN(250/(Y68-Z68-400-250)))/2))*COS(ATAN((AA68-AB68)/(Y68-Z68-400-250)))</f>
        <v>741.34338003164555</v>
      </c>
      <c r="AD68" s="35">
        <f t="shared" ref="AD68:AD127" si="37">(1000*SIN(PI()/2-(PI()/2+ATAN(I68)+ATAN(250/(Y68-Z68-400-250)))/2)/SIN((PI()/2+ATAN(I68)+ATAN(250/(Y68-Z68-400-250)))/2))*SIN(ATAN(I68)+ATAN(250/(Y68-Z68-400-250))-(ATAN((AA68-AB68)/(Y68-Z68-400-250))))</f>
        <v>182.97450452469536</v>
      </c>
      <c r="AE68" s="35">
        <f t="shared" ref="AE68:AE127" si="38">(500*SIN(PI()/2-(PI()/2+(ATAN(I68)+ATAN(250/(Y68-Z68-400-250))-(ATAN((AA68-AB68)/(Y68-Z68-400-250))))+(ATAN((O68-AB68)/(X68+AK68))))/2)/SIN((PI()/2+(ATAN(I68)+ATAN(250/(Y68-Z68-400-250))-(ATAN((AA68-AB68)/(Y68-Z68-400-250))))+(ATAN((O68-AB68)/(X68+AK68))))/2))*SIN(ATAN(I68)+ATAN(250/(Y68-Z68-400-250))-(ATAN((AA68-AB68)/(Y68-Z68-400-250))))</f>
        <v>101.53773517299202</v>
      </c>
      <c r="AF68" s="35">
        <f t="shared" ref="AF68:AF127" si="39">(500*SIN(PI()/2-(PI()/2+(ATAN(I68)+ATAN(250/(Y68-Z68-400-250))-(ATAN((AA68-AB68)/(Y68-Z68-400-250))))+(ATAN((O68-AB68)/(X68+AK68))))/2)/SIN((PI()/2+(ATAN(I68)+ATAN(250/(Y68-Z68-400-250))-(ATAN((AA68-AB68)/(Y68-Z68-400-250))))+(ATAN((O68-AB68)/(X68+AK68))))/2))*COS(ATAN((O68-AB68)/(X68+AK68)))</f>
        <v>411.15386981667308</v>
      </c>
      <c r="AG68" s="35">
        <f t="shared" ref="AG68:AG127" si="40">(1000*SIN(PI()/2-(PI()/2+ATAN(I68)+ATAN(250/(Y68-Z68-400-250)))/2)/SIN((PI()/2+ATAN(I68)+ATAN(250/(Y68-Z68-400-250)))/2))*SIN(ATAN((AA68-AB68)/(Y68-Z68-400-250)))</f>
        <v>33.251431016125281</v>
      </c>
      <c r="AH68" s="35">
        <f t="shared" ref="AH68:AH127" si="41">(1000*SIN(PI()/2-(PI()/2+ATAN(I68)+ATAN(250/(Y68-Z68-400-250)))/2)/SIN((PI()/2+ATAN(I68)+ATAN(250/(Y68-Z68-400-250)))/2))*COS(ATAN(I68)+ATAN(250/(Y68-Z68-400-250))-(ATAN((AA68-AB68)/(Y68-Z68-400-250))))</f>
        <v>719.17730461639792</v>
      </c>
      <c r="AI68" s="35">
        <f t="shared" ref="AI68:AI127" si="42">(500*SIN(PI()/2-(PI()/2+(ATAN(I68)+ATAN(250/(Y68-Z68-400-250))-(ATAN((AA68-AB68)/(Y68-Z68-400-250))))+(ATAN((O68-AB68)/(X68+AK68))))/2)/SIN((PI()/2+(ATAN(I68)+ATAN(250/(Y68-Z68-400-250))-(ATAN((AA68-AB68)/(Y68-Z68-400-250))))+(ATAN((O68-AB68)/(X68+AK68))))/2))*COS(ATAN(I68)+ATAN(250/(Y68-Z68-400-250))-(ATAN((AA68-AB68)/(Y68-Z68-400-250))))</f>
        <v>399.09185647615897</v>
      </c>
      <c r="AJ68" s="35">
        <f t="shared" ref="AJ68:AJ127" si="43">ABS((500*SIN(PI()/2-(PI()/2+(ATAN(I68)+ATAN(250/(Y68-Z68-400-250))-(ATAN((AA68-AB68)/(Y68-Z68-400-250))))+(ATAN((O68-AB68)/(X68+AK68))))/2)/SIN((PI()/2+(ATAN(I68)+ATAN(250/(Y68-Z68-400-250))-(ATAN((AA68-AB68)/(Y68-Z68-400-250))))+(ATAN((O68-AB68)/(X68+AK68))))/2))*SIN(ATAN((O68-AB68)/(X68+AK68))))</f>
        <v>23.167151409311941</v>
      </c>
      <c r="AK68" s="36">
        <f t="shared" ref="AK68:AK127" si="44">Z68+400-((K68-250-(AA68-AB68))/TAN(PI()/2-(ATAN(I68)+ATAN(250/(Y68-Z68-400-250))-(ATAN((AA68-AB68)/(Y68-Z68-400-250))))))</f>
        <v>3905.2009493343794</v>
      </c>
    </row>
    <row r="69" spans="1:37" x14ac:dyDescent="0.25">
      <c r="A69" s="5">
        <v>5806</v>
      </c>
      <c r="B69" s="5">
        <v>1342302.1604633331</v>
      </c>
      <c r="C69" s="5">
        <v>1724542.9376850426</v>
      </c>
      <c r="D69" s="5">
        <v>18167.946835443054</v>
      </c>
      <c r="E69" s="5">
        <v>69.018939650625342</v>
      </c>
      <c r="F69" s="45">
        <v>-2.5000000000000001E-2</v>
      </c>
      <c r="G69" s="45">
        <v>2.5000000000000001E-2</v>
      </c>
      <c r="H69" s="45">
        <v>0.25</v>
      </c>
      <c r="I69" s="45">
        <v>0.25</v>
      </c>
      <c r="J69" s="45">
        <v>600</v>
      </c>
      <c r="K69" s="50">
        <f t="shared" si="22"/>
        <v>3003.3958750322772</v>
      </c>
      <c r="L69" s="51">
        <v>9900</v>
      </c>
      <c r="M69" s="51">
        <v>4150</v>
      </c>
      <c r="N69" s="35">
        <f t="shared" si="23"/>
        <v>496.25</v>
      </c>
      <c r="O69" s="35">
        <f t="shared" si="24"/>
        <v>25</v>
      </c>
      <c r="P69" s="35">
        <f t="shared" si="25"/>
        <v>738.94083890802244</v>
      </c>
      <c r="Q69" s="35">
        <f t="shared" si="26"/>
        <v>148.75279019625714</v>
      </c>
      <c r="R69" s="35">
        <f t="shared" si="27"/>
        <v>77.202913822079225</v>
      </c>
      <c r="S69" s="35">
        <f t="shared" si="28"/>
        <v>384.53584442888609</v>
      </c>
      <c r="T69" s="35">
        <f t="shared" si="29"/>
        <v>68.27958241870698</v>
      </c>
      <c r="U69" s="35">
        <f t="shared" si="30"/>
        <v>727.0270092576983</v>
      </c>
      <c r="V69" s="35">
        <f t="shared" si="31"/>
        <v>377.32807208518744</v>
      </c>
      <c r="W69" s="35">
        <f t="shared" si="32"/>
        <v>21.655212663636043</v>
      </c>
      <c r="X69" s="35">
        <f t="shared" si="33"/>
        <v>4083.0633357176948</v>
      </c>
      <c r="Y69" s="51">
        <v>9900</v>
      </c>
      <c r="Z69" s="51">
        <v>4150</v>
      </c>
      <c r="AA69" s="35">
        <f t="shared" si="34"/>
        <v>703.75</v>
      </c>
      <c r="AB69" s="35">
        <f t="shared" si="35"/>
        <v>475</v>
      </c>
      <c r="AC69" s="35">
        <f t="shared" si="36"/>
        <v>741.34338003164555</v>
      </c>
      <c r="AD69" s="35">
        <f t="shared" si="37"/>
        <v>182.97450452469536</v>
      </c>
      <c r="AE69" s="35">
        <f t="shared" si="38"/>
        <v>101.53448968297047</v>
      </c>
      <c r="AF69" s="35">
        <f t="shared" si="39"/>
        <v>411.14145450325469</v>
      </c>
      <c r="AG69" s="35">
        <f t="shared" si="40"/>
        <v>33.251431016125281</v>
      </c>
      <c r="AH69" s="35">
        <f t="shared" si="41"/>
        <v>719.17730461639792</v>
      </c>
      <c r="AI69" s="35">
        <f t="shared" si="42"/>
        <v>399.07910014832021</v>
      </c>
      <c r="AJ69" s="35">
        <f t="shared" si="43"/>
        <v>23.153512893779556</v>
      </c>
      <c r="AK69" s="36">
        <f t="shared" si="44"/>
        <v>3907.6746302766819</v>
      </c>
    </row>
    <row r="70" spans="1:37" x14ac:dyDescent="0.25">
      <c r="A70" s="5">
        <v>5806.3</v>
      </c>
      <c r="B70" s="5">
        <v>1342409.5374674797</v>
      </c>
      <c r="C70" s="5">
        <v>1724823.0629756451</v>
      </c>
      <c r="D70" s="5">
        <v>18168.454936708877</v>
      </c>
      <c r="E70" s="5">
        <v>69.035627741745657</v>
      </c>
      <c r="F70" s="45">
        <v>-2.5000000000000001E-2</v>
      </c>
      <c r="G70" s="45">
        <v>2.5000000000000001E-2</v>
      </c>
      <c r="H70" s="45">
        <v>0.25</v>
      </c>
      <c r="I70" s="45">
        <v>0.25</v>
      </c>
      <c r="J70" s="45">
        <v>600</v>
      </c>
      <c r="K70" s="50">
        <f t="shared" si="22"/>
        <v>2981.5922004132231</v>
      </c>
      <c r="L70" s="51">
        <v>9900</v>
      </c>
      <c r="M70" s="51">
        <v>4150</v>
      </c>
      <c r="N70" s="35">
        <f t="shared" si="23"/>
        <v>496.25</v>
      </c>
      <c r="O70" s="35">
        <f t="shared" si="24"/>
        <v>25</v>
      </c>
      <c r="P70" s="35">
        <f t="shared" si="25"/>
        <v>738.94083890802244</v>
      </c>
      <c r="Q70" s="35">
        <f t="shared" si="26"/>
        <v>148.75279019625714</v>
      </c>
      <c r="R70" s="35">
        <f t="shared" si="27"/>
        <v>77.208521205730193</v>
      </c>
      <c r="S70" s="35">
        <f t="shared" si="28"/>
        <v>384.5652938341122</v>
      </c>
      <c r="T70" s="35">
        <f t="shared" si="29"/>
        <v>68.27958241870698</v>
      </c>
      <c r="U70" s="35">
        <f t="shared" si="30"/>
        <v>727.0270092576983</v>
      </c>
      <c r="V70" s="35">
        <f t="shared" si="31"/>
        <v>377.35547808785896</v>
      </c>
      <c r="W70" s="35">
        <f t="shared" si="32"/>
        <v>21.629779656187448</v>
      </c>
      <c r="X70" s="35">
        <f t="shared" si="33"/>
        <v>4087.5244594377436</v>
      </c>
      <c r="Y70" s="51">
        <v>9900</v>
      </c>
      <c r="Z70" s="51">
        <v>4150</v>
      </c>
      <c r="AA70" s="35">
        <f t="shared" si="34"/>
        <v>703.75</v>
      </c>
      <c r="AB70" s="35">
        <f t="shared" si="35"/>
        <v>475</v>
      </c>
      <c r="AC70" s="35">
        <f t="shared" si="36"/>
        <v>741.34338003164555</v>
      </c>
      <c r="AD70" s="35">
        <f t="shared" si="37"/>
        <v>182.97450452469536</v>
      </c>
      <c r="AE70" s="35">
        <f t="shared" si="38"/>
        <v>101.52722496161</v>
      </c>
      <c r="AF70" s="35">
        <f t="shared" si="39"/>
        <v>411.11366243573798</v>
      </c>
      <c r="AG70" s="35">
        <f t="shared" si="40"/>
        <v>33.251431016125281</v>
      </c>
      <c r="AH70" s="35">
        <f t="shared" si="41"/>
        <v>719.17730461639792</v>
      </c>
      <c r="AI70" s="35">
        <f t="shared" si="42"/>
        <v>399.05054631924776</v>
      </c>
      <c r="AJ70" s="35">
        <f t="shared" si="43"/>
        <v>23.122986069484107</v>
      </c>
      <c r="AK70" s="36">
        <f t="shared" si="44"/>
        <v>3913.2219640629828</v>
      </c>
    </row>
    <row r="71" spans="1:37" x14ac:dyDescent="0.25">
      <c r="A71" s="5">
        <v>5807</v>
      </c>
      <c r="B71" s="5">
        <v>1342659.7664818764</v>
      </c>
      <c r="C71" s="5">
        <v>1725476.8101908863</v>
      </c>
      <c r="D71" s="5">
        <v>18169.640506329131</v>
      </c>
      <c r="E71" s="5">
        <v>69.074566621026392</v>
      </c>
      <c r="F71" s="45">
        <v>-2.5000000000000001E-2</v>
      </c>
      <c r="G71" s="45">
        <v>2.5000000000000001E-2</v>
      </c>
      <c r="H71" s="45">
        <v>0.25</v>
      </c>
      <c r="I71" s="45">
        <v>0.25</v>
      </c>
      <c r="J71" s="45">
        <v>600</v>
      </c>
      <c r="K71" s="50">
        <f t="shared" si="22"/>
        <v>2952.587890625</v>
      </c>
      <c r="L71" s="51">
        <v>9900</v>
      </c>
      <c r="M71" s="51">
        <v>4150</v>
      </c>
      <c r="N71" s="35">
        <f t="shared" si="23"/>
        <v>496.25</v>
      </c>
      <c r="O71" s="35">
        <f t="shared" si="24"/>
        <v>25</v>
      </c>
      <c r="P71" s="35">
        <f t="shared" si="25"/>
        <v>738.94083890802244</v>
      </c>
      <c r="Q71" s="35">
        <f t="shared" si="26"/>
        <v>148.75279019625714</v>
      </c>
      <c r="R71" s="35">
        <f t="shared" si="27"/>
        <v>77.215959249393151</v>
      </c>
      <c r="S71" s="35">
        <f t="shared" si="28"/>
        <v>384.60435496593072</v>
      </c>
      <c r="T71" s="35">
        <f t="shared" si="29"/>
        <v>68.27958241870698</v>
      </c>
      <c r="U71" s="35">
        <f t="shared" si="30"/>
        <v>727.0270092576983</v>
      </c>
      <c r="V71" s="35">
        <f t="shared" si="31"/>
        <v>377.39183141361423</v>
      </c>
      <c r="W71" s="35">
        <f t="shared" si="32"/>
        <v>21.596039492604636</v>
      </c>
      <c r="X71" s="35">
        <f t="shared" si="33"/>
        <v>4093.4588634609449</v>
      </c>
      <c r="Y71" s="51">
        <v>9900</v>
      </c>
      <c r="Z71" s="51">
        <v>4150</v>
      </c>
      <c r="AA71" s="35">
        <f t="shared" si="34"/>
        <v>703.75</v>
      </c>
      <c r="AB71" s="35">
        <f t="shared" si="35"/>
        <v>475</v>
      </c>
      <c r="AC71" s="35">
        <f t="shared" si="36"/>
        <v>741.34338003164555</v>
      </c>
      <c r="AD71" s="35">
        <f t="shared" si="37"/>
        <v>182.97450452469536</v>
      </c>
      <c r="AE71" s="35">
        <f t="shared" si="38"/>
        <v>101.51758975857024</v>
      </c>
      <c r="AF71" s="35">
        <f t="shared" si="39"/>
        <v>411.07679846329643</v>
      </c>
      <c r="AG71" s="35">
        <f t="shared" si="40"/>
        <v>33.251431016125281</v>
      </c>
      <c r="AH71" s="35">
        <f t="shared" si="41"/>
        <v>719.17730461639792</v>
      </c>
      <c r="AI71" s="35">
        <f t="shared" si="42"/>
        <v>399.01267536356698</v>
      </c>
      <c r="AJ71" s="35">
        <f t="shared" si="43"/>
        <v>23.082501951630867</v>
      </c>
      <c r="AK71" s="36">
        <f t="shared" si="44"/>
        <v>3920.6012976132974</v>
      </c>
    </row>
    <row r="72" spans="1:37" x14ac:dyDescent="0.25">
      <c r="A72" s="5">
        <v>5808</v>
      </c>
      <c r="B72" s="5">
        <v>1343016.4656591415</v>
      </c>
      <c r="C72" s="5">
        <v>1726411.0294468403</v>
      </c>
      <c r="D72" s="5">
        <v>18171.334177215209</v>
      </c>
      <c r="E72" s="5">
        <v>69.130193591427442</v>
      </c>
      <c r="F72" s="45">
        <v>-2.5000000000000001E-2</v>
      </c>
      <c r="G72" s="45">
        <v>2.5000000000000001E-2</v>
      </c>
      <c r="H72" s="45">
        <v>0.25</v>
      </c>
      <c r="I72" s="45">
        <v>0.25</v>
      </c>
      <c r="J72" s="45">
        <v>600</v>
      </c>
      <c r="K72" s="50">
        <f t="shared" ref="K72:K85" si="45">2800+(6800-2800)*($A$87-A73)^2/(56.32)^2</f>
        <v>2926.105694731405</v>
      </c>
      <c r="L72" s="51">
        <v>9900</v>
      </c>
      <c r="M72" s="51">
        <v>4150</v>
      </c>
      <c r="N72" s="35">
        <f t="shared" si="23"/>
        <v>496.25</v>
      </c>
      <c r="O72" s="35">
        <f t="shared" si="24"/>
        <v>25</v>
      </c>
      <c r="P72" s="35">
        <f t="shared" si="25"/>
        <v>738.94083890802244</v>
      </c>
      <c r="Q72" s="35">
        <f t="shared" si="26"/>
        <v>148.75279019625714</v>
      </c>
      <c r="R72" s="35">
        <f t="shared" si="27"/>
        <v>77.222729487445022</v>
      </c>
      <c r="S72" s="35">
        <f t="shared" si="28"/>
        <v>384.63990640527248</v>
      </c>
      <c r="T72" s="35">
        <f t="shared" si="29"/>
        <v>68.27958241870698</v>
      </c>
      <c r="U72" s="35">
        <f t="shared" si="30"/>
        <v>727.0270092576983</v>
      </c>
      <c r="V72" s="35">
        <f t="shared" si="31"/>
        <v>377.4249208495591</v>
      </c>
      <c r="W72" s="35">
        <f t="shared" si="32"/>
        <v>21.565324674817575</v>
      </c>
      <c r="X72" s="35">
        <f t="shared" si="33"/>
        <v>4098.8772323516941</v>
      </c>
      <c r="Y72" s="51">
        <v>9900</v>
      </c>
      <c r="Z72" s="51">
        <v>4150</v>
      </c>
      <c r="AA72" s="35">
        <f t="shared" si="34"/>
        <v>703.75</v>
      </c>
      <c r="AB72" s="35">
        <f t="shared" si="35"/>
        <v>475</v>
      </c>
      <c r="AC72" s="35">
        <f t="shared" si="36"/>
        <v>741.34338003164555</v>
      </c>
      <c r="AD72" s="35">
        <f t="shared" si="37"/>
        <v>182.97450452469536</v>
      </c>
      <c r="AE72" s="35">
        <f t="shared" si="38"/>
        <v>101.50882087088767</v>
      </c>
      <c r="AF72" s="35">
        <f t="shared" si="39"/>
        <v>411.04324567358537</v>
      </c>
      <c r="AG72" s="35">
        <f t="shared" si="40"/>
        <v>33.251431016125281</v>
      </c>
      <c r="AH72" s="35">
        <f t="shared" si="41"/>
        <v>719.17730461639792</v>
      </c>
      <c r="AI72" s="35">
        <f t="shared" si="42"/>
        <v>398.97820944152818</v>
      </c>
      <c r="AJ72" s="35">
        <f t="shared" si="43"/>
        <v>23.045661411434256</v>
      </c>
      <c r="AK72" s="36">
        <f t="shared" si="44"/>
        <v>3927.3389499853242</v>
      </c>
    </row>
    <row r="73" spans="1:37" x14ac:dyDescent="0.25">
      <c r="A73" s="5">
        <v>5809</v>
      </c>
      <c r="B73" s="5">
        <v>1343372.2576599121</v>
      </c>
      <c r="C73" s="5">
        <v>1727345.5945723355</v>
      </c>
      <c r="D73" s="5">
        <v>18173.027848101283</v>
      </c>
      <c r="E73" s="5">
        <v>69.185820561828493</v>
      </c>
      <c r="F73" s="45">
        <v>-2.5000000000000001E-2</v>
      </c>
      <c r="G73" s="45">
        <v>2.5000000000000001E-2</v>
      </c>
      <c r="H73" s="45">
        <v>0.25</v>
      </c>
      <c r="I73" s="45">
        <v>0.25</v>
      </c>
      <c r="J73" s="45">
        <v>600</v>
      </c>
      <c r="K73" s="50">
        <f t="shared" si="45"/>
        <v>2902.1456127324382</v>
      </c>
      <c r="L73" s="51">
        <v>9900</v>
      </c>
      <c r="M73" s="51">
        <v>4150</v>
      </c>
      <c r="N73" s="35">
        <f t="shared" si="23"/>
        <v>496.25</v>
      </c>
      <c r="O73" s="35">
        <f t="shared" si="24"/>
        <v>25</v>
      </c>
      <c r="P73" s="35">
        <f t="shared" si="25"/>
        <v>738.94083890802244</v>
      </c>
      <c r="Q73" s="35">
        <f t="shared" si="26"/>
        <v>148.75279019625714</v>
      </c>
      <c r="R73" s="35">
        <f t="shared" si="27"/>
        <v>77.228837728846216</v>
      </c>
      <c r="S73" s="35">
        <f t="shared" si="28"/>
        <v>384.67197941089353</v>
      </c>
      <c r="T73" s="35">
        <f t="shared" si="29"/>
        <v>68.27958241870698</v>
      </c>
      <c r="U73" s="35">
        <f t="shared" si="30"/>
        <v>727.0270092576983</v>
      </c>
      <c r="V73" s="35">
        <f t="shared" si="31"/>
        <v>377.45477478689952</v>
      </c>
      <c r="W73" s="35">
        <f t="shared" si="32"/>
        <v>21.537609952884239</v>
      </c>
      <c r="X73" s="35">
        <f t="shared" si="33"/>
        <v>4103.7795661099908</v>
      </c>
      <c r="Y73" s="51">
        <v>9900</v>
      </c>
      <c r="Z73" s="51">
        <v>4150</v>
      </c>
      <c r="AA73" s="35">
        <f t="shared" si="34"/>
        <v>703.75</v>
      </c>
      <c r="AB73" s="35">
        <f t="shared" si="35"/>
        <v>475</v>
      </c>
      <c r="AC73" s="35">
        <f t="shared" si="36"/>
        <v>741.34338003164555</v>
      </c>
      <c r="AD73" s="35">
        <f t="shared" si="37"/>
        <v>182.97450452469536</v>
      </c>
      <c r="AE73" s="35">
        <f t="shared" si="38"/>
        <v>101.50091042529118</v>
      </c>
      <c r="AF73" s="35">
        <f t="shared" si="39"/>
        <v>411.01297487215959</v>
      </c>
      <c r="AG73" s="35">
        <f t="shared" si="40"/>
        <v>33.251431016125281</v>
      </c>
      <c r="AH73" s="35">
        <f t="shared" si="41"/>
        <v>719.17730461639792</v>
      </c>
      <c r="AI73" s="35">
        <f t="shared" si="42"/>
        <v>398.94711760741075</v>
      </c>
      <c r="AJ73" s="35">
        <f t="shared" si="43"/>
        <v>23.012430361909789</v>
      </c>
      <c r="AK73" s="36">
        <f t="shared" si="44"/>
        <v>3933.4349211790627</v>
      </c>
    </row>
    <row r="74" spans="1:37" x14ac:dyDescent="0.25">
      <c r="A74" s="5">
        <v>5810</v>
      </c>
      <c r="B74" s="5">
        <v>1343727.1421480179</v>
      </c>
      <c r="C74" s="5">
        <v>1728280.5046864748</v>
      </c>
      <c r="D74" s="5">
        <v>18174.721518987357</v>
      </c>
      <c r="E74" s="5">
        <v>69.241447532229543</v>
      </c>
      <c r="F74" s="45">
        <v>-2.5000000000000001E-2</v>
      </c>
      <c r="G74" s="45">
        <v>2.5000000000000001E-2</v>
      </c>
      <c r="H74" s="45">
        <v>0.25</v>
      </c>
      <c r="I74" s="45">
        <v>0.25</v>
      </c>
      <c r="J74" s="45">
        <v>600</v>
      </c>
      <c r="K74" s="50">
        <f t="shared" si="45"/>
        <v>2886.8742131004688</v>
      </c>
      <c r="L74" s="51">
        <v>9900</v>
      </c>
      <c r="M74" s="51">
        <v>4150</v>
      </c>
      <c r="N74" s="35">
        <f t="shared" si="23"/>
        <v>496.25</v>
      </c>
      <c r="O74" s="35">
        <f t="shared" si="24"/>
        <v>25</v>
      </c>
      <c r="P74" s="35">
        <f t="shared" si="25"/>
        <v>738.94083890802244</v>
      </c>
      <c r="Q74" s="35">
        <f t="shared" si="26"/>
        <v>148.75279019625714</v>
      </c>
      <c r="R74" s="35">
        <f t="shared" si="27"/>
        <v>77.232722427950904</v>
      </c>
      <c r="S74" s="35">
        <f t="shared" si="28"/>
        <v>384.69237600917228</v>
      </c>
      <c r="T74" s="35">
        <f t="shared" si="29"/>
        <v>68.27958241870698</v>
      </c>
      <c r="U74" s="35">
        <f t="shared" si="30"/>
        <v>727.0270092576983</v>
      </c>
      <c r="V74" s="35">
        <f t="shared" si="31"/>
        <v>377.47376119494083</v>
      </c>
      <c r="W74" s="35">
        <f t="shared" si="32"/>
        <v>21.51998245133489</v>
      </c>
      <c r="X74" s="35">
        <f t="shared" si="33"/>
        <v>4106.9041588369882</v>
      </c>
      <c r="Y74" s="51">
        <v>9900</v>
      </c>
      <c r="Z74" s="51">
        <v>4150</v>
      </c>
      <c r="AA74" s="35">
        <f t="shared" si="34"/>
        <v>703.75</v>
      </c>
      <c r="AB74" s="35">
        <f t="shared" si="35"/>
        <v>475</v>
      </c>
      <c r="AC74" s="35">
        <f t="shared" si="36"/>
        <v>741.34338003164555</v>
      </c>
      <c r="AD74" s="35">
        <f t="shared" si="37"/>
        <v>182.97450452469536</v>
      </c>
      <c r="AE74" s="35">
        <f t="shared" si="38"/>
        <v>101.49588006795615</v>
      </c>
      <c r="AF74" s="35">
        <f t="shared" si="39"/>
        <v>410.99372393211132</v>
      </c>
      <c r="AG74" s="35">
        <f t="shared" si="40"/>
        <v>33.251431016125281</v>
      </c>
      <c r="AH74" s="35">
        <f t="shared" si="41"/>
        <v>719.17730461639792</v>
      </c>
      <c r="AI74" s="35">
        <f t="shared" si="42"/>
        <v>398.92734589747306</v>
      </c>
      <c r="AJ74" s="35">
        <f t="shared" si="43"/>
        <v>22.991299745480088</v>
      </c>
      <c r="AK74" s="36">
        <f t="shared" si="44"/>
        <v>3937.3203007135971</v>
      </c>
    </row>
    <row r="75" spans="1:37" x14ac:dyDescent="0.25">
      <c r="A75" s="5">
        <v>5810.7</v>
      </c>
      <c r="B75" s="5">
        <v>1343975.0211410522</v>
      </c>
      <c r="C75" s="5">
        <v>1728935.1465626657</v>
      </c>
      <c r="D75" s="5">
        <v>18175.907088607608</v>
      </c>
      <c r="E75" s="5">
        <v>69.280386411510264</v>
      </c>
      <c r="F75" s="45">
        <v>-2.5000000000000001E-2</v>
      </c>
      <c r="G75" s="45">
        <v>2.5000000000000001E-2</v>
      </c>
      <c r="H75" s="45">
        <v>0.25</v>
      </c>
      <c r="I75" s="45">
        <v>0.25</v>
      </c>
      <c r="J75" s="45">
        <v>600</v>
      </c>
      <c r="K75" s="50">
        <f t="shared" si="45"/>
        <v>2880.7076446280994</v>
      </c>
      <c r="L75" s="51">
        <v>9900</v>
      </c>
      <c r="M75" s="51">
        <v>4150</v>
      </c>
      <c r="N75" s="35">
        <f t="shared" si="23"/>
        <v>496.25</v>
      </c>
      <c r="O75" s="35">
        <f t="shared" si="24"/>
        <v>25</v>
      </c>
      <c r="P75" s="35">
        <f t="shared" si="25"/>
        <v>738.94083890802244</v>
      </c>
      <c r="Q75" s="35">
        <f t="shared" si="26"/>
        <v>148.75279019625714</v>
      </c>
      <c r="R75" s="35">
        <f t="shared" si="27"/>
        <v>77.234289192605999</v>
      </c>
      <c r="S75" s="35">
        <f t="shared" si="28"/>
        <v>384.70060206236377</v>
      </c>
      <c r="T75" s="35">
        <f t="shared" si="29"/>
        <v>68.27958241870698</v>
      </c>
      <c r="U75" s="35">
        <f t="shared" si="30"/>
        <v>727.0270092576983</v>
      </c>
      <c r="V75" s="35">
        <f t="shared" si="31"/>
        <v>377.4814187334643</v>
      </c>
      <c r="W75" s="35">
        <f t="shared" si="32"/>
        <v>21.512872634098287</v>
      </c>
      <c r="X75" s="35">
        <f t="shared" si="33"/>
        <v>4108.1658647358345</v>
      </c>
      <c r="Y75" s="51">
        <v>9900</v>
      </c>
      <c r="Z75" s="51">
        <v>4150</v>
      </c>
      <c r="AA75" s="35">
        <f t="shared" si="34"/>
        <v>703.75</v>
      </c>
      <c r="AB75" s="35">
        <f t="shared" si="35"/>
        <v>475</v>
      </c>
      <c r="AC75" s="35">
        <f t="shared" si="36"/>
        <v>741.34338003164555</v>
      </c>
      <c r="AD75" s="35">
        <f t="shared" si="37"/>
        <v>182.97450452469536</v>
      </c>
      <c r="AE75" s="35">
        <f t="shared" si="38"/>
        <v>101.49385135037171</v>
      </c>
      <c r="AF75" s="35">
        <f t="shared" si="39"/>
        <v>410.98595983184896</v>
      </c>
      <c r="AG75" s="35">
        <f t="shared" si="40"/>
        <v>33.251431016125281</v>
      </c>
      <c r="AH75" s="35">
        <f t="shared" si="41"/>
        <v>719.17730461639792</v>
      </c>
      <c r="AI75" s="35">
        <f t="shared" si="42"/>
        <v>398.91937206719547</v>
      </c>
      <c r="AJ75" s="35">
        <f t="shared" si="43"/>
        <v>22.982778193915873</v>
      </c>
      <c r="AK75" s="36">
        <f t="shared" si="44"/>
        <v>3938.8892111945129</v>
      </c>
    </row>
    <row r="76" spans="1:37" x14ac:dyDescent="0.25">
      <c r="A76" s="5">
        <v>5811</v>
      </c>
      <c r="B76" s="5">
        <v>1344081.118789196</v>
      </c>
      <c r="C76" s="5">
        <v>1729215.7589079142</v>
      </c>
      <c r="D76" s="5">
        <v>18176.415189873434</v>
      </c>
      <c r="E76" s="5">
        <v>69.297074502630593</v>
      </c>
      <c r="F76" s="45">
        <v>-2.5000000000000001E-2</v>
      </c>
      <c r="G76" s="45">
        <v>2.5000000000000001E-2</v>
      </c>
      <c r="H76" s="45">
        <v>0.25</v>
      </c>
      <c r="I76" s="45">
        <v>0.25</v>
      </c>
      <c r="J76" s="45">
        <v>600</v>
      </c>
      <c r="K76" s="50">
        <f t="shared" si="45"/>
        <v>2874.7680664062464</v>
      </c>
      <c r="L76" s="51">
        <v>9900</v>
      </c>
      <c r="M76" s="51">
        <v>4150</v>
      </c>
      <c r="N76" s="35">
        <f t="shared" si="23"/>
        <v>496.25</v>
      </c>
      <c r="O76" s="35">
        <f t="shared" si="24"/>
        <v>25</v>
      </c>
      <c r="P76" s="35">
        <f t="shared" si="25"/>
        <v>738.94083890802244</v>
      </c>
      <c r="Q76" s="35">
        <f t="shared" si="26"/>
        <v>148.75279019625714</v>
      </c>
      <c r="R76" s="35">
        <f t="shared" si="27"/>
        <v>77.235797268780516</v>
      </c>
      <c r="S76" s="35">
        <f t="shared" si="28"/>
        <v>384.70851985118185</v>
      </c>
      <c r="T76" s="35">
        <f t="shared" si="29"/>
        <v>68.27958241870698</v>
      </c>
      <c r="U76" s="35">
        <f t="shared" si="30"/>
        <v>727.0270092576983</v>
      </c>
      <c r="V76" s="35">
        <f t="shared" si="31"/>
        <v>377.48878943292783</v>
      </c>
      <c r="W76" s="35">
        <f t="shared" si="32"/>
        <v>21.506028949908611</v>
      </c>
      <c r="X76" s="35">
        <f t="shared" si="33"/>
        <v>4109.3811274727605</v>
      </c>
      <c r="Y76" s="51">
        <v>9900</v>
      </c>
      <c r="Z76" s="51">
        <v>4150</v>
      </c>
      <c r="AA76" s="35">
        <f t="shared" si="34"/>
        <v>703.75</v>
      </c>
      <c r="AB76" s="35">
        <f t="shared" si="35"/>
        <v>475</v>
      </c>
      <c r="AC76" s="35">
        <f t="shared" si="36"/>
        <v>741.34338003164555</v>
      </c>
      <c r="AD76" s="35">
        <f t="shared" si="37"/>
        <v>182.97450452469536</v>
      </c>
      <c r="AE76" s="35">
        <f t="shared" si="38"/>
        <v>101.49189868518877</v>
      </c>
      <c r="AF76" s="35">
        <f t="shared" si="39"/>
        <v>410.97848663203933</v>
      </c>
      <c r="AG76" s="35">
        <f t="shared" si="40"/>
        <v>33.251431016125281</v>
      </c>
      <c r="AH76" s="35">
        <f t="shared" si="41"/>
        <v>719.17730461639792</v>
      </c>
      <c r="AI76" s="35">
        <f t="shared" si="42"/>
        <v>398.91169715922547</v>
      </c>
      <c r="AJ76" s="35">
        <f t="shared" si="43"/>
        <v>22.974576270671889</v>
      </c>
      <c r="AK76" s="36">
        <f t="shared" si="44"/>
        <v>3940.4003703693829</v>
      </c>
    </row>
    <row r="77" spans="1:37" x14ac:dyDescent="0.25">
      <c r="A77" s="5">
        <v>5811.3</v>
      </c>
      <c r="B77" s="5">
        <v>1344187.1347022057</v>
      </c>
      <c r="C77" s="5">
        <v>1729496.402143538</v>
      </c>
      <c r="D77" s="5">
        <v>18176.923291139257</v>
      </c>
      <c r="E77" s="5">
        <v>69.313762593750909</v>
      </c>
      <c r="F77" s="45">
        <v>-2.5000000000000001E-2</v>
      </c>
      <c r="G77" s="45">
        <v>2.5000000000000001E-2</v>
      </c>
      <c r="H77" s="45">
        <v>0.25</v>
      </c>
      <c r="I77" s="45">
        <v>0.25</v>
      </c>
      <c r="J77" s="45">
        <v>600</v>
      </c>
      <c r="K77" s="50">
        <f t="shared" si="45"/>
        <v>2861.7917904183882</v>
      </c>
      <c r="L77" s="51">
        <v>9900</v>
      </c>
      <c r="M77" s="51">
        <v>4150</v>
      </c>
      <c r="N77" s="35">
        <f t="shared" si="23"/>
        <v>496.25</v>
      </c>
      <c r="O77" s="35">
        <f t="shared" si="24"/>
        <v>25</v>
      </c>
      <c r="P77" s="35">
        <f t="shared" si="25"/>
        <v>738.94083890802244</v>
      </c>
      <c r="Q77" s="35">
        <f t="shared" si="26"/>
        <v>148.75279019625714</v>
      </c>
      <c r="R77" s="35">
        <f t="shared" si="27"/>
        <v>77.239088519017358</v>
      </c>
      <c r="S77" s="35">
        <f t="shared" si="28"/>
        <v>384.72579932195231</v>
      </c>
      <c r="T77" s="35">
        <f t="shared" si="29"/>
        <v>68.27958241870698</v>
      </c>
      <c r="U77" s="35">
        <f t="shared" si="30"/>
        <v>727.0270092576983</v>
      </c>
      <c r="V77" s="35">
        <f t="shared" si="31"/>
        <v>377.50487536861516</v>
      </c>
      <c r="W77" s="35">
        <f t="shared" si="32"/>
        <v>21.491092536376961</v>
      </c>
      <c r="X77" s="35">
        <f t="shared" si="33"/>
        <v>4112.036128229227</v>
      </c>
      <c r="Y77" s="51">
        <v>9900</v>
      </c>
      <c r="Z77" s="51">
        <v>4150</v>
      </c>
      <c r="AA77" s="35">
        <f t="shared" si="34"/>
        <v>703.75</v>
      </c>
      <c r="AB77" s="35">
        <f t="shared" si="35"/>
        <v>475</v>
      </c>
      <c r="AC77" s="35">
        <f t="shared" si="36"/>
        <v>741.34338003164555</v>
      </c>
      <c r="AD77" s="35">
        <f t="shared" si="37"/>
        <v>182.97450452469536</v>
      </c>
      <c r="AE77" s="35">
        <f t="shared" si="38"/>
        <v>101.48763736064879</v>
      </c>
      <c r="AF77" s="35">
        <f t="shared" si="39"/>
        <v>410.96217723557209</v>
      </c>
      <c r="AG77" s="35">
        <f t="shared" si="40"/>
        <v>33.251431016125281</v>
      </c>
      <c r="AH77" s="35">
        <f t="shared" si="41"/>
        <v>719.17730461639792</v>
      </c>
      <c r="AI77" s="35">
        <f t="shared" si="42"/>
        <v>398.89494811593812</v>
      </c>
      <c r="AJ77" s="35">
        <f t="shared" si="43"/>
        <v>22.956677705228898</v>
      </c>
      <c r="AK77" s="36">
        <f t="shared" si="44"/>
        <v>3943.7018200316752</v>
      </c>
    </row>
    <row r="78" spans="1:37" x14ac:dyDescent="0.25">
      <c r="A78" s="5">
        <v>5812</v>
      </c>
      <c r="B78" s="5">
        <v>1344434.1872506142</v>
      </c>
      <c r="C78" s="5">
        <v>1730151.3563552201</v>
      </c>
      <c r="D78" s="5">
        <v>18178.108860759508</v>
      </c>
      <c r="E78" s="5">
        <v>69.352701473031644</v>
      </c>
      <c r="F78" s="45">
        <v>-2.5000000000000001E-2</v>
      </c>
      <c r="G78" s="45">
        <v>2.5000000000000001E-2</v>
      </c>
      <c r="H78" s="45">
        <v>0.25</v>
      </c>
      <c r="I78" s="45">
        <v>0.25</v>
      </c>
      <c r="J78" s="45">
        <v>600</v>
      </c>
      <c r="K78" s="50">
        <f t="shared" si="45"/>
        <v>2845.3980501033056</v>
      </c>
      <c r="L78" s="51">
        <v>9900</v>
      </c>
      <c r="M78" s="51">
        <v>4150</v>
      </c>
      <c r="N78" s="35">
        <f t="shared" si="23"/>
        <v>496.25</v>
      </c>
      <c r="O78" s="35">
        <f t="shared" si="24"/>
        <v>25</v>
      </c>
      <c r="P78" s="35">
        <f t="shared" si="25"/>
        <v>738.94083890802244</v>
      </c>
      <c r="Q78" s="35">
        <f t="shared" si="26"/>
        <v>148.75279019625714</v>
      </c>
      <c r="R78" s="35">
        <f t="shared" si="27"/>
        <v>77.243239779592344</v>
      </c>
      <c r="S78" s="35">
        <f t="shared" si="28"/>
        <v>384.74759308934119</v>
      </c>
      <c r="T78" s="35">
        <f t="shared" si="29"/>
        <v>68.27958241870698</v>
      </c>
      <c r="U78" s="35">
        <f t="shared" si="30"/>
        <v>727.0270092576983</v>
      </c>
      <c r="V78" s="35">
        <f t="shared" si="31"/>
        <v>377.52516459180555</v>
      </c>
      <c r="W78" s="35">
        <f t="shared" si="32"/>
        <v>21.472251947017199</v>
      </c>
      <c r="X78" s="35">
        <f t="shared" si="33"/>
        <v>4115.3903565901664</v>
      </c>
      <c r="Y78" s="51">
        <v>9900</v>
      </c>
      <c r="Z78" s="51">
        <v>4150</v>
      </c>
      <c r="AA78" s="35">
        <f t="shared" si="34"/>
        <v>703.75</v>
      </c>
      <c r="AB78" s="35">
        <f t="shared" si="35"/>
        <v>475</v>
      </c>
      <c r="AC78" s="35">
        <f t="shared" si="36"/>
        <v>741.34338003164555</v>
      </c>
      <c r="AD78" s="35">
        <f t="shared" si="37"/>
        <v>182.97450452469536</v>
      </c>
      <c r="AE78" s="35">
        <f t="shared" si="38"/>
        <v>101.482262942487</v>
      </c>
      <c r="AF78" s="35">
        <f t="shared" si="39"/>
        <v>410.94160662576996</v>
      </c>
      <c r="AG78" s="35">
        <f t="shared" si="40"/>
        <v>33.251431016125281</v>
      </c>
      <c r="AH78" s="35">
        <f t="shared" si="41"/>
        <v>719.17730461639792</v>
      </c>
      <c r="AI78" s="35">
        <f t="shared" si="42"/>
        <v>398.8738240824149</v>
      </c>
      <c r="AJ78" s="35">
        <f t="shared" si="43"/>
        <v>22.934105037875064</v>
      </c>
      <c r="AK78" s="36">
        <f t="shared" si="44"/>
        <v>3947.8727476905487</v>
      </c>
    </row>
    <row r="79" spans="1:37" x14ac:dyDescent="0.25">
      <c r="A79" s="5">
        <v>5813</v>
      </c>
      <c r="B79" s="5">
        <v>1344786.3471980095</v>
      </c>
      <c r="C79" s="5">
        <v>1731087.2961464226</v>
      </c>
      <c r="D79" s="5">
        <v>18179.802531645586</v>
      </c>
      <c r="E79" s="5">
        <v>69.408328443432694</v>
      </c>
      <c r="F79" s="45">
        <v>-2.5000000000000001E-2</v>
      </c>
      <c r="G79" s="45">
        <v>2.5000000000000001E-2</v>
      </c>
      <c r="H79" s="45">
        <v>0.25</v>
      </c>
      <c r="I79" s="45">
        <v>0.25</v>
      </c>
      <c r="J79" s="45">
        <v>600</v>
      </c>
      <c r="K79" s="50">
        <f t="shared" si="45"/>
        <v>2831.5264236828511</v>
      </c>
      <c r="L79" s="51">
        <v>9900</v>
      </c>
      <c r="M79" s="51">
        <v>4150</v>
      </c>
      <c r="N79" s="35">
        <f t="shared" si="23"/>
        <v>496.25</v>
      </c>
      <c r="O79" s="35">
        <f t="shared" si="24"/>
        <v>25</v>
      </c>
      <c r="P79" s="35">
        <f t="shared" si="25"/>
        <v>738.94083890802244</v>
      </c>
      <c r="Q79" s="35">
        <f t="shared" si="26"/>
        <v>148.75279019625714</v>
      </c>
      <c r="R79" s="35">
        <f t="shared" si="27"/>
        <v>77.246746485737717</v>
      </c>
      <c r="S79" s="35">
        <f t="shared" si="28"/>
        <v>384.76600224939045</v>
      </c>
      <c r="T79" s="35">
        <f t="shared" si="29"/>
        <v>68.27958241870698</v>
      </c>
      <c r="U79" s="35">
        <f t="shared" si="30"/>
        <v>727.0270092576983</v>
      </c>
      <c r="V79" s="35">
        <f t="shared" si="31"/>
        <v>377.54230356498277</v>
      </c>
      <c r="W79" s="35">
        <f t="shared" si="32"/>
        <v>21.456335586662373</v>
      </c>
      <c r="X79" s="35">
        <f t="shared" si="33"/>
        <v>4118.2285498186538</v>
      </c>
      <c r="Y79" s="51">
        <v>9900</v>
      </c>
      <c r="Z79" s="51">
        <v>4150</v>
      </c>
      <c r="AA79" s="35">
        <f t="shared" si="34"/>
        <v>703.75</v>
      </c>
      <c r="AB79" s="35">
        <f t="shared" si="35"/>
        <v>475</v>
      </c>
      <c r="AC79" s="35">
        <f t="shared" si="36"/>
        <v>741.34338003164555</v>
      </c>
      <c r="AD79" s="35">
        <f t="shared" si="37"/>
        <v>182.97450452469536</v>
      </c>
      <c r="AE79" s="35">
        <f t="shared" si="38"/>
        <v>101.47772334180458</v>
      </c>
      <c r="AF79" s="35">
        <f t="shared" si="39"/>
        <v>410.92423036025781</v>
      </c>
      <c r="AG79" s="35">
        <f t="shared" si="40"/>
        <v>33.251431016125281</v>
      </c>
      <c r="AH79" s="35">
        <f t="shared" si="41"/>
        <v>719.17730461639792</v>
      </c>
      <c r="AI79" s="35">
        <f t="shared" si="42"/>
        <v>398.85598128081091</v>
      </c>
      <c r="AJ79" s="35">
        <f t="shared" si="43"/>
        <v>22.915039623448472</v>
      </c>
      <c r="AK79" s="36">
        <f t="shared" si="44"/>
        <v>3951.401994171134</v>
      </c>
    </row>
    <row r="80" spans="1:37" x14ac:dyDescent="0.25">
      <c r="A80" s="5">
        <v>5814</v>
      </c>
      <c r="B80" s="5">
        <v>1345137.5982999802</v>
      </c>
      <c r="C80" s="5">
        <v>1732023.5773993134</v>
      </c>
      <c r="D80" s="5">
        <v>18181.496202531664</v>
      </c>
      <c r="E80" s="5">
        <v>69.463955413833745</v>
      </c>
      <c r="F80" s="45">
        <v>-2.5000000000000001E-2</v>
      </c>
      <c r="G80" s="45">
        <v>2.5000000000000001E-2</v>
      </c>
      <c r="H80" s="45">
        <v>0.25</v>
      </c>
      <c r="I80" s="45">
        <v>0.25</v>
      </c>
      <c r="J80" s="45">
        <v>600</v>
      </c>
      <c r="K80" s="50">
        <f t="shared" si="45"/>
        <v>2820.1769111570247</v>
      </c>
      <c r="L80" s="51">
        <v>9900</v>
      </c>
      <c r="M80" s="51">
        <v>4150</v>
      </c>
      <c r="N80" s="35">
        <f t="shared" si="23"/>
        <v>496.25</v>
      </c>
      <c r="O80" s="35">
        <f t="shared" si="24"/>
        <v>25</v>
      </c>
      <c r="P80" s="35">
        <f t="shared" si="25"/>
        <v>738.94083890802244</v>
      </c>
      <c r="Q80" s="35">
        <f t="shared" si="26"/>
        <v>148.75279019625714</v>
      </c>
      <c r="R80" s="35">
        <f t="shared" si="27"/>
        <v>77.249611596205753</v>
      </c>
      <c r="S80" s="35">
        <f t="shared" si="28"/>
        <v>384.78104271315192</v>
      </c>
      <c r="T80" s="35">
        <f t="shared" si="29"/>
        <v>68.27958241870698</v>
      </c>
      <c r="U80" s="35">
        <f t="shared" si="30"/>
        <v>727.0270092576983</v>
      </c>
      <c r="V80" s="35">
        <f t="shared" si="31"/>
        <v>377.55630674900385</v>
      </c>
      <c r="W80" s="35">
        <f t="shared" si="32"/>
        <v>21.443330578342916</v>
      </c>
      <c r="X80" s="35">
        <f t="shared" si="33"/>
        <v>4120.5507079146892</v>
      </c>
      <c r="Y80" s="51">
        <v>9900</v>
      </c>
      <c r="Z80" s="51">
        <v>4150</v>
      </c>
      <c r="AA80" s="35">
        <f t="shared" si="34"/>
        <v>703.75</v>
      </c>
      <c r="AB80" s="35">
        <f t="shared" si="35"/>
        <v>475</v>
      </c>
      <c r="AC80" s="35">
        <f t="shared" si="36"/>
        <v>741.34338003164555</v>
      </c>
      <c r="AD80" s="35">
        <f t="shared" si="37"/>
        <v>182.97450452469536</v>
      </c>
      <c r="AE80" s="35">
        <f t="shared" si="38"/>
        <v>101.474014553521</v>
      </c>
      <c r="AF80" s="35">
        <f t="shared" si="39"/>
        <v>410.91003357431174</v>
      </c>
      <c r="AG80" s="35">
        <f t="shared" si="40"/>
        <v>33.251431016125281</v>
      </c>
      <c r="AH80" s="35">
        <f t="shared" si="41"/>
        <v>719.17730461639792</v>
      </c>
      <c r="AI80" s="35">
        <f t="shared" si="42"/>
        <v>398.84140396924442</v>
      </c>
      <c r="AJ80" s="35">
        <f t="shared" si="43"/>
        <v>22.899464136180484</v>
      </c>
      <c r="AK80" s="36">
        <f t="shared" si="44"/>
        <v>3954.2895594734314</v>
      </c>
    </row>
    <row r="81" spans="1:37" x14ac:dyDescent="0.25">
      <c r="A81" s="5">
        <v>5815</v>
      </c>
      <c r="B81" s="5">
        <v>1345487.9402265549</v>
      </c>
      <c r="C81" s="5">
        <v>1732960.1992313862</v>
      </c>
      <c r="D81" s="5">
        <v>18183.189873417738</v>
      </c>
      <c r="E81" s="5">
        <v>69.519582384234795</v>
      </c>
      <c r="F81" s="45">
        <v>-2.5000000000000001E-2</v>
      </c>
      <c r="G81" s="45">
        <v>2.5000000000000001E-2</v>
      </c>
      <c r="H81" s="45">
        <v>0.25</v>
      </c>
      <c r="I81" s="45">
        <v>0.25</v>
      </c>
      <c r="J81" s="45">
        <v>600</v>
      </c>
      <c r="K81" s="50">
        <f t="shared" si="45"/>
        <v>2813.7329101562514</v>
      </c>
      <c r="L81" s="51">
        <v>9900</v>
      </c>
      <c r="M81" s="51">
        <v>4150</v>
      </c>
      <c r="N81" s="35">
        <f t="shared" si="23"/>
        <v>496.25</v>
      </c>
      <c r="O81" s="35">
        <f t="shared" si="24"/>
        <v>25</v>
      </c>
      <c r="P81" s="35">
        <f t="shared" si="25"/>
        <v>738.94083890802244</v>
      </c>
      <c r="Q81" s="35">
        <f t="shared" si="26"/>
        <v>148.75279019625714</v>
      </c>
      <c r="R81" s="35">
        <f t="shared" si="27"/>
        <v>77.251236737706691</v>
      </c>
      <c r="S81" s="35">
        <f t="shared" si="28"/>
        <v>384.78957372700359</v>
      </c>
      <c r="T81" s="35">
        <f t="shared" si="29"/>
        <v>68.27958241870698</v>
      </c>
      <c r="U81" s="35">
        <f t="shared" si="30"/>
        <v>727.0270092576983</v>
      </c>
      <c r="V81" s="35">
        <f t="shared" si="31"/>
        <v>377.56424960347732</v>
      </c>
      <c r="W81" s="35">
        <f t="shared" si="32"/>
        <v>21.43595360913482</v>
      </c>
      <c r="X81" s="35">
        <f t="shared" si="33"/>
        <v>4121.8691776781052</v>
      </c>
      <c r="Y81" s="51">
        <v>9900</v>
      </c>
      <c r="Z81" s="51">
        <v>4150</v>
      </c>
      <c r="AA81" s="35">
        <f t="shared" si="34"/>
        <v>703.75</v>
      </c>
      <c r="AB81" s="35">
        <f t="shared" si="35"/>
        <v>475</v>
      </c>
      <c r="AC81" s="35">
        <f t="shared" si="36"/>
        <v>741.34338003164555</v>
      </c>
      <c r="AD81" s="35">
        <f t="shared" si="37"/>
        <v>182.97450452469536</v>
      </c>
      <c r="AE81" s="35">
        <f t="shared" si="38"/>
        <v>101.4719109572255</v>
      </c>
      <c r="AF81" s="35">
        <f t="shared" si="39"/>
        <v>410.90198101525465</v>
      </c>
      <c r="AG81" s="35">
        <f t="shared" si="40"/>
        <v>33.251431016125281</v>
      </c>
      <c r="AH81" s="35">
        <f t="shared" si="41"/>
        <v>719.17730461639792</v>
      </c>
      <c r="AI81" s="35">
        <f t="shared" si="42"/>
        <v>398.83313582982402</v>
      </c>
      <c r="AJ81" s="35">
        <f t="shared" si="43"/>
        <v>22.890630111494797</v>
      </c>
      <c r="AK81" s="36">
        <f t="shared" si="44"/>
        <v>3955.9290548839572</v>
      </c>
    </row>
    <row r="82" spans="1:37" x14ac:dyDescent="0.25">
      <c r="A82" s="5">
        <v>5815.7</v>
      </c>
      <c r="B82" s="5">
        <v>1345732.638437748</v>
      </c>
      <c r="C82" s="5">
        <v>1733616.0366857052</v>
      </c>
      <c r="D82" s="5">
        <v>18184.375443037992</v>
      </c>
      <c r="E82" s="5">
        <v>69.55852126351553</v>
      </c>
      <c r="F82" s="45">
        <v>-2.5000000000000001E-2</v>
      </c>
      <c r="G82" s="45">
        <v>2.5000000000000001E-2</v>
      </c>
      <c r="H82" s="45">
        <v>0.25</v>
      </c>
      <c r="I82" s="45">
        <v>0.25</v>
      </c>
      <c r="J82" s="45">
        <v>600</v>
      </c>
      <c r="K82" s="50">
        <f t="shared" si="45"/>
        <v>2811.3495125258264</v>
      </c>
      <c r="L82" s="51">
        <v>9900</v>
      </c>
      <c r="M82" s="51">
        <v>4150</v>
      </c>
      <c r="N82" s="35">
        <f t="shared" si="23"/>
        <v>496.25</v>
      </c>
      <c r="O82" s="35">
        <f t="shared" si="24"/>
        <v>25</v>
      </c>
      <c r="P82" s="35">
        <f t="shared" si="25"/>
        <v>738.94083890802244</v>
      </c>
      <c r="Q82" s="35">
        <f t="shared" si="26"/>
        <v>148.75279019625714</v>
      </c>
      <c r="R82" s="35">
        <f t="shared" si="27"/>
        <v>77.251837523349678</v>
      </c>
      <c r="S82" s="35">
        <f t="shared" si="28"/>
        <v>384.79272745229622</v>
      </c>
      <c r="T82" s="35">
        <f t="shared" si="29"/>
        <v>68.27958241870698</v>
      </c>
      <c r="U82" s="35">
        <f t="shared" si="30"/>
        <v>727.0270092576983</v>
      </c>
      <c r="V82" s="35">
        <f t="shared" si="31"/>
        <v>377.56718593420862</v>
      </c>
      <c r="W82" s="35">
        <f t="shared" si="32"/>
        <v>21.433226421473783</v>
      </c>
      <c r="X82" s="35">
        <f t="shared" si="33"/>
        <v>4122.3568308782724</v>
      </c>
      <c r="Y82" s="51">
        <v>9900</v>
      </c>
      <c r="Z82" s="51">
        <v>4150</v>
      </c>
      <c r="AA82" s="35">
        <f t="shared" si="34"/>
        <v>703.75</v>
      </c>
      <c r="AB82" s="35">
        <f t="shared" si="35"/>
        <v>475</v>
      </c>
      <c r="AC82" s="35">
        <f t="shared" si="36"/>
        <v>741.34338003164555</v>
      </c>
      <c r="AD82" s="35">
        <f t="shared" si="37"/>
        <v>182.97450452469536</v>
      </c>
      <c r="AE82" s="35">
        <f t="shared" si="38"/>
        <v>101.47113331270135</v>
      </c>
      <c r="AF82" s="35">
        <f t="shared" si="39"/>
        <v>410.89900414884329</v>
      </c>
      <c r="AG82" s="35">
        <f t="shared" si="40"/>
        <v>33.251431016125281</v>
      </c>
      <c r="AH82" s="35">
        <f t="shared" si="41"/>
        <v>719.17730461639792</v>
      </c>
      <c r="AI82" s="35">
        <f t="shared" si="42"/>
        <v>398.8300793149599</v>
      </c>
      <c r="AJ82" s="35">
        <f t="shared" si="43"/>
        <v>22.887364453560441</v>
      </c>
      <c r="AK82" s="36">
        <f t="shared" si="44"/>
        <v>3956.5354435974405</v>
      </c>
    </row>
    <row r="83" spans="1:37" x14ac:dyDescent="0.25">
      <c r="A83" s="5">
        <v>5816</v>
      </c>
      <c r="B83" s="5">
        <v>1345837.3726458549</v>
      </c>
      <c r="C83" s="5">
        <v>1733897.1607597768</v>
      </c>
      <c r="D83" s="5">
        <v>18184.883544303815</v>
      </c>
      <c r="E83" s="5">
        <v>69.575209354635845</v>
      </c>
      <c r="F83" s="45">
        <v>-2.5000000000000001E-2</v>
      </c>
      <c r="G83" s="45">
        <v>2.5000000000000001E-2</v>
      </c>
      <c r="H83" s="45">
        <v>0.25</v>
      </c>
      <c r="I83" s="45">
        <v>0.25</v>
      </c>
      <c r="J83" s="45">
        <v>600</v>
      </c>
      <c r="K83" s="50">
        <f t="shared" si="45"/>
        <v>2809.1931051459183</v>
      </c>
      <c r="L83" s="51">
        <v>9900</v>
      </c>
      <c r="M83" s="51">
        <v>4150</v>
      </c>
      <c r="N83" s="35">
        <f t="shared" si="23"/>
        <v>496.25</v>
      </c>
      <c r="O83" s="35">
        <f t="shared" si="24"/>
        <v>25</v>
      </c>
      <c r="P83" s="35">
        <f t="shared" si="25"/>
        <v>738.94083890802244</v>
      </c>
      <c r="Q83" s="35">
        <f t="shared" si="26"/>
        <v>148.75279019625714</v>
      </c>
      <c r="R83" s="35">
        <f t="shared" si="27"/>
        <v>77.252380954553587</v>
      </c>
      <c r="S83" s="35">
        <f t="shared" si="28"/>
        <v>384.79558008751457</v>
      </c>
      <c r="T83" s="35">
        <f t="shared" si="29"/>
        <v>68.27958241870698</v>
      </c>
      <c r="U83" s="35">
        <f t="shared" si="30"/>
        <v>727.0270092576983</v>
      </c>
      <c r="V83" s="35">
        <f t="shared" si="31"/>
        <v>377.5698419459876</v>
      </c>
      <c r="W83" s="35">
        <f t="shared" si="32"/>
        <v>21.430759561403672</v>
      </c>
      <c r="X83" s="35">
        <f t="shared" si="33"/>
        <v>4122.7980409165193</v>
      </c>
      <c r="Y83" s="51">
        <v>9900</v>
      </c>
      <c r="Z83" s="51">
        <v>4150</v>
      </c>
      <c r="AA83" s="35">
        <f t="shared" si="34"/>
        <v>703.75</v>
      </c>
      <c r="AB83" s="35">
        <f t="shared" si="35"/>
        <v>475</v>
      </c>
      <c r="AC83" s="35">
        <f t="shared" si="36"/>
        <v>741.34338003164555</v>
      </c>
      <c r="AD83" s="35">
        <f t="shared" si="37"/>
        <v>182.97450452469536</v>
      </c>
      <c r="AE83" s="35">
        <f t="shared" si="38"/>
        <v>101.47042991460725</v>
      </c>
      <c r="AF83" s="35">
        <f t="shared" si="39"/>
        <v>410.89631148051518</v>
      </c>
      <c r="AG83" s="35">
        <f t="shared" si="40"/>
        <v>33.251431016125281</v>
      </c>
      <c r="AH83" s="35">
        <f t="shared" si="41"/>
        <v>719.17730461639792</v>
      </c>
      <c r="AI83" s="35">
        <f t="shared" si="42"/>
        <v>398.82731462407196</v>
      </c>
      <c r="AJ83" s="35">
        <f t="shared" si="43"/>
        <v>22.884410610963442</v>
      </c>
      <c r="AK83" s="36">
        <f t="shared" si="44"/>
        <v>3957.0840810048767</v>
      </c>
    </row>
    <row r="84" spans="1:37" x14ac:dyDescent="0.25">
      <c r="A84" s="5">
        <v>5816.3</v>
      </c>
      <c r="B84" s="5">
        <v>1345942.0249686241</v>
      </c>
      <c r="C84" s="5">
        <v>1734178.3153270483</v>
      </c>
      <c r="D84" s="5">
        <v>18185.391645569638</v>
      </c>
      <c r="E84" s="5">
        <v>69.591897445756175</v>
      </c>
      <c r="F84" s="45">
        <v>-2.5000000000000001E-2</v>
      </c>
      <c r="G84" s="45">
        <v>2.5000000000000001E-2</v>
      </c>
      <c r="H84" s="45">
        <v>0.25</v>
      </c>
      <c r="I84" s="45">
        <v>0.25</v>
      </c>
      <c r="J84" s="45">
        <v>600</v>
      </c>
      <c r="K84" s="50">
        <f t="shared" si="45"/>
        <v>2805.0442277892562</v>
      </c>
      <c r="L84" s="51">
        <v>9900</v>
      </c>
      <c r="M84" s="51">
        <v>4150</v>
      </c>
      <c r="N84" s="35">
        <f t="shared" si="23"/>
        <v>496.25</v>
      </c>
      <c r="O84" s="35">
        <f t="shared" si="24"/>
        <v>25</v>
      </c>
      <c r="P84" s="35">
        <f t="shared" si="25"/>
        <v>738.94083890802244</v>
      </c>
      <c r="Q84" s="35">
        <f t="shared" si="26"/>
        <v>148.75279019625714</v>
      </c>
      <c r="R84" s="35">
        <f t="shared" si="27"/>
        <v>77.253426138208525</v>
      </c>
      <c r="S84" s="35">
        <f t="shared" si="28"/>
        <v>384.80106652709412</v>
      </c>
      <c r="T84" s="35">
        <f t="shared" si="29"/>
        <v>68.27958241870698</v>
      </c>
      <c r="U84" s="35">
        <f t="shared" si="30"/>
        <v>727.0270092576983</v>
      </c>
      <c r="V84" s="35">
        <f t="shared" si="31"/>
        <v>377.57495026527204</v>
      </c>
      <c r="W84" s="35">
        <f t="shared" si="32"/>
        <v>21.426014970710987</v>
      </c>
      <c r="X84" s="35">
        <f t="shared" si="33"/>
        <v>4123.6469187094035</v>
      </c>
      <c r="Y84" s="51">
        <v>9900</v>
      </c>
      <c r="Z84" s="51">
        <v>4150</v>
      </c>
      <c r="AA84" s="35">
        <f t="shared" si="34"/>
        <v>703.75</v>
      </c>
      <c r="AB84" s="35">
        <f t="shared" si="35"/>
        <v>475</v>
      </c>
      <c r="AC84" s="35">
        <f t="shared" si="36"/>
        <v>741.34338003164555</v>
      </c>
      <c r="AD84" s="35">
        <f t="shared" si="37"/>
        <v>182.97450452469536</v>
      </c>
      <c r="AE84" s="35">
        <f t="shared" si="38"/>
        <v>101.46907708735935</v>
      </c>
      <c r="AF84" s="35">
        <f t="shared" si="39"/>
        <v>410.89113268452843</v>
      </c>
      <c r="AG84" s="35">
        <f t="shared" si="40"/>
        <v>33.251431016125281</v>
      </c>
      <c r="AH84" s="35">
        <f t="shared" si="41"/>
        <v>719.17730461639792</v>
      </c>
      <c r="AI84" s="35">
        <f t="shared" si="42"/>
        <v>398.82199736604036</v>
      </c>
      <c r="AJ84" s="35">
        <f t="shared" si="43"/>
        <v>22.878729624340114</v>
      </c>
      <c r="AK84" s="36">
        <f t="shared" si="44"/>
        <v>3958.1396465431608</v>
      </c>
    </row>
    <row r="85" spans="1:37" x14ac:dyDescent="0.25">
      <c r="A85" s="5">
        <v>5817</v>
      </c>
      <c r="B85" s="5">
        <v>1346185.8952293396</v>
      </c>
      <c r="C85" s="5">
        <v>1734834.4611012936</v>
      </c>
      <c r="D85" s="5">
        <v>18186.577215189893</v>
      </c>
      <c r="E85" s="5">
        <v>69.630836325036896</v>
      </c>
      <c r="F85" s="45">
        <v>-2.5000000000000001E-2</v>
      </c>
      <c r="G85" s="45">
        <v>2.5000000000000001E-2</v>
      </c>
      <c r="H85" s="45">
        <v>0.25</v>
      </c>
      <c r="I85" s="45">
        <v>0.25</v>
      </c>
      <c r="J85" s="45">
        <v>600</v>
      </c>
      <c r="K85" s="50">
        <f t="shared" si="45"/>
        <v>2801.261056947314</v>
      </c>
      <c r="L85" s="51">
        <v>9900</v>
      </c>
      <c r="M85" s="51">
        <v>4150</v>
      </c>
      <c r="N85" s="35">
        <f t="shared" si="23"/>
        <v>496.25</v>
      </c>
      <c r="O85" s="35">
        <f t="shared" si="24"/>
        <v>25</v>
      </c>
      <c r="P85" s="35">
        <f t="shared" si="25"/>
        <v>738.94083890802244</v>
      </c>
      <c r="Q85" s="35">
        <f t="shared" si="26"/>
        <v>148.75279019625714</v>
      </c>
      <c r="R85" s="35">
        <f t="shared" si="27"/>
        <v>77.254378774441733</v>
      </c>
      <c r="S85" s="35">
        <f t="shared" si="28"/>
        <v>384.80606710806535</v>
      </c>
      <c r="T85" s="35">
        <f t="shared" si="29"/>
        <v>68.27958241870698</v>
      </c>
      <c r="U85" s="35">
        <f t="shared" si="30"/>
        <v>727.0270092576983</v>
      </c>
      <c r="V85" s="35">
        <f t="shared" si="31"/>
        <v>377.57960626043439</v>
      </c>
      <c r="W85" s="35">
        <f t="shared" si="32"/>
        <v>21.421690419587996</v>
      </c>
      <c r="X85" s="35">
        <f t="shared" si="33"/>
        <v>4124.4209714080816</v>
      </c>
      <c r="Y85" s="51">
        <v>9900</v>
      </c>
      <c r="Z85" s="51">
        <v>4150</v>
      </c>
      <c r="AA85" s="35">
        <f t="shared" si="34"/>
        <v>703.75</v>
      </c>
      <c r="AB85" s="35">
        <f t="shared" si="35"/>
        <v>475</v>
      </c>
      <c r="AC85" s="35">
        <f t="shared" si="36"/>
        <v>741.34338003164555</v>
      </c>
      <c r="AD85" s="35">
        <f t="shared" si="37"/>
        <v>182.97450452469536</v>
      </c>
      <c r="AE85" s="35">
        <f t="shared" si="38"/>
        <v>101.46784407289033</v>
      </c>
      <c r="AF85" s="35">
        <f t="shared" si="39"/>
        <v>410.886412481793</v>
      </c>
      <c r="AG85" s="35">
        <f t="shared" si="40"/>
        <v>33.251431016125281</v>
      </c>
      <c r="AH85" s="35">
        <f t="shared" si="41"/>
        <v>719.17730461639792</v>
      </c>
      <c r="AI85" s="35">
        <f t="shared" si="42"/>
        <v>398.81715102952654</v>
      </c>
      <c r="AJ85" s="35">
        <f t="shared" si="43"/>
        <v>22.873551843786984</v>
      </c>
      <c r="AK85" s="36">
        <f t="shared" si="44"/>
        <v>3959.1021683105932</v>
      </c>
    </row>
    <row r="86" spans="1:37" x14ac:dyDescent="0.25">
      <c r="A86" s="5">
        <v>5818</v>
      </c>
      <c r="B86" s="5">
        <v>1346533.507648468</v>
      </c>
      <c r="C86" s="5">
        <v>1735772.0993724465</v>
      </c>
      <c r="D86" s="5">
        <v>18188.270886075967</v>
      </c>
      <c r="E86" s="5">
        <v>69.686463295437946</v>
      </c>
      <c r="F86" s="45">
        <v>-2.5000000000000001E-2</v>
      </c>
      <c r="G86" s="45">
        <v>2.5000000000000001E-2</v>
      </c>
      <c r="H86" s="45">
        <v>0.25</v>
      </c>
      <c r="I86" s="45">
        <v>0.25</v>
      </c>
      <c r="J86" s="45">
        <v>600</v>
      </c>
      <c r="K86" s="50">
        <f>2800+(6800-2800)*($A$87-A87)^2/(56.32)^2</f>
        <v>2800</v>
      </c>
      <c r="L86" s="51">
        <v>9900</v>
      </c>
      <c r="M86" s="51">
        <v>4150</v>
      </c>
      <c r="N86" s="35">
        <f t="shared" si="23"/>
        <v>496.25</v>
      </c>
      <c r="O86" s="35">
        <f t="shared" si="24"/>
        <v>25</v>
      </c>
      <c r="P86" s="35">
        <f t="shared" si="25"/>
        <v>738.94083890802244</v>
      </c>
      <c r="Q86" s="35">
        <f t="shared" si="26"/>
        <v>148.75279019625714</v>
      </c>
      <c r="R86" s="35">
        <f t="shared" si="27"/>
        <v>77.254696231128221</v>
      </c>
      <c r="S86" s="35">
        <f t="shared" si="28"/>
        <v>384.80773349137792</v>
      </c>
      <c r="T86" s="35">
        <f t="shared" si="29"/>
        <v>68.27958241870698</v>
      </c>
      <c r="U86" s="35">
        <f t="shared" si="30"/>
        <v>727.0270092576983</v>
      </c>
      <c r="V86" s="35">
        <f t="shared" si="31"/>
        <v>377.58115782518178</v>
      </c>
      <c r="W86" s="35">
        <f t="shared" si="32"/>
        <v>21.420249288870743</v>
      </c>
      <c r="X86" s="35">
        <f t="shared" si="33"/>
        <v>4124.6789889743077</v>
      </c>
      <c r="Y86" s="51">
        <v>9900</v>
      </c>
      <c r="Z86" s="51">
        <v>4150</v>
      </c>
      <c r="AA86" s="35">
        <f t="shared" si="34"/>
        <v>703.75</v>
      </c>
      <c r="AB86" s="35">
        <f t="shared" si="35"/>
        <v>475</v>
      </c>
      <c r="AC86" s="35">
        <f t="shared" si="36"/>
        <v>741.34338003164555</v>
      </c>
      <c r="AD86" s="35">
        <f t="shared" si="37"/>
        <v>182.97450452469536</v>
      </c>
      <c r="AE86" s="35">
        <f t="shared" si="38"/>
        <v>101.46743318811114</v>
      </c>
      <c r="AF86" s="35">
        <f t="shared" si="39"/>
        <v>410.88483952657316</v>
      </c>
      <c r="AG86" s="35">
        <f t="shared" si="40"/>
        <v>33.251431016125281</v>
      </c>
      <c r="AH86" s="35">
        <f t="shared" si="41"/>
        <v>719.17730461639792</v>
      </c>
      <c r="AI86" s="35">
        <f t="shared" si="42"/>
        <v>398.81553605585151</v>
      </c>
      <c r="AJ86" s="35">
        <f t="shared" si="43"/>
        <v>22.871826436081879</v>
      </c>
      <c r="AK86" s="36">
        <f t="shared" si="44"/>
        <v>3959.4230088997374</v>
      </c>
    </row>
    <row r="87" spans="1:37" x14ac:dyDescent="0.25">
      <c r="A87" s="5">
        <v>5819</v>
      </c>
      <c r="B87" s="5">
        <v>1346880.2095756531</v>
      </c>
      <c r="C87" s="5">
        <v>1736710.0746894479</v>
      </c>
      <c r="D87" s="5">
        <v>18189.964556962044</v>
      </c>
      <c r="E87" s="5">
        <v>69.742090265838996</v>
      </c>
      <c r="F87" s="45">
        <v>-2.5000000000000001E-2</v>
      </c>
      <c r="G87" s="45">
        <v>2.5000000000000001E-2</v>
      </c>
      <c r="H87" s="45">
        <f>0.25+(0.25/26)*(A87-5819)</f>
        <v>0.25</v>
      </c>
      <c r="I87" s="45">
        <f>0.25+(0.25/26)*(A87-5819)</f>
        <v>0.25</v>
      </c>
      <c r="J87" s="45">
        <v>600</v>
      </c>
      <c r="K87" s="50">
        <v>2800</v>
      </c>
      <c r="L87" s="51">
        <v>9900</v>
      </c>
      <c r="M87" s="51">
        <v>4150</v>
      </c>
      <c r="N87" s="35">
        <f t="shared" si="23"/>
        <v>496.25</v>
      </c>
      <c r="O87" s="35">
        <f t="shared" si="24"/>
        <v>25</v>
      </c>
      <c r="P87" s="35">
        <f t="shared" si="25"/>
        <v>738.94083890802244</v>
      </c>
      <c r="Q87" s="35">
        <f t="shared" si="26"/>
        <v>148.75279019625714</v>
      </c>
      <c r="R87" s="35">
        <f t="shared" si="27"/>
        <v>77.254696231128221</v>
      </c>
      <c r="S87" s="35">
        <f t="shared" si="28"/>
        <v>384.80773349137792</v>
      </c>
      <c r="T87" s="35">
        <f t="shared" si="29"/>
        <v>68.27958241870698</v>
      </c>
      <c r="U87" s="35">
        <f t="shared" si="30"/>
        <v>727.0270092576983</v>
      </c>
      <c r="V87" s="35">
        <f t="shared" si="31"/>
        <v>377.58115782518178</v>
      </c>
      <c r="W87" s="35">
        <f t="shared" si="32"/>
        <v>21.420249288870743</v>
      </c>
      <c r="X87" s="35">
        <f t="shared" si="33"/>
        <v>4124.6789889743077</v>
      </c>
      <c r="Y87" s="51">
        <v>9900</v>
      </c>
      <c r="Z87" s="51">
        <v>4150</v>
      </c>
      <c r="AA87" s="35">
        <f t="shared" si="34"/>
        <v>703.75</v>
      </c>
      <c r="AB87" s="35">
        <f t="shared" si="35"/>
        <v>475</v>
      </c>
      <c r="AC87" s="35">
        <f t="shared" si="36"/>
        <v>741.34338003164555</v>
      </c>
      <c r="AD87" s="35">
        <f t="shared" si="37"/>
        <v>182.97450452469536</v>
      </c>
      <c r="AE87" s="35">
        <f t="shared" si="38"/>
        <v>101.46743318811114</v>
      </c>
      <c r="AF87" s="35">
        <f t="shared" si="39"/>
        <v>410.88483952657316</v>
      </c>
      <c r="AG87" s="35">
        <f t="shared" si="40"/>
        <v>33.251431016125281</v>
      </c>
      <c r="AH87" s="35">
        <f t="shared" si="41"/>
        <v>719.17730461639792</v>
      </c>
      <c r="AI87" s="35">
        <f t="shared" si="42"/>
        <v>398.81553605585151</v>
      </c>
      <c r="AJ87" s="35">
        <f t="shared" si="43"/>
        <v>22.871826436081879</v>
      </c>
      <c r="AK87" s="36">
        <f t="shared" si="44"/>
        <v>3959.4230088997374</v>
      </c>
    </row>
    <row r="88" spans="1:37" x14ac:dyDescent="0.25">
      <c r="A88" s="5">
        <v>5819.7</v>
      </c>
      <c r="B88" s="5">
        <v>1347122.3590064049</v>
      </c>
      <c r="C88" s="5">
        <v>1737366.8574801385</v>
      </c>
      <c r="D88" s="5">
        <v>18191.150126582292</v>
      </c>
      <c r="E88" s="5">
        <v>69.781029145119717</v>
      </c>
      <c r="F88" s="45">
        <v>-2.5000000000000001E-2</v>
      </c>
      <c r="G88" s="45">
        <v>2.5000000000000001E-2</v>
      </c>
      <c r="H88" s="45">
        <f>0.25+(0.25/26)*(A88-5819)</f>
        <v>0.25673076923076749</v>
      </c>
      <c r="I88" s="45">
        <f>0.25+(0.25/26)*(A88-5819)</f>
        <v>0.25673076923076749</v>
      </c>
      <c r="J88" s="45">
        <v>600</v>
      </c>
      <c r="K88" s="50">
        <v>2800</v>
      </c>
      <c r="L88" s="51">
        <v>9900</v>
      </c>
      <c r="M88" s="51">
        <v>4150</v>
      </c>
      <c r="N88" s="35">
        <f t="shared" si="23"/>
        <v>496.25</v>
      </c>
      <c r="O88" s="35">
        <f t="shared" si="24"/>
        <v>25</v>
      </c>
      <c r="P88" s="35">
        <f t="shared" si="25"/>
        <v>734.06918318145438</v>
      </c>
      <c r="Q88" s="35">
        <f t="shared" si="26"/>
        <v>152.33705553366508</v>
      </c>
      <c r="R88" s="35">
        <f t="shared" si="27"/>
        <v>79.105045677526491</v>
      </c>
      <c r="S88" s="35">
        <f t="shared" si="28"/>
        <v>382.21266495375062</v>
      </c>
      <c r="T88" s="35">
        <f t="shared" si="29"/>
        <v>67.82943187730595</v>
      </c>
      <c r="U88" s="35">
        <f t="shared" si="30"/>
        <v>721.28483904544862</v>
      </c>
      <c r="V88" s="35">
        <f t="shared" si="31"/>
        <v>374.5462319677593</v>
      </c>
      <c r="W88" s="35">
        <f t="shared" si="32"/>
        <v>21.353381040061848</v>
      </c>
      <c r="X88" s="35">
        <f t="shared" si="33"/>
        <v>4110.9631077097229</v>
      </c>
      <c r="Y88" s="51">
        <v>9900</v>
      </c>
      <c r="Z88" s="51">
        <v>4150</v>
      </c>
      <c r="AA88" s="35">
        <f t="shared" si="34"/>
        <v>703.75</v>
      </c>
      <c r="AB88" s="35">
        <f t="shared" si="35"/>
        <v>475</v>
      </c>
      <c r="AC88" s="35">
        <f t="shared" si="36"/>
        <v>736.45588494066976</v>
      </c>
      <c r="AD88" s="35">
        <f t="shared" si="37"/>
        <v>186.28315482875624</v>
      </c>
      <c r="AE88" s="35">
        <f t="shared" si="38"/>
        <v>103.34065616383057</v>
      </c>
      <c r="AF88" s="35">
        <f t="shared" si="39"/>
        <v>408.3232180540453</v>
      </c>
      <c r="AG88" s="35">
        <f t="shared" si="40"/>
        <v>33.032212486309454</v>
      </c>
      <c r="AH88" s="35">
        <f t="shared" si="41"/>
        <v>713.27202647554554</v>
      </c>
      <c r="AI88" s="35">
        <f t="shared" si="42"/>
        <v>395.6879477752409</v>
      </c>
      <c r="AJ88" s="35">
        <f t="shared" si="43"/>
        <v>22.812120220211273</v>
      </c>
      <c r="AK88" s="36">
        <f t="shared" si="44"/>
        <v>3943.7659727342807</v>
      </c>
    </row>
    <row r="89" spans="1:37" x14ac:dyDescent="0.25">
      <c r="A89" s="5">
        <v>5820</v>
      </c>
      <c r="B89" s="5">
        <v>1347226.0006837845</v>
      </c>
      <c r="C89" s="5">
        <v>1737648.3861681223</v>
      </c>
      <c r="D89" s="5">
        <v>18191.658227848115</v>
      </c>
      <c r="E89" s="5">
        <v>69.797717236240047</v>
      </c>
      <c r="F89" s="45">
        <v>-2.5000000000000001E-2</v>
      </c>
      <c r="G89" s="45">
        <v>2.5000000000000001E-2</v>
      </c>
      <c r="H89" s="45">
        <f t="shared" ref="H89:H127" si="46">0.25+(0.25/26)*(A89-5819)</f>
        <v>0.25961538461538464</v>
      </c>
      <c r="I89" s="45">
        <f t="shared" ref="I89:I127" si="47">0.25+(0.25/26)*(A89-5819)</f>
        <v>0.25961538461538464</v>
      </c>
      <c r="J89" s="45">
        <v>600</v>
      </c>
      <c r="K89" s="50">
        <v>2800</v>
      </c>
      <c r="L89" s="51">
        <v>9900</v>
      </c>
      <c r="M89" s="51">
        <v>4150</v>
      </c>
      <c r="N89" s="35">
        <f t="shared" si="23"/>
        <v>496.25</v>
      </c>
      <c r="O89" s="35">
        <f t="shared" si="24"/>
        <v>25</v>
      </c>
      <c r="P89" s="35">
        <f t="shared" si="25"/>
        <v>731.99307133952493</v>
      </c>
      <c r="Q89" s="35">
        <f t="shared" si="26"/>
        <v>153.85075107069713</v>
      </c>
      <c r="R89" s="35">
        <f t="shared" si="27"/>
        <v>79.886235959395151</v>
      </c>
      <c r="S89" s="35">
        <f t="shared" si="28"/>
        <v>381.10675314317353</v>
      </c>
      <c r="T89" s="35">
        <f t="shared" si="29"/>
        <v>67.637595072304137</v>
      </c>
      <c r="U89" s="35">
        <f t="shared" si="30"/>
        <v>718.831445577625</v>
      </c>
      <c r="V89" s="35">
        <f t="shared" si="31"/>
        <v>373.24964666607053</v>
      </c>
      <c r="W89" s="35">
        <f t="shared" si="32"/>
        <v>21.324918306404825</v>
      </c>
      <c r="X89" s="35">
        <f t="shared" si="33"/>
        <v>4105.0872867961152</v>
      </c>
      <c r="Y89" s="51">
        <v>9900</v>
      </c>
      <c r="Z89" s="51">
        <v>4150</v>
      </c>
      <c r="AA89" s="35">
        <f t="shared" si="34"/>
        <v>703.75</v>
      </c>
      <c r="AB89" s="35">
        <f t="shared" si="35"/>
        <v>475</v>
      </c>
      <c r="AC89" s="35">
        <f t="shared" si="36"/>
        <v>734.37302297232304</v>
      </c>
      <c r="AD89" s="35">
        <f t="shared" si="37"/>
        <v>187.67911120949984</v>
      </c>
      <c r="AE89" s="35">
        <f t="shared" si="38"/>
        <v>104.13185672329196</v>
      </c>
      <c r="AF89" s="35">
        <f t="shared" si="39"/>
        <v>407.23207807704188</v>
      </c>
      <c r="AG89" s="35">
        <f t="shared" si="40"/>
        <v>32.938790000964488</v>
      </c>
      <c r="AH89" s="35">
        <f t="shared" si="41"/>
        <v>710.74978154892733</v>
      </c>
      <c r="AI89" s="35">
        <f t="shared" si="42"/>
        <v>394.35232797829701</v>
      </c>
      <c r="AJ89" s="35">
        <f t="shared" si="43"/>
        <v>22.786767028182066</v>
      </c>
      <c r="AK89" s="36">
        <f t="shared" si="44"/>
        <v>3937.0555458411181</v>
      </c>
    </row>
    <row r="90" spans="1:37" x14ac:dyDescent="0.25">
      <c r="A90" s="5">
        <v>5820.3</v>
      </c>
      <c r="B90" s="5">
        <v>1347329.5603575706</v>
      </c>
      <c r="C90" s="5">
        <v>1737929.9450310171</v>
      </c>
      <c r="D90" s="5">
        <v>18192.166329113941</v>
      </c>
      <c r="E90" s="5">
        <v>69.814405327360362</v>
      </c>
      <c r="F90" s="45">
        <v>-2.5000000000000001E-2</v>
      </c>
      <c r="G90" s="45">
        <v>2.5000000000000001E-2</v>
      </c>
      <c r="H90" s="45">
        <f t="shared" si="46"/>
        <v>0.26250000000000173</v>
      </c>
      <c r="I90" s="45">
        <f t="shared" si="47"/>
        <v>0.26250000000000173</v>
      </c>
      <c r="J90" s="45">
        <v>600</v>
      </c>
      <c r="K90" s="50">
        <v>2800</v>
      </c>
      <c r="L90" s="51">
        <v>9900</v>
      </c>
      <c r="M90" s="51">
        <v>4150</v>
      </c>
      <c r="N90" s="35">
        <f t="shared" si="23"/>
        <v>496.25</v>
      </c>
      <c r="O90" s="35">
        <f t="shared" si="24"/>
        <v>25</v>
      </c>
      <c r="P90" s="35">
        <f t="shared" si="25"/>
        <v>729.9239852173522</v>
      </c>
      <c r="Q90" s="35">
        <f t="shared" si="26"/>
        <v>155.35107296123928</v>
      </c>
      <c r="R90" s="35">
        <f t="shared" si="27"/>
        <v>80.660377298913502</v>
      </c>
      <c r="S90" s="35">
        <f t="shared" si="28"/>
        <v>380.00458500605299</v>
      </c>
      <c r="T90" s="35">
        <f t="shared" si="29"/>
        <v>67.446407457583774</v>
      </c>
      <c r="U90" s="35">
        <f t="shared" si="30"/>
        <v>716.38263951906845</v>
      </c>
      <c r="V90" s="35">
        <f t="shared" si="31"/>
        <v>371.95555133640357</v>
      </c>
      <c r="W90" s="35">
        <f t="shared" si="32"/>
        <v>21.296572737143745</v>
      </c>
      <c r="X90" s="35">
        <f t="shared" si="33"/>
        <v>4099.2129134578499</v>
      </c>
      <c r="Y90" s="51">
        <v>9900</v>
      </c>
      <c r="Z90" s="51">
        <v>4150</v>
      </c>
      <c r="AA90" s="35">
        <f t="shared" si="34"/>
        <v>703.75</v>
      </c>
      <c r="AB90" s="35">
        <f t="shared" si="35"/>
        <v>475</v>
      </c>
      <c r="AC90" s="35">
        <f t="shared" si="36"/>
        <v>732.29720956667234</v>
      </c>
      <c r="AD90" s="35">
        <f t="shared" si="37"/>
        <v>189.06192589573016</v>
      </c>
      <c r="AE90" s="35">
        <f t="shared" si="38"/>
        <v>104.9161353805233</v>
      </c>
      <c r="AF90" s="35">
        <f t="shared" si="39"/>
        <v>406.14494474188717</v>
      </c>
      <c r="AG90" s="35">
        <f t="shared" si="40"/>
        <v>32.845683664387508</v>
      </c>
      <c r="AH90" s="35">
        <f t="shared" si="41"/>
        <v>708.23275146742071</v>
      </c>
      <c r="AI90" s="35">
        <f t="shared" si="42"/>
        <v>393.01960393049478</v>
      </c>
      <c r="AJ90" s="35">
        <f t="shared" si="43"/>
        <v>22.761555251711112</v>
      </c>
      <c r="AK90" s="36">
        <f t="shared" si="44"/>
        <v>3930.3449578176542</v>
      </c>
    </row>
    <row r="91" spans="1:37" x14ac:dyDescent="0.25">
      <c r="A91" s="5">
        <v>5821</v>
      </c>
      <c r="B91" s="5">
        <v>1347570.8806467056</v>
      </c>
      <c r="C91" s="5">
        <v>1738587.0329240263</v>
      </c>
      <c r="D91" s="5">
        <v>18193.351898734192</v>
      </c>
      <c r="E91" s="5">
        <v>69.853344206641097</v>
      </c>
      <c r="F91" s="45">
        <v>-2.5000000000000001E-2</v>
      </c>
      <c r="G91" s="45">
        <v>2.5000000000000001E-2</v>
      </c>
      <c r="H91" s="45">
        <f t="shared" si="46"/>
        <v>0.26923076923076922</v>
      </c>
      <c r="I91" s="45">
        <f t="shared" si="47"/>
        <v>0.26923076923076922</v>
      </c>
      <c r="J91" s="45">
        <v>600</v>
      </c>
      <c r="K91" s="50">
        <v>2800</v>
      </c>
      <c r="L91" s="51">
        <v>9900</v>
      </c>
      <c r="M91" s="51">
        <v>4150</v>
      </c>
      <c r="N91" s="35">
        <f t="shared" si="23"/>
        <v>496.25</v>
      </c>
      <c r="O91" s="35">
        <f t="shared" si="24"/>
        <v>25</v>
      </c>
      <c r="P91" s="35">
        <f t="shared" si="25"/>
        <v>725.12336611250987</v>
      </c>
      <c r="Q91" s="35">
        <f t="shared" si="26"/>
        <v>158.80011936144555</v>
      </c>
      <c r="R91" s="35">
        <f t="shared" si="27"/>
        <v>82.439455755871506</v>
      </c>
      <c r="S91" s="35">
        <f t="shared" si="28"/>
        <v>377.44736862190888</v>
      </c>
      <c r="T91" s="35">
        <f t="shared" si="29"/>
        <v>67.002820839317707</v>
      </c>
      <c r="U91" s="35">
        <f t="shared" si="30"/>
        <v>710.68684817826295</v>
      </c>
      <c r="V91" s="35">
        <f t="shared" si="31"/>
        <v>368.94579936251722</v>
      </c>
      <c r="W91" s="35">
        <f t="shared" si="32"/>
        <v>21.23088912334908</v>
      </c>
      <c r="X91" s="35">
        <f t="shared" si="33"/>
        <v>4085.5116687908594</v>
      </c>
      <c r="Y91" s="51">
        <v>9900</v>
      </c>
      <c r="Z91" s="51">
        <v>4150</v>
      </c>
      <c r="AA91" s="35">
        <f t="shared" si="34"/>
        <v>703.75</v>
      </c>
      <c r="AB91" s="35">
        <f t="shared" si="35"/>
        <v>475</v>
      </c>
      <c r="AC91" s="35">
        <f t="shared" si="36"/>
        <v>727.48098206097984</v>
      </c>
      <c r="AD91" s="35">
        <f t="shared" si="37"/>
        <v>192.23770231754534</v>
      </c>
      <c r="AE91" s="35">
        <f t="shared" si="38"/>
        <v>106.71937183028618</v>
      </c>
      <c r="AF91" s="35">
        <f t="shared" si="39"/>
        <v>403.62383432505391</v>
      </c>
      <c r="AG91" s="35">
        <f t="shared" si="40"/>
        <v>32.62966169538219</v>
      </c>
      <c r="AH91" s="35">
        <f t="shared" si="41"/>
        <v>702.38019611207267</v>
      </c>
      <c r="AI91" s="35">
        <f t="shared" si="42"/>
        <v>389.92129229310029</v>
      </c>
      <c r="AJ91" s="35">
        <f t="shared" si="43"/>
        <v>22.703278884638738</v>
      </c>
      <c r="AK91" s="36">
        <f t="shared" si="44"/>
        <v>3914.6862924458064</v>
      </c>
    </row>
    <row r="92" spans="1:37" x14ac:dyDescent="0.25">
      <c r="A92" s="5">
        <v>5822</v>
      </c>
      <c r="B92" s="5">
        <v>1347914.8491401672</v>
      </c>
      <c r="C92" s="5">
        <v>1739526.014072448</v>
      </c>
      <c r="D92" s="5">
        <v>18195.04556962027</v>
      </c>
      <c r="E92" s="5">
        <v>69.908971177042147</v>
      </c>
      <c r="F92" s="45">
        <v>-2.5000000000000001E-2</v>
      </c>
      <c r="G92" s="45">
        <v>2.5000000000000001E-2</v>
      </c>
      <c r="H92" s="45">
        <f t="shared" si="46"/>
        <v>0.27884615384615385</v>
      </c>
      <c r="I92" s="45">
        <f t="shared" si="47"/>
        <v>0.27884615384615385</v>
      </c>
      <c r="J92" s="45">
        <v>600</v>
      </c>
      <c r="K92" s="50">
        <v>2800</v>
      </c>
      <c r="L92" s="51">
        <v>9900</v>
      </c>
      <c r="M92" s="51">
        <v>4150</v>
      </c>
      <c r="N92" s="35">
        <f t="shared" si="23"/>
        <v>496.25</v>
      </c>
      <c r="O92" s="35">
        <f t="shared" si="24"/>
        <v>25</v>
      </c>
      <c r="P92" s="35">
        <f t="shared" si="25"/>
        <v>718.33123322360746</v>
      </c>
      <c r="Q92" s="35">
        <f t="shared" si="26"/>
        <v>163.60290996328695</v>
      </c>
      <c r="R92" s="35">
        <f t="shared" si="27"/>
        <v>84.915423707457023</v>
      </c>
      <c r="S92" s="35">
        <f t="shared" si="28"/>
        <v>373.82925207663993</v>
      </c>
      <c r="T92" s="35">
        <f t="shared" si="29"/>
        <v>66.375214442475496</v>
      </c>
      <c r="U92" s="35">
        <f t="shared" si="30"/>
        <v>702.5948459591616</v>
      </c>
      <c r="V92" s="35">
        <f t="shared" si="31"/>
        <v>364.67040257832747</v>
      </c>
      <c r="W92" s="35">
        <f t="shared" si="32"/>
        <v>21.138164345002828</v>
      </c>
      <c r="X92" s="35">
        <f t="shared" si="33"/>
        <v>4065.9521151597646</v>
      </c>
      <c r="Y92" s="51">
        <v>9900</v>
      </c>
      <c r="Z92" s="51">
        <v>4150</v>
      </c>
      <c r="AA92" s="35">
        <f t="shared" si="34"/>
        <v>703.75</v>
      </c>
      <c r="AB92" s="35">
        <f t="shared" si="35"/>
        <v>475</v>
      </c>
      <c r="AC92" s="35">
        <f t="shared" si="36"/>
        <v>720.66676570108291</v>
      </c>
      <c r="AD92" s="35">
        <f t="shared" si="37"/>
        <v>196.65236753499204</v>
      </c>
      <c r="AE92" s="35">
        <f t="shared" si="38"/>
        <v>109.23111371113131</v>
      </c>
      <c r="AF92" s="35">
        <f t="shared" si="39"/>
        <v>400.05979432313649</v>
      </c>
      <c r="AG92" s="35">
        <f t="shared" si="40"/>
        <v>32.324024049827983</v>
      </c>
      <c r="AH92" s="35">
        <f t="shared" si="41"/>
        <v>694.07008007816887</v>
      </c>
      <c r="AI92" s="35">
        <f t="shared" si="42"/>
        <v>385.52318891875143</v>
      </c>
      <c r="AJ92" s="35">
        <f t="shared" si="43"/>
        <v>22.62136960458297</v>
      </c>
      <c r="AK92" s="36">
        <f t="shared" si="44"/>
        <v>3892.3152484988404</v>
      </c>
    </row>
    <row r="93" spans="1:37" x14ac:dyDescent="0.25">
      <c r="A93" s="5">
        <v>5823</v>
      </c>
      <c r="B93" s="5">
        <v>1348257.9058394432</v>
      </c>
      <c r="C93" s="5">
        <v>1740465.3287282288</v>
      </c>
      <c r="D93" s="5">
        <v>18196.739240506347</v>
      </c>
      <c r="E93" s="5">
        <v>69.964598147443198</v>
      </c>
      <c r="F93" s="45">
        <v>-2.5000000000000001E-2</v>
      </c>
      <c r="G93" s="45">
        <v>2.5000000000000001E-2</v>
      </c>
      <c r="H93" s="45">
        <f t="shared" si="46"/>
        <v>0.28846153846153844</v>
      </c>
      <c r="I93" s="45">
        <f t="shared" si="47"/>
        <v>0.28846153846153844</v>
      </c>
      <c r="J93" s="45">
        <v>600</v>
      </c>
      <c r="K93" s="50">
        <v>2800</v>
      </c>
      <c r="L93" s="51">
        <v>9900</v>
      </c>
      <c r="M93" s="51">
        <v>4150</v>
      </c>
      <c r="N93" s="35">
        <f t="shared" si="23"/>
        <v>496.25</v>
      </c>
      <c r="O93" s="35">
        <f t="shared" si="24"/>
        <v>25</v>
      </c>
      <c r="P93" s="35">
        <f t="shared" si="25"/>
        <v>711.61616731945389</v>
      </c>
      <c r="Q93" s="35">
        <f t="shared" si="26"/>
        <v>168.261180422942</v>
      </c>
      <c r="R93" s="35">
        <f t="shared" si="27"/>
        <v>87.3152279692695</v>
      </c>
      <c r="S93" s="35">
        <f t="shared" si="28"/>
        <v>370.25206878690915</v>
      </c>
      <c r="T93" s="35">
        <f t="shared" si="29"/>
        <v>65.754729186135819</v>
      </c>
      <c r="U93" s="35">
        <f t="shared" si="30"/>
        <v>694.55700209806332</v>
      </c>
      <c r="V93" s="35">
        <f t="shared" si="31"/>
        <v>360.42420969237378</v>
      </c>
      <c r="W93" s="35">
        <f t="shared" si="32"/>
        <v>21.046746226237424</v>
      </c>
      <c r="X93" s="35">
        <f t="shared" si="33"/>
        <v>4046.4086061365383</v>
      </c>
      <c r="Y93" s="51">
        <v>9900</v>
      </c>
      <c r="Z93" s="51">
        <v>4150</v>
      </c>
      <c r="AA93" s="35">
        <f t="shared" si="34"/>
        <v>703.75</v>
      </c>
      <c r="AB93" s="35">
        <f t="shared" si="35"/>
        <v>475</v>
      </c>
      <c r="AC93" s="35">
        <f t="shared" si="36"/>
        <v>713.9298668961975</v>
      </c>
      <c r="AD93" s="35">
        <f t="shared" si="37"/>
        <v>200.92523604357183</v>
      </c>
      <c r="AE93" s="35">
        <f t="shared" si="38"/>
        <v>111.66823690799875</v>
      </c>
      <c r="AF93" s="35">
        <f t="shared" si="39"/>
        <v>396.53963728378511</v>
      </c>
      <c r="AG93" s="35">
        <f t="shared" si="40"/>
        <v>32.021854324020623</v>
      </c>
      <c r="AH93" s="35">
        <f t="shared" si="41"/>
        <v>685.82089755387733</v>
      </c>
      <c r="AI93" s="35">
        <f t="shared" si="42"/>
        <v>381.15874328446688</v>
      </c>
      <c r="AJ93" s="35">
        <f t="shared" si="43"/>
        <v>22.541046541347892</v>
      </c>
      <c r="AK93" s="36">
        <f t="shared" si="44"/>
        <v>3869.9424137852238</v>
      </c>
    </row>
    <row r="94" spans="1:37" x14ac:dyDescent="0.25">
      <c r="A94" s="5">
        <v>5824</v>
      </c>
      <c r="B94" s="5">
        <v>1348600.0504207611</v>
      </c>
      <c r="C94" s="5">
        <v>1741404.976006031</v>
      </c>
      <c r="D94" s="5">
        <v>18198.432911392425</v>
      </c>
      <c r="E94" s="5">
        <v>70.020225117844262</v>
      </c>
      <c r="F94" s="45">
        <v>-2.5000000000000001E-2</v>
      </c>
      <c r="G94" s="45">
        <v>2.5000000000000001E-2</v>
      </c>
      <c r="H94" s="45">
        <f t="shared" si="46"/>
        <v>0.29807692307692307</v>
      </c>
      <c r="I94" s="45">
        <f t="shared" si="47"/>
        <v>0.29807692307692307</v>
      </c>
      <c r="J94" s="45">
        <v>600</v>
      </c>
      <c r="K94" s="50">
        <v>2800</v>
      </c>
      <c r="L94" s="51">
        <v>9900</v>
      </c>
      <c r="M94" s="51">
        <v>4150</v>
      </c>
      <c r="N94" s="35">
        <f t="shared" si="23"/>
        <v>496.25</v>
      </c>
      <c r="O94" s="35">
        <f t="shared" si="24"/>
        <v>25</v>
      </c>
      <c r="P94" s="35">
        <f t="shared" si="25"/>
        <v>704.97764832585119</v>
      </c>
      <c r="Q94" s="35">
        <f t="shared" si="26"/>
        <v>172.77702759773615</v>
      </c>
      <c r="R94" s="35">
        <f t="shared" si="27"/>
        <v>89.639975081042635</v>
      </c>
      <c r="S94" s="35">
        <f t="shared" si="28"/>
        <v>366.7154774787104</v>
      </c>
      <c r="T94" s="35">
        <f t="shared" si="29"/>
        <v>65.141317014423024</v>
      </c>
      <c r="U94" s="35">
        <f t="shared" si="30"/>
        <v>686.57481351700653</v>
      </c>
      <c r="V94" s="35">
        <f t="shared" si="31"/>
        <v>356.207940549976</v>
      </c>
      <c r="W94" s="35">
        <f t="shared" si="32"/>
        <v>20.956636680217066</v>
      </c>
      <c r="X94" s="35">
        <f t="shared" si="33"/>
        <v>4026.8811219873014</v>
      </c>
      <c r="Y94" s="51">
        <v>9900</v>
      </c>
      <c r="Z94" s="51">
        <v>4150</v>
      </c>
      <c r="AA94" s="35">
        <f t="shared" si="34"/>
        <v>703.75</v>
      </c>
      <c r="AB94" s="35">
        <f t="shared" si="35"/>
        <v>475</v>
      </c>
      <c r="AC94" s="35">
        <f t="shared" si="36"/>
        <v>707.26976388119238</v>
      </c>
      <c r="AD94" s="35">
        <f t="shared" si="37"/>
        <v>205.05847315774309</v>
      </c>
      <c r="AE94" s="35">
        <f t="shared" si="38"/>
        <v>114.03191359782765</v>
      </c>
      <c r="AF94" s="35">
        <f t="shared" si="39"/>
        <v>393.06303593056083</v>
      </c>
      <c r="AG94" s="35">
        <f t="shared" si="40"/>
        <v>31.723129115259368</v>
      </c>
      <c r="AH94" s="35">
        <f t="shared" si="41"/>
        <v>677.63404460492995</v>
      </c>
      <c r="AI94" s="35">
        <f t="shared" si="42"/>
        <v>376.82864616812861</v>
      </c>
      <c r="AJ94" s="35">
        <f t="shared" si="43"/>
        <v>22.462316815897371</v>
      </c>
      <c r="AK94" s="36">
        <f t="shared" si="44"/>
        <v>3847.5677880899252</v>
      </c>
    </row>
    <row r="95" spans="1:37" x14ac:dyDescent="0.25">
      <c r="A95" s="5">
        <v>5824.2</v>
      </c>
      <c r="B95" s="5">
        <v>1348668.3698544502</v>
      </c>
      <c r="C95" s="5">
        <v>1741592.9452983141</v>
      </c>
      <c r="D95" s="5">
        <v>18198.771645569635</v>
      </c>
      <c r="E95" s="5">
        <v>70.031350511924444</v>
      </c>
      <c r="F95" s="45">
        <v>-2.5000000000000001E-2</v>
      </c>
      <c r="G95" s="45">
        <v>2.5000000000000001E-2</v>
      </c>
      <c r="H95" s="45">
        <f t="shared" si="46"/>
        <v>0.29999999999999827</v>
      </c>
      <c r="I95" s="45">
        <f t="shared" si="47"/>
        <v>0.29999999999999827</v>
      </c>
      <c r="J95" s="45">
        <v>600</v>
      </c>
      <c r="K95" s="50">
        <v>2800</v>
      </c>
      <c r="L95" s="51">
        <v>9900</v>
      </c>
      <c r="M95" s="51">
        <v>4150</v>
      </c>
      <c r="N95" s="35">
        <f t="shared" si="23"/>
        <v>496.25</v>
      </c>
      <c r="O95" s="35">
        <f t="shared" si="24"/>
        <v>25</v>
      </c>
      <c r="P95" s="35">
        <f t="shared" si="25"/>
        <v>703.6590833909703</v>
      </c>
      <c r="Q95" s="35">
        <f t="shared" si="26"/>
        <v>173.66329333264073</v>
      </c>
      <c r="R95" s="35">
        <f t="shared" si="27"/>
        <v>90.096016216062537</v>
      </c>
      <c r="S95" s="35">
        <f t="shared" si="28"/>
        <v>366.0129997801082</v>
      </c>
      <c r="T95" s="35">
        <f t="shared" si="29"/>
        <v>65.019479029018584</v>
      </c>
      <c r="U95" s="35">
        <f t="shared" si="30"/>
        <v>684.98518147525408</v>
      </c>
      <c r="V95" s="35">
        <f t="shared" si="31"/>
        <v>355.36833854548092</v>
      </c>
      <c r="W95" s="35">
        <f t="shared" si="32"/>
        <v>20.938771944578054</v>
      </c>
      <c r="X95" s="35">
        <f t="shared" si="33"/>
        <v>4022.977546408033</v>
      </c>
      <c r="Y95" s="51">
        <v>9900</v>
      </c>
      <c r="Z95" s="51">
        <v>4150</v>
      </c>
      <c r="AA95" s="35">
        <f t="shared" si="34"/>
        <v>703.75</v>
      </c>
      <c r="AB95" s="35">
        <f t="shared" si="35"/>
        <v>475</v>
      </c>
      <c r="AC95" s="35">
        <f t="shared" si="36"/>
        <v>705.94691185550073</v>
      </c>
      <c r="AD95" s="35">
        <f t="shared" si="37"/>
        <v>205.86855770697298</v>
      </c>
      <c r="AE95" s="35">
        <f t="shared" si="38"/>
        <v>114.49593964782902</v>
      </c>
      <c r="AF95" s="35">
        <f t="shared" si="39"/>
        <v>392.37291310592269</v>
      </c>
      <c r="AG95" s="35">
        <f t="shared" si="40"/>
        <v>31.663795311165842</v>
      </c>
      <c r="AH95" s="35">
        <f t="shared" si="41"/>
        <v>676.00427161333539</v>
      </c>
      <c r="AI95" s="35">
        <f t="shared" si="42"/>
        <v>375.96680691027865</v>
      </c>
      <c r="AJ95" s="35">
        <f t="shared" si="43"/>
        <v>22.446762682447115</v>
      </c>
      <c r="AK95" s="36">
        <f t="shared" si="44"/>
        <v>3843.0926480141425</v>
      </c>
    </row>
    <row r="96" spans="1:37" x14ac:dyDescent="0.25">
      <c r="A96" s="5">
        <v>5824.8</v>
      </c>
      <c r="B96" s="5">
        <v>1348873.1091446877</v>
      </c>
      <c r="C96" s="5">
        <v>1742156.9327209294</v>
      </c>
      <c r="D96" s="5">
        <v>18199.787848101281</v>
      </c>
      <c r="E96" s="5">
        <v>70.064726694165103</v>
      </c>
      <c r="F96" s="45">
        <v>-2.5000000000000001E-2</v>
      </c>
      <c r="G96" s="45">
        <v>2.5000000000000001E-2</v>
      </c>
      <c r="H96" s="45">
        <f t="shared" si="46"/>
        <v>0.30576923076923251</v>
      </c>
      <c r="I96" s="45">
        <f t="shared" si="47"/>
        <v>0.30576923076923251</v>
      </c>
      <c r="J96" s="45">
        <v>600</v>
      </c>
      <c r="K96" s="50">
        <v>2800</v>
      </c>
      <c r="L96" s="51">
        <v>9900</v>
      </c>
      <c r="M96" s="51">
        <v>4150</v>
      </c>
      <c r="N96" s="35">
        <f t="shared" si="23"/>
        <v>496.25</v>
      </c>
      <c r="O96" s="35">
        <f t="shared" si="24"/>
        <v>25</v>
      </c>
      <c r="P96" s="35">
        <f t="shared" si="25"/>
        <v>699.72158840724273</v>
      </c>
      <c r="Q96" s="35">
        <f t="shared" si="26"/>
        <v>176.28859271854151</v>
      </c>
      <c r="R96" s="35">
        <f t="shared" si="27"/>
        <v>91.446485927579189</v>
      </c>
      <c r="S96" s="35">
        <f t="shared" si="28"/>
        <v>363.91519733312856</v>
      </c>
      <c r="T96" s="35">
        <f t="shared" si="29"/>
        <v>64.655646771943765</v>
      </c>
      <c r="U96" s="35">
        <f t="shared" si="30"/>
        <v>680.23009784922738</v>
      </c>
      <c r="V96" s="35">
        <f t="shared" si="31"/>
        <v>352.8569325514996</v>
      </c>
      <c r="W96" s="35">
        <f t="shared" si="32"/>
        <v>20.885492288825123</v>
      </c>
      <c r="X96" s="35">
        <f t="shared" si="33"/>
        <v>4011.2706593366679</v>
      </c>
      <c r="Y96" s="51">
        <v>9900</v>
      </c>
      <c r="Z96" s="51">
        <v>4150</v>
      </c>
      <c r="AA96" s="35">
        <f t="shared" si="34"/>
        <v>703.75</v>
      </c>
      <c r="AB96" s="35">
        <f t="shared" si="35"/>
        <v>475</v>
      </c>
      <c r="AC96" s="35">
        <f t="shared" si="36"/>
        <v>701.99661477297934</v>
      </c>
      <c r="AD96" s="35">
        <f t="shared" si="37"/>
        <v>208.26600435661032</v>
      </c>
      <c r="AE96" s="35">
        <f t="shared" si="38"/>
        <v>115.87077138838413</v>
      </c>
      <c r="AF96" s="35">
        <f t="shared" si="39"/>
        <v>390.31289108547514</v>
      </c>
      <c r="AG96" s="35">
        <f t="shared" si="40"/>
        <v>31.486612868493928</v>
      </c>
      <c r="AH96" s="35">
        <f t="shared" si="41"/>
        <v>671.13033411699223</v>
      </c>
      <c r="AI96" s="35">
        <f t="shared" si="42"/>
        <v>373.38974143434962</v>
      </c>
      <c r="AJ96" s="35">
        <f t="shared" si="43"/>
        <v>22.400484884209135</v>
      </c>
      <c r="AK96" s="36">
        <f t="shared" si="44"/>
        <v>3829.6667978823493</v>
      </c>
    </row>
    <row r="97" spans="1:37" x14ac:dyDescent="0.25">
      <c r="A97" s="5">
        <v>5825</v>
      </c>
      <c r="B97" s="5">
        <v>1348941.2825627327</v>
      </c>
      <c r="C97" s="5">
        <v>1742344.9550201297</v>
      </c>
      <c r="D97" s="5">
        <v>18200.126582278499</v>
      </c>
      <c r="E97" s="5">
        <v>70.075852088245298</v>
      </c>
      <c r="F97" s="45">
        <v>-2.5000000000000001E-2</v>
      </c>
      <c r="G97" s="45">
        <v>2.5000000000000001E-2</v>
      </c>
      <c r="H97" s="45">
        <f t="shared" si="46"/>
        <v>0.30769230769230771</v>
      </c>
      <c r="I97" s="45">
        <f t="shared" si="47"/>
        <v>0.30769230769230771</v>
      </c>
      <c r="J97" s="45">
        <v>600</v>
      </c>
      <c r="K97" s="50">
        <v>2800</v>
      </c>
      <c r="L97" s="51">
        <v>9900</v>
      </c>
      <c r="M97" s="51">
        <v>4150</v>
      </c>
      <c r="N97" s="35">
        <f t="shared" si="23"/>
        <v>496.25</v>
      </c>
      <c r="O97" s="35">
        <f t="shared" si="24"/>
        <v>25</v>
      </c>
      <c r="P97" s="35">
        <f t="shared" si="25"/>
        <v>698.41514208149488</v>
      </c>
      <c r="Q97" s="35">
        <f t="shared" si="26"/>
        <v>177.15258433112967</v>
      </c>
      <c r="R97" s="35">
        <f t="shared" si="27"/>
        <v>91.890788292977177</v>
      </c>
      <c r="S97" s="35">
        <f t="shared" si="28"/>
        <v>363.21913064136027</v>
      </c>
      <c r="T97" s="35">
        <f t="shared" si="29"/>
        <v>64.534928569785194</v>
      </c>
      <c r="U97" s="35">
        <f t="shared" si="30"/>
        <v>678.64971049800351</v>
      </c>
      <c r="V97" s="35">
        <f t="shared" si="31"/>
        <v>352.02228128886486</v>
      </c>
      <c r="W97" s="35">
        <f t="shared" si="32"/>
        <v>20.867837287461079</v>
      </c>
      <c r="X97" s="35">
        <f t="shared" si="33"/>
        <v>4007.3696430105242</v>
      </c>
      <c r="Y97" s="51">
        <v>9900</v>
      </c>
      <c r="Z97" s="51">
        <v>4150</v>
      </c>
      <c r="AA97" s="35">
        <f t="shared" si="34"/>
        <v>703.75</v>
      </c>
      <c r="AB97" s="35">
        <f t="shared" si="35"/>
        <v>475</v>
      </c>
      <c r="AC97" s="35">
        <f t="shared" si="36"/>
        <v>700.68592075802803</v>
      </c>
      <c r="AD97" s="35">
        <f t="shared" si="37"/>
        <v>209.05427698576361</v>
      </c>
      <c r="AE97" s="35">
        <f t="shared" si="38"/>
        <v>116.32333190055306</v>
      </c>
      <c r="AF97" s="35">
        <f t="shared" si="39"/>
        <v>389.6296568501977</v>
      </c>
      <c r="AG97" s="35">
        <f t="shared" si="40"/>
        <v>31.427824386940969</v>
      </c>
      <c r="AH97" s="35">
        <f t="shared" si="41"/>
        <v>669.51084902948492</v>
      </c>
      <c r="AI97" s="35">
        <f t="shared" si="42"/>
        <v>372.53355360905334</v>
      </c>
      <c r="AJ97" s="35">
        <f t="shared" si="43"/>
        <v>22.38518733075059</v>
      </c>
      <c r="AK97" s="36">
        <f t="shared" si="44"/>
        <v>3825.19137119788</v>
      </c>
    </row>
    <row r="98" spans="1:37" x14ac:dyDescent="0.25">
      <c r="A98" s="5">
        <v>5826</v>
      </c>
      <c r="B98" s="5">
        <v>1349281.6019425392</v>
      </c>
      <c r="C98" s="5">
        <v>1743285.2648845613</v>
      </c>
      <c r="D98" s="5">
        <v>18201.820253164573</v>
      </c>
      <c r="E98" s="5">
        <v>70.131479058646363</v>
      </c>
      <c r="F98" s="45">
        <v>-2.5000000000000001E-2</v>
      </c>
      <c r="G98" s="45">
        <v>2.5000000000000001E-2</v>
      </c>
      <c r="H98" s="45">
        <f t="shared" si="46"/>
        <v>0.31730769230769229</v>
      </c>
      <c r="I98" s="45">
        <f t="shared" si="47"/>
        <v>0.31730769230769229</v>
      </c>
      <c r="J98" s="45">
        <v>600</v>
      </c>
      <c r="K98" s="50">
        <v>2800</v>
      </c>
      <c r="L98" s="51">
        <v>9900</v>
      </c>
      <c r="M98" s="51">
        <v>4150</v>
      </c>
      <c r="N98" s="35">
        <f t="shared" si="23"/>
        <v>496.25</v>
      </c>
      <c r="O98" s="35">
        <f t="shared" si="24"/>
        <v>25</v>
      </c>
      <c r="P98" s="35">
        <f t="shared" si="25"/>
        <v>691.9281009748496</v>
      </c>
      <c r="Q98" s="35">
        <f t="shared" si="26"/>
        <v>181.39001615398263</v>
      </c>
      <c r="R98" s="35">
        <f t="shared" si="27"/>
        <v>94.068805905454241</v>
      </c>
      <c r="S98" s="35">
        <f t="shared" si="28"/>
        <v>359.76267484458236</v>
      </c>
      <c r="T98" s="35">
        <f t="shared" si="29"/>
        <v>63.935513251842721</v>
      </c>
      <c r="U98" s="35">
        <f t="shared" si="30"/>
        <v>670.78305644455281</v>
      </c>
      <c r="V98" s="35">
        <f t="shared" si="31"/>
        <v>347.86788423782042</v>
      </c>
      <c r="W98" s="35">
        <f t="shared" si="32"/>
        <v>20.780349305220167</v>
      </c>
      <c r="X98" s="35">
        <f t="shared" si="33"/>
        <v>3987.8741495369604</v>
      </c>
      <c r="Y98" s="51">
        <v>9900</v>
      </c>
      <c r="Z98" s="51">
        <v>4150</v>
      </c>
      <c r="AA98" s="35">
        <f t="shared" si="34"/>
        <v>703.75</v>
      </c>
      <c r="AB98" s="35">
        <f t="shared" si="35"/>
        <v>475</v>
      </c>
      <c r="AC98" s="35">
        <f t="shared" si="36"/>
        <v>694.17778813470272</v>
      </c>
      <c r="AD98" s="35">
        <f t="shared" si="37"/>
        <v>212.9148751233671</v>
      </c>
      <c r="AE98" s="35">
        <f t="shared" si="38"/>
        <v>118.54369420528843</v>
      </c>
      <c r="AF98" s="35">
        <f t="shared" si="39"/>
        <v>386.23916084500644</v>
      </c>
      <c r="AG98" s="35">
        <f t="shared" si="40"/>
        <v>31.135915497218289</v>
      </c>
      <c r="AH98" s="35">
        <f t="shared" si="41"/>
        <v>661.45257027593391</v>
      </c>
      <c r="AI98" s="35">
        <f t="shared" si="42"/>
        <v>368.27408689345657</v>
      </c>
      <c r="AJ98" s="35">
        <f t="shared" si="43"/>
        <v>22.309664784379496</v>
      </c>
      <c r="AK98" s="36">
        <f t="shared" si="44"/>
        <v>3802.8131628939896</v>
      </c>
    </row>
    <row r="99" spans="1:37" x14ac:dyDescent="0.25">
      <c r="A99" s="5">
        <v>5827</v>
      </c>
      <c r="B99" s="5">
        <v>1349621.0082397461</v>
      </c>
      <c r="C99" s="5">
        <v>1744225.9047128856</v>
      </c>
      <c r="D99" s="5">
        <v>18203.513924050651</v>
      </c>
      <c r="E99" s="5">
        <v>70.187106029047399</v>
      </c>
      <c r="F99" s="45">
        <v>-2.5000000000000001E-2</v>
      </c>
      <c r="G99" s="45">
        <v>2.5000000000000001E-2</v>
      </c>
      <c r="H99" s="45">
        <f t="shared" si="46"/>
        <v>0.32692307692307693</v>
      </c>
      <c r="I99" s="45">
        <f t="shared" si="47"/>
        <v>0.32692307692307693</v>
      </c>
      <c r="J99" s="45">
        <v>600</v>
      </c>
      <c r="K99" s="50">
        <v>2800</v>
      </c>
      <c r="L99" s="51">
        <v>9900</v>
      </c>
      <c r="M99" s="51">
        <v>4150</v>
      </c>
      <c r="N99" s="35">
        <f t="shared" si="23"/>
        <v>496.25</v>
      </c>
      <c r="O99" s="35">
        <f t="shared" si="24"/>
        <v>25</v>
      </c>
      <c r="P99" s="35">
        <f t="shared" si="25"/>
        <v>685.51596458280039</v>
      </c>
      <c r="Q99" s="35">
        <f t="shared" si="26"/>
        <v>185.49151801998931</v>
      </c>
      <c r="R99" s="35">
        <f t="shared" si="27"/>
        <v>96.175179626797984</v>
      </c>
      <c r="S99" s="35">
        <f t="shared" si="28"/>
        <v>356.34575105513153</v>
      </c>
      <c r="T99" s="35">
        <f t="shared" si="29"/>
        <v>63.343019276400916</v>
      </c>
      <c r="U99" s="35">
        <f t="shared" si="30"/>
        <v>662.97614778480352</v>
      </c>
      <c r="V99" s="35">
        <f t="shared" si="31"/>
        <v>343.74536788585021</v>
      </c>
      <c r="W99" s="35">
        <f t="shared" si="32"/>
        <v>20.694173677138927</v>
      </c>
      <c r="X99" s="35">
        <f t="shared" si="33"/>
        <v>3968.3946219295776</v>
      </c>
      <c r="Y99" s="51">
        <v>9900</v>
      </c>
      <c r="Z99" s="51">
        <v>4150</v>
      </c>
      <c r="AA99" s="35">
        <f t="shared" si="34"/>
        <v>703.75</v>
      </c>
      <c r="AB99" s="35">
        <f t="shared" si="35"/>
        <v>475</v>
      </c>
      <c r="AC99" s="35">
        <f t="shared" si="36"/>
        <v>687.74480376598069</v>
      </c>
      <c r="AD99" s="35">
        <f t="shared" si="37"/>
        <v>216.64252138827158</v>
      </c>
      <c r="AE99" s="35">
        <f t="shared" si="38"/>
        <v>120.69421551858915</v>
      </c>
      <c r="AF99" s="35">
        <f t="shared" si="39"/>
        <v>382.89120328488247</v>
      </c>
      <c r="AG99" s="35">
        <f t="shared" si="40"/>
        <v>30.847377227738843</v>
      </c>
      <c r="AH99" s="35">
        <f t="shared" si="41"/>
        <v>653.46039950058946</v>
      </c>
      <c r="AI99" s="35">
        <f t="shared" si="42"/>
        <v>364.05083261026545</v>
      </c>
      <c r="AJ99" s="35">
        <f t="shared" si="43"/>
        <v>22.235755686056081</v>
      </c>
      <c r="AK99" s="36">
        <f t="shared" si="44"/>
        <v>3780.4331629631188</v>
      </c>
    </row>
    <row r="100" spans="1:37" x14ac:dyDescent="0.25">
      <c r="A100" s="5">
        <v>5828</v>
      </c>
      <c r="B100" s="5">
        <v>1349959.5011353493</v>
      </c>
      <c r="C100" s="5">
        <v>1745166.8736185133</v>
      </c>
      <c r="D100" s="5">
        <v>18205.207594936724</v>
      </c>
      <c r="E100" s="5">
        <v>70.24273299944845</v>
      </c>
      <c r="F100" s="45">
        <v>-2.5000000000000001E-2</v>
      </c>
      <c r="G100" s="45">
        <v>2.5000000000000001E-2</v>
      </c>
      <c r="H100" s="45">
        <f t="shared" si="46"/>
        <v>0.33653846153846156</v>
      </c>
      <c r="I100" s="45">
        <f t="shared" si="47"/>
        <v>0.33653846153846156</v>
      </c>
      <c r="J100" s="45">
        <v>600</v>
      </c>
      <c r="K100" s="50">
        <v>2800</v>
      </c>
      <c r="L100" s="51">
        <v>9900</v>
      </c>
      <c r="M100" s="51">
        <v>4150</v>
      </c>
      <c r="N100" s="35">
        <f t="shared" si="23"/>
        <v>496.25</v>
      </c>
      <c r="O100" s="35">
        <f t="shared" si="24"/>
        <v>25</v>
      </c>
      <c r="P100" s="35">
        <f t="shared" si="25"/>
        <v>679.17816030974018</v>
      </c>
      <c r="Q100" s="35">
        <f t="shared" si="26"/>
        <v>189.45931108325496</v>
      </c>
      <c r="R100" s="35">
        <f t="shared" si="27"/>
        <v>98.211072953041793</v>
      </c>
      <c r="S100" s="35">
        <f t="shared" si="28"/>
        <v>352.96799495231102</v>
      </c>
      <c r="T100" s="35">
        <f t="shared" si="29"/>
        <v>62.757393734502955</v>
      </c>
      <c r="U100" s="35">
        <f t="shared" si="30"/>
        <v>655.23021401178448</v>
      </c>
      <c r="V100" s="35">
        <f t="shared" si="31"/>
        <v>339.65531691958154</v>
      </c>
      <c r="W100" s="35">
        <f t="shared" si="32"/>
        <v>20.609311043177453</v>
      </c>
      <c r="X100" s="35">
        <f t="shared" si="33"/>
        <v>3948.9310405834963</v>
      </c>
      <c r="Y100" s="51">
        <v>9900</v>
      </c>
      <c r="Z100" s="51">
        <v>4150</v>
      </c>
      <c r="AA100" s="35">
        <f t="shared" si="34"/>
        <v>703.75</v>
      </c>
      <c r="AB100" s="35">
        <f t="shared" si="35"/>
        <v>475</v>
      </c>
      <c r="AC100" s="35">
        <f t="shared" si="36"/>
        <v>681.38639319455694</v>
      </c>
      <c r="AD100" s="35">
        <f t="shared" si="37"/>
        <v>220.23949260326506</v>
      </c>
      <c r="AE100" s="35">
        <f t="shared" si="38"/>
        <v>122.77612183868033</v>
      </c>
      <c r="AF100" s="35">
        <f t="shared" si="39"/>
        <v>379.5854344582558</v>
      </c>
      <c r="AG100" s="35">
        <f t="shared" si="40"/>
        <v>30.562183812402925</v>
      </c>
      <c r="AH100" s="35">
        <f t="shared" si="41"/>
        <v>645.53545976028829</v>
      </c>
      <c r="AI100" s="35">
        <f t="shared" si="42"/>
        <v>359.86434277474672</v>
      </c>
      <c r="AJ100" s="35">
        <f t="shared" si="43"/>
        <v>22.163466371127488</v>
      </c>
      <c r="AK100" s="36">
        <f t="shared" si="44"/>
        <v>3758.0513711900994</v>
      </c>
    </row>
    <row r="101" spans="1:37" x14ac:dyDescent="0.25">
      <c r="A101" s="5">
        <v>5828.7</v>
      </c>
      <c r="B101" s="5">
        <v>1350195.9025163651</v>
      </c>
      <c r="C101" s="5">
        <v>1745825.7471785247</v>
      </c>
      <c r="D101" s="5">
        <v>18206.393164556979</v>
      </c>
      <c r="E101" s="5">
        <v>70.281671878729171</v>
      </c>
      <c r="F101" s="45">
        <v>-2.5000000000000001E-2</v>
      </c>
      <c r="G101" s="45">
        <v>2.5000000000000001E-2</v>
      </c>
      <c r="H101" s="45">
        <f t="shared" si="46"/>
        <v>0.34326923076922899</v>
      </c>
      <c r="I101" s="45">
        <f t="shared" si="47"/>
        <v>0.34326923076922899</v>
      </c>
      <c r="J101" s="45">
        <v>600</v>
      </c>
      <c r="K101" s="50">
        <v>2800</v>
      </c>
      <c r="L101" s="51">
        <v>9900</v>
      </c>
      <c r="M101" s="51">
        <v>4150</v>
      </c>
      <c r="N101" s="35">
        <f t="shared" si="23"/>
        <v>496.25</v>
      </c>
      <c r="O101" s="35">
        <f t="shared" si="24"/>
        <v>25</v>
      </c>
      <c r="P101" s="35">
        <f t="shared" si="25"/>
        <v>674.78561257217598</v>
      </c>
      <c r="Q101" s="35">
        <f t="shared" si="26"/>
        <v>192.1584104173844</v>
      </c>
      <c r="R101" s="35">
        <f t="shared" si="27"/>
        <v>99.594890594247488</v>
      </c>
      <c r="S101" s="35">
        <f t="shared" si="28"/>
        <v>350.62667288723026</v>
      </c>
      <c r="T101" s="35">
        <f t="shared" si="29"/>
        <v>62.35151371071332</v>
      </c>
      <c r="U101" s="35">
        <f t="shared" si="30"/>
        <v>649.84496574359025</v>
      </c>
      <c r="V101" s="35">
        <f t="shared" si="31"/>
        <v>336.81189455031063</v>
      </c>
      <c r="W101" s="35">
        <f t="shared" si="32"/>
        <v>20.55068862790063</v>
      </c>
      <c r="X101" s="35">
        <f t="shared" si="33"/>
        <v>3935.3160111841989</v>
      </c>
      <c r="Y101" s="51">
        <v>9900</v>
      </c>
      <c r="Z101" s="51">
        <v>4150</v>
      </c>
      <c r="AA101" s="35">
        <f t="shared" si="34"/>
        <v>703.75</v>
      </c>
      <c r="AB101" s="35">
        <f t="shared" si="35"/>
        <v>475</v>
      </c>
      <c r="AC101" s="35">
        <f t="shared" si="36"/>
        <v>676.9795638311557</v>
      </c>
      <c r="AD101" s="35">
        <f t="shared" si="37"/>
        <v>222.68084995965555</v>
      </c>
      <c r="AE101" s="35">
        <f t="shared" si="38"/>
        <v>124.19329156445812</v>
      </c>
      <c r="AF101" s="35">
        <f t="shared" si="39"/>
        <v>377.29630895113036</v>
      </c>
      <c r="AG101" s="35">
        <f t="shared" si="40"/>
        <v>30.364524554191547</v>
      </c>
      <c r="AH101" s="35">
        <f t="shared" si="41"/>
        <v>640.02857221976376</v>
      </c>
      <c r="AI101" s="35">
        <f t="shared" si="42"/>
        <v>356.95595330121182</v>
      </c>
      <c r="AJ101" s="35">
        <f t="shared" si="43"/>
        <v>22.11383093551656</v>
      </c>
      <c r="AK101" s="36">
        <f t="shared" si="44"/>
        <v>3742.383050687672</v>
      </c>
    </row>
    <row r="102" spans="1:37" x14ac:dyDescent="0.25">
      <c r="A102" s="5">
        <v>5829</v>
      </c>
      <c r="B102" s="5">
        <v>1350297.0803089142</v>
      </c>
      <c r="C102" s="5">
        <v>1746108.1707145274</v>
      </c>
      <c r="D102" s="5">
        <v>18206.901265822802</v>
      </c>
      <c r="E102" s="5">
        <v>70.2983599698495</v>
      </c>
      <c r="F102" s="45">
        <v>-2.5000000000000001E-2</v>
      </c>
      <c r="G102" s="45">
        <v>2.5000000000000001E-2</v>
      </c>
      <c r="H102" s="45">
        <f t="shared" si="46"/>
        <v>0.34615384615384615</v>
      </c>
      <c r="I102" s="45">
        <f t="shared" si="47"/>
        <v>0.34615384615384615</v>
      </c>
      <c r="J102" s="45">
        <v>600</v>
      </c>
      <c r="K102" s="50">
        <v>2800</v>
      </c>
      <c r="L102" s="51">
        <v>9900</v>
      </c>
      <c r="M102" s="51">
        <v>4150</v>
      </c>
      <c r="N102" s="35">
        <f t="shared" si="23"/>
        <v>496.25</v>
      </c>
      <c r="O102" s="35">
        <f t="shared" si="24"/>
        <v>25</v>
      </c>
      <c r="P102" s="35">
        <f t="shared" si="25"/>
        <v>672.91410402580664</v>
      </c>
      <c r="Q102" s="35">
        <f t="shared" si="26"/>
        <v>193.29563952550819</v>
      </c>
      <c r="R102" s="35">
        <f t="shared" si="27"/>
        <v>100.17765957340957</v>
      </c>
      <c r="S102" s="35">
        <f t="shared" si="28"/>
        <v>349.62903724175442</v>
      </c>
      <c r="T102" s="35">
        <f t="shared" si="29"/>
        <v>62.178582651404199</v>
      </c>
      <c r="U102" s="35">
        <f t="shared" si="30"/>
        <v>647.54641785575222</v>
      </c>
      <c r="V102" s="35">
        <f t="shared" si="31"/>
        <v>335.5982823263526</v>
      </c>
      <c r="W102" s="35">
        <f t="shared" si="32"/>
        <v>20.525761749764552</v>
      </c>
      <c r="X102" s="35">
        <f t="shared" si="33"/>
        <v>3929.4833859259206</v>
      </c>
      <c r="Y102" s="51">
        <v>9900</v>
      </c>
      <c r="Z102" s="51">
        <v>4150</v>
      </c>
      <c r="AA102" s="35">
        <f t="shared" si="34"/>
        <v>703.75</v>
      </c>
      <c r="AB102" s="35">
        <f t="shared" si="35"/>
        <v>475</v>
      </c>
      <c r="AC102" s="35">
        <f t="shared" si="36"/>
        <v>675.10197039136995</v>
      </c>
      <c r="AD102" s="35">
        <f t="shared" si="37"/>
        <v>223.70808543512183</v>
      </c>
      <c r="AE102" s="35">
        <f t="shared" si="38"/>
        <v>124.79064855927874</v>
      </c>
      <c r="AF102" s="35">
        <f t="shared" si="39"/>
        <v>376.32149992134077</v>
      </c>
      <c r="AG102" s="35">
        <f t="shared" si="40"/>
        <v>30.28030896608351</v>
      </c>
      <c r="AH102" s="35">
        <f t="shared" si="41"/>
        <v>637.67880633461857</v>
      </c>
      <c r="AI102" s="35">
        <f t="shared" si="42"/>
        <v>355.71513501724502</v>
      </c>
      <c r="AJ102" s="35">
        <f t="shared" si="43"/>
        <v>22.092803016696944</v>
      </c>
      <c r="AK102" s="36">
        <f t="shared" si="44"/>
        <v>3735.6677873597291</v>
      </c>
    </row>
    <row r="103" spans="1:37" x14ac:dyDescent="0.25">
      <c r="A103" s="5">
        <v>5829.3</v>
      </c>
      <c r="B103" s="5">
        <v>1350398.1758375168</v>
      </c>
      <c r="C103" s="5">
        <v>1746390.6237077713</v>
      </c>
      <c r="D103" s="5">
        <v>18207.409367088621</v>
      </c>
      <c r="E103" s="5">
        <v>70.315048060969843</v>
      </c>
      <c r="F103" s="45">
        <v>-2.5000000000000001E-2</v>
      </c>
      <c r="G103" s="45">
        <v>2.5000000000000001E-2</v>
      </c>
      <c r="H103" s="45">
        <f t="shared" si="46"/>
        <v>0.3490384615384633</v>
      </c>
      <c r="I103" s="45">
        <f t="shared" si="47"/>
        <v>0.3490384615384633</v>
      </c>
      <c r="J103" s="45">
        <v>600</v>
      </c>
      <c r="K103" s="50">
        <v>2800</v>
      </c>
      <c r="L103" s="51">
        <v>9900</v>
      </c>
      <c r="M103" s="51">
        <v>4150</v>
      </c>
      <c r="N103" s="35">
        <f t="shared" si="23"/>
        <v>496.25</v>
      </c>
      <c r="O103" s="35">
        <f t="shared" si="24"/>
        <v>25</v>
      </c>
      <c r="P103" s="35">
        <f t="shared" si="25"/>
        <v>671.04917931599698</v>
      </c>
      <c r="Q103" s="35">
        <f t="shared" si="26"/>
        <v>194.42124047113103</v>
      </c>
      <c r="R103" s="35">
        <f t="shared" si="27"/>
        <v>100.75429730918808</v>
      </c>
      <c r="S103" s="35">
        <f t="shared" si="28"/>
        <v>348.63485982520024</v>
      </c>
      <c r="T103" s="35">
        <f t="shared" si="29"/>
        <v>62.006259951502663</v>
      </c>
      <c r="U103" s="35">
        <f t="shared" si="30"/>
        <v>645.25356146829051</v>
      </c>
      <c r="V103" s="35">
        <f t="shared" si="31"/>
        <v>334.38768837421361</v>
      </c>
      <c r="W103" s="35">
        <f t="shared" si="32"/>
        <v>20.500953079831735</v>
      </c>
      <c r="X103" s="35">
        <f t="shared" si="33"/>
        <v>3923.6521923107202</v>
      </c>
      <c r="Y103" s="51">
        <v>9900</v>
      </c>
      <c r="Z103" s="51">
        <v>4150</v>
      </c>
      <c r="AA103" s="35">
        <f t="shared" si="34"/>
        <v>703.75</v>
      </c>
      <c r="AB103" s="35">
        <f t="shared" si="35"/>
        <v>475</v>
      </c>
      <c r="AC103" s="35">
        <f t="shared" si="36"/>
        <v>673.23098219437452</v>
      </c>
      <c r="AD103" s="35">
        <f t="shared" si="37"/>
        <v>224.72397496966389</v>
      </c>
      <c r="AE103" s="35">
        <f t="shared" si="38"/>
        <v>125.38205323748673</v>
      </c>
      <c r="AF103" s="35">
        <f t="shared" si="39"/>
        <v>375.35042371058836</v>
      </c>
      <c r="AG103" s="35">
        <f t="shared" si="40"/>
        <v>30.196389642541799</v>
      </c>
      <c r="AH103" s="35">
        <f t="shared" si="41"/>
        <v>635.33527558894468</v>
      </c>
      <c r="AI103" s="35">
        <f t="shared" si="42"/>
        <v>354.4777158658743</v>
      </c>
      <c r="AJ103" s="35">
        <f t="shared" si="43"/>
        <v>22.071921978323971</v>
      </c>
      <c r="AK103" s="36">
        <f t="shared" si="44"/>
        <v>3728.9523627272529</v>
      </c>
    </row>
    <row r="104" spans="1:37" x14ac:dyDescent="0.25">
      <c r="A104" s="5">
        <v>5830</v>
      </c>
      <c r="B104" s="5">
        <v>1350633.7454428673</v>
      </c>
      <c r="C104" s="5">
        <v>1747049.7951135933</v>
      </c>
      <c r="D104" s="5">
        <v>18208.594936708876</v>
      </c>
      <c r="E104" s="5">
        <v>70.353986940250564</v>
      </c>
      <c r="F104" s="45">
        <v>-2.5000000000000001E-2</v>
      </c>
      <c r="G104" s="45">
        <v>2.5000000000000001E-2</v>
      </c>
      <c r="H104" s="45">
        <f t="shared" si="46"/>
        <v>0.35576923076923078</v>
      </c>
      <c r="I104" s="45">
        <f t="shared" si="47"/>
        <v>0.35576923076923078</v>
      </c>
      <c r="J104" s="45">
        <v>600</v>
      </c>
      <c r="K104" s="50">
        <v>2800</v>
      </c>
      <c r="L104" s="51">
        <v>9900</v>
      </c>
      <c r="M104" s="51">
        <v>4150</v>
      </c>
      <c r="N104" s="35">
        <f t="shared" si="23"/>
        <v>496.25</v>
      </c>
      <c r="O104" s="35">
        <f t="shared" si="24"/>
        <v>25</v>
      </c>
      <c r="P104" s="35">
        <f t="shared" si="25"/>
        <v>666.72320070302032</v>
      </c>
      <c r="Q104" s="35">
        <f t="shared" si="26"/>
        <v>197.00276743994175</v>
      </c>
      <c r="R104" s="35">
        <f t="shared" si="27"/>
        <v>102.0761218049722</v>
      </c>
      <c r="S104" s="35">
        <f t="shared" si="28"/>
        <v>346.32850396687513</v>
      </c>
      <c r="T104" s="35">
        <f t="shared" si="29"/>
        <v>61.606531045352611</v>
      </c>
      <c r="U104" s="35">
        <f t="shared" si="30"/>
        <v>639.92585558338408</v>
      </c>
      <c r="V104" s="35">
        <f t="shared" si="31"/>
        <v>331.57478156033699</v>
      </c>
      <c r="W104" s="35">
        <f t="shared" si="32"/>
        <v>20.443525860155905</v>
      </c>
      <c r="X104" s="35">
        <f t="shared" si="33"/>
        <v>3910.0516384160737</v>
      </c>
      <c r="Y104" s="51">
        <v>9900</v>
      </c>
      <c r="Z104" s="51">
        <v>4150</v>
      </c>
      <c r="AA104" s="35">
        <f t="shared" si="34"/>
        <v>703.75</v>
      </c>
      <c r="AB104" s="35">
        <f t="shared" si="35"/>
        <v>475</v>
      </c>
      <c r="AC104" s="35">
        <f t="shared" si="36"/>
        <v>668.89093839380723</v>
      </c>
      <c r="AD104" s="35">
        <f t="shared" si="37"/>
        <v>227.05061329608228</v>
      </c>
      <c r="AE104" s="35">
        <f t="shared" si="38"/>
        <v>126.73903890637965</v>
      </c>
      <c r="AF104" s="35">
        <f t="shared" si="39"/>
        <v>373.09904084507912</v>
      </c>
      <c r="AG104" s="35">
        <f t="shared" si="40"/>
        <v>30.001725913251647</v>
      </c>
      <c r="AH104" s="35">
        <f t="shared" si="41"/>
        <v>629.89142717217135</v>
      </c>
      <c r="AI104" s="35">
        <f t="shared" si="42"/>
        <v>351.60369283418407</v>
      </c>
      <c r="AJ104" s="35">
        <f t="shared" si="43"/>
        <v>22.023771657689696</v>
      </c>
      <c r="AK104" s="36">
        <f t="shared" si="44"/>
        <v>3713.28241125677</v>
      </c>
    </row>
    <row r="105" spans="1:37" x14ac:dyDescent="0.25">
      <c r="A105" s="5">
        <v>5831</v>
      </c>
      <c r="B105" s="5">
        <v>1350969.4962201118</v>
      </c>
      <c r="C105" s="5">
        <v>1747991.7459281683</v>
      </c>
      <c r="D105" s="5">
        <v>18210.288607594954</v>
      </c>
      <c r="E105" s="5">
        <v>70.409613910651601</v>
      </c>
      <c r="F105" s="45">
        <v>-2.5000000000000001E-2</v>
      </c>
      <c r="G105" s="45">
        <v>2.5000000000000001E-2</v>
      </c>
      <c r="H105" s="45">
        <f t="shared" si="46"/>
        <v>0.36538461538461542</v>
      </c>
      <c r="I105" s="45">
        <f t="shared" si="47"/>
        <v>0.36538461538461542</v>
      </c>
      <c r="J105" s="45">
        <v>600</v>
      </c>
      <c r="K105" s="50">
        <v>2800</v>
      </c>
      <c r="L105" s="51">
        <v>9900</v>
      </c>
      <c r="M105" s="51">
        <v>4150</v>
      </c>
      <c r="N105" s="35">
        <f t="shared" si="23"/>
        <v>496.25</v>
      </c>
      <c r="O105" s="35">
        <f t="shared" si="24"/>
        <v>25</v>
      </c>
      <c r="P105" s="35">
        <f t="shared" si="25"/>
        <v>660.60484504814042</v>
      </c>
      <c r="Q105" s="35">
        <f t="shared" si="26"/>
        <v>200.58297577816663</v>
      </c>
      <c r="R105" s="35">
        <f t="shared" si="27"/>
        <v>103.90764905968268</v>
      </c>
      <c r="S105" s="35">
        <f t="shared" si="28"/>
        <v>343.06601681741193</v>
      </c>
      <c r="T105" s="35">
        <f t="shared" si="29"/>
        <v>61.04118298606592</v>
      </c>
      <c r="U105" s="35">
        <f t="shared" si="30"/>
        <v>632.36955741828001</v>
      </c>
      <c r="V105" s="35">
        <f t="shared" si="31"/>
        <v>327.58529876889878</v>
      </c>
      <c r="W105" s="35">
        <f t="shared" si="32"/>
        <v>20.362603164970576</v>
      </c>
      <c r="X105" s="35">
        <f t="shared" si="33"/>
        <v>3890.6357785451314</v>
      </c>
      <c r="Y105" s="51">
        <v>9900</v>
      </c>
      <c r="Z105" s="51">
        <v>4150</v>
      </c>
      <c r="AA105" s="35">
        <f t="shared" si="34"/>
        <v>703.75</v>
      </c>
      <c r="AB105" s="35">
        <f t="shared" si="35"/>
        <v>475</v>
      </c>
      <c r="AC105" s="35">
        <f t="shared" si="36"/>
        <v>662.75268994061946</v>
      </c>
      <c r="AD105" s="35">
        <f t="shared" si="37"/>
        <v>230.26940331411402</v>
      </c>
      <c r="AE105" s="35">
        <f t="shared" si="38"/>
        <v>128.62254241111302</v>
      </c>
      <c r="AF105" s="35">
        <f t="shared" si="39"/>
        <v>369.91769435919286</v>
      </c>
      <c r="AG105" s="35">
        <f t="shared" si="40"/>
        <v>29.726407416454258</v>
      </c>
      <c r="AH105" s="35">
        <f t="shared" si="41"/>
        <v>622.17424345498091</v>
      </c>
      <c r="AI105" s="35">
        <f t="shared" si="42"/>
        <v>347.53046589835583</v>
      </c>
      <c r="AJ105" s="35">
        <f t="shared" si="43"/>
        <v>21.95637820328351</v>
      </c>
      <c r="AK105" s="36">
        <f t="shared" si="44"/>
        <v>3690.8952426659503</v>
      </c>
    </row>
    <row r="106" spans="1:37" x14ac:dyDescent="0.25">
      <c r="A106" s="5">
        <v>5832</v>
      </c>
      <c r="B106" s="5">
        <v>1351304.3323235512</v>
      </c>
      <c r="C106" s="5">
        <v>1748934.0222704113</v>
      </c>
      <c r="D106" s="5">
        <v>18211.982278481031</v>
      </c>
      <c r="E106" s="5">
        <v>70.465240881052651</v>
      </c>
      <c r="F106" s="45">
        <v>-2.5000000000000001E-2</v>
      </c>
      <c r="G106" s="45">
        <v>2.5000000000000001E-2</v>
      </c>
      <c r="H106" s="45">
        <f t="shared" si="46"/>
        <v>0.375</v>
      </c>
      <c r="I106" s="45">
        <f t="shared" si="47"/>
        <v>0.375</v>
      </c>
      <c r="J106" s="45">
        <v>600</v>
      </c>
      <c r="K106" s="50">
        <v>2800</v>
      </c>
      <c r="L106" s="51">
        <v>9900</v>
      </c>
      <c r="M106" s="51">
        <v>4150</v>
      </c>
      <c r="N106" s="35">
        <f t="shared" si="23"/>
        <v>496.25</v>
      </c>
      <c r="O106" s="35">
        <f t="shared" si="24"/>
        <v>25</v>
      </c>
      <c r="P106" s="35">
        <f t="shared" si="25"/>
        <v>654.55842213109588</v>
      </c>
      <c r="Q106" s="35">
        <f t="shared" si="26"/>
        <v>204.03855936624626</v>
      </c>
      <c r="R106" s="35">
        <f t="shared" si="27"/>
        <v>105.67343634673313</v>
      </c>
      <c r="S106" s="35">
        <f t="shared" si="28"/>
        <v>339.84119343452289</v>
      </c>
      <c r="T106" s="35">
        <f t="shared" si="29"/>
        <v>60.482481652799791</v>
      </c>
      <c r="U106" s="35">
        <f t="shared" si="30"/>
        <v>624.87848807698447</v>
      </c>
      <c r="V106" s="35">
        <f t="shared" si="31"/>
        <v>323.63028507625199</v>
      </c>
      <c r="W106" s="35">
        <f t="shared" si="32"/>
        <v>20.282993192879861</v>
      </c>
      <c r="X106" s="35">
        <f t="shared" si="33"/>
        <v>3871.2357868361596</v>
      </c>
      <c r="Y106" s="51">
        <v>9900</v>
      </c>
      <c r="Z106" s="51">
        <v>4150</v>
      </c>
      <c r="AA106" s="35">
        <f t="shared" si="34"/>
        <v>703.75</v>
      </c>
      <c r="AB106" s="35">
        <f t="shared" si="35"/>
        <v>475</v>
      </c>
      <c r="AC106" s="35">
        <f t="shared" si="36"/>
        <v>656.68660810239464</v>
      </c>
      <c r="AD106" s="35">
        <f t="shared" si="37"/>
        <v>233.36679337763954</v>
      </c>
      <c r="AE106" s="35">
        <f t="shared" si="38"/>
        <v>130.44241342150977</v>
      </c>
      <c r="AF106" s="35">
        <f t="shared" si="39"/>
        <v>366.77709389280227</v>
      </c>
      <c r="AG106" s="35">
        <f t="shared" si="40"/>
        <v>29.454325804592703</v>
      </c>
      <c r="AH106" s="35">
        <f t="shared" si="41"/>
        <v>614.52811027508676</v>
      </c>
      <c r="AI106" s="35">
        <f t="shared" si="42"/>
        <v>343.49587042542254</v>
      </c>
      <c r="AJ106" s="35">
        <f t="shared" si="43"/>
        <v>21.890628453684798</v>
      </c>
      <c r="AK106" s="36">
        <f t="shared" si="44"/>
        <v>3668.5062813719642</v>
      </c>
    </row>
    <row r="107" spans="1:37" x14ac:dyDescent="0.25">
      <c r="A107" s="5">
        <v>5833</v>
      </c>
      <c r="B107" s="5">
        <v>1351638.2534384727</v>
      </c>
      <c r="C107" s="5">
        <v>1749876.6232520938</v>
      </c>
      <c r="D107" s="5">
        <v>18213.675949367109</v>
      </c>
      <c r="E107" s="5">
        <v>70.520867851453716</v>
      </c>
      <c r="F107" s="45">
        <v>-2.5000000000000001E-2</v>
      </c>
      <c r="G107" s="45">
        <v>2.5000000000000001E-2</v>
      </c>
      <c r="H107" s="45">
        <f t="shared" si="46"/>
        <v>0.38461538461538464</v>
      </c>
      <c r="I107" s="45">
        <f t="shared" si="47"/>
        <v>0.38461538461538464</v>
      </c>
      <c r="J107" s="45">
        <v>600</v>
      </c>
      <c r="K107" s="50">
        <v>2800</v>
      </c>
      <c r="L107" s="51">
        <v>9900</v>
      </c>
      <c r="M107" s="51">
        <v>4150</v>
      </c>
      <c r="N107" s="35">
        <f t="shared" si="23"/>
        <v>496.25</v>
      </c>
      <c r="O107" s="35">
        <f t="shared" si="24"/>
        <v>25</v>
      </c>
      <c r="P107" s="35">
        <f t="shared" si="25"/>
        <v>648.58330800791384</v>
      </c>
      <c r="Q107" s="35">
        <f t="shared" si="26"/>
        <v>207.37182399525429</v>
      </c>
      <c r="R107" s="35">
        <f t="shared" si="27"/>
        <v>107.37468281291316</v>
      </c>
      <c r="S107" s="35">
        <f t="shared" si="28"/>
        <v>336.65364771191526</v>
      </c>
      <c r="T107" s="35">
        <f t="shared" si="29"/>
        <v>59.930369391907725</v>
      </c>
      <c r="U107" s="35">
        <f t="shared" si="30"/>
        <v>617.45354741455674</v>
      </c>
      <c r="V107" s="35">
        <f t="shared" si="31"/>
        <v>319.71015892141315</v>
      </c>
      <c r="W107" s="35">
        <f t="shared" si="32"/>
        <v>20.204695221423076</v>
      </c>
      <c r="X107" s="35">
        <f t="shared" si="33"/>
        <v>3851.8516438440465</v>
      </c>
      <c r="Y107" s="51">
        <v>9900</v>
      </c>
      <c r="Z107" s="51">
        <v>4150</v>
      </c>
      <c r="AA107" s="35">
        <f t="shared" si="34"/>
        <v>703.75</v>
      </c>
      <c r="AB107" s="35">
        <f t="shared" si="35"/>
        <v>475</v>
      </c>
      <c r="AC107" s="35">
        <f t="shared" si="36"/>
        <v>650.69206690651151</v>
      </c>
      <c r="AD107" s="35">
        <f t="shared" si="37"/>
        <v>236.34512925988588</v>
      </c>
      <c r="AE107" s="35">
        <f t="shared" si="38"/>
        <v>132.1999096557461</v>
      </c>
      <c r="AF107" s="35">
        <f t="shared" si="39"/>
        <v>363.67686951108834</v>
      </c>
      <c r="AG107" s="35">
        <f t="shared" si="40"/>
        <v>29.185453000953828</v>
      </c>
      <c r="AH107" s="35">
        <f t="shared" si="41"/>
        <v>606.95381741699816</v>
      </c>
      <c r="AI107" s="35">
        <f t="shared" si="42"/>
        <v>339.50028959347009</v>
      </c>
      <c r="AJ107" s="35">
        <f t="shared" si="43"/>
        <v>21.826528117231867</v>
      </c>
      <c r="AK107" s="36">
        <f t="shared" si="44"/>
        <v>3646.1155271594707</v>
      </c>
    </row>
    <row r="108" spans="1:37" x14ac:dyDescent="0.25">
      <c r="A108" s="5">
        <v>5833.2</v>
      </c>
      <c r="B108" s="5">
        <v>1351704.9278349876</v>
      </c>
      <c r="C108" s="5">
        <v>1750065.1823269725</v>
      </c>
      <c r="D108" s="5">
        <v>18214.014683544319</v>
      </c>
      <c r="E108" s="5">
        <v>70.531993245533897</v>
      </c>
      <c r="F108" s="45">
        <v>-2.5000000000000001E-2</v>
      </c>
      <c r="G108" s="45">
        <v>2.5000000000000001E-2</v>
      </c>
      <c r="H108" s="45">
        <f t="shared" si="46"/>
        <v>0.38653846153845983</v>
      </c>
      <c r="I108" s="45">
        <f t="shared" si="47"/>
        <v>0.38653846153845983</v>
      </c>
      <c r="J108" s="45">
        <v>600</v>
      </c>
      <c r="K108" s="50">
        <v>2800</v>
      </c>
      <c r="L108" s="51">
        <v>9900</v>
      </c>
      <c r="M108" s="51">
        <v>4150</v>
      </c>
      <c r="N108" s="35">
        <f t="shared" si="23"/>
        <v>496.25</v>
      </c>
      <c r="O108" s="35">
        <f t="shared" si="24"/>
        <v>25</v>
      </c>
      <c r="P108" s="35">
        <f t="shared" si="25"/>
        <v>647.39678673340256</v>
      </c>
      <c r="Q108" s="35">
        <f t="shared" si="26"/>
        <v>208.02400215951042</v>
      </c>
      <c r="R108" s="35">
        <f t="shared" si="27"/>
        <v>107.70729293958998</v>
      </c>
      <c r="S108" s="35">
        <f t="shared" si="28"/>
        <v>336.02057766303597</v>
      </c>
      <c r="T108" s="35">
        <f t="shared" si="29"/>
        <v>59.82073249963058</v>
      </c>
      <c r="U108" s="35">
        <f t="shared" si="30"/>
        <v>615.97656938804664</v>
      </c>
      <c r="V108" s="35">
        <f t="shared" si="31"/>
        <v>318.930354739206</v>
      </c>
      <c r="W108" s="35">
        <f t="shared" si="32"/>
        <v>20.189192986596552</v>
      </c>
      <c r="X108" s="35">
        <f t="shared" si="33"/>
        <v>3847.976715382717</v>
      </c>
      <c r="Y108" s="51">
        <v>9900</v>
      </c>
      <c r="Z108" s="51">
        <v>4150</v>
      </c>
      <c r="AA108" s="35">
        <f t="shared" si="34"/>
        <v>703.75</v>
      </c>
      <c r="AB108" s="35">
        <f t="shared" si="35"/>
        <v>475</v>
      </c>
      <c r="AC108" s="35">
        <f t="shared" si="36"/>
        <v>649.50168785881192</v>
      </c>
      <c r="AD108" s="35">
        <f t="shared" si="37"/>
        <v>236.92671675195405</v>
      </c>
      <c r="AE108" s="35">
        <f t="shared" si="38"/>
        <v>132.54403476258776</v>
      </c>
      <c r="AF108" s="35">
        <f t="shared" si="39"/>
        <v>363.06163699350589</v>
      </c>
      <c r="AG108" s="35">
        <f t="shared" si="40"/>
        <v>29.132060999549655</v>
      </c>
      <c r="AH108" s="35">
        <f t="shared" si="41"/>
        <v>605.44764463879653</v>
      </c>
      <c r="AI108" s="35">
        <f t="shared" si="42"/>
        <v>338.7058866052077</v>
      </c>
      <c r="AJ108" s="35">
        <f t="shared" si="43"/>
        <v>21.813906476412445</v>
      </c>
      <c r="AK108" s="36">
        <f t="shared" si="44"/>
        <v>3641.637161147803</v>
      </c>
    </row>
    <row r="109" spans="1:37" x14ac:dyDescent="0.25">
      <c r="A109" s="5">
        <v>5833.8</v>
      </c>
      <c r="B109" s="5">
        <v>1351904.73132658</v>
      </c>
      <c r="C109" s="5">
        <v>1750630.9371807873</v>
      </c>
      <c r="D109" s="5">
        <v>18215.030886075965</v>
      </c>
      <c r="E109" s="5">
        <v>70.56536942777457</v>
      </c>
      <c r="F109" s="45">
        <v>-2.5000000000000001E-2</v>
      </c>
      <c r="G109" s="45">
        <v>2.5000000000000001E-2</v>
      </c>
      <c r="H109" s="45">
        <f t="shared" si="46"/>
        <v>0.39230769230769408</v>
      </c>
      <c r="I109" s="45">
        <f t="shared" si="47"/>
        <v>0.39230769230769408</v>
      </c>
      <c r="J109" s="45">
        <v>600</v>
      </c>
      <c r="K109" s="50">
        <v>2800</v>
      </c>
      <c r="L109" s="51">
        <v>9900</v>
      </c>
      <c r="M109" s="51">
        <v>4150</v>
      </c>
      <c r="N109" s="35">
        <f t="shared" si="23"/>
        <v>496.25</v>
      </c>
      <c r="O109" s="35">
        <f t="shared" si="24"/>
        <v>25</v>
      </c>
      <c r="P109" s="35">
        <f t="shared" si="25"/>
        <v>643.85413437404372</v>
      </c>
      <c r="Q109" s="35">
        <f t="shared" si="26"/>
        <v>209.95192080349184</v>
      </c>
      <c r="R109" s="35">
        <f t="shared" si="27"/>
        <v>108.69001819226249</v>
      </c>
      <c r="S109" s="35">
        <f t="shared" si="28"/>
        <v>334.13018937535219</v>
      </c>
      <c r="T109" s="35">
        <f t="shared" si="29"/>
        <v>59.493384475248646</v>
      </c>
      <c r="U109" s="35">
        <f t="shared" si="30"/>
        <v>611.56177128544675</v>
      </c>
      <c r="V109" s="35">
        <f t="shared" si="31"/>
        <v>316.59943758705526</v>
      </c>
      <c r="W109" s="35">
        <f t="shared" si="32"/>
        <v>20.143000845587348</v>
      </c>
      <c r="X109" s="35">
        <f t="shared" si="33"/>
        <v>3836.3557274796513</v>
      </c>
      <c r="Y109" s="51">
        <v>9900</v>
      </c>
      <c r="Z109" s="51">
        <v>4150</v>
      </c>
      <c r="AA109" s="35">
        <f t="shared" si="34"/>
        <v>703.75</v>
      </c>
      <c r="AB109" s="35">
        <f t="shared" si="35"/>
        <v>475</v>
      </c>
      <c r="AC109" s="35">
        <f t="shared" si="36"/>
        <v>645.94751716465294</v>
      </c>
      <c r="AD109" s="35">
        <f t="shared" si="37"/>
        <v>238.64365863588839</v>
      </c>
      <c r="AE109" s="35">
        <f t="shared" si="38"/>
        <v>133.56184328165273</v>
      </c>
      <c r="AF109" s="35">
        <f t="shared" si="39"/>
        <v>361.22551024665148</v>
      </c>
      <c r="AG109" s="35">
        <f t="shared" si="40"/>
        <v>28.972645990473403</v>
      </c>
      <c r="AH109" s="35">
        <f t="shared" si="41"/>
        <v>600.94659774371507</v>
      </c>
      <c r="AI109" s="35">
        <f t="shared" si="42"/>
        <v>336.33215216060239</v>
      </c>
      <c r="AJ109" s="35">
        <f t="shared" si="43"/>
        <v>21.776439213555129</v>
      </c>
      <c r="AK109" s="36">
        <f t="shared" si="44"/>
        <v>3628.2016327434158</v>
      </c>
    </row>
    <row r="110" spans="1:37" x14ac:dyDescent="0.25">
      <c r="A110" s="5">
        <v>5834</v>
      </c>
      <c r="B110" s="5">
        <v>1351971.2592492104</v>
      </c>
      <c r="C110" s="5">
        <v>1750819.5479847491</v>
      </c>
      <c r="D110" s="5">
        <v>18215.369620253183</v>
      </c>
      <c r="E110" s="5">
        <v>70.576494821854752</v>
      </c>
      <c r="F110" s="45">
        <v>-2.5000000000000001E-2</v>
      </c>
      <c r="G110" s="45">
        <v>2.5000000000000001E-2</v>
      </c>
      <c r="H110" s="45">
        <f t="shared" si="46"/>
        <v>0.39423076923076927</v>
      </c>
      <c r="I110" s="45">
        <f t="shared" si="47"/>
        <v>0.39423076923076927</v>
      </c>
      <c r="J110" s="45">
        <v>600</v>
      </c>
      <c r="K110" s="50">
        <v>2800</v>
      </c>
      <c r="L110" s="51">
        <v>9900</v>
      </c>
      <c r="M110" s="51">
        <v>4150</v>
      </c>
      <c r="N110" s="35">
        <f t="shared" si="23"/>
        <v>496.25</v>
      </c>
      <c r="O110" s="35">
        <f t="shared" si="24"/>
        <v>25</v>
      </c>
      <c r="P110" s="35">
        <f t="shared" si="25"/>
        <v>642.67887033712145</v>
      </c>
      <c r="Q110" s="35">
        <f t="shared" si="26"/>
        <v>210.58508359127782</v>
      </c>
      <c r="R110" s="35">
        <f t="shared" si="27"/>
        <v>109.01259032338743</v>
      </c>
      <c r="S110" s="35">
        <f t="shared" si="28"/>
        <v>333.50299009252376</v>
      </c>
      <c r="T110" s="35">
        <f t="shared" si="29"/>
        <v>59.384787773797747</v>
      </c>
      <c r="U110" s="35">
        <f t="shared" si="30"/>
        <v>610.09557117355985</v>
      </c>
      <c r="V110" s="35">
        <f t="shared" si="31"/>
        <v>315.82530644735095</v>
      </c>
      <c r="W110" s="35">
        <f t="shared" si="32"/>
        <v>20.127708287925458</v>
      </c>
      <c r="X110" s="35">
        <f t="shared" si="33"/>
        <v>3832.4833301554372</v>
      </c>
      <c r="Y110" s="51">
        <v>9900</v>
      </c>
      <c r="Z110" s="51">
        <v>4150</v>
      </c>
      <c r="AA110" s="35">
        <f t="shared" si="34"/>
        <v>703.75</v>
      </c>
      <c r="AB110" s="35">
        <f t="shared" si="35"/>
        <v>475</v>
      </c>
      <c r="AC110" s="35">
        <f t="shared" si="36"/>
        <v>644.76843195554591</v>
      </c>
      <c r="AD110" s="35">
        <f t="shared" si="37"/>
        <v>239.20676182748224</v>
      </c>
      <c r="AE110" s="35">
        <f t="shared" si="38"/>
        <v>133.89629079916853</v>
      </c>
      <c r="AF110" s="35">
        <f t="shared" si="39"/>
        <v>360.61664824751398</v>
      </c>
      <c r="AG110" s="35">
        <f t="shared" si="40"/>
        <v>28.919760550947284</v>
      </c>
      <c r="AH110" s="35">
        <f t="shared" si="41"/>
        <v>599.45209023970199</v>
      </c>
      <c r="AI110" s="35">
        <f t="shared" si="42"/>
        <v>335.54407401238876</v>
      </c>
      <c r="AJ110" s="35">
        <f t="shared" si="43"/>
        <v>21.764082827808206</v>
      </c>
      <c r="AK110" s="36">
        <f t="shared" si="44"/>
        <v>3623.7229798130938</v>
      </c>
    </row>
    <row r="111" spans="1:37" x14ac:dyDescent="0.25">
      <c r="A111" s="5">
        <v>5835</v>
      </c>
      <c r="B111" s="5">
        <v>1352303.3494420052</v>
      </c>
      <c r="C111" s="5">
        <v>1751762.7955795527</v>
      </c>
      <c r="D111" s="5">
        <v>18217.063291139257</v>
      </c>
      <c r="E111" s="5">
        <v>70.632121792255816</v>
      </c>
      <c r="F111" s="45">
        <v>-2.5000000000000001E-2</v>
      </c>
      <c r="G111" s="45">
        <v>2.5000000000000001E-2</v>
      </c>
      <c r="H111" s="45">
        <f t="shared" si="46"/>
        <v>0.40384615384615385</v>
      </c>
      <c r="I111" s="45">
        <f t="shared" si="47"/>
        <v>0.40384615384615385</v>
      </c>
      <c r="J111" s="45">
        <v>600</v>
      </c>
      <c r="K111" s="50">
        <v>2800</v>
      </c>
      <c r="L111" s="51">
        <v>9900</v>
      </c>
      <c r="M111" s="51">
        <v>4150</v>
      </c>
      <c r="N111" s="35">
        <f t="shared" si="23"/>
        <v>496.25</v>
      </c>
      <c r="O111" s="35">
        <f t="shared" si="24"/>
        <v>25</v>
      </c>
      <c r="P111" s="35">
        <f t="shared" si="25"/>
        <v>636.84446898865667</v>
      </c>
      <c r="Q111" s="35">
        <f t="shared" si="26"/>
        <v>213.68065746926504</v>
      </c>
      <c r="R111" s="35">
        <f t="shared" si="27"/>
        <v>110.58836208504761</v>
      </c>
      <c r="S111" s="35">
        <f t="shared" si="28"/>
        <v>330.38882786028267</v>
      </c>
      <c r="T111" s="35">
        <f t="shared" si="29"/>
        <v>58.845677649196958</v>
      </c>
      <c r="U111" s="35">
        <f t="shared" si="30"/>
        <v>602.80533183021862</v>
      </c>
      <c r="V111" s="35">
        <f t="shared" si="31"/>
        <v>311.97608193818877</v>
      </c>
      <c r="W111" s="35">
        <f t="shared" si="32"/>
        <v>20.052031200494113</v>
      </c>
      <c r="X111" s="35">
        <f t="shared" si="33"/>
        <v>3813.1308263886735</v>
      </c>
      <c r="Y111" s="51">
        <v>9900</v>
      </c>
      <c r="Z111" s="51">
        <v>4150</v>
      </c>
      <c r="AA111" s="35">
        <f t="shared" si="34"/>
        <v>703.75</v>
      </c>
      <c r="AB111" s="35">
        <f t="shared" si="35"/>
        <v>475</v>
      </c>
      <c r="AC111" s="35">
        <f t="shared" si="36"/>
        <v>638.9150610381613</v>
      </c>
      <c r="AD111" s="35">
        <f t="shared" si="37"/>
        <v>241.95404433740427</v>
      </c>
      <c r="AE111" s="35">
        <f t="shared" si="38"/>
        <v>135.53281714713762</v>
      </c>
      <c r="AF111" s="35">
        <f t="shared" si="39"/>
        <v>357.59605443115618</v>
      </c>
      <c r="AG111" s="35">
        <f t="shared" si="40"/>
        <v>28.657219649505763</v>
      </c>
      <c r="AH111" s="35">
        <f t="shared" si="41"/>
        <v>592.02359065176688</v>
      </c>
      <c r="AI111" s="35">
        <f t="shared" si="42"/>
        <v>331.62754223981983</v>
      </c>
      <c r="AJ111" s="35">
        <f t="shared" si="43"/>
        <v>21.703298162550041</v>
      </c>
      <c r="AK111" s="36">
        <f t="shared" si="44"/>
        <v>3601.3286391174261</v>
      </c>
    </row>
    <row r="112" spans="1:37" x14ac:dyDescent="0.25">
      <c r="A112" s="5">
        <v>5836</v>
      </c>
      <c r="B112" s="5">
        <v>1352634.5237045288</v>
      </c>
      <c r="C112" s="5">
        <v>1752706.3651474118</v>
      </c>
      <c r="D112" s="5">
        <v>18218.756962025331</v>
      </c>
      <c r="E112" s="5">
        <v>70.687748762656867</v>
      </c>
      <c r="F112" s="45">
        <v>-2.5000000000000001E-2</v>
      </c>
      <c r="G112" s="45">
        <v>2.5000000000000001E-2</v>
      </c>
      <c r="H112" s="45">
        <f t="shared" si="46"/>
        <v>0.41346153846153844</v>
      </c>
      <c r="I112" s="45">
        <f t="shared" si="47"/>
        <v>0.41346153846153844</v>
      </c>
      <c r="J112" s="45">
        <v>600</v>
      </c>
      <c r="K112" s="50">
        <v>2800</v>
      </c>
      <c r="L112" s="51">
        <v>9900</v>
      </c>
      <c r="M112" s="51">
        <v>4150</v>
      </c>
      <c r="N112" s="35">
        <f t="shared" si="23"/>
        <v>496.25</v>
      </c>
      <c r="O112" s="35">
        <f t="shared" si="24"/>
        <v>25</v>
      </c>
      <c r="P112" s="35">
        <f t="shared" si="25"/>
        <v>631.07945664438523</v>
      </c>
      <c r="Q112" s="35">
        <f t="shared" si="26"/>
        <v>216.66086767460422</v>
      </c>
      <c r="R112" s="35">
        <f t="shared" si="27"/>
        <v>112.10320131433532</v>
      </c>
      <c r="S112" s="35">
        <f t="shared" si="28"/>
        <v>327.31076542656353</v>
      </c>
      <c r="T112" s="35">
        <f t="shared" si="29"/>
        <v>58.312979204640499</v>
      </c>
      <c r="U112" s="35">
        <f t="shared" si="30"/>
        <v>595.58353953142546</v>
      </c>
      <c r="V112" s="35">
        <f t="shared" si="31"/>
        <v>308.16280830126948</v>
      </c>
      <c r="W112" s="35">
        <f t="shared" si="32"/>
        <v>19.977662549068611</v>
      </c>
      <c r="X112" s="35">
        <f t="shared" si="33"/>
        <v>3793.7941131937218</v>
      </c>
      <c r="Y112" s="51">
        <v>9900</v>
      </c>
      <c r="Z112" s="51">
        <v>4150</v>
      </c>
      <c r="AA112" s="35">
        <f t="shared" si="34"/>
        <v>703.75</v>
      </c>
      <c r="AB112" s="35">
        <f t="shared" si="35"/>
        <v>475</v>
      </c>
      <c r="AC112" s="35">
        <f t="shared" si="36"/>
        <v>633.13130473157776</v>
      </c>
      <c r="AD112" s="35">
        <f t="shared" si="37"/>
        <v>244.58932982584884</v>
      </c>
      <c r="AE112" s="35">
        <f t="shared" si="38"/>
        <v>137.11074829546493</v>
      </c>
      <c r="AF112" s="35">
        <f t="shared" si="39"/>
        <v>354.6147100087245</v>
      </c>
      <c r="AG112" s="35">
        <f t="shared" si="40"/>
        <v>28.397801168107531</v>
      </c>
      <c r="AH112" s="35">
        <f t="shared" si="41"/>
        <v>584.66891817304213</v>
      </c>
      <c r="AI112" s="35">
        <f t="shared" si="42"/>
        <v>327.75098134037154</v>
      </c>
      <c r="AJ112" s="35">
        <f t="shared" si="43"/>
        <v>21.644179659833384</v>
      </c>
      <c r="AK112" s="36">
        <f t="shared" si="44"/>
        <v>3578.9325048570204</v>
      </c>
    </row>
    <row r="113" spans="1:37" x14ac:dyDescent="0.25">
      <c r="A113" s="5">
        <v>5837</v>
      </c>
      <c r="B113" s="5">
        <v>1352964.7817239761</v>
      </c>
      <c r="C113" s="5">
        <v>1753650.2557989359</v>
      </c>
      <c r="D113" s="5">
        <v>18220.450632911408</v>
      </c>
      <c r="E113" s="5">
        <v>70.743375733057903</v>
      </c>
      <c r="F113" s="45">
        <v>-2.5000000000000001E-2</v>
      </c>
      <c r="G113" s="45">
        <v>2.5000000000000001E-2</v>
      </c>
      <c r="H113" s="45">
        <f t="shared" si="46"/>
        <v>0.42307692307692307</v>
      </c>
      <c r="I113" s="45">
        <f t="shared" si="47"/>
        <v>0.42307692307692307</v>
      </c>
      <c r="J113" s="45">
        <v>600</v>
      </c>
      <c r="K113" s="50">
        <v>2800</v>
      </c>
      <c r="L113" s="51">
        <v>9900</v>
      </c>
      <c r="M113" s="51">
        <v>4150</v>
      </c>
      <c r="N113" s="35">
        <f t="shared" si="23"/>
        <v>496.25</v>
      </c>
      <c r="O113" s="35">
        <f t="shared" si="24"/>
        <v>25</v>
      </c>
      <c r="P113" s="35">
        <f t="shared" si="25"/>
        <v>625.38317938937678</v>
      </c>
      <c r="Q113" s="35">
        <f t="shared" si="26"/>
        <v>219.52803641581019</v>
      </c>
      <c r="R113" s="35">
        <f t="shared" si="27"/>
        <v>113.55830995117918</v>
      </c>
      <c r="S113" s="35">
        <f t="shared" si="28"/>
        <v>324.26840461088568</v>
      </c>
      <c r="T113" s="35">
        <f t="shared" si="29"/>
        <v>57.786632017106633</v>
      </c>
      <c r="U113" s="35">
        <f t="shared" si="30"/>
        <v>588.43084311621919</v>
      </c>
      <c r="V113" s="35">
        <f t="shared" si="31"/>
        <v>304.38577759087957</v>
      </c>
      <c r="W113" s="35">
        <f t="shared" si="32"/>
        <v>19.90460071650368</v>
      </c>
      <c r="X113" s="35">
        <f t="shared" si="33"/>
        <v>3774.4731712521152</v>
      </c>
      <c r="Y113" s="51">
        <v>9900</v>
      </c>
      <c r="Z113" s="51">
        <v>4150</v>
      </c>
      <c r="AA113" s="35">
        <f t="shared" si="34"/>
        <v>703.75</v>
      </c>
      <c r="AB113" s="35">
        <f t="shared" si="35"/>
        <v>475</v>
      </c>
      <c r="AC113" s="35">
        <f t="shared" si="36"/>
        <v>627.41650699477145</v>
      </c>
      <c r="AD113" s="35">
        <f t="shared" si="37"/>
        <v>247.11496859210976</v>
      </c>
      <c r="AE113" s="35">
        <f t="shared" si="38"/>
        <v>138.63134187996334</v>
      </c>
      <c r="AF113" s="35">
        <f t="shared" si="39"/>
        <v>351.67223486088596</v>
      </c>
      <c r="AG113" s="35">
        <f t="shared" si="40"/>
        <v>28.141475681383131</v>
      </c>
      <c r="AH113" s="35">
        <f t="shared" si="41"/>
        <v>577.38861107642788</v>
      </c>
      <c r="AI113" s="35">
        <f t="shared" si="42"/>
        <v>323.91464748481138</v>
      </c>
      <c r="AJ113" s="35">
        <f t="shared" si="43"/>
        <v>21.586732837527443</v>
      </c>
      <c r="AK113" s="36">
        <f t="shared" si="44"/>
        <v>3556.5345768163993</v>
      </c>
    </row>
    <row r="114" spans="1:37" x14ac:dyDescent="0.25">
      <c r="A114" s="5">
        <v>5837.7</v>
      </c>
      <c r="B114" s="5">
        <v>1353195.4170064926</v>
      </c>
      <c r="C114" s="5">
        <v>1754311.1698233485</v>
      </c>
      <c r="D114" s="5">
        <v>18221.636202531663</v>
      </c>
      <c r="E114" s="5">
        <v>70.782314612338652</v>
      </c>
      <c r="F114" s="45">
        <v>-2.5000000000000001E-2</v>
      </c>
      <c r="G114" s="45">
        <v>2.5000000000000001E-2</v>
      </c>
      <c r="H114" s="45">
        <f t="shared" si="46"/>
        <v>0.42980769230769056</v>
      </c>
      <c r="I114" s="45">
        <f t="shared" si="47"/>
        <v>0.42980769230769056</v>
      </c>
      <c r="J114" s="45">
        <v>600</v>
      </c>
      <c r="K114" s="50">
        <v>2800</v>
      </c>
      <c r="L114" s="51">
        <v>9900</v>
      </c>
      <c r="M114" s="51">
        <v>4150</v>
      </c>
      <c r="N114" s="35">
        <f t="shared" si="23"/>
        <v>496.25</v>
      </c>
      <c r="O114" s="35">
        <f t="shared" si="24"/>
        <v>25</v>
      </c>
      <c r="P114" s="35">
        <f t="shared" si="25"/>
        <v>621.43632952078872</v>
      </c>
      <c r="Q114" s="35">
        <f t="shared" si="26"/>
        <v>221.46903733310072</v>
      </c>
      <c r="R114" s="35">
        <f t="shared" si="27"/>
        <v>114.54198872317116</v>
      </c>
      <c r="S114" s="35">
        <f t="shared" si="28"/>
        <v>322.15978012117239</v>
      </c>
      <c r="T114" s="35">
        <f t="shared" si="29"/>
        <v>57.421935350327779</v>
      </c>
      <c r="U114" s="35">
        <f t="shared" si="30"/>
        <v>583.46538527182327</v>
      </c>
      <c r="V114" s="35">
        <f t="shared" si="31"/>
        <v>301.76356200821084</v>
      </c>
      <c r="W114" s="35">
        <f t="shared" si="32"/>
        <v>19.854234027537416</v>
      </c>
      <c r="X114" s="35">
        <f t="shared" si="33"/>
        <v>3760.957885459301</v>
      </c>
      <c r="Y114" s="51">
        <v>9900</v>
      </c>
      <c r="Z114" s="51">
        <v>4150</v>
      </c>
      <c r="AA114" s="35">
        <f t="shared" si="34"/>
        <v>703.75</v>
      </c>
      <c r="AB114" s="35">
        <f t="shared" si="35"/>
        <v>475</v>
      </c>
      <c r="AC114" s="35">
        <f t="shared" si="36"/>
        <v>623.456824611564</v>
      </c>
      <c r="AD114" s="35">
        <f t="shared" si="37"/>
        <v>248.81893202994527</v>
      </c>
      <c r="AE114" s="35">
        <f t="shared" si="38"/>
        <v>139.66231346712942</v>
      </c>
      <c r="AF114" s="35">
        <f t="shared" si="39"/>
        <v>349.63542504310669</v>
      </c>
      <c r="AG114" s="35">
        <f t="shared" si="40"/>
        <v>27.963872280371625</v>
      </c>
      <c r="AH114" s="35">
        <f t="shared" si="41"/>
        <v>572.33690198267402</v>
      </c>
      <c r="AI114" s="35">
        <f t="shared" si="42"/>
        <v>321.25327104888436</v>
      </c>
      <c r="AJ114" s="35">
        <f t="shared" si="43"/>
        <v>21.547517665030661</v>
      </c>
      <c r="AK114" s="36">
        <f t="shared" si="44"/>
        <v>3540.8549597733345</v>
      </c>
    </row>
    <row r="115" spans="1:37" x14ac:dyDescent="0.25">
      <c r="A115" s="5">
        <v>5838</v>
      </c>
      <c r="B115" s="5">
        <v>1353294.1231894493</v>
      </c>
      <c r="C115" s="5">
        <v>1754594.4666444063</v>
      </c>
      <c r="D115" s="5">
        <v>18222.144303797486</v>
      </c>
      <c r="E115" s="5">
        <v>70.799002703458967</v>
      </c>
      <c r="F115" s="45">
        <v>-2.5000000000000001E-2</v>
      </c>
      <c r="G115" s="45">
        <v>2.5000000000000001E-2</v>
      </c>
      <c r="H115" s="45">
        <f t="shared" si="46"/>
        <v>0.43269230769230771</v>
      </c>
      <c r="I115" s="45">
        <f t="shared" si="47"/>
        <v>0.43269230769230771</v>
      </c>
      <c r="J115" s="45">
        <v>600</v>
      </c>
      <c r="K115" s="50">
        <v>2800</v>
      </c>
      <c r="L115" s="51">
        <v>9900</v>
      </c>
      <c r="M115" s="51">
        <v>4150</v>
      </c>
      <c r="N115" s="35">
        <f t="shared" si="23"/>
        <v>496.25</v>
      </c>
      <c r="O115" s="35">
        <f t="shared" si="24"/>
        <v>25</v>
      </c>
      <c r="P115" s="35">
        <f t="shared" si="25"/>
        <v>619.75497729316294</v>
      </c>
      <c r="Q115" s="35">
        <f t="shared" si="26"/>
        <v>222.28448359120287</v>
      </c>
      <c r="R115" s="35">
        <f t="shared" si="27"/>
        <v>114.95488742043926</v>
      </c>
      <c r="S115" s="35">
        <f t="shared" si="28"/>
        <v>321.26134491553387</v>
      </c>
      <c r="T115" s="35">
        <f t="shared" si="29"/>
        <v>57.266575107726084</v>
      </c>
      <c r="U115" s="35">
        <f t="shared" si="30"/>
        <v>581.34783121536623</v>
      </c>
      <c r="V115" s="35">
        <f t="shared" si="31"/>
        <v>300.64525157042391</v>
      </c>
      <c r="W115" s="35">
        <f t="shared" si="32"/>
        <v>19.83284388966235</v>
      </c>
      <c r="X115" s="35">
        <f t="shared" si="33"/>
        <v>3755.1679812768871</v>
      </c>
      <c r="Y115" s="51">
        <v>9900</v>
      </c>
      <c r="Z115" s="51">
        <v>4150</v>
      </c>
      <c r="AA115" s="35">
        <f t="shared" si="34"/>
        <v>703.75</v>
      </c>
      <c r="AB115" s="35">
        <f t="shared" si="35"/>
        <v>475</v>
      </c>
      <c r="AC115" s="35">
        <f t="shared" si="36"/>
        <v>621.77000575162151</v>
      </c>
      <c r="AD115" s="35">
        <f t="shared" si="37"/>
        <v>249.53330578003434</v>
      </c>
      <c r="AE115" s="35">
        <f t="shared" si="38"/>
        <v>140.09585236637997</v>
      </c>
      <c r="AF115" s="35">
        <f t="shared" si="39"/>
        <v>348.76824711253806</v>
      </c>
      <c r="AG115" s="35">
        <f t="shared" si="40"/>
        <v>27.888213493271259</v>
      </c>
      <c r="AH115" s="35">
        <f t="shared" si="41"/>
        <v>570.18314760321141</v>
      </c>
      <c r="AI115" s="35">
        <f t="shared" si="42"/>
        <v>320.11876658594218</v>
      </c>
      <c r="AJ115" s="35">
        <f t="shared" si="43"/>
        <v>21.530963211502414</v>
      </c>
      <c r="AK115" s="36">
        <f t="shared" si="44"/>
        <v>3534.1348547800499</v>
      </c>
    </row>
    <row r="116" spans="1:37" x14ac:dyDescent="0.25">
      <c r="A116" s="5">
        <v>5838.3</v>
      </c>
      <c r="B116" s="5">
        <v>1353392.7468543053</v>
      </c>
      <c r="C116" s="5">
        <v>1754877.7922028303</v>
      </c>
      <c r="D116" s="5">
        <v>18222.652405063309</v>
      </c>
      <c r="E116" s="5">
        <v>70.815690794579297</v>
      </c>
      <c r="F116" s="45">
        <v>-2.5000000000000001E-2</v>
      </c>
      <c r="G116" s="45">
        <v>2.5000000000000001E-2</v>
      </c>
      <c r="H116" s="45">
        <f t="shared" si="46"/>
        <v>0.43557692307692486</v>
      </c>
      <c r="I116" s="45">
        <f t="shared" si="47"/>
        <v>0.43557692307692486</v>
      </c>
      <c r="J116" s="45">
        <v>600</v>
      </c>
      <c r="K116" s="50">
        <v>2800</v>
      </c>
      <c r="L116" s="51">
        <v>9900</v>
      </c>
      <c r="M116" s="51">
        <v>4150</v>
      </c>
      <c r="N116" s="35">
        <f t="shared" si="23"/>
        <v>496.25</v>
      </c>
      <c r="O116" s="35">
        <f t="shared" si="24"/>
        <v>25</v>
      </c>
      <c r="P116" s="35">
        <f t="shared" si="25"/>
        <v>618.07969197936995</v>
      </c>
      <c r="Q116" s="35">
        <f t="shared" si="26"/>
        <v>223.09017332501941</v>
      </c>
      <c r="R116" s="35">
        <f t="shared" si="27"/>
        <v>115.36262596052933</v>
      </c>
      <c r="S116" s="35">
        <f t="shared" si="28"/>
        <v>320.3660505937105</v>
      </c>
      <c r="T116" s="35">
        <f t="shared" si="29"/>
        <v>57.11177545985845</v>
      </c>
      <c r="U116" s="35">
        <f t="shared" si="30"/>
        <v>579.23659682318316</v>
      </c>
      <c r="V116" s="35">
        <f t="shared" si="31"/>
        <v>299.53024763941386</v>
      </c>
      <c r="W116" s="35">
        <f t="shared" si="32"/>
        <v>19.811571023664811</v>
      </c>
      <c r="X116" s="35">
        <f t="shared" si="33"/>
        <v>3749.3794930382355</v>
      </c>
      <c r="Y116" s="51">
        <v>9900</v>
      </c>
      <c r="Z116" s="51">
        <v>4150</v>
      </c>
      <c r="AA116" s="35">
        <f t="shared" si="34"/>
        <v>703.75</v>
      </c>
      <c r="AB116" s="35">
        <f t="shared" si="35"/>
        <v>475</v>
      </c>
      <c r="AC116" s="35">
        <f t="shared" si="36"/>
        <v>620.08927353105571</v>
      </c>
      <c r="AD116" s="35">
        <f t="shared" si="37"/>
        <v>250.23823284456947</v>
      </c>
      <c r="AE116" s="35">
        <f t="shared" si="38"/>
        <v>140.52445633627735</v>
      </c>
      <c r="AF116" s="35">
        <f t="shared" si="39"/>
        <v>347.90449855637041</v>
      </c>
      <c r="AG116" s="35">
        <f t="shared" si="40"/>
        <v>27.812827709848822</v>
      </c>
      <c r="AH116" s="35">
        <f t="shared" si="41"/>
        <v>568.03616729598934</v>
      </c>
      <c r="AI116" s="35">
        <f t="shared" si="42"/>
        <v>318.98792075546686</v>
      </c>
      <c r="AJ116" s="35">
        <f t="shared" si="43"/>
        <v>21.514560203331794</v>
      </c>
      <c r="AK116" s="36">
        <f t="shared" si="44"/>
        <v>3527.4145883077499</v>
      </c>
    </row>
    <row r="117" spans="1:37" x14ac:dyDescent="0.25">
      <c r="A117" s="5">
        <v>5839</v>
      </c>
      <c r="B117" s="5">
        <v>1353622.5477900505</v>
      </c>
      <c r="C117" s="5">
        <v>1755538.9967938066</v>
      </c>
      <c r="D117" s="5">
        <v>18223.837974683564</v>
      </c>
      <c r="E117" s="5">
        <v>70.854629673860018</v>
      </c>
      <c r="F117" s="45">
        <v>-2.5000000000000001E-2</v>
      </c>
      <c r="G117" s="45">
        <v>2.5000000000000001E-2</v>
      </c>
      <c r="H117" s="45">
        <f t="shared" si="46"/>
        <v>0.44230769230769229</v>
      </c>
      <c r="I117" s="45">
        <f t="shared" si="47"/>
        <v>0.44230769230769229</v>
      </c>
      <c r="J117" s="45">
        <v>600</v>
      </c>
      <c r="K117" s="50">
        <v>2800</v>
      </c>
      <c r="L117" s="51">
        <v>9900</v>
      </c>
      <c r="M117" s="51">
        <v>4150</v>
      </c>
      <c r="N117" s="35">
        <f t="shared" si="23"/>
        <v>496.25</v>
      </c>
      <c r="O117" s="35">
        <f t="shared" si="24"/>
        <v>25</v>
      </c>
      <c r="P117" s="35">
        <f t="shared" si="25"/>
        <v>614.1941849802497</v>
      </c>
      <c r="Q117" s="35">
        <f t="shared" si="26"/>
        <v>224.93252441197771</v>
      </c>
      <c r="R117" s="35">
        <f t="shared" si="27"/>
        <v>116.29412944201162</v>
      </c>
      <c r="S117" s="35">
        <f t="shared" si="28"/>
        <v>318.2891837937475</v>
      </c>
      <c r="T117" s="35">
        <f t="shared" si="29"/>
        <v>56.752746994498565</v>
      </c>
      <c r="U117" s="35">
        <f t="shared" si="30"/>
        <v>574.33503342267898</v>
      </c>
      <c r="V117" s="35">
        <f t="shared" si="31"/>
        <v>296.94146230985183</v>
      </c>
      <c r="W117" s="35">
        <f t="shared" si="32"/>
        <v>19.762390070498682</v>
      </c>
      <c r="X117" s="35">
        <f t="shared" si="33"/>
        <v>3735.8785240125048</v>
      </c>
      <c r="Y117" s="51">
        <v>9900</v>
      </c>
      <c r="Z117" s="51">
        <v>4150</v>
      </c>
      <c r="AA117" s="35">
        <f t="shared" si="34"/>
        <v>703.75</v>
      </c>
      <c r="AB117" s="35">
        <f t="shared" si="35"/>
        <v>475</v>
      </c>
      <c r="AC117" s="35">
        <f t="shared" si="36"/>
        <v>616.19113346327822</v>
      </c>
      <c r="AD117" s="35">
        <f t="shared" si="37"/>
        <v>251.84667905915737</v>
      </c>
      <c r="AE117" s="35">
        <f t="shared" si="38"/>
        <v>141.50552989173994</v>
      </c>
      <c r="AF117" s="35">
        <f t="shared" si="39"/>
        <v>345.90236343671302</v>
      </c>
      <c r="AG117" s="35">
        <f t="shared" si="40"/>
        <v>27.63798466269116</v>
      </c>
      <c r="AH117" s="35">
        <f t="shared" si="41"/>
        <v>563.05294724550424</v>
      </c>
      <c r="AI117" s="35">
        <f t="shared" si="42"/>
        <v>316.363534967899</v>
      </c>
      <c r="AJ117" s="35">
        <f t="shared" si="43"/>
        <v>21.4768763143814</v>
      </c>
      <c r="AK117" s="36">
        <f t="shared" si="44"/>
        <v>3511.7333385324237</v>
      </c>
    </row>
    <row r="118" spans="1:37" x14ac:dyDescent="0.25">
      <c r="A118" s="5">
        <v>5840</v>
      </c>
      <c r="B118" s="5">
        <v>1353950.0552163124</v>
      </c>
      <c r="C118" s="5">
        <v>1756483.8453568816</v>
      </c>
      <c r="D118" s="5">
        <v>18225.531645569637</v>
      </c>
      <c r="E118" s="5">
        <v>70.910256644261068</v>
      </c>
      <c r="F118" s="45">
        <v>-2.5000000000000001E-2</v>
      </c>
      <c r="G118" s="45">
        <v>2.5000000000000001E-2</v>
      </c>
      <c r="H118" s="45">
        <f t="shared" si="46"/>
        <v>0.45192307692307693</v>
      </c>
      <c r="I118" s="45">
        <f t="shared" si="47"/>
        <v>0.45192307692307693</v>
      </c>
      <c r="J118" s="45">
        <v>600</v>
      </c>
      <c r="K118" s="50">
        <v>2800</v>
      </c>
      <c r="L118" s="51">
        <v>9900</v>
      </c>
      <c r="M118" s="51">
        <v>4150</v>
      </c>
      <c r="N118" s="35">
        <f t="shared" si="23"/>
        <v>496.25</v>
      </c>
      <c r="O118" s="35">
        <f t="shared" si="24"/>
        <v>25</v>
      </c>
      <c r="P118" s="35">
        <f t="shared" si="25"/>
        <v>608.70013218922668</v>
      </c>
      <c r="Q118" s="35">
        <f t="shared" si="26"/>
        <v>227.47446712360107</v>
      </c>
      <c r="R118" s="35">
        <f t="shared" si="27"/>
        <v>117.57722689051006</v>
      </c>
      <c r="S118" s="35">
        <f t="shared" si="28"/>
        <v>315.35151691117602</v>
      </c>
      <c r="T118" s="35">
        <f t="shared" si="29"/>
        <v>56.245085743955507</v>
      </c>
      <c r="U118" s="35">
        <f t="shared" si="30"/>
        <v>567.39292153177303</v>
      </c>
      <c r="V118" s="35">
        <f t="shared" si="31"/>
        <v>293.27461281516747</v>
      </c>
      <c r="W118" s="35">
        <f t="shared" si="32"/>
        <v>19.693237087110031</v>
      </c>
      <c r="X118" s="35">
        <f t="shared" si="33"/>
        <v>3716.6047802348094</v>
      </c>
      <c r="Y118" s="51">
        <v>9900</v>
      </c>
      <c r="Z118" s="51">
        <v>4150</v>
      </c>
      <c r="AA118" s="35">
        <f t="shared" si="34"/>
        <v>703.75</v>
      </c>
      <c r="AB118" s="35">
        <f t="shared" si="35"/>
        <v>475</v>
      </c>
      <c r="AC118" s="35">
        <f t="shared" si="36"/>
        <v>610.67921768908968</v>
      </c>
      <c r="AD118" s="35">
        <f t="shared" si="37"/>
        <v>254.05741640714544</v>
      </c>
      <c r="AE118" s="35">
        <f t="shared" si="38"/>
        <v>142.86161915789708</v>
      </c>
      <c r="AF118" s="35">
        <f t="shared" si="39"/>
        <v>343.07419935182872</v>
      </c>
      <c r="AG118" s="35">
        <f t="shared" si="40"/>
        <v>27.390759028701815</v>
      </c>
      <c r="AH118" s="35">
        <f t="shared" si="41"/>
        <v>555.99837208939141</v>
      </c>
      <c r="AI118" s="35">
        <f t="shared" si="42"/>
        <v>312.64912006564577</v>
      </c>
      <c r="AJ118" s="35">
        <f t="shared" si="43"/>
        <v>21.424477714527757</v>
      </c>
      <c r="AK118" s="36">
        <f t="shared" si="44"/>
        <v>3489.3300278579381</v>
      </c>
    </row>
    <row r="119" spans="1:37" x14ac:dyDescent="0.25">
      <c r="A119" s="5">
        <v>5841</v>
      </c>
      <c r="B119" s="5">
        <v>1354276.6451601982</v>
      </c>
      <c r="C119" s="5">
        <v>1757429.0114429593</v>
      </c>
      <c r="D119" s="5">
        <v>18227.225316455711</v>
      </c>
      <c r="E119" s="5">
        <v>70.965883614662118</v>
      </c>
      <c r="F119" s="45">
        <v>-2.5000000000000001E-2</v>
      </c>
      <c r="G119" s="45">
        <v>2.5000000000000001E-2</v>
      </c>
      <c r="H119" s="45">
        <f t="shared" si="46"/>
        <v>0.46153846153846156</v>
      </c>
      <c r="I119" s="45">
        <f t="shared" si="47"/>
        <v>0.46153846153846156</v>
      </c>
      <c r="J119" s="45">
        <v>600</v>
      </c>
      <c r="K119" s="50">
        <v>2800</v>
      </c>
      <c r="L119" s="51">
        <v>9900</v>
      </c>
      <c r="M119" s="51">
        <v>4150</v>
      </c>
      <c r="N119" s="35">
        <f t="shared" si="23"/>
        <v>496.25</v>
      </c>
      <c r="O119" s="35">
        <f t="shared" si="24"/>
        <v>25</v>
      </c>
      <c r="P119" s="35">
        <f t="shared" si="25"/>
        <v>603.27214431986943</v>
      </c>
      <c r="Q119" s="35">
        <f t="shared" si="26"/>
        <v>229.9126108270157</v>
      </c>
      <c r="R119" s="35">
        <f t="shared" si="27"/>
        <v>118.8053647052195</v>
      </c>
      <c r="S119" s="35">
        <f t="shared" si="28"/>
        <v>312.44793840032844</v>
      </c>
      <c r="T119" s="35">
        <f t="shared" si="29"/>
        <v>55.743529021713421</v>
      </c>
      <c r="U119" s="35">
        <f t="shared" si="30"/>
        <v>560.52191083203263</v>
      </c>
      <c r="V119" s="35">
        <f t="shared" si="31"/>
        <v>289.64487768689719</v>
      </c>
      <c r="W119" s="35">
        <f t="shared" si="32"/>
        <v>19.625382604740079</v>
      </c>
      <c r="X119" s="35">
        <f t="shared" si="33"/>
        <v>3697.3467307509463</v>
      </c>
      <c r="Y119" s="51">
        <v>9900</v>
      </c>
      <c r="Z119" s="51">
        <v>4150</v>
      </c>
      <c r="AA119" s="35">
        <f t="shared" si="34"/>
        <v>703.75</v>
      </c>
      <c r="AB119" s="35">
        <f t="shared" si="35"/>
        <v>475</v>
      </c>
      <c r="AC119" s="35">
        <f t="shared" si="36"/>
        <v>605.23358163548266</v>
      </c>
      <c r="AD119" s="35">
        <f t="shared" si="37"/>
        <v>256.16783399473951</v>
      </c>
      <c r="AE119" s="35">
        <f t="shared" si="38"/>
        <v>144.16535837786043</v>
      </c>
      <c r="AF119" s="35">
        <f t="shared" si="39"/>
        <v>340.28336951202562</v>
      </c>
      <c r="AG119" s="35">
        <f t="shared" si="40"/>
        <v>27.146506235120913</v>
      </c>
      <c r="AH119" s="35">
        <f t="shared" si="41"/>
        <v>549.01972821250376</v>
      </c>
      <c r="AI119" s="35">
        <f t="shared" si="42"/>
        <v>308.97566115149539</v>
      </c>
      <c r="AJ119" s="35">
        <f t="shared" si="43"/>
        <v>21.37377303526042</v>
      </c>
      <c r="AK119" s="36">
        <f t="shared" si="44"/>
        <v>3466.9249225409776</v>
      </c>
    </row>
    <row r="120" spans="1:37" x14ac:dyDescent="0.25">
      <c r="A120" s="5">
        <v>5841.7</v>
      </c>
      <c r="B120" s="5">
        <v>1354504.712053299</v>
      </c>
      <c r="C120" s="5">
        <v>1758090.8161523044</v>
      </c>
      <c r="D120" s="5">
        <v>18228.410886075966</v>
      </c>
      <c r="E120" s="5">
        <v>71.004822493942854</v>
      </c>
      <c r="F120" s="45">
        <v>-2.5000000000000001E-2</v>
      </c>
      <c r="G120" s="45">
        <v>2.5000000000000001E-2</v>
      </c>
      <c r="H120" s="45">
        <f t="shared" si="46"/>
        <v>0.46826923076922899</v>
      </c>
      <c r="I120" s="45">
        <f t="shared" si="47"/>
        <v>0.46826923076922899</v>
      </c>
      <c r="J120" s="45">
        <v>600</v>
      </c>
      <c r="K120" s="50">
        <v>2800</v>
      </c>
      <c r="L120" s="51">
        <v>9900</v>
      </c>
      <c r="M120" s="51">
        <v>4150</v>
      </c>
      <c r="N120" s="35">
        <f t="shared" si="23"/>
        <v>496.25</v>
      </c>
      <c r="O120" s="35">
        <f t="shared" si="24"/>
        <v>25</v>
      </c>
      <c r="P120" s="35">
        <f t="shared" si="25"/>
        <v>599.51149829131293</v>
      </c>
      <c r="Q120" s="35">
        <f t="shared" si="26"/>
        <v>231.55877667856856</v>
      </c>
      <c r="R120" s="35">
        <f t="shared" si="27"/>
        <v>119.63299130330483</v>
      </c>
      <c r="S120" s="35">
        <f t="shared" si="28"/>
        <v>310.43549803771805</v>
      </c>
      <c r="T120" s="35">
        <f t="shared" si="29"/>
        <v>55.396037954859068</v>
      </c>
      <c r="U120" s="35">
        <f t="shared" si="30"/>
        <v>555.75470357678125</v>
      </c>
      <c r="V120" s="35">
        <f t="shared" si="31"/>
        <v>287.12622589150754</v>
      </c>
      <c r="W120" s="35">
        <f t="shared" si="32"/>
        <v>19.57865574935137</v>
      </c>
      <c r="X120" s="35">
        <f t="shared" si="33"/>
        <v>3683.8754239547839</v>
      </c>
      <c r="Y120" s="51">
        <v>9900</v>
      </c>
      <c r="Z120" s="51">
        <v>4150</v>
      </c>
      <c r="AA120" s="35">
        <f t="shared" si="34"/>
        <v>703.75</v>
      </c>
      <c r="AB120" s="35">
        <f t="shared" si="35"/>
        <v>475</v>
      </c>
      <c r="AC120" s="35">
        <f t="shared" si="36"/>
        <v>601.46070850259082</v>
      </c>
      <c r="AD120" s="35">
        <f t="shared" si="37"/>
        <v>257.58666957050082</v>
      </c>
      <c r="AE120" s="35">
        <f t="shared" si="38"/>
        <v>145.04748693613922</v>
      </c>
      <c r="AF120" s="35">
        <f t="shared" si="39"/>
        <v>338.35179585120517</v>
      </c>
      <c r="AG120" s="35">
        <f t="shared" si="40"/>
        <v>26.977281778425034</v>
      </c>
      <c r="AH120" s="35">
        <f t="shared" si="41"/>
        <v>544.17999344350096</v>
      </c>
      <c r="AI120" s="35">
        <f t="shared" si="42"/>
        <v>306.42866970373666</v>
      </c>
      <c r="AJ120" s="35">
        <f t="shared" si="43"/>
        <v>21.33929069007657</v>
      </c>
      <c r="AK120" s="36">
        <f t="shared" si="44"/>
        <v>3451.2402808913557</v>
      </c>
    </row>
    <row r="121" spans="1:37" x14ac:dyDescent="0.25">
      <c r="A121" s="5">
        <v>5842</v>
      </c>
      <c r="B121" s="5">
        <v>1354602.3173127174</v>
      </c>
      <c r="C121" s="5">
        <v>1758374.494161129</v>
      </c>
      <c r="D121" s="5">
        <v>18228.918987341789</v>
      </c>
      <c r="E121" s="5">
        <v>71.021510585063169</v>
      </c>
      <c r="F121" s="45">
        <v>-2.5000000000000001E-2</v>
      </c>
      <c r="G121" s="45">
        <v>2.5000000000000001E-2</v>
      </c>
      <c r="H121" s="45">
        <f t="shared" si="46"/>
        <v>0.47115384615384615</v>
      </c>
      <c r="I121" s="45">
        <f t="shared" si="47"/>
        <v>0.47115384615384615</v>
      </c>
      <c r="J121" s="45">
        <v>600</v>
      </c>
      <c r="K121" s="50">
        <v>2800</v>
      </c>
      <c r="L121" s="51">
        <v>9900</v>
      </c>
      <c r="M121" s="51">
        <v>4150</v>
      </c>
      <c r="N121" s="35">
        <f t="shared" si="23"/>
        <v>496.25</v>
      </c>
      <c r="O121" s="35">
        <f t="shared" si="24"/>
        <v>25</v>
      </c>
      <c r="P121" s="35">
        <f t="shared" si="25"/>
        <v>597.9095429676936</v>
      </c>
      <c r="Q121" s="35">
        <f t="shared" si="26"/>
        <v>232.24924340070973</v>
      </c>
      <c r="R121" s="35">
        <f t="shared" si="27"/>
        <v>119.97972085079705</v>
      </c>
      <c r="S121" s="35">
        <f t="shared" si="28"/>
        <v>309.57804110776533</v>
      </c>
      <c r="T121" s="35">
        <f t="shared" si="29"/>
        <v>55.248014141867763</v>
      </c>
      <c r="U121" s="35">
        <f t="shared" si="30"/>
        <v>553.72236145766601</v>
      </c>
      <c r="V121" s="35">
        <f t="shared" si="31"/>
        <v>286.05240380443752</v>
      </c>
      <c r="W121" s="35">
        <f t="shared" si="32"/>
        <v>19.558824136714328</v>
      </c>
      <c r="X121" s="35">
        <f t="shared" si="33"/>
        <v>3678.1043563993107</v>
      </c>
      <c r="Y121" s="51">
        <v>9900</v>
      </c>
      <c r="Z121" s="51">
        <v>4150</v>
      </c>
      <c r="AA121" s="35">
        <f t="shared" si="34"/>
        <v>703.75</v>
      </c>
      <c r="AB121" s="35">
        <f t="shared" si="35"/>
        <v>475</v>
      </c>
      <c r="AC121" s="35">
        <f t="shared" si="36"/>
        <v>599.8535446922557</v>
      </c>
      <c r="AD121" s="35">
        <f t="shared" si="37"/>
        <v>258.18023417395989</v>
      </c>
      <c r="AE121" s="35">
        <f t="shared" si="38"/>
        <v>145.41797827525633</v>
      </c>
      <c r="AF121" s="35">
        <f t="shared" si="39"/>
        <v>337.5294879903708</v>
      </c>
      <c r="AG121" s="35">
        <f t="shared" si="40"/>
        <v>26.905195754579118</v>
      </c>
      <c r="AH121" s="35">
        <f t="shared" si="41"/>
        <v>542.11726712984841</v>
      </c>
      <c r="AI121" s="35">
        <f t="shared" si="42"/>
        <v>305.34327008554868</v>
      </c>
      <c r="AJ121" s="35">
        <f t="shared" si="43"/>
        <v>21.324767974291895</v>
      </c>
      <c r="AK121" s="36">
        <f t="shared" si="44"/>
        <v>3444.518022365889</v>
      </c>
    </row>
    <row r="122" spans="1:37" x14ac:dyDescent="0.25">
      <c r="A122" s="5">
        <v>5842.65</v>
      </c>
      <c r="B122" s="5">
        <v>1354813.5119013786</v>
      </c>
      <c r="C122" s="5">
        <v>1758989.2272997499</v>
      </c>
      <c r="D122" s="5">
        <v>18230.019873417739</v>
      </c>
      <c r="E122" s="5">
        <v>71.05766811582383</v>
      </c>
      <c r="F122" s="45">
        <v>-2.5000000000000001E-2</v>
      </c>
      <c r="G122" s="45">
        <v>2.5000000000000001E-2</v>
      </c>
      <c r="H122" s="45">
        <f t="shared" si="46"/>
        <v>0.47740384615384268</v>
      </c>
      <c r="I122" s="45">
        <f t="shared" si="47"/>
        <v>0.47740384615384268</v>
      </c>
      <c r="J122" s="45">
        <v>600</v>
      </c>
      <c r="K122" s="50">
        <v>2800</v>
      </c>
      <c r="L122" s="51">
        <v>9900</v>
      </c>
      <c r="M122" s="51">
        <v>4150</v>
      </c>
      <c r="N122" s="35">
        <f t="shared" si="23"/>
        <v>496.25</v>
      </c>
      <c r="O122" s="35">
        <f t="shared" si="24"/>
        <v>25</v>
      </c>
      <c r="P122" s="35">
        <f t="shared" si="25"/>
        <v>594.45859282249933</v>
      </c>
      <c r="Q122" s="35">
        <f t="shared" si="26"/>
        <v>233.71469732207134</v>
      </c>
      <c r="R122" s="35">
        <f t="shared" si="27"/>
        <v>120.71476649930165</v>
      </c>
      <c r="S122" s="35">
        <f t="shared" si="28"/>
        <v>307.73047609811397</v>
      </c>
      <c r="T122" s="35">
        <f t="shared" si="29"/>
        <v>54.929139581882907</v>
      </c>
      <c r="U122" s="35">
        <f t="shared" si="30"/>
        <v>549.34112281110413</v>
      </c>
      <c r="V122" s="35">
        <f t="shared" si="31"/>
        <v>283.73733500047268</v>
      </c>
      <c r="W122" s="35">
        <f t="shared" si="32"/>
        <v>19.516254880982114</v>
      </c>
      <c r="X122" s="35">
        <f t="shared" si="33"/>
        <v>3665.6052097972752</v>
      </c>
      <c r="Y122" s="51">
        <v>9900</v>
      </c>
      <c r="Z122" s="51">
        <v>4150</v>
      </c>
      <c r="AA122" s="35">
        <f t="shared" si="34"/>
        <v>703.75</v>
      </c>
      <c r="AB122" s="35">
        <f t="shared" si="35"/>
        <v>475</v>
      </c>
      <c r="AC122" s="35">
        <f t="shared" si="36"/>
        <v>596.39137436649639</v>
      </c>
      <c r="AD122" s="35">
        <f t="shared" si="37"/>
        <v>259.43681630809857</v>
      </c>
      <c r="AE122" s="35">
        <f t="shared" si="38"/>
        <v>146.20534783099774</v>
      </c>
      <c r="AF122" s="35">
        <f t="shared" si="39"/>
        <v>335.75909558804938</v>
      </c>
      <c r="AG122" s="35">
        <f t="shared" si="40"/>
        <v>26.749907232614916</v>
      </c>
      <c r="AH122" s="35">
        <f t="shared" si="41"/>
        <v>537.67161660220631</v>
      </c>
      <c r="AI122" s="35">
        <f t="shared" si="42"/>
        <v>303.00427997399277</v>
      </c>
      <c r="AJ122" s="35">
        <f t="shared" si="43"/>
        <v>21.293828843962746</v>
      </c>
      <c r="AK122" s="36">
        <f t="shared" si="44"/>
        <v>3429.9525746572526</v>
      </c>
    </row>
    <row r="123" spans="1:37" x14ac:dyDescent="0.25">
      <c r="A123" s="5">
        <v>5842.3</v>
      </c>
      <c r="B123" s="5">
        <v>1354699.839943409</v>
      </c>
      <c r="C123" s="5">
        <v>1758658.200586617</v>
      </c>
      <c r="D123" s="5">
        <v>18229.427088607612</v>
      </c>
      <c r="E123" s="5">
        <v>71.038198676183498</v>
      </c>
      <c r="F123" s="45">
        <v>-2.5000000000000001E-2</v>
      </c>
      <c r="G123" s="45">
        <v>2.5000000000000001E-2</v>
      </c>
      <c r="H123" s="45">
        <f t="shared" si="46"/>
        <v>0.4740384615384633</v>
      </c>
      <c r="I123" s="45">
        <f t="shared" si="47"/>
        <v>0.4740384615384633</v>
      </c>
      <c r="J123" s="45">
        <v>600</v>
      </c>
      <c r="K123" s="50">
        <v>2800</v>
      </c>
      <c r="L123" s="51">
        <v>9900</v>
      </c>
      <c r="M123" s="51">
        <v>4150</v>
      </c>
      <c r="N123" s="35">
        <f t="shared" si="23"/>
        <v>496.25</v>
      </c>
      <c r="O123" s="35">
        <f t="shared" si="24"/>
        <v>25</v>
      </c>
      <c r="P123" s="35">
        <f t="shared" si="25"/>
        <v>596.31341109769505</v>
      </c>
      <c r="Q123" s="35">
        <f t="shared" si="26"/>
        <v>232.93077894530819</v>
      </c>
      <c r="R123" s="35">
        <f t="shared" si="27"/>
        <v>120.32171540901341</v>
      </c>
      <c r="S123" s="35">
        <f t="shared" si="28"/>
        <v>308.72357875503781</v>
      </c>
      <c r="T123" s="35">
        <f t="shared" si="29"/>
        <v>55.100528427409571</v>
      </c>
      <c r="U123" s="35">
        <f t="shared" si="30"/>
        <v>551.69647878872718</v>
      </c>
      <c r="V123" s="35">
        <f t="shared" si="31"/>
        <v>284.9819461968064</v>
      </c>
      <c r="W123" s="35">
        <f t="shared" si="32"/>
        <v>19.539108929760815</v>
      </c>
      <c r="X123" s="35">
        <f t="shared" si="33"/>
        <v>3672.3346978837867</v>
      </c>
      <c r="Y123" s="51">
        <v>9900</v>
      </c>
      <c r="Z123" s="51">
        <v>4150</v>
      </c>
      <c r="AA123" s="35">
        <f t="shared" si="34"/>
        <v>703.75</v>
      </c>
      <c r="AB123" s="35">
        <f t="shared" si="35"/>
        <v>475</v>
      </c>
      <c r="AC123" s="35">
        <f t="shared" si="36"/>
        <v>598.25222326951564</v>
      </c>
      <c r="AD123" s="35">
        <f t="shared" si="37"/>
        <v>258.76518312667065</v>
      </c>
      <c r="AE123" s="35">
        <f t="shared" si="38"/>
        <v>145.78397894490089</v>
      </c>
      <c r="AF123" s="35">
        <f t="shared" si="39"/>
        <v>336.71047071752304</v>
      </c>
      <c r="AG123" s="35">
        <f t="shared" si="40"/>
        <v>26.833371779000338</v>
      </c>
      <c r="AH123" s="35">
        <f t="shared" si="41"/>
        <v>540.06141547917412</v>
      </c>
      <c r="AI123" s="35">
        <f t="shared" si="42"/>
        <v>304.26157441987965</v>
      </c>
      <c r="AJ123" s="35">
        <f t="shared" si="43"/>
        <v>21.310398744635449</v>
      </c>
      <c r="AK123" s="36">
        <f t="shared" si="44"/>
        <v>3437.7956022837798</v>
      </c>
    </row>
    <row r="124" spans="1:37" x14ac:dyDescent="0.25">
      <c r="A124" s="5">
        <v>5843</v>
      </c>
      <c r="B124" s="5">
        <v>1354927.0713677406</v>
      </c>
      <c r="C124" s="5">
        <v>1759320.292620182</v>
      </c>
      <c r="D124" s="5">
        <v>18230.612658227863</v>
      </c>
      <c r="E124" s="5">
        <v>71.077137555464205</v>
      </c>
      <c r="F124" s="45">
        <v>-2.5000000000000001E-2</v>
      </c>
      <c r="G124" s="45">
        <v>2.5000000000000001E-2</v>
      </c>
      <c r="H124" s="45">
        <f t="shared" si="46"/>
        <v>0.48076923076923078</v>
      </c>
      <c r="I124" s="45">
        <f t="shared" si="47"/>
        <v>0.48076923076923078</v>
      </c>
      <c r="J124" s="45">
        <v>600</v>
      </c>
      <c r="K124" s="50">
        <v>2800</v>
      </c>
      <c r="L124" s="51">
        <v>9900</v>
      </c>
      <c r="M124" s="51">
        <v>4150</v>
      </c>
      <c r="N124" s="35">
        <f t="shared" si="23"/>
        <v>496.25</v>
      </c>
      <c r="O124" s="35">
        <f t="shared" si="24"/>
        <v>25</v>
      </c>
      <c r="P124" s="35">
        <f t="shared" si="25"/>
        <v>592.6116464454758</v>
      </c>
      <c r="Q124" s="35">
        <f t="shared" si="26"/>
        <v>234.48663952429234</v>
      </c>
      <c r="R124" s="35">
        <f t="shared" si="27"/>
        <v>121.10146532899303</v>
      </c>
      <c r="S124" s="35">
        <f t="shared" si="28"/>
        <v>306.74141683381742</v>
      </c>
      <c r="T124" s="35">
        <f t="shared" si="29"/>
        <v>54.758478115182449</v>
      </c>
      <c r="U124" s="35">
        <f t="shared" si="30"/>
        <v>546.99457978385226</v>
      </c>
      <c r="V124" s="35">
        <f t="shared" si="31"/>
        <v>282.49731103327434</v>
      </c>
      <c r="W124" s="35">
        <f t="shared" si="32"/>
        <v>19.493559055290952</v>
      </c>
      <c r="X124" s="35">
        <f t="shared" si="33"/>
        <v>3658.8776380494724</v>
      </c>
      <c r="Y124" s="51">
        <v>9900</v>
      </c>
      <c r="Z124" s="51">
        <v>4150</v>
      </c>
      <c r="AA124" s="35">
        <f t="shared" si="34"/>
        <v>703.75</v>
      </c>
      <c r="AB124" s="35">
        <f t="shared" si="35"/>
        <v>475</v>
      </c>
      <c r="AC124" s="35">
        <f t="shared" si="36"/>
        <v>594.53842295579454</v>
      </c>
      <c r="AD124" s="35">
        <f t="shared" si="37"/>
        <v>260.0969035699315</v>
      </c>
      <c r="AE124" s="35">
        <f t="shared" si="38"/>
        <v>146.62070113708111</v>
      </c>
      <c r="AF124" s="35">
        <f t="shared" si="39"/>
        <v>334.81216855473588</v>
      </c>
      <c r="AG124" s="35">
        <f t="shared" si="40"/>
        <v>26.666796911987849</v>
      </c>
      <c r="AH124" s="35">
        <f t="shared" si="41"/>
        <v>535.29118728187768</v>
      </c>
      <c r="AI124" s="35">
        <f t="shared" si="42"/>
        <v>301.75203208702385</v>
      </c>
      <c r="AJ124" s="35">
        <f t="shared" si="43"/>
        <v>21.277468323384959</v>
      </c>
      <c r="AK124" s="36">
        <f t="shared" si="44"/>
        <v>3422.1093271169875</v>
      </c>
    </row>
    <row r="125" spans="1:37" x14ac:dyDescent="0.25">
      <c r="A125" s="5">
        <v>5844</v>
      </c>
      <c r="B125" s="5">
        <v>1355250.9070191383</v>
      </c>
      <c r="C125" s="5">
        <v>1760266.4059286714</v>
      </c>
      <c r="D125" s="5">
        <v>18232.306329113941</v>
      </c>
      <c r="E125" s="5">
        <v>71.132764525865269</v>
      </c>
      <c r="F125" s="45">
        <v>-2.5000000000000001E-2</v>
      </c>
      <c r="G125" s="45">
        <v>2.5000000000000001E-2</v>
      </c>
      <c r="H125" s="45">
        <f t="shared" si="46"/>
        <v>0.49038461538461542</v>
      </c>
      <c r="I125" s="45">
        <f t="shared" si="47"/>
        <v>0.49038461538461542</v>
      </c>
      <c r="J125" s="45">
        <v>600</v>
      </c>
      <c r="K125" s="50">
        <v>2800</v>
      </c>
      <c r="L125" s="51">
        <v>9900</v>
      </c>
      <c r="M125" s="51">
        <v>4150</v>
      </c>
      <c r="N125" s="35">
        <f t="shared" si="23"/>
        <v>496.25</v>
      </c>
      <c r="O125" s="35">
        <f t="shared" si="24"/>
        <v>25</v>
      </c>
      <c r="P125" s="35">
        <f t="shared" si="25"/>
        <v>587.37777029131371</v>
      </c>
      <c r="Q125" s="35">
        <f t="shared" si="26"/>
        <v>236.62705880383174</v>
      </c>
      <c r="R125" s="35">
        <f t="shared" si="27"/>
        <v>122.17175924147013</v>
      </c>
      <c r="S125" s="35">
        <f t="shared" si="28"/>
        <v>303.93765656463984</v>
      </c>
      <c r="T125" s="35">
        <f t="shared" si="29"/>
        <v>54.27485769603561</v>
      </c>
      <c r="U125" s="35">
        <f t="shared" si="30"/>
        <v>540.33881986413689</v>
      </c>
      <c r="V125" s="35">
        <f t="shared" si="31"/>
        <v>278.97969295214199</v>
      </c>
      <c r="W125" s="35">
        <f t="shared" si="32"/>
        <v>19.42958460241098</v>
      </c>
      <c r="X125" s="35">
        <f t="shared" si="33"/>
        <v>3639.6665566021225</v>
      </c>
      <c r="Y125" s="51">
        <v>9900</v>
      </c>
      <c r="Z125" s="51">
        <v>4150</v>
      </c>
      <c r="AA125" s="35">
        <f t="shared" si="34"/>
        <v>703.75</v>
      </c>
      <c r="AB125" s="35">
        <f t="shared" si="35"/>
        <v>475</v>
      </c>
      <c r="AC125" s="35">
        <f t="shared" si="36"/>
        <v>589.287529738785</v>
      </c>
      <c r="AD125" s="35">
        <f t="shared" si="37"/>
        <v>261.92011127630849</v>
      </c>
      <c r="AE125" s="35">
        <f t="shared" si="38"/>
        <v>147.77473991970734</v>
      </c>
      <c r="AF125" s="35">
        <f t="shared" si="39"/>
        <v>332.13102493618248</v>
      </c>
      <c r="AG125" s="35">
        <f t="shared" si="40"/>
        <v>26.431278907401385</v>
      </c>
      <c r="AH125" s="35">
        <f t="shared" si="41"/>
        <v>528.54163555894672</v>
      </c>
      <c r="AI125" s="35">
        <f t="shared" si="42"/>
        <v>298.2020065235248</v>
      </c>
      <c r="AJ125" s="35">
        <f t="shared" si="43"/>
        <v>21.23187998822582</v>
      </c>
      <c r="AK125" s="36">
        <f t="shared" si="44"/>
        <v>3399.6988365785528</v>
      </c>
    </row>
    <row r="126" spans="1:37" x14ac:dyDescent="0.25">
      <c r="A126" s="5">
        <v>5844.28</v>
      </c>
      <c r="B126" s="5">
        <v>1355341.4163813591</v>
      </c>
      <c r="C126" s="5">
        <v>1760531.3739545941</v>
      </c>
      <c r="D126" s="5">
        <v>18232.78055696204</v>
      </c>
      <c r="E126" s="5">
        <v>71.148340077577544</v>
      </c>
      <c r="F126" s="45">
        <v>-2.5000000000000001E-2</v>
      </c>
      <c r="G126" s="45">
        <v>2.5000000000000001E-2</v>
      </c>
      <c r="H126" s="45">
        <f t="shared" si="46"/>
        <v>0.49307692307692064</v>
      </c>
      <c r="I126" s="45">
        <f t="shared" si="47"/>
        <v>0.49307692307692064</v>
      </c>
      <c r="J126" s="45">
        <v>600</v>
      </c>
      <c r="K126" s="50">
        <v>2800</v>
      </c>
      <c r="L126" s="51">
        <v>9900</v>
      </c>
      <c r="M126" s="51">
        <v>4150</v>
      </c>
      <c r="N126" s="35">
        <f t="shared" si="23"/>
        <v>496.25</v>
      </c>
      <c r="O126" s="35">
        <f t="shared" si="24"/>
        <v>25</v>
      </c>
      <c r="P126" s="35">
        <f t="shared" si="25"/>
        <v>585.92366393740838</v>
      </c>
      <c r="Q126" s="35">
        <f t="shared" si="26"/>
        <v>237.20930383788939</v>
      </c>
      <c r="R126" s="35">
        <f t="shared" si="27"/>
        <v>122.4623786491064</v>
      </c>
      <c r="S126" s="35">
        <f t="shared" si="28"/>
        <v>303.15843714511306</v>
      </c>
      <c r="T126" s="35">
        <f t="shared" si="29"/>
        <v>54.140495417745825</v>
      </c>
      <c r="U126" s="35">
        <f t="shared" si="30"/>
        <v>538.48814228231618</v>
      </c>
      <c r="V126" s="35">
        <f t="shared" si="31"/>
        <v>278.00148523389231</v>
      </c>
      <c r="W126" s="35">
        <f t="shared" si="32"/>
        <v>19.411902647078556</v>
      </c>
      <c r="X126" s="35">
        <f t="shared" si="33"/>
        <v>3634.2902533320907</v>
      </c>
      <c r="Y126" s="51">
        <v>9900</v>
      </c>
      <c r="Z126" s="51">
        <v>4150</v>
      </c>
      <c r="AA126" s="35">
        <f t="shared" si="34"/>
        <v>703.75</v>
      </c>
      <c r="AB126" s="35">
        <f t="shared" si="35"/>
        <v>475</v>
      </c>
      <c r="AC126" s="35">
        <f t="shared" si="36"/>
        <v>587.82869560407573</v>
      </c>
      <c r="AD126" s="35">
        <f t="shared" si="37"/>
        <v>262.4141680100301</v>
      </c>
      <c r="AE126" s="35">
        <f t="shared" si="38"/>
        <v>148.08931066378713</v>
      </c>
      <c r="AF126" s="35">
        <f t="shared" si="39"/>
        <v>331.38673484357588</v>
      </c>
      <c r="AG126" s="35">
        <f t="shared" si="40"/>
        <v>26.365845905771049</v>
      </c>
      <c r="AH126" s="35">
        <f t="shared" si="41"/>
        <v>526.66548931320699</v>
      </c>
      <c r="AI126" s="35">
        <f t="shared" si="42"/>
        <v>297.21538990919834</v>
      </c>
      <c r="AJ126" s="35">
        <f t="shared" si="43"/>
        <v>21.219422741111156</v>
      </c>
      <c r="AK126" s="36">
        <f t="shared" si="44"/>
        <v>3393.4235774825283</v>
      </c>
    </row>
    <row r="127" spans="1:37" x14ac:dyDescent="0.25">
      <c r="A127" s="5">
        <v>5844.95</v>
      </c>
      <c r="B127" s="5">
        <v>1355557.6999382973</v>
      </c>
      <c r="C127" s="5">
        <v>1761165.5043887198</v>
      </c>
      <c r="D127" s="5">
        <v>18233.915316455714</v>
      </c>
      <c r="E127" s="5">
        <v>71.185610147746246</v>
      </c>
      <c r="F127" s="45">
        <v>-2.5000000000000001E-2</v>
      </c>
      <c r="G127" s="45">
        <v>2.5000000000000001E-2</v>
      </c>
      <c r="H127" s="45">
        <f t="shared" si="46"/>
        <v>0.49951923076922899</v>
      </c>
      <c r="I127" s="45">
        <f t="shared" si="47"/>
        <v>0.49951923076922899</v>
      </c>
      <c r="J127" s="45">
        <v>600</v>
      </c>
      <c r="K127" s="50">
        <v>2800</v>
      </c>
      <c r="L127" s="51">
        <v>9900</v>
      </c>
      <c r="M127" s="51">
        <v>4150</v>
      </c>
      <c r="N127" s="35">
        <f t="shared" si="23"/>
        <v>496.25</v>
      </c>
      <c r="O127" s="35">
        <f t="shared" si="24"/>
        <v>25</v>
      </c>
      <c r="P127" s="35">
        <f t="shared" si="25"/>
        <v>582.46426133887417</v>
      </c>
      <c r="Q127" s="35">
        <f t="shared" si="26"/>
        <v>238.57267525799514</v>
      </c>
      <c r="R127" s="35">
        <f t="shared" si="27"/>
        <v>123.14193112328293</v>
      </c>
      <c r="S127" s="35">
        <f t="shared" si="28"/>
        <v>301.30415152584106</v>
      </c>
      <c r="T127" s="35">
        <f t="shared" si="29"/>
        <v>53.820839834498912</v>
      </c>
      <c r="U127" s="35">
        <f t="shared" si="30"/>
        <v>534.08274373712379</v>
      </c>
      <c r="V127" s="35">
        <f t="shared" si="31"/>
        <v>275.67272895895826</v>
      </c>
      <c r="W127" s="35">
        <f t="shared" si="32"/>
        <v>19.370001697047798</v>
      </c>
      <c r="X127" s="35">
        <f t="shared" si="33"/>
        <v>3621.4304955401135</v>
      </c>
      <c r="Y127" s="51">
        <v>9900</v>
      </c>
      <c r="Z127" s="51">
        <v>4150</v>
      </c>
      <c r="AA127" s="35">
        <f t="shared" si="34"/>
        <v>703.75</v>
      </c>
      <c r="AB127" s="35">
        <f t="shared" si="35"/>
        <v>475</v>
      </c>
      <c r="AC127" s="35">
        <f t="shared" si="36"/>
        <v>584.3580453432545</v>
      </c>
      <c r="AD127" s="35">
        <f t="shared" si="37"/>
        <v>263.56763914225223</v>
      </c>
      <c r="AE127" s="35">
        <f t="shared" si="38"/>
        <v>148.82707876924886</v>
      </c>
      <c r="AF127" s="35">
        <f t="shared" si="39"/>
        <v>329.61709472969551</v>
      </c>
      <c r="AG127" s="35">
        <f t="shared" si="40"/>
        <v>26.210177033778326</v>
      </c>
      <c r="AH127" s="35">
        <f t="shared" si="41"/>
        <v>522.20053440657307</v>
      </c>
      <c r="AI127" s="35">
        <f t="shared" si="42"/>
        <v>294.86768679339013</v>
      </c>
      <c r="AJ127" s="35">
        <f t="shared" si="43"/>
        <v>21.190161675361416</v>
      </c>
      <c r="AK127" s="36">
        <f t="shared" si="44"/>
        <v>3378.4072074836004</v>
      </c>
    </row>
  </sheetData>
  <mergeCells count="3">
    <mergeCell ref="A1:E1"/>
    <mergeCell ref="K1:X1"/>
    <mergeCell ref="Y1:AK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44</vt:i4>
      </vt:variant>
    </vt:vector>
  </HeadingPairs>
  <TitlesOfParts>
    <vt:vector size="44" baseType="lpstr">
      <vt:lpstr>平面input</vt:lpstr>
      <vt:lpstr>縱面input</vt:lpstr>
      <vt:lpstr>特殊點運算</vt:lpstr>
      <vt:lpstr>Dynamo佈點資料</vt:lpstr>
      <vt:lpstr>斷面計算</vt:lpstr>
      <vt:lpstr>U1_P1-P2</vt:lpstr>
      <vt:lpstr>U1_P2-P3</vt:lpstr>
      <vt:lpstr>U1_P3-P4</vt:lpstr>
      <vt:lpstr>U2_P4-P5</vt:lpstr>
      <vt:lpstr>U2_P5-P6</vt:lpstr>
      <vt:lpstr>U2_P6-P7</vt:lpstr>
      <vt:lpstr>U2_P7-P8</vt:lpstr>
      <vt:lpstr>U3_P8-P9</vt:lpstr>
      <vt:lpstr>U3_P9-P10</vt:lpstr>
      <vt:lpstr>U3_P10-P11</vt:lpstr>
      <vt:lpstr>U3_P11-P12</vt:lpstr>
      <vt:lpstr>U4_P12-P13</vt:lpstr>
      <vt:lpstr>U4_P13-P14</vt:lpstr>
      <vt:lpstr>U4_P14-P15</vt:lpstr>
      <vt:lpstr>U4_P15-P16</vt:lpstr>
      <vt:lpstr>U4_P16-P17</vt:lpstr>
      <vt:lpstr>U5_P17-P18</vt:lpstr>
      <vt:lpstr>U5_P18-P19</vt:lpstr>
      <vt:lpstr>U5_P19-P20</vt:lpstr>
      <vt:lpstr>U6_P20-P21</vt:lpstr>
      <vt:lpstr>U6_P21-P22</vt:lpstr>
      <vt:lpstr>U6_P22-P23</vt:lpstr>
      <vt:lpstr>U7_P23-P24</vt:lpstr>
      <vt:lpstr>U7_P24-P25</vt:lpstr>
      <vt:lpstr>U7_P25-P26</vt:lpstr>
      <vt:lpstr>U7_P26-P27</vt:lpstr>
      <vt:lpstr>U8_P27-P28</vt:lpstr>
      <vt:lpstr>U8_P28-P29</vt:lpstr>
      <vt:lpstr>U8_P29-P30</vt:lpstr>
      <vt:lpstr>U8_P30-P31</vt:lpstr>
      <vt:lpstr>U8_P31-P32</vt:lpstr>
      <vt:lpstr>U9_P32-P33</vt:lpstr>
      <vt:lpstr>U9_P33-P34</vt:lpstr>
      <vt:lpstr>U9_P34-P35</vt:lpstr>
      <vt:lpstr>U9_P35-P36</vt:lpstr>
      <vt:lpstr>U9_P36-P37</vt:lpstr>
      <vt:lpstr>U10_P37-P38</vt:lpstr>
      <vt:lpstr>U10_P38-P39</vt:lpstr>
      <vt:lpstr>U10_P39-P40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DT 技術部 陳盈如</cp:lastModifiedBy>
  <dcterms:created xsi:type="dcterms:W3CDTF">2017-12-14T07:33:23Z</dcterms:created>
  <dcterms:modified xsi:type="dcterms:W3CDTF">2018-09-22T05:04:57Z</dcterms:modified>
</cp:coreProperties>
</file>